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jpeg" ContentType="image/jpeg"/>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57480" yWindow="-120" windowWidth="29040" windowHeight="13176" tabRatio="884" firstSheet="1" activeTab="1"/>
  </bookViews>
  <sheets>
    <sheet name="Parcela Fixa (Mão de Obra)" sheetId="1" state="hidden" r:id="rId1"/>
    <sheet name="Parcela mão de obra (total)" sheetId="2" r:id="rId2"/>
    <sheet name="Plan3" sheetId="3" state="hidden" r:id="rId3"/>
    <sheet name="Parcela Vinculada (M.O)" sheetId="4" state="hidden" r:id="rId4"/>
    <sheet name="Parcela Vinculada (Veículos) " sheetId="5" state="hidden" r:id="rId5"/>
    <sheet name="Frentes de Serviços" sheetId="8" r:id="rId6"/>
    <sheet name="Controle Tecnologico" sheetId="6" r:id="rId7"/>
    <sheet name="Composição custo laboratórios" sheetId="7" r:id="rId8"/>
    <sheet name="Curva ABC de Serviços" sheetId="11" r:id="rId9"/>
    <sheet name="CUSTOS SICRO_SINAPI" sheetId="9" r:id="rId10"/>
    <sheet name="SICRO EQUIP ND 0422" sheetId="10" r:id="rId11"/>
    <sheet name="SICRO MO ND 0422" sheetId="13" r:id="rId12"/>
    <sheet name="SINAPI ND 0422" sheetId="12" r:id="rId13"/>
  </sheets>
  <externalReferences>
    <externalReference r:id="rId14"/>
  </externalReferences>
  <definedNames>
    <definedName name="_xlnm._FilterDatabase" localSheetId="8" hidden="1">'Curva ABC de Serviços'!$A$1:$K$1811</definedName>
    <definedName name="_xlnm._FilterDatabase" localSheetId="11" hidden="1">'SICRO MO ND 0422'!$A$5:$G$5</definedName>
    <definedName name="_xlnm.Print_Area" localSheetId="7">'Composição custo laboratórios'!$B$1:$L$34</definedName>
    <definedName name="_xlnm.Print_Area" localSheetId="6">'Controle Tecnologico'!$B$1:$I$50</definedName>
    <definedName name="_xlnm.Print_Area" localSheetId="5">'Frentes de Serviços'!$B$1:$I$95</definedName>
    <definedName name="_xlnm.Print_Area" localSheetId="1">'Parcela mão de obra (total)'!$B$1:$N$113</definedName>
    <definedName name="_xlnm.Print_Area" localSheetId="11">'SICRO MO ND 0422'!$A$1:$G$115</definedName>
    <definedName name="_xlnm.Print_Titles" localSheetId="1">'Parcela mão de obra (total)'!$1:$7</definedName>
    <definedName name="_xlnm.Print_Titles" localSheetId="11">'SICRO MO ND 0422'!$1:$5</definedName>
    <definedName name="Z_25B55E2A_A76D_4326_A8B7_54F1B0567885_.wvu.Cols" localSheetId="10" hidden="1">'SICRO EQUIP ND 0422'!$C:$I</definedName>
    <definedName name="Z_25B55E2A_A76D_4326_A8B7_54F1B0567885_.wvu.FilterData" localSheetId="8" hidden="1">'Curva ABC de Serviços'!$A$1:$K$1811</definedName>
    <definedName name="Z_25B55E2A_A76D_4326_A8B7_54F1B0567885_.wvu.PrintArea" localSheetId="7" hidden="1">'Composição custo laboratórios'!$B$1:$L$34</definedName>
    <definedName name="Z_25B55E2A_A76D_4326_A8B7_54F1B0567885_.wvu.PrintArea" localSheetId="6" hidden="1">'Controle Tecnologico'!$B$1:$I$51</definedName>
    <definedName name="Z_25B55E2A_A76D_4326_A8B7_54F1B0567885_.wvu.PrintArea" localSheetId="5" hidden="1">'Frentes de Serviços'!$B$1:$I$123</definedName>
    <definedName name="Z_25B55E2A_A76D_4326_A8B7_54F1B0567885_.wvu.PrintArea" localSheetId="1" hidden="1">'Parcela mão de obra (total)'!$B$1:$N$113</definedName>
    <definedName name="Z_25B55E2A_A76D_4326_A8B7_54F1B0567885_.wvu.PrintTitles" localSheetId="1" hidden="1">'Parcela mão de obra (total)'!$1:$7</definedName>
  </definedNames>
  <calcPr calcId="124519"/>
  <customWorkbookViews>
    <customWorkbookView name="jederson.ribeiro - Modo de exibição pessoal" guid="{25B55E2A-A76D-4326-A8B7-54F1B0567885}" mergeInterval="0" personalView="1" maximized="1" xWindow="1" yWindow="1" windowWidth="1920" windowHeight="847" tabRatio="832" activeSheetId="8"/>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27" i="9"/>
  <c r="D28"/>
  <c r="D29"/>
  <c r="D30"/>
  <c r="D31"/>
  <c r="D32"/>
  <c r="D33"/>
  <c r="D34"/>
  <c r="D35"/>
  <c r="D36"/>
  <c r="D37"/>
  <c r="D38"/>
  <c r="D39"/>
  <c r="D40"/>
  <c r="D41"/>
  <c r="D42"/>
  <c r="D43"/>
  <c r="D44"/>
  <c r="D45"/>
  <c r="D46"/>
  <c r="D47"/>
  <c r="D48"/>
  <c r="D49"/>
  <c r="D50"/>
  <c r="D51"/>
  <c r="D52"/>
  <c r="D53"/>
  <c r="D54"/>
  <c r="D55"/>
  <c r="D56"/>
  <c r="D57"/>
  <c r="D58"/>
  <c r="D59"/>
  <c r="D60"/>
  <c r="D61"/>
  <c r="D62"/>
  <c r="D63"/>
  <c r="D64"/>
  <c r="D65"/>
  <c r="D66"/>
  <c r="D67"/>
  <c r="D68"/>
  <c r="D69"/>
  <c r="D70"/>
  <c r="D71"/>
  <c r="D72"/>
  <c r="D73"/>
  <c r="D74"/>
  <c r="D75"/>
  <c r="D76"/>
  <c r="D77"/>
  <c r="D78"/>
  <c r="D79"/>
  <c r="D80"/>
  <c r="D81"/>
  <c r="D82"/>
  <c r="D23"/>
  <c r="D24"/>
  <c r="D25"/>
  <c r="D26"/>
  <c r="D22"/>
  <c r="D5"/>
  <c r="D6"/>
  <c r="D7"/>
  <c r="D8"/>
  <c r="D9"/>
  <c r="D10"/>
  <c r="D11"/>
  <c r="D12"/>
  <c r="D13"/>
  <c r="D14"/>
  <c r="D15"/>
  <c r="D16"/>
  <c r="D17"/>
  <c r="D18"/>
  <c r="D19"/>
  <c r="D4"/>
  <c r="D3"/>
  <c r="I47" i="8"/>
  <c r="E73"/>
  <c r="E66"/>
  <c r="E64"/>
  <c r="E62"/>
  <c r="E49"/>
  <c r="E43"/>
  <c r="E16" i="6" l="1"/>
  <c r="F16"/>
  <c r="G16"/>
  <c r="I16" s="1"/>
  <c r="G16" i="8" l="1"/>
  <c r="E38" i="6" l="1"/>
  <c r="F38"/>
  <c r="G38"/>
  <c r="I38" s="1"/>
  <c r="E39"/>
  <c r="F39"/>
  <c r="G39"/>
  <c r="I39" s="1"/>
  <c r="E40"/>
  <c r="F40"/>
  <c r="G40"/>
  <c r="I40" s="1"/>
  <c r="E41"/>
  <c r="F41"/>
  <c r="G41"/>
  <c r="I41" s="1"/>
  <c r="E42"/>
  <c r="F42"/>
  <c r="G42"/>
  <c r="I42" s="1"/>
  <c r="E43"/>
  <c r="F43"/>
  <c r="G43"/>
  <c r="I43" s="1"/>
  <c r="E44"/>
  <c r="F44"/>
  <c r="G44"/>
  <c r="I44" s="1"/>
  <c r="E45"/>
  <c r="F45"/>
  <c r="G45"/>
  <c r="I45" s="1"/>
  <c r="E46"/>
  <c r="F46"/>
  <c r="G46"/>
  <c r="I46" s="1"/>
  <c r="E47"/>
  <c r="F47"/>
  <c r="G47"/>
  <c r="I47" s="1"/>
  <c r="E37"/>
  <c r="F37"/>
  <c r="G37"/>
  <c r="G36"/>
  <c r="F36"/>
  <c r="E36"/>
  <c r="G35"/>
  <c r="F35"/>
  <c r="E35"/>
  <c r="E29"/>
  <c r="F29"/>
  <c r="G29"/>
  <c r="I29" s="1"/>
  <c r="E26"/>
  <c r="F26"/>
  <c r="G26"/>
  <c r="I26" s="1"/>
  <c r="E27"/>
  <c r="F27"/>
  <c r="G27"/>
  <c r="I27" s="1"/>
  <c r="G28"/>
  <c r="F28"/>
  <c r="E28"/>
  <c r="G25"/>
  <c r="F25"/>
  <c r="E25"/>
  <c r="G24"/>
  <c r="F24"/>
  <c r="E24"/>
  <c r="E17"/>
  <c r="F17"/>
  <c r="G17"/>
  <c r="I17" s="1"/>
  <c r="E18"/>
  <c r="F18"/>
  <c r="G18"/>
  <c r="G15"/>
  <c r="F15"/>
  <c r="E15"/>
  <c r="G8"/>
  <c r="F8"/>
  <c r="E8"/>
  <c r="G7"/>
  <c r="F7"/>
  <c r="E7"/>
  <c r="G6" i="8"/>
  <c r="G5"/>
  <c r="F6"/>
  <c r="F5"/>
  <c r="E6"/>
  <c r="E5"/>
  <c r="E19"/>
  <c r="F19"/>
  <c r="G19"/>
  <c r="I19" s="1"/>
  <c r="E20"/>
  <c r="F20"/>
  <c r="G20"/>
  <c r="I20" s="1"/>
  <c r="E21"/>
  <c r="F21"/>
  <c r="G21"/>
  <c r="I21" s="1"/>
  <c r="E22"/>
  <c r="F22"/>
  <c r="G22"/>
  <c r="I22" s="1"/>
  <c r="E23"/>
  <c r="F23"/>
  <c r="G23"/>
  <c r="I23" s="1"/>
  <c r="E24"/>
  <c r="F24"/>
  <c r="G24"/>
  <c r="I24" s="1"/>
  <c r="E25"/>
  <c r="F25"/>
  <c r="G25"/>
  <c r="I25" s="1"/>
  <c r="E26"/>
  <c r="F26"/>
  <c r="G26"/>
  <c r="I26" s="1"/>
  <c r="E27"/>
  <c r="F27"/>
  <c r="G27"/>
  <c r="I27" s="1"/>
  <c r="E28"/>
  <c r="F28"/>
  <c r="G28"/>
  <c r="I28" s="1"/>
  <c r="E29"/>
  <c r="F29"/>
  <c r="G29"/>
  <c r="I29" s="1"/>
  <c r="E30"/>
  <c r="F30"/>
  <c r="G30"/>
  <c r="I30" s="1"/>
  <c r="E31"/>
  <c r="F31"/>
  <c r="G31"/>
  <c r="I31" s="1"/>
  <c r="E32"/>
  <c r="F32"/>
  <c r="G32"/>
  <c r="I32" s="1"/>
  <c r="E33"/>
  <c r="F33"/>
  <c r="G33"/>
  <c r="I33" s="1"/>
  <c r="E34"/>
  <c r="F34"/>
  <c r="G34"/>
  <c r="I34" s="1"/>
  <c r="E35"/>
  <c r="F35"/>
  <c r="G35"/>
  <c r="I35" s="1"/>
  <c r="E36"/>
  <c r="F36"/>
  <c r="G36"/>
  <c r="I36" s="1"/>
  <c r="E37"/>
  <c r="F37"/>
  <c r="G37"/>
  <c r="I37" s="1"/>
  <c r="E76"/>
  <c r="F76"/>
  <c r="G76"/>
  <c r="I76" s="1"/>
  <c r="E77"/>
  <c r="F77"/>
  <c r="G77"/>
  <c r="I77" s="1"/>
  <c r="E78"/>
  <c r="F78"/>
  <c r="G78"/>
  <c r="I78" s="1"/>
  <c r="E79"/>
  <c r="F79"/>
  <c r="G79"/>
  <c r="I79" s="1"/>
  <c r="E80"/>
  <c r="F80"/>
  <c r="G80"/>
  <c r="I80" s="1"/>
  <c r="E67"/>
  <c r="F67"/>
  <c r="G67"/>
  <c r="I67" s="1"/>
  <c r="E81"/>
  <c r="F81"/>
  <c r="G81"/>
  <c r="I81" s="1"/>
  <c r="E68"/>
  <c r="F68"/>
  <c r="G68"/>
  <c r="I68" s="1"/>
  <c r="E69"/>
  <c r="F69"/>
  <c r="G69"/>
  <c r="I69" s="1"/>
  <c r="E70"/>
  <c r="F70"/>
  <c r="G70"/>
  <c r="I70" s="1"/>
  <c r="E71"/>
  <c r="F71"/>
  <c r="G71"/>
  <c r="I71" s="1"/>
  <c r="E50"/>
  <c r="F50"/>
  <c r="G50"/>
  <c r="I50" s="1"/>
  <c r="E51"/>
  <c r="F51"/>
  <c r="G51"/>
  <c r="I51" s="1"/>
  <c r="E52"/>
  <c r="F52"/>
  <c r="G52"/>
  <c r="I52" s="1"/>
  <c r="E53"/>
  <c r="F53"/>
  <c r="G53"/>
  <c r="I53" s="1"/>
  <c r="E54"/>
  <c r="F54"/>
  <c r="G54"/>
  <c r="I54" s="1"/>
  <c r="E55"/>
  <c r="F55"/>
  <c r="G55"/>
  <c r="I55" s="1"/>
  <c r="E56"/>
  <c r="F56"/>
  <c r="G56"/>
  <c r="I56" s="1"/>
  <c r="E57"/>
  <c r="F57"/>
  <c r="G57"/>
  <c r="I57" s="1"/>
  <c r="E58"/>
  <c r="F58"/>
  <c r="G58"/>
  <c r="I58" s="1"/>
  <c r="E59"/>
  <c r="F59"/>
  <c r="G59"/>
  <c r="I59" s="1"/>
  <c r="E60"/>
  <c r="F60"/>
  <c r="G60"/>
  <c r="I60" s="1"/>
  <c r="E45"/>
  <c r="F45"/>
  <c r="G45"/>
  <c r="I45" s="1"/>
  <c r="E44"/>
  <c r="F44"/>
  <c r="G44"/>
  <c r="I44" s="1"/>
  <c r="E82"/>
  <c r="F82"/>
  <c r="G82"/>
  <c r="I82" s="1"/>
  <c r="E13" l="1"/>
  <c r="F13"/>
  <c r="G13"/>
  <c r="E46"/>
  <c r="F46"/>
  <c r="G46"/>
  <c r="I46" s="1"/>
  <c r="E14"/>
  <c r="F14"/>
  <c r="G14"/>
  <c r="E15"/>
  <c r="F15"/>
  <c r="G15"/>
  <c r="E16"/>
  <c r="F16"/>
  <c r="E17"/>
  <c r="F17"/>
  <c r="G17"/>
  <c r="E18"/>
  <c r="F18"/>
  <c r="G18"/>
  <c r="F12"/>
  <c r="E12"/>
  <c r="G12" l="1"/>
  <c r="E88" i="9" l="1"/>
  <c r="E89"/>
  <c r="E90"/>
  <c r="E91"/>
  <c r="E92"/>
  <c r="E87"/>
  <c r="D88"/>
  <c r="D89"/>
  <c r="D90"/>
  <c r="D91"/>
  <c r="D92"/>
  <c r="D87"/>
  <c r="I7" i="6" l="1"/>
  <c r="I8"/>
  <c r="I94" i="2" l="1"/>
  <c r="L18" l="1"/>
  <c r="I18"/>
  <c r="E18"/>
  <c r="L20"/>
  <c r="I20"/>
  <c r="E20"/>
  <c r="L100"/>
  <c r="L97"/>
  <c r="L98"/>
  <c r="L96"/>
  <c r="I100"/>
  <c r="M99"/>
  <c r="N18" l="1"/>
  <c r="N20"/>
  <c r="N100"/>
  <c r="E94"/>
  <c r="I36" i="6" l="1"/>
  <c r="I37"/>
  <c r="L56" i="2" l="1"/>
  <c r="I56"/>
  <c r="E56"/>
  <c r="L55"/>
  <c r="I55"/>
  <c r="E55"/>
  <c r="L60"/>
  <c r="I60"/>
  <c r="E60"/>
  <c r="L59"/>
  <c r="I59"/>
  <c r="E59"/>
  <c r="E58"/>
  <c r="I89"/>
  <c r="M94"/>
  <c r="L94"/>
  <c r="G85"/>
  <c r="G84"/>
  <c r="G83"/>
  <c r="E24"/>
  <c r="I24"/>
  <c r="L24"/>
  <c r="E89"/>
  <c r="E91"/>
  <c r="E85"/>
  <c r="M93"/>
  <c r="L93"/>
  <c r="M92"/>
  <c r="L92"/>
  <c r="N55" l="1"/>
  <c r="N56"/>
  <c r="N59"/>
  <c r="N60"/>
  <c r="N94"/>
  <c r="N24"/>
  <c r="L62" l="1"/>
  <c r="I62"/>
  <c r="E62"/>
  <c r="E66"/>
  <c r="I66"/>
  <c r="L66"/>
  <c r="L44"/>
  <c r="I44"/>
  <c r="E44"/>
  <c r="L39"/>
  <c r="I39"/>
  <c r="E39"/>
  <c r="N62" l="1"/>
  <c r="N66"/>
  <c r="N39"/>
  <c r="N44"/>
  <c r="E37"/>
  <c r="I37"/>
  <c r="L37"/>
  <c r="E47"/>
  <c r="I47"/>
  <c r="L47"/>
  <c r="E42"/>
  <c r="I42"/>
  <c r="L42"/>
  <c r="N37" l="1"/>
  <c r="N42"/>
  <c r="N47"/>
  <c r="E40"/>
  <c r="I40"/>
  <c r="L40"/>
  <c r="E41"/>
  <c r="I41"/>
  <c r="L41"/>
  <c r="E45"/>
  <c r="I45"/>
  <c r="L45"/>
  <c r="E46"/>
  <c r="I46"/>
  <c r="L46"/>
  <c r="E12"/>
  <c r="I12"/>
  <c r="L12"/>
  <c r="N46" l="1"/>
  <c r="N45"/>
  <c r="N41"/>
  <c r="N40"/>
  <c r="N12"/>
  <c r="I5" i="8" l="1"/>
  <c r="E64" i="2"/>
  <c r="L72" l="1"/>
  <c r="L73"/>
  <c r="E72"/>
  <c r="J30" i="7"/>
  <c r="I30"/>
  <c r="J20"/>
  <c r="I20"/>
  <c r="J10"/>
  <c r="I10"/>
  <c r="D10"/>
  <c r="D30"/>
  <c r="D20"/>
  <c r="K30" l="1"/>
  <c r="L30" s="1"/>
  <c r="K20"/>
  <c r="L20" s="1"/>
  <c r="K10"/>
  <c r="L10" s="1"/>
  <c r="K28"/>
  <c r="K27"/>
  <c r="D28"/>
  <c r="D27"/>
  <c r="L89" i="2"/>
  <c r="M89"/>
  <c r="H92" i="8"/>
  <c r="H91"/>
  <c r="E92"/>
  <c r="E91"/>
  <c r="N89" i="2" l="1"/>
  <c r="K18" i="7"/>
  <c r="K17"/>
  <c r="D18"/>
  <c r="D17"/>
  <c r="K8"/>
  <c r="K7"/>
  <c r="D8"/>
  <c r="D7"/>
  <c r="L84" i="2"/>
  <c r="L85"/>
  <c r="L83"/>
  <c r="E84"/>
  <c r="E83"/>
  <c r="L53"/>
  <c r="L54"/>
  <c r="L58"/>
  <c r="L64"/>
  <c r="L68"/>
  <c r="L69"/>
  <c r="L71"/>
  <c r="L52"/>
  <c r="E73"/>
  <c r="E71"/>
  <c r="E69"/>
  <c r="E68"/>
  <c r="E54"/>
  <c r="E53"/>
  <c r="E52"/>
  <c r="L16"/>
  <c r="L22"/>
  <c r="L26"/>
  <c r="L28"/>
  <c r="L13"/>
  <c r="L14"/>
  <c r="L32"/>
  <c r="L35"/>
  <c r="L36"/>
  <c r="L34"/>
  <c r="L33"/>
  <c r="E33"/>
  <c r="E35"/>
  <c r="E36"/>
  <c r="E34"/>
  <c r="E32"/>
  <c r="E16"/>
  <c r="E22"/>
  <c r="E26"/>
  <c r="E28"/>
  <c r="E13"/>
  <c r="E14"/>
  <c r="I92" i="8"/>
  <c r="I91"/>
  <c r="I93" l="1"/>
  <c r="L77" i="2" s="1"/>
  <c r="I35" i="6" l="1"/>
  <c r="I28"/>
  <c r="I18"/>
  <c r="I25"/>
  <c r="I24"/>
  <c r="I15"/>
  <c r="I19" l="1"/>
  <c r="I48"/>
  <c r="I81" i="2" s="1"/>
  <c r="I30" i="6"/>
  <c r="I80" i="2" s="1"/>
  <c r="I9" i="6"/>
  <c r="I17" i="8"/>
  <c r="I18"/>
  <c r="I79" i="2" l="1"/>
  <c r="I16" i="8"/>
  <c r="I6"/>
  <c r="I7" s="1"/>
  <c r="L75" i="2"/>
  <c r="I98" l="1"/>
  <c r="I97"/>
  <c r="I96"/>
  <c r="I72"/>
  <c r="N72" s="1"/>
  <c r="I73"/>
  <c r="N73" s="1"/>
  <c r="I53"/>
  <c r="N53" s="1"/>
  <c r="I54"/>
  <c r="N54" s="1"/>
  <c r="I58"/>
  <c r="N58" s="1"/>
  <c r="I64"/>
  <c r="N64" s="1"/>
  <c r="I69"/>
  <c r="N69" s="1"/>
  <c r="I36"/>
  <c r="N36" s="1"/>
  <c r="I34"/>
  <c r="N34" s="1"/>
  <c r="I32"/>
  <c r="N32" s="1"/>
  <c r="I35"/>
  <c r="N35" s="1"/>
  <c r="I33"/>
  <c r="N33" s="1"/>
  <c r="I14"/>
  <c r="N14" s="1"/>
  <c r="H22" i="1"/>
  <c r="I22" s="1"/>
  <c r="K17" i="5"/>
  <c r="L86" i="2"/>
  <c r="M86"/>
  <c r="L87"/>
  <c r="M87"/>
  <c r="I16"/>
  <c r="I22"/>
  <c r="N22" s="1"/>
  <c r="I26"/>
  <c r="I28"/>
  <c r="I71"/>
  <c r="N71" s="1"/>
  <c r="I68"/>
  <c r="N68" s="1"/>
  <c r="M95"/>
  <c r="L95"/>
  <c r="M91"/>
  <c r="L91"/>
  <c r="I91"/>
  <c r="M90"/>
  <c r="L90"/>
  <c r="M88"/>
  <c r="L88"/>
  <c r="I85"/>
  <c r="I84"/>
  <c r="I83"/>
  <c r="L82"/>
  <c r="I52"/>
  <c r="L50"/>
  <c r="L49"/>
  <c r="I13"/>
  <c r="L10"/>
  <c r="L9"/>
  <c r="L8"/>
  <c r="N30" l="1"/>
  <c r="N91"/>
  <c r="N87" s="1"/>
  <c r="N28"/>
  <c r="N26"/>
  <c r="N16"/>
  <c r="N84"/>
  <c r="N83"/>
  <c r="N52"/>
  <c r="N49" s="1"/>
  <c r="N98"/>
  <c r="N85"/>
  <c r="N97"/>
  <c r="N96"/>
  <c r="N13"/>
  <c r="N92" l="1"/>
  <c r="N82"/>
  <c r="N10"/>
  <c r="N9" s="1"/>
  <c r="I100" i="1"/>
  <c r="H100"/>
  <c r="H99"/>
  <c r="I99" s="1"/>
  <c r="I98" s="1"/>
  <c r="H97"/>
  <c r="I97" s="1"/>
  <c r="H96"/>
  <c r="I96" s="1"/>
  <c r="H93"/>
  <c r="I93" s="1"/>
  <c r="H92"/>
  <c r="I92" s="1"/>
  <c r="H91"/>
  <c r="I91" s="1"/>
  <c r="H90"/>
  <c r="I90" s="1"/>
  <c r="I89"/>
  <c r="I87"/>
  <c r="H87"/>
  <c r="H86"/>
  <c r="I86" s="1"/>
  <c r="I85"/>
  <c r="H85"/>
  <c r="I84"/>
  <c r="H82"/>
  <c r="I82" s="1"/>
  <c r="H79"/>
  <c r="I79" s="1"/>
  <c r="H78"/>
  <c r="I78" s="1"/>
  <c r="H77"/>
  <c r="I77" s="1"/>
  <c r="H76"/>
  <c r="I76" s="1"/>
  <c r="H71"/>
  <c r="I71" s="1"/>
  <c r="H70"/>
  <c r="I70" s="1"/>
  <c r="H68"/>
  <c r="I68" s="1"/>
  <c r="H67"/>
  <c r="I67" s="1"/>
  <c r="H64"/>
  <c r="I64" s="1"/>
  <c r="H63"/>
  <c r="I63" s="1"/>
  <c r="H62"/>
  <c r="I62" s="1"/>
  <c r="H61"/>
  <c r="I61" s="1"/>
  <c r="I60"/>
  <c r="H58"/>
  <c r="I58" s="1"/>
  <c r="H57"/>
  <c r="I57" s="1"/>
  <c r="H56"/>
  <c r="I56" s="1"/>
  <c r="I53"/>
  <c r="H53"/>
  <c r="H50"/>
  <c r="H59" s="1"/>
  <c r="I59" s="1"/>
  <c r="H49"/>
  <c r="I49" s="1"/>
  <c r="H48"/>
  <c r="I48" s="1"/>
  <c r="H47"/>
  <c r="I47" s="1"/>
  <c r="H40"/>
  <c r="I40" s="1"/>
  <c r="H41"/>
  <c r="I41" s="1"/>
  <c r="H38"/>
  <c r="I38" s="1"/>
  <c r="H37"/>
  <c r="I37" s="1"/>
  <c r="H24"/>
  <c r="I24" s="1"/>
  <c r="I66" l="1"/>
  <c r="I65" s="1"/>
  <c r="I36"/>
  <c r="I95"/>
  <c r="I94" s="1"/>
  <c r="I75"/>
  <c r="I74" s="1"/>
  <c r="I73" s="1"/>
  <c r="I72" s="1"/>
  <c r="I69" s="1"/>
  <c r="H88"/>
  <c r="I88" s="1"/>
  <c r="I50"/>
  <c r="I46" s="1"/>
  <c r="I45" s="1"/>
  <c r="I55"/>
  <c r="I44" l="1"/>
  <c r="I43" s="1"/>
  <c r="I39" s="1"/>
  <c r="I35" s="1"/>
  <c r="L28" i="7" l="1"/>
  <c r="L27"/>
  <c r="K16" i="5"/>
  <c r="K9"/>
  <c r="G7" i="4" s="1"/>
  <c r="K12" i="5"/>
  <c r="K13" s="1"/>
  <c r="G16" i="4" s="1"/>
  <c r="K8" i="5"/>
  <c r="F35" i="4"/>
  <c r="G35" s="1"/>
  <c r="F34"/>
  <c r="G34"/>
  <c r="F33"/>
  <c r="G33" s="1"/>
  <c r="G24"/>
  <c r="F24"/>
  <c r="F23"/>
  <c r="G23" s="1"/>
  <c r="G25" s="1"/>
  <c r="I14"/>
  <c r="F5"/>
  <c r="G5" s="1"/>
  <c r="G6" s="1"/>
  <c r="H34" i="1"/>
  <c r="H33"/>
  <c r="I33" s="1"/>
  <c r="H30"/>
  <c r="I30" s="1"/>
  <c r="H29"/>
  <c r="I29" s="1"/>
  <c r="H28"/>
  <c r="I28" s="1"/>
  <c r="H25"/>
  <c r="I25" s="1"/>
  <c r="I23" s="1"/>
  <c r="H17"/>
  <c r="I17" s="1"/>
  <c r="H16"/>
  <c r="H31" s="1"/>
  <c r="I31" s="1"/>
  <c r="H15"/>
  <c r="I15" s="1"/>
  <c r="H14"/>
  <c r="I14" s="1"/>
  <c r="H13"/>
  <c r="I13" s="1"/>
  <c r="I83" i="8"/>
  <c r="I13"/>
  <c r="I12"/>
  <c r="I15"/>
  <c r="I14"/>
  <c r="I38" l="1"/>
  <c r="I85" s="1"/>
  <c r="I77" i="2" s="1"/>
  <c r="L31" i="7"/>
  <c r="L81" i="2" s="1"/>
  <c r="N81" s="1"/>
  <c r="G8" i="4"/>
  <c r="I27" i="1"/>
  <c r="I16"/>
  <c r="I12" s="1"/>
  <c r="I11" s="1"/>
  <c r="F14" i="4"/>
  <c r="G14" s="1"/>
  <c r="G15" s="1"/>
  <c r="G17" s="1"/>
  <c r="G36"/>
  <c r="K18" i="5"/>
  <c r="G26" i="4" s="1"/>
  <c r="G27" s="1"/>
  <c r="L17" i="7"/>
  <c r="L18"/>
  <c r="L7"/>
  <c r="L8"/>
  <c r="I34" i="1"/>
  <c r="I32" s="1"/>
  <c r="N77" i="2" l="1"/>
  <c r="L11" i="7"/>
  <c r="L21"/>
  <c r="I26" i="1"/>
  <c r="L79" i="2" l="1"/>
  <c r="N79" s="1"/>
  <c r="L80"/>
  <c r="N80" s="1"/>
  <c r="I10" i="1"/>
  <c r="I9" s="1"/>
  <c r="I18"/>
  <c r="N75" i="2" l="1"/>
  <c r="N86"/>
  <c r="N8" l="1"/>
  <c r="N101" s="1"/>
  <c r="N104" l="1"/>
  <c r="N108" l="1"/>
  <c r="N110" l="1"/>
</calcChain>
</file>

<file path=xl/sharedStrings.xml><?xml version="1.0" encoding="utf-8"?>
<sst xmlns="http://schemas.openxmlformats.org/spreadsheetml/2006/main" count="42822" uniqueCount="21032">
  <si>
    <t>Item</t>
  </si>
  <si>
    <t>Descrição dos Itens</t>
  </si>
  <si>
    <t>Unidade</t>
  </si>
  <si>
    <t>Quantidades</t>
  </si>
  <si>
    <t>1.1</t>
  </si>
  <si>
    <t>1.1.1</t>
  </si>
  <si>
    <t>1.1.2</t>
  </si>
  <si>
    <t>Gerência Técnica</t>
  </si>
  <si>
    <t>Geral</t>
  </si>
  <si>
    <t>Mão de Obra</t>
  </si>
  <si>
    <t>Engenheiro Supervisor</t>
  </si>
  <si>
    <t>Encarregado Geral</t>
  </si>
  <si>
    <t>Técnico em Meio Ambiente</t>
  </si>
  <si>
    <t>Motorista</t>
  </si>
  <si>
    <t>Secretária</t>
  </si>
  <si>
    <t>Veículos</t>
  </si>
  <si>
    <t>Auxiliar</t>
  </si>
  <si>
    <t>Auxiliar técnico</t>
  </si>
  <si>
    <t>1.2</t>
  </si>
  <si>
    <t>1.2.1</t>
  </si>
  <si>
    <t>1.2.2</t>
  </si>
  <si>
    <t>Gerência Administrativa</t>
  </si>
  <si>
    <t>Chefe do setor Administrativo</t>
  </si>
  <si>
    <t>Porteiro</t>
  </si>
  <si>
    <t>Vigia</t>
  </si>
  <si>
    <t>Veículo leve - 53 kW</t>
  </si>
  <si>
    <t>Auxiliar administrativo</t>
  </si>
  <si>
    <t>Faxineiro</t>
  </si>
  <si>
    <t>1.</t>
  </si>
  <si>
    <t>2.</t>
  </si>
  <si>
    <t>2.1</t>
  </si>
  <si>
    <t>2.1.1</t>
  </si>
  <si>
    <t>2.2</t>
  </si>
  <si>
    <t>Equipe de Produção de Terraplenagem</t>
  </si>
  <si>
    <t>Encarregado de terraplenagem</t>
  </si>
  <si>
    <t>Equipe de Produção de Pavimentação</t>
  </si>
  <si>
    <t>Encarregado de Pavimentação</t>
  </si>
  <si>
    <t>EQUIPE DE PRODUÇÃO DE TOPOGRAFIA</t>
  </si>
  <si>
    <t>Equipe de Topografia</t>
  </si>
  <si>
    <t>Topógrafo</t>
  </si>
  <si>
    <t>Auxiliar de Topografia</t>
  </si>
  <si>
    <t>Van furgão a diesel - 93 kW</t>
  </si>
  <si>
    <t>EQUIPE DE MEDICINA E SEGURANÇA DO TRABALHO</t>
  </si>
  <si>
    <t>Técnico de segurança do trabalho</t>
  </si>
  <si>
    <t>Engenheiro de segurança do trabalho</t>
  </si>
  <si>
    <t>Médico do trabalho</t>
  </si>
  <si>
    <t>Encarregado de turma</t>
  </si>
  <si>
    <t>Apontador</t>
  </si>
  <si>
    <t>Quantidade</t>
  </si>
  <si>
    <t>mês</t>
  </si>
  <si>
    <t>Utilização Prod.</t>
  </si>
  <si>
    <t>Utilização Improd.</t>
  </si>
  <si>
    <t>Custo Horário</t>
  </si>
  <si>
    <t>Produtivo (R$)</t>
  </si>
  <si>
    <t>Improdutivo (R$)</t>
  </si>
  <si>
    <t>Custo</t>
  </si>
  <si>
    <t>Total (R$)</t>
  </si>
  <si>
    <t>Custo Unit. (R$)</t>
  </si>
  <si>
    <t>Custo Total (R$)</t>
  </si>
  <si>
    <t xml:space="preserve">EQUIPE DE PRODUÇÃO DE TERRAPLENAGEM </t>
  </si>
  <si>
    <t xml:space="preserve">EQUIPE DE PRODUÇÃO DE PAVIMENTAÇÃO </t>
  </si>
  <si>
    <t>3.1</t>
  </si>
  <si>
    <t>3.</t>
  </si>
  <si>
    <t>3.1.1</t>
  </si>
  <si>
    <t>3.1.2</t>
  </si>
  <si>
    <t>Setor de Medicina e Segurança do Trabalho</t>
  </si>
  <si>
    <t>4.</t>
  </si>
  <si>
    <t>4.1</t>
  </si>
  <si>
    <t>4.2</t>
  </si>
  <si>
    <t>4.3</t>
  </si>
  <si>
    <t>4.4</t>
  </si>
  <si>
    <t>Subtotal Item 1.1</t>
  </si>
  <si>
    <t>Subtotal Item 2.1</t>
  </si>
  <si>
    <t>Subtotal Item 3.1</t>
  </si>
  <si>
    <t>equipe x mês</t>
  </si>
  <si>
    <t>m³</t>
  </si>
  <si>
    <t>Total de Equipes para Terraplenagem</t>
  </si>
  <si>
    <t>EQUIPES DE ACOMPANHAMENTO DAS FRENTES DE SERVIÇO DE TERRAPLENAGEM</t>
  </si>
  <si>
    <t>m²</t>
  </si>
  <si>
    <t>Total de Equipes para Pavimentação</t>
  </si>
  <si>
    <t>m</t>
  </si>
  <si>
    <t>3.2</t>
  </si>
  <si>
    <t>Efs</t>
  </si>
  <si>
    <t>QUANTIDADE DE EQUIPES PARA ACOMPANHAMENTO DAS FRENTES DE SERVIÇO DA OBRA</t>
  </si>
  <si>
    <t>Parcela Fixa</t>
  </si>
  <si>
    <t>Parcela Vinculada</t>
  </si>
  <si>
    <t>3.4</t>
  </si>
  <si>
    <t>3.5</t>
  </si>
  <si>
    <t>2.3</t>
  </si>
  <si>
    <t>2.4</t>
  </si>
  <si>
    <t>Parcela Variável</t>
  </si>
  <si>
    <t>Código</t>
  </si>
  <si>
    <t>SICRO</t>
  </si>
  <si>
    <t>2.7</t>
  </si>
  <si>
    <t>2.8</t>
  </si>
  <si>
    <t>Encargos Sociais</t>
  </si>
  <si>
    <t>E9093</t>
  </si>
  <si>
    <t>Cód. SICRO</t>
  </si>
  <si>
    <t>P9884</t>
  </si>
  <si>
    <t>P9893</t>
  </si>
  <si>
    <t>P9949</t>
  </si>
  <si>
    <t>P9950</t>
  </si>
  <si>
    <t>P9876</t>
  </si>
  <si>
    <t>P9864</t>
  </si>
  <si>
    <t>P9851</t>
  </si>
  <si>
    <t>E9125</t>
  </si>
  <si>
    <t>Equipe de Produção de Topografia</t>
  </si>
  <si>
    <t>CUSTO DE LABORATÓRIO DE SOLOS</t>
  </si>
  <si>
    <t>Laboratório de Solos (equipe x mês)</t>
  </si>
  <si>
    <t>Laboratorista</t>
  </si>
  <si>
    <t>Auxiliar de laboratório</t>
  </si>
  <si>
    <t>P9858</t>
  </si>
  <si>
    <t>P9833</t>
  </si>
  <si>
    <t>P9875</t>
  </si>
  <si>
    <t>P9804</t>
  </si>
  <si>
    <t>CUSTO DE LABORATÓRIO DE ASFALTO</t>
  </si>
  <si>
    <t>Laboratório de Asfalto (equipe x mês)</t>
  </si>
  <si>
    <t>2.1.2</t>
  </si>
  <si>
    <t>P9947</t>
  </si>
  <si>
    <t>PARCELA VINCULADA DA ADMINISTRAÇÃO DE OBRA LOCAL (VEÍCULOS)</t>
  </si>
  <si>
    <t>Pedreiro</t>
  </si>
  <si>
    <t>Servente</t>
  </si>
  <si>
    <t>Eletricista</t>
  </si>
  <si>
    <t>1.2.3</t>
  </si>
  <si>
    <t>Motoniveladora</t>
  </si>
  <si>
    <t>h/mês</t>
  </si>
  <si>
    <t>P9954</t>
  </si>
  <si>
    <t>P9952</t>
  </si>
  <si>
    <t>P9953</t>
  </si>
  <si>
    <t>E9686</t>
  </si>
  <si>
    <t>E9669</t>
  </si>
  <si>
    <t>E9524</t>
  </si>
  <si>
    <t>ADMINISTRAÇÃO LOCAL</t>
  </si>
  <si>
    <t xml:space="preserve">Nº CODIFICAÇÃO METRÔ:                                         </t>
  </si>
  <si>
    <t xml:space="preserve">DATA BASE: </t>
  </si>
  <si>
    <t>Janeiro/2018</t>
  </si>
  <si>
    <t xml:space="preserve">
ORÇAMENTO PARA CONTRATAÇÃO DE EMPRESA ESPECIALIZADA PARA 
</t>
  </si>
  <si>
    <t>DESCRIÇÃO DOS ITENS</t>
  </si>
  <si>
    <t>UNIDADE</t>
  </si>
  <si>
    <t>QUANTIDADE</t>
  </si>
  <si>
    <t>CUSTO UNITÁRIO (R$)</t>
  </si>
  <si>
    <t>CUSTO TOTAL (R$)</t>
  </si>
  <si>
    <t>ITEM/ CÓDIGO</t>
  </si>
  <si>
    <t>01.00.00.000</t>
  </si>
  <si>
    <t>01.01.00.000</t>
  </si>
  <si>
    <t>01.01.01.000</t>
  </si>
  <si>
    <t>01.02.00.000</t>
  </si>
  <si>
    <t>01.01.02.000</t>
  </si>
  <si>
    <t xml:space="preserve">Engenheiro Auxiliar </t>
  </si>
  <si>
    <t>01.02.01.000</t>
  </si>
  <si>
    <t xml:space="preserve">PARCELA FIXA DA ADMINISTRAÇÃO LOCAL </t>
  </si>
  <si>
    <t>PARCELA FIXA  (VEÍCULOS)</t>
  </si>
  <si>
    <t>PARCELA FIXA (MÃO DE OBRA)</t>
  </si>
  <si>
    <t>Veículo leve - 53 Kw</t>
  </si>
  <si>
    <t>PARCELA VINCULADA</t>
  </si>
  <si>
    <t>PARCELA VINCULADA (MÃO DE OBRA)</t>
  </si>
  <si>
    <t>ENCARREGADOS DE PRODUÇÃO</t>
  </si>
  <si>
    <t>Encarregado de pavimentação</t>
  </si>
  <si>
    <t>Encarregado de superestrutura</t>
  </si>
  <si>
    <t>Encarregado de obras de arte especiais</t>
  </si>
  <si>
    <t>Encarregado de Instalação Hidraulica</t>
  </si>
  <si>
    <t>Encarregado de Arquitetura</t>
  </si>
  <si>
    <t>Encarregado de Elétrica</t>
  </si>
  <si>
    <t>EQUIPE DE TOPOGRAFIA</t>
  </si>
  <si>
    <t>Auxiliar de topografia</t>
  </si>
  <si>
    <t>Técnico de Segurança do trabalho</t>
  </si>
  <si>
    <t>Engenheiro de Segurança do trabalho</t>
  </si>
  <si>
    <t>PARCELA VINCULADA (veículos)</t>
  </si>
  <si>
    <t>ENCAREGADOS DE PRODUÇÃO (VEÍCULOS)</t>
  </si>
  <si>
    <t>OUTROS</t>
  </si>
  <si>
    <t>02.00.00.000</t>
  </si>
  <si>
    <t>03.00.00.000</t>
  </si>
  <si>
    <t>PARCELA VARIÁVEL</t>
  </si>
  <si>
    <t>PARCELA VARIÁVEL (MÃO DE OBRA)</t>
  </si>
  <si>
    <t>PARCELA VARIÁVEL (veículos)</t>
  </si>
  <si>
    <t>ITEM</t>
  </si>
  <si>
    <t>CÓDIGO</t>
  </si>
  <si>
    <t>DESCRIÇÃO</t>
  </si>
  <si>
    <t>QTDE MENSAL</t>
  </si>
  <si>
    <t>PERÍODO</t>
  </si>
  <si>
    <t>QTDE TOTAL</t>
  </si>
  <si>
    <t>UTILIZAÇÃO</t>
  </si>
  <si>
    <t>CUSTO UNITÁRIO</t>
  </si>
  <si>
    <t>CUSTO TOTAL</t>
  </si>
  <si>
    <t>PROD.</t>
  </si>
  <si>
    <t>IMPROD.</t>
  </si>
  <si>
    <t>MÃO DE OBRA</t>
  </si>
  <si>
    <t>P9819</t>
  </si>
  <si>
    <t>Engenheiro supervisor</t>
  </si>
  <si>
    <t>P9878</t>
  </si>
  <si>
    <t>P9806</t>
  </si>
  <si>
    <t>P9842</t>
  </si>
  <si>
    <t>Parcela vinculada</t>
  </si>
  <si>
    <t>P9916</t>
  </si>
  <si>
    <t>1.3</t>
  </si>
  <si>
    <t>P9821</t>
  </si>
  <si>
    <t>P9824</t>
  </si>
  <si>
    <t>P9810</t>
  </si>
  <si>
    <t>VEÍCULOS / EQUIPAMENTOS</t>
  </si>
  <si>
    <t>Parcela fixa</t>
  </si>
  <si>
    <t>Caminhão guindauto</t>
  </si>
  <si>
    <t>h</t>
  </si>
  <si>
    <t>Caminhão pipa 8.000 l</t>
  </si>
  <si>
    <t>TOTAL</t>
  </si>
  <si>
    <t>DESPESAS DIVERSAS (5%)</t>
  </si>
  <si>
    <t>TOTAL COM DESPESAS DIVERSAS</t>
  </si>
  <si>
    <t>Encarregados de Produção</t>
  </si>
  <si>
    <t>Equipe de Medicina e Segurança do Trabalho</t>
  </si>
  <si>
    <t>SALÁRIO</t>
  </si>
  <si>
    <t>ENCARGOS</t>
  </si>
  <si>
    <t>P9801</t>
  </si>
  <si>
    <t>Ajudante</t>
  </si>
  <si>
    <t>P9802</t>
  </si>
  <si>
    <t>Ajudante especializado</t>
  </si>
  <si>
    <t>P9805</t>
  </si>
  <si>
    <t>Armador</t>
  </si>
  <si>
    <t>P9807</t>
  </si>
  <si>
    <t>Bombeiro hidráulico</t>
  </si>
  <si>
    <t>P9808</t>
  </si>
  <si>
    <t>Carpinteiro</t>
  </si>
  <si>
    <t>P9809</t>
  </si>
  <si>
    <t>Encarregado administrativo</t>
  </si>
  <si>
    <t>P9811</t>
  </si>
  <si>
    <t>Encarregado especializado</t>
  </si>
  <si>
    <t>P9812</t>
  </si>
  <si>
    <t>Engenheiro</t>
  </si>
  <si>
    <t>P9814</t>
  </si>
  <si>
    <t>Operacional</t>
  </si>
  <si>
    <t>P9815</t>
  </si>
  <si>
    <t>Jardineiro</t>
  </si>
  <si>
    <t>P9816</t>
  </si>
  <si>
    <t>Encarregado de mergulho</t>
  </si>
  <si>
    <t>P9822</t>
  </si>
  <si>
    <t>Pintor</t>
  </si>
  <si>
    <t>P9823</t>
  </si>
  <si>
    <t>Serralheiro</t>
  </si>
  <si>
    <t>P9825</t>
  </si>
  <si>
    <t>Soldador</t>
  </si>
  <si>
    <t>P9827</t>
  </si>
  <si>
    <t>P9830</t>
  </si>
  <si>
    <t>Montador</t>
  </si>
  <si>
    <t>P9835</t>
  </si>
  <si>
    <t>Perfurador de tubulão a ar comprimido com insalubridade</t>
  </si>
  <si>
    <t>P9836</t>
  </si>
  <si>
    <t>Geólogo</t>
  </si>
  <si>
    <t>P9837</t>
  </si>
  <si>
    <t>Oceanógrafo</t>
  </si>
  <si>
    <t>P9840</t>
  </si>
  <si>
    <t>Encarregado geral</t>
  </si>
  <si>
    <t>P9843</t>
  </si>
  <si>
    <t>Operador de equipamento leve</t>
  </si>
  <si>
    <t>P9844</t>
  </si>
  <si>
    <t>Capitão fluvial</t>
  </si>
  <si>
    <t>P9845</t>
  </si>
  <si>
    <t>Operador de equipamento pesado</t>
  </si>
  <si>
    <t>P9846</t>
  </si>
  <si>
    <t>Operador de equipamento especial</t>
  </si>
  <si>
    <t>P9847</t>
  </si>
  <si>
    <t>Perfurador de tubulão</t>
  </si>
  <si>
    <t>P9849</t>
  </si>
  <si>
    <t>Condutor maquinista fluvial</t>
  </si>
  <si>
    <t>P9852</t>
  </si>
  <si>
    <t>Blaster</t>
  </si>
  <si>
    <t>P9853</t>
  </si>
  <si>
    <t>Pré-marcador</t>
  </si>
  <si>
    <t>P9855</t>
  </si>
  <si>
    <t>Marinheiro de máquinas</t>
  </si>
  <si>
    <t>P9857</t>
  </si>
  <si>
    <t>Marinheiro de convés</t>
  </si>
  <si>
    <t>P9859</t>
  </si>
  <si>
    <t>Trabalhador de via</t>
  </si>
  <si>
    <t>P9860</t>
  </si>
  <si>
    <t>Mergulhador</t>
  </si>
  <si>
    <t>P9861</t>
  </si>
  <si>
    <t>Selecionador de material pétreo</t>
  </si>
  <si>
    <t>P9865</t>
  </si>
  <si>
    <t>Técnico em enfermagem</t>
  </si>
  <si>
    <t>P9866</t>
  </si>
  <si>
    <t>Motorista de caminhão</t>
  </si>
  <si>
    <t>P9867</t>
  </si>
  <si>
    <t>Técnico especializado</t>
  </si>
  <si>
    <t>P9869</t>
  </si>
  <si>
    <t>Encarregado de obras de artes especiais</t>
  </si>
  <si>
    <t>P9870</t>
  </si>
  <si>
    <t>Motorista de veículo leve</t>
  </si>
  <si>
    <t>P9871</t>
  </si>
  <si>
    <t>Motorista de veículo especial</t>
  </si>
  <si>
    <t>P9880</t>
  </si>
  <si>
    <t>Piloto fluvial</t>
  </si>
  <si>
    <t>P9883</t>
  </si>
  <si>
    <t>Chefe do setor administrativo</t>
  </si>
  <si>
    <t>P9885</t>
  </si>
  <si>
    <t>Frentista de túnel</t>
  </si>
  <si>
    <t>P9891</t>
  </si>
  <si>
    <t>Engenheiro mecânico</t>
  </si>
  <si>
    <t>P9892</t>
  </si>
  <si>
    <t>Auxiliar de blaster</t>
  </si>
  <si>
    <t>P9896</t>
  </si>
  <si>
    <t>P9897</t>
  </si>
  <si>
    <t>Técnico de meio ambiente</t>
  </si>
  <si>
    <t>P9901</t>
  </si>
  <si>
    <t>Encarregado de superestrutura ferroviária</t>
  </si>
  <si>
    <t>P9903</t>
  </si>
  <si>
    <t>P9907</t>
  </si>
  <si>
    <t>Comandante de longo curso</t>
  </si>
  <si>
    <t>P9908</t>
  </si>
  <si>
    <t>Imediato</t>
  </si>
  <si>
    <t>P9909</t>
  </si>
  <si>
    <t>Oficial de náutica</t>
  </si>
  <si>
    <t>P9910</t>
  </si>
  <si>
    <t>Oficial de máquinas</t>
  </si>
  <si>
    <t>P9913</t>
  </si>
  <si>
    <t>Draguista</t>
  </si>
  <si>
    <t>Encarregado de conservação rodoviária</t>
  </si>
  <si>
    <t>P9920</t>
  </si>
  <si>
    <t>Mestre fluvial</t>
  </si>
  <si>
    <t>P9923</t>
  </si>
  <si>
    <t>Mergulhador com periculosidade</t>
  </si>
  <si>
    <t>P9927</t>
  </si>
  <si>
    <t>Frentista de túnel com periculosidade</t>
  </si>
  <si>
    <t>P9928</t>
  </si>
  <si>
    <t>Servente com periculosidade</t>
  </si>
  <si>
    <t>P9929</t>
  </si>
  <si>
    <t>Bombeiro hidráulico com periculosidade</t>
  </si>
  <si>
    <t>P9930</t>
  </si>
  <si>
    <t>Eletricista com periculosidade</t>
  </si>
  <si>
    <t>P9932</t>
  </si>
  <si>
    <t>Operador de equipamento pesado com periculosidade</t>
  </si>
  <si>
    <t>P9934</t>
  </si>
  <si>
    <t>Motorista de veículo especial com periculosidade</t>
  </si>
  <si>
    <t>P9938</t>
  </si>
  <si>
    <t>Operador de equipamento leve com periculosidade</t>
  </si>
  <si>
    <t>P9939</t>
  </si>
  <si>
    <t>Operador de equipamento leve com insalubridade</t>
  </si>
  <si>
    <t>P9940</t>
  </si>
  <si>
    <t>Piloto fluvial com periculosidade</t>
  </si>
  <si>
    <t>P9941</t>
  </si>
  <si>
    <t>Mestre fluvial com periculosidade</t>
  </si>
  <si>
    <t>P9942</t>
  </si>
  <si>
    <t>Marinheiro de convés com periculosidade</t>
  </si>
  <si>
    <t>P9943</t>
  </si>
  <si>
    <t>Técnico de batimetria com periculosidade</t>
  </si>
  <si>
    <t>P9944</t>
  </si>
  <si>
    <t>Operador de equipamento especial com periculosidade</t>
  </si>
  <si>
    <t>P9945</t>
  </si>
  <si>
    <t>Draguista com periculosidade</t>
  </si>
  <si>
    <t>P9946</t>
  </si>
  <si>
    <t>Engenheiro auxiliar</t>
  </si>
  <si>
    <t>Técnico florestal</t>
  </si>
  <si>
    <t>P9948</t>
  </si>
  <si>
    <t>Motorista de veículo leve - mensalista</t>
  </si>
  <si>
    <t>P9951</t>
  </si>
  <si>
    <t>Médico de câmara hiperbárica</t>
  </si>
  <si>
    <t>Pedreiro - mensalista</t>
  </si>
  <si>
    <t>Eletricista - mensalista</t>
  </si>
  <si>
    <t>Servente - mensalista</t>
  </si>
  <si>
    <t>P9955</t>
  </si>
  <si>
    <t>Engenheiro chefe</t>
  </si>
  <si>
    <t>P9972</t>
  </si>
  <si>
    <t>Técnico de batimetria</t>
  </si>
  <si>
    <t>P9956</t>
  </si>
  <si>
    <t>Motorista de caminhão com periculosidade</t>
  </si>
  <si>
    <t>V</t>
  </si>
  <si>
    <t>MES</t>
  </si>
  <si>
    <t>UND.</t>
  </si>
  <si>
    <t>CUSTO</t>
  </si>
  <si>
    <t>COD.</t>
  </si>
  <si>
    <t>SINAPI</t>
  </si>
  <si>
    <t>Base ou sub-base de brita graduada com brita comercial</t>
  </si>
  <si>
    <t>2.9</t>
  </si>
  <si>
    <t>2.10</t>
  </si>
  <si>
    <t>2.11</t>
  </si>
  <si>
    <t>2.12</t>
  </si>
  <si>
    <t>3.6</t>
  </si>
  <si>
    <t>3.7</t>
  </si>
  <si>
    <t>3.8</t>
  </si>
  <si>
    <t>3.9</t>
  </si>
  <si>
    <t>3.10</t>
  </si>
  <si>
    <t>3.11</t>
  </si>
  <si>
    <t>3.12</t>
  </si>
  <si>
    <t>3.13</t>
  </si>
  <si>
    <t>t</t>
  </si>
  <si>
    <t/>
  </si>
  <si>
    <t>Total da Equipe do Laboratório de Solos</t>
  </si>
  <si>
    <t>Total da Equipe do Laboratório de Asfalto</t>
  </si>
  <si>
    <t>CUSTO DE LABORATÓRIO DE CONCRETO</t>
  </si>
  <si>
    <t>Laboratório de Concreto (equipe x mês)</t>
  </si>
  <si>
    <t>Total da Equipe do Laboratório de Concreto</t>
  </si>
  <si>
    <t xml:space="preserve">COMPOSIÇÃO DE CUSTO LABORATÓRIOS </t>
  </si>
  <si>
    <t>EQUIPES DE LABORATÓRIO DE SOLOS PARA TERRAPLENAGEM</t>
  </si>
  <si>
    <t>Equipes de Laboratório de Solos para Terraplenagem</t>
  </si>
  <si>
    <t>QE</t>
  </si>
  <si>
    <t>Els</t>
  </si>
  <si>
    <t>EQUIPES DE LABORATÓRIO DE SOLOS PARA PAVIMENTAÇÃO</t>
  </si>
  <si>
    <t>EQUIPES DE LABORATÓRIO DE ASFALTOS</t>
  </si>
  <si>
    <t>Total de equipes de laboratório de solos para terraplenagem</t>
  </si>
  <si>
    <t>Total de equipes de laboratório de solos para pavimentação</t>
  </si>
  <si>
    <t>Total de equipes de laboratório de asfaltos</t>
  </si>
  <si>
    <t>T</t>
  </si>
  <si>
    <t>EQUIPES DE LABORATÓRIO DE CONCRETO</t>
  </si>
  <si>
    <t>Total de equipes de laboratório de concreto</t>
  </si>
  <si>
    <t>Equipes de Laboratório de Solos para Pavimentação</t>
  </si>
  <si>
    <t>Equipes de Laboratório de Asfaltos</t>
  </si>
  <si>
    <t>Equipe de Frente de Serviço</t>
  </si>
  <si>
    <t>COMPOSIÇÃO DE CUSTO DA EQUIPE DE FRENTE DE SERVIÇO</t>
  </si>
  <si>
    <t>Total da Equipe de Acompanhamento das Frentes de Serviço</t>
  </si>
  <si>
    <t>Equipes de Frente de Serviço</t>
  </si>
  <si>
    <t>Laboratório de solos</t>
  </si>
  <si>
    <t>Laboratório de asfaltos</t>
  </si>
  <si>
    <t>Laboratório de concreto</t>
  </si>
  <si>
    <t>-</t>
  </si>
  <si>
    <t>1.4</t>
  </si>
  <si>
    <t xml:space="preserve">EQUIPAMENTOS </t>
  </si>
  <si>
    <t>Veículo leve - 53 kW (sem motorista)</t>
  </si>
  <si>
    <t>Custo Produtivo</t>
  </si>
  <si>
    <t xml:space="preserve">Custo Improdutivo </t>
  </si>
  <si>
    <t>Caminhão carroceria com guindauto com capacidade de 20 t.m - 136 Kw</t>
  </si>
  <si>
    <t>Caminhão tanque com capacidade de 8.000 l - 136 kW</t>
  </si>
  <si>
    <t>Motoniveladora - 93 kW</t>
  </si>
  <si>
    <t>Van furgão - 93 kW</t>
  </si>
  <si>
    <t>Utilização Produtiva</t>
  </si>
  <si>
    <t>Utilização Improdutiva</t>
  </si>
  <si>
    <t>Custo Horário Produtivo (R$)</t>
  </si>
  <si>
    <t>Custo Horário Improdutivo (R$)</t>
  </si>
  <si>
    <t>motorista de caminhao com encargos complementares</t>
  </si>
  <si>
    <t>desenhista detalhista com encargos complementares</t>
  </si>
  <si>
    <t>desenhista copista com encargos complementares</t>
  </si>
  <si>
    <t>desenhista projetista com encargos complementares</t>
  </si>
  <si>
    <t>auxiliar de desenhista com encargos complementares</t>
  </si>
  <si>
    <t>almoxarife com encargos complementares</t>
  </si>
  <si>
    <t>apontador ou apropriador com encargos complementares</t>
  </si>
  <si>
    <t>auxiliar de escritorio com encargos complementares</t>
  </si>
  <si>
    <t>engenheiro civil de obra pleno com encargos complementares</t>
  </si>
  <si>
    <t>engenheiro civil de obra senior com encargos complementares</t>
  </si>
  <si>
    <t>arquiteto junior com encargos complementares</t>
  </si>
  <si>
    <t>arquiteto pleno com encargos complementares</t>
  </si>
  <si>
    <t>arquiteto senior com encargos complementares</t>
  </si>
  <si>
    <t>mestre de obras com encargos complementares</t>
  </si>
  <si>
    <t>topografo com encargos complementares</t>
  </si>
  <si>
    <t>Metodologia SICRO 2017 - Volume 08 Administração Local</t>
  </si>
  <si>
    <t>Frentes de Serviço de Drenagem</t>
  </si>
  <si>
    <t>Encarregado geral de obras</t>
  </si>
  <si>
    <t>Frentes de Serviço para Terraplenagem</t>
  </si>
  <si>
    <t>Produção Horária (un/h)</t>
  </si>
  <si>
    <t>Frentes de Serviço para Pavimentação</t>
  </si>
  <si>
    <t>1.3.1</t>
  </si>
  <si>
    <t>Frentes de Serviço</t>
  </si>
  <si>
    <t>Controle Tecnológico</t>
  </si>
  <si>
    <t>Engenheiro Civil de Obra Júnior</t>
  </si>
  <si>
    <t>1.1.2.1</t>
  </si>
  <si>
    <t>1.1.2.2</t>
  </si>
  <si>
    <t>Geral - Canteiro Principal</t>
  </si>
  <si>
    <t>1.1.2.3</t>
  </si>
  <si>
    <t>BDI</t>
  </si>
  <si>
    <t>Canteiro Est. 35/OAE</t>
  </si>
  <si>
    <t>Canteiro Est. 36/OAE</t>
  </si>
  <si>
    <t>2.2.1</t>
  </si>
  <si>
    <t>Topografia</t>
  </si>
  <si>
    <t>EQUIPES DE ACOMPANHAMENTO DAS FRENTES DE SERVIÇO DE DRENAGEM/EMISSÁRIO</t>
  </si>
  <si>
    <t>2.2.2</t>
  </si>
  <si>
    <t>Técnico Via Permanente e OAE</t>
  </si>
  <si>
    <t>Encarregado da Estação 35</t>
  </si>
  <si>
    <t>Encarregado do Pátio de Pré-moldados</t>
  </si>
  <si>
    <t>OAE e Emissário</t>
  </si>
  <si>
    <t xml:space="preserve"> Sistema Viário e Via Permanente</t>
  </si>
  <si>
    <t>Técnico de Edificações (Estações)</t>
  </si>
  <si>
    <t>Ambiental</t>
  </si>
  <si>
    <t>Manutenção dos Canteiros</t>
  </si>
  <si>
    <t>EQUIPES DE ACOMPANHAMENTO DAS FRENTES DE SERVIÇO DO SISTEMA VIÁRIO/ VIA PERMANENTE (PAVIMENTAÇÃO)</t>
  </si>
  <si>
    <t>Encarregado da Estação 36</t>
  </si>
  <si>
    <t>6817847 ADPT</t>
  </si>
  <si>
    <t>Total de Equipes para Drenagem/Emissaário</t>
  </si>
  <si>
    <t>1.5</t>
  </si>
  <si>
    <t>1.6</t>
  </si>
  <si>
    <t>1.7</t>
  </si>
  <si>
    <t>1.8</t>
  </si>
  <si>
    <t>1.9</t>
  </si>
  <si>
    <t>1.10</t>
  </si>
  <si>
    <t>1.11</t>
  </si>
  <si>
    <t>1.12</t>
  </si>
  <si>
    <t>Equipes de Laboratório de Concreto</t>
  </si>
  <si>
    <t>OBRA:</t>
  </si>
  <si>
    <t>ENCARGOS SOCIAIS NÃO DESONERADOS:</t>
  </si>
  <si>
    <t>DATA-BASE:</t>
  </si>
  <si>
    <t>SICRO - CONFORME CATEGORIA</t>
  </si>
  <si>
    <t>Apoio logístico - Pré-moldados</t>
  </si>
  <si>
    <t>E9050</t>
  </si>
  <si>
    <t>Guindaste sobre rodas com capacidade de 370 kNm - 75 kW</t>
  </si>
  <si>
    <t>Técnico de Energia</t>
  </si>
  <si>
    <t>Técnico de Telecom</t>
  </si>
  <si>
    <t>Responsável Técnico (Civil e Sistemas)</t>
  </si>
  <si>
    <t>Planejamento e Medição (Civil e Sistemas)</t>
  </si>
  <si>
    <t>Mestre de Obra (Civil e Sistemas)</t>
  </si>
  <si>
    <t>SINAPI - 110,14% (HORA) 
SINAPI - 70,03% (MÊS)</t>
  </si>
  <si>
    <t>P9803</t>
  </si>
  <si>
    <t>Almoxarife</t>
  </si>
  <si>
    <t>P9826</t>
  </si>
  <si>
    <t>Chefe setor de finanças</t>
  </si>
  <si>
    <t>P9848</t>
  </si>
  <si>
    <t>Desenhista</t>
  </si>
  <si>
    <t>P9850</t>
  </si>
  <si>
    <t>Copeiro</t>
  </si>
  <si>
    <t>P9854</t>
  </si>
  <si>
    <t>Recepcionista</t>
  </si>
  <si>
    <t>Marinheiro de convés - mensalista</t>
  </si>
  <si>
    <t>Técnico especializado - mensalista</t>
  </si>
  <si>
    <t>P9889</t>
  </si>
  <si>
    <t>Técnico da qualidade</t>
  </si>
  <si>
    <t>P9900</t>
  </si>
  <si>
    <t>Comprador</t>
  </si>
  <si>
    <t>P9911</t>
  </si>
  <si>
    <t>Condutor de máquinas</t>
  </si>
  <si>
    <t>CONCRETAGEM DE BLOCOS DE COROAMENTO E VIGAS BALDRAME, FCK 20 MPA, COM USO DE JERICA - LANÇAMENTO, ADENSAMENTO E ACABAMENTO</t>
  </si>
  <si>
    <t>CONCRETAGEM DE BLOCOS DE COROAMENTO E VIGAS BALDRAMES, FCK 25 MPA, COM USO DE BOMBA - LANÇAMENTO, ADENSAMENTO E ACABAMENTO.</t>
  </si>
  <si>
    <t>CONCRETAGEM DE BLOCOS DE COROAMENTO E VIGAS BALDRAMES, FCK 30 MPA, COM USO DE BOMBA  LANÇAMENTO, ADENSAMENTO E ACABAMENTO. AF_06/2017</t>
  </si>
  <si>
    <t>CONCRETAGEM DE BOCA PARA BUEIRO, FCK = 25 MPA, COM USO DE BOMBA - LANÇAMENTO, ADENSAMENTO E ACABAMENTO.</t>
  </si>
  <si>
    <t>CONCRETAGEM DE PILARES, FCK = 25 MPA, COM USO DE BOMBA - LANÇAMENTO, ADENSAMENTO E ACABAMENTO. AF_02/2022</t>
  </si>
  <si>
    <t>CONCRETAGEM DE PILARES, FCK = 30 MPA, COM USO DE BOMBA - LANÇAMENTO, ADENSAMENTO E ACABAMENTO.</t>
  </si>
  <si>
    <t>CONCRETAGEM DE RADIER, PISO DE CONCRETO OU LAJE SOBRE SOLO, FCK 30 MPA - LANÇAMENTO, ADENSAMENTO E ACABAMENTO. AF_09/2021</t>
  </si>
  <si>
    <t>CONCRETAGEM DE VIGAS E LAJES, FCK=20 MPA, PARA LAJES MACIÇAS OU NERVURADAS COM USO DE BOMBA - LANÇAMENTO, ADENSAMENTO E ACABAMENTO.</t>
  </si>
  <si>
    <t>CONCRETAGEM DE VIGAS E LAJES, FCK=25 MPA, PARA LAJES MACIÇAS OU NERVURADAS COM USO DE BOMBA - LANÇAMENTO, ADENSAMENTO E ACABAMENTO. AF_02/2022</t>
  </si>
  <si>
    <t>CONCRETAGEM DE VIGAS E LAJES, FCK=30 MPA, PARA LAJES MACIÇAS OU NERVURADAS COM USO DE BOMBA - LANÇAMENTO, ADENSAMENTO E ACABAMENTO.</t>
  </si>
  <si>
    <t>CONCRETAGEM DE VIGAS E LAJES, FCK=35 MPA, PARA LAJES MACIÇAS OU NERVURADAS COM USO DE BOMBA - LANÇAMENTO, ADENSAMENTO E ACABAMENTO.</t>
  </si>
  <si>
    <t>CONCRETAGEM DE VIGAS E LAJES, FCK=40 MPA, PARA LAJES MACIÇAS OU NERVURADAS COM USO DE BOMBA - LANÇAMENTO, ADENSAMENTO E ACABAMENTO.</t>
  </si>
  <si>
    <t>CGCIT</t>
  </si>
  <si>
    <t>SISTEMA DE CUSTOS REFERENCIAIS DE OBRAS - SICRO</t>
  </si>
  <si>
    <t>DNIT</t>
  </si>
  <si>
    <t>Distrito Federal - Janeiro/2022</t>
  </si>
  <si>
    <t>Descrição</t>
  </si>
  <si>
    <t>Valor de Aquisição (R$)</t>
  </si>
  <si>
    <t>Depreciação (R$/h)</t>
  </si>
  <si>
    <t>Oportunidade de Capital (R$/h)</t>
  </si>
  <si>
    <t>Seguros e Impostos (R$/h)</t>
  </si>
  <si>
    <t>Manutenção (R$/h)</t>
  </si>
  <si>
    <t>Operação (R$/h)</t>
  </si>
  <si>
    <t>Mão de Obra de Operação (R$/h)</t>
  </si>
  <si>
    <t>Custo Produtivo (R$/h)</t>
  </si>
  <si>
    <t>Custo Improdutivo (R$/h)</t>
  </si>
  <si>
    <t>E9001</t>
  </si>
  <si>
    <t>Conjunto vibratório para tubos de concreto com encaixe PB e 3 jogos de fôrmas - D = 0,60 m - 2,20 kW</t>
  </si>
  <si>
    <t>E9002</t>
  </si>
  <si>
    <t>Conjunto vibratório para tubos de concreto com encaixe PB e 3 jogos de fôrmas - D = 0,80 m - 2,20 kW</t>
  </si>
  <si>
    <t>E9003</t>
  </si>
  <si>
    <t>Conjunto vibratório para tubos de concreto com encaixe PB e 3 jogos de fôrmas - D = 1,00 m - 2,20 kW</t>
  </si>
  <si>
    <t>E9004</t>
  </si>
  <si>
    <t>Conjunto vibratório para tubos de concreto com encaixe PB e 3 jogos de fôrmas - D = 1,20 m - 2,20 kW</t>
  </si>
  <si>
    <t>E9005</t>
  </si>
  <si>
    <t>Conjunto vibratório para tubos de concreto com encaixe PB e 3 jogos de fôrmas - D = 1,50 m - 2,20 kW</t>
  </si>
  <si>
    <t>E9006</t>
  </si>
  <si>
    <t>Equipamento para sondagem manual</t>
  </si>
  <si>
    <t>E9007</t>
  </si>
  <si>
    <t>Bomba de pistão triplex com capacidade de 7,80 m³/h (130 l/min) - 8,20 kW</t>
  </si>
  <si>
    <t>E9008</t>
  </si>
  <si>
    <t>Transportador manual de tubos de concreto com capacidade de 1 t</t>
  </si>
  <si>
    <t>E9009</t>
  </si>
  <si>
    <t>Embarcação rebocadora - 268 kW</t>
  </si>
  <si>
    <t>E9010</t>
  </si>
  <si>
    <t>Balança plataforma digital com mesa de 75 x 75 cm com capacidade de 500 kg</t>
  </si>
  <si>
    <t>E9011</t>
  </si>
  <si>
    <t>Carro manual modelo plataforma de 200 x 80 cm com capacidade de 800 kg</t>
  </si>
  <si>
    <t>E9014</t>
  </si>
  <si>
    <t>Deflectômetro de impacto (FWD) instalado em picape com reboque e faixa de carga de 7 a 120 kN - 147 kW</t>
  </si>
  <si>
    <t>E9015</t>
  </si>
  <si>
    <t>Elevador de obra com capacidade de 1.000 kg - 9 kW</t>
  </si>
  <si>
    <t>E9016</t>
  </si>
  <si>
    <t>Usina misturadora móvel de reciclagem a frio com sistema de espuma de asfalto - 129 kW</t>
  </si>
  <si>
    <t>E9017</t>
  </si>
  <si>
    <t>Escavadeira hidráulica sobre esteira com capacidade de 0,4 m³ - 64 kW</t>
  </si>
  <si>
    <t>E9019</t>
  </si>
  <si>
    <t>Câmara hiperbárica com filtro, serpentina e reservatório de ar - D = 1,80 m e H = 2 m</t>
  </si>
  <si>
    <t>E9020</t>
  </si>
  <si>
    <t>Recicladora a frio - 455 kW</t>
  </si>
  <si>
    <t>E9021</t>
  </si>
  <si>
    <t>Grupo gerador - 456 kVA</t>
  </si>
  <si>
    <t>E9022</t>
  </si>
  <si>
    <t>Pórtico metálico rolante com capacidade de 25 t - 30 kW</t>
  </si>
  <si>
    <t>E9023</t>
  </si>
  <si>
    <t>Guindaste móvel sobre esteiras com dragline com capacidade de 1,9 a 2,3 m³ - 270 kW</t>
  </si>
  <si>
    <t>E9024</t>
  </si>
  <si>
    <t>Misturador de nata cimento - 1,50 kW</t>
  </si>
  <si>
    <t>E9025</t>
  </si>
  <si>
    <t>Conjunto bomba e macaco hidráulico para protensão com capacidade de 7.000 kN - 15 kW</t>
  </si>
  <si>
    <t>E9026</t>
  </si>
  <si>
    <t>Bomba para injeção de nata de cimento com capacidade de 2 MPa - 2,20 kW</t>
  </si>
  <si>
    <t>E9028</t>
  </si>
  <si>
    <t>Bomba de alta pressão para hidrojateamento com capacidade de 18 MPa - 5,20 kW</t>
  </si>
  <si>
    <t>E9029</t>
  </si>
  <si>
    <t>Conjunto bomba e macaco hidráulico para protensão com capacidade de 8.000 kN - 20 kW</t>
  </si>
  <si>
    <t>E9030</t>
  </si>
  <si>
    <t>Bomba de protensão com leitura digital para tensionamento de estais - 3 kW</t>
  </si>
  <si>
    <t>E9031</t>
  </si>
  <si>
    <t>Elevador de cremalheira com cabine simples, com capacidade de 1.500 kg e altura de até 100 m - 15 kW</t>
  </si>
  <si>
    <t>E9032</t>
  </si>
  <si>
    <t>Equipamento para regulagem final de estais com até 37 cordoalhas - D = 15,7 mm - 20 kW</t>
  </si>
  <si>
    <t>E9033</t>
  </si>
  <si>
    <t>Equipamento para regulagem final de estais de 38 a 55 cordoalhas - D = 15,7 mm - 30 kW</t>
  </si>
  <si>
    <t>E9034</t>
  </si>
  <si>
    <t>Equipamento para regulagem final de estais de 56 a 73 cordoalhas - D = 15,7 mm - 40 kW</t>
  </si>
  <si>
    <t>E9035</t>
  </si>
  <si>
    <t>Equipamento para regulagem final de estais de 74 a 91 cordoalhas - D = 15,7 mm - 50 kW</t>
  </si>
  <si>
    <t>E9036</t>
  </si>
  <si>
    <t>Grua fixa para alturas de 60 a 102 m, com alcance de 60 m com capacidade de 1.500 kg na ponta da lança - 37 kW</t>
  </si>
  <si>
    <t>E9038</t>
  </si>
  <si>
    <t>Macaco hidráulico monocordoalha para tensionamento de estais - 3 kW</t>
  </si>
  <si>
    <t>E9039</t>
  </si>
  <si>
    <t>Máquina de solda por termofusão para tubos PEAD com gerador de 4 kW</t>
  </si>
  <si>
    <t>E9040</t>
  </si>
  <si>
    <t>Serra mármore - 1,45 kW</t>
  </si>
  <si>
    <t>E9042</t>
  </si>
  <si>
    <t>Trator sobre esteiras com lâmina - 97 kW</t>
  </si>
  <si>
    <t>E9043</t>
  </si>
  <si>
    <t>Embarcação de alumínio com comprimento de 6 m e motor de popa - 18,60 kW</t>
  </si>
  <si>
    <t>E9044</t>
  </si>
  <si>
    <t>Central de concreto com capacidade de 150 m³/h - dosadora e misturadora</t>
  </si>
  <si>
    <t>E9045</t>
  </si>
  <si>
    <t>Conjunto bomba e macaco hidráulico para elevação com capacidade de 496 kN</t>
  </si>
  <si>
    <t>E9046</t>
  </si>
  <si>
    <t>Conjunto bomba e macaco hidráulico para elevação com capacidade de 929 kN</t>
  </si>
  <si>
    <t>E9047</t>
  </si>
  <si>
    <t>Conjunto bomba e macaco hidráulico para elevação com capacidade de 1.390 kN</t>
  </si>
  <si>
    <t>E9048</t>
  </si>
  <si>
    <t>Conjunto bomba e macaco hidráulico para elevação com capacidade de 1.859 kN</t>
  </si>
  <si>
    <t>E9049</t>
  </si>
  <si>
    <t>Bomba de alta pressão para hidrojateamento com capacidade de 250 MPa - 72 kW</t>
  </si>
  <si>
    <t>Guindaste móvel sobre pneus com 2 eixos com capacidade de 18 t - 75 kW</t>
  </si>
  <si>
    <t>E9051</t>
  </si>
  <si>
    <t>Máquina levantadora e posicionadora de via - 7,40 kW</t>
  </si>
  <si>
    <t>E9052</t>
  </si>
  <si>
    <t>Empilhadeira a diesel com capacidade de 10 t - 82 kW</t>
  </si>
  <si>
    <t>E9053</t>
  </si>
  <si>
    <t>Perfuratriz hidráulica montada em flutuante - 32 kW</t>
  </si>
  <si>
    <t>E9054</t>
  </si>
  <si>
    <t>Equipamento sobre forma-trilho para execução e acabamento de pavimento de concreto - 13,40 kW</t>
  </si>
  <si>
    <t>E9055</t>
  </si>
  <si>
    <t>Guincho pneumático com capacidade de 2,5 t</t>
  </si>
  <si>
    <t>E9056</t>
  </si>
  <si>
    <t>Plataforma autoelevatória de 12 x 24 m com capacidade de 150 t</t>
  </si>
  <si>
    <t>E9057</t>
  </si>
  <si>
    <t>Batelão sem propulsão com capacidade de 66 m³</t>
  </si>
  <si>
    <t>E9058</t>
  </si>
  <si>
    <t>Plataforma flutuante de 12 x 24 x 1,8 m com capacidade de 150 t</t>
  </si>
  <si>
    <t>E9059</t>
  </si>
  <si>
    <t>Plataforma autoelevatória de 12 x 24 m montada na obra com capacidade de 150 t</t>
  </si>
  <si>
    <t>E9060</t>
  </si>
  <si>
    <t>Perfuratriz pneumática rotopercussiva montada em flutuante com pressão de 0,70 MPa e capacidade de 2.500 gpm</t>
  </si>
  <si>
    <t>E9061</t>
  </si>
  <si>
    <t>Lixadeira elétrica manual angular - 2 kW</t>
  </si>
  <si>
    <t>E9062</t>
  </si>
  <si>
    <t>Soprador de ar quente manual - 1,60 kW</t>
  </si>
  <si>
    <t>E9063</t>
  </si>
  <si>
    <t>Equipamento de estabilização dinâmica da via - 300 kW</t>
  </si>
  <si>
    <t>E9064</t>
  </si>
  <si>
    <t>Transportador manual gerica com capacidade de 180 l</t>
  </si>
  <si>
    <t>E9065</t>
  </si>
  <si>
    <t>Carro controle ferroviário - 186 kW</t>
  </si>
  <si>
    <t>E9066</t>
  </si>
  <si>
    <t>Grupo gerador - 13/14 kVA</t>
  </si>
  <si>
    <t>E9067</t>
  </si>
  <si>
    <t>Veículo ferroviário para capina química com capacidade de 12.000 l - 115 kW</t>
  </si>
  <si>
    <t>E9068</t>
  </si>
  <si>
    <t>Perfuratriz hidráulica rotopercussiva para CCPH - 123 kW</t>
  </si>
  <si>
    <t>E9069</t>
  </si>
  <si>
    <t>Vibrador de imersão para concreto - 4,10 kW</t>
  </si>
  <si>
    <t>E9070</t>
  </si>
  <si>
    <t>Ponte rolante com capacidade de 5 t e vão de até 15 m - 10 kW</t>
  </si>
  <si>
    <t>E9071</t>
  </si>
  <si>
    <t>Transportador manual carrinho de mão com capacidade de 80 l</t>
  </si>
  <si>
    <t>E9072</t>
  </si>
  <si>
    <t>Martelo hidráulico vibratório com unidade hidráulica - 486 kW</t>
  </si>
  <si>
    <t>E9073</t>
  </si>
  <si>
    <t>Bomba de concreto rebocável com capacidade de 30 m³/h - 74 kW</t>
  </si>
  <si>
    <t>E9074</t>
  </si>
  <si>
    <t>Tanque de estocagem de asfalto com agitadores de 60.000 l</t>
  </si>
  <si>
    <t>E9075</t>
  </si>
  <si>
    <t>Trado cavadeira de 12"</t>
  </si>
  <si>
    <t>E9076</t>
  </si>
  <si>
    <t>Equipamento para pintura eletrostática com cabine dupla de 7,00 kW e estufa de 80.000 kCal</t>
  </si>
  <si>
    <t>E9077</t>
  </si>
  <si>
    <t>Perfuratriz de circulação reversa tipo Wirth ou similar com unidade hidráulica (Power Pack) - 273 kW</t>
  </si>
  <si>
    <t>E9078</t>
  </si>
  <si>
    <t>Treliça lançadeira com capacidade de carga de 100 a 120 t e vão máximo de 45 m - 110 kW</t>
  </si>
  <si>
    <t>E9079</t>
  </si>
  <si>
    <t>Bomba submersível com capacidade de 360 m³/h - 23 kW</t>
  </si>
  <si>
    <t>E9080</t>
  </si>
  <si>
    <t>Carrelone com capacidade máxima de 70 t</t>
  </si>
  <si>
    <t>E9081</t>
  </si>
  <si>
    <t>Fischietti simples com capacidade de 70 t</t>
  </si>
  <si>
    <t>E9083</t>
  </si>
  <si>
    <t>Vagão fechado FLT com capacidade de 99 t</t>
  </si>
  <si>
    <t>E9084</t>
  </si>
  <si>
    <t>Vagão tanque convencional TCT com capacidade de 97 t e 103.000 l</t>
  </si>
  <si>
    <t>E9085</t>
  </si>
  <si>
    <t>Vagão gôndola GDE com capacidade de 93,5 t / 29 m³</t>
  </si>
  <si>
    <t>E9086</t>
  </si>
  <si>
    <t>Bomba de concreto rebocável com capacidade de 41 m³/h - 74 kW</t>
  </si>
  <si>
    <t>E9089</t>
  </si>
  <si>
    <t>Roçadeira costal - 1,40 kW</t>
  </si>
  <si>
    <t>E9091</t>
  </si>
  <si>
    <t>Embarcação empurradora fluvial - 372 kW</t>
  </si>
  <si>
    <t>E9094</t>
  </si>
  <si>
    <t>Guindaste móvel sobre pneus com 6 eixos com capacidade máxima de 350 t - 450 kW</t>
  </si>
  <si>
    <t>E9095</t>
  </si>
  <si>
    <t>Guindaste móvel sobre pneus com 8 eixos com capacidade máxima de 500 t - 500 kW</t>
  </si>
  <si>
    <t>E9096</t>
  </si>
  <si>
    <t>Minicarregadeira de pneus - 45,50 kW</t>
  </si>
  <si>
    <t>E9101</t>
  </si>
  <si>
    <t>Removedora de faixas de sinalização viária - 9,69 kW</t>
  </si>
  <si>
    <t>E9102</t>
  </si>
  <si>
    <t>Extrusora para sarjeta de concreto - 10,44 kW</t>
  </si>
  <si>
    <t>E9103</t>
  </si>
  <si>
    <t>Extrusora para meio-fio de concreto - 10,44 kW</t>
  </si>
  <si>
    <t>E9105</t>
  </si>
  <si>
    <t>Embarcação empurradora multipropósito - 2 x 186 kW</t>
  </si>
  <si>
    <t>E9106</t>
  </si>
  <si>
    <t>Balsa de convés com capacidade de 200 t</t>
  </si>
  <si>
    <t>E9107</t>
  </si>
  <si>
    <t>Compactador manual com soquete vibratório - 2,24 kW</t>
  </si>
  <si>
    <t>E9108</t>
  </si>
  <si>
    <t>Soldadora de trilho por caldeamento na via - 400 kW</t>
  </si>
  <si>
    <t>E9110</t>
  </si>
  <si>
    <t>Escavadeira hidráulica sobre esteiras para rocha com caçamba com capacidade de 1,56 m³ - 118 kW</t>
  </si>
  <si>
    <t>E9111</t>
  </si>
  <si>
    <t>Jateador abrasivo úmido com capacidade de 350 kg de abrasivo</t>
  </si>
  <si>
    <t>E9112</t>
  </si>
  <si>
    <t>Sinalizador direcional móvel com sistema fotovoltaico de energia e montado em chassi sobre pneus</t>
  </si>
  <si>
    <t>E9113</t>
  </si>
  <si>
    <t>Painel de Mensagem Variável - PMV móvel, com sistema fotovoltaico de energia e montado em chassi sobre pneus</t>
  </si>
  <si>
    <t>E9116</t>
  </si>
  <si>
    <t>Semáforo móvel com 3 lentes e bateria - D = 200 mm</t>
  </si>
  <si>
    <t>E9117</t>
  </si>
  <si>
    <t>Carregadeira de pneus para rocha com capacidade de 2,50 m³ - 105 kW</t>
  </si>
  <si>
    <t>E9118</t>
  </si>
  <si>
    <t>Cortadora de pavimento com disco diamantado de 450 a 1.500 mm - 55,40 kW</t>
  </si>
  <si>
    <t>E9119</t>
  </si>
  <si>
    <t>Minicarregadeira sobre pneus com valetadeira - 55,40 kW</t>
  </si>
  <si>
    <t>E9120</t>
  </si>
  <si>
    <t>Equipamento de cravação sobre esteira para geodreno com haste para profundidade de até 20 m - 258 kW</t>
  </si>
  <si>
    <t>E9121</t>
  </si>
  <si>
    <t>Plataforma elevatória articulada elétrica com alcance de 6 m com capacidade de 500 kg - 1,5 kW</t>
  </si>
  <si>
    <t>E9122</t>
  </si>
  <si>
    <t>Perfuratriz tipo Bottom Feed para coluna de brita - 194 kW</t>
  </si>
  <si>
    <t>Veículo tipo van furgão com capacidade de 1,54 t - 93 kW</t>
  </si>
  <si>
    <t>E9126</t>
  </si>
  <si>
    <t>Draga backhoe com capacidade de 7 m³ - 1.000 kW</t>
  </si>
  <si>
    <t>E9127</t>
  </si>
  <si>
    <t>Escavadeira hidráulica com martelo hidráulico de 520 kg - 75 kW</t>
  </si>
  <si>
    <t>E9134</t>
  </si>
  <si>
    <t>Miniônibus com capacidade para 30 passageiros - 111 kW</t>
  </si>
  <si>
    <t>E9141</t>
  </si>
  <si>
    <t>Rebarbador hidráulico com bomba manual com capacidade de força de 9.000 kgf</t>
  </si>
  <si>
    <t>E9144</t>
  </si>
  <si>
    <t>Pórtico metálico rolante com talha com capacidade de 5 t - 10 kW</t>
  </si>
  <si>
    <t>E9148</t>
  </si>
  <si>
    <t>Macaco de protensão de fios com bomba - 3,72 kW</t>
  </si>
  <si>
    <t>E9149</t>
  </si>
  <si>
    <t>Máquina de aplicação e extração de grampo elástico tipo Pandrol - 6,70 kW</t>
  </si>
  <si>
    <t>E9151</t>
  </si>
  <si>
    <t>Britador de mandíbulas móvel sobre esteiras, sem peneira, com capacidade de 140 m³/h - 170 kW</t>
  </si>
  <si>
    <t>E9152</t>
  </si>
  <si>
    <t>Ferramenta de fixação à pólvora de ação direta</t>
  </si>
  <si>
    <t>E9153</t>
  </si>
  <si>
    <t>Ferramenta de fixação à pólvora e sistema à pistão</t>
  </si>
  <si>
    <t>E9154</t>
  </si>
  <si>
    <t>Equipamento para selagem com material asfáltico rebocável com capacidade de 370 l - 35 kW</t>
  </si>
  <si>
    <t>E9155</t>
  </si>
  <si>
    <t>Caldeira de asfalto rebocável com capacidade de 600 l - 5,20 kW</t>
  </si>
  <si>
    <t>E9156</t>
  </si>
  <si>
    <t>Soprador de ar costal - 2,6 kW</t>
  </si>
  <si>
    <t>E9157</t>
  </si>
  <si>
    <t>Locomotiva diesel-elétrica CC - bitola métrica - 2.237 kW</t>
  </si>
  <si>
    <t>E9158</t>
  </si>
  <si>
    <t>Locomotiva diesel-elétrica CC - bitola larga - 2.237 kW</t>
  </si>
  <si>
    <t>E9159</t>
  </si>
  <si>
    <t>Vagão plataforma PNE com capacidade de 82 t - bitola métrica</t>
  </si>
  <si>
    <t>E9160</t>
  </si>
  <si>
    <t>Vagão plataforma PNT com capacidade de 98 t - bitola larga</t>
  </si>
  <si>
    <t>E9161</t>
  </si>
  <si>
    <t>Vagão fechado com porta para carga e descarga de paletes FLD com capacidade de 64 t - bitola métrica</t>
  </si>
  <si>
    <t>E9162</t>
  </si>
  <si>
    <t>Vagão fechado com porta para carga e descarga de paletes FLT com capacidade de 99 t - bitola larga</t>
  </si>
  <si>
    <t>E9163</t>
  </si>
  <si>
    <t>Vagão hopper aberto com descarga automática HNE com capacidade de 45 m³ - bitola métrica</t>
  </si>
  <si>
    <t>E9164</t>
  </si>
  <si>
    <t>Vagão hopper aberto com descarga automática HNT com capacidade de 63 m³ - bitola larga</t>
  </si>
  <si>
    <t>E9167</t>
  </si>
  <si>
    <t>Equipamento para carga e descarga de TLS de até 250 m - 90 kW</t>
  </si>
  <si>
    <t>E9168</t>
  </si>
  <si>
    <t>Carregadeira de pneus com implemento de garfo - 195 kW</t>
  </si>
  <si>
    <t>E9200</t>
  </si>
  <si>
    <t>Carregadeira de pneus para rocha com capacidade de 2,50 m³ - 105 kW com periculosidade</t>
  </si>
  <si>
    <t>E9203</t>
  </si>
  <si>
    <t>Escavadeira hidráulica com martelo hidráulico de 1.700 kg - 103 kW com periculosidade</t>
  </si>
  <si>
    <t>E9204</t>
  </si>
  <si>
    <t>Perfuratriz sobre esteiras - 145 kW com periculosidade</t>
  </si>
  <si>
    <t>E9205</t>
  </si>
  <si>
    <t>Equipamento de corte a plasma CNC - 12.000 x 5.500 mm - 19,5 kW</t>
  </si>
  <si>
    <t>E9206</t>
  </si>
  <si>
    <t>Equipamento de solda MIG automática com acessórios - 14,6 kVA</t>
  </si>
  <si>
    <t>E9207</t>
  </si>
  <si>
    <t>Máquina de solda elétrica retificadora 425 A - 18,70 kW</t>
  </si>
  <si>
    <t>E9209</t>
  </si>
  <si>
    <t>Martelete perfurador/rompedor a ar comprimido de 25 kg para rocha, com insalubridade, com capacidade de 2.040 gpm</t>
  </si>
  <si>
    <t>E9213</t>
  </si>
  <si>
    <t>Jumbo eletro-hidráulico com 3 braços - 155 kW/237 kW com periculosidade</t>
  </si>
  <si>
    <t>E9251</t>
  </si>
  <si>
    <t>Fonte de plasma para corte manual - 65A - 15 kW</t>
  </si>
  <si>
    <t>E9252</t>
  </si>
  <si>
    <t>Serra de esquadria com braço telescópico - D = 250 mm (10") - 1,80 kW</t>
  </si>
  <si>
    <t>E9253</t>
  </si>
  <si>
    <t>Rebordeadeira diâmetro máximo 3,00 m - 4,85 kW</t>
  </si>
  <si>
    <t>E9254</t>
  </si>
  <si>
    <t>Dobradeira viradeira manual comprimento máximo de dobra de até 2.000 mm</t>
  </si>
  <si>
    <t>E9255</t>
  </si>
  <si>
    <t>Fonte de plasma para corte manual - 45A - 10 kW</t>
  </si>
  <si>
    <t>E9256</t>
  </si>
  <si>
    <t>Equipamento para pintura com cal rebocável com dois bicos aplicadores e capacidade de 2.200 l</t>
  </si>
  <si>
    <t>E9501</t>
  </si>
  <si>
    <t>Ventilador axial para ventilação forçada com velocidade de saída de 32,8 m/s - D = 1.000 mm - 30 kW</t>
  </si>
  <si>
    <t>E9502</t>
  </si>
  <si>
    <t>Bate-estaca de gravidade para 6 t - 119 kW</t>
  </si>
  <si>
    <t>E9503</t>
  </si>
  <si>
    <t>Guilhotina hidráulica 16 x 6.100 mm - 30 kW</t>
  </si>
  <si>
    <t>E9505</t>
  </si>
  <si>
    <t>Prensa dobradeira capacidade 320 t - comprimento até 3.100 mm - 30 kW</t>
  </si>
  <si>
    <t>E9507</t>
  </si>
  <si>
    <t>Plotadora de recorte com computador e programa computacional</t>
  </si>
  <si>
    <t>E9510</t>
  </si>
  <si>
    <t>Ventilador centrífugo baixa pressão com capacidade de 58 m³/min - 3,68 kW</t>
  </si>
  <si>
    <t>E9511</t>
  </si>
  <si>
    <t>Carregadeira de pneus com capacidade de 3,40 m³ - 195 kW</t>
  </si>
  <si>
    <t>E9512</t>
  </si>
  <si>
    <t>E9513</t>
  </si>
  <si>
    <t>Compressor de ar portátil de 160,46 l/s (340 PCM) - 81 kW</t>
  </si>
  <si>
    <t>E9514</t>
  </si>
  <si>
    <t>Distribuidor de agregados sobre pneus autopropelido - 130 kW</t>
  </si>
  <si>
    <t>E9515</t>
  </si>
  <si>
    <t>Escavadeira hidráulica sobre esteiras com caçamba com capacidade de 1,56 m³ - 118 kW</t>
  </si>
  <si>
    <t>E9516</t>
  </si>
  <si>
    <t>Perfuratriz hidráulica sobre esteiras - 283 kW</t>
  </si>
  <si>
    <t>E9517</t>
  </si>
  <si>
    <t>Compressor de ar portátil de 430,42 l/s (912 PCM) - 242 kW</t>
  </si>
  <si>
    <t>E9518</t>
  </si>
  <si>
    <t>Grade de 24 discos rebocável de D = 60 cm (24")</t>
  </si>
  <si>
    <t>E9519</t>
  </si>
  <si>
    <t>Betoneira com motor a gasolina com capacidade de 600 l - 10 kW</t>
  </si>
  <si>
    <t>E9521</t>
  </si>
  <si>
    <t>Grupo gerador - 2,5/3 kVA</t>
  </si>
  <si>
    <t>E9522</t>
  </si>
  <si>
    <t>Caldeira de asfalto rebocável com capacidade de 1.500 l - 6,5 kW</t>
  </si>
  <si>
    <t>E9523</t>
  </si>
  <si>
    <t>Motoscraper - 304 kW</t>
  </si>
  <si>
    <t>E9525</t>
  </si>
  <si>
    <t>Ponte rolante com capacidade de 15 t e vão de até 15 m - 20 kW</t>
  </si>
  <si>
    <t>E9526</t>
  </si>
  <si>
    <t>Retroescavadeira de pneus com capacidade de 0,76 m³ - 58 kW</t>
  </si>
  <si>
    <t>E9527</t>
  </si>
  <si>
    <t>Martelete perfurador/rompedor a ar comprimido de 25 kg para rocha com capacidade de 2.040 gpm</t>
  </si>
  <si>
    <t>E9528</t>
  </si>
  <si>
    <t>Empilhadeira a diesel com capacidade de 4 t - 60 kW</t>
  </si>
  <si>
    <t>E9529</t>
  </si>
  <si>
    <t>Jateador para estruturas metálicas com transportador a roletes - 22 kW</t>
  </si>
  <si>
    <t>E9530</t>
  </si>
  <si>
    <t>Rolo compactador liso vibratório autopropelido por pneus de 11 t - 97 kW</t>
  </si>
  <si>
    <t>E9532</t>
  </si>
  <si>
    <t>Equipamento de solda MIG com acessórios - 14,6 kVA</t>
  </si>
  <si>
    <t>E9535</t>
  </si>
  <si>
    <t>Serra circular com bancada - D = 30 cm - 4 kW</t>
  </si>
  <si>
    <t>E9536</t>
  </si>
  <si>
    <t>Embarcação de transporte de pessoal e apoio logístico - 30 kW</t>
  </si>
  <si>
    <t>E9538</t>
  </si>
  <si>
    <t>Conjunto vibratório para meio tubo de concreto com encaixe PB e 3 jogos de fôrmas - D = 0,30 m - 2,20 kW</t>
  </si>
  <si>
    <t>E9539</t>
  </si>
  <si>
    <t>Equipamento de batimetria monofeixe</t>
  </si>
  <si>
    <t>E9540</t>
  </si>
  <si>
    <t>Trator sobre esteiras com lâmina - 127 kW</t>
  </si>
  <si>
    <t>E9541</t>
  </si>
  <si>
    <t>Trator sobre esteiras com lâmina - 259 kW</t>
  </si>
  <si>
    <t>E9543</t>
  </si>
  <si>
    <t>Compressor de ar respirável para recarga de cilindros de mergulho com capacidade de até 35 MPa e 3,58 l/s - 5,52 kW</t>
  </si>
  <si>
    <t>E9544</t>
  </si>
  <si>
    <t>Vassoura mecânica rebocável com largura de 2,44 m</t>
  </si>
  <si>
    <t>E9545</t>
  </si>
  <si>
    <t>Vibroacabadora de asfalto sobre esteiras - 82 kW</t>
  </si>
  <si>
    <t>E9547</t>
  </si>
  <si>
    <t>Máquina de solda elétrica transformadora 250 A - 9,20 kW</t>
  </si>
  <si>
    <t>E9548</t>
  </si>
  <si>
    <t>Bomba centrífuga com capacidade de 8,6 a 22 m³/h - 1,50 kW</t>
  </si>
  <si>
    <t>E9551</t>
  </si>
  <si>
    <t>Obturador mecânico simples com extensão de 12 m</t>
  </si>
  <si>
    <t>E9552</t>
  </si>
  <si>
    <t>Nível ótico com capacidade de aumento de 32x</t>
  </si>
  <si>
    <t>E9553</t>
  </si>
  <si>
    <t>Estação total eletrônica com alcance máximo de 3.000 m</t>
  </si>
  <si>
    <t>E9556</t>
  </si>
  <si>
    <t>Compactador manual de placa vibratória - 3,00 kW</t>
  </si>
  <si>
    <t>E9558</t>
  </si>
  <si>
    <t>Tanque de estocagem de asfalto com capacidade de 30.000 l</t>
  </si>
  <si>
    <t>E9559</t>
  </si>
  <si>
    <t>Aquecedor de fluido térmico - 12 kW</t>
  </si>
  <si>
    <t>E9560</t>
  </si>
  <si>
    <t>Ônibus com capacidade para 80 passageiros - 175 kW</t>
  </si>
  <si>
    <t>E9561</t>
  </si>
  <si>
    <t>GPS geodésico de simples frequência (L1)</t>
  </si>
  <si>
    <t>E9562</t>
  </si>
  <si>
    <t>GPS geodésico de dupla frequência (L1/L2)</t>
  </si>
  <si>
    <t>E9563</t>
  </si>
  <si>
    <t>Perfuratriz hidráulica sobre esteiras com clamshell - 220 kW</t>
  </si>
  <si>
    <t>E9565</t>
  </si>
  <si>
    <t>Trator sobre esteiras com lâmina e escarificador - 259 kW</t>
  </si>
  <si>
    <t>E9566</t>
  </si>
  <si>
    <t>Guindaste móvel sobre esteiras com clamshell de 1,9 m³ - 220 kW</t>
  </si>
  <si>
    <t>E9567</t>
  </si>
  <si>
    <t>Fresadora de piso de concreto - 6,7 kW</t>
  </si>
  <si>
    <t>E9568</t>
  </si>
  <si>
    <t>Furadeira de impacto de 12,5 mm - 0,80 kW</t>
  </si>
  <si>
    <t>E9569</t>
  </si>
  <si>
    <t>Guindaste móvel sobre esteiras com clamshell de 4,6 m³ - 403 kW</t>
  </si>
  <si>
    <t>E9570</t>
  </si>
  <si>
    <t>Furadeira com base magnética - 1,20 kW</t>
  </si>
  <si>
    <t>E9574</t>
  </si>
  <si>
    <t>Perfuratriz sobre esteiras - 145 kW</t>
  </si>
  <si>
    <t>E9576</t>
  </si>
  <si>
    <t>Escavadeira hidráulica de longo alcance sobre esteiras - 103 kW</t>
  </si>
  <si>
    <t>E9577</t>
  </si>
  <si>
    <t>Trator agrícola sobre pneus - 77 kW</t>
  </si>
  <si>
    <t>E9578</t>
  </si>
  <si>
    <t>Conjunto vibratório para meio tubo de concreto com encaixe PB e 3 jogos de fôrmas - D = 0,40 m - 2,20 kW</t>
  </si>
  <si>
    <t>E9580</t>
  </si>
  <si>
    <t>Fresadora e distribuidora com controle de greide - 287 kW</t>
  </si>
  <si>
    <t>E9581</t>
  </si>
  <si>
    <t>Carregadeira de pneus para rocha com capacidade de 1,72 m³ - 113 kW</t>
  </si>
  <si>
    <t>E9583</t>
  </si>
  <si>
    <t>Distribuidor de agregados rebocável com capacidade de 1,9 m³</t>
  </si>
  <si>
    <t>E9584</t>
  </si>
  <si>
    <t>Carregadeira de pneus com capacidade de 1,72 m³ - 113 kW</t>
  </si>
  <si>
    <t>E9585</t>
  </si>
  <si>
    <t>Motosserra com motor a gasolina - 2,30 kW</t>
  </si>
  <si>
    <t>E9586</t>
  </si>
  <si>
    <t>Régua vibratória dupla com 4 m - 4,10 kW</t>
  </si>
  <si>
    <t>E9587</t>
  </si>
  <si>
    <t>Serra para corte de concreto - 4 kW</t>
  </si>
  <si>
    <t>E9588</t>
  </si>
  <si>
    <t>Vibroacabadora de concreto sobre esteiras com fôrmas deslizantes - 205 kW</t>
  </si>
  <si>
    <t>E9589</t>
  </si>
  <si>
    <t>E9590</t>
  </si>
  <si>
    <t>Central de concreto com capacidade de 40 m³/h - dosadora fixa</t>
  </si>
  <si>
    <t>E9591</t>
  </si>
  <si>
    <t>Serra para corte de concreto e asfalto - 10 kW</t>
  </si>
  <si>
    <t>E9593</t>
  </si>
  <si>
    <t>Draga hopper com capacidade de 750 m³</t>
  </si>
  <si>
    <t>E9594</t>
  </si>
  <si>
    <t>Draga hopper com capacidade de 1.000 m³</t>
  </si>
  <si>
    <t>E9595</t>
  </si>
  <si>
    <t>Draga hopper com capacidade de 2.000 m³</t>
  </si>
  <si>
    <t>E9596</t>
  </si>
  <si>
    <t>Draga hopper com capacidade de 3.000 m³</t>
  </si>
  <si>
    <t>E9597</t>
  </si>
  <si>
    <t>Draga hopper com capacidade de 4.000 m³</t>
  </si>
  <si>
    <t>E9598</t>
  </si>
  <si>
    <t>Draga hopper com capacidade de 5.000 m³</t>
  </si>
  <si>
    <t>E9599</t>
  </si>
  <si>
    <t>Central de concreto com capacidade de 30 m³/h - dosadora RS</t>
  </si>
  <si>
    <t>E9601</t>
  </si>
  <si>
    <t>Embarcação de transporte de pessoal e apoio logístico - 130 kW</t>
  </si>
  <si>
    <t>E9603</t>
  </si>
  <si>
    <t>Embarcação empurradora multipropósito com guindaste hidráulico de 74 kN.m - 165 kW</t>
  </si>
  <si>
    <t>E9606</t>
  </si>
  <si>
    <t>Embarcação rebocadora - 2 x 268 kW</t>
  </si>
  <si>
    <t>E9607</t>
  </si>
  <si>
    <t>Conjunto de britagem para rachão com capacidade de 80 m³/h - 224 kW</t>
  </si>
  <si>
    <t>E9609</t>
  </si>
  <si>
    <t>Draga de sucção para extração de areia com tubo de descarga de 150 mm - 100 kW</t>
  </si>
  <si>
    <t>E9610</t>
  </si>
  <si>
    <t>Compressor de ar portátil de 42,48 l/s (90 PCM) - 18,50 kW</t>
  </si>
  <si>
    <t>E9611</t>
  </si>
  <si>
    <t>Conjunto de britagem com capacidade de 80 m³/h - 313 kW</t>
  </si>
  <si>
    <t>E9612</t>
  </si>
  <si>
    <t>Plataforma flutuante montada na obra de 12 x 24 x 1,8 m com capacidade de 150 t</t>
  </si>
  <si>
    <t>E9613</t>
  </si>
  <si>
    <t>Guindaste móvel sobre esteiras com pinça com capacidade de 40 t - 186 kW</t>
  </si>
  <si>
    <t>E9614</t>
  </si>
  <si>
    <t>Bomba com capacidade de 136 m³/h e câmara de vácuo - 5,60 kW</t>
  </si>
  <si>
    <t>E9615</t>
  </si>
  <si>
    <t>Usina misturadora de solos com capacidade de 300 t/h - 44 kW</t>
  </si>
  <si>
    <t>E9617</t>
  </si>
  <si>
    <t>E9618</t>
  </si>
  <si>
    <t>Batelão autopropelido com capacidade de 300 m³ - 224 kW</t>
  </si>
  <si>
    <t>E9619</t>
  </si>
  <si>
    <t>Batelão autopropelido com capacidade de 500 m³ - 373 kW</t>
  </si>
  <si>
    <t>E9620</t>
  </si>
  <si>
    <t>Pontão flutuante de 15 x 30 x 1,8 m com capacidade de 500 t</t>
  </si>
  <si>
    <t>E9621</t>
  </si>
  <si>
    <t>Bomba de injeção de argamassa e nata com capacidade de 1,08 m³/h (18 l/min) e misturador com tambor de 0,100 m³ - 6,20 kW</t>
  </si>
  <si>
    <t>E9622</t>
  </si>
  <si>
    <t>Máquina de bancada universal para corte de chapa - 1,50 kW</t>
  </si>
  <si>
    <t>E9623</t>
  </si>
  <si>
    <t>Máquina de bancada guilhotina - 4,00 kW</t>
  </si>
  <si>
    <t>E9624</t>
  </si>
  <si>
    <t>Draga hopper com capacidade de 10.000 m³</t>
  </si>
  <si>
    <t>E9625</t>
  </si>
  <si>
    <t>Draga hopper com capacidade de 15.000 m³</t>
  </si>
  <si>
    <t>E9626</t>
  </si>
  <si>
    <t>Draga hopper com capacidade de 20.000 m³</t>
  </si>
  <si>
    <t>E9627</t>
  </si>
  <si>
    <t>Embarcação hotel com capacidade para 15 pessoas - 199 kW</t>
  </si>
  <si>
    <t>E9628</t>
  </si>
  <si>
    <t>Fábrica de pré-moldado de concreto para balizador - 2,20 kW</t>
  </si>
  <si>
    <t>E9629</t>
  </si>
  <si>
    <t>Compressor de ar portátil de 185,95 l/s (394 PCM) - 81,50 kW</t>
  </si>
  <si>
    <t>E9630</t>
  </si>
  <si>
    <t>Bomba submersível com capacidade de 75 m³/h - 3,6 kW</t>
  </si>
  <si>
    <t>E9631</t>
  </si>
  <si>
    <t>Bomba para concreto projetado via seca com capacidade de 6 m³/h - 7,5 kW</t>
  </si>
  <si>
    <t>E9632</t>
  </si>
  <si>
    <t>Conjunto vibratório para tubos de concreto com encaixe PB e 3 jogos de fôrmas - D = 0,20 m - 2,20 kW</t>
  </si>
  <si>
    <t>E9633</t>
  </si>
  <si>
    <t>Conjunto vibratório para tubos de concreto com encaixe PB e 3 jogos de fôrmas - D = 0,30 m - 2,20 kW</t>
  </si>
  <si>
    <t>E9634</t>
  </si>
  <si>
    <t>Conjunto vibratório para tubos de concreto com encaixe PB e 3 jogos de fôrmas - D = 0,40 m - 2,20 kW</t>
  </si>
  <si>
    <t>E9635</t>
  </si>
  <si>
    <t>Draga de sucção e recalque com potência da bomba de 294 kW e cortador de 30 kW</t>
  </si>
  <si>
    <t>E9636</t>
  </si>
  <si>
    <t>Draga de sucção e recalque com potência da bomba de 483 kW e cortador de 55 kW</t>
  </si>
  <si>
    <t>E9637</t>
  </si>
  <si>
    <t>Draga de sucção e recalque com potência da bomba de 746 kW e cortador de 110 kW</t>
  </si>
  <si>
    <t>E9638</t>
  </si>
  <si>
    <t>Draga de sucção e recalque com potência da bomba de 1.350 kW e cortador de 170 kW</t>
  </si>
  <si>
    <t>E9639</t>
  </si>
  <si>
    <t>Embarcação hotel com capacidade para 30 pessoas - 2 x 112 kW</t>
  </si>
  <si>
    <t>E9640</t>
  </si>
  <si>
    <t>Compressor de ar portátil de 33,51 l/s (71 PCM) - 14 kW</t>
  </si>
  <si>
    <t>E9641</t>
  </si>
  <si>
    <t>Compressor de ar portátil de 75,04 l/s (159 PCM) - 33 kW</t>
  </si>
  <si>
    <t>E9642</t>
  </si>
  <si>
    <t>Perfuratriz hidráulica sobre esteiras para estaca raiz - 56 kW</t>
  </si>
  <si>
    <t>E9643</t>
  </si>
  <si>
    <t>Equipamento para pintura a ar comprimido de pistola com caneca com capacidade de 1.000 ml e compressor de 1,50 kW</t>
  </si>
  <si>
    <t>E9646</t>
  </si>
  <si>
    <t>Compressor de ar portátil de 58,52 l/s (124 PCM) - 27 kW</t>
  </si>
  <si>
    <t>E9647</t>
  </si>
  <si>
    <t>Compactador manual com soquete vibratório - 4,10 kW</t>
  </si>
  <si>
    <t>E9648</t>
  </si>
  <si>
    <t>Compressor de ar portátil de 422,86 l/s (896 PCM) - 213 kW</t>
  </si>
  <si>
    <t>E9649</t>
  </si>
  <si>
    <t>Compressor de ar portátil de 94,39 l/s (200 PCM) - 36 kW</t>
  </si>
  <si>
    <t>E9651</t>
  </si>
  <si>
    <t>Guindaste móvel sobre esteiras com Hammer Grab - 186 kW</t>
  </si>
  <si>
    <t>E9652</t>
  </si>
  <si>
    <t>Compressor de ar portátil de 540,85 l/s (1.146 PCM) - 331,10 kW</t>
  </si>
  <si>
    <t>E9653</t>
  </si>
  <si>
    <t>Guindaste móvel sobre esteiras com trado para escavação em solos - 186 kW</t>
  </si>
  <si>
    <t>E9654</t>
  </si>
  <si>
    <t>Guindaste móvel sobre esteiras com trado com bits escavação em rocha - 186 kW</t>
  </si>
  <si>
    <t>E9656</t>
  </si>
  <si>
    <t>Guindaste móvel sobre esteiras com caçamba para escavação em solos - 186 kW</t>
  </si>
  <si>
    <t>E9657</t>
  </si>
  <si>
    <t>Guindaste móvel sobre esteiras com caçamba para escavação em rocha - 186 kW</t>
  </si>
  <si>
    <t>E9659</t>
  </si>
  <si>
    <t>Campânula de ar comprimido com capacidade de 3 m³</t>
  </si>
  <si>
    <t>E9660</t>
  </si>
  <si>
    <t>Guindaste móvel sobre esteiras com capacidade de 40 t - 186 kW</t>
  </si>
  <si>
    <t>E9661</t>
  </si>
  <si>
    <t>Compressor de ar portátil de 89,67 l/s (190 PCM) - 36 kW</t>
  </si>
  <si>
    <t>E9662</t>
  </si>
  <si>
    <t>Equipamento para solda e corte com oxiacetileno</t>
  </si>
  <si>
    <t>E9664</t>
  </si>
  <si>
    <t>Guindaste móvel sobre esteiras com capacidade de 80 t - 212 kW</t>
  </si>
  <si>
    <t>E9668</t>
  </si>
  <si>
    <t>Mesa vibratória - 2,20 kW</t>
  </si>
  <si>
    <t>E9671</t>
  </si>
  <si>
    <t>Compressor de ar portátil de 363,87 l/s (771 PCM) - 158,13 kW</t>
  </si>
  <si>
    <t>E9673</t>
  </si>
  <si>
    <t>Equipamento de batimetria multifeixe</t>
  </si>
  <si>
    <t>E9674</t>
  </si>
  <si>
    <t>Equipamento de medição de descarga líquida com ADCP</t>
  </si>
  <si>
    <t>E9675</t>
  </si>
  <si>
    <t>Martelete perfurador/rompedor elétrico - 1,50 kW</t>
  </si>
  <si>
    <t>E9676</t>
  </si>
  <si>
    <t>Embarcação de transporte de pessoal e apoio logístico - 90 kW</t>
  </si>
  <si>
    <t>E9677</t>
  </si>
  <si>
    <t>Martelete perfurador/rompedor a ar comprimido de 10 kg com capacidade de 1.800 gpm</t>
  </si>
  <si>
    <t>E9678</t>
  </si>
  <si>
    <t>Fresadora a frio - 410 kW</t>
  </si>
  <si>
    <t>E9681</t>
  </si>
  <si>
    <t>Rolo compactador liso tandem vibratório autopropelido de 10,4 t - 82 kW</t>
  </si>
  <si>
    <t>E9682</t>
  </si>
  <si>
    <t>Rolo compactador liso tandem vibratório autopropelido de 1,6 t - 18 kW</t>
  </si>
  <si>
    <t>E9683</t>
  </si>
  <si>
    <t>Martelete perfurador/rompedor elétrico - 0,90 kW</t>
  </si>
  <si>
    <t>E9684</t>
  </si>
  <si>
    <t>Veículo leve picape 4 x 4 com capacidade de 1,10 t - 147 kW</t>
  </si>
  <si>
    <t>E9685</t>
  </si>
  <si>
    <t>Rolo compactador pé de carneiro vibratório autopropelido por pneus de 11,6 t - 82 kW</t>
  </si>
  <si>
    <t>E9689</t>
  </si>
  <si>
    <t>Usina de asfalto a quente gravimétrica com capacidade de 100/140 t/h - 260 kW</t>
  </si>
  <si>
    <t>E9691</t>
  </si>
  <si>
    <t>Guincho tracionador de cordoalhas - 7,50 kW</t>
  </si>
  <si>
    <t>E9692</t>
  </si>
  <si>
    <t>Caldeira para aquecimento e injeção de cera - 1 kW</t>
  </si>
  <si>
    <t>E9694</t>
  </si>
  <si>
    <t>Misturador de argamassa de alta turbulência com capacidade de 220 l - 13 kW</t>
  </si>
  <si>
    <t>E9697</t>
  </si>
  <si>
    <t>Minicarregadeira de pneus com vassoura de 1,8 m - 45,50 kW</t>
  </si>
  <si>
    <t>E9699</t>
  </si>
  <si>
    <t>Trituradora de galhos e troncos rebocável com capacidade de até 350 mm de diâmetro com guincho - 96,94 kW</t>
  </si>
  <si>
    <t>E9700</t>
  </si>
  <si>
    <t>Fresadora a frio - 155 kW</t>
  </si>
  <si>
    <t>E9701</t>
  </si>
  <si>
    <t>Jateador pressurizado multiabrasivo com capacidade de 280 l</t>
  </si>
  <si>
    <t>E9703</t>
  </si>
  <si>
    <t>Fábrica de pré-moldado de concreto para mourão - 2,20 kW</t>
  </si>
  <si>
    <t>E9704</t>
  </si>
  <si>
    <t>Batelão sem propulsão montado na obra com capacidade de 66 m³</t>
  </si>
  <si>
    <t>E9705</t>
  </si>
  <si>
    <t>Misturador de lama bentonítica - 4 kW</t>
  </si>
  <si>
    <t>E9706</t>
  </si>
  <si>
    <t>Martelete perfurador/rompedor a ar comprimido de 28 kg para concreto com capacidade de 1.230 gpm</t>
  </si>
  <si>
    <t>E9707</t>
  </si>
  <si>
    <t>Desarenador - 15 kW</t>
  </si>
  <si>
    <t>E9708</t>
  </si>
  <si>
    <t>Microtrator com roçadeira - 10 kW</t>
  </si>
  <si>
    <t>E9710</t>
  </si>
  <si>
    <t>Socadora automática de linha - 253 kW</t>
  </si>
  <si>
    <t>E9712</t>
  </si>
  <si>
    <t>Reguladora e distribuidora de lastro - 300 kW</t>
  </si>
  <si>
    <t>E9714</t>
  </si>
  <si>
    <t>Bate-estaca com martelo hidráulico - 450 kW</t>
  </si>
  <si>
    <t>E9716</t>
  </si>
  <si>
    <t>Conjunto bomba e macaco hidráulico para protensão com capacidade de 590 kN - 3,70 kW</t>
  </si>
  <si>
    <t>E9717</t>
  </si>
  <si>
    <t>Máquina policorte - 2,20 kW</t>
  </si>
  <si>
    <t>E9718</t>
  </si>
  <si>
    <t>Pórtico duplo de descarga e posicionamento de dormente - 89 kW</t>
  </si>
  <si>
    <t>E9719</t>
  </si>
  <si>
    <t>Talha manual com capacidade de 3 t</t>
  </si>
  <si>
    <t>E9720</t>
  </si>
  <si>
    <t>Conjunto bomba e macaco hidráulico para protensão com capacidade de 250 kN - 3,70 kW</t>
  </si>
  <si>
    <t>E9721</t>
  </si>
  <si>
    <t>Conjunto bomba e macaco hidráulico para protensão com capacidade de 1.150 kN - 5 kW</t>
  </si>
  <si>
    <t>E9722</t>
  </si>
  <si>
    <t>Conjunto bomba e macaco hidráulico para protensão com capacidade de 2.000 kN - 5 kW</t>
  </si>
  <si>
    <t>E9723</t>
  </si>
  <si>
    <t>Conjunto bomba e macaco hidráulico para protensão com capacidade de 2.500 kN - 7 kW</t>
  </si>
  <si>
    <t>E9724</t>
  </si>
  <si>
    <t>Conjunto bomba e macaco hidráulico para protensão com capacidade de 4.000 kN - 10 kW</t>
  </si>
  <si>
    <t>E9725</t>
  </si>
  <si>
    <t>Conjunto bomba e macaco hidráulico para protensão com capacidade de 5.400 kN - 10 kW</t>
  </si>
  <si>
    <t>E9726</t>
  </si>
  <si>
    <t>Bate-estaca Strauss - 15 kW</t>
  </si>
  <si>
    <t>E9727</t>
  </si>
  <si>
    <t>Posicionadora de trilhos - 7,40 kW</t>
  </si>
  <si>
    <t>E9728</t>
  </si>
  <si>
    <t>Tirefonadora/parafusadora portátil - 3,10 kW</t>
  </si>
  <si>
    <t>E9729</t>
  </si>
  <si>
    <t>Equipamento para pintura eletrostática com cabine simples de 5,50 kW e estufa de 2x120.000 kCal</t>
  </si>
  <si>
    <t>E9730</t>
  </si>
  <si>
    <t>Grupo vibrador com gerador - 2,80 kW</t>
  </si>
  <si>
    <t>E9731</t>
  </si>
  <si>
    <t>Máquina de furar dormente portátil - 1,50 kW</t>
  </si>
  <si>
    <t>E9732</t>
  </si>
  <si>
    <t>Máquina para furar dormente - 6,70 kW</t>
  </si>
  <si>
    <t>E9733</t>
  </si>
  <si>
    <t>Máquina tirefonadora e parafusadora - 6,70 kW</t>
  </si>
  <si>
    <t>E9734</t>
  </si>
  <si>
    <t>Bomba projetora de argamassa com capacidade de 2 m³/h - 5,50 kW</t>
  </si>
  <si>
    <t>E9735</t>
  </si>
  <si>
    <t>Máquina para serrar trilho - 5,00 kW</t>
  </si>
  <si>
    <t>E9736</t>
  </si>
  <si>
    <t>Máquina para furar trilho - 1,20 kW</t>
  </si>
  <si>
    <t>E9737</t>
  </si>
  <si>
    <t>Conjunto para pré-aquecimento de trilho em solda aluminotérmica</t>
  </si>
  <si>
    <t>E9738</t>
  </si>
  <si>
    <t>Máquina de esmerilhar topo e lateral de boleto - 5,20 kW</t>
  </si>
  <si>
    <t>E9740</t>
  </si>
  <si>
    <t>Quadro tubular contraventado para andaime de 1 x 1 x 1 m com capacidade de 2 t</t>
  </si>
  <si>
    <t>E9745</t>
  </si>
  <si>
    <t>Trator agrícola sobre pneus com roçadeira - 77 kW</t>
  </si>
  <si>
    <t>E9746</t>
  </si>
  <si>
    <t>Conjunto bomba e prensa para luva de emenda de 25 mm</t>
  </si>
  <si>
    <t>E9747</t>
  </si>
  <si>
    <t>Conjunto bomba e prensa para luva de emenda de 32 mm</t>
  </si>
  <si>
    <t>E9748</t>
  </si>
  <si>
    <t>Rosqueadeira para rosca cônica - 0,75 kW</t>
  </si>
  <si>
    <t>E9749</t>
  </si>
  <si>
    <t>Jateador portátil multiabrasivo com capacidade de 300 kg</t>
  </si>
  <si>
    <t>E9750</t>
  </si>
  <si>
    <t>Bomba de injeção de argamassa com capacidade de 50 l/min</t>
  </si>
  <si>
    <t>E9755</t>
  </si>
  <si>
    <t>Bomba de alta pressão para jet grouting de até 45 MPa - 150 kW</t>
  </si>
  <si>
    <t>E9756</t>
  </si>
  <si>
    <t>Calandra para chapas de aço até 25 mm - 22 kW</t>
  </si>
  <si>
    <t>E9758</t>
  </si>
  <si>
    <t>Vibroacabadora de asfalto sobre pneus - 82 kW</t>
  </si>
  <si>
    <t>E9760</t>
  </si>
  <si>
    <t>Perfuratriz manual para coroa diamantada - 1,60 kW</t>
  </si>
  <si>
    <t>E9761</t>
  </si>
  <si>
    <t>Guincho de coluna com capacidade de 200 kg - 0,92 kW</t>
  </si>
  <si>
    <t>E9762</t>
  </si>
  <si>
    <t>Rolo compactador de pneus autopropelido de 27 t - 85 kW</t>
  </si>
  <si>
    <t>E9763</t>
  </si>
  <si>
    <t>Grupo gerador - 36/40 kVA</t>
  </si>
  <si>
    <t>E9766</t>
  </si>
  <si>
    <t>Prensa hidráulica para fabricação de blocos pré-moldados - 20 kW</t>
  </si>
  <si>
    <t>E9767</t>
  </si>
  <si>
    <t>Compressor de ar portátil de 9,44 l/s (20 PCM) a gasolina - 5,22 kW</t>
  </si>
  <si>
    <t>E9768</t>
  </si>
  <si>
    <t>Compressor de ar portátil de 373,78 l/s (792 PCM) - 213,30 kW</t>
  </si>
  <si>
    <t>E9769</t>
  </si>
  <si>
    <t>Cunha hidráulica com três cilindros e acessórios com capacidade de 3.000 kN - 5,60 kW</t>
  </si>
  <si>
    <t>E9770</t>
  </si>
  <si>
    <t>Retroescavadeira de pneus com caçamba de escavação trapezoidal ou triangular com seção de corte inferior a 0,10 m² - 58 kW</t>
  </si>
  <si>
    <t>E9771</t>
  </si>
  <si>
    <t>Retroescavadeira de pneus com caçamba de escavação trapezoidal ou triangular com seção de corte de 0,10 a 0,15 m² - 58 kW</t>
  </si>
  <si>
    <t>E9772</t>
  </si>
  <si>
    <t>Retroescavadeira de pneus com caçamba de escavação trapezoidal ou triangular com seção de corte de 0,15 a 0,20 m² - 58 kW</t>
  </si>
  <si>
    <t>E9773</t>
  </si>
  <si>
    <t>Retroescavadeira de pneus com caçamba de escavação trapezoidal ou triangular com seção de corte de 0,20 a 0,30 m² - 58 kW</t>
  </si>
  <si>
    <t>E9774</t>
  </si>
  <si>
    <t>Retroescavadeira de pneus com caçamba de escavação trapezoidal ou triangular com seção de corte de 0,30 a 0,50 m² - 58 kW</t>
  </si>
  <si>
    <t>E9775</t>
  </si>
  <si>
    <t>Escavadeira hidráulica com martelo hidráulico de 1.700 kg - 103 kW</t>
  </si>
  <si>
    <t>E9776</t>
  </si>
  <si>
    <t>Grupo gerador - 145/160 kVA</t>
  </si>
  <si>
    <t>E9777</t>
  </si>
  <si>
    <t>Extrusora de barreira de concreto - 74 kW</t>
  </si>
  <si>
    <t>E9778</t>
  </si>
  <si>
    <t>Grupo gerador - 310/340 kVA</t>
  </si>
  <si>
    <t>E9779</t>
  </si>
  <si>
    <t>Grupo gerador - 100/110 kVA</t>
  </si>
  <si>
    <t>E9780</t>
  </si>
  <si>
    <t>Misturador automático para grauteamento com capacidade de 20 m³/h - 7 kW</t>
  </si>
  <si>
    <t>E9781</t>
  </si>
  <si>
    <t>Misturador com bomba para grauteamento tipo Flex E ou similar - 25 kW</t>
  </si>
  <si>
    <t>E9782</t>
  </si>
  <si>
    <t>Perfuratriz pneumática com avanço de coluna de 33,5 kg com capacidade de 2.280 gpm</t>
  </si>
  <si>
    <t>E9784</t>
  </si>
  <si>
    <t>Plataforma autopropelida com alcance de 12 m com capacidade de 700 kg - 24 kW</t>
  </si>
  <si>
    <t>E9785</t>
  </si>
  <si>
    <t>Guindaste móvel sobre pneus com 2 eixos com capacidade máxima de 55 t - 186 kW</t>
  </si>
  <si>
    <t>E9788</t>
  </si>
  <si>
    <t>Misturador de argamassa com capacidade de 0,250 m³ - 3,70 kW</t>
  </si>
  <si>
    <t>E9789</t>
  </si>
  <si>
    <t>Carro manual modelo plataforma de 150 x 80 cm com capacidade de 800 kg</t>
  </si>
  <si>
    <t>E9790</t>
  </si>
  <si>
    <t>Bomba para concreto projetado via úmida com capacidade de 10 m³/h - 14,70 kW</t>
  </si>
  <si>
    <t>E9791</t>
  </si>
  <si>
    <t>Bomba pneumática para injeção de resina com capacidade de 0,18 m³/h</t>
  </si>
  <si>
    <t>E9793</t>
  </si>
  <si>
    <t>Robot para concreto projetado com capacidade de 30 m³/h - 70 kW - com compressor diesel</t>
  </si>
  <si>
    <t>E9795</t>
  </si>
  <si>
    <t>Perfuratriz de superfície sobre pneus com martelo de topo e controle remoto via rádio - 60 kW</t>
  </si>
  <si>
    <t>E9797</t>
  </si>
  <si>
    <t>Jumbo eletro-hidráulico com 3 braços - 155 kW/237 kW</t>
  </si>
  <si>
    <t>E9798</t>
  </si>
  <si>
    <t>Perfuratriz hidráulica rotopercussiva - 123 kW</t>
  </si>
  <si>
    <t>E9013</t>
  </si>
  <si>
    <t>Caminhão tanque de asfalto com capacidade de 31.000 l - 265 kW</t>
  </si>
  <si>
    <t>A9335</t>
  </si>
  <si>
    <t>A9364</t>
  </si>
  <si>
    <t>Tanque isotérmico de asfalto com capacidade de 31.000 l</t>
  </si>
  <si>
    <t>E9018</t>
  </si>
  <si>
    <t>Cavalo mecânico com dolly intermediário e semirreboque de 4 eixos com capacidade de 53 t - 323 kW</t>
  </si>
  <si>
    <t>A9324</t>
  </si>
  <si>
    <t>A9355</t>
  </si>
  <si>
    <t>Semirreboque com 4 eixos</t>
  </si>
  <si>
    <t>A9382</t>
  </si>
  <si>
    <t>Dolly intermediário com 2 eixos para semirreboque</t>
  </si>
  <si>
    <t>E9027</t>
  </si>
  <si>
    <t>Caminhão distribuidor de cimento e cal com capacidade de 17 m³ - 210 kW</t>
  </si>
  <si>
    <t>A9333</t>
  </si>
  <si>
    <t>A9365</t>
  </si>
  <si>
    <t>Distribuidor de cimento montado sobre chassi com capacidade de 17 m³</t>
  </si>
  <si>
    <t>E9037</t>
  </si>
  <si>
    <t>Plataforma de inspeção sob pontes montada em caminhão com capacidade de 500 kg e alcance de 15 m - 188 kW</t>
  </si>
  <si>
    <t>A9334</t>
  </si>
  <si>
    <t>A9378</t>
  </si>
  <si>
    <t>Plataforma telescópica para inspeção de pontes montada sobre chassi com capacidade de 500 kg</t>
  </si>
  <si>
    <t>E9041</t>
  </si>
  <si>
    <t>Caminhão carroceria com guindauto com capacidade de 45 t.m - 188 kW</t>
  </si>
  <si>
    <t>A9313</t>
  </si>
  <si>
    <t>A9351</t>
  </si>
  <si>
    <t>Carroceria de madeira com capacidade de 11 t</t>
  </si>
  <si>
    <t>A9373</t>
  </si>
  <si>
    <t>Guindaste articulado montado sobre chassi com capacidade de 45 t.m</t>
  </si>
  <si>
    <t>E9082</t>
  </si>
  <si>
    <t>Bate-estaca hidráulico para defensas montado em caminhão guindauto com capacidade de 20 t.m e carroceria de 4 t - 136 kW</t>
  </si>
  <si>
    <t>A9323</t>
  </si>
  <si>
    <t>A9347</t>
  </si>
  <si>
    <t>Carroceria de madeira com capacidade de 4 t</t>
  </si>
  <si>
    <t>A9372</t>
  </si>
  <si>
    <t>Guindaste articulado montado sobre chassi com capacidade de 20 t.m</t>
  </si>
  <si>
    <t>A9379</t>
  </si>
  <si>
    <t>Bate-estaca hidráulico para defensas metálicas montada sobre chassi</t>
  </si>
  <si>
    <t>E9097</t>
  </si>
  <si>
    <t>Caminhão de resgate de veículos leves com plataforma com capacidade de 4 t - 115 kW</t>
  </si>
  <si>
    <t>A9326</t>
  </si>
  <si>
    <t>A9374</t>
  </si>
  <si>
    <t>Plataforma hidráulica para resgate de veículos montada sobre chassi com capacidade de 4 t</t>
  </si>
  <si>
    <t>E9098</t>
  </si>
  <si>
    <t>Caminhão de resgate de veículos de porte médio com capacidade do guincho de 20 t - 136 kW</t>
  </si>
  <si>
    <t>A9306</t>
  </si>
  <si>
    <t>A9375</t>
  </si>
  <si>
    <t>Guincho rebocador para resgate de veículos montada sobre chassi com capacidade de 20 t</t>
  </si>
  <si>
    <t>E9099</t>
  </si>
  <si>
    <t>Caminhão de resgate de veículos pesados com dois guinchos com capacidade de 35 t - 240 kW</t>
  </si>
  <si>
    <t>A9320</t>
  </si>
  <si>
    <t>A9376</t>
  </si>
  <si>
    <t>Guincho rebocador para resgate de veículos montada sobre chassi com capacidade de 35 t</t>
  </si>
  <si>
    <t>E9100</t>
  </si>
  <si>
    <t>Cavalo mecânico sem reboque - 210 kW</t>
  </si>
  <si>
    <t>A9310</t>
  </si>
  <si>
    <t>E9114</t>
  </si>
  <si>
    <t>Painel com seta luminosa para montagem em caminhão</t>
  </si>
  <si>
    <t>A9380</t>
  </si>
  <si>
    <t>Painel com seta luminosa montado sobre chassi</t>
  </si>
  <si>
    <t>E9115</t>
  </si>
  <si>
    <t>Amortecedor retrátil (AMC) para montagem em caminhão</t>
  </si>
  <si>
    <t>A9381</t>
  </si>
  <si>
    <t>Amortecedor retrátil montado em caminhão</t>
  </si>
  <si>
    <t>E9145</t>
  </si>
  <si>
    <t>Caminhão basculante para concreto com capacidade de 7 m³ - 188 kW</t>
  </si>
  <si>
    <t>A9316</t>
  </si>
  <si>
    <t>A9340</t>
  </si>
  <si>
    <t>Caçamba basculante para concreto com capacidade de 7 m³</t>
  </si>
  <si>
    <t>E9146</t>
  </si>
  <si>
    <t>Caminhão silo com capacidade de 30 m³ - 265 kW</t>
  </si>
  <si>
    <t>A9357</t>
  </si>
  <si>
    <t>Semirreboque silo para cimento com capacidade de 30 m³</t>
  </si>
  <si>
    <t>E9169</t>
  </si>
  <si>
    <t>Cavalo mecânico com dolly pneumático de 4 eixos e mesas de giro com capacidade de 57 t - 323 kW</t>
  </si>
  <si>
    <t>A9385</t>
  </si>
  <si>
    <t>Conjunto de duas mesas de giro para quinta roda ou reboque com capacidade de 100 t cada</t>
  </si>
  <si>
    <t>A9389</t>
  </si>
  <si>
    <t>Dolly pneumático com capacidade de 48 t e 4 eixos</t>
  </si>
  <si>
    <t>E9170</t>
  </si>
  <si>
    <t>Cavalo mecânico com dois dollys pneumáticos de 3 e 4 eixos e mesas de giro com capacidade de 77 t - 323 kW</t>
  </si>
  <si>
    <t>A9386</t>
  </si>
  <si>
    <t>A9387</t>
  </si>
  <si>
    <t>Dolly pneumático com capacidade de 28,5 t e 3 eixos</t>
  </si>
  <si>
    <t>E9171</t>
  </si>
  <si>
    <t>Cavalo mecânico com dois dollys pneumáticos de 4 e 5 eixos e mesas de giro com capacidade de 111 t - 440 kW</t>
  </si>
  <si>
    <t>A9325</t>
  </si>
  <si>
    <t>A9388</t>
  </si>
  <si>
    <t>Dolly pneumático com capacidade de 60 t e 5 eixos</t>
  </si>
  <si>
    <t>E9199</t>
  </si>
  <si>
    <t>Caminhão com sistema de hidrojateamento de alta pressão e vácuo para limpeza e desobstrução de bueiros com capacidade total de 15.600 l - 188 kW</t>
  </si>
  <si>
    <t>A9299</t>
  </si>
  <si>
    <t>Equipamento com sistema de hidrojateamento de alta pressão e vácuo para limpeza e desobstrução de bueiros com diâmetro de até 1.500 mm com capacidade total de 15.600 l</t>
  </si>
  <si>
    <t>E9201</t>
  </si>
  <si>
    <t>Caminhão basculante para rocha com capacidade de 12 m³ - 188 kW com periculosidade</t>
  </si>
  <si>
    <t>A9327</t>
  </si>
  <si>
    <t>A9343</t>
  </si>
  <si>
    <t>Caçamba basculante para rocha com capacidade de 12 m³</t>
  </si>
  <si>
    <t>E9202</t>
  </si>
  <si>
    <t>Plataforma pantográfica montada em caminhão - 115 kW com periculosidade</t>
  </si>
  <si>
    <t>A9300</t>
  </si>
  <si>
    <t>A9383</t>
  </si>
  <si>
    <t>Plataforma pantográfica hidráulica montada sobre chassi com capacidade de 600 kg - com periculosidade</t>
  </si>
  <si>
    <t>E9506</t>
  </si>
  <si>
    <t>Caminhão basculante com capacidade de 6 m³ - 136 kW</t>
  </si>
  <si>
    <t>A9307</t>
  </si>
  <si>
    <t>A9338</t>
  </si>
  <si>
    <t>Caçamba basculante com capacidade de 6 m³</t>
  </si>
  <si>
    <t>E9508</t>
  </si>
  <si>
    <t>Caminhão carroceria com capacidade de 9 t - 136 kW</t>
  </si>
  <si>
    <t>A9309</t>
  </si>
  <si>
    <t>A9350</t>
  </si>
  <si>
    <t>Carroceria de madeira com capacidade de 9 t</t>
  </si>
  <si>
    <t>E9509</t>
  </si>
  <si>
    <t>Caminhão tanque distribuidor de asfalto com capacidade de 6.000 l - 7 kW/136 kW</t>
  </si>
  <si>
    <t>A9363</t>
  </si>
  <si>
    <t>Tanque espargidor de asfalto com capacidade de 6.000 l - 7 kW</t>
  </si>
  <si>
    <t>E9520</t>
  </si>
  <si>
    <t>Caminhão com caçamba térmica com capacidade de 6 m³ - 188 kW</t>
  </si>
  <si>
    <t>A9311</t>
  </si>
  <si>
    <t>A9339</t>
  </si>
  <si>
    <t>Caçamba térmica com capacidade de 6 m³</t>
  </si>
  <si>
    <t>E9571</t>
  </si>
  <si>
    <t>Caminhão tanque com capacidade de 10.000 l - 188 kW</t>
  </si>
  <si>
    <t>A9332</t>
  </si>
  <si>
    <t>A9360</t>
  </si>
  <si>
    <t>Tanque para transporte de água com capacidade de 10.000 l</t>
  </si>
  <si>
    <t>E9575</t>
  </si>
  <si>
    <t>Caminhão basculante com caçamba estanque com capacidade de 14 m³ - 188 kW</t>
  </si>
  <si>
    <t>A9317</t>
  </si>
  <si>
    <t>A9345</t>
  </si>
  <si>
    <t>Caçamba basculante estanque com capacidade de 14 m³</t>
  </si>
  <si>
    <t>E9579</t>
  </si>
  <si>
    <t>Caminhão basculante com capacidade de 10 m³ - 188 kW</t>
  </si>
  <si>
    <t>A9342</t>
  </si>
  <si>
    <t>Caçamba basculante com capacidade de 10 m³</t>
  </si>
  <si>
    <t>E9592</t>
  </si>
  <si>
    <t>Caminhão carroceria com capacidade de 15 t - 188 kW</t>
  </si>
  <si>
    <t>A9314</t>
  </si>
  <si>
    <t>A9352</t>
  </si>
  <si>
    <t>Carroceria de madeira com capacidade de 15 t</t>
  </si>
  <si>
    <t>E9600</t>
  </si>
  <si>
    <t>Caminhão betoneira com capacidade de 8 m³ - 188 kW</t>
  </si>
  <si>
    <t>A9346</t>
  </si>
  <si>
    <t>Misturador de concreto para montagem em chassi de caminhão com capacidade de 8 m³</t>
  </si>
  <si>
    <t>E9604</t>
  </si>
  <si>
    <t>Caminhão basculante para rocha com capacidade de 8 m³ - 210 kW</t>
  </si>
  <si>
    <t>A9315</t>
  </si>
  <si>
    <t>A9341</t>
  </si>
  <si>
    <t>Caçamba basculante para rocha com capacidade de 8 m³</t>
  </si>
  <si>
    <t>E9605</t>
  </si>
  <si>
    <t>Caminhão tanque com capacidade de 6.000 l - 136 kW</t>
  </si>
  <si>
    <t>A9358</t>
  </si>
  <si>
    <t>Tanque para transporte de água com capacidade de 6.000 l</t>
  </si>
  <si>
    <t>E9644</t>
  </si>
  <si>
    <t>Caminhão demarcador de faixas com sistema de pintura a frio - 28 kW/115 kW</t>
  </si>
  <si>
    <t>A9302</t>
  </si>
  <si>
    <t>A9368</t>
  </si>
  <si>
    <t>Equipamento demarcador de faixas a frio montado sobre chassi com capacidade de 800 l - 28 kW</t>
  </si>
  <si>
    <t>E9645</t>
  </si>
  <si>
    <t>Caminhão demarcador de faixas com sistema de pintura a quente - 5 kW/30,10 kW/136 kW</t>
  </si>
  <si>
    <t>A9305</t>
  </si>
  <si>
    <t>A9328</t>
  </si>
  <si>
    <t>Compressor de ar portátil de 70,79 l/s (150 PCM) sem reboque - 30,10 kW</t>
  </si>
  <si>
    <t>A9369</t>
  </si>
  <si>
    <t>Equipamento demarcador de faixas a quente montado sobre chassi com capacidade de 500 l - 5,0 kW</t>
  </si>
  <si>
    <t>E9663</t>
  </si>
  <si>
    <t>Caminhão basculante com capacidade de 4 m³ - 136 kW</t>
  </si>
  <si>
    <t>A9304</t>
  </si>
  <si>
    <t>A9336</t>
  </si>
  <si>
    <t>Caçamba basculante com capacidade de 4 m³</t>
  </si>
  <si>
    <t>E9665</t>
  </si>
  <si>
    <t>Cavalo mecânico com semirreboque com capacidade de 22 t - 240 kW</t>
  </si>
  <si>
    <t>A9318</t>
  </si>
  <si>
    <t>A9353</t>
  </si>
  <si>
    <t>Semirreboque com 2 eixos</t>
  </si>
  <si>
    <t>E9666</t>
  </si>
  <si>
    <t>Cavalo mecânico com semirreboque com capacidade de 30 t - 265 kW</t>
  </si>
  <si>
    <t>A9321</t>
  </si>
  <si>
    <t>A9354</t>
  </si>
  <si>
    <t>Semirreboque com 3 eixos</t>
  </si>
  <si>
    <t>E9667</t>
  </si>
  <si>
    <t>Caminhão basculante com capacidade de 14 m³ - 188 kW</t>
  </si>
  <si>
    <t>A9344</t>
  </si>
  <si>
    <t>Caçamba basculante com capacidade de 14 m³</t>
  </si>
  <si>
    <t>A9331</t>
  </si>
  <si>
    <t>A9359</t>
  </si>
  <si>
    <t>Tanque para transporte de água com capacidade de 8.000 l</t>
  </si>
  <si>
    <t>E9670</t>
  </si>
  <si>
    <t>Usina móvel de lama asfáltica ou microrrevestimento com cavalo mecânico com capacidade de 12 m³ - 95,6 kW/240 kW</t>
  </si>
  <si>
    <t>A9319</t>
  </si>
  <si>
    <t>A9367</t>
  </si>
  <si>
    <t>Usina de lama asfáltica ou microrrevestimento asfáltico rebocável com capacidade de 12 m³ - 95,6 kW</t>
  </si>
  <si>
    <t>E9672</t>
  </si>
  <si>
    <t>Caminhão basculante para rocha com capacidade de 12 m³ - 188 kW</t>
  </si>
  <si>
    <t>E9679</t>
  </si>
  <si>
    <t>Cavalo mecânico com dois reboques hidropneumáticos de 5 e 4 eixos e mesas de giro com capacidade de 130 t - 440 kW</t>
  </si>
  <si>
    <t>A9384</t>
  </si>
  <si>
    <t>Reboque hidropneumático com capacidade de 166 t e 4 eixos</t>
  </si>
  <si>
    <t>A9390</t>
  </si>
  <si>
    <t>Reboque hidropneumático com capacidade de 117 t e 5 eixos</t>
  </si>
  <si>
    <t>E9680</t>
  </si>
  <si>
    <t>Caminhão tanque com capacidade de 13.000 l - 188 kW</t>
  </si>
  <si>
    <t>A9361</t>
  </si>
  <si>
    <t>Tanque para transporte de água com capacidade de 13.000 l</t>
  </si>
  <si>
    <t>Caminhão carroceria com guindauto com capacidade de 20 t.m - 136 kW</t>
  </si>
  <si>
    <t>A9308</t>
  </si>
  <si>
    <t>A9349</t>
  </si>
  <si>
    <t>Carroceria de madeira com capacidade de 7 t</t>
  </si>
  <si>
    <t>E9687</t>
  </si>
  <si>
    <t>Caminhão carroceria com capacidade de 5 t - 115 kW</t>
  </si>
  <si>
    <t>A9303</t>
  </si>
  <si>
    <t>A9348</t>
  </si>
  <si>
    <t>Carroceria de madeira com capacidade de 5 t</t>
  </si>
  <si>
    <t>E9690</t>
  </si>
  <si>
    <t>Caminhão carroceria com guindauto e cesto aéreo com capacidade de 10 t.m - 136 kW</t>
  </si>
  <si>
    <t>A9329</t>
  </si>
  <si>
    <t>Cesto aéreo simples isolado com capacidade para 135 kg</t>
  </si>
  <si>
    <t>A9330</t>
  </si>
  <si>
    <t>Guindaste articulado montado sobre chassi com capacidade de 10 t.m</t>
  </si>
  <si>
    <t>E9693</t>
  </si>
  <si>
    <t>Caminhão demarcador de faixas com sistema de pintura Spray - 115 kW</t>
  </si>
  <si>
    <t>A9322</t>
  </si>
  <si>
    <t>A9370</t>
  </si>
  <si>
    <t>Equipamento demarcador de faixas sistema spray montado sobre chassi com capacidade 1.080 l</t>
  </si>
  <si>
    <t>E9783</t>
  </si>
  <si>
    <t>Plataforma pantográfica montada em caminhão - 115 kW</t>
  </si>
  <si>
    <t>A9301</t>
  </si>
  <si>
    <t>A9377</t>
  </si>
  <si>
    <t>Plataforma pantográfica hidráulica montada sobre chassi com capacidade de 600 kg</t>
  </si>
  <si>
    <t>E9787</t>
  </si>
  <si>
    <t>Bomba para concreto com lança montada sobre chassi com capacidade de 50 m³/h - 136 kW</t>
  </si>
  <si>
    <t>A9371</t>
  </si>
  <si>
    <t>Bomba para concreto com lança montada sobre chassi com capacidade de 50 m³/h</t>
  </si>
  <si>
    <t>E9792</t>
  </si>
  <si>
    <t>Caminhão para hidrossemeadura com capacidade de 7.500 l - 136 kW</t>
  </si>
  <si>
    <t>A9362</t>
  </si>
  <si>
    <t>Tanque para hidrossemeadura com capacidade de 7.500 l</t>
  </si>
  <si>
    <t>Banco</t>
  </si>
  <si>
    <t>Tipo</t>
  </si>
  <si>
    <t>Und</t>
  </si>
  <si>
    <t>Quant.</t>
  </si>
  <si>
    <t>Valor  Unit</t>
  </si>
  <si>
    <t>Total</t>
  </si>
  <si>
    <t>Peso (%)</t>
  </si>
  <si>
    <t>Peso Acumulado (%)</t>
  </si>
  <si>
    <t>Próprio</t>
  </si>
  <si>
    <t>   Conjunto de parafuso em aço galvanizado a fogo (diâmetro da seção: 30 mm, comprimento: 130 mm), com porca, contra porca e arruela. Similar ao Item CAESB Código 1515903014057</t>
  </si>
  <si>
    <t>SEDI - SERVIÇOS DIVERSOS</t>
  </si>
  <si>
    <t>cj</t>
  </si>
  <si>
    <t> Conjunto de parafuso em aço galvanizado a fogo  (diâmetro da seção: 27 mm, comprimento: 120 mm), com porca, contra porca e arruela. Similar ao Item CAESB Código 1515903014037.</t>
  </si>
  <si>
    <t>ABRIGO DUPLO PARA HIDRANTE, 90X60X17CM, COM REGISTRO GLOBO ANGULAR 45 GRAUS 2 1/2", ADAPTADOR STORZ 2 1/2", MANGUEIRA DE INCÊNDIO 15M, REDUÇÃO 2 1/2" X 1 1/2" E ESGUICHO EM LATÃO 2 1/2" - FORNECIMENTO E INSTALAÇÃO.</t>
  </si>
  <si>
    <t>UN</t>
  </si>
  <si>
    <t>SBC</t>
  </si>
  <si>
    <t>ACABAMENTO PARA VALVULA DE DESCARGA P/PCD ECO CONFORTO HYDRA</t>
  </si>
  <si>
    <t>Acessórios de Montagem, conforme item 5.1 do MC.3/TJ.71/10.002</t>
  </si>
  <si>
    <t>Acessórios para flange - arruela de borracha para água (diâmetro da seção: 100 mm)</t>
  </si>
  <si>
    <t>un</t>
  </si>
  <si>
    <t>Acessórios para flange - arruela de borracha para água (diâmetro da seção: 1000 mm)</t>
  </si>
  <si>
    <t>Acessórios para flange - arruela de borracha para água (diâmetro da seção: 200 mm)</t>
  </si>
  <si>
    <t>Acessórios para flange - arruela de borracha para água (diâmetro da seção: 350 mm)</t>
  </si>
  <si>
    <t>Acessórios para flange - arruela de borracha para água (diâmetro da seção: 50 mm)</t>
  </si>
  <si>
    <t>Acessórios para flange - arruela de borracha para água (diâmetro da seção: 600 mm)</t>
  </si>
  <si>
    <t>Acessórios para flange - arruela de borracha para água (diâmetro da seção: 800 mm)</t>
  </si>
  <si>
    <t>Acionador manual endereçável, tipo rearmável, instalação a 2 fios por laço, classe de instalação A ou B, cor vermelha, corpo rígido, informações de operação no próprio corpo em língua portuguesa (Brasil), acionamento do tipo travante, sem cantos vivos, instalação de sobrepor em condulete ou embutir, fornecimento de chave de rearme, atender aos requisitos da norma ABNT NBR ISO 7240-11, versão em vigor.</t>
  </si>
  <si>
    <t>ADAPTADOR CURTO COM BOLSA E ROSCA PARA REGISTRO, PVC, SOLDÁVEL, DN 20MM X 1/2, INSTALADO EM RAMAL OU SUB-RAMAL DE ÁGUA - FORNECIMENTO E INSTALAÇÃO. AF_12/2014</t>
  </si>
  <si>
    <t>INHI - INSTALAÇÕES HIDROS SANITÁRIAS</t>
  </si>
  <si>
    <t>ADAPTADOR CURTO COM BOLSA E ROSCA PARA REGISTRO, PVC, SOLDÁVEL, DN 25MM X 3/4, INSTALADO EM PRUMADA DE ÁGUA - FORNECIMENTO E INSTALAÇÃO. AF_12/2014</t>
  </si>
  <si>
    <t>ADAPTADOR CURTO COM BOLSA E ROSCA PARA REGISTRO, PVC, SOLDÁVEL, DN 25MM X 3/4, INSTALADO EM RAMAL OU SUB-RAMAL DE ÁGUA - FORNECIMENTO E INSTALAÇÃO. AF_12/2014</t>
  </si>
  <si>
    <t>ADAPTADOR CURTO COM BOLSA E ROSCA PARA REGISTRO, PVC, SOLDÁVEL, DN 32MM X 1, INSTALADO EM PRUMADA DE ÁGUA - FORNECIMENTO E INSTALAÇÃO. AF_12/2014</t>
  </si>
  <si>
    <t>ADAPTADOR CURTO COM BOLSA E ROSCA PARA REGISTRO, PVC, SOLDÁVEL, DN 32MM X 1, INSTALADO EM RAMAL OU SUB-RAMAL DE ÁGUA - FORNECIMENTO E INSTALAÇÃO. AF_12/2014</t>
  </si>
  <si>
    <t>Adaptador de segurança para fixação do vergalhão ao perfilado</t>
  </si>
  <si>
    <t>ADESIVO COM SETA INICADORA PARA EXTINTOR/HIDRANTE</t>
  </si>
  <si>
    <t>ADMINISTRAÇÃO LOCAL -  SAMAMBAIA</t>
  </si>
  <si>
    <t>SERT - SERVIÇOS TÉCNICOS</t>
  </si>
  <si>
    <t>SICRO3</t>
  </si>
  <si>
    <t>Adubação de cobertura por equipamento de hidrossemeadura em áreas de semeadura via seca ou de hidrossemeadura</t>
  </si>
  <si>
    <t>ADUELA/ GALERIA PRE-MOLDADA DE CONCRETO ARMADO, SECAO QUADRADA INTERNA DE 1,50 X 1,50 M (L X A), MISULA DE 20 X 20 CM, C = 1,00 M, ESPESSURA MIN = 15 CM, TB-45 E FCK DO CONCRETO = 30 MPA</t>
  </si>
  <si>
    <t>Material</t>
  </si>
  <si>
    <t>Aferição da geometria da via com carro controle</t>
  </si>
  <si>
    <t>km</t>
  </si>
  <si>
    <t>ALAMBRADO PARA QUADRA POLIESPORTIVA, ESTRUTURADO POR TUBOS DE ACO GALVANIZADO, (MONTANTES COM DIAMETRO 2", TRAVESSAS E ESCORAS COM DIÂMETRO 1 ¼), COM TELA DE ARAME GALVANIZADO, FIO 12 BWG E MALHA QUADRADA 5X5CM (EXCETO MURETA). AF_03/2021</t>
  </si>
  <si>
    <t>URBA - URBANIZAÇÃO</t>
  </si>
  <si>
    <t>ALCAPAO EM FERRO 60X60CM, INCLUSO FERRAGENS</t>
  </si>
  <si>
    <t>ALCAPAO EM FERRO 70X70CM, INCLUSO FERRAGENS</t>
  </si>
  <si>
    <t>ALVENARIA DE BLOCOS DE CONCRETO ESTRUTURAL 14X19X39 CM, (ESPESSURA 14 CM), FBK = 4,5 MPA, PARA PAREDES COM ÁREA LÍQUIDA MENOR QUE 6M², SEM VÃOS, UTILIZANDO PALHETA. AF_12/2014</t>
  </si>
  <si>
    <t>PARE - PAREDES/PAINEIS</t>
  </si>
  <si>
    <t>ALVENARIA DE VEDAÇÃO COM BLOCO DE VIDRO, TIPO CANELADO, DE 8X19X19CM E ARGAMASSA DE ASSENTAMENTO COM PREPARO EM BETONEIRA. AF_05/2020</t>
  </si>
  <si>
    <t>ALVENARIA DE VEDAÇÃO COM ELEMENTO VAZADO DE CONCRETO (COBOGÓ) DE 39 X 22 X 15 CM E ARGAMASSA DE ASSENTAMENTO COM PREPARO EM BETONEIRA.</t>
  </si>
  <si>
    <t>ALVENARIA DE VEDAÇÃO DE BLOCOS  VAZADOS DE CONCRETO APARENTE DE 14X19X39 CM (ESPESSURA 14 CM) E ARGAMASSA DE ASSENTAMENTO COM PREPARO EM BETONEIRA. AF_12/2021</t>
  </si>
  <si>
    <t>ALVENARIA DE VEDAÇÃO DE BLOCOS  VAZADOS DE CONCRETO APARENTE DE 19X19X39 CM (ESPESSURA 19 CM) E ARGAMASSA DE ASSENTAMENTO COM PREPARO EM BETONEIRA. AF_12/2021</t>
  </si>
  <si>
    <t>ALVENARIA DE VEDAÇÃO DE BLOCOS  VAZADOS DE CONCRETO APARENTE DE 9X19X39 CM (ESPESSURA 9 CM) E ARGAMASSA DE ASSENTAMENTO COM PREPARO EM BETONEIRA. AF_12/2021</t>
  </si>
  <si>
    <t>Amplificador</t>
  </si>
  <si>
    <t>Ancoragem ativa com 12 cordoalhas aderentes D = 12,7 mm - fornecimento e instalação</t>
  </si>
  <si>
    <t>Ancoragem de defensa semimaleável simples - fornecimento e implantação</t>
  </si>
  <si>
    <t>Anel guia base nº2, Ø 40mm</t>
  </si>
  <si>
    <t>Antena OMNI</t>
  </si>
  <si>
    <t>Antena Yagi</t>
  </si>
  <si>
    <t>Aparelho de apoio de neoprene fretado para estruturas moldadas no local - fornecimento e instalação</t>
  </si>
  <si>
    <t>dm³</t>
  </si>
  <si>
    <t>APLICAÇÃO DE GEOMEMBRANA (MANTA TERMOPLASTICA LISA) TIPO PEAD, E=0,80MM.</t>
  </si>
  <si>
    <t>APLICAÇÃO MANUAL DE MASSA ACRÍLICA EM PANOS DE FACHADA COM PRESENÇA DE VÃOS, DE EDIFÍCIOS DE MÚLTIPLOS PAVIMENTOS, DUAS DEMÃOS. AF_05/2017</t>
  </si>
  <si>
    <t>PINT - PINTURAS</t>
  </si>
  <si>
    <t>APLICAÇÃO MANUAL DE PINTURA COM TINTA LÁTEX ACRÍLICA EM PAREDES, DUAS DEMÃOS. AF_06/2014</t>
  </si>
  <si>
    <t>ARMAÇÃO DE BLOCO, VIGA BALDRAME E SAPATA UTILIZANDO AÇO CA-60 DE 5 MM - MONTAGEM. AF_06/2017</t>
  </si>
  <si>
    <t>FUES - FUNDAÇÕES E ESTRUTURAS</t>
  </si>
  <si>
    <t>KG</t>
  </si>
  <si>
    <t>ARMAÇÃO DE BLOCO, VIGA BALDRAME OU SAPATA UTILIZANDO AÇO CA-50 DE 10 MM - MONTAGEM. AF_06/2017</t>
  </si>
  <si>
    <t>ARMAÇÃO DE BLOCO, VIGA BALDRAME OU SAPATA UTILIZANDO AÇO CA-50 DE 12,5 MM - MONTAGEM. AF_06/2017</t>
  </si>
  <si>
    <t>ARMAÇÃO DE BLOCO, VIGA BALDRAME OU SAPATA UTILIZANDO AÇO CA-50 DE 16 MM - MONTAGEM. AF_06/2017</t>
  </si>
  <si>
    <t>ARMAÇÃO DE BLOCO, VIGA BALDRAME OU SAPATA UTILIZANDO AÇO CA-50 DE 20 MM - MONTAGEM. AF_06/2017</t>
  </si>
  <si>
    <t>ARMAÇÃO DE BLOCO, VIGA BALDRAME OU SAPATA UTILIZANDO AÇO CA-50 DE 25 MM - MONTAGEM. AF_06/2017</t>
  </si>
  <si>
    <t>ARMAÇÃO DE BLOCO, VIGA BALDRAME OU SAPATA UTILIZANDO AÇO CA-50 DE 6,3 MM - MONTAGEM. AF_06/2017</t>
  </si>
  <si>
    <t>ARMAÇÃO DE BLOCO, VIGA BALDRAME OU SAPATA UTILIZANDO AÇO CA-50 DE 8 MM - MONTAGEM. AF_06/2017</t>
  </si>
  <si>
    <t>ARMAÇÃO DE ESCADA, DE UMA ESTRUTURA CONVENCIONAL DE CONCRETO ARMADO UTILIZANDO AÇO CA-50 DE 10,0 MM - MONTAGEM. AF_11/2020</t>
  </si>
  <si>
    <t>ARMAÇÃO DE ESCADA, DE UMA ESTRUTURA CONVENCIONAL DE CONCRETO ARMADO UTILIZANDO AÇO CA-50 DE 12,5 MM - MONTAGEM. AF_11/2020</t>
  </si>
  <si>
    <t>ARMAÇÃO DE ESCADA, DE UMA ESTRUTURA CONVENCIONAL DE CONCRETO ARMADO UTILIZANDO AÇO CA-50 DE 16,0 MM - MONTAGEM. AF_11/2020</t>
  </si>
  <si>
    <t>ARMAÇÃO DE ESCADA, DE UMA ESTRUTURA CONVENCIONAL DE CONCRETO ARMADO UTILIZANDO AÇO CA-50 DE 6,3 MM - MONTAGEM. AF_11/2020</t>
  </si>
  <si>
    <t>ARMAÇÃO DE ESCADA, DE UMA ESTRUTURA CONVENCIONAL DE CONCRETO ARMADO UTILIZANDO AÇO CA-50 DE 8,0 MM - MONTAGEM. AF_11/2020</t>
  </si>
  <si>
    <t>ARMAÇÃO DE ESTRUTURAS DE CONCRETO ARMADO, EXCETO VIGAS, PILARES, LAJES E FUNDAÇÕES, UTILIZANDO AÇO CA-50 DE 10,0 MM - MONTAGEM. AF_12/2015</t>
  </si>
  <si>
    <t>ARMAÇÃO DE ESTRUTURAS DE CONCRETO ARMADO, EXCETO VIGAS, PILARES, LAJES E FUNDAÇÕES, UTILIZANDO AÇO CA-50 DE 12,5 MM - MONTAGEM. AF_12/2015</t>
  </si>
  <si>
    <t>ARMAÇÃO DE ESTRUTURAS DE CONCRETO ARMADO, EXCETO VIGAS, PILARES, LAJES E FUNDAÇÕES, UTILIZANDO AÇO CA-50 DE 16,0 MM - MONTAGEM. AF_12/2015</t>
  </si>
  <si>
    <t>ARMAÇÃO DE ESTRUTURAS DE CONCRETO ARMADO, EXCETO VIGAS, PILARES, LAJES E FUNDAÇÕES, UTILIZANDO AÇO CA-50 DE 20,0 MM - MONTAGEM. AF_12/2015</t>
  </si>
  <si>
    <t>ARMAÇÃO DE ESTRUTURAS DE CONCRETO ARMADO, EXCETO VIGAS, PILARES, LAJES E FUNDAÇÕES, UTILIZANDO AÇO CA-50 DE 25,0 MM - MONTAGEM. AF_12/2015</t>
  </si>
  <si>
    <t>ARMAÇÃO DE ESTRUTURAS DE CONCRETO ARMADO, EXCETO VIGAS, PILARES, LAJES E FUNDAÇÕES, UTILIZANDO AÇO CA-50 DE 6,3 MM - MONTAGEM. AF_12/2015</t>
  </si>
  <si>
    <t>ARMAÇÃO DE ESTRUTURAS DE CONCRETO ARMADO, EXCETO VIGAS, PILARES, LAJES E FUNDAÇÕES, UTILIZANDO AÇO CA-50 DE 8,0 MM - MONTAGEM. AF_12/2015</t>
  </si>
  <si>
    <t>ARMAÇÃO DE ESTRUTURAS DE CONCRETO ARMADO, EXCETO VIGAS, PILARES, LAJES E FUNDAÇÕES, UTILIZANDO AÇO CA-60 DE 5,0 MM - MONTAGEM. AF_12/2015</t>
  </si>
  <si>
    <t>ARMAÇÃO DE LAJE DE UMA ESTRUTURA CONVENCIONAL DE CONCRETO ARMADO EM UM EDIFÍCIO DE MÚLTIPLOS PAVIMENTOS UTILIZANDO AÇO CA-50 DE 10,0 MM - MONTAGEM. AF_12/2015</t>
  </si>
  <si>
    <t>ARMAÇÃO DE LAJE DE UMA ESTRUTURA CONVENCIONAL DE CONCRETO ARMADO EM UM EDIFÍCIO DE MÚLTIPLOS PAVIMENTOS UTILIZANDO AÇO CA-50 DE 12,5 MM - MONTAGEM. AF_12/2015</t>
  </si>
  <si>
    <t>ARMAÇÃO DE LAJE DE UMA ESTRUTURA CONVENCIONAL DE CONCRETO ARMADO EM UM EDIFÍCIO DE MÚLTIPLOS PAVIMENTOS UTILIZANDO AÇO CA-50 DE 16,0 MM - MONTAGEM. AF_12/2015</t>
  </si>
  <si>
    <t>ARMAÇÃO DE LAJE DE UMA ESTRUTURA CONVENCIONAL DE CONCRETO ARMADO EM UM EDIFÍCIO DE MÚLTIPLOS PAVIMENTOS UTILIZANDO AÇO CA-50 DE 6,3 MM - MONTAGEM. AF_12/2015</t>
  </si>
  <si>
    <t>ARMAÇÃO DE LAJE DE UMA ESTRUTURA CONVENCIONAL DE CONCRETO ARMADO EM UM EDIFÍCIO DE MÚLTIPLOS PAVIMENTOS UTILIZANDO AÇO CA-50 DE 8,0 MM - MONTAGEM. AF_12/2015</t>
  </si>
  <si>
    <t>ARMAÇÃO DE LAJE DE UMA ESTRUTURA CONVENCIONAL DE CONCRETO ARMADO EM UM EDIFÍCIO DE MÚLTIPLOS PAVIMENTOS UTILIZANDO AÇO CA-60 DE 5,0 MM - MONTAGEM. AF_12/2015</t>
  </si>
  <si>
    <t>ARMAÇÃO DE LAJE DE UMA ESTRUTURA CONVENCIONAL DE CONCRETO ARMADO EM UMA EDIFICAÇÃO TÉRREA OU SOBRADO UTILIZANDO AÇO CA-60 DE 4,2 MM - MONTAGEM. AF_12/2015</t>
  </si>
  <si>
    <t>ARMAÇÃO DE PILAR OU VIGA DE UMA ESTRUTURA CONVENCIONAL DE CONCRETO ARMADO EM UM EDIFÍCIO DE MÚLTIPLOS PAVIMENTOS UTILIZANDO AÇO CA-50 DE 10,0 MM - MONTAGEM. AF_12/2015</t>
  </si>
  <si>
    <t>ARMAÇÃO DE PILAR OU VIGA DE UMA ESTRUTURA CONVENCIONAL DE CONCRETO ARMADO EM UM EDIFÍCIO DE MÚLTIPLOS PAVIMENTOS UTILIZANDO AÇO CA-50 DE 12,5 MM - MONTAGEM. AF_12/2015</t>
  </si>
  <si>
    <t>ARMAÇÃO DE PILAR OU VIGA DE UMA ESTRUTURA CONVENCIONAL DE CONCRETO ARMADO EM UM EDIFÍCIO DE MÚLTIPLOS PAVIMENTOS UTILIZANDO AÇO CA-50 DE 16,0 MM - MONTAGEM. AF_12/2015</t>
  </si>
  <si>
    <t>ARMAÇÃO DE PILAR OU VIGA DE UMA ESTRUTURA CONVENCIONAL DE CONCRETO ARMADO EM UM EDIFÍCIO DE MÚLTIPLOS PAVIMENTOS UTILIZANDO AÇO CA-50 DE 20,0 MM - MONTAGEM. AF_12/2015</t>
  </si>
  <si>
    <t>ARMAÇÃO DE PILAR OU VIGA DE UMA ESTRUTURA CONVENCIONAL DE CONCRETO ARMADO EM UM EDIFÍCIO DE MÚLTIPLOS PAVIMENTOS UTILIZANDO AÇO CA-50 DE 25,0 MM - MONTAGEM. AF_12/2015</t>
  </si>
  <si>
    <t>ARMAÇÃO DE PILAR OU VIGA DE UMA ESTRUTURA CONVENCIONAL DE CONCRETO ARMADO EM UM EDIFÍCIO DE MÚLTIPLOS PAVIMENTOS UTILIZANDO AÇO CA-50 DE 6,3 MM - MONTAGEM. AF_12/2015</t>
  </si>
  <si>
    <t>ARMAÇÃO DE PILAR OU VIGA DE UMA ESTRUTURA CONVENCIONAL DE CONCRETO ARMADO EM UM EDIFÍCIO DE MÚLTIPLOS PAVIMENTOS UTILIZANDO AÇO CA-50 DE 8,0 MM - MONTAGEM. AF_12/2015</t>
  </si>
  <si>
    <t>ARMAÇÃO DE PILAR OU VIGA DE UMA ESTRUTURA CONVENCIONAL DE CONCRETO ARMADO EM UM EDIFÍCIO DE MÚLTIPLOS PAVIMENTOS UTILIZANDO AÇO CA-60 DE 5,0 MM - MONTAGEM. AF_12/2015</t>
  </si>
  <si>
    <t>ARMAÇÃO DE PILAR OU VIGA DE UMA ESTRUTURA CONVENCIONAL DE CONCRETO ARMADO EM UMA EDIFICAÇÃO TÉRREA OU SOBRADO UTILIZANDO AÇO CA-50 DE 10,0 MM - MONTAGEM. AF_12/2015</t>
  </si>
  <si>
    <t>ARMAÇÃO DE PILAR OU VIGA DE UMA ESTRUTURA CONVENCIONAL DE CONCRETO ARMADO EM UMA EDIFICAÇÃO TÉRREA OU SOBRADO UTILIZANDO AÇO CA-50 DE 12,5 MM - MONTAGEM. AF_12/2015</t>
  </si>
  <si>
    <t>ARMAÇÃO DE PILAR OU VIGA DE UMA ESTRUTURA CONVENCIONAL DE CONCRETO ARMADO EM UMA EDIFICAÇÃO TÉRREA OU SOBRADO UTILIZANDO AÇO CA-50 DE 16,0 MM - MONTAGEM. AF_12/2015</t>
  </si>
  <si>
    <t>ARMAÇÃO DE PILAR OU VIGA DE UMA ESTRUTURA CONVENCIONAL DE CONCRETO ARMADO EM UMA EDIFICAÇÃO TÉRREA OU SOBRADO UTILIZANDO AÇO CA-50 DE 20,0 MM - MONTAGEM. AF_12/2015</t>
  </si>
  <si>
    <t>ARMAÇÃO DE PILAR OU VIGA DE UMA ESTRUTURA CONVENCIONAL DE CONCRETO ARMADO EM UMA EDIFICAÇÃO TÉRREA OU SOBRADO UTILIZANDO AÇO CA-50 DE 6,3 MM - MONTAGEM. AF_12/2015</t>
  </si>
  <si>
    <t>ARMAÇÃO DE PILAR OU VIGA DE UMA ESTRUTURA CONVENCIONAL DE CONCRETO ARMADO EM UMA EDIFICAÇÃO TÉRREA OU SOBRADO UTILIZANDO AÇO CA-60 DE 5,0 MM - MONTAGEM. AF_12/2015</t>
  </si>
  <si>
    <t>ARMAÇÃO DO SISTEMA DE PAREDES DE CONCRETO, EXECUTADA EM PAREDES DE EDIFICAÇÕES TÉRREAS, TELA Q-61. AF_06/2019</t>
  </si>
  <si>
    <t>ARMAÇÃO PARA EXECUÇÃO DE RADIER, PISO DE CONCRETO OU LAJE SOBRE SOLO, COM USO DE TELA Q-138. AF_09/2021</t>
  </si>
  <si>
    <t>ARMAÇÃO PARA EXECUÇÃO DE RADIER, PISO DE CONCRETO OU LAJE SOBRE SOLO, COM USO DE TELA Q-196. AF_09/2021</t>
  </si>
  <si>
    <t>ARMAÇÃO PARA EXECUÇÃO DE RADIER, PISO DE CONCRETO OU LAJE SOBRE SOLO, COM USO DE TELA Q-92. AF_09/2021</t>
  </si>
  <si>
    <t>ARMAÇÃO UTILIZANDO AÇO CA-25 DE 25,0 MM - MONTAGEM. AF_12/2015</t>
  </si>
  <si>
    <t>ARRASAMENTO MECANICO DE ESTACA DE CONCRETO ARMADO, DIAMETROS DE 41 CM A 60 CM. AF_05/2021</t>
  </si>
  <si>
    <t>ARRASAMENTO MECANICO DE ESTACA DE CONCRETO ARMADO, DIAMETROS DE 61 CM A 80 CM. AF_05/2021</t>
  </si>
  <si>
    <t>ARRASAMENTO MECANICO DE ESTACA DE CONCRETO ARMADO, DIAMETROS DE 81 CM A 100 CM. AF_05/2021</t>
  </si>
  <si>
    <t>ARRASAMENTO MECANICO DE ESTACA DE CONCRETO ARMADO, DIAMETROS DE ATÉ 40 CM. AF_05/2021</t>
  </si>
  <si>
    <t>Arruela, eletroduto rígido; liga de alumínio; diâmetro nominal 50mm (2”); rosca BSP.</t>
  </si>
  <si>
    <t>Arruela, lisa; aço carbono; diâmetro nominal do parafuso 3/8"</t>
  </si>
  <si>
    <t>ASSENTAMENTO DE GUIA (MEIO-FIO) EM TRECHO RETO, CONFECCIONADA EM CONCRETO PRÉ-FABRICADO, DIMENSÕES 100X15X13X20 CM (COMPRIMENTO X BASE INFERIOR X BASE SUPERIOR X ALTURA), PARA URBANIZAÇÃO INTERNA DE EMPREENDIMENTOS. AF_06/2016_P</t>
  </si>
  <si>
    <t>DROP - DRENAGEM/OBRAS DE CONTENÇÃO / POÇOS DE VISITA E CAIXAS</t>
  </si>
  <si>
    <t>M</t>
  </si>
  <si>
    <t>ASSENTAMENTO DE GUIA (MEIO-FIO) EM TRECHO RETO, CONFECCIONADA EM CONCRETO PRÉ-FABRICADO, DIMENSÕES 100X15X13X30 CM (COMPRIMENTO X BASE INFERIOR X BASE SUPERIOR X ALTURA), PARA VIAS URBANAS (USO VIÁRIO). AF_06/2016</t>
  </si>
  <si>
    <t>ASSENTAMENTO DE TAMPA CIRCULAR PARA ESGOTO E DRENAGEM, EM FERRO FUNDIDO, DIÂMETRO INTERNO = 0,6 M.</t>
  </si>
  <si>
    <t>ASSENTAMENTO DE TUBO DE FERRO FUNDIDO PARA REDE DE ÁGUA, DN 1000 MM, JUNTA ELÁSTICA, INSTALADO EM LOCAL COM NÍVEL BAIXO DE INTERFERÊNCIAS (NÃO INCLUI FORNECIMENTO). AF_11/2017</t>
  </si>
  <si>
    <t>ASTU - ASSENTAMENTO DE TUBOS E PECAS</t>
  </si>
  <si>
    <t>ASSENTAMENTO DE TUBO DE FERRO FUNDIDO PARA REDE DE ÁGUA, DN 600 MM, JUNTA ELÁSTICA, INSTALADO EM LOCAL COM NÍVEL BAIXO DE INTERFERÊNCIAS (NÃO INCLUI FORNECIMENTO). AF_11/2017</t>
  </si>
  <si>
    <t>ASSENTAMENTO DE TUBO DE FERRO FUNDIDO PARA REDE DE ÁGUA, DN 800 MM, JUNTA ELÁSTICA, INSTALADO EM LOCAL COM NÍVEL BAIXO DE INTERFERÊNCIAS (NÃO INCLUI FORNECIMENTO). AF_11/2017</t>
  </si>
  <si>
    <t>ASSENTAMENTO DE TUBO DE PEAD CORRUGADO DE DUPLA PAREDE PARA REDE COLETORA DE ESGOTO, DN 250 MM, JUNTA ELÁSTICA INTEGRADA (NÃO INCLUI FORNECIMENTO). AF_01/2021</t>
  </si>
  <si>
    <t>ASSENTAMENTO DE TUBO DE PEAD CORRUGADO DE DUPLA PAREDE PARA REDE COLETORA DE ESGOTO, DN 450 MM, JUNTA ELÁSTICA INTEGRADA (NÃO INCLUI FORNECIMENTO). AF_01/2021</t>
  </si>
  <si>
    <t>ASSENTAMENTO DE TUBO DE PVC PARA REDE COLETORA DE ESGOTO DE PAREDE MACIÇA, DN 150 MM, JUNTA ELÁSTICA,  (NÃO INCLUI FORNECIMENTO). AF_01/2021</t>
  </si>
  <si>
    <t>Assentamento dos materiais metálicos do AMV 1:10, TR 57, bitola larga (exclusive materiais)</t>
  </si>
  <si>
    <t>Aterro compactado de valas e cavas de fundação, sem controle do grau de compactação</t>
  </si>
  <si>
    <t>ATERRO MECANIZADO DE VALA COM ESCAVADEIRA HIDRÁULICA (CAPACIDADE DA CAÇAMBA: 0,8 M³ / POTÊNCIA: 111 HP), LARGURA ATÉ 1,5 M, PROFUNDIDADE DE 1,5 A 3,0 M, COM SOLO ARGILO-ARENOSO. AF_05/2016</t>
  </si>
  <si>
    <t>MOVT - MOVIMENTO DE TERRA</t>
  </si>
  <si>
    <t>ATERRO MECANIZADO DE VALA COM ESCAVADEIRA HIDRÁULICA (CAPACIDADE DA CAÇAMBA: 0,8 M³ / POTÊNCIA: 111 HP), LARGURA DE 1,5 A 2,5 M, PROFUNDIDADE DE 1,5 A 3,0 M, COM SOLO ARGILO-ARENOSO. AF_05/2016</t>
  </si>
  <si>
    <t>ATERRO MECANIZADO DE VALA COM ESCAVADEIRA HIDRÁULICA (CAPACIDADE DA CAÇAMBA: 0,8 M³ / POTÊNCIA: 111 HP), LARGURA DE 1,5 A 2,5 M, PROFUNDIDADE DE 3,0 A 4,5 M, COM AREIA PARA ATERRO. AF_05/2016</t>
  </si>
  <si>
    <t>ATERRO MECANIZADO DE VALA COM ESCAVADEIRA HIDRÁULICA (CAPACIDADE DA CAÇAMBA: 0,8 M³ / POTÊNCIA: 111 HP), LARGURA DE 1,5 A 2,5 M, PROFUNDIDADE DE 3,0 A 4,5 M, COM SOLO ARGILO-ARENOSO. AF_05/2016</t>
  </si>
  <si>
    <t>ATERRO MECANIZADO DE VALA COM RETROESCAVADEIRA (CAPACIDADE DA CAÇAMBA DA RETRO: 0,26 M³ / POTÊNCIA: 88 HP), LARGURA ATÉ 0,8 M, PROFUNDIDADE ATÉ 1,5 M, COM AREIA PARA ATERRO. AF_05/2016</t>
  </si>
  <si>
    <t>Avisador audiovisual endereçável, classe de instalação A ou B, tensão elétrica nominal de operação de 24 Vcc, sinalização visual pulsante com frequência entre 1Hz e 6Hz, sinalização visual com intensidade luminosa mínima de 15 cd e máxima de 300 cd, pressão sonora maior ou igual a 90 dB a 1m, invólucro na cor vermelha, atender aos requisitos da ABNT NBR ISO 7240-3 e ABNT NBR ISO 7240-23, versões em vigor.</t>
  </si>
  <si>
    <t>Bainha metálica redonda D = 65 mm para 12 cordoalhas D = 12,7 mm - fornecimento, instalação e injeção de nata de cimento</t>
  </si>
  <si>
    <t>Balão diâmetro 1,00 m, para poço de visita (PV), com uma aduela, diâmetro 1,00 x 1,00 m, para redes, diâmetro 150 mm, sem excêntrica</t>
  </si>
  <si>
    <t>Balizador de concreto - areia e brita comerciais - fornecimento e implantação</t>
  </si>
  <si>
    <t>BANCADA DE GRANITO CINZA POLIDO E=2,5cm - FORNECIMENTO E INSTALAÇÃO.</t>
  </si>
  <si>
    <t>BANCO ARTICULADO, EM ACO INOX, PARA PCD, FIXADO NA PAREDE - FORNECIMENTO E INSTALAÇÃO. AF_01/2020</t>
  </si>
  <si>
    <t>BANCO DE BATERIAS PARA NO BREAK DE 10 Kva</t>
  </si>
  <si>
    <t>BANCO DE BATERIAS PARA NO BREAK DE 3 kVA (SR63)</t>
  </si>
  <si>
    <t>BANDEJA DE CONTENÇÃO DE 50 L</t>
  </si>
  <si>
    <t>Equipamento</t>
  </si>
  <si>
    <t>Bandeja fixa para rack 19", em aço, 4 pontos de fixação, com aletas para ventilação, pintura em epóxi preta</t>
  </si>
  <si>
    <t>ORSE</t>
  </si>
  <si>
    <t>Barra chata de 2 x 1/4"</t>
  </si>
  <si>
    <t>Pontos de Suprimento de Lógica</t>
  </si>
  <si>
    <t>BARRA DE APOIO EM "L", EM ACO INOX POLIDO 70 X 70 CM, FIXADA NA PAREDE - FORNECIMENTO E INSTALACAO. AF_01/2020</t>
  </si>
  <si>
    <t>BARRA DE APOIO RETA, EM ACO INOX POLIDO, COMPRIMENTO 70 CM,  FIXADA NA PAREDE - FORNECIMENTO E INSTALAÇÃO. AF_01/2020</t>
  </si>
  <si>
    <t>BARRA DE APOIO RETA, EM ACO INOX POLIDO, COMPRIMENTO 80 CM,  FIXADA NA PAREDE - FORNECIMENTO E INSTALAÇÃO. AF_01/2020</t>
  </si>
  <si>
    <t>BARREIRA DE SILTAGEM COM GEOTÊXTIL NÃO-TECIDO AGULHADO RT-10 KN/M E ESTACAS DE MADEIRA 0.05 X 1.6 M</t>
  </si>
  <si>
    <t>Base ou sub-base de solo melhorado com 3% de cal com recicladora</t>
  </si>
  <si>
    <t>Base ou sub-base de solo melhorado com 3% de cal e mistura na pista</t>
  </si>
  <si>
    <t>Bloco M10B, contato normalmente fechado (NF), com bastidor.</t>
  </si>
  <si>
    <t>Boca de lobo simples - BLS 01 - areia e brita comerciais</t>
  </si>
  <si>
    <t>BOMBA CENTRÍFUGA, TRIFÁSICA, 1 CV OU 0,99 HP, HM 14 A 40 M, Q 0,6 A 8,4 M3/H - FORNECIMENTO E INSTALAÇÃO. AF_12/2020</t>
  </si>
  <si>
    <t>BOMBA SUBMERSIVEL, ELETRICA, TRIFASICA, POTENCIA 0,99 HP, DIAMETRO ROTOR 98 MM SEMIABERTO, BOCAL DE SAIDA DIAMETRO 2 POLEGADAS, HM/Q = 2 M / 28,90 M3/H A 14 M / 7 M3/H</t>
  </si>
  <si>
    <t>BOMBONA 100 L</t>
  </si>
  <si>
    <t>Botão de saída por contato, compatível com caixas de embutir e sobrepor de 4"x2", contato NA, acabamento metálico, resistência mínima de 500 mil acionamento, compatível com a controladora a ser fornecida.</t>
  </si>
  <si>
    <t>Bucha, eletroduto rígido; liga de alumínio; diâmetro nominal 50mm (2”); rosca BSP.</t>
  </si>
  <si>
    <t>Bueiro metálico sem interrupção de tráfego (Tunnel Liner) - D = 1,20 m - chapa com epóxi - E = 2,2 mm - escavado em material de 1ª categoria</t>
  </si>
  <si>
    <t>Bueiro metálico sem interrupção de tráfego (Tunnel Liner) - D = 2,60 m - chapa com epóxi - E = 2,2 mm - escavado em material de 1ª categoria</t>
  </si>
  <si>
    <t>Bueiro metálico sem interrupção de tráfego (Tunnel Liner) - D = 2,60 m - chapa com epóxi - E = 2,7 mm - escavado em material de 1ª categoria</t>
  </si>
  <si>
    <t>Bueiro metálico sem interrupção de tráfego (Tunnel Liner) - D = 2,60 m - chapa com epóxi - E = 3,4mm - escavado em material de 1ª categoria</t>
  </si>
  <si>
    <t>Bueiro metálico sem interrupção de tráfego (Tunnel Liner) - D = 5,00 m - chapa galvanizada - E = 3,9 mm - escavado em material de 1ª categoria</t>
  </si>
  <si>
    <t>Cabide em aço inox, DECA 2060 C40, acabamento cromado ou similar</t>
  </si>
  <si>
    <t>Louças e Metais Sanitários</t>
  </si>
  <si>
    <t>Cabo 1 x 2,5 mm² - Conexão Aterramentos SR´s</t>
  </si>
  <si>
    <t>Cabo 1 x 4 mm² - Conexão Aterramentos Estação</t>
  </si>
  <si>
    <t>Cabo 3 x 2,5 mm²</t>
  </si>
  <si>
    <t>Cabo 3 x 2,5 mm² - Alimentação Estação</t>
  </si>
  <si>
    <t>Cabo 3 x 2,5 mm² - Alimentação SR´s</t>
  </si>
  <si>
    <t>Cabo blindado para detecção e alarme de incêndio, 2 x 0,75mm2 e 2 x 1,5mm2, fios de cobre nu, têmpera mole, encordoamento classe 2 ou 5, isolação das vias por composto termoplástico de PVC especial para temperatura maior ou igual a 70ºC, blindagem por fita poliéster helicoidal, dreno em cobre estanhado, cobertura composta em termoplástico de PVC especial para temperatura maior ou igual a 70ºC, não propaga chamas, tensão elétrica de isolação mínima de 600 Vca, cor vemelho e conforme norma ABNT NBR 17240, em vigor</t>
  </si>
  <si>
    <t>Cabo CCI 50-04, cobertura externa em PVC e condutores isolados em termo plástico, diâmetro do condutor
0,50mm, 4 condutores</t>
  </si>
  <si>
    <t>Cabo Coaxial de 1/2"</t>
  </si>
  <si>
    <t>CABO DE COBRE FLEXÍVEL ISOLADO, 1,5 MM², ANTI-CHAMA 450/750 V, PARA CIRCUITOS TERMINAIS - FORNECIMENTO E INSTALAÇÃO. AF_12/2015</t>
  </si>
  <si>
    <t>INEL - INSTALAÇÃO ELÉTRICA/ELETRIFICAÇÃO E ILUMINAÇÃO EXTERNA</t>
  </si>
  <si>
    <t>CABO DE COBRE FLEXÍVEL ISOLADO, 10 MM², ANTI-CHAMA 450/750 V, PARA CIRCUITOS TERMINAIS - FORNECIMENTO E INSTALAÇÃO. AF_12/2015</t>
  </si>
  <si>
    <t>CABO DE COBRE FLEXÍVEL ISOLADO, 120 MM², ANTI-CHAMA 0,6/1,0 KV, PARA REDE ENTERRADA DE DISTRIBUIÇÃO DE ENERGIA ELÉTRICA - FORNECIMENTO E INSTALAÇÃO. AF_12/2021</t>
  </si>
  <si>
    <t>CABO DE COBRE FLEXÍVEL ISOLADO, 2,5 MM², ANTI-CHAMA 0,6/1,0 KV, PARA CIRCUITOS TERMINAIS - FORNECIMENTO E INSTALAÇÃO. AF_12/2015</t>
  </si>
  <si>
    <t>CABO DE COBRE FLEXÍVEL ISOLADO, 2,5 MM², ANTI-CHAMA 450/750 V, PARA CIRCUITOS TERMINAIS - FORNECIMENTO E INSTALAÇÃO. AF_12/2015</t>
  </si>
  <si>
    <t>CABO DE COBRE FLEXÍVEL ISOLADO, 25 MM², ANTI-CHAMA 0,6/1,0 KV, PARA REDE ENTERRADA DE DISTRIBUIÇÃO DE ENERGIA ELÉTRICA - FORNECIMENTO E INSTALAÇÃO. AF_12/2021</t>
  </si>
  <si>
    <t>CABO DE COBRE FLEXÍVEL ISOLADO, 35 MM², ANTI-CHAMA 0,6/1,0 KV, PARA REDE ENTERRADA DE DISTRIBUIÇÃO DE ENERGIA ELÉTRICA - FORNECIMENTO E INSTALAÇÃO. AF_12/2021</t>
  </si>
  <si>
    <t>CABO DE COBRE FLEXÍVEL ISOLADO, 4 MM², ANTI-CHAMA 0,6/1,0 KV, PARA CIRCUITOS TERMINAIS - FORNECIMENTO E INSTALAÇÃO. AF_12/2015</t>
  </si>
  <si>
    <t>CABO DE COBRE FLEXÍVEL ISOLADO, 4 MM², ANTI-CHAMA 450/750 V, PARA CIRCUITOS TERMINAIS - FORNECIMENTO E INSTALAÇÃO. AF_12/2015</t>
  </si>
  <si>
    <t>CABO DE COBRE FLEXÍVEL ISOLADO, 6 MM², ANTI-CHAMA 0,6/1,0 KV, PARA CIRCUITOS TERMINAIS - FORNECIMENTO E INSTALAÇÃO. AF_12/2015</t>
  </si>
  <si>
    <t>CABO DE COBRE FLEXÍVEL ISOLADO, 6 MM², ANTI-CHAMA 450/750 V, PARA CIRCUITOS TERMINAIS - FORNECIMENTO E INSTALAÇÃO. AF_12/2015</t>
  </si>
  <si>
    <t>Cabo de rede U/UTP cat 5e, classe de flamabilidade LSZH, material do condutor de cobre puro, 4 pares 24AWG, largura de banda até 100 MHz.</t>
  </si>
  <si>
    <t>Cabo de rede U/UTP Cat 5e, classe de flamabilidade LSZH, material do condutor de cobre puro, 4 pares 24AWG, largura de banda até 100 MHz.</t>
  </si>
  <si>
    <t>Cabo de rede U/UTP cat 5e, classe de flamabilidade LSZH, material do condutor de cobre puro, 4 pares
24AWG, largura de banda até 100 MHz.</t>
  </si>
  <si>
    <t>Cabo Fibra Optica CFOA-SM-DDR-S 24F LSZH</t>
  </si>
  <si>
    <t>Cabo manga, 2 vias, bitola 22AWG, condutores em cobre nu, isolação e cobertura em policloreto de vinila, classe de flamabilidade LSZH, não propaga chamas, sem blindagem.</t>
  </si>
  <si>
    <t>Cabo manga, 8 vias, bitola 22AWG, condutores em cobre nu, isolação e cobertura em policloreto de vinila, classe de flamabilidade LSZH, não propaga chamas, sem blindagem.</t>
  </si>
  <si>
    <t>CABO PP CORDPLAST 2 CONDUTORES 450/750V 1,50mm2</t>
  </si>
  <si>
    <t>Cabo PP, 2 x 1,5mm2, fios de cobre nu, têmpera mole, encordoamento classe 5, isolação, enchimento e cobertura em termoplástico de PVC, veias nas cores preta e azul- claro, temperatura máxima do condutor de 70ºC em serviço contínuo, 100ºC em sobrecarga e 160ºC em curto-circuito, não propaga chamas, conforme normas NBR NM247-5 e NBR NM280.</t>
  </si>
  <si>
    <t>Cabo torcido de áudio 2 x 2,5 mm2 polarizado, cor vemelho e preto</t>
  </si>
  <si>
    <t>Cabo unipolar singelo com isolação em poliolefina, seção de 2,5 mm2, tensão de isolamento 450/750 V, classe de encordoamento 4, cor azul claro, conformidade com as normas NBR NM 243:2009, NM 244:2009, NM 247:2009 e NM 287:2009, com acessórios marcador em PVC flexível e porta marcadora para a bitola do cabo</t>
  </si>
  <si>
    <t>Cabo unipolar singelo com isolação em poliolefina, seção de 2,5 mm2, tensão de isolamento 450/750 V, classe de encordoamento 4, cor preto, conformidade com as normas NBR NM 243:2009, NM 244:2009, NM 247:2009 e NM 287:2009, com acessórios marcador em PVC flexível e porta marcadora para a bitola do cabo</t>
  </si>
  <si>
    <t>Cabo unipolar singelo com isolação em poliolefina, seção de 2,5 mm2, tensão de isolamento 450/750 V, classe de encordoamento 4, cor verde ou verde-amarelo, conformidade com as normas NBR NM 243:2009, NM 244:2009, NM 247:2009 e NM 287:2009, com acessórios marcador em PVC flexível e porta marcadora para a bitola do cabo</t>
  </si>
  <si>
    <t>CaboCI 50-20, cobertura externa em polietileno, enfaixamento não higroscópico e condutores isolados em
termoplástico, diâmetro do condutor 0,50mm, 20 condutores.</t>
  </si>
  <si>
    <t>Cadastrador de cartão RFID para computador para as frequências 125 Khz e 13,56 Mhz, sinalização visual e sonora, comunicação direta com computador por meio de conexão serial USB, compatível com o software de gerenciamento de controle de acesso e cartões RFID a serem fornecidos.</t>
  </si>
  <si>
    <t>Cadastro de canalizações circulares</t>
  </si>
  <si>
    <t>CADASTRO UNIFICADO DE UTILIDADES PÚBLICAS</t>
  </si>
  <si>
    <t>CJ</t>
  </si>
  <si>
    <t>Caixa de embutir octogonal, 3" x 3", bordas com reforços contra empenamento da peça, não propagante de
chamas, entrada de eletrodutos de Ø 3/4" e 1".</t>
  </si>
  <si>
    <t>Caixa de embutir para distribuição de telefonia, 120x120x12 cm, em chapa de aço com pintura eletrostática a pó, fundo em madeira, fecho canhão em triângulo nas tampas, índice de resistência mecânica IK 8, IP 55,</t>
  </si>
  <si>
    <t>Caixa de embutir para distribuição de telefonia, 40x40x12 cm, em chapa de aço com pintura eletrostática a pó, fundo em madeira, fecho canhão em triângulo nas tampas, índice de resistência mecânica IK 8, IP 55,</t>
  </si>
  <si>
    <t>Caixa de embutir, 4" x 2", bordas com reforços contra empenamento da peça, não propagante de chamas, entrada de eletrodutos de Ø 3/4" e 1", com tampa e suporte para conectores RJ 45  fêmea e 2 conectores RJ
45 fêmea.</t>
  </si>
  <si>
    <t>Caixa de embutir, 4" x 4", bordas com reforços contra empenamento da peça, não propagante de chamas, entrada de eletrodutos Ø 3/4" e 1", com tampa e suporte para conectores RJ 45  fêmea e 4 conectores RJ 45
fêmea.</t>
  </si>
  <si>
    <t>Caixa de embutir, 4" x 4", bordas com reforços contra empenamento da peça, não propagante de chamas,
entrada de eletrodutos Ø 3/4" e 1", com tampa e suporte para conectores RJ 45  fêmea e 4 conectores RJ 45 fêmea.</t>
  </si>
  <si>
    <t>Caixa de Emenda</t>
  </si>
  <si>
    <t>CAIXA DE GORDURA DUPLA (CAPACIDADE: 126 L), RETANGULAR, EM ALVENARIA COM BLOCOS DE CONCRETO, DIMENSÕES INTERNAS = 0,4X0,7 M, ALTURA INTERNA = 0,8 M. AF_12/2020</t>
  </si>
  <si>
    <t>CAIXA DE PASSAGEM E INSPECAO EM CONCRETO 40x40x40cm C/ TAMPA</t>
  </si>
  <si>
    <t>CAIXA DE PASSAGEM EM ALVENARIA 400X400 MM, COM TAMPA EM FERRO FUNDIDO</t>
  </si>
  <si>
    <t>Caixa de passagem estampada 250 x 250 x 100mm, fabricada em alumínio, parafusos com tratamento
especial contra corrosão, tampa reversível antiderrapante, junta de vedação, grau de proteção IP65, diâmetro dos furos para pasagem de eletroduto de Ø 3/4" e 1"</t>
  </si>
  <si>
    <t>CAIXA DE PASSAGEM N 3, DE SOBREPOR, PADRAO TELEBRAS , 40x40x12cm</t>
  </si>
  <si>
    <t>CAIXA DE PASSAGEM RETANGULAR, EM ALVENARIA COM TIJOLOS CERÂMICOS MACIÇOS, FUNDO COM BRITA, COM TAMPA - DIMENSÕES INTERNAS: 0,5X0,5X0,5 M.</t>
  </si>
  <si>
    <t>CAIXA DE PASSAGEM RETANGULAR, EM ALVENARIA COM TIJOLOS CERÂMICOS MACIÇOS, FUNDO COM BRITA, COM TAMPA - DIMENSÕES INTERNAS: 1X1X1,5 M.</t>
  </si>
  <si>
    <t>Caixa de sobrepor para distribuição de telefonia, 40x40x12 cm, em chapa de aço com pintura eletrostática a pó, fundo em madeira, fecho canhão em triângulo nas tampas, índice de resistência mecânica IK 8, IP 55,</t>
  </si>
  <si>
    <t>CAIXA EM CONCRETO PRÉ-MOLDADO PARA ABRIGO DE HIDRÔMETRO COM DN 20 (½)  FORNECIMENTO E INSTALAÇÃO. AF_11/2016</t>
  </si>
  <si>
    <t>CAIXA ENTERRADA HIDRÁULICA RETANGULAR, EM ALVENARIA COM BLOCOS DE CONCRETO, DIMENSÕES INTERNAS: 1X1X0,6 M PARA REDE DE ESGOTO. AF_12/2020</t>
  </si>
  <si>
    <t>CAIXA NEUTRALIZADORA Ø40, PROF 60CM, EM FIBRA DE VIDRO, ENTRADA E SAÍDA DN75 - FORNECIMENTO E INSTALAÇÃO</t>
  </si>
  <si>
    <t>CAIXA SIFONADA, PVC, DN 100 X 100 X 50 MM, JUNTA ELÁSTICA, FORNECIDA E INSTALADA EM RAMAL DE DESCARGA OU EM RAMAL DE ESGOTO SANITÁRIO. AF_12/2014</t>
  </si>
  <si>
    <t>CAIXA SIFONADA, PVC, DN 150 X 185 X 75 MM, JUNTA ELÁSTICA, FORNECIDA E INSTALADA EM RAMAL DE DESCARGA OU EM RAMAL DE ESGOTO SANITÁRIO. AF_12/2014</t>
  </si>
  <si>
    <t>Caixa subterrânea R1, 60x35x50cm, em concreto, com tampa em ferro fundido e escrito telefone</t>
  </si>
  <si>
    <t>CAIXILHO ALUMINIO FIXO</t>
  </si>
  <si>
    <t>CAIXILHO ALUMINIO FIXO TELA EXTRUSADA</t>
  </si>
  <si>
    <t>CAIXILHO ALUMINIO VENEZIANA FIXA</t>
  </si>
  <si>
    <t>Calha 6 Tomadas padrão 19"</t>
  </si>
  <si>
    <t>um</t>
  </si>
  <si>
    <t>Calha de tomadas para montagem em rack padrão 19”, 1U, no mínimo oito tomadas 2P+T 10 A 250 V e capacidade mínima de carga de 2200 VA.</t>
  </si>
  <si>
    <t>Calha de tomadas para montagem em rack padrão 19”, 1U, no mínimo oito tomadas 2P+T 10 A 250 V e
capacidade mínima de carga de 2200 VA.</t>
  </si>
  <si>
    <t>CALHA EM CHAPA DE AÇO GALVANIZADO NÚMERO 24, DESENVOLVIMENTO DE 50 CM, INCLUSO TRANSPORTE VERTICAL. AF_07/2019</t>
  </si>
  <si>
    <t>COBE - COBERTURA</t>
  </si>
  <si>
    <t>Canaleta de drenagem em alvenaria de tijolo maciço, dimensões internas 40 x 50cm, com tampa de concreto, inclusive escavação manual</t>
  </si>
  <si>
    <t>Caixas de Passagem em alvenaria de tijolos maciços</t>
  </si>
  <si>
    <t>CANTEIRO DE OBRAS ESTAÇÃO 35</t>
  </si>
  <si>
    <t>CANT - CANTEIRO DE OBRAS</t>
  </si>
  <si>
    <t>CANTEIRO DE OBRAS ESTAÇÃO 36</t>
  </si>
  <si>
    <t>CANTEIRO DE OBRAS PRINCIPAL</t>
  </si>
  <si>
    <t>Cantoneira com dois furos e um rasgo galvanização por imersão à quente</t>
  </si>
  <si>
    <t>CANTONEIRA DE ALUMINIO 1"X1", PARA PROTECAO DE QUINA DE PAREDE</t>
  </si>
  <si>
    <t>CAP PVC ESGOTO 100MM (TAMPÃO) - FORNECIMENTO E INSTALAÇÃO</t>
  </si>
  <si>
    <t>CAP PVC ESGOTO 50MM (TAMPÃO) - FORNECIMENTO E INSTALAÇÃO</t>
  </si>
  <si>
    <t>CAP PVC ESGOTO 75MM (TAMPÃO) - FORNECIMENTO E INSTALAÇÃO</t>
  </si>
  <si>
    <t>Carga e descarga mecânica de container metálico habitável</t>
  </si>
  <si>
    <t>Carga, manobra e descarga de agregados ou solos em caminhão basculante de 14 m³ - carga com carregadeira de 3,40 m³ edescarga livre</t>
  </si>
  <si>
    <t>Carga, manobra e descarga de blocos de rocha em caminhão basculante de 8 m³ - carga com carregadeira de 1,72 m³ edescarga livre</t>
  </si>
  <si>
    <t>Carga, manobra e descarga de materiais diversos em caminhão carroceria com capacidade de 7 t e com guindauto de 20 t.m</t>
  </si>
  <si>
    <t>Carga, manobra e descarga de materiais diversos em caminhão carroceria de 15 t - carga e descarga com caminhãoguindauto de 20 t.m</t>
  </si>
  <si>
    <t>Carga, manobra e descarga de material demolido em caminhão basculante de 6 m³ - carga com carregadeira de 1,72 m³ edescarga livre</t>
  </si>
  <si>
    <t>Cartão RFID, 13,56 Mhz, permite impressão off-set, termotransferência e sublimação em ambos os lados, compatível com a controladora de acesso e leitoras RFID a serem fornecidas.</t>
  </si>
  <si>
    <t>Central de detecção e alarme de incêndio endereçável, mínimo de 3 laços, mínimo de 125 dispositivos por laço, topologia classe A, alarme por leitura do estado do dispositivo, proteção contra surtos de tensão elétrica nos laços, saída de sirenes e fonte de alimentação,fonte de alimentação principal em 24Vcc, fonte de alimentação de emergia em 24Vcc com capacidade suficiente para operar o sistema de detecção e alarme em condições normais (sem alarmes) por um período de 24h e depois desse período as baterias devem ter capacidade de operar os avisadores de alarme por 5 min, 1 interface de comunicação Fast Ethernet, atende os requisitos para central de detecção e alarme de incêndio previstos na norma ABNT NBR 17240, versão em vigor, compatível com o software de gerenciamento de detecção e alarme de incêndio a ser fornecido.</t>
  </si>
  <si>
    <t>CERAMICA 11,6x24CM CINZA CLARO GAIL</t>
  </si>
  <si>
    <t>Cerca com 4 fios de arame farpado e mourão de concreto de seção triangular de 11 cm a cada 2,5 m e esticador de 15 cm acada 50 m - areia e brita comerciais</t>
  </si>
  <si>
    <t>Certificação do cabeamento de rede cat 5e (link  permanente) conforme norma ANSI/TIA-568.2-D</t>
  </si>
  <si>
    <t>CHAMINÉ CIRCULAR PARA POÇO DE VISITA PARA ESGOTO, EM CONCRETO PRÉ-MOLDADO, DIÂMETRO INTERNO = 0,6 M. AF_12/2020</t>
  </si>
  <si>
    <t>CHAPA EM ACO GALVANIZADO PARA STEEL DECK, COM NERVURAS TRAPEZOIDAIS, LARGURA UTIL DE 915 MM E ESPESSURA DE 0,80 MM - FORNECIMENTO E INSTALAÇÃO</t>
  </si>
  <si>
    <t>CHAPISCO APLICADO EM ALVENARIA (COM PRESENÇA DE VÃOS) E ESTRUTURAS DE CONCRETO DE FACHADA, COM COLHER DE PEDREIRO.  ARGAMASSA TRAÇO 1:3 COM PREPARO EM BETONEIRA 400L. AF_06/2014</t>
  </si>
  <si>
    <t>REVE - REVESTIMENTO E TRATAMENTO DE SUPERFÍCIES</t>
  </si>
  <si>
    <t>CHAPISCO APLICADO EM ALVENARIA (COM PRESENÇA DE VÃOS) E ESTRUTURAS DE CONCRETO DE FACHADA, COM EQUIPAMENTO DE PROJEÇÃO.  ARGAMASSA TRAÇO 1:3 COM PREPARO EM BETONEIRA 400 L. AF_06/2014</t>
  </si>
  <si>
    <t>CHAPISCO APLICADO EM ALVENARIA (SEM PRESENÇA DE VÃOS) E ESTRUTURAS DE CONCRETO DE FACHADA, COM EQUIPAMENTO DE PROJEÇÃO.  ARGAMASSA TRAÇO 1:3 COM PREPARO EM BETONEIRA 400 L. AF_06/2014</t>
  </si>
  <si>
    <t>Chumbador com rosca interna de diâmetro de 3/8"</t>
  </si>
  <si>
    <t>CHUVEIRO ELÉTRICO COMUM CORPO PLÁSTICO, TIPO DUCHA  FORNECIMENTO E INSTALAÇÃO. AF_01/2020</t>
  </si>
  <si>
    <t>COBERTURA EM TELHA TRAPEZOIDAL CALANDRADA DE AÇO ZINCADO PRÉ PINTADA, PLANA, MODELO LR 25, LARGURA ÚTIL DE 1025 MM, ESP = 0,8 MM, COR EXTERNA BRANCA RAL 9010 E INTERNAMENTE CINZA RAL 7035</t>
  </si>
  <si>
    <t>COBERTURA EM TELHA TRAPEZOIDAL DE AÇO ZINCADO PRÉ-PINTADA, PLANA, MODELO LR25 X LARGURA ÚTIL DE 1025 MM, ESP.=0,8 MM COR EXTERNA BRANCA RAL 9010 E INTERNAMENTE CINZA RL 7035</t>
  </si>
  <si>
    <t>COBERTURA EM TELHA TRAPEZOIDAL TP-40 (ESP=0,65MM) COR EXTERNA BRANCA RAL 9010 E INTERNA CINZA RL 7035</t>
  </si>
  <si>
    <t>COIFA EM CHAPA DE AÇO GALVANIZADA DIMENSÕES 1900 X 2100, DUTO DE SAIDA DE 200 X 200 E ANGULO DE 120°, INCLUINDO ACESSÓRIOS DE SUSTENTAÇÃO.</t>
  </si>
  <si>
    <t>Colarinho de polietileno de alta densidade para flanges, termofusão injetado  (classe de pressão: 10 kgf/cm² / diâmetro externo: 200 mm / tipo de resina: PE100 )</t>
  </si>
  <si>
    <t>Colarinho de polietileno de alta densidade para flanges, termofusão segmentado  (classe de pressão: 10 kgf/cm² / diâmetro externo: 355 mm / tipo de resina: PE100 )</t>
  </si>
  <si>
    <t>Colchão drenante com espalhamento e compactação mecânicos - areia comercial</t>
  </si>
  <si>
    <t>COLETA DE AMOSTRA DEFORMADA COM 60KG EM POÇO DE INSPEÇÃO</t>
  </si>
  <si>
    <t>COLETA DE AMOSTRA INDEFORMADA (30X30X30CM) PARAFINADA, COM COLETA SIMULTÂNEA DE AMOSTRA DEFORMADA COM 30KG</t>
  </si>
  <si>
    <t>Comissionamento da Estação</t>
  </si>
  <si>
    <t>Comissionamento da SR</t>
  </si>
  <si>
    <t>Comissionamento Integrado</t>
  </si>
  <si>
    <t>Comissionamento local da estação 35</t>
  </si>
  <si>
    <t>Comissionamento local da estação 35 e subestação retificadora 64</t>
  </si>
  <si>
    <t>Comissionamento Local da Estação 35 e Subestação Retificadora 64</t>
  </si>
  <si>
    <t>Comissionamento Local da Estação E36</t>
  </si>
  <si>
    <t>Comissionamento Local da Subestação Retificadora</t>
  </si>
  <si>
    <t>Comissionamento local da subestação retificadora 63</t>
  </si>
  <si>
    <t>Compactação de aterros a 100% do Proctor intermediário</t>
  </si>
  <si>
    <t>Compactação de aterros a 100% do Proctor normal</t>
  </si>
  <si>
    <t>Compactação manual com soquete vibratório</t>
  </si>
  <si>
    <t>CONCRETAGEM DE EDIFICAÇÕES (PAREDES E LAJES) FEITAS COM SISTEMA DE FÔRMAS MANUSEÁVEIS, COM CONCRETO USINADO BOMBEÁVEL FCK 25 MPA - LANÇAMENTO, ADENSAMENTO E ACABAMENTO (EXCLUSIVE BOMBA LANÇA). AF_10/2021</t>
  </si>
  <si>
    <t>Concreto asfáltico - faixa C - areia e brita comerciais</t>
  </si>
  <si>
    <t>Concreto magro - confecção em betoneira e lançamento manual - areia e brita comerciais</t>
  </si>
  <si>
    <t>Concreto projetado via seca fck = 20 MPa aplicado em superfícies inclinadas e verticais</t>
  </si>
  <si>
    <t>Concreto projetado via seca fck = 25 MPa aplicado em pisos</t>
  </si>
  <si>
    <t>CONCRETO USINADO BOMBEAVEL, CLASSE DE RESISTENCIA C20, COM BRITA 0 E 1, SLUMP =</t>
  </si>
  <si>
    <t>CONDULETE DE ALUMÍNIO, TIPO B, PARA ELETRODUTO DE AÇO GALVANIZADO DN 20 MM (3/4''), APARENTE - FORNECIMENTO E INSTALAÇÃO. AF_11/2016_P</t>
  </si>
  <si>
    <t>CONDULETE DE ALUMÍNIO, TIPO B, PARA ELETRODUTO DE AÇO GALVANIZADO DN 25 MM (1''), APARENTE - FORNECIMENTO E INSTALAÇÃO. AF_11/2016_P</t>
  </si>
  <si>
    <t>CONDULETE DE ALUMÍNIO, TIPO C, PARA ELETRODUTO DE AÇO GALVANIZADO DN 20 MM (3/4''), APARENTE - FORNECIMENTO E INSTALAÇÃO. AF_11/2016_P</t>
  </si>
  <si>
    <t>CONDULETE DE ALUMÍNIO, TIPO C, PARA ELETRODUTO DE AÇO GALVANIZADO DN 25 MM (1''), APARENTE - FORNECIMENTO E INSTALAÇÃO. AF_11/2016_P</t>
  </si>
  <si>
    <t>CONDULETE DE ALUMÍNIO, TIPO E, ELETRODUTO DE AÇO GALVANIZADO DN 25 MM (1''), APARENTE - FORNECIMENTO E INSTALAÇÃO. AF_11/2016_P</t>
  </si>
  <si>
    <t>CONDULETE DE ALUMÍNIO, TIPO E, PARA ELETRODUTO DE AÇO GALVANIZADO DN 20 MM (3/4''), APARENTE - FORNECIMENTO E INSTALAÇÃO. AF_11/2016_P</t>
  </si>
  <si>
    <t>CONDULETE DE ALUMÍNIO, TIPO LR, PARA ELETRODUTO DE AÇO GALVANIZADO DN 20 MM (3/4''), APARENTE - FORNECIMENTO E INSTALAÇÃO. AF_11/2016_P</t>
  </si>
  <si>
    <t>CONDULETE DE ALUMÍNIO, TIPO LR, PARA ELETRODUTO DE AÇO GALVANIZADO DN 25 MM (1''), APARENTE - FORNECIMENTO E INSTALAÇÃO. AF_11/2016_P</t>
  </si>
  <si>
    <t>CONDULETE DE ALUMÍNIO, TIPO T, PARA ELETRODUTO DE AÇO GALVANIZADO DN 20 MM (3/4''), APARENTE - FORNECIMENTO E INSTALAÇÃO. AF_11/2016_P</t>
  </si>
  <si>
    <t>CONDULETE DE ALUMÍNIO, TIPO T, PARA ELETRODUTO DE AÇO GALVANIZADO DN 25 MM (1''), APARENTE - FORNECIMENTO E INSTALAÇÃO. AF_11/2016_P</t>
  </si>
  <si>
    <t>CONDULETE DE ALUMÍNIO, TIPO X, PARA ELETRODUTO DE AÇO GALVANIZADO DN 20 MM (3/4''), APARENTE - FORNECIMENTO E INSTALAÇÃO. AF_11/2016_P</t>
  </si>
  <si>
    <t>CONDULETE DE ALUMÍNIO, TIPO X, PARA ELETRODUTO DE AÇO GALVANIZADO DN 25 MM (1''), APARENTE - FORNECIMENTO E INSTALAÇÃO. AF_11/2016_P</t>
  </si>
  <si>
    <t>Condulete de derivação redondo, proteção anticorrosão, parafuso com tratamento especial contra corrosão, fabricado em alumínio, com tampa cega em alumínio.</t>
  </si>
  <si>
    <t>Condulete de derivação Tipo X, proteção anticorrosão, parafuso com tratamento especial contra corrosão, fabricado em alumínio, com tampa cega em alumínio.</t>
  </si>
  <si>
    <t>Condulete de derivação Tipo X, rosca BSP, proteção anticorrosão, parafuso com tratamento especial contra corrosão, fabricado em alumínio, com tampa em alumínio com 1 posto para tomada elétrica e tomada 2P+T
10A 250V, conforme ABNT NBR 14136</t>
  </si>
  <si>
    <t>Condulete de derivação Tipo X, rosca BSP, proteção anticorrosão, parafuso com tratamento especial contra corrosão, fabricado em alumínio, com tampa em alumínio para 2 conectores RJ45 fêmea, moldura RJ45
fêmea e dois conectores RJ45 fêmea.</t>
  </si>
  <si>
    <t>Condulete de derivação Tipo X, rosca BSP, proteção anticorrosão, parafuso com tratamento especial contra
corrosão, fabricado em alumínio, com tampa cega em alumínio.</t>
  </si>
  <si>
    <t>Condulete de derivação Tipo X, rosca BSP, proteção anticorrosão, parafuso com tratamento especial contra
corrosão, fabricado em alumínio, com tampa em alumínio com 1 posto para tomada elétrica e tomada 2P+T 10A 250V, conforme ABNT NBR 14136</t>
  </si>
  <si>
    <t>Conector de cobre tipo GBM para cabo de 35 mm²</t>
  </si>
  <si>
    <t>CONECTOR DE PARAFUSO FENDIDO EM LIGA DE COBRE COM SEPARADOR DE CABOS PARA CABO 50 MM2 - FORNECIMENTO E INSTALACAO</t>
  </si>
  <si>
    <t>Conector N Fêmea para cabo coaxial de 1/2"</t>
  </si>
  <si>
    <t>Conector N Macho para cabo coaxial de 1/2"</t>
  </si>
  <si>
    <t>Conector RJ 45 macho, cat 5e, termoplástico não propagante à chama, padrão de montagem T568A ou T568 B, 750 ciclos de inserção</t>
  </si>
  <si>
    <t>Conector RJ45 fêmea, cat.5e, material termoplástico não propagante à chama UL 94V-0, condutor 22 a 26 AWG, padrão de montagem T568A ou T568B, ciclos de inserção superior ou igual a 1000, compatível com os patch panels descarregados das principais marcas do mercado, como Furukawa e Nexans.</t>
  </si>
  <si>
    <t>Conector terminal reto aparafusado, em liga de Cobre estanhado, lingueta quadrada, com 2 furos padrão NEMA, para conexão de 01 cabo de cobre isolado, bitola 120 mm² a barra chata.</t>
  </si>
  <si>
    <t>Conector terminal reto aparafusado, em liga de cobre estanhado, lingueta quadrada, com 4 furos padrão NEMA, para conexão de 01 cabo de cobre isolado, bitola 300 mm² a barra chata</t>
  </si>
  <si>
    <t>Conector terminal reto aparafusado, em liga de cobre estanhado, lingueta quadrada, com 4 furos padrão NEMA, para conexão de 01 cabo de cobre isolado, bitola 400 mm² a barra chata</t>
  </si>
  <si>
    <t>Conector terminal reto aparafusado, em liga de Cobre, lingueta quadrada, com 1 furo, para conexão de cabo de cobre, bitola 16mm².</t>
  </si>
  <si>
    <t>Conector terminal reto aparafusado, em liga de Cobre, lingueta quadrada, com 1 furos, para conexão de cabo de cobre, bitola 10 mm².</t>
  </si>
  <si>
    <t>Conector terminal reto aparafusado, em liga de Cobre, lingueta quadrada, com 1 furos, para conexão de cabo de cobre, bitola 35 mm².</t>
  </si>
  <si>
    <t>Conector terminal reto aparafusado, em liga de Cobre, lingueta quadrada, com 1 furos, para conexão de cabo de cobre, bitola 6 mm².</t>
  </si>
  <si>
    <t>Conector terminal reto aparafusado, em liga de cobre, lingueta quadrada, com 4 furos, para conexão de cabo de cobre, bitola 240mm²</t>
  </si>
  <si>
    <t>CONJUNTO DE FIXAÇÃO E JUNÇÃO PARA ELETROCALHA 150X50 MM (COMPOSTO DE: CHUMBADOR Ø3/8", TIRANTE ROSCADO ZINCADO Ø3/8", SUPORTE BALANÇO HORIZONTAL, PORCA, ARRUELA, EMENDAS EM "U", JUNÇÃO EM "T", JUNÇÃO EM "L")</t>
  </si>
  <si>
    <t>CONJUNTO DE FIXAÇÃO E JUNÇÃO PARA ELETROCALHA 300X50 MM (COMPOSTO DE: CHUMBADOR Ø3/8", TIRANTE ROSCÁVEL ZINCADO Ø3/8", SUPORTE BALANÇO HORIZONTAL, PORCA, ARRUELA, EMENDAS EM "U", JUNÇÃO EM "T", JUNÇÃO EM "L")</t>
  </si>
  <si>
    <t>CONJUNTO DE FIXAÇÃO E JUNÇÃO PARA PERFILADO 38x38 MM (COMPOSTO DE: CHUMBADOR, TIRANTE ROSCÁVEL ZINCADO Ø3/8", GANCHO, PARAFUSO, PORCA, ARRUELA, EMENDAS EM "U", JUNÇÃO EM "T", JUNÇÃO EM "L")</t>
  </si>
  <si>
    <t>Conjunto de parafuso em aço galvanizado a fogo  (diâmetro da seção:  33 mm, comprimento: 130 mm), com porca, contra porca e arruela. Similar ao Item CAESB Código 1515903014053</t>
  </si>
  <si>
    <t>Conjunto de parafuso em aço galvanizado a fogo (diâmetro da seção: 16mm ou 5/8, comprimento: 80mm), com porca, contra porca e arruela. Similar item CAESB Código 1515903014067.</t>
  </si>
  <si>
    <t>Conjunto de parafuso em aço galvanizado a fogo (diâmetro da seção: 20mm ou 3/4, comprimento: 160 mm), com porca, contra porca e arruela</t>
  </si>
  <si>
    <t>Console de Estação</t>
  </si>
  <si>
    <t>CONTRAPISO EM ARGAMASSA TRAÇO 1:4 (CIMENTO E AREIA), PREPARO MECÂNICO COM BETONEIRA 400 L, APLICADO EM ÁREAS MOLHADAS SOBRE IMPERMEABILIZAÇÃO, ACABAMENTO NÃO REFORÇADO, ESPESSURA 3CM. AF_07/2021</t>
  </si>
  <si>
    <t>PISO - PISOS</t>
  </si>
  <si>
    <t>CONTRAPISO EM ARGAMASSA TRAÇO 1:4 (CIMENTO E AREIA), PREPARO MECÂNICO COM BETONEIRA 400 L, APLICADO EM ÁREAS SECAS SOBRE LAJE, ADERIDO, ACABAMENTO NÃO REFORÇADO, ESPESSURA 3CM. AF_07/2021</t>
  </si>
  <si>
    <t>Controladora de acesso para controle de até 4 portas, capacidade para até 4 leitores de proximidade, acionamento de até 4 botões de saída, entrada para até 4 sensores de porta aberta, monitorar estado das portas e acionar alarme de porta aberta, capacidade para pelo o menos 3 entradas auxiliares e 3 saídas auxiliares, 1 interface de comunicação fast ethernet, compatibilidade com leitores Wiegand, armazena até 20000 chaves na memória e 50000 eventos na memória, compatível com o software de gerenciamento de controle de acesso e leitoras de cartão RFID a serem fornecidos.</t>
  </si>
  <si>
    <t>CORDOALHA DE COBRE NU 35 MM², NÃO ENTERRADA, COM ISOLADOR - FORNECIMENTO E INSTALAÇÃO. AF_12/2017</t>
  </si>
  <si>
    <t>CORDOALHA DE COBRE NU 50 MM², NÃO ENTERRADA, COM ISOLADOR - FORNECIMENTO E INSTALAÇÃO. AF_12/2017</t>
  </si>
  <si>
    <t>CORDOALHA DE COBRE NU 70 MM², NÃO ENTERRADA, COM ISOLADOR - FORNECIMENTO E INSTALAÇÃO. AF_12/2017</t>
  </si>
  <si>
    <t>Cordoalha engraxada CP 190 RB D = 12,7 mm - fornecimento e instalação</t>
  </si>
  <si>
    <t>kg</t>
  </si>
  <si>
    <t>Cordões de “Extensão Óptica Conectorizada (PigTail)</t>
  </si>
  <si>
    <t>Corpo de BSCC - seção fechada de 1,8 x 1,8 m - pré-moldado - altura do aterro de 5,00 a 7,50 m - areia e brita comerciais</t>
  </si>
  <si>
    <t>Corpo de BSCC - seção fechada de 2,0 x 2,0 m - pré-moldado - altura do aterro de 5,00 a 7,50 m - areia e brita comerciais</t>
  </si>
  <si>
    <t>Corpo de BSCC - seção fechada de 2,2 x 2,2 m - pré-moldado - altura do aterro de 1,00 a 2,50 m - areia e brita comerciais</t>
  </si>
  <si>
    <t>Corpo de BSCC - seção fechada de 2,2 x 2,2 m - pré-moldado - altura do aterro de 2,50 a 5,00 m - areia e brita comerciais</t>
  </si>
  <si>
    <t>Corpo de BSCC - seção fechada de 2,2 x 2,2 m - pré-moldado - altura do aterro de 5,00 a 7,50 m - areia e brita comerciais</t>
  </si>
  <si>
    <t>Corpo de BSTC D = 0,40 m PA3 - areia, brita e pedra de mão comerciais</t>
  </si>
  <si>
    <t>Corpo de BSTC D = 0,60 m PA1 - areia, brita e pedra de mão comerciais</t>
  </si>
  <si>
    <t>Corpo de BSTC D = 0,60 m PA3 - areia, brita e pedra de mão comerciais</t>
  </si>
  <si>
    <t>Corpo de BSTC D = 0,80 m PA1 - areia, brita e pedra de mão comerciais</t>
  </si>
  <si>
    <t>Corpo de BSTC D = 0,80 m PA3 - areia, brita e pedra de mão comerciais</t>
  </si>
  <si>
    <t>Corpo de BSTC D = 1,00 m PA1 - areia, brita e pedra de mão comerciais</t>
  </si>
  <si>
    <t>Corpo de BSTC D = 1,00 m PA2 - areia, brita e pedra de mão comerciais</t>
  </si>
  <si>
    <t>Corpo de BSTC D = 1,00 m PA3 - areia, brita e pedra de mão comerciais</t>
  </si>
  <si>
    <t>Corpo de BSTC D = 1,20 m PA2 - areia, brita e pedra de mão comerciais</t>
  </si>
  <si>
    <t>Corpo de BSTC D = 1,50 m PA1 - areia, brita e pedra de mão comerciais</t>
  </si>
  <si>
    <t>Corpo de BSTC D = 1,50 m PA2 - areia, brita e pedra de mão comerciais</t>
  </si>
  <si>
    <t>CORTE E DOBRA DE AÇO CA-50, DIÂMETRO DE 10,0 MM, UTILIZADO EM LAJE. AF_12/2015</t>
  </si>
  <si>
    <t>CORTE E DOBRA DE AÇO CA-50, DIÂMETRO DE 16,0 MM, UTILIZADO EM ESTRUTURAS DIVERSAS, EXCETO LAJES. AF_12/2015</t>
  </si>
  <si>
    <t>CORTE E DOBRA DE AÇO CA-50, DIÂMETRO DE 8,0 MM, UTILIZADO EM LAJE. AF_12/2015</t>
  </si>
  <si>
    <t>CORTE E DOBRA DE AÇO CA-60, DIÂMETRO DE 5,0 MM, UTILIZADO EM LAJE. AF_12/2015</t>
  </si>
  <si>
    <t>Cruzeta Horizontal 90º para leito aramado, largura de 300mm, aço carbono, galvanizado à frio.</t>
  </si>
  <si>
    <t>CUBA DE EMBUTIR DE AÇO INOXIDÁVEL MÉDIA, INCLUSO VÁLVULA TIPO AMERICANA EM METAL CROMADO E SIFÃO FLEXÍVEL EM PVC - FORNECIMENTO E INSTALAÇÃO. AF_01/2020</t>
  </si>
  <si>
    <t>CUBA DE EMBUTIR OVAL EM LOUÇA BRANCA, 35 X 50CM OU EQUIVALENTE - FORNECIMENTO E INSTALAÇÃO. AF_01/2020</t>
  </si>
  <si>
    <t>CUMEEIRA LISA DE AÇO ZINCADO PRÉ PINTADA, LARGURA DE 600MM E ESP = 0,65MM, COR EXTERNA BRANCA RAL 9010 E INTERNAMENTE CINZA RAL 7035</t>
  </si>
  <si>
    <t>Curva 45° de ferro fundido dúctil com bolsas e junta elástica para água (diâmetro da seção: 1000 mm)</t>
  </si>
  <si>
    <t>Curva 45° de ferro fundido dúctil com flanges para água (classe de pressão: 16 kgf/cm² / diâmetro da seção: 600 mm) (item: 1515903022065)</t>
  </si>
  <si>
    <t>CURVA 87 GRAUS E 30 MINUTOS, PVC, SERIE R, ÁGUA PLUVIAL, DN 75 MM, JUNTA ELÁSTICA, FORNECIDO E INSTALADO EM CONDUTORES VERTICAIS DE ÁGUAS PLUVIAIS. AF_12/2014</t>
  </si>
  <si>
    <t>CURVA 87 GRAUS E 30 MINUTOS, PVC, SERIE R, ÁGUA PLUVIAL, DN 75 MM, JUNTA ELÁSTICA, FORNECIDO E INSTALADO EM RAMAL DE ENCAMINHAMENTO. AF_12/2014</t>
  </si>
  <si>
    <t>CURVA 90 GRAUS PARA ELETRODUTO, PVC, ROSCÁVEL, DN 110 MM (4"), PARA REDE ENTERRADA DE DISTRIBUIÇÃO DE ENERGIA ELÉTRICA - FORNECIMENTO E INSTALAÇÃO. AF_12/2021</t>
  </si>
  <si>
    <t>CURVA 90 GRAUS PARA ELETRODUTO, PVC, ROSCÁVEL, DN 25 MM (3/4"), PARA CIRCUITOS TERMINAIS, INSTALADA EM FORRO - FORNECIMENTO E INSTALAÇÃO. AF_12/2015</t>
  </si>
  <si>
    <t>CURVA 90 GRAUS PARA ELETRODUTO, PVC, ROSCÁVEL, DN 60 MM (2"), PARA REDE ENTERRADA DE DISTRIBUIÇÃO DE ENERGIA ELÉTRICA - FORNECIMENTO E INSTALAÇÃO. AF_12/2021</t>
  </si>
  <si>
    <t>CURVA 90 GRAUS PARA ELETRODUTO, PVC, ROSCÁVEL, DN 85 MM (3"), PARA REDE ENTERRADA DE DISTRIBUIÇÃO DE ENERGIA ELÉTRICA - FORNECIMENTO E INSTALAÇÃO. AF_12/2021</t>
  </si>
  <si>
    <t>Curva 90° de ferro fundido dúctil com bolsas e junta elástica para água (diâmetro da seção: 1000 mm)</t>
  </si>
  <si>
    <t>Curva 90° de ferro fundido dúctil com bolsas e junta elástica para água (diâmetro da seção: 600 mm)</t>
  </si>
  <si>
    <t>Curva 90° de ferro fundido dúctil com bolsas e junta elástica para água (diâmetro da seção: 800 mm)</t>
  </si>
  <si>
    <t>Curva 90° de ferro fundido dúctil com flanges para água (classe de pressão: 10 kgf/cm² / diâmetro da seção: 200 mm)</t>
  </si>
  <si>
    <t>Curva 90° de ferro fundido dúctil com flanges para água (classe de pressão: 10 kgf/cm² / diâmetro da seção: 300 mm)</t>
  </si>
  <si>
    <t>Curva 90° de ferro fundido dúctil com flanges para água (classe de pressão: 10/16 kgf/cm² / diâmetro da seção: 100 mm)</t>
  </si>
  <si>
    <t>Curva 90° de polietileno de alta densidade termofusão injetada  (classe de pressão: 10 kgf/cm² / diâmetro externo: 355 mm / tipo de resina: PE100 ), código 1514603085015</t>
  </si>
  <si>
    <t>CURVA DE INVERSÃO 90° EM AÇO-CARBONO GALVANIZADA A FOGO, CHAPA 14", PARA ELETROCALHA 150X50 MM</t>
  </si>
  <si>
    <t>CURVA DE INVERSÃO 90° EM AÇO-CARBONO GALVANIZADA A FOGO, CHAPA 14", PARA ELETROCALHA 300X50 MM</t>
  </si>
  <si>
    <t>Curva horizontal 90º para eletrocalha, largura 250mm, com tampa de encaixe, aço carbono, acabamento
galvanizado à fogo.</t>
  </si>
  <si>
    <t>Curva horizontal 90º para eletrocalha, largura 300mm, com tampa de encaixe, aço carbono, acabamento
galvanizado à fogo.</t>
  </si>
  <si>
    <t>Curva horizontal 90º para leito aramado, largura de 300mm, aço carbono, galvanizado à frio.</t>
  </si>
  <si>
    <t>Curva horizontal 90º para leito tipo médio especial de 600x100mm</t>
  </si>
  <si>
    <t>Defensa semimaleável simples - fornecimento e implantação</t>
  </si>
  <si>
    <t>DELINEADOR / SINALIZADOR (CATADIÓPTRICO) PARA DEFENSA METÁLICA</t>
  </si>
  <si>
    <t>Demarcação de lotes com marco de concreto tronco-pirâmidal, base 15 x 15, topo 10 x 10, altura 50cm</t>
  </si>
  <si>
    <t>Demarcação de Quadras e Lotes</t>
  </si>
  <si>
    <t>Demolição de AMV 1:10 TR 57, em bitola larga, dormente de madeira, com separação e empilhamento</t>
  </si>
  <si>
    <t>Demolição de concreto armado com martelete e corte oxiacetileno</t>
  </si>
  <si>
    <t>Demolição de concreto simples com martelete</t>
  </si>
  <si>
    <t>Demolição de meio fio de concreto</t>
  </si>
  <si>
    <t>Demolição de muro de concreto</t>
  </si>
  <si>
    <t>Demolição de pavimento asfáltico, inclusive corte em faixas menores ou iguais à 2,00 m</t>
  </si>
  <si>
    <t>Demolição manual de passeio cimentado, inclusive base de concreto</t>
  </si>
  <si>
    <t>Descida d’água de aterros tipo rápido - DAR 02 - areia e brita comerciais</t>
  </si>
  <si>
    <t>Descida d’água de cortes em degraus - DCD 02 - areia e brita comerciais</t>
  </si>
  <si>
    <t>Desenvolvimento de Plano de Gestão de Resíduos - Tipo 1 (obra de pequeno e médio porte), inclusive relatório técnico</t>
  </si>
  <si>
    <t>Desenvolvimento de Plano de Gestão de Resíduos - Tipo 2 (obra de grande porte), inclusive relatório técnico</t>
  </si>
  <si>
    <t>DESMATAMENTO E LIMPEZA MECANIZADA DE TERRENO COM REMOCAO DE CAMADA VEGETAL, UTILIZANDO TRATOR DE ESTEIRAS</t>
  </si>
  <si>
    <t>Desmatamento, destocamento, limpeza de área e estocagem do material de limpeza com árvores de diâmetro até 0,15 m</t>
  </si>
  <si>
    <t>DESMONTAGEM DE PARA-CHOQUE FIXO AUTO-FRENANTE COM REAPROVEITAMENTO PARCIAL</t>
  </si>
  <si>
    <t>PAVI - PAVIMENTAÇÃO</t>
  </si>
  <si>
    <t>Desmontagem, montagem e testes da contatora. Conforme relatório RT.3/EF.99/00.301 e Especificação ET.4/EF.99/00.302. Quantitativo conforme Lista de Material LM.3/EF.99/00.302.</t>
  </si>
  <si>
    <t>Desmontagem, montagem, comissionamento e testes da chave secionadora.</t>
  </si>
  <si>
    <t>DESMONTE DE MATERIAL DE 3ª CATEGORIA (BLOCOS DE ROCHAS OU MATACOS), EM VALA, COM MARTELETE PNEUMÁTICO MANUAL   EXCLUSIVE RETIRADA, CARGA E TRANSPORTE. AF_03/2021</t>
  </si>
  <si>
    <t>Destocamento de árvores com diâmetro de 0,15 a 0,30 m</t>
  </si>
  <si>
    <t>Destocamento de árvores com diâmetro maior que 0,30 m</t>
  </si>
  <si>
    <t>Detector pontual de fumaça endereçável, tipo óptico infravermelho, instalação a 2 fios por laço sem polaridade, classe de instalação A ou B, conter indicação visual no próprio corpo ou em sua base, que sinalize a atuação do detector, indicação de alarme na cor vermelha e a de funcionamento de acordo com especificação do fabricante, atender aos requisitos das ISO 7240-7 e ISO 7240-15, versões em vigor.</t>
  </si>
  <si>
    <t>Detector pontual de temperatura endereçável, tipo termovelocimétrico, sensibilidade de temperatura de 60ºC ± 2ºC, instalação a 2 fios por laço sem polaridade, classe de instalação A ou B, conter indicação visual no próprio corpo ou em sua base, que sinalize a atuação do detector, indicação de alarme na cor vermelha e a de funcionamento de acordo com especificação do fabricante, atender aos requisitos da ABNT NBR ISO 7240-5, versões em vigor.</t>
  </si>
  <si>
    <t>DIAGNÓSTICO AMBIENTAL SÓCIOPARTICIPATIVO</t>
  </si>
  <si>
    <t>Disjuntor Bipolar Classe "CXX " 6~20 A Estação</t>
  </si>
  <si>
    <t>Disjuntor Bipolar Classe "CXX " 6~20 A SR´s</t>
  </si>
  <si>
    <t>Disjuntor bipolar Termomagnético de 10A Curva Tipo B</t>
  </si>
  <si>
    <t>Disjuntor termomagnético modular bipolar, tensão de operação 127 V, corrente nominal 16 A, nível de curto de 5000 A, curva C, montagem em calha DIN.</t>
  </si>
  <si>
    <t>Disjuntor termomagnético modular bipolar, tensão de operação 230 V, corrente nominal 10 A, nível de curto de
5000 A, curva C, montagem em calha DIN.</t>
  </si>
  <si>
    <t>Disjuntor termomagnético modular bipolar, tensão de operação 230 V, corrente nominal 6 A, nível de curto de 5000 A, curva C, montagem em calha DIN.</t>
  </si>
  <si>
    <t>Disjuntor termomagnético modular bipolar, tensão de operação 230 V, corrente nominal 6 A, nível de curto de
5000 A, curva C, montagem em calha DIN.</t>
  </si>
  <si>
    <t>Disjuntor termomagnético modular bipolar, tensão de operação 230V, corrente nominal 6 A, nível de curto de
5000 A, curva C, montagem em calha DIN.</t>
  </si>
  <si>
    <t>DISPOSIÇÃO FINAL DE RESÍDUOS DA CONSTRUÇÃO CIVIL SEGREGADOS</t>
  </si>
  <si>
    <t>Distribuidor Interno Óptico</t>
  </si>
  <si>
    <t>DIVISORIA SANITARIA DE GRANITO E+3CM H=1,80 COM FERRAGENS</t>
  </si>
  <si>
    <t>DOCUMENTAÇÃO TÉCNICA GERAL</t>
  </si>
  <si>
    <t>DOCUMENTAÇÃO TÉCNICA SONORIZAÇÃO</t>
  </si>
  <si>
    <t>DOCUMENTAÇÃO TÉCNICA SR 63</t>
  </si>
  <si>
    <t>DOCUMENTAÇÃO TÉCNICA SR 64 E SA35</t>
  </si>
  <si>
    <t>DOCUMENTAÇÃO TÉCNICA SR 65 E SA36</t>
  </si>
  <si>
    <t>Dormente de concreto monobloco protendido bitola larga - confecção</t>
  </si>
  <si>
    <t>Dreno longitudinal profundo para corte em solo - DPS 07 - tubo de concreto perfurado e brita comercial</t>
  </si>
  <si>
    <t>Dreno sub-horizontal - DSH 01 - material de 1ª categoria</t>
  </si>
  <si>
    <t>Dreno sub-horizontal - DSH 01 - material de 2ª categoria</t>
  </si>
  <si>
    <t>Dreno subsuperficial - DSS 04 - tubo de concreto perfurado e brita comercial</t>
  </si>
  <si>
    <t>Dreno subsuperficial - DSS 04 - tubo PEAD e brita comercial</t>
  </si>
  <si>
    <t>Dreno tipo barbacã - DRB 02 - D = 50 mm em estrutura de contenção de encosta - incluso o tubo de drenagem</t>
  </si>
  <si>
    <t>DUTO PARA EXAUSTAO/VENTILACAO CHAPA GALVANIZADA No.18</t>
  </si>
  <si>
    <t>DUTO PARA EXAUSTAO/VENTILACAO CHAPA GALVANIZADA No.20</t>
  </si>
  <si>
    <t>DUTO PARA EXAUSTAO/VENTILACAO CHAPA GALVANIZADA No.22</t>
  </si>
  <si>
    <t>DUTO PARA EXAUSTAO/VENTILACAO CHAPA GALVANIZADA No.24</t>
  </si>
  <si>
    <t>DUTO PARA EXAUSTAO/VENTILACAO CHAPA GALVANIZADA No.26</t>
  </si>
  <si>
    <t>Duto PEAD corrugado, embutido em piso, Ø 63mm, resistência a compressão de 680N</t>
  </si>
  <si>
    <t>DUTOS DE REDUÇÃO, FLANGEADOS, EM CHAPA DE AÇO GALVANIZADA SEM ISOLAMENTO, DIMENSÕES 1000 X 1000 MM PARA 1000 X 580 MM COMPRIMENTO 400 MM CHAPA 0,50 (#26)</t>
  </si>
  <si>
    <t>DUTOS DE REDUÇÃO, FLANGEADOS, EM CHAPA DE AÇO GALVANIZADA SEM ISOLAMENTO, DIMENSÕES 1000 X 1000 MM PARA 750 X 1000 MM COMPRIMENTO 400 MM CHAPA 0,50 (#26)</t>
  </si>
  <si>
    <t>DUTOS DE REDUÇÃO, FLANGEADOS, EM CHAPA DE AÇO GALVANIZADA SEM ISOLAMENTO, DIMENSÕES 1000 X 580 MM PARA 820 X 580 MM, COMPRIMENTO 500 MM CHAPA 0,50 (#26)</t>
  </si>
  <si>
    <t>DUTOS DE REDUÇÃO, FLANGEADOS, EM CHAPA DE AÇO GALVANIZADA SEM ISOLAMENTO, DIMENSÕES 1200 X 1000 MM PARA 1000 X 1000 MM COMPRIMENTO 500 MM CHAPA 0,50 (#26)</t>
  </si>
  <si>
    <t>DUTOS DE REDUÇÃO, FLANGEADOS, EM CHAPA DE AÇO GALVANIZADA SEM ISOLAMENTO, DIMENSÕES 1300 X 1200 MM PARA 1000 X 1000 MM COMPRIMENTO 400 MM CHAPA 0,65 (#24)</t>
  </si>
  <si>
    <t>DUTOS DE REDUÇÃO, FLANGEADOS, EM CHAPA DE AÇO GALVANIZADA SEM ISOLAMENTO, DIMENSÕES 1700 X 1200 MM PARA 1300 X 1200 MM COMPRIMENTO 600 MM CHAPA 0,65 (#24)</t>
  </si>
  <si>
    <t>DUTOS DE REDUÇÃO, FLANGEADOS, EM CHAPA DE AÇO GALVANIZADA SEM ISOLAMENTO, DIMENSÕES 200 X 150 MM PARA 150 X 150 MM, COMPRIMENTO 350 MM CHAPA 0,50 (#26)</t>
  </si>
  <si>
    <t>DUTOS DE REDUÇÃO, FLANGEADOS, EM CHAPA DE AÇO GALVANIZADA SEM ISOLAMENTO, DIMENSÕES 2100 X 1200 MM PARA 1700 X 1200 MM COMPRIMENTO 400 MM CHAPA 0,65 (#24)</t>
  </si>
  <si>
    <t>DUTOS DE REDUÇÃO, FLANGEADOS, EM CHAPA DE AÇO GALVANIZADA SEM ISOLAMENTO, DIMENSÕES 2500 X 1200 MM PARA 2100 X 1200 MM COMPRIMENTO 400 MM CHAPA 0,65 (#24)</t>
  </si>
  <si>
    <t>DUTOS DE REDUÇÃO, FLANGEADOS, EM CHAPA DE AÇO GALVANIZADA SEM ISOLAMENTO, DIMENSÕES 300 X 150 MM PARA 200 X 150 MM, COMPRIMENTO 300 MM CHAPA 0,50 (#26)</t>
  </si>
  <si>
    <t>DUTOS DE REDUÇÃO, FLANGEADOS, EM CHAPA DE AÇO GALVANIZADA SEM ISOLAMENTO, DIMENSÕES 350 X 150 MM PARA 300 X 150 MM, COMPRIMENTO 300 MM CHAPA 0,50 (#26)</t>
  </si>
  <si>
    <t>DUTOS DE REDUÇÃO, FLANGEADOS, EM CHAPA DE AÇO GALVANIZADA SEM ISOLAMENTO, DIMENSÕES 400 X 150 MM PARA 250 X 250 MM, COMPRIMENTO 300 MM CHAPA 0,50 (#26)</t>
  </si>
  <si>
    <t>DUTOS DE REDUÇÃO, FLANGEADOS, EM CHAPA DE AÇO GALVANIZADA SEM ISOLAMENTO, DIMENSÕES 400 X 150 MM PARA 350 X 150 MM, COMPRIMENTO 300 MM CHAPA 0,50 (#26)</t>
  </si>
  <si>
    <t>DUTOS DE REDUÇÃO, FLANGEADOS, EM CHAPA DE AÇO GALVANIZADA SEM ISOLAMENTO, DIMENSÕES 400 X 300 MM PARA 200 X 300 MM, COMPRIMENTO 300 MM CHAPA 0,50 (#26)</t>
  </si>
  <si>
    <t>DUTOS DE REDUÇÃO, FLANGEADOS, EM CHAPA DE AÇO GALVANIZADA SEM ISOLAMENTO, DIMENSÕES 530 X 530 MM PARA 300 X 200 MM, COMPRIMENTO 350 MM CHAPA 0,50 (#26)</t>
  </si>
  <si>
    <t>DUTOS DE REDUÇÃO, FLANGEADOS, EM CHAPA DE AÇO GALVANIZADA SEM ISOLAMENTO, DIMENSÕES 550 X 100 MM PARA 300 X 200 MM, COMPRIMENTO 300 MM CHAPA 0,50 (#26)</t>
  </si>
  <si>
    <t>DUTOS DE REDUÇÃO, FLANGEADOS, EM CHAPA DE AÇO GALVANIZADA SEM ISOLAMENTO, DIMENSÕES 600 X 300 MM PARA 400 X 300 MM, COMPRIMENTO 400 MM CHAPA 0,50 (#26)</t>
  </si>
  <si>
    <t>DUTOS DE REDUÇÃO, FLANGEADOS, EM CHAPA DE AÇO GALVANIZADA SEM ISOLAMENTO, DIMENSÕES 600 X 400 MM PARA 600 X 200 MM, COMPRIMENTO 500 MM CHAPA 0,50 (#26)</t>
  </si>
  <si>
    <t>DUTOS DE REDUÇÃO, FLANGEADOS, EM CHAPA DE AÇO GALVANIZADA SEM ISOLAMENTO, DIMENSÕES 600 X 450 MM PARA 600 X 300 MM, COMPRIMENTO 400 MM CHAPA 0,50 (#26)</t>
  </si>
  <si>
    <t>DUTOS DE REDUÇÃO, FLANGEADOS, EM CHAPA DE AÇO GALVANIZADA SEM ISOLAMENTO, DIMENSÕES 650 X 1000 MM PARA 650 X 650 MM COMPRIMENTO 500 MM CHAPA 0,50 (#26)</t>
  </si>
  <si>
    <t>DUTOS DE REDUÇÃO, FLANGEADOS, EM CHAPA DE AÇO GALVANIZADA SEM ISOLAMENTO, DIMENSÕES 700 X 400 MM PARA 600 X 400 MM, COMPRIMENTO 500 MM CHAPA 0,50 (#26)</t>
  </si>
  <si>
    <t>DUTOS DE REDUÇÃO, FLANGEADOS, EM CHAPA DE AÇO GALVANIZADA SEM ISOLAMENTO, DIMENSÕES 700 X 500 MM PARA 700 X 400 MM, COMPRIMENTO 500 MM CHAPA 0,50 (#26)</t>
  </si>
  <si>
    <t>DUTOS DE REDUÇÃO, FLANGEADOS, EM CHAPA DE AÇO GALVANIZADA SEM ISOLAMENTO, DIMENSÕES 750 X 1000 MM PARA 650 X 1000 MM COMPRIMENTO 400 MM CHAPA 0,50 (#26)</t>
  </si>
  <si>
    <t>DUTOS DE REDUÇÃO, FLANGEADOS, EM CHAPA DE AÇO GALVANIZADA SEM ISOLAMENTO, DIMENSÕES 820 X 450 MM PARA 600 X 450 MM, COMPRIMENTO 400 MM CHAPA 0,50 (#26)</t>
  </si>
  <si>
    <t>DUTOS DE REDUÇÃO, FLANGEADOS, EM CHAPA DE AÇO GALVANIZADA SEM ISOLAMENTO, DIMENSÕES 820 X 580 MM PARA 820 X 450 MM, COMPRIMENTO 400 MM CHAPA 0,50 (#26)</t>
  </si>
  <si>
    <t>DUTOS DE REDUÇÃO, FLANGEADOS, EM CHAPA DE AÇO GALVANIZADA SEM ISOLAMENTO, DIMENSÕES 850 X 500 MM PARA 700 X 500 MM, COMPRIMENTO 500 MM CHAPA 0,50 (#26)</t>
  </si>
  <si>
    <t>DUTOS DE REDUÇÃO, FLANGEADOS, EM CHAPA DE AÇO GALVANIZADA SEM ISOLAMENTO, DIMENSÕES 900 X 550 MM PARA 850 X 500 MM, COMPRIMENTO 500 MM CHAPA 0,50 (#26)</t>
  </si>
  <si>
    <t>DUTOS DE REDUÇÃO, FLANGEADOS, EM CHAPA DE AÇO GALVANIZADA SEM ISOLAMENTO, DIMENSÕES 900 X 600 MM PARA 900 X 550 MM, COMPRIMENTO 200 MM CHAPA 0,50 (#26)</t>
  </si>
  <si>
    <t>DUTOS DE REDUÇÃO, FLANGEADOS, EM CHAPA DE AÇO GALVANIZADA SEM ISOLAMENTO, DIMENSÕES Ø400 MM PARA 200 X 200 MM, COMPRIMENTO DE 400 MM, CHAPA 0,50 (#26)</t>
  </si>
  <si>
    <t>DUTOS DE REDUÇÃO, FLANGEADOS, EM CHAPA DE AÇO GALVANIZADA SEM ISOLAMENTO, DIMENSÕES Ø630 MM PARA 900 X 600 MM, COMPRIMENTO DE 500 MM, CHAPA 0,65 (#24)</t>
  </si>
  <si>
    <t>Elaboração de Documentação Técnica</t>
  </si>
  <si>
    <t>ELABORAÇÃO DE PGRCC</t>
  </si>
  <si>
    <t>Elaboração do PGAO (Plano de Gestão Ambiental de Obras) - Obra de Pequeno Porte (OPP). Rev. 06/2017</t>
  </si>
  <si>
    <t>ELETROCALHA PERFURADA EM AÇO-CARBONO GALVANIZADA A FOGO, 150X50 MM, CHAPA 14"</t>
  </si>
  <si>
    <t>ELETROCALHA PERFURADA EM AÇO-CARBONO GALVANIZADA A FOGO, 300X50 MM, CHAPA 14"</t>
  </si>
  <si>
    <t>Eletrocalha, 250mm x 50mm, chapa 18 (1,25mm), aço carbono, lisa, com aba (virola), com tampa de encaixe,
acabamento galvanizado à fogo.</t>
  </si>
  <si>
    <t>Eletrocalha, 300mm x 100mm, chapa 18 (1,25mm), aço carbono, lisa, com aba (virola), com tampa de
encaixe, acabamento galvanizado à fogo.</t>
  </si>
  <si>
    <t>Eletroduto corrugado de PVC embutido em teto e parede, Ø 3/4", não propaga chamas, resistente a
reagentes químicos, resistência diametral de cargas de até 320N/ 5 cm.</t>
  </si>
  <si>
    <t>Eletroduto Corrugado PEAD, diâmetro nominal 50mm (2“)</t>
  </si>
  <si>
    <t>Eletroduto corrugado PEAD, diâmetro nominal 75mm (3”)</t>
  </si>
  <si>
    <t>Eletroduto de Aço Galvanizado de 1.1/2"</t>
  </si>
  <si>
    <t>ELETRODUTO DE AÇO GALVANIZADO, CLASSE LEVE, DN 20 MM (3/4), APARENTE, INSTALADO EM PAREDE - FORNECIMENTO E INSTALAÇÃO. AF_11/2016_P</t>
  </si>
  <si>
    <t>ELETRODUTO DE AÇO GALVANIZADO, CLASSE LEVE, DN 20 MM (3/4), APARENTE, INSTALADO EM TETO - FORNECIMENTO E INSTALAÇÃO. AF_11/2016_P</t>
  </si>
  <si>
    <t>ELETRODUTO DE AÇO GALVANIZADO, CLASSE LEVE, DN 25 MM (1), APARENTE, INSTALADO EM PAREDE - FORNECIMENTO E INSTALAÇÃO. AF_11/2016_P</t>
  </si>
  <si>
    <t>ELETRODUTO DE AÇO GALVANIZADO, CLASSE LEVE, DN 25 MM (1), APARENTE, INSTALADO EM TETO - FORNECIMENTO E INSTALAÇÃO. AF_11/2016_P</t>
  </si>
  <si>
    <t>ELETRODUTO FLEXÍVEL CORRUGADO, PEAD, DN 100 (4"), PARA REDE ENTERRADA DE DISTRIBUIÇÃO DE ENERGIA ELÉTRICA - FORNECIMENTO E INSTALAÇÃO. AF_12/2021</t>
  </si>
  <si>
    <t>ELETRODUTO FLEXÍVEL CORRUGADO, PEAD, DN 50 (1 1/2"), PARA REDE ENTERRADA DE DISTRIBUIÇÃO DE ENERGIA ELÉTRICA - FORNECIMENTO E INSTALAÇÃO. AF_12/2021</t>
  </si>
  <si>
    <t>ELETRODUTO FLEXÍVEL CORRUGADO, PEAD, DN 63 (2"), PARA REDE ENTERRADA DE DISTRIBUIÇÃO DE ENERGIA ELÉTRICA - FORNECIMENTO E INSTALAÇÃO. AF_12/2021</t>
  </si>
  <si>
    <t>ELETRODUTO FLEXÍVEL CORRUGADO, PEAD, DN 90 (3"), PARA REDE ENTERRADA DE DISTRIBUIÇÃO DE ENERGIA ELÉTRICA - FORNECIMENTO E INSTALAÇÃO. AF_12/2021</t>
  </si>
  <si>
    <t>ELETRODUTO FLEXIVEL, EM ACO GALVANIZADO, REVESTIDO EXTERNAMENTE COM PVC PRETO, DIAMETRO EXTERNO DE 32 MM (1"), TIPO SEALTUBO</t>
  </si>
  <si>
    <t>Eletroduto rígido de PVC roscável, embutido em parede, Ø 3/4", classe de resistência mecânica pesada,
resistente a reagentes químicos, não propaga chamas.</t>
  </si>
  <si>
    <t>Eletroduto rígido de PVC roscável, embutido em piso e parede, Ø 1", classe de resistência mecânica pesada, resistente a reagentes químicos, não propaga chamas.</t>
  </si>
  <si>
    <t>Eletroduto rígido de PVC roscável, embutido em piso e parede, Ø 1", classe de resistência mecânica pesada,
resistente a reagentes químicos, não propaga chamas.</t>
  </si>
  <si>
    <t>Eletroduto rígido de PVC, diâmetro nominal de 50mm (2”), fornecido com uma luva, comprimento 3.000 mm, normas técnicas aplicáveis ABNT NBR 5598.</t>
  </si>
  <si>
    <t>ELETRODUTO RÍGIDO ROSCÁVEL, PVC, DN 110 MM (4"), PARA REDE ENTERRADA DE DISTRIBUIÇÃO DE ENERGIA ELÉTRICA - FORNECIMENTO E INSTALAÇÃO. AF_12/2021</t>
  </si>
  <si>
    <t>ELETRODUTO RÍGIDO ROSCÁVEL, PVC, DN 25 MM (3/4"), PARA CIRCUITOS TERMINAIS, INSTALADO EM FORRO - FORNECIMENTO E INSTALAÇÃO. AF_12/2015</t>
  </si>
  <si>
    <t>ELETRODUTO RÍGIDO ROSCÁVEL, PVC, DN 25 MM (3/4"), PARA CIRCUITOS TERMINAIS, INSTALADO EM PAREDE - FORNECIMENTO E INSTALAÇÃO. AF_12/2015</t>
  </si>
  <si>
    <t>ELETRODUTO RÍGIDO ROSCÁVEL, PVC, DN 32 MM (1"), PARA CIRCUITOS TERMINAIS, INSTALADO EM FORRO - FORNECIMENTO E INSTALAÇÃO. AF_12/2015</t>
  </si>
  <si>
    <t>ELETRODUTO RÍGIDO ROSCÁVEL, PVC, DN 32 MM (1"), PARA CIRCUITOS TERMINAIS, INSTALADO EM PAREDE - FORNECIMENTO E INSTALAÇÃO. AF_12/2015</t>
  </si>
  <si>
    <t>ELETRODUTO RÍGIDO ROSCÁVEL, PVC, DN 60 MM (2"), PARA REDE ENTERRADA DE DISTRIBUIÇÃO DE ENERGIA ELÉTRICA - FORNECIMENTO E INSTALAÇÃO. AF_12/2021</t>
  </si>
  <si>
    <t>ELETRODUTO RÍGIDO ROSCÁVEL, PVC, DN 75 MM (2 1/2"), PARA REDE ENTERRADA DE DISTRIBUIÇÃO DE ENERGIA ELÉTRICA - FORNECIMENTO E INSTALAÇÃO. AF_12/2021</t>
  </si>
  <si>
    <t>ELETRODUTO RÍGIDO ROSCÁVEL, PVC, DN 85 MM (3"), PARA REDE ENTERRADA DE DISTRIBUIÇÃO DE ENERGIA ELÉTRICA - FORNECIMENTO E INSTALAÇÃO. AF_12/2021</t>
  </si>
  <si>
    <t>Eletroduto rígido, aço carbono conforme norma ABNT NBR 13057, Ø 1", rosca BSP, acabamento galvanizado
à frio, classe de resistência mecânica pesada.</t>
  </si>
  <si>
    <t>Eletroduto rígido, aço carbono conforme norma ABNT NBR 13057, Ø 3/4", rosca BSP, acabamento
galvanizado à frio, classe de resistência mecânica pesada.</t>
  </si>
  <si>
    <t>Eletroduto rígido, aço carbono conforme norma ABNT NBR 5624, Ø 1", acabamento galvanizado à fogo (imersão a quente), classe de resistência mecânica pesada, identificado com anéis de 2cm de lagura mínima, na cor vermelha, a cada 3 m no máximo, conforme norma ABNT NBR 17240, versão em vigor.</t>
  </si>
  <si>
    <t>Eletroduto rígido, aço carbono conforme norma ABNT NBR 5624, Ø 1", acabamento galvanizado à fogo (imersão a quente), classe de resistência mecânica pesada.</t>
  </si>
  <si>
    <t>EMBOÇO OU MASSA ÚNICA EM ARGAMASSA TRAÇO 1:2:8, PREPARO MANUAL, APLICADA MANUALMENTE EM PANOS CEGOS DE FACHADA (SEM PRESENÇA DE VÃOS), ESPESSURA DE 25 MM. AF_06/2014</t>
  </si>
  <si>
    <t>EMBOÇO OU MASSA ÚNICA EM ARGAMASSA TRAÇO 1:2:8, PREPARO MECÂNICO COM BETONEIRA 400 L, APLICADA MANUALMENTE EM PANOS DE FACHADA COM PRESENÇA DE VÃOS, ESPESSURA DE 25 MM. AF_06/2014</t>
  </si>
  <si>
    <t>Encadernação de documentos ,até 200 folhas, em espiral e capa de plástico</t>
  </si>
  <si>
    <t>Encadernação especial de documentos TIPO 1: Encadernação de documentos, em capa dura, tamanho compatível com formato A4 ou Ofício, contendo gravação em letras douradas na capa e na lombada, utilizando 02 parafusos em aço inox para fixação das páginas, com reforço em papel kraft nas bordas (180 g), calço em papelão nº 20 até o nivelamento do mesmo.</t>
  </si>
  <si>
    <t>ENCHIMENTO COM ARGILA EXPANDIDA</t>
  </si>
  <si>
    <t>ENSAIO DE ARRANCAMENTO EM GRAMPOS</t>
  </si>
  <si>
    <t>ENSAIO DE CISALHAMENTO DIRETO (4 c.p.)</t>
  </si>
  <si>
    <t>ENSAIO TRIAXIAL CONSOLIDADO ISOTROPICAMENTE NÃO-DRENADO (CIU)</t>
  </si>
  <si>
    <t>ENSAIO TRIAXIAL DINÂMICO</t>
  </si>
  <si>
    <t>ENVELOPE DE CONCRETO FCK = 15MPA - PREPARO MECÂNICO, LANÇAMENTO E ADENSAMENTO.</t>
  </si>
  <si>
    <t>Equalizador</t>
  </si>
  <si>
    <t>ESCADA TIPO MARINHEIRO EM ACO CA-50 9,52MM INCLUSO PINTURA COM FUNDO ANTICORROSIVO TIPO ZARCAO</t>
  </si>
  <si>
    <t>ESCAVAÇÃO MANUAL DE VALA PARA VIGA BALDRAME (INCLUINDO ESCAVAÇÃO PARA COLOCAÇÃO DE FÔRMAS). AF_06/2017</t>
  </si>
  <si>
    <t>Escavação manual de valas em solo com água, profundidade até 1,50 m</t>
  </si>
  <si>
    <t>Escavação manual de valas em solo com água, profundidade maior que 1,50 a 3,00 m</t>
  </si>
  <si>
    <t>Escavação manual de valas em solo com água, profundidade maior que 3,00 a 4,50 m</t>
  </si>
  <si>
    <t>Escavação manual em material de 1ª categoria na profundidade de 1 a 2 m</t>
  </si>
  <si>
    <t>Escavação manual em material de 1ª categoria na profundidade de 2 a 3 m</t>
  </si>
  <si>
    <t>Escavação manual em material de 1ª categoria na profundidade de 3 a 4 m</t>
  </si>
  <si>
    <t>Escavação manual em material de 2ª categoria na profundidade de 1 a 2 m</t>
  </si>
  <si>
    <t>Escavação manual em material de 2ª categoria na profundidade de 2 a 3 m</t>
  </si>
  <si>
    <t>Escavação manual em material de 2ª categoria na profundidade de 3 a 4 m</t>
  </si>
  <si>
    <t>Escavação manual em material de 2ª categoria na profundidade de até 1 m</t>
  </si>
  <si>
    <t>ESCAVAÇÃO MANUAL PARA BLOCO DE COROAMENTO OU SAPATA (INCLUINDO ESCAVAÇÃO PARA COLOCAÇÃO DE FÔRMAS). AF_06/2017</t>
  </si>
  <si>
    <t>ESCAVACAO MECANICA DE VALA EM MATERIAL 2A. CATEGORIA DE 2,01 ATE 4,00 M DE PROFUNDIDADE COM UTILIZACAO DE ESCAVADEIRA HIDRAULICA</t>
  </si>
  <si>
    <t>ESCAVACAO MECANICA DE VALA EM MATERIAL 2A. CATEGORIA DE 4,01 ATE 6,00 M DE PROFUNDIDADE COM UTILIZACAO DE ESCAVADEIRA HIDRAULICA</t>
  </si>
  <si>
    <t>Escavação mecânica de vala em material de 1ª categoria</t>
  </si>
  <si>
    <t>ESCAVACAO MECANICA DE VALA EM MATERIAL DE 2A. CATEGORIA ATE 2 M DE PROFUNDIDADE COM UTILIZACAO DE ESCAVADEIRA HIDRAULICA</t>
  </si>
  <si>
    <t>Escavação mecânica de valas, em solo com água, profundidade até 3,50 m</t>
  </si>
  <si>
    <t>ESCAVACAO MECANICA, A CEU ABERTO, EM MATERIAL DE 1A CATEGORIA, COM ESCAVADEIRA HIDRAULICA, CAPACIDADE DE 0,78 M3</t>
  </si>
  <si>
    <t>ESCAVAÇÃO MECANIZADA DE VALA COM PROF. ATÉ 1,5 M (MÉDIA MONTANTE E JUSANTE/UMA COMPOSIÇÃO POR TRECHO), ESCAVADEIRA (0,8 M3), LARG. DE 1,5 M A 2,5 M, EM SOLO DE 1A CATEGORIA, EM LOCAIS COM ALTO NÍVEL DE INTERFERÊNCIA. AF_02/2021</t>
  </si>
  <si>
    <t>ESCAVAÇÃO MECANIZADA DE VALA COM PROF. ATÉ 1,5 M (MÉDIA MONTANTE E JUSANTE/UMA COMPOSIÇÃO POR TRECHO), RETROESCAV. (0,26 M3), LARG. DE 0,8 M A 1,5 M, EM SOLO DE 1A CATEGORIA, EM LOCAIS COM ALTO NÍVEL DE INTERFERÊNCIA. AF_02/2021</t>
  </si>
  <si>
    <t>ESCAVAÇÃO MECANIZADA DE VALA COM PROF. ATÉ 1,5 M (MÉDIA MONTANTE E JUSANTE/UMA COMPOSIÇÃO POR TRECHO), RETROESCAV. (0,26 M3), LARG. MENOR  QUE 0,8 M, EM SOLO MOLE, LOCAIS COM BAIXO NÍVEL DE NTERFERÊNCIA.  AF_02/2021</t>
  </si>
  <si>
    <t>ESCAVAÇÃO MECANIZADA DE VALA COM PROF. DE 3,0 M ATÉ 4,5 M (MÉDIA MONTANTE E JUSANTE/UMA COMPOSIÇÃO POR TRECHO), ESCAVADEIRA (1,2 M3), LARG. DE 1,5 M A 2,5 M, EM SOLO DE 2A CATEGORIA, EM LOCAIS COM ALTO NÍVEL DE INTERFERÊNCIA. AF_02/2021</t>
  </si>
  <si>
    <t>ESCAVAÇÃO MECANIZADA DE VALA COM PROF. DE 3,0 M ATÉ 4,5 M(MÉDIA MONTANTE E JUSANTE/UMA COMPOSIÇÃO POR TRECHO), ESCAVADEIRA (1,2 M3), LARG. DE 1,5 M A 2,5 M, EM SOLO DE 1A CATEGORIA, EM LOCAIS COM ALTO NÍVEL DE INTERFERÊNCIA. AF_02/2021</t>
  </si>
  <si>
    <t>ESCAVAÇÃO MECANIZADA DE VALA COM PROF. MAIOR QUE 1,50 M ATÉ 3,0 M (MÉDIA MONTANTE E JUSANTE/UMA COMPOSIÇÃO POR TRECHO), ESCAVADEIRA (1,2 M3), LARG. DE 1,5 M A 2,5 M, EM SOLO DE 1A CATEGORIA, EM LOCAIS COM ALTO NÍVEL DE INTERFERÊNCIA. AF_02/2021</t>
  </si>
  <si>
    <t>ESCAVAÇÃO MECANIZADA DE VALA COM PROF. MAIOR QUE 3,0 M ATÉ 4,5 M (MÉDIA MONTANTE E JUSANTE/UMA COMPOSIÇÃO POR TRECHO), ESCAVADEIRA (1,2 M3), LARG. DE 1,5 M A 2,5 M, EM SOLO DE 1A CATEGORIA, LOCAIS COM BAIXO NÍVEL DE INTERFERÊNCIA. AF_02/2021</t>
  </si>
  <si>
    <t>ESCAVAÇÃO MECANIZADA DE VALA COM PROF. MAIOR QUE 4,5 M ATÉ 6,0 M (MÉDIA MONTANTE E JUSANTE/UMA COMPOSIÇÃO POR TRECHO), ESCAVADEIRA (1,2 M3), LARG. DE 1,5 M A 2,5 M, EM SOLO DE 2A CATEGORIA, EM LOCAIS COM ALTO NÍVEL DE INTERFERÊNCIA. AF_02/2021</t>
  </si>
  <si>
    <t>ESCAVAÇÃO MECANIZADA DE VALA COM PROF. MAIOR QUE 4,5 M ATÉ 6,0 M(MÉDIA MONTANTE E JUSANTE/UMA COMPOSIÇÃO POR TRECHO), ESCAVADEIRA (1,2 M3), LARG. DE 1,5 M A 2,5 M, EM SOLO DE 1A CATEGORIA, EM LOCAIS COM ALTO NÍVEL DE INTERFERÊNCIA. AF_02/2021</t>
  </si>
  <si>
    <t>Escavação, carga e transporte de material de 1ª categoria - DMT de 1.000 a 1.200 m - caminho de serviço em leito natural -com escavadeira e caminhão basculante de 14 m³</t>
  </si>
  <si>
    <t>Escavação, carga e transporte de material de 1ª categoria - DMT de 1.800 a 2.000 m - caminho de serviço em leito natural -com escavadeira e caminhão basculante de 14 m³</t>
  </si>
  <si>
    <t>Escavação, carga e transporte de material de 1ª categoria - DMT de 200 a 400 m - caminho de serviço em leito natural - comescavadeira e caminhão basculante de 14 m³</t>
  </si>
  <si>
    <t>Escavação, carga e transporte de material de 1ª categoria - DMT de 50 a 200 m - caminho de serviço em leito natural - comescavadeira e caminhão basculante de 14 m³</t>
  </si>
  <si>
    <t>Escavação, carga e transporte de material de 1ª categoria - DMT de 600 a 800 m - caminho de serviço em leito natural - comescavadeira e caminhão basculante de 14 m³</t>
  </si>
  <si>
    <t>Escavação, carga e transporte de material de 1ª categoria - DMT de 800 a 1.000 m - caminho de serviço em leito natural - comescavadeira e caminhão basculante de 14 m³</t>
  </si>
  <si>
    <t>Escavação, carga e transporte de material de 1ª categoria na distância de 3.000 m - caminho de serviço em leito natural - comescavadeira e caminhão basculante de 14 m³</t>
  </si>
  <si>
    <t>Escavação, carga e transporte de material de 2ª categoria - DMT de 1.000 a 1.200 m - caminho de serviço em leito natural -com escavadeira e caminhão basculante de 14 m³</t>
  </si>
  <si>
    <t>Escavação, carga e transporte de material de 2ª categoria - DMT de 50 a 200 m - caminho de serviço em leito natural - comescavadeira e caminhão basculante de 14 m³</t>
  </si>
  <si>
    <t>ESCORAMENTO DE VALA, TIPO DESCONTÍNUO, COM PROFUNDIDADE DE 0 A 1,5 M, LARGURA MAIOR OU IGUAL A 1,5 M E MENOR QUE 2,5 M. AF_08/2020</t>
  </si>
  <si>
    <t>ESCO - ESCORAMENTO</t>
  </si>
  <si>
    <t>ESCORAMENTO DE VALA, TIPO DESCONTÍNUO, COM PROFUNDIDADE DE 1,5 A 3,0 M, LARGURA MAIOR OU IGUAL A 1,5 M E MENOR QUE 2,5 M. AF_08/2020</t>
  </si>
  <si>
    <t>ESCORAMENTO DE VALA, TIPO DESCONTÍNUO, COM PROFUNDIDADE DE 3,0 A 4,5 M, LARGURA MAIOR OU IGUAL A 1,5 E MENOR QUE 2,5 M. AF_08/2020</t>
  </si>
  <si>
    <t>ESCORAMENTO DE VALA, TIPO PONTALETEAMENTO, COM PROFUNDIDADE DE 0 A 1,5 M, LARGURA MENOR QUE 1,5 M. AF_08/2020</t>
  </si>
  <si>
    <t>ESCORAMENTO DE VALA, TIPO PONTALETEAMENTO, COM PROFUNDIDADE DE 1,5 A 3,0 M, LARGURA MAIOR OU IGUAL A 1,5 M E MENOR QUE 2,5 M. AF_08/2020</t>
  </si>
  <si>
    <t>ESCORAMENTO DE VALA, TIPO PONTALETEAMENTO, COM PROFUNDIDADE DE 3,0 A 4,5 M, LARGURA MAIOR OU IGUAL A 1,5 M E MENOR QUE 2,5 M. AF_08/2020</t>
  </si>
  <si>
    <t>ESCOVAMENTO E LIXAMENTO DE SUPERFICIE DE CONCRETO EM FACHADAS</t>
  </si>
  <si>
    <t>ESGOTAMENTO COM MOTO-BOMBA AUTOESCOVANTE</t>
  </si>
  <si>
    <t>ESPALHAMENTO DE MATERIAL COM TRATOR DE ESTEIRAS. AF_11/2019</t>
  </si>
  <si>
    <t>ESPALHAMENTO DE MATERIAL EM BOTA FORA, COM UTILIZACAO DE TRATOR DE ESTEIRAS DE 165 HP</t>
  </si>
  <si>
    <t>Espalhamento de material em bota-fora</t>
  </si>
  <si>
    <t>ESPELHO CRISTAL 4mm COM MOLDURA DE ALUMINIO</t>
  </si>
  <si>
    <t>ESTACA ESCAVADA MECANICAMENTE, SEM FLUIDO ESTABILIZANTE, COM 40CM DE DIÂMETRO, CONCRETO LANÇADO POR CAMINHÃO BETONEIRA (EXCLUSIVE MOBILIZAÇÃO E DESMOBILIZAÇÃO). AF_01/2020</t>
  </si>
  <si>
    <t>ESTACA ESCAVADA MECANICAMENTE, SEM FLUIDO ESTABILIZANTE, COM 60CM DE DIÂMETRO, CONCRETO LANÇADO POR CAMINHÃO BETONEIRA (EXCLUSIVE MOBILIZAÇÃO E DESMOBILIZAÇÃO). AF_01/2020</t>
  </si>
  <si>
    <t>ESTACA ESCAVADA MECANICAMENTE, SEM FLUIDO ESTABILIZANTE, COM 90CM DE DIÂMETRO, CONCRETO LANÇADO POR CAMINHÃO BETONEIRA (EXCLUSIVE MOBILIZAÇÃO E DESMOBILIZAÇÃO).</t>
  </si>
  <si>
    <t>ESTACA HÉLICE CONTÍNUA , DIÂMETRO DE 50 CM, INCLUSO CONCRETO FCK=30MPA COM BOMBEAMENTO (EXCLUSIVE ARMAÇÃO, MOBILIZAÇÃO E DESMOBILIZAÇÃO).</t>
  </si>
  <si>
    <t>ESTACA HÉLICE CONTÍNUA , DIÂMETRO DE 60 CM, INCLUSO CONCRETO FCK=30MPA COM BOMBEAMENTO (EXCLUSIVE ARMAÇÃO, MOBILIZAÇÃO E DESMOBILIZAÇÃO).</t>
  </si>
  <si>
    <t>ESTACA HÉLICE CONTÍNUA, DIÂMETRO DE 40 CM, INCLUSO CONCRETO FCK=25MPA COM BOMBEAMENTO (EXCLUSIVE ARMAÇÃO, MOBILIZAÇÃO E DESMOBILIZAÇÃO).</t>
  </si>
  <si>
    <t>ESTACA HÉLICE CONTÍNUA, DIÂMETRO DE 70 CM, INCLUSO CONCRETO FCK=30MPA COM BOMBEAMENTO (EXCLUSIVE ARMAÇÃO, MOBILIZAÇÃO E DESMOBILIZAÇÃO).</t>
  </si>
  <si>
    <t>Estaca raiz perfurada no solo com D = 31 cm - confecção</t>
  </si>
  <si>
    <t>ESTRUTURA DE FILTROS PLANOS FPPA-F211 COM MOLDURAS PADRÃO CORRESPONDENTE. DIMENSÕES H=2440 MM X B = 3062 MM, COM 20 MANTAS FILTRANTES F71B20/4 COM OS DEVIDOS ACESSÓRIOS PARA FIXAÇÃO EM PAREDES DE ALVENARIA.</t>
  </si>
  <si>
    <t>ESTUDOS E REPRESENTAÇÕES DOS LEVANTAMENTOS TOPOGRÁFICOS E CADASTRAIS</t>
  </si>
  <si>
    <t>ESTUDOS PRELIMINARES - REMANEJAMENTOS AO LONGO DA VIA PERMANENTE</t>
  </si>
  <si>
    <t>ESTUDOS PRELIMINARES - REMANEJAMENTOS DA REGIÃO DA 1ª ROD.  (RAMOS 500 E 600) E ESTAÇÃO Nº 36</t>
  </si>
  <si>
    <t>ESTUDOS PRELIMINARES - REMANEJAMENTOS DA REGIÃO DA 2ª AV.  (RAMOS 300 E 400) E ESTAÇÃO Nº 35</t>
  </si>
  <si>
    <t>ESTUDOS PRELIMINARES - REMANEJAMENTOS DA REGIÃO DA AV. CENTRAL (RAMOS 100 E 200)</t>
  </si>
  <si>
    <t>ESTUDOS PRELIMINARES - REMANEJAMENTOS DA REGIÃO DE IMPLANTAÇÃO DO EMISSÁRIO "NOVACAP"</t>
  </si>
  <si>
    <t>Etiqueta para impressora laser 25,4mm x 12,7mm</t>
  </si>
  <si>
    <t>EXECUÇÃO DE ALMOXARIFADO EM CANTEIRO DE OBRA EM CHAPA DE MADEIRA COMPENSADA, INCLUSO PRATELEIRAS. AF_02/2016</t>
  </si>
  <si>
    <t>EXECUÇÃO DE CENTRAL DE ARMADURA EM CANTEIRO DE OBRA, NÃO INCLUSO MOBILIÁRIO E EQUIPAMENTOS. AF_04/2016</t>
  </si>
  <si>
    <t>EXECUÇÃO DE CENTRAL DE FÔRMAS, PRODUÇÃO DE ARGAMASSA OU CONCRETO EM CANTEIRO DE OBRA, NÃO INCLUSO MOBILIÁRIO E EQUIPAMENTOS. AF_04/2016</t>
  </si>
  <si>
    <t>EXECUÇÃO DE GUARITA EM CANTEIRO DE OBRA EM CHAPA DE MADEIRA COMPENSADA, NÃO INCLUSO MOBILIÁRIO. AF_04/2016</t>
  </si>
  <si>
    <t>EXECUÇÃO DE PASSEIO (CALÇADA) OU PISO DE CONCRETO COM CONCRETO MOLDADO IN LOCO, FEITO EM OBRA, ACABAMENTO CONVENCIONAL, NÃO ARMADO. AF_07/2016</t>
  </si>
  <si>
    <t>EXECUÇÃO DE PASSEIO (CALÇADA) OU PISO DE CONCRETO COM CONCRETO MOLDADO IN LOCO, USINADO, ACABAMENTO CONVENCIONAL, NÃO ARMADO. AF_07/2016</t>
  </si>
  <si>
    <t>EXECUÇÃO DE PAVIMENTO COM APLICAÇÃO DE CONCRETO ASFÁLTICO, CAMADA DE ROLAMENTO - EXCLUSIVE CARGA E TRANSPORTE. AF_11/2019</t>
  </si>
  <si>
    <t>EXECUÇÃO DE REFEITÓRIO EM CANTEIRO DE OBRA EM CHAPA DE MADEIRA COMPENSADA, NÃO INCLUSO MOBILIÁRIO E EQUIPAMENTOS. AF_02/2016</t>
  </si>
  <si>
    <t>Execução de teste integrado do sistema de proteção no trecho Samambaia (SR 63, SR 64, SR 65, SA 35, SA 36 e PEE/AM) incluindo interface com o CCO. Conforme indicado na especificação ET.4/EX.99/00.501.</t>
  </si>
  <si>
    <t>EXECUÇÃO E COMPACTAÇÃO DE BASE E OU SUB BASE PARA PAVIMENTAÇÃO DE BRITA GRADUADA SIMPLES - EXCLUSIVE CARGA E TRANSPORTE. AF_11/2019</t>
  </si>
  <si>
    <t>EXECUÇÃO E COMPACTAÇÃO DE BASE E OU SUB BASE PARA PAVIMENTAÇÃO DE PEDRA RACHÃO  - EXCLUSIVE CARGA E TRANSPORTE. AF_11/2019</t>
  </si>
  <si>
    <t>EXECUÇÃO E INSTALAÇÃO DE CABEÇA DE GRAMPO - BARRAS DE AÇO CA50 12,5 MM, DOBRADA E SOLDADA NA ARMAÇÃO DO GRAMPO</t>
  </si>
  <si>
    <t>EXTINTOR DE INCÊNDIO PORTÁTIL COM CARGA DE PQS DE 6 KG, CLASSE BC - FORNECIMENTO E INSTALAÇÃO. AF_10/2020_P</t>
  </si>
  <si>
    <t>INES - INSTALAÇÕES ESPECIAIS</t>
  </si>
  <si>
    <t>Extremidade de ferro fundido dúctil com flange e ponta para água (classe de pressão: 10 kgf/cm² / diâmetro da seção: 600 mm)</t>
  </si>
  <si>
    <t>Extremidade de ferro fundido dúctil com flange, bolsa e junta elástica para água (classe de pressão: 10 kgf/cm² / diâmetro da seção: 1000 mm)</t>
  </si>
  <si>
    <t>Extremidade de ferro fundido dúctil com flange, bolsa e junta elástica para água (classe de pressão: 10 kgf/cm² / diâmetro da seção: 300 mm)</t>
  </si>
  <si>
    <t>Extremidade de ferro fundido dúctil com flange, ponta e aba de vedação para água (classe de pressão: 10 kgf/cm² / diâmetro da seção: 600 mm)</t>
  </si>
  <si>
    <t>Extremidade de ferro fundido dúctil com flange, ponta e aba de vedação para água (classe de pressão: 10 kgf/cm² / diâmetro da seção: 800 mm)</t>
  </si>
  <si>
    <t>FABRICAÇÃO, MONTAGEM E DESMONTAGEM DE FÔRMA PARA BLOCO DE COROAMENTO, EM CHAPA DE MADEIRA COMPENSADA RESINADA, E=17 MM, 2 UTILIZAÇÕES. AF_06/2017</t>
  </si>
  <si>
    <t>FABRICAÇÃO, MONTAGEM E DESMONTAGEM DE FÔRMA PARA BLOCO DE COROAMENTO, EM CHAPA DE MADEIRA COMPENSADA RESINADA, E=17 MM, 4 UTILIZAÇÕES. AF_06/2017</t>
  </si>
  <si>
    <t>FABRICAÇÃO, MONTAGEM E DESMONTAGEM DE FÔRMA PARA BLOCO DE COROAMENTO, EM MADEIRA SERRADA, E=25 MM, 1 UTILIZAÇÃO. AF_06/2017</t>
  </si>
  <si>
    <t>FABRICAÇÃO, MONTAGEM E DESMONTAGEM DE FÔRMA PARA CORTINA DE CONTENÇÃO, EM CHAPA DE MADEIRA COMPENSADA PLASTIFICADA, E = 18 MM, 10 UTILIZAÇÕES. AF_07/2019</t>
  </si>
  <si>
    <t>FABRICAÇÃO, MONTAGEM E DESMONTAGEM DE FORMA PARA RADIER, PISO DE CONCRETO OU LAJE SOBRE SOLO, EM MADEIRA SERRADA, 4 UTILIZAÇÕES. AF_09/2021</t>
  </si>
  <si>
    <t>FABRICAÇÃO, MONTAGEM E DESMONTAGEM DE FÔRMA PARA SAPATA, EM CHAPA DE MADEIRA COMPENSADA RESINADA, E=17 MM, 4 UTILIZAÇÕES. AF_06/2017</t>
  </si>
  <si>
    <t>FABRICAÇÃO, MONTAGEM E DESMONTAGEM DE FÔRMA PARA VIGA BALDRAME, EM CHAPA DE MADEIRA COMPENSADA RESINADA, E=17 MM, 2 UTILIZAÇÕES. AF_06/2017</t>
  </si>
  <si>
    <t>FABRICAÇÃO, MONTAGEM E DESMONTAGEM DE FÔRMA PARA VIGA BALDRAME, EM CHAPA DE MADEIRA COMPENSADA RESINADA, E=17 MM, 4 UTILIZAÇÕES. AF_06/2017</t>
  </si>
  <si>
    <t>FECHADURA DE EMBUTIR COM CILINDRO, EXTERNA, COMPLETA, ACABAMENTO PADRÃO MÉDIO, INCLUSO EXECUÇÃO DE FURO - FORNECIMENTO E INSTALAÇÃO. AF_12/2019</t>
  </si>
  <si>
    <t>ESQV - ESQUADRIAS/FERRAGENS/VIDROS</t>
  </si>
  <si>
    <t>FECHADURA DE EMBUTIR PARA PORTA DE BANHEIRO, COMPLETA, ACABAMENTO PADRÃO MÉDIO, INCLUSO EXECUÇÃO DE FURO - FORNECIMENTO E INSTALAÇÃO. AF_12/2019</t>
  </si>
  <si>
    <t>FECHADURA DE EMBUTIR PARA PORTAS INTERNAS, COMPLETA, ACABAMENTO PADRÃO MÉDIO, COM EXECUÇÃO DE FURO - FORNECIMENTO E INSTALAÇÃO. AF_12/2019</t>
  </si>
  <si>
    <t>Fechadura elétrica de sobrepor com abertura por chave, instalação em porta e portão de metal com abertura para dentro ou para fora, à direita ou à esquerda, tambor substituível, cilindro ajustável de 35mm até 75mm de comprimento, alimentação em 12 Vcc, destrava ao primeiro impulso, furação compatível com outras marcas do mercado, proteção contra intempéries, utilização ao tempo, fornecida com pelo o menos três chaves, compatível com a controladora a ser fornecida.</t>
  </si>
  <si>
    <t>FITA PLASTICA ZEBRADA PARA DEMARCACAO DE AREAS, LARGURA = 7 CM, SEM ADESIVO (COLETADO CAIXA)</t>
  </si>
  <si>
    <t>FIXAÇÃO (ENCUNHAMENTO) DE ALVENARIA DE VEDAÇÃO COM TIJOLO MACIÇO. AF_03/2016</t>
  </si>
  <si>
    <t>Fixação de leito em parede composto por 2 suportes de fixação, 2 arruelas lisas rosca WW 1/4”, 2 parafusos cabeça sextavada rosca WW 1/4” x 2" e 2 chumbadores mecânicos CB completo rosca WW 1/4”.</t>
  </si>
  <si>
    <t>Fixação para detector em entrepiso composto por 
2 parafusos cabeça sextavada rosca WW 1/4"x2", 
2 arruelas lisas rosca WW 1/4", 
2 chumbadores mecânicos CB completo rosca WW 1/4" e 
1 suporte em Z.</t>
  </si>
  <si>
    <t>Fixação para detector em entrepiso composto por 2 parafusos cabeça sextavada rosca WW 1/4"x2", 2 arruelas lisas rosca WW 1/4", 2 chumbadores mecânicos CB completo rosca WW 1/4" e 1 suporte em Z.</t>
  </si>
  <si>
    <t>Fixação para eletroduto em parede composto por 
- 1 parafuso atarraxante 4,2mm x 32mm cabeça chata fenda
- 1 arruela lisa rosca WW 1/4"
-1 bucha de nylon S6
-1 abraçadeira tipo D, Ø 3/4", com parafuso cabeça redonda com fenda e porca sextavada.</t>
  </si>
  <si>
    <t>Fixação para eletroduto em parede composto por 
1 parafuso atarraxante 4,2mm x 32mm cabeça chata fenda, 
1 arruela lisa rosca WW 1/4", 
1 bucha de nylon S6 e 
1 abraçadeira tipo D, Ø 1", com parafuso cabeça redonda com fenda e porca sextavada.</t>
  </si>
  <si>
    <t>Fixação para eletroduto em parede composto por 1 parafuso atarraxante 4,2mm x 32mm cabeça chata fenda, 1 arruela lisa rosca WW 1/4", 1 bucha de nylon S6 e 1 abraçadeira tipo D, Ø 1", com parafuso cabeça
redonda com fenda e porca sextavada.</t>
  </si>
  <si>
    <t>Fixação para eletroduto em parede composto por 1 parafuso atarraxante 4,2mm x 32mm cabeça chata fenda,
1 arruela lisa rosca WW 1/4", 1 bucha de nylon S6 e 1 abraçadeira tipo D, Ø 3/4", com parafuso cabeça redonda com fenda e porca sextavada.</t>
  </si>
  <si>
    <t>Fixação para eletroduto em parede composto por 1 parafuso cabeça sextavada rosca WW 1/4" x 2", 1 arruela lisa rosca WW 1/4", 1 chumbador mecânico CB completo rosca WW 1/4" e 1 abraçadeira tipo D, Ø 1", com parafuso cabeça redonda com fenda e porca sextavada.</t>
  </si>
  <si>
    <t>Fixação para eletroduto em piso composto por 
2 parafusos cabeça sextavada rosca WW 1/4"x2", 
2 arruelas lisas rosca WW 1/4", 
2 chumbadores mecânicos CB completo rosca WW 1/4", 
perfilado perfurado 38mm x 38mm, 
2 parafusos cabeça redonda com fenda 3/8"x3/4", 
2 arruelas lisas rosca WW3/8", 
2 porcas losangulares rosca WW 3/8" e 
1 abraçadeira ômega Ø 1".</t>
  </si>
  <si>
    <t>Fixação para eletroduto em piso composto por 2 parafusos cabeça sextavada rosca WW 1/4"x2", 2 arruelas lisas rosca WW 1/4", 2 chumbadores mecânicos CB completo rosca WW 1/4", perfilado perfurado 38mm x 38mm, 2 parafusos cabeça redonda com fenda 3/8"x3/4", 2 arruelas lisas rosca WW3/8", 2 porcas losangulares rosca WW 3/8" e 1
abraçadeira ômega Ø 1".</t>
  </si>
  <si>
    <t>Fixação para eletroduto em teto composto por 
1 parafuso cabeça sextavada rosca WW 1/4" x 2"
1 arruela lisa rosca WW 1/4"
1 chumbador mecânico CB completo rosca WW 1/4" 
1 abraçadeira tipo D, Ø 1" , com parafuso cabeça redonda com fenda e porca sextavada.</t>
  </si>
  <si>
    <t>Fixação para eletroduto em teto composto por 1 parafuso cabeça sextavada rosca WW 1/4" x 2", 1 arruela
lisa rosca WW 1/4", 1 chumbador mecânico CB completo rosca WW 1/4" e 1 abraçadeira tipo D, Ø 1" , com parafuso cabeça redonda com fenda e porca sextavada.</t>
  </si>
  <si>
    <t>Fixação para leito aramado em piso composto por 0,8m de perfilado perfurado 38mm x 38mm, 2 cantoneiras ZZ 38mm x 38mm, 2 sapatas externas 4 furos, 8 parafusos cabeça sextavada rosca WW 1/4"x2", 6 parafusos cabeça redonda com fenda 3/8” x 3/4", 2 parafusos cabeça redonda com fenda 1/4” x 3/4", 10 arruelas lisas rosca WW 1/4”, 6 arruelas lisas rosca WW 3/8", 2 porcas sextavadas rosca WW 3/8",4 porcas lonsangulares rosca WW 3/8", 2 porcas losangulares rosca WW 1/4” e 8 chumbadores mecânicos CB completo rosca WW
1/4”.</t>
  </si>
  <si>
    <t>Fixação para perfilado em piso composto por 0,2m de perfilado perfurado 38mm x 38mm, cantoneira ZZ 38mmx38mm, 2 parafusos cabeça sextavada rosca WW 1/4"x2", 2 parafusos cabeça lentilha auto-travante 3/8”x3/4", 2 arruelas lisas rosca WW 1/4”, 2 arruelas lisas rosca WW 3/8”, 2 porcas losangulares rosca WW
3/8” e 2 chumbador mecânico CB completo rosca WW 1/4”.</t>
  </si>
  <si>
    <t>Flange solto de aço carbono para colarinho (DE 200mm, PN10, PE100)</t>
  </si>
  <si>
    <t>Flange solto de aço carbono para colarinho (DE 355mm, PN10)</t>
  </si>
  <si>
    <t>Fornecimento de  Cabo com seção nominal de 400 mm² Unipolar/HEPR 90°C, isolação 0,6/1 kV, livre de halogenio e gases corrosivos. Destinado para conexões entre tramos e chaves seccionadoras/contatoras do terceiro trilho (30 conexões, comprimento médio 25m, com 4 cabos cada). Conforme diagrama DG.4/EF.99/00.302. Quantitativo conforme Lista de Material LM.3/EF.99/00.302.</t>
  </si>
  <si>
    <t>Fornecimento de  chave secionadora do circuito de tração conforme especificação técnica ET.4/EF.99/00.302. Quantitativo conforme Lista de Material LM.3/EF.99/00.302.</t>
  </si>
  <si>
    <t>FORNECIMENTO DE APARELHO DE AR-CONDICIONADO 12.000 BTU, SPLIT, HI - WALL, INVERTER, INCLUINDO: TRANSPORTE ATÉ BRASÍLIA, GARANTIA MÍNIMA DE 12 MESES, CONFORME MD.3/00.7G/I8.001-0B E ET.3/00.7G/I8.001-0B</t>
  </si>
  <si>
    <t>FORNECIMENTO DE APARELHO DE AR-CONDICIONADO 18.000 BTU, SPLIT, CASSETE, INVERTER, INCLUINDO: TRANSPORTE ATÉ BRASÍLIA, GARANTIA MÍNIMA DE 12 MESES, CONFORME MD.3/00.7G/I8.001-0B E ET.3/00.7G/I8.001-0B</t>
  </si>
  <si>
    <t>FORNECIMENTO DE APARELHO DE AR-CONDICIONADO 30.000 BTU, SPLIT, PISO TETO, INVERTER, INCLUINDO: TRANSPORTE ATÉ BRASÍLIA, GARANTIA MÍNIMA DE 12 MESES, CONFORME MD.3/00.7G/I8.001-0B E ET.3/00.7G/I8.001-0B</t>
  </si>
  <si>
    <t>FORNECIMENTO DE APARELHO DE AR-CONDICIONADO 36.000 BTU, SPLIT, HI - WALL, INVERTER, INCLUINDO: TRANSPORTE ATÉ BRASÍLIA, GARANTIA MÍNIMA DE 12 MESES, CONFORME MD.3/91.7G/I8.001 E ET.3/91.7G/I8.002</t>
  </si>
  <si>
    <t>FORNECIMENTO DE APARELHO DE AR-CONDICIONADO 47.000 BTU, SPLIT, PISO TETO, INVERTER, INCLUINDO: TRANSPORTE ATÉ BRASÍLIA, GARANTIA MÍNIMA DE 12 MESES, CONFORME MD.3/00.7G/I8.001-0B E ET.3/00.7G/I8.001-0B</t>
  </si>
  <si>
    <t>FORNECIMENTO DE APARELHO DE AR-CONDICIONADO 54.000 BTU, SPLIT, PISO TETO, INVERTER, INCLUINDO: TRANSPORTE ATÉ BRASÍLIA, GARANTIA MÍNIMA DE 12 MESES, CONFORME MD.3/00.7G/I8.001-0B E ET.3/00.7G/I8.001-0B</t>
  </si>
  <si>
    <t>FORNECIMENTO DE APARELHO DE AR-CONDICIONADO 9.000 BTU, SPLIT, HI - WALL, INVERTER, INCLUINDO: TRANSPORTE ATÉ BRASÍLIA, GARANTIA MÍNIMA DE 12 MESES, CONFORME MD.3/00.7G/I8.001-0B E ET.3/00.7G/I8.001-0B</t>
  </si>
  <si>
    <t>Fornecimento de Banco de baterias chumbo-ácido estacionárias com capacidade de 25 Ah, 58 elementos, para descarga em 10 horas tensão nominal 125 V. O banco de baterias deverá atender as características técnicas conforme a especificação ET.4/EC.99/31.402.</t>
  </si>
  <si>
    <t>Fornecimento de Banco de baterias chumbo-ácido estacionárias para as SRs 63 e 64, com capacidade de 50 Ah/10h, 58 elementos, para descarga em 10 horas tensão nominal 125 V, tensão nominal de descarga 1,75 V/elementos.  O  banco de baterias deverá atender as características técnicas conforme a especificação ET.4/EB.99/62.202.</t>
  </si>
  <si>
    <t>Fornecimento de Banco de baterias chumbo-ácido estacionárias para SR 65, com capacidade de 100 Ah/10h, 58 elementos,  tensão nominal 125 V, tensão nominal de descarga 1,75 V/elementos.  O banco de baterias deverá atender as características técnicas conforme a especificação ET.4/EB.99/62.202.</t>
  </si>
  <si>
    <t>FORNECIMENTO DE BLOQUEIOS ELETROMECÂNICOS, INCLUINDO: FERRAMENTAS E DISPOSITIVOS ESPECIAIS, GUARDA E REPONSABILIDADE SOBRE OS EQUIPAMENTOS ATÉ SUA INSTALAÇÃO, TRANSPORTE ATÉ BRASÍLIA, TRANSPORTE ATÉ O LOCAL DE INSTALAÇÃO, DOCUMENTAÇÃO TÉCNICA, TESTES EM FÁBRICA, GARANTA POR 12 MESES, CONFORME ET.4/BA.99/00.001-1A</t>
  </si>
  <si>
    <t>Fornecimento de brita para lastro ferroviário (exclusive transporte)</t>
  </si>
  <si>
    <t>Fornecimento de Cabo de cobre, singelo seção nominal 120 mm², isolação em borracha HEPR , antichamas, livre de halogenio e gases corrosivos, de classe 0,6/1,0 kV, com cobertura em poliolefínico não halogenado. Quantitativo conforme Listas de Materiais LM.4/EC.35/00.401 e LM.4/EC.36/00.401.</t>
  </si>
  <si>
    <t>Fornecimento de Cabo de cobre, singelo seção nominal 16mm², isolação em borracha HEPR , antichamas, livre de halogenio e gases corrosivos, de classe 0,6/1,0 kV, com cobertura em poliolefínico não halogenado. Quantitativo conforme Listas de Materiais LM.4/EC.35/00.401 e LM.4/EC.36/00.401.</t>
  </si>
  <si>
    <t>Fornecimento de Cabo de cobre, singelo seção nominal 240 mm², isolação em borracha HEPR , antichamas, livre de halogenio e gases corrosivos, de classe 0,6/1,0 kV, com cobertura em poliolefínico não halogenado. Quantitativo conforme Listas de Materiais LM.4/EC.35/00.401 e LM.4/EC.36/00.401.</t>
  </si>
  <si>
    <t>Fornecimento de Cabo de cobre, singelo seção nominal 25 mm², isolação em borracha HEPR , antichamas, livre de halogenio e gases corrosivos, de classe 0,6/1,0 kV, com cobertura em poliolefínico não halogenado. Quantitativo conforme Listas de Materiais LM.4/EC.35/00.401 e LM.4/EC.36/00.401.</t>
  </si>
  <si>
    <t>Fornecimento de Cabo de cobre, singelo seção nominal 300 mm², isolação em borracha HEPR , antichamas, livre de halogenio e gases corrosivos, de classe 0,6/1,0 kV, com cobertura em poliolefínico não halogenado. Quantitativo conforme Lista de Cabos LC.4/EX.99/00.501</t>
  </si>
  <si>
    <t>Fornecimento de Cabo de cobre, singelo seção nominal 35 mm², isolação em borracha HEPR , antichamas, livre de halogenio e gases corrosivos, de classe 0,6/1,0 kV, com cobertura em poliolefínico não halogenado. Quantitativo conforme Listas de Materiais LM.4/EC.35/00.401 e LM.4/EC.36/00.401.</t>
  </si>
  <si>
    <t>Fornecimento de Cabo de cobre, singelo seção nominal 4mm², isolação em borracha HEPR , antichamas, livre de halogenio e gases corrosivos, de classe 0,6/1,0 kV, com cobertura em poliolefínico não halogenado. Quantitativo conforme Listas de Materiais LM.4/EC.35/00.401 e LM.4/EC.36/00.401.</t>
  </si>
  <si>
    <t>Fornecimento de Cabo de cobre, singelo seção nominal 50 mm², isolação em borracha HEPR , antichamas, livre de halogenio e gases corrosivos, de classe 0,6/1,0 kV, com cobertura em poliolefínico não halogenado. Quantitativo conforme Listas de Materiais LM.4/EC.35/00.401 e LM.4/EC.36/00.401.</t>
  </si>
  <si>
    <t>Fornecimento de cabo de cobre, singelo, potência em média tensão, 8,7/15 kV, tempera mole, redondo compactado, seção nominal 120 mm² temperatura de 90°C, classe de encordoamento 2, isolamento HEPR, blindagem isolação metálica em cobre; capa externa em poliolefínico, antichama, livre de halogênio e gases corrosivos. Quantitativo conforme Lista de Cabos LC.4/EE.99/00.103.</t>
  </si>
  <si>
    <t>Fornecimento de cabo de cobre, singelo, potência em média tensão, 8,7/15 kV, tempera mole, redondo compactado, seção nominal 120 mm² temperatura de 90°C, classe de encordoamento 2, isolamento HEPR, blindagem isolação metálica em cobre; capa externa em poliolefínico, antichama, livre de halogênio e gases corrosivos. Quantitativo conforme Lista de Cabos LC.4/EB.34/00.201,  LC.4/EB.35/00.201 e LC.4/EB.36/00.201</t>
  </si>
  <si>
    <t>Fornecimento de Cabo de cobre, unipolar singelo seção nominal 1,5 mm², isolação 0,6/1 kV em borracha HEPR, 90ºC , antichamas, livre de halogênio e gases corrosivos e cobertura em poliolefínica não halogenada na cor preta. Destinado para utilização nos circuitos do PNCA e PNCC. Quantitativo conforme Lista de Cabos LC.4/EB.34/00.201, LC.4/EB.35/00.201 e LC.4/EB.36/00.201</t>
  </si>
  <si>
    <t>Fornecimento de Cabo de cobre, unipolar singelo seção nominal 10 mm², isolação 0,6/1 kV em borracha HEPR, 90ºC , antichamas, livre de halogênio e gases corrosivos e cobertura em poliolefínica não halogenada na cor preta. Quantitativo conforme Lista de Cabos LC.4/EB.34/00.201,  LC.4/EB.35/00.201 e LC.4/EB.36/00.201</t>
  </si>
  <si>
    <t>Fornecimento de Cabo de cobre, unipolar singelo seção nominal 2,5 mm², isolação 0,6/1 kV em borracha HEPR, 90ºC , antichamas, livre de halogênio e gases corrosivos e cobertura em poliolefínica não halogenada na cor preta.  Destinado para utilização nos circuitos do PNCA e PNCC. Quantitativo conforme Lista de Cabos LC.4/EB.34/00.201, LC.4/EB.35/00.201 e LC.4/EB.36/00.201</t>
  </si>
  <si>
    <t>Fornecimento de Cabo de cobre, unipolar singelo seção nominal 300 mm², isolação 0,6/1 kV em borracha HEPR, 90ºC , antichamas, livre de halogênio e gases corrosivos e cobertura em poliolefínica não halogenada na cor preta. Quantitativo conforme Lista de Cabos LC.4/EB.34/00.201,  LC.4/EB.35/00.201 e LC.4/EB.36/00.201</t>
  </si>
  <si>
    <t>Fornecimento de Cabo de cobre, unipolar singelo seção nominal 35 mm², isolação 0,6/1 kV em borracha HEPR, 90ºC , antichamas, livre de halogênio e gases corrosivos e cobertura em poliolefínica não halogenada na cor preta. Quantitativo conforme Lista de Cabos LC.4/EB.34/00.201,  LC.4/EB.35/00.201 e LC.4/EB.36/00.201</t>
  </si>
  <si>
    <t>Fornecimento de Cabo de cobre, unipolar singelo seção nominal 4 mm², isolação 0,6/1 kV em borracha HEPR, 90ºC , antichamas, livre de halogênio e gases corrosivos e cobertura em poliolefínica não halogenada na cor preta. Destinado para utilização nos circuitos do PNCA e PNCC. Quantitativo conforme Lista de Cabos LC.4/EB.34/00.201, LC.4/EB.35/00.201 e LC.4/EB.36/00.201</t>
  </si>
  <si>
    <t>Fornecimento de Cabo de cobre, unipolar singelo seção nominal 400 mm², isolação 0,6/1 kV em borracha HEPR, 90ºC , antichamas, livre de halogênio e gases corrosivos e cobertura em poliolefínica não halogenada na cor preta. Quantitativo conforme Lista de Cabos LC.4/EB.34/00.201,  LC.4/EB.35/00.201 e LC.4/EB.36/00.201</t>
  </si>
  <si>
    <t>Fornecimento de Cabo de cobre, unipolar singelo seção nominal 6 mm², isolação 0,6/1 kV em borracha HEPR, 90ºC , antichamas, livre de halogênio e gases corrosivos e cobertura em poliolefínica não halogenada na cor preta. Destinado para utilização nos circuitos do PNCA e PNCC. Quantitativo conforme Lista de Cabos LC.4/EB.34/00.201, LC.4/EB.35/00.201 e LC.4/EB.36/00.201</t>
  </si>
  <si>
    <t>Fornecimento de cabo de controle de  2x2,5mm² em cobre de tempera mole, formação minima de 7 fios, classe de encordoamento 2, veias isoladas com termofixo em dupla camada de borracha HEPR numerados e temperatura de serviço contínuo de 70°C, 130ºC em sobrecarga  e 250°C em curtocircuito. Blindagem em fita de cobre, capa externa  cor preta composta de termoplastico a base de poliolefínica antichama e livre de halogenio e gases corrosivos, classe de tensão 0,6/1kV norma NBR 5410 e 13570, comportamento ao fogo NBR NM 60332-3-24. Quantitativo conforme Lista de Cabos LC.4/EX.99/00.501</t>
  </si>
  <si>
    <t>Fornecimento de cabo de controle de  4x1,5mm² em cobre de tempera mole, formação minima de 7 fios, classe de encordoamento classe 5, veias isoladas com termofixo em dupla camada de borracha HEPR numerados e temperatura de serviço contínuo de 90°C, 130ºC em sobrecarga  e 250°C em curtocircuito. Blindagem em fita de cobre, capa externa cor preta composta de termoplastico a base de poliolefínica antichama e livre de halogenio e gases corrosivos, classe de tensão 0,6/1kV norma NBR 5410 e 13570, comportamento ao fogo NBR NM 60332-3-24. Quantitativo conforme Lista de Cabos LC.4/EX.99/00.501</t>
  </si>
  <si>
    <t>Fornecimento de Cabo de Fibra Ótica monomodo contendo 6 pares (12 fibras), com núcleo dielétrico, proteção com armadura de aço corrugado, capa externa em material termoplástico com propriedades de auto suspenção de fogo, atóxico,  seguindo norma ABNT NBR 15108, certificado Anatel. Quantitativo conforme Lista de Cabos LC.4/EX.99/00.501.</t>
  </si>
  <si>
    <t>Fornecimento de Cabo de Fibra Ótica multimodo contendo 12 pares (24 fibras), com núcleo dielétrico, proteção com armadura de aço corrugado, capa externa em material termoplástico com propriedades de auto suspenção de fogo, atóxico,  seguindo norma ABNT NBR 15108, certificado Anatel. Quantitativo conforme Lista de Cabos LC.4/EX.99/00.501.</t>
  </si>
  <si>
    <t>Fornecimento de Cabo de Fibra Ótica multimodo contendo 24 pares (48 fibras), com núcleo dielétrico, proteção com armadura de aço corrugado, capa externa em material termoplástico com propriedades de auto suspenção de fogo, atóxico,  seguindo norma ABNT NBR 15108, certificado Anatel. Quantitativo conforme Lista de Cabos LC.4/EX.99/00.501.</t>
  </si>
  <si>
    <t>Fornecimento de cabo elétrico isolado, singelo, potência em média tensão, 8,7/15 kV, cobre, tempera mole, redondo compactado, seção nominal 240 mm² temperatura de 90°C, classe de encordoamento 2, isolamento HEPR, blindagem isolação metálica em cobre; capa externa em poliolefínico, antichama, livre de halogênio e gases corrosivos. Quantitativo conforme Lista de Cabos LC.4/EE.99/00.103.</t>
  </si>
  <si>
    <t>Fornecimento de cabo elétrico isolado, singelo, potência em média tensão, 8,7/15 kV, cobre, tempera mole, redondo compactado, seção nominal 300 mm² temperatura de 90°C, classe de encordoamento 2, isolamento HEPR, blindagem isolação metálica em cobre; capa externa em poliolefínico, antichama, livre de halogênio e gases corrosivos. Quantitativo conforme Lista de Cabos LC.4/EE.99/00.103.</t>
  </si>
  <si>
    <t>FORNECIMENTO DE CAIXA DE VENTILAÇÃO PARA SUPRIMENTO DE AR EXTERIOR, GABINETE FABRICADO EM CHAPA GALVANIZADA E PINTURA ELETROSTÁTICA A PÓ, VENTILADOR TIPO SIROCCO, VAZÃO 830 M³/H, PRESSÃO ESTÁTICA DE 45 MMCA, 2150 RPM MOTOR 1 CV, IV POLOS, TRIFÁSICO, 380 V, 60 HZ, COM FILTRAGEM ACOPLADA CLASSE ABNT F5, MODELO DE REFERENCIA: GVS 7/7 - OU EQUIVALENTE TÉCNICO.</t>
  </si>
  <si>
    <t>Fornecimento de Carregador de Baterias para as SRs 65, 64 e 63 tensão nominal trifásica de entrada 380 V, frequência 60 Hz tensão nominal de saída 125 Vcc, corrente nominal de saída 100 A fornecido em gabinete composto de indicadores de tensão, corrente e sinalização. O carregador/retificador deverá atender as características técnicas conforme  a especificação ET.4/EB.99/62.201.</t>
  </si>
  <si>
    <t>Fornecimento de Carregador/Retificador de baterias tensão nominal trifásica de entrada 380 V, frequência 60 Hz tensão nominal de saída 125 Vcc, corrente nominal de saída 32A. O carregador/retificador deverá atender as características técnicas conforme a
especificação ET.4/EC.99/31.401.</t>
  </si>
  <si>
    <t>Fornecimento de Conjunto de cubículos blindados de 1kVcc constituído em chapa de aço galvanizada por imersão de zinco a quente e estruturas metálicas com dispositivos de alívio de pressão, instalação abrigada, montagem vertical isolada da malha de terra da subestação.  O conjunto de cubículos de 1 kVcc deverá atender as características técnicas conforme a especificação ET.4/EB.99/40.201. O fornecimento deve incluir os IEDs instalados nos compartimentos específicos dos cubículos 2, 3, 4 e 5, atendendo as características das especificações técnicas ET.4/EX.99/00.501 e ET.4/EX.99/00.502-2 e observando a indicação no diagrama DG.4/EX.99/00.502.</t>
  </si>
  <si>
    <t>Fornecimento de Conjunto de cubículos de 15 kV para a SR 63, constituído de 9 cubículos interligados pelo mesmo barramento  e um cubículo isolado desse barramento. O conjunto de cubículos deve atender as características técnicas da especificação ET.4/EB.99/01.201. O fornecimento deve incluir os IEDs instalados nos compartimentos específicos dos cubículos, atendendo as características das especificações técnicas ET.4/EX.99/00.501 e ET.4/EX.99/00.502-2 e observando a indicação nos diagramas DG.4/EX.99/00.502, DG.4/EX.99/00.503 e DG.4/EX.99/00.506.</t>
  </si>
  <si>
    <t>Fornecimento de Conjunto de cubículos de 15 kV para as SRs 64 e 65, constituído de 8 cubículos interligados pelo mesmo barramento  e um cubículo isolado desse barramento. O conjunto de cubículos deve atender as características técnicas da especificação ET.4/EB.99/01.201. O fornecimento deve incluir os IEDs instalados nos compartimentos específicos dos cubículos, atendendo as características das especificações técnicas ET.4/EX.99/00.501 e ET.4/EX.99/00.502-2 e observando a indicação nos diagramas DG.4/EX.99/00.502, DG.4/EX.99/00.503.</t>
  </si>
  <si>
    <t>Fornecimento de Cubículo de Interligação IC1 a ser instalado na Subestação Retificadora 62, contendo disjuntor de 15kV, TC, TP, e preparado para ser interligado com o barramento de 15kV do Painel de 15kV  existente da Subestação Retificadora 62 (DE.8/EB.32/01.001 - antiga SR 15), conforme especificação técnica ET.4/EE.99/00.103. O fornecimento deve incluir o IED instalado no compartimento específico do cubículo, atendendo as características das especificações técnicas ET.4/EX.99/00.501 e ET.4/EX.99/00.502-2 e observando a indicação no diagrama DG.4/EX.99/00.506.</t>
  </si>
  <si>
    <t>FORNECIMENTO DE ELEVADOR INCLUINDO: FERRAMENTAS E DISPOSITIVOS ESPECIAIS, DESENHO E DETALHES DOS SOBRESSALENTES, GUARDA DO EQUIPAMENTO ATÉ SUA INSTALAÇÃO, TRANSPORTE ATÉ BRASÍLIA, TRANSPORTE ATÉ O LOCAL DE INSTALAÇÃO, GARANTA POR NO MÍNIMO 12 MESES, CONFORME MD.3/AL.35/00.001 E ET.3/AL.99/00.001</t>
  </si>
  <si>
    <t>FORNECIMENTO DE ESCADAS ROLANTES INCLUINDO: FERRAMENTAS E DISPOSITIVOS ESPECIAIS, DESENHO E DETALHES DOS SOBRESSALENTES, GUARDA DO EQUIPAMENTO ATÉ SUA INSTALAÇÃO, TRANSPORTE ATÉ BRASÍLIA, TRANSPORTE ATÉ O LOCAL DE INSTALAÇÃO, GARANTA POR NO MÍNIMO 12 MESES, CONFORME MD.3/AB.7G/00.001, ET.3/AB.7G/00.001 E ET.3/AB.99/00.001</t>
  </si>
  <si>
    <t>Fornecimento de jogo de dormentes de concreto para AMV 1:10, bitola larga</t>
  </si>
  <si>
    <t>jg</t>
  </si>
  <si>
    <t>Fornecimento de jogo de dormentes de concreto para AMV 1:14, bitola larga</t>
  </si>
  <si>
    <t>Fornecimento de leito para cabos tipo médio especial aba de 400x100mm barra de 3m. Conforme desenhos DE.4/EB.34/00.202, DE.4/EB.35/00.202, DE.4/EB.36/00.202, DE.4/EB.34/00.203, DE.4/EB.35/00.203, DE.4/EB.36/00.203 e Listas de Materiais LM.4/EB.34/00.201, LM.4/EB.35/00.201 e LM.4/EB.36/00.201.</t>
  </si>
  <si>
    <t>Fornecimento de leito para cabos tipo médio especial aba de 600x100mm barra de 3m. Conforme desenhos DE.4/EB.34/00.202, DE.4/EB.35/00.202, DE.4/EB.36/00.202, DE.4/EB.34/00.203, DE.4/EB.35/00.203, DE.4/EB.36/00.203 e Listas de Materiais LM.4/EB.34/00.201, LM.4/EB.35/00.201 e LM.4/EB.36/00.201.</t>
  </si>
  <si>
    <t>Fornecimento de Mufla terminal, tensão 8,7/15 kV; monofásico; uso externo; seção do condutor 95-185 mm²; material termocontrátil; fornecido com conector do tipo prensado para cabo de cobre à barra chata com 2 furos NEMA. Quantitativo conforme Lista de Material LM.3/EE.99/00.102.</t>
  </si>
  <si>
    <t>Fornecimento de Mufla terminal, tensão 8,7/15 kV; monofásico; uso interno; seção do condutor 240-400 mm²; material termocontrátil; fornecido com conector do tipo prensado para cabo de cobre à barra chata com 2 furos NEMA. Quantitativo conforme Lista de Material LM.3/EE.99/00.102.</t>
  </si>
  <si>
    <t>Fornecimento de Mufla terminal, tensão 8,7/15 kV; monofásico; uso interno; seção do condutor 95-185 mm²; material termocontrátil; fornecido com conector do tipo prensado para cabo de cobre à barra chata com 2 furos NEMA. Quantitativo conforme Lista de Materiais LM.4/EB.34/00.201, LM.4/EB.35/00.201 e LM.4/EB.36/00.201 e Diagramas DG.4/EB.34/00.202, DG.4/EB.35/00.202 e DG.4/EB.36/00.202.</t>
  </si>
  <si>
    <t>Fornecimento de Mufla terminal, tensão 8,7/15 kV; monofásico; uso interno; seção do condutor 95-185 mm²; material termocontrátil; fornecido com conector do tipo prensado para cabo de cobre à barra chata com 2 furos NEMA. Quantitativo conforme Lista de Material LM.3/EE.99/00.102.</t>
  </si>
  <si>
    <t>Fornecimento de Painel de Distribuição de corrente alternada para tensão nominal de 380/220 V, 60 Hz, com 2 alimentadores entrada constituído disjuntores motorizados de 63 A intertravados  eletricamente  Confeccionado em duas colunas de 800x800x2300mm. O painel deverá atender as características técnicas conforme a especificação ET.4/EB.99/61.201.</t>
  </si>
  <si>
    <t>Fornecimento de Painel de Distribuição de corrente alternada para tensão nominal de 380/220 V, 60 Hz. O painel deverá atender as características técnicas conforme a especificação ET.4/EC.99/33.401.</t>
  </si>
  <si>
    <t>Fornecimento de Painel de Distribuição de corrente contínua, tensão nominal 125 Vcc, constituído de um alimentadores de entrada de 100A. O painel deverá ser dotado de medição sendo um voltímetro escala 0-150 V, um amperímetro escala 0-100 A. Confeccionado em uma coluna de 800x800x2300mm. O painel deverá atender as características técnicas conforme a especificação ET.4/EB.99/60.201.</t>
  </si>
  <si>
    <t>Fornecimento de Painel de Distribuição de corrente contínua, tensão nominal 125 Vcc.  O painel deverá atender as características técnicas conforme a especificação ET.4/EC.99/33.402.</t>
  </si>
  <si>
    <t>Fornecimento de Painel de Entrada de Energia (PEE/SAM) formado por 4 cubículos de 15 kV, instalação ao tempo, incluindo IEDs, conforme especificações técnicas ET.3/EE.99/00.101, ET.4/EX.99/00.501, ET.4/EX.99/00.502-2 e ET.4/EX.99/00.503. O fornecimento deverá abranger ainda o projeto de fabricação e testes de plataforma em fábrica.</t>
  </si>
  <si>
    <t>Fornecimento de Painel de Sobrepor de Cargas Prioritárias para tensão nominal 220/380V.  O painel deverá atender as características técnicas conforme a especificação ET.4/EC.99/30.401.</t>
  </si>
  <si>
    <t>Fornecimento de perfilado de aço galvanizado com 3000x38x38 mm, espessura #14  MSG. Quantitativo conforme Lista de Material LM.3/EE.99/00.102.</t>
  </si>
  <si>
    <t>Fornecimento de perfilado perfurado, fabricados em chapa, bitola nº14 (espessura de 2,00 mm) com furação padrão de 10x13 mm para união e ajuste com os demais componentes, com dimensões de 38x38 mm barra de 6m. Conforme desenhos DE.4/EB.34/00.202, DE.4/EB.35/00.202, DE.4/EB.36/00.202, DE.4/EB.34/00.203, DE.4/EB.35/00.203, DE.4/EB.36/00.203 e Listas de Materiais LM.4/EB.34/00.201, LM.4/EB.35/00.201 e LM.4/EB.36/00.201.</t>
  </si>
  <si>
    <t>Fornecimento de Quadro de Aterramento de Sobrepor para ligação equipotencial, com dimensões de 700mm de altura, 500mm de largura e 300 de profundidade, constituído de barra de cobre eletrolítico  seção 200mm², com furações para conetores terminais de aterramento. Conforme desenho DE.4/EX.99/10.600. Quantitativo conforme Listas de Materiais LM.4/EC.35/00.401 e LM.4/EC.36/00.401.</t>
  </si>
  <si>
    <t>Fornecimento de Quadro de Sobrepor 1000mm altura, 700mm largura e 300mm de profundidade, dotados de barras de cobre eletrolítico para ligações equipotenciais, montagem vertical, com dimensões de  seção 400 mm², comprimento 700 mm interligadas entre si. As barras devem ter furações para receber para até 10 conetores 35 a 185mm² cada e 1 conetor para cabo de 300mm². Conforme desenho DE.4/EX.99/00.600 e Listas de Materiais LM.4/EB.34/00.201, LM.4/EB.35/00.201 e LM.4/EB.36/00.201.</t>
  </si>
  <si>
    <t>Fornecimento de Retificador de Tração de 12 pulsos, potência de retificação nominal de 2000 kW,para operação conjunta com transformador de tração de potência de 2200 kVA. Tensão de entrada em corrente alternada definida pelo fornecedor em função da regulação do Grupo Retificador (Transformador/Retificado) tensão nominal de saída em corrente contínua 750 Vcc. O Retificador deverá atender as características técnicas conforme a especificação ET.4/EB.99/26.201.</t>
  </si>
  <si>
    <t>Fornecimento de Retificador de Tração de 12 pulsos, potência de retificação nominal de 2750 kW, para operação conjunta com transformador de tração de potência nominal de 3025 kVA. Tensão de entrada em corrente alternada definida pelo fornecedor em função da regulação do Grupo Retificador (Transformador/Retificado) tensão nominal de saída em corrente contínua 750 Vcc.  O Retificador deverá atender as características técnicas conforme a especificação ET.4/EB.99/26.201. .</t>
  </si>
  <si>
    <t>Fornecimento de Sistema Curtocircuitador Negativo-Terra automatizado, para proteção de tensão de toque, montado em painel de sobrepor, uso interno, isolação IP30. Capacidade de corrente 1000A, corrente de pico 70 kA/ 20 ms e entrada de cabos pela parte inferior do painel. Conforme  características técnicas especificadas nos documentos ET.4/EX.99/00.501 e ET.4/EX.99/00.502-2.</t>
  </si>
  <si>
    <t>Fornecimento de Transformador à seco, instalação abrigada, trifásico, potência nominal de 225 kVA, tensão primária 13,8 kV, tensão secundária 380/220 V, frequência 60 Hz, impedância 5%, ligação primária em triângulo, ligação secundária em estrela com neutro acessível. O transformador deverá atender as características técnicas conforme a especificação ET.4/EC.99/21.401.</t>
  </si>
  <si>
    <t>Fornecimento de Transformador de Tração a óleo com potência estimada de 3025 kVA para operação conjunta com retificador de 12 pulsos de 2750 kW, enrolamento primário em 13,8 kV e duplo enrolamento secundário delta/estrela defasados de 30º . A potência nominal, tensão secundária nominal e impedância do transformador a serem confirmadas pelo fornecedor considerando as características técnicas do grupo retificador. O transformador deverá atender as características técnicas conforme a especificação ET.4/EB.99/20.202.</t>
  </si>
  <si>
    <t>Fornecimento de Transformador de Tração a seco com potência estimada de 2200 kVA para operação conjunta com retificador de 12 pulsos de 2000 kW, enrolamento primário em 13,8 kV e duplo enrolamento secundário delta/estrela defasados de 30º . A potência nominal, tensão secundária nominal e impedância do transformador a serem confirmadas pelo fornecedor considerando as características técnicas do grupo retificador. O transformador deverá atender as características técnicas conforme a especificação ET.4/EB.99/20.201.</t>
  </si>
  <si>
    <t>Fornecimento de uma equipe de profissionais com formação, experiência e especialização necessárias para a execução dos trabalhos de acompanhamento técnico e operacional.</t>
  </si>
  <si>
    <t>Fornecimento de uma equipe de profissionais com formação, experiência e especialização necessárias para a
execução dos trabalhos de acompanhamento técnico e operacional.</t>
  </si>
  <si>
    <t>FORNECIMENTO DE VENTILADOR DE EXAUSTÃO, TIPO AXIAL, À PROVA DE EXPLOSÃO, VAZÃO 16.500 M³/H, PRESSÃO ESTÁTICA DE 30 MMCA, 1.750 RPM , MOTOR 4,0 CV, IV POLOS, TRIFÁSICO, 380 V, 60 HZ, MODELO DE REFERENCIA: AC-630 ARRANJO 9 OU EQUIVALENTE TÉCNICO.</t>
  </si>
  <si>
    <t>FORNECIMENTO DE VENTILADOR DE EXAUSTÃO, TIPO AXIAL, À PROVA DE EXPLOSÃO, VAZÃO 800 M³/H, PRESSÃO ESTÁTICA DE 5 MMCA, 1.150 RPM ,MOTOR 0,16 CV, VI POLOS, TRIFÁSICO, 380 V, 60 HZ, MODELO DE REFERENCIA: AC-400 ARRANJO 4 OU EQUIVALENTE TÉCNICO.</t>
  </si>
  <si>
    <t>FORNECIMENTO DE VENTILADOR PARA EXAUSTÃO TIPO CENTRIFUGO SIROCCO, 34.500 M³/H, PRESSÃO ESTÁTICA DE 20 MMCA, 350 RPM MOTOR 10,0 CV, IV POLOS, TRIFÁSICO, 380 V, 60 HZ, MODELO DE REFERENCIA: CSS 900 - OU EQUIVALENTE TÉCNICO, INCLUINDO: GUARDA DO EQUIPAMENTO ATÉ SUA INSTALAÇÃO, TRANSPORTE ATÉ BRASÍLIA, TRANSPORTE ATÉ O LOCAL DE INSTALAÇÃO, ASSISTÊNCIA TÉCNICA EM GARANTA POR 12 MESES, CONFORME MD.3/00.7G/I8.001-0B E ET.3/00.7G/I8.001-0B</t>
  </si>
  <si>
    <t>FORNECIMENTO DE VENTILADOR PARA SUPRIMENTO DE AR EXTERNO TIPO CENTRIFUGO "LIMIT LOAD", VAZÃO 61.300 M³/H, PRESSÃO ESTÁTICA DE 50 MMCA, 1150 RPM MOTOR 25,0 CV, IV POLOS, TRIFÁSICO, 380 V, 60 HZ, MODELO DE REFERENCIA: CLD 800 - OU EQUIVALENTE TÉCNICO, INCLUINDO: GUARDA DO EQUIPAMENTO ATÉ SUA INSTALAÇÃO, TRANSPORTE ATÉ BRASÍLIA, TRANSPORTE ATÉ O LOCAL DE INSTALAÇÃO, ASSISTÊNCIA TÉCNICA EM GARANTA POR 12 MESES, CONFORME MD.3/00.7G/I8.001-0B E ET.3/00.7G/I8.001-0B</t>
  </si>
  <si>
    <t>Fornecimento de vídeo de treinamento de 2 horas sobre manutenção e ajustes</t>
  </si>
  <si>
    <t>Fornecimento do conjunto condutor de terceiro trilho, com capacidade nominal de 2900 A, completo, incluindo todos os componentes necessários  para montagem do conjunto (Viga I, barras de alumínio, suportes, tirefondes, capas, espaçadores, garras, dentre outros). O conjunto condutor deverá atender as características técnicas indicadas na especificação técnica ET.4/EF.99/00.301. Quantitativo conforme Lista de Material LM.3/EF.99/00.302.</t>
  </si>
  <si>
    <t>Fornecimento do Painel de Controle e Comunicação - QPC para as SRs 63, 64 e 65, conforme características técnicas especificadas nas ET.4/EX.99/00.501, ET.4/EX.99/00.502-2, ET.4/EX.99/00.503. Incluso no fornecimento os Dispositivos de Automação, a UCD (Unidade de Controle Digital), terminal microprocessador (IHM) para comando, controle e supervisão local do sistema e todos os componentes de rede como GPS, USOs (Unidade de Supervisão e Operação), Switches, DIOs, além de sistema de telesupervisão completo da SR (SCADA), Drives adicionais para SCADA central (IEC 61850) e central (SNMP), licença de software para oscilografia e banco de dados, bem como demais dispositivos indicados nas especificações técnicas mencionadas.
O fornecimento deverá prever ainda testes de plataforma em fábrica. Deve ser observado o apresentado nos diagramas DG.4/EX.99/00.502 e DG.4/EX.99/00.504-2.</t>
  </si>
  <si>
    <t>Fornecimento dos materiais metálicos do AMV 1:10, TR 57, bitola larga</t>
  </si>
  <si>
    <t>Fornecimento e assentamento de aduelas complementares de concreto armado, ponta e bolsa (PB), para poço de visita (PV), diâmetro 0,60 x 0,40 m</t>
  </si>
  <si>
    <t>Fornecimento e assentamento de aduelas complementares de concreto armado, ponta e bolsa (PB), para poço de visita (PV), diâmetro 1,00 x 0,40 m</t>
  </si>
  <si>
    <t>FORNECIMENTO E ASSENTAMENTO DE ANEL DE CONCRETO ARMADO, D = 0,60 M.</t>
  </si>
  <si>
    <t>Fornecimento e assentamento de degrau para escada em barra de aço CA-50, diâmetro 3/4, forma em U com largura de 40 cm, dobrado e zincado, para parede de concreto</t>
  </si>
  <si>
    <t>Fornecimento e assentamento de excêntrica de concreto armado, diâmetro 1,20 m, para poço de visita (PV) diâmetro 1,00 m</t>
  </si>
  <si>
    <t>Fornecimento e assentamento de meio-fio de concreto, incluindo escoramento com bolas de concreto e rejuntamento com argamassa de cimento e areia</t>
  </si>
  <si>
    <t>Fornecimento e instalação de barra redonda 1/2" (0,99 kg/m)</t>
  </si>
  <si>
    <t>FORNECIMENTO E INSTALAÇÃO DE CORRIMÃO CENTRAL DUPLO (QUATRO TUBOS) EM AÇO CARBONO C/ COSTURA, C/ TUBO DE Ø=40MM, ESP.=3,0MM, C/ PINTURA ESMALTE INDUSTRIAL COR PRATA INOX, C/ APLICAÇÃO DE VERNIZ EM PÓ DE POLIESTER, FIXADO EM MONTANTE CENTRAL EM AÇO CARBONO C/ COSTURA, C/ TUBO DE Ø=40MM, ESP.=3,0MM, C/ PINTURA ESMALTE INDUSTRIAL COR PRATA INOX, C/ APLICAÇÃO DE VERNIZ EM PÓ DE POLIESTER, A CADA 1,20M.</t>
  </si>
  <si>
    <t>FORNECIMENTO E INSTALAÇÃO DE CORRIMÃO CENTRAL DUPLO (QUATRO TUBOS) EM AÇO INOX AISI 304 POLIDO, C/ TUBO DE Ø=44,5MM, ESP.=2,0MM, FIXADO EM MONTANTE CENTRAL EM AÇO INOX AISI 304 POLIDO, C/ TUBO DE Ø=44,5MM, ESP.=2,0MM, A CADA 1,20M.</t>
  </si>
  <si>
    <t>FORNECIMENTO E INSTALAÇÃO DE CORRIMÃO LATERAL DUPLO (DOIS TUBOS) EM AÇO CARBONO C/ COSTURA, C/ TUBO DE Ø=40MM, ESP.=3,0MM, C/ PINTURA ESMALTE INDUSTRIAL COR PRATA INOX, C/ APLICAÇÃO DE VERNIZ EM PÓ DE POLIESTER, FIXADO EM MONTANTE LATERAL EM AÇO CARBONO C/ COSTURA, C/ TUBO DE Ø=40MM, ESP.=3,0MM, C/ PINTURA ESMALTE INDUSTRIAL COR PRATA INOX, C/ APLICAÇÃO DE VERNIZ EM PÓ DE POLIESTER, A CADA 1,20M.</t>
  </si>
  <si>
    <t>FORNECIMENTO E INSTALAÇÃO DE CORRIMÃO LATERAL DUPLO (DOIS TUBOS) EM AÇO CARBONO C/ COSTURA, C/ TUBO DE Ø=40MM, ESP.=3,0MM, C/ PINTURA ESMALTE INDUSTRIAL COR PRATA INOX, C/ APLICAÇÃO DE VERNIZ EM PÓ DE POLIESTER, FIXADO NA PAREDE A CADA 1,20M.</t>
  </si>
  <si>
    <t>FORNECIMENTO E INSTALAÇÃO DE CORRIMÃO LATERAL DUPLO (DOIS TUBOS) EM AÇO CARBONO C/ COSTURA, C/ TUBO DE Ø=40MM, ESP.=3,0MM, C/ PINTURA ESMALTE INDUSTRIAL COR PRATA INOX, C/ APLICAÇÃO DE VERNIZ EM PÓ DE POLIESTER, FIXADO NO GUARDA CORPO.</t>
  </si>
  <si>
    <t>FORNECIMENTO E INSTALAÇÃO DE CORRIMÃO LATERAL DUPLO (DOIS TUBOS) EM AÇO INOX AISI 304 POLIDO, C/ TUBO DE Ø=44,5MM, ESP.=2,0MM, FIXADO NA PAREDE A CADA 1,20M.</t>
  </si>
  <si>
    <t>FORNECIMENTO E INSTALAÇÃO DE DAMPER TIPO REGISTRO GRAVITACIONAL, MODELO RGD 800 POSIÇÃO 270° (940 MM X 1040 MM), INCLUINDO PARAFUSOS E ACESSÓRIOS</t>
  </si>
  <si>
    <t>FORNECIMENTO E INSTALAÇÃO DE ESCADA METÁLICA DE ACESSO DA PLATAFORMA</t>
  </si>
  <si>
    <t>FORNECIMENTO E INSTALAÇÃO DE FITA DE AÇO GALVANIZADO DE 50 X 3 MM</t>
  </si>
  <si>
    <t>FORNECIMENTO E INSTALAÇÃO DE GRADIL DE FECHAMENTO DO BLOQUEIO, COMPOSTO POR 2 MONTANTES ESTRUTURAIS, DISTANTES A 650 MM ENTRE EIXOS, EM TUBO DE AÇO INOXIDÁVEL Ø=1 3/4" (44,5 MM), ESP. DE 2,00 MM E H = 1000 MM, FIXO NO PISO E CHAPA DE AÇO INOXIDÁVEL ESCOVADO ENVOLVIDA POR PERFIL "U" E FIXADA NOS MONTANTES, NAS DIMENSÕES 600X720 MM.</t>
  </si>
  <si>
    <t>FORNECIMENTO E INSTALAÇÃO DE GRELHAS EM ALUMINIO NA COR NATURAL, INCLUINDO PARAFUSOS E ACESSÓRIOS, MODELO AGS-T 225 X 125</t>
  </si>
  <si>
    <t>FORNECIMENTO E INSTALAÇÃO DE GRELHAS EM ALUMINIO NA COR NATURAL, INCLUINDO PARAFUSOS E ACESSÓRIOS, MODELO AGS-T 325 X 75</t>
  </si>
  <si>
    <t>FORNECIMENTO E INSTALAÇÃO DE GRELHAS EM ALUMINIO NA COR NATURAL, INCLUINDO PARAFUSOS E ACESSÓRIOS, MODELO AGS-T 425 X 125</t>
  </si>
  <si>
    <t>FORNECIMENTO E INSTALAÇÃO DE GRELHAS EM ALUMINIO NA COR NATURAL, INCLUINDO PARAFUSOS E ACESSÓRIOS, MODELO AGS-T 425 X 165</t>
  </si>
  <si>
    <t>FORNECIMENTO E INSTALAÇÃO DE GRELHAS EM ALUMINIO NA COR NATURAL, INCLUINDO PARAFUSOS E ACESSÓRIOS, MODELO AGS-T 625 X 425</t>
  </si>
  <si>
    <t>FORNECIMENTO E INSTALAÇÃO DE GRELHAS EM ALUMINIO NA COR NATURAL, INCLUINDO PARAFUSOS E ACESSÓRIOS, MODELO AR-A 625 X 425</t>
  </si>
  <si>
    <t>FORNECIMENTO E INSTALAÇÃO DE GRELHAS EM ALUMINIO NA COR NATURAL, INCLUINDO PARAFUSOS E ACESSÓRIOS, MODELO VAT-DG 1025 X 525</t>
  </si>
  <si>
    <t>FORNECIMENTO E INSTALAÇÃO DE GRELHAS EM ALUMINIO NA COR NATURAL, INCLUINDO PARAFUSOS E ACESSÓRIOS, MODELO VAT-DG 1225 X 525</t>
  </si>
  <si>
    <t>FORNECIMENTO E INSTALAÇÃO DE GRELHAS EM ALUMINIO NA COR NATURAL, INCLUINDO PARAFUSOS E ACESSÓRIOS, MODELO VAT-DG 225 X 125</t>
  </si>
  <si>
    <t>FORNECIMENTO E INSTALAÇÃO DE GRELHAS EM ALUMINIO NA COR NATURAL, INCLUINDO PARAFUSOS E ACESSÓRIOS, MODELO VAT-DG 325 X 75</t>
  </si>
  <si>
    <t>FORNECIMENTO E INSTALAÇÃO DE GRELHAS EM ALUMINIO NA COR NATURAL, INCLUINDO PARAFUSOS E ACESSÓRIOS, MODELO VAT-DG 425 X 125</t>
  </si>
  <si>
    <t>FORNECIMENTO E INSTALAÇÃO DE GRELHAS EM ALUMINIO NA COR NATURAL, INCLUINDO PARAFUSOS E ACESSÓRIOS, MODELO VAT-DG 525 X 325</t>
  </si>
  <si>
    <t>FORNECIMENTO E INSTALAÇÃO DE GUARDA CORPO DE AÇO CARBONO C/ COSTURA DE 1,10M, C/ MONTANTES C/ TUBO DE Ø=40MM, ESP.=3,0MM, ESPAÇADOS A CADA 1,20M, E GRADIL FORMADO POR DOIS TUBOS HORIZONTAIS DE Ø=25MM, COM ESPAÇAMENTOS IGUAIS, FIXADO COM CHUMBADOR MECÂNICO, C/ PINTURA ESMALTE INDUSTRIAL COR PRATA INOX, C/ APLICAÇÃO DE VERNIZ EM PÓ DE POLIESTER.</t>
  </si>
  <si>
    <t>FORNECIMENTO E INSTALAÇÃO DE JUNTA FLEXÍVEL PARA DUTOS</t>
  </si>
  <si>
    <t>FORNECIMENTO E INSTALAÇÃO DE MANTA ELASTOMÉRICA ATENUADORA DE VIBRAÇÕES PARA SUPORTE DE LASTRO FERROVIÁRIO, DUPLA CAMADA PARA PROTEÇÃO MECÂNICA</t>
  </si>
  <si>
    <t>FORNECIMENTO E INSTALAÇÃO DE PORTA DE INSPEÇÃO PARA DUTOS EM AÇO GALVANIZADO - MODELO PIPER 2512 GA-SP-S OU SIMILAR.</t>
  </si>
  <si>
    <t>FORNECIMENTO E INSTALAÇÃO DE PORTA PARA GRADIL DE FECHAMENTO DO BLOQUEIO, COM 2 PORTAS DE ABRIR DE 700 MM CADA, COMPOSTO POR 1 MONTANTE ESTRUTURAL DE H = 1000 MM, FIXO NO PISO, 2 MONTANTES DE H =980 MM E 2 MONTANTES DE H = 980 MM COM ROLDANAS PLÁSTICAS, TUDOS EM TUBO DE AÇO INOXIDÁVEL Ø=1 3/4" (44,5 MM) E ESP. DE 2,0 MM, E CHAPA DE AÇO INOXIDÁVEL ESCOVADO ENVOLVIDA POR PERFIL "U" E FIXADA NOS MONTANTES, NAS DIMENSÕES 600X720 MM, INCLUINDO 1 MAÇANETA, 4 DOBRADIÇAS E 4 ADESIVOS VINÍLICOS DE 300X300 MM DO SÍMBOLO INTERNACIONAL DE ACESSO.</t>
  </si>
  <si>
    <t>FORNECIMENTO E INSTALAÇÃO DE TOMADA DE AR EXTERNO COM FILTRO F711 (F71B 20/4), COM VENEZIANA AWK, COM REGISTRO AG, COM FUROS NAS ABAS, ANODIZADO NATURAL( 597 X 697).</t>
  </si>
  <si>
    <t>FORNECIMENTO E INSTALAÇÃO DE TOMADA DE SOBREPOR DE 20A, EM CONDULETE DE ALUMÍNIO.</t>
  </si>
  <si>
    <t>Fornecimento e instalação de treliça metálica e seus acessórios para travessia aérea, inclusive pintura, exclusive içamento</t>
  </si>
  <si>
    <t>FORNECIMENTO E INSTALAÇÃO DO QUADRO DAS BOMBAS DE ÁGUA FRIA (QBAF)</t>
  </si>
  <si>
    <t>FORNECIMENTO E INSTALAÇÃO DO QUADRO DAS BOMBAS DE ESGOTO (QBE)</t>
  </si>
  <si>
    <t>FORNECIMENTO E INSTALAÇÃO DO QUADRO DE CARGAS NÃO ESSENCIAIS DO MEZANINO - 01 (QTL-01)</t>
  </si>
  <si>
    <t>FORNECIMENTO E INSTALAÇÃO DO QUADRO DE CARGAS NÃO ESSENCIAIS DO MEZANINO - 02 (QTL-02)</t>
  </si>
  <si>
    <t>FORNECIMENTO E INSTALAÇÃO DO QUADRO TERMINAL DA SALA DE COMANDO (QDF-SC)</t>
  </si>
  <si>
    <t>FORNECIMENTO E INSTALAÇÃO DO QUADRO TERMINAL DA SALA DE EQUIP. TERCEIRIZADOS (QDF-TE)</t>
  </si>
  <si>
    <t>FORNECIMENTO E INSTALAÇÃO DO QUADRO TERMINAL DA SALA TÉCNICA (QDF-ST)</t>
  </si>
  <si>
    <t>FORNECIMENTO E INSTALAÇÃO DO QUADRO TERMINAL DA SUBESTAÇÃO AUXILIAR (QDF-SA)</t>
  </si>
  <si>
    <t>FORNECIMENTO E INSTALAÇÃO DO QUADRO TERMINAL DA SUBESTAÇÃO RETIFICADORA (QDF-SR)</t>
  </si>
  <si>
    <t>FORNECIMENTO E INSTALAÇÃO DO QUADRO TERMINAL DA SUBESTAÇÃO RETIFICADORA (QDF-SR) SR63</t>
  </si>
  <si>
    <t>FORNECIMENTO E INSTALAÇÃO DO QUADRO TERMINAL DE ESCADA ROLANTE 1/2 (QTF-ER)</t>
  </si>
  <si>
    <t>FORNECIMENTO E INSTALAÇÃO DO QUADRO TERMINAL DO ELEVADOR (QTF-ELEV)</t>
  </si>
  <si>
    <t>FORNECIMENTO E INSTALACAO LONA PLASTICA PRETA, PARA IMPERMEABILIZACAO, ESPESSURA 150 MICRAS.</t>
  </si>
  <si>
    <t>FORNECIMENTO E MONTAGEM DE ESTRUTURA METÁLICA COMPLETA (PERFIS TUBULARES, PERFIS LAMINADOS, PERFIS DE CHAPA DOBRADA E CHAPAS) EM AÇO CONFORME ESPECIFICADO ABAIXO, INCLUINDO CHUMBADORES QUÍMICOS, ELEMENTOS DE LIGAÇÃO, PINTURA, FABRICAÇÃO, ARMAZENAGEM, INSPEÇÃO E FISCALIZAÇÃO - SR63: - PERFIS TUBULARES RETANGULARES: ASTM A500 GRAU C - PERFIS SOLDADOS: ASTM A588 - PERFIS EM CHAPA DOBRADA: ASTM A588 - CHAPAS DE CONEXÃO E BASE: ASTM A588 - CANTONEIRAS: ASTM A588 - PERFIS TIPO W: ASTM A572-GR50</t>
  </si>
  <si>
    <t>FORRO EM DRYWALL, PARA AMBIENTES COMERCIAIS, INCLUSIVE ESTRUTURA DE FIXAÇÃO. AF_05/2017_P</t>
  </si>
  <si>
    <t>FOSSA SÉPTICA EM ALVENARIA DE TIJOLO CERÂMICO MACIÇO, DIMENSÕES EXTERNAS DE 1,90X1,10X1,40 M, VOLUME DE 1.500 LITROS, REVESTIDO INTERNAMENTE COM MASSA ÚNICA E IMPERMEABILIZANTE E COM TAMPA DE CONCRETO ARMADO COM ESPESSURA DE 8 CM</t>
  </si>
  <si>
    <t>Fotocópia de papel para folha A1</t>
  </si>
  <si>
    <t>Fresagem descontínua de revestimento asfáltico</t>
  </si>
  <si>
    <t>Gateway Voip 8 portas para ramais analógicos, conter pelo o menos duas interfaces de rede LAN 100Base-T; implementar cancelamento de eco, detecção de voz (VAD), geração de ruído de conforto (CNG), G.711, G.729, TLS, SRTP, QoS, SNMP, conter interface de configuração e monitoramento web, interface multiusuário com controle de acesso, fornecido com acessórios para fixação em rack padrão 19", homologado
pela ANATEL.</t>
  </si>
  <si>
    <t>Geogrelha unidirecional com resistência à tração de 50 kN/m - fornecimento e instalação</t>
  </si>
  <si>
    <t>GEOTÊXTIL NÃO TECIDO 100% POLIÉSTER, RESISTÊNCIA A TRAÇÃO DE 31 KN/M (RT - 31), INSTALADO EM DRENO - FORNECIMENTO E INSTALAÇÃO.</t>
  </si>
  <si>
    <t>GEOTEXTIL NAO TECIDO AGULHADO DE FILAMENTOS CONTINUOS 100% POLIESTER, RESITENCIA A TRACAO = 10 KN/M</t>
  </si>
  <si>
    <t>GRADE DE PISO MALHA 30x100MM DIM. (1500x2100MM), BARRA PRINCIPAL 1 1/2" X 1/8", BARRA DE LIGAÇÃO 1/4".GR-4, FORNECIMENTO E ASSENTAMENTO</t>
  </si>
  <si>
    <t>Grapa fixa para fixação de bandeja ao perfilado galvanização por imersão à quente</t>
  </si>
  <si>
    <t>GRELHA DE FERRO FUNDIDO PARA CANALETA LARG = 15CM, FORNECIMENTO E ASSENTAMENTO</t>
  </si>
  <si>
    <t>GRELHA DE PROTEÇÃO ESTAGIO 1 - DESCARGA DE FUNDO - 50X 46X60CM - MALHA DE 5CM EM FERRO CHATO BITOLA 3/4"x3/16" FIXADA COM 6 CHUMBADORES EM CANTONEIRA DE ABAS IGUAIS BITOLA 1"x1/8", COM TRATAMENTO ANTIFERRUGEM E PINTURA EPÓXI</t>
  </si>
  <si>
    <t>GRELHA ELETROFUNDIDA PARA PISO, LARGURA DE 100MM, SOBRE CINTA DE CONCRETO E ACAB. C/ PINTURA COR CINZA PÉROLA.</t>
  </si>
  <si>
    <t>GRELHA ESTÁGIO 2 - 1,70X70, BARRAS VERTICAIS DE FERRO CHATO 1"X1/8" ESPAÇADAS A 4CM, FIXADA COM 4 CHUMBADORES EM CANTONEIRA DE ABAS IGUAIS BITOLA 1/8"X1", COM TRATAMENTO ANTIFERRUGEM E PINTURA EPÓXI</t>
  </si>
  <si>
    <t>Guia fechado horizontal de cabos, em aço, montagem em rack padrão 19”, com tampa de fechamento com encaixe, 1U, pintura em epóxi, aberturas laterais e traseira para manobra de patch cords.</t>
  </si>
  <si>
    <t>HASTE DE ATERRAMENTO 3/4  PARA SPDA - FORNECIMENTO E INSTALAÇÃO. AF_12/2017</t>
  </si>
  <si>
    <t>HASTE DE ATERRAMENTO 5/8  PARA SPDA - FORNECIMENTO E INSTALAÇÃO. AF_12/2017</t>
  </si>
  <si>
    <t>HIDRÔMETRO DN 25 (¾ ), 5,0 M³/H FORNECIMENTO E INSTALAÇÃO. AF_11/2016</t>
  </si>
  <si>
    <t>Hidrossemeadura</t>
  </si>
  <si>
    <t>Identificadores Cabo Óptico</t>
  </si>
  <si>
    <t>IMPERMEABILIZAÇÃO DE PAREDES COM ARGAMASSA DE CIMENTO E AREIA, COM ADITIVO IMPERMEABILIZANTE, E = 2CM. AF_06/2018</t>
  </si>
  <si>
    <t>IMPE - IMPERMEABILIZAÇÕES E PROTEÇÕES DIVERSAS</t>
  </si>
  <si>
    <t>IMPERMEABILIZAÇÃO DE SUPERFÍCIE COM EMULSÃO ASFÁLTICA, 2 DEMÃOS AF_06/2018</t>
  </si>
  <si>
    <t>IMPERMEABILIZAÇÃO DE SUPERFÍCIE COM MANTA ASFÁLTICA, UMA CAMADA, INCLUSIVE APLICAÇÃO DE PRIMER ASFÁLTICO, TIPO III, E=4MM.</t>
  </si>
  <si>
    <t>IMPERMEABILIZAÇÃO DE SUPERFÍCIE COM MANTA ASFÁLTICA, UMA CAMADA, INCLUSIVE APLICAÇÃO DE PRIMER ASFÁLTICO, TIPO IV, E=4MM.</t>
  </si>
  <si>
    <t>IMPERMEABILIZAÇÃO DE SUPERFÍCIE COM MEMBRANA À BASE DE RESINA ACRÍLICA, 3 DEMÃOS. AF_06/2018</t>
  </si>
  <si>
    <t>Impermeabilização do revestimento externo da base do poço de visita (PV), com pintura betuminosa e aditivo hidrófugo</t>
  </si>
  <si>
    <t>Implantação ou determinação de pontos através de rastreamento de satélites - pontos estáticos, sem mobilização e desmobilização da equipe e equipamento. Rev 06/2017</t>
  </si>
  <si>
    <t>pt</t>
  </si>
  <si>
    <t>Imprimação com asfalto diluído</t>
  </si>
  <si>
    <t>IMPRIMACAO DE BASE DE PAVIMENTACAO COM ADP CM-30</t>
  </si>
  <si>
    <t>Instalação de junta isolada colada, com pré-montagem e utilização de soldas aluminotérmicas</t>
  </si>
  <si>
    <t>INSTALAÇÃO DE VIDRO TEMPERADO, E = 10 MM, ENCAIXADO EM PERFIL U. AF_01/2021_P</t>
  </si>
  <si>
    <t>INSTALAÇÃO DE VIDRO TEMPERADO, E = 6 MM, ENCAIXADO EM PERFIL U. AF_01/2021_P</t>
  </si>
  <si>
    <t>Interface de Áudio Ethernet/IP</t>
  </si>
  <si>
    <t>INTERRUPTOR APARENTE SIMPLES (2 MÓDULOS), 10A/250V, COM CONDULETE 3/4" EM ALUMÍNIO E TAMPA - FORNECIMENTO E INSTALAÇÃO.</t>
  </si>
  <si>
    <t>INTERRUPTOR PARALELO (THREE-WAY), 10A/250V, INSTALADO EM CONDULETE 4"X2" DE ALUMÍNIO, COM SUPORTE E ESPELHO</t>
  </si>
  <si>
    <t>INTERRUPTOR SIMPLES (1 MÓDULO), 10A/250V, INCLUINDO RASGO EM ALVENARIA, CAIXA 4" X 2",SUPORTE E ESPELHO - FORNECIMENTO E INSTALAÇÃO.</t>
  </si>
  <si>
    <t>INTERRUPTOR SIMPLES (1 MÓDULO), 10A/250V, INSTALADO EM CONDULETE DE ALUMÍNIO 4"X2", COM SUPORTE E ESPELHO,</t>
  </si>
  <si>
    <t>INTERRUPTOR SIMPLES (2 MÓDULOS), 10A/250V, INCLUINDO SUPORTE E PLACA E RASGO EM ALVENARIA</t>
  </si>
  <si>
    <t>Isolador não endereçável, instalação a 2 fios por laço, conter indicação visual no próprio corpo que sinalize a atuação do isolador, classe A ou B.</t>
  </si>
  <si>
    <t>JOELHO 45 GRAUS, PVC, SERIE NORMAL, ESGOTO PREDIAL, DN 50 MM, JUNTA ELÁSTICA, FORNECIDO E INSTALADO EM PRUMADA DE ESGOTO SANITÁRIO OU VENTILAÇÃO. AF_12/2014</t>
  </si>
  <si>
    <t>JOELHO 45 GRAUS, PVC, SERIE NORMAL, ESGOTO PREDIAL, DN 75 MM, JUNTA ELÁSTICA, FORNECIDO E INSTALADO EM PRUMADA DE ESGOTO SANITÁRIO OU VENTILAÇÃO. AF_12/2014</t>
  </si>
  <si>
    <t>JOELHO 45 GRAUS, PVC, SERIE R, ÁGUA PLUVIAL, DN 100 MM, JUNTA ELÁSTICA, FORNECIDO E INSTALADO EM RAMAL DE ENCAMINHAMENTO. AF_12/2014</t>
  </si>
  <si>
    <t>JOELHO 45 GRAUS, PVC, SERIE R, ÁGUA PLUVIAL, DN 150 MM, JUNTA ELÁSTICA, FORNECIDO E INSTALADO EM CONDUTORES VERTICAIS DE ÁGUAS PLUVIAIS. AF_12/2014</t>
  </si>
  <si>
    <t>JOELHO 45 GRAUS, PVC, SERIE R, ÁGUA PLUVIAL, DN 40 MM, JUNTA SOLDÁVEL, FORNECIDO E INSTALADO EM RAMAL DE ENCAMINHAMENTO. AF_12/2014</t>
  </si>
  <si>
    <t>JOELHO 45 GRAUS, PVC, SERIE R, ÁGUA PLUVIAL, DN 50 MM, JUNTA ELÁSTICA, FORNECIDO E INSTALADO EM RAMAL DE ENCAMINHAMENTO. AF_12/2014</t>
  </si>
  <si>
    <t>JOELHO 45 GRAUS, PVC, SERIE R, ÁGUA PLUVIAL, DN 75 MM, JUNTA ELÁSTICA, FORNECIDO E INSTALADO EM RAMAL DE ENCAMINHAMENTO. AF_12/2014</t>
  </si>
  <si>
    <t>JOELHO 90 GRAUS COM BUCHA DE LATÃO, PVC, SOLDÁVEL, DN 20MM, X 1/2" INSTALADO EM RAMAL OU SUB-RAMAL DE ÁGUA - FORNECIMENTO E INSTALAÇÃO.</t>
  </si>
  <si>
    <t>JOELHO 90 GRAUS COM BUCHA DE LATÃO, PVC, SOLDÁVEL, DN 25MM, X 1/2 INSTALADO EM RAMAL OU SUB-RAMAL DE ÁGUA - FORNECIMENTO E INSTALAÇÃO. AF_12/2014</t>
  </si>
  <si>
    <t>JOELHO 90 GRAUS COM BUCHA DE LATÃO, PVC, SOLDÁVEL, DN 25MM, X 3/4 INSTALADO EM RAMAL OU SUB-RAMAL DE ÁGUA - FORNECIMENTO E INSTALAÇÃO. AF_12/2014</t>
  </si>
  <si>
    <t>JOELHO 90 GRAUS, EM FERRO GALVANIZADO, CONEXÃO ROSQUEADA, DN 110 (4"), INSTALADO EM REDE DE ALIMENTAÇÃO PARA HIDRANTE - FORNECIMENTO E INSTALAÇÃO..</t>
  </si>
  <si>
    <t>JOELHO 90 GRAUS, EM FERRO GALVANIZADO, CONEXÃO ROSQUEADA, DN 80 (3"), INSTALADO EM REDE DE ALIMENTAÇÃO PARA HIDRANTE - FORNECIMENTO E INSTALAÇÃO. AF_10/2020</t>
  </si>
  <si>
    <t>JOELHO 90 GRAUS, EM FERRO GALVANIZADO, DN 110 (4"), CONEXÃO ROSQUEADA, INSTALADO EM PRUMADAS - FORNECIMENTO E INSTALAÇÃO.</t>
  </si>
  <si>
    <t>JOELHO 90 GRAUS, EM FERRO GALVANIZADO, DN 65 (2 1/2"), CONEXÃO ROSQUEADA, INSTALADO EM REDE DE ALIMENTAÇÃO PARA HIDRANTE - FORNECIMENTO E INSTALAÇÃO. AF_10/2020</t>
  </si>
  <si>
    <t>JOELHO 90 GRAUS, PVC, SERIE NORMAL, ESGOTO PREDIAL, DN 50 MM, JUNTA ELÁSTICA, FORNECIDO E INSTALADO EM PRUMADA DE ESGOTO SANITÁRIO OU VENTILAÇÃO. AF_12/2014</t>
  </si>
  <si>
    <t>JOELHO 90 GRAUS, PVC, SERIE NORMAL, ESGOTO PREDIAL, DN 75 MM, JUNTA ELÁSTICA, FORNECIDO E INSTALADO EM PRUMADA DE ESGOTO SANITÁRIO OU VENTILAÇÃO. AF_12/2014</t>
  </si>
  <si>
    <t>JOELHO 90 GRAUS, PVC, SERIE R, ÁGUA PLUVIAL, DN 100 MM, JUNTA ELÁSTICA, FORNECIDO E INSTALADO EM RAMAL DE ENCAMINHAMENTO. AF_12/2014</t>
  </si>
  <si>
    <t>JOELHO 90 GRAUS, PVC, SERIE R, ÁGUA PLUVIAL, DN 40 MM, JUNTA SOLDÁVEL, FORNECIDO E INSTALADO EM RAMAL DE ENCAMINHAMENTO. AF_12/2014</t>
  </si>
  <si>
    <t>JOELHO 90 GRAUS, PVC, SERIE R, ÁGUA PLUVIAL, DN 50 MM, JUNTA ELÁSTICA, FORNECIDO E INSTALADO EM RAMAL DE ENCAMINHAMENTO. AF_12/2014</t>
  </si>
  <si>
    <t>JOELHO 90 GRAUS, PVC, SERIE R, ÁGUA PLUVIAL, DN 75 MM, JUNTA ELÁSTICA, FORNECIDO E INSTALADO EM RAMAL DE ENCAMINHAMENTO. AF_12/2014</t>
  </si>
  <si>
    <t>JOELHO 90 GRAUS, PVC, SOLDÁVEL, DN 20MM, INSTALADO EM RAMAL OU SUB-RAMAL DE ÁGUA - FORNECIMENTO E INSTALAÇÃO. AF_12/2014</t>
  </si>
  <si>
    <t>JOELHO 90 GRAUS, PVC, SOLDÁVEL, DN 25MM, INSTALADO EM PRUMADA DE ÁGUA - FORNECIMENTO E INSTALAÇÃO. AF_12/2014</t>
  </si>
  <si>
    <t>JOELHO 90 GRAUS, PVC, SOLDÁVEL, DN 25MM, INSTALADO EM RAMAL DE DISTRIBUIÇÃO DE ÁGUA - FORNECIMENTO E INSTALAÇÃO. AF_12/2014</t>
  </si>
  <si>
    <t>JOELHO 90 GRAUS, PVC, SOLDÁVEL, DN 25MM, INSTALADO EM RAMAL OU SUB-RAMAL DE ÁGUA - FORNECIMENTO E INSTALAÇÃO. AF_12/2014</t>
  </si>
  <si>
    <t>JOELHO 90 GRAUS, PVC, SOLDÁVEL, DN 32MM, INSTALADO EM PRUMADA DE ÁGUA - FORNECIMENTO E INSTALAÇÃO. AF_12/2014</t>
  </si>
  <si>
    <t>JOELHO 90 GRAUS, PVC, SOLDÁVEL, DN 32MM, INSTALADO EM RAMAL DE DISTRIBUIÇÃO DE ÁGUA - FORNECIMENTO E INSTALAÇÃO. AF_12/2014</t>
  </si>
  <si>
    <t>JOELHO 90 GRAUS, PVC, SOLDÁVEL, DN 40MM, INSTALADO EM PRUMADA DE ÁGUA - FORNECIMENTO E INSTALAÇÃO. AF_12/2014</t>
  </si>
  <si>
    <t>JOELHO 90 GRAUS, PVC, SOLDÁVEL, DN 50MM, INSTALADO EM PRUMADA DE ÁGUA - FORNECIMENTO E INSTALAÇÃO. AF_12/2014</t>
  </si>
  <si>
    <t>Junção a direita raio=320mm para leito médio especial de 600x100mm</t>
  </si>
  <si>
    <t>Junção a esquerda raio=320mm para leito tipo médio especial de 600x100mm</t>
  </si>
  <si>
    <t>JUNCAO ANGULAR ZZ DUPLA ALTA COM RASGOS PARA PERFILADO</t>
  </si>
  <si>
    <t>Junção L, 38mm x 38mm, aço carbono, galvanizado à fogo.</t>
  </si>
  <si>
    <t>Junção para eletrocalha composto por 1 emenda interna U 250mm x 50mm, 8 parafusos cabeça lentilha auto- travante 3/8” x 3/4", 8 arruelas lisas rosca WW 3/8” e 8 porcas sextavadas rosca WW 3/8”.</t>
  </si>
  <si>
    <t>Junção para eletrocalha composto por 1 emenda interna U 300mm x 100mm, 8 parafusos cabeça lentilha auto- travante 3/8” x 3/4", 8 arruelas lisas rosca WW 3/8” e 8 porcas sextavadas rosca WW 3/8”.</t>
  </si>
  <si>
    <t>Junção para leito aramado composto por 2 conectores para emenda, 2 parafusos cabeça lentilha auto-
travante 1/4”x3/4”, 2 arruelas lisas rosca WW 1/4" e 2 porcas sextavadas rosca WW 1/4".</t>
  </si>
  <si>
    <t>Junção para perfilado composto por 1 emenda interna I 38mm x 38mm, 4 parafusos cabeça lentilha auto- travante 3/8” x 3/4", 4 arruelas lisas rosca WW 3/8” e 4 porcas sextavadas rosca WW 3/8”.</t>
  </si>
  <si>
    <t>Junção reta</t>
  </si>
  <si>
    <t>JUNÇÃO SIMPLES, PVC, SERIE NORMAL, ESGOTO PREDIAL, DN 50 X 50 MM, JUNTA ELÁSTICA, FORNECIDO E INSTALADO EM PRUMADA DE ESGOTO SANITÁRIO OU VENTILAÇÃO. AF_12/2014</t>
  </si>
  <si>
    <t>JUNÇÃO SIMPLES, PVC, SERIE NORMAL, ESGOTO PREDIAL, DN 75 X 75 MM, JUNTA ELÁSTICA, FORNECIDO E INSTALADO EM PRUMADA DE ESGOTO SANITÁRIO OU VENTILAÇÃO. AF_12/2014</t>
  </si>
  <si>
    <t>JUNÇÃO SIMPLES, PVC, SERIE R, ÁGUA PLUVIAL, DN 100 X 100 MM, JUNTA ELÁSTICA, FORNECIDO E INSTALADO EM RAMAL DE ENCAMINHAMENTO. AF_12/2014</t>
  </si>
  <si>
    <t>JUNÇÃO SIMPLES, PVC, SERIE R, ÁGUA PLUVIAL, DN 100 X 75 MM, JUNTA ELÁSTICA, FORNECIDO E INSTALADO EM RAMAL DE ENCAMINHAMENTO. AF_12/2014</t>
  </si>
  <si>
    <t>JUNÇÃO SIMPLES, PVC, SERIE R, ÁGUA PLUVIAL, DN 40 MM, JUNTA SOLDÁVEL, FORNECIDO E INSTALADO EM RAMAL DE ENCAMINHAMENTO. AF_12/2014</t>
  </si>
  <si>
    <t>JUNÇÃO SIMPLES, PVC, SERIE R, ÁGUA PLUVIAL, DN 50 MM, JUNTA ELÁSTICA, FORNECIDO E INSTALADO EM RAMAL DE ENCAMINHAMENTO. AF_12/2014</t>
  </si>
  <si>
    <t>JUNÇÃO SIMPLES, PVC, SERIE R, ÁGUA PLUVIAL, DN 75 X 75 MM, JUNTA ELÁSTICA, FORNECIDO E INSTALADO EM RAMAL DE ENCAMINHAMENTO. AF_12/2014</t>
  </si>
  <si>
    <t>Junção T, 38mm x 38mm, aço carbono, galvanizado à fogo.</t>
  </si>
  <si>
    <t>Junta de desmontagem travada axialmente (classe de pressão: 10 kgf/cm² / diâmetro da seção: 200 mm)</t>
  </si>
  <si>
    <t>Junta de desmontagem travada axialmente (classe de pressão: 10 kgf/cm² / diâmetro da seção: 600 mm)</t>
  </si>
  <si>
    <t>Junta de desmontagem travada axialmente (classe de pressão: 16 kgf/cm² / diâmetro da seção: 600 mm)</t>
  </si>
  <si>
    <t>Junta de dilatação em elastômero e perfil VV - L = 25 mm e H = 50 mm - fornecimento e instalação</t>
  </si>
  <si>
    <t>Junta de dilatação em elastômero e perfil VV - L = 50 mm e H = 80 mm - fornecimento e instalação</t>
  </si>
  <si>
    <t>JUNTA DE DILATACAO TIPO FUGENBAND</t>
  </si>
  <si>
    <t>KIT CAVALETE PARA MEDIÇÃO DE ÁGUA - ENTRADA INDIVIDUALIZADA, EM PVC DN 32 (1), PARA 1 MEDIDOR  FORNECIMENTO E INSTALAÇÃO (EXCLUSIVE HIDRÔMETRO). AF_11/2016</t>
  </si>
  <si>
    <t>KIT DE PORTA DE MADEIRA TIPO VENEZIANA, PADRÃO MÉDIO, 80X210CM, ESPESSURA DE 3CM, ITENS INCLUSOS: DOBRADIÇAS, MONTAGEM E INSTALAÇÃO DO BATENTE, SEM FECHADURA - FORNECIMENTO E INSTALAÇÃO. AF_12/2019</t>
  </si>
  <si>
    <t>KIT DE PORTA-PRONTA DE MADEIRA EM ACABAMENTO MELAMÍNICO BRANCO, FOLHA LEVE OU MÉDIA, E BATENTE METÁLICO, 80X210CM, FIXAÇÃO COM ARGAMASSA - FORNECIMENTO E INSTALAÇÃO. AF_12/2019</t>
  </si>
  <si>
    <t>KIT DE PORTA-PRONTA DE MADEIRA EM ACABAMENTO MELAMÍNICO BRANCO, FOLHA LEVE OU MÉDIA, E BATENTE METÁLICO, 90X210CM, FIXAÇÃO COM ARGAMASSA - FORNECIMENTO E INSTALAÇÃO. AF_12/2019</t>
  </si>
  <si>
    <t>KIT PARA FIXAÇÃO DE ELETRODUTO EM TETO (TIRANTE  DE 3M COM CANTONEIRA ZZ E ABRACADEIRA TIPO D)</t>
  </si>
  <si>
    <t>LANÇAMENTO COM USO DE BOMBA, ADENSAMENTO E ACABAMENTO DE CONCRETO EM ESTRUTURAS. AF_02/2022</t>
  </si>
  <si>
    <t>LANÇAMENTO COM USO DE BOMBA, ADENSAMENTO E ACABAMENTO DE CONCRETO EM ESTRUTURAS. AF_12/2015</t>
  </si>
  <si>
    <t>Lançamento de lastro, 10 cm de altura, primeiro levante, descarga de pedra britada de caminhões (exclusive brita)</t>
  </si>
  <si>
    <t>Lançamento de lastro, descarga de pedra britada de caminhões (exclusive brita)</t>
  </si>
  <si>
    <t>Lançamento de pré-laje com utilização de guindauto</t>
  </si>
  <si>
    <t>Lançamento de viga pré-moldada de 500 a 750 kN com utilização de guindaste</t>
  </si>
  <si>
    <t>Lançamento manual de lastro em AMV com descarga da brita por caminhão</t>
  </si>
  <si>
    <t>LASTRO COM MATERIAL GRANULAR (PEDRA BRITADA N.2), APLICADO EM PISOS OU LAJES SOBRE SOLO, ESPESSURA DE *10 CM*. AF_08/2017</t>
  </si>
  <si>
    <t>Lastro de areia comercial - espalhamento mecânico</t>
  </si>
  <si>
    <t>Lastro de brita comercial - espalhamento mecânico</t>
  </si>
  <si>
    <t>Lastro de brita comercial compactado com soquete vibratório - espalhamento manual</t>
  </si>
  <si>
    <t>Lastro de cascalho de cava com fornecimento do material, transporte, lançamento e compactação manual</t>
  </si>
  <si>
    <t>LASTRO DE CONCRETO MAGRO, APLICADO EM BLOCOS DE COROAMENTO OU SAPATAS. AF_08/2017</t>
  </si>
  <si>
    <t>LASTRO DE CONCRETO MAGRO, APLICADO EM PISOS, LAJES SOBRE SOLO OU RADIERS. AF_08/2017</t>
  </si>
  <si>
    <t>Lastro de concreto simples, com consumo mínimo de cimento 150 kg/m3 com transporte e lançamento</t>
  </si>
  <si>
    <t>LASTRO DE VALA COM PREPARO DE FUNDO, LARGURA MENOR QUE 1,5 M, COM CAMADA DE AREIA, LANÇAMENTO MECANIZADO, EM LOCAL COM NÍVEL ALTO DE INTERFERÊNCIA. AF_06/2016</t>
  </si>
  <si>
    <t>LAVA-RODAS</t>
  </si>
  <si>
    <t>LAVATÓRIO LOUÇA BRANCA COM COLUNA, *44 X 35,5* CM, PADRÃO POPULAR, INCLUSO SIFÃO FLEXÍVEL EM PVC, VÁLVULA E ENGATE FLEXÍVEL 30CM EM PLÁSTICO E COM TORNEIRA CROMADA PADRÃO POPULAR - FORNECIMENTO E INSTALAÇÃO. AF_01/2020</t>
  </si>
  <si>
    <t>Leito aramado, 300mm x 100mm, bitola 3/16”, aço carbono, galvanizado à frio.</t>
  </si>
  <si>
    <t>Leito, 400mm x 75mm, longarina 75mm, chapa 18, traversas 19mm x 38mm, chapa 20, aço carbono e
acabamento galvanizado a frio.</t>
  </si>
  <si>
    <t>Leitor RFID, modulação ASK, frequência de operação 13,56 Mhz, IP65, interface de comunicação Wiegand 26 ou 34 bits, tensão de alimentação 12 Vcc, antena interna, sinalização de status sonora e visual, autenticação por cartão de proximidade, distância de leitura do cartão de 2 a 6 cm, compatível com o software de gerenciamento de controle de acesso e controladora a serem fornecidos.</t>
  </si>
  <si>
    <t>LEVANTAMENTOS TOPOGRÁFICOS E CADASTRAIS</t>
  </si>
  <si>
    <t>LIMPEZA DE BACIA SANITÁRIA, BIDÊ OU MICTÓRIO EM LOUÇA, INCLUSIVE METAIS CORRESPONDENTES. AF_04/2019</t>
  </si>
  <si>
    <t>LIMPEZA DE BANCADA DE PEDRA (MÁRMORE OU GRANITO). AF_04/2019</t>
  </si>
  <si>
    <t>LIMPEZA DE CONTRAPISO COM VASSOURA A SECO. AF_04/2019</t>
  </si>
  <si>
    <t>LIMPEZA DE FORRO REMOVÍVEL COM PANO ÚMIDO. AF_04/2019</t>
  </si>
  <si>
    <t>LIMPEZA DE JANELA DE VIDRO COM CAIXILHO EM AÇO/ALUMÍNIO/PVC. AF_04/2019</t>
  </si>
  <si>
    <t>LIMPEZA DE JANELA INTEIRAMENTE DE VIDRO. AF_04/2019</t>
  </si>
  <si>
    <t>LIMPEZA DE LAVATÓRIO DE LOUÇA COM BANCADA DE PEDRA, INCLUSIVE METAIS CORRESPONDENTES. AF_04/2019</t>
  </si>
  <si>
    <t>LIMPEZA DE MÁRMORE/GRANITO EM PAREDE UTILIZANDO DETERGENTE NEUTRO E ESCOVAÇÃO MANUAL. AF_04/2019</t>
  </si>
  <si>
    <t>LIMPEZA DE PISO CERÂMICO OU PORCELANATO COM PANO ÚMIDO. AF_04/2019</t>
  </si>
  <si>
    <t>LIMPEZA DE PISO CERÂMICO OU PORCELANATO COM VASSOURA A SECO. AF_04/2019</t>
  </si>
  <si>
    <t>LIMPEZA DE PISO DE MÁRMORE/GRANITO UTILIZANDO DETERGENTE NEUTRO E ESCOVAÇÃO MANUAL. AF_04/2019</t>
  </si>
  <si>
    <t>LIMPEZA DE PORTA DE MADEIRA. AF_04/2019</t>
  </si>
  <si>
    <t>LIMPEZA DE PORTA DE VIDRO COM CAIXILHO EM AÇO/ ALUMÍNIO/ PVC. AF_04/2019</t>
  </si>
  <si>
    <t>LIMPEZA DE PORTA EM AÇO/ALUMÍNIO. AF_04/2019</t>
  </si>
  <si>
    <t>LIMPEZA DE REVESTIMENTO CERÂMICO EM PAREDE COM PANO ÚMIDO AF_04/2019</t>
  </si>
  <si>
    <t>LIMPEZA DE SUPERFÍCIE COM JATO DE ALTA PRESSÃO. AF_04/2019</t>
  </si>
  <si>
    <t>LIMPEZA DE TANQUE OU LAVATÓRIO DE LOUÇA ISOLADO, INCLUSIVE METAIS CORRESPONDENTES. AF_04/2019</t>
  </si>
  <si>
    <t>LIMPEZA FINAL DA OBRA</t>
  </si>
  <si>
    <t>Limpeza mecanizada da camada vegetal</t>
  </si>
  <si>
    <t>LOCACAO CONVENCIONAL DE OBRA, UTILIZANDO GABARITO DE TÁBUAS CORRIDAS PONTALETADAS A CADA 2,00M -  2 UTILIZAÇÕES. AF_10/2018</t>
  </si>
  <si>
    <t>Locação de banheiro químico com duas manutenções semanais</t>
  </si>
  <si>
    <t>loc/un/mê</t>
  </si>
  <si>
    <t>LOCACAO DE CONTAINER 2,30  X  6,00 M, ALT. 2,50 M, COM 1 SANITARIO, PARA ESCRITORIO, COMPLETO, SEM DIVISORIAS INTERNAS</t>
  </si>
  <si>
    <t>LOCACAO DE CONTAINER 2,30 X 4,30 M, ALT. 2,50 M, PARA SANITARIO, COM 3 BACIAS, 4 CHUVEIROS, 1 LAVATORIO E 1 MICTORIO</t>
  </si>
  <si>
    <t>Locação e nivelamento de furos de sondagem, sem mobilização e desmobilização da equipe e equipamento. Rev. 06/2017.</t>
  </si>
  <si>
    <t>Locação e nivelamento de rede coletora de esgoto, com elaboração de nota de serviços e levantamento normais</t>
  </si>
  <si>
    <t>Locação e nivelamento de redes de água, com elaboração de nota de serviços e levantamento normais</t>
  </si>
  <si>
    <t>Locação, nivelamento e contra-nivelamento, para levantamento de faixas de 30 m de largura, sem mobilização e desmobilização da equipe e equipamento.R ev 06/2017.</t>
  </si>
  <si>
    <t>LUMINÁRIA BALIZADORA TIPO EMBUTIR BRANCO, DE LED, FLUXO LUMINOSO ≥ 150 LM, TEMPERATURA DE COR ≥ 3000 K, POTÊNCIA ≥ 3 W, TENSÃO 220 VCA, VIDA ÚTIL ≥ 20.000 HORAS, GARANTIA ≥ 1 ANO. REFERÊNCIA: BALIZADOR LED 3 W, CÓDIGO SE-355.1448 DA SAVEENERGY OU SIMILAR.</t>
  </si>
  <si>
    <t>LUMINÁRIA DE EMERGÊNCIA, ILUMINAÇÃO EM LED'S, IP 65, ALIMENTAÇÃO 125 VCC, FLUXO DE 1200 LÚMENS, COM CORPO EM POLICARBONATO</t>
  </si>
  <si>
    <t>LUMINÁRIA DESTINADA A ILUMINAÇÃO PÚBLICA, COM CORPO E ALOJAMENTO EM LIGA DE ALUMÍNIO, PINTURA EPÓXI NA COR CINZA, GRAU DE PROTEÇÃO ≥ IP 66, FLUXO LUMINOSO ≥ 15000 LM; POTÊNCIA ≥ 150 W, TENSÃO 220 VCA, TEMPERATURA DE COR ≥ 5000 K, EFICIÊNCIA LUMINOSA ≥ 100 LM/W, VIDA ÚTIL ≥ 40000 HORAS, GARANTIA ≥ 1 ANO. REFERÊNCIA: FLEDSS09P150 DA FORTLIGHT OU SIMILAR.</t>
  </si>
  <si>
    <t>LUMINÁRIA LINEAR LED COM SUPORTE PARA FIXAÇÃO EM PERFILADO, DO TIPO EMBUTIR, CORPO EM AÇO, ACABAMENTO EM PINTURA BRANCA, DIFUSOR EM POLICARBONATO, DRIVE INTEGRADO À LUMINÁRIA, FLUXO LUMINOSO ≥ 2900 LM, POTÊNCIA ≥ 28 W, EFICÁCIA LUMINOSA ≥ 100 LM/W, TENSÃO 220 VCA, TEMPERATURA DE COR ≥ 5000 K, VIDA ÚTIL ≥ 30.000 HORAS, IRC ≥80, GARANTIA ≥ 3 ANOS E COMPRIMENTO APROXIMADO DE 1200 MM. REFERÊNCIA: SLE-108, CÓDIGO 06528 DA INTRAL OU SIMILAR.</t>
  </si>
  <si>
    <t>LUMINÁRIA LINEAR LED COM SUPORTE PARA FIXAÇÃO EM PERFILADO, DO TIPO EMBUTIR, CORPO EM AÇO, ACABAMENTO EM PINTURA BRANCA, DIFUSOR EM POLICARBONATO, DRIVE INTEGRADO À LUMINÁRIA, FLUXO LUMINOSO ≥ 5800 LM, POTÊNCIA ≥ 56 W, EFICÁCIA LUMINOSA ≥ 100 LM/W, TENSÃO 220 VCA, TEMPERATURA DE COR ≥ 5000 K, VIDA ÚTIL ≥ 30.000 HORAS, IRC ≥80, GARANTIA ≥ 3 ANOS E COMPRIMENTO APROXIMADO DE 1200 MM. REFERÊNCIA: SLE-108, CÓDIGO 07896 DA INTRAL OU SIMILAR.</t>
  </si>
  <si>
    <t>LUMINÁRIA LINEAR LED COM SUPORTE PARA FIXAÇÃO EM PERFILADO, DO TIPO SOBREPOR, CORPO EM AÇO, ACABAMENTO EM PINTURA BRANCA, DIFUSOR EM POLICARBONATO, DRIVE INTEGRADO À LUMINÁRIA, FLUXO LUMINOSO ≥ 2900 LM, POTÊNCIA ≥ 28 W, EFICÁCIA LUMINOSA ≥ 100 LM/W, TENSÃO 220 VCA, TEMPERATURA DE COR ≥ 5000 K, VIDA ÚTIL ≥ 30.000 HORAS, IRC ≥80, GARANTIA ≥ 3 ANOS E COMPRIMENTO APROXIMADO DE 1200 MM. REFERÊNCIA: SLE-108, CÓDIGO 06528 DA INTRAL OU SIMILAR.</t>
  </si>
  <si>
    <t>LUMINÁRIA LINEAR LED COM SUPORTE PARA FIXAÇÃO EM PERFILADO, DO TIPO SOBREPOR, CORPO EM AÇO, ACABAMENTO EM PINTURA BRANCA, DIFUSOR EM POLICARBONATO, DRIVE INTEGRADO À LUMINÁRIA, FLUXO LUMINOSO ≥ 5800 LM, POTÊNCIA ≥ 56 W, EFICÁCIA LUMINOSA ≥ 100 LM/W, TENSÃO 220 VCA, TEMPERATURA DE COR ≥ 5000 K, VIDA ÚTIL ≥ 30.000 HORAS, IRC ≥80, GARANTIA ≥ 3 ANOS E COMPRIMENTO APROXIMADO DE 1200 MM. REFERÊNCIA: SLE-108, CÓDIGO 07896 DA INTRAL OU SIMILAR.</t>
  </si>
  <si>
    <t>LUMINÁRIA QUADRADA DE LED, DO TIPO EMBUTIR, CORPO EM AÇO, ACABAMENTO EM PINTURA BRANCA, DIFUSOR LEITOSO POLIPROPILENO, DRIVE INTEGRADO À LUMINÁRIA, FLUXO LUMINOSO ≥ 4800 LM, POTÊNCIA ≥ 48 W, EFICÁCIA LUMINOSA ≥ 100 LM/W, TENSÃO 220 VCA, TEMPERATURA DE COR ≥ 5000 K, VIDA ÚTIL ≥ 30.000 HORAS, IRC ≥80, GARANTIA ≥ 3 ANOS E DIMENSÕES ≥ 500X500 MM. REFERÊNCIA: BKE-108, CÓDIGO 07687 DA INTRAL OU SIMILAR.</t>
  </si>
  <si>
    <t>LUMINÁRIA QUADRADA DE LED, DO TIPO SOBREPOR, CORPO EM AÇO, ACABAMENTO EM PINTURA BRANCA, DIFUSOR LEITOSO POLIPROPILENO, DRIVE INTEGRADO À LUMINÁRIA, FLUXO LUMINOSO ≥ 4800 LM, POTÊNCIA ≥ 48 W, EFICÁCIA LUMINOSA ≥ 100 LM/W, TENSÃO 220 VCA, TEMPERATURA DE COR ≥ 5000 K, VIDA ÚTIL ≥ 30.000 HORAS, IRC ≥80, GARANTIA ≥ 3 ANOS E DIMENSÕES ≥ 500X500 MM. REFERÊNCIA: LPP-108 1P G2, CÓDIGO 07866 DA INTRAL OU SIMILAR.</t>
  </si>
  <si>
    <t>LUMINÁRIA TIPO ARANDELA 45° DE LED, COM CORPO EM ALUMÍNIO INJETADO COM PINTURA ELETROSTÁTICA A PÓ E VISOR EM VIDRO ANTI-OFUSCAMENTO, COM DRIVER INTEGRADO A PLACA, GRAU DE PROTEÇÃO ≥ IP 65, FLUXO LUMINOSO ≥ 390 LM, POTÊNCIA ≥ 13 W, EFICÁCIA LUMINOSA ≥ 30 LM/W, TENSÃO 220 VCA, VIDA ÚTIL ≥ 25.000 HORAS, IRC ≥ 75, GARANTIA ≥ 2 ANOS. REFERÊNCIA: ARANDELA 45°, CÓDIGO E004720050 DA WETZEL OU SIMILAR.</t>
  </si>
  <si>
    <t>LUMINÁRIA TIPO PENDENTE EM LED À PROVA DE EXPLOSÃO, CORPO EM LIGA DE ALUMÍNIO, PINTURA ELETROSTÁTICA NA COR CINZA, COM DRIVE INTEGRADO À LUMINÁRIA, GRAU DE PROTEÇÃO ≥ IP 66, FLUXO LUMINOSO ≥ 1200 LM, POTÊNCIA ≥ 14 W, EFICÁCIA LUMINOSA ≥ 85 LM/W, TENSÃO 220 VCA, VIDA ÚTIL ≥ 30.000 HORAS, IRC ≥80, GARANTIA ≥ 3 ANOS. REFERÊNCIA: IPEL-01/16-220, CÓDIGO E008100011 DA WETZEL OU SIMILAR.</t>
  </si>
  <si>
    <t>LUMINÁRIA TIPO TARTARUGA DE LED, COM CORPO EM ALUMÍNIO INJETADO COM PINTURA ELETROSTÁTICA A PÓ E DIFUSOR EM VIDRO TEMPERADO, COR CINZA, GRAU DE PROTEÇÃO ≥ IP 65, FLUXO LUMINOSO ≥ 380 LM, POTÊNCIA ≥ 13 W, EFICÁCIA LUMINOSA ≥ 28 LM/W, TENSÃO 220 VCA, VIDA ÚTIL ≥ 25.000 HORAS, IRC ≥ 75, GARANTIA ≥ 2 ANOS. REFERÊNCIA: IPTL 400, CÓDIGO E004620024 DA WETZEL OU SIMILAR.</t>
  </si>
  <si>
    <t>Luva de correr de ferro fundido dúctil com junta mecânica para água (diâmetro da seção: 1000 mm). Código:1515903004001</t>
  </si>
  <si>
    <t>Luva de correr de ferro fundido dúctil com junta mecânica para água (diâmetro da seção: 250 mm)</t>
  </si>
  <si>
    <t>Luva de correr de ferro fundido dúctil com junta mecânica para água (diâmetro da seção: 300 mm)</t>
  </si>
  <si>
    <t>Luva de correr de ferro fundido dúctil com junta mecânica para água (diâmetro da seção: 600 mm)</t>
  </si>
  <si>
    <t>Luva de correr de ferro fundido dúctil com junta mecânica para água (diâmetro da seção: 800 mm)</t>
  </si>
  <si>
    <t>LUVA DE CORRER, PVC, SERIE R, ÁGUA PLUVIAL, DN 75 MM, JUNTA ELÁSTICA, FORNECIDO E INSTALADO EM RAMAL DE ENCAMINHAMENTO. AF_12/2014</t>
  </si>
  <si>
    <t>Luva de emenda com rosca cônica para aço CA-50 - D = 25 mm - fornecimento e instalação</t>
  </si>
  <si>
    <t>Luva de polietileno de alta densidade eletrofusão injetada  (classe de pressão: 10 kgf/cm² / diâmetro externo: 355 mm / tipo de resina: PE100 )</t>
  </si>
  <si>
    <t>LUVA DE REDUÇÃO, EM FERRO GALVANIZADO, 3" X 2 1/2", CONEXÃO ROSQUEADA, INSTALADO EM REDE DE ALIMENTAÇÃO PARA HIDRANTE - FORNECIMENTO E INSTALAÇÃO. AF_10/2020</t>
  </si>
  <si>
    <t>LUVA DE REDUÇÃO, EM FERRO GALVANIZADO, 4" X 3", CONEXÃO ROSQUEADA, INSTALADO EM REDE DE ALIMENTAÇÃO PARA HIDRANTE - FORNECIMENTO E INSTALAÇÃO. AF_10/2020</t>
  </si>
  <si>
    <t>LUVA DE REDUÇÃO, PVC, SOLDÁVEL, DN 25MM X 20MM, INSTALADO EM RAMAL OU SUB-RAMAL DE ÁGUA - FORNECIMENTO E INSTALAÇÃO. AF_12/2014</t>
  </si>
  <si>
    <t>LUVA DE REDUÇÃO, PVC, SOLDÁVEL, DN 32MM X 25MM, INSTALADO EM RAMAL DE DISTRIBUIÇÃO DE ÁGUA - FORNECIMENTO E INSTALAÇÃO. AF_12/2014</t>
  </si>
  <si>
    <t>LUVA DE REDUÇÃO, PVC, SOLDÁVEL, DN 40MM X 32MM, INSTALADO EM RAMAL DE DISTRIBUIÇÃO DE ÁGUA - FORNECIMENTO E INSTALAÇÃO. AF_12/2014</t>
  </si>
  <si>
    <t>LUVA SIMPLES, PVC, SERIE NORMAL, ESGOTO PREDIAL, DN 50 MM, JUNTA ELÁSTICA, FORNECIDO E INSTALADO EM PRUMADA DE ESGOTO SANITÁRIO OU VENTILAÇÃO. AF_12/2014</t>
  </si>
  <si>
    <t>LUVA SIMPLES, PVC, SERIE NORMAL, ESGOTO PREDIAL, DN 75 MM, JUNTA ELÁSTICA, FORNECIDO E INSTALADO EM PRUMADA DE ESGOTO SANITÁRIO OU VENTILAÇÃO. AF_12/2014</t>
  </si>
  <si>
    <t>LUVA SIMPLES, PVC, SERIE R, ÁGUA PLUVIAL, DN 100 MM, JUNTA ELÁSTICA, FORNECIDO E INSTALADO EM RAMAL DE ENCAMINHAMENTO. AF_12/2014</t>
  </si>
  <si>
    <t>LUVA SIMPLES, PVC, SERIE R, ÁGUA PLUVIAL, DN 40 MM, JUNTA SOLDÁVEL, FORNECIDO E INSTALADO EM RAMAL DE ENCAMINHAMENTO. AF_12/2014</t>
  </si>
  <si>
    <t>LUVA SIMPLES, PVC, SERIE R, ÁGUA PLUVIAL, DN 50 MM, JUNTA ELÁSTICA, FORNECIDO E INSTALADO EM RAMAL DE ENCAMINHAMENTO. AF_12/2014</t>
  </si>
  <si>
    <t>LUVA SIMPLES, PVC, SERIE R, ÁGUA PLUVIAL, DN 75 MM, JUNTA ELÁSTICA, FORNECIDO E INSTALADO EM RAMAL DE ENCAMINHAMENTO. AF_12/2014</t>
  </si>
  <si>
    <t>LUVA SOLDÁVEL E COM ROSCA, PVC, SOLDÁVEL, DN 20MM X 1/2", INSTALADO EM PRUMADA DE ÁGUA - FORNECIMENTO E INSTALAÇÃO.</t>
  </si>
  <si>
    <t>LUVA SOLDÁVEL E COM ROSCA, PVC, SOLDÁVEL, DN 25MM X 3/4, INSTALADO EM PRUMADA DE ÁGUA - FORNECIMENTO E INSTALAÇÃO. AF_12/2014</t>
  </si>
  <si>
    <t>LUVA, EM FERRO GALVANIZADO, 4", CONEXÃO ROSQUEADA, INSTALADO EM PRUMADAS - FORNECIMENTO E INSTALAÇÃO. AF_10/2020</t>
  </si>
  <si>
    <t>LUVA, EM FERRO GALVANIZADO, 4", CONEXÃO ROSQUEADA, INSTALADO EM REDE DE ALIMENTAÇÃO PARA HIDRANTE - FORNECIMENTO E INSTALAÇÃO. AF_10/2020</t>
  </si>
  <si>
    <t>LUVA, EM FERRO GALVANIZADO, DN 65 (2 1/2"), CONEXÃO ROSQUEADA, INSTALADO EM REDE DE ALIMENTAÇÃO PARA HIDRANTE - FORNECIMENTO E INSTALAÇÃO. AF_10/2020</t>
  </si>
  <si>
    <t>LUVA, EM FERRO GALVANIZADO, DN 80 (3"), CONEXÃO ROSQUEADA, INSTALADO EM REDE DE ALIMENTAÇÃO PARA HIDRANTE - FORNECIMENTO E INSTALAÇÃO. AF_10/2020</t>
  </si>
  <si>
    <t>LUVA, PEAD PE 100, DE 200 MM, PARA ELETROFUSAO</t>
  </si>
  <si>
    <t>LUVA, PVC, SOLDÁVEL, DN 20MM, INSTALADO EM RAMAL OU SUB-RAMAL DE ÁGUA - FORNECIMENTO E INSTALAÇÃO. AF_12/2014</t>
  </si>
  <si>
    <t>LUVA, PVC, SOLDÁVEL, DN 25MM, INSTALADO EM RAMAL DE DISTRIBUIÇÃO DE ÁGUA - FORNECIMENTO E INSTALAÇÃO. AF_12/2014</t>
  </si>
  <si>
    <t>LUVA, PVC, SOLDÁVEL, DN 25MM, INSTALADO EM RAMAL OU SUB-RAMAL DE ÁGUA - FORNECIMENTO E INSTALAÇÃO. AF_12/2014</t>
  </si>
  <si>
    <t>LUVA, PVC, SOLDÁVEL, DN 32MM, INSTALADO EM PRUMADA DE ÁGUA - FORNECIMENTO E INSTALAÇÃO. AF_12/2014</t>
  </si>
  <si>
    <t>LUVA, PVC, SOLDÁVEL, DN 32MM, INSTALADO EM RAMAL DE DISTRIBUIÇÃO DE ÁGUA - FORNECIMENTO E INSTALAÇÃO. AF_12/2014</t>
  </si>
  <si>
    <t>LUVA, PVC, SOLDÁVEL, DN 32MM, INSTALADO EM RAMAL OU SUB-RAMAL DE ÁGUA - FORNECIMENTO E INSTALAÇÃO. AF_12/2014</t>
  </si>
  <si>
    <t>LUVA, PVC, SOLDÁVEL, DN 40MM, INSTALADO EM PRUMADA DE ÁGUA - FORNECIMENTO E INSTALAÇÃO. AF_12/2014</t>
  </si>
  <si>
    <t>LUVA, PVC, SOLDÁVEL, DN 60MM, INSTALADO EM PRUMADA DE ÁGUA - FORNECIMENTO E INSTALAÇÃO. AF_12/2014</t>
  </si>
  <si>
    <t>Luvas transparentes Ø = 6mm e etiquetas não adesivas 25mm x 4,3mm</t>
  </si>
  <si>
    <t>Luvas, Ø 1", em aço carbono, acabamento galvanizado eletrolítico ou pré-zincado.</t>
  </si>
  <si>
    <t>Luvas, Ø 1", em PVC</t>
  </si>
  <si>
    <t>Luvas, Ø 3/4", em PVC</t>
  </si>
  <si>
    <t>MANOPLA E CANOPLA CROMADA  FORNECIMENTO E INSTALAÇÃO. AF_01/2020</t>
  </si>
  <si>
    <t>MANTA ABSORVENTE 0.2 CM X 40 CM X 50 CM</t>
  </si>
  <si>
    <t>MANTA GEOTEXTIL TECIDO DE LAMINETES DE POLIPROPILENO, RESISTENCIA A TRACAO = *25* KN/M</t>
  </si>
  <si>
    <t>Manutenção de caminho de serviço</t>
  </si>
  <si>
    <t>Micro Repetidor</t>
  </si>
  <si>
    <t>MICTÓRIO SIFONADO LOUÇA BRANCA  PADRÃO MÉDIO  FORNECIMENTO E INSTALAÇÃO. AF_01/2020</t>
  </si>
  <si>
    <t>Mistura de cimento, cal hidratada e solo 0,3 : 0,3 : 10 (traço em massa)</t>
  </si>
  <si>
    <t>MOBILIZAÇÃO E DESMOBILIZAÇÃO DE EQUIPAMENTO DE ESTACA ESCAVADA MECANICAMENTE</t>
  </si>
  <si>
    <t>MOBILIZAÇÃO E DESMOBILIZAÇÃO DE EQUIPAMENTO DE HÉLICE CONTÍNUA</t>
  </si>
  <si>
    <t>MOBILIZAÇÃO E DESMOBILIZAÇÃO DE EQUIPAMENTO PARA ENSAIO DE ARRANCAMENTO EM GRAMPOS</t>
  </si>
  <si>
    <t>MOBILIZAÇÃO E DESMOBILIZAÇÃO DE EQUIPAMENTO PARA PROVA DE CARGA ESTÁTICA EM ESTACA PILOTO</t>
  </si>
  <si>
    <t>Mobilização e desmobilização de equipe (1 Topógrafo e 3 Auxil. de Topog.) e equipamento de topografia em veículo de passeio (distância = 2x35,00 = 70,00km, velocidade média = 50,00km/h e 1 viagem / dia ). Rev 06/2017.</t>
  </si>
  <si>
    <t>MOBILIZACAO E INSTALACAO DE 01  EQUIPAMENTO DE SONDAGEM, DISTANCIA ACIMA DE 20KM</t>
  </si>
  <si>
    <t>MONITORAMENTO ARQUEOLÓGICO - RELATÓRIOS MENSAIS</t>
  </si>
  <si>
    <t>Montagem comissionamento e testes do Conjunto de cubículos de 15 kV das SRs 64 e 65, conforme Projeto Básico.</t>
  </si>
  <si>
    <t>MONTAGEM DAS ESCADAS ROLANTES, INCLUINDO: MOVIMENTAÇÃO HORIZONTAL E VERTICAL, FECHAMENTO DA ESTRUTURA DA ESCADA EM CHAPA DE AÇO INOXIDÁVEL, FECHAMENTOS LATERAIS DAS ESCADAS, CONFORME MD.3/AB.7G/00.001, ET.3/AB.7G/00.001 E ET.3/AB.99/00.001</t>
  </si>
  <si>
    <t>MONTAGEM DE ARMADURA DE ESTACAS, DIÂMETRO = 10,0 MM. AF_09/2021</t>
  </si>
  <si>
    <t>MONTAGEM DE ARMADURA DE ESTACAS, DIÂMETRO = 12,5 MM. AF_09/2021</t>
  </si>
  <si>
    <t>MONTAGEM DE ARMADURA DE ESTACAS, DIÂMETRO = 16,0 MM. AF_09/2021</t>
  </si>
  <si>
    <t>MONTAGEM DE ARMADURA DE ESTACAS, DIÂMETRO = 20,0 MM. AF_09/2021</t>
  </si>
  <si>
    <t>MONTAGEM DE ARMADURA DE ESTACAS, DIÂMETRO = 8,0 MM. AF_09/2021</t>
  </si>
  <si>
    <t>MONTAGEM DE ARMADURA TRANSVERSAL DE ESTACAS DE SEÇÃO CIRCULAR, DIÂMETRO = 6,30 MM. AF_09/2021</t>
  </si>
  <si>
    <t>MONTAGEM DE BLOQUEIOS ELETROMECÂNICOS, INCLUINDO: MOVIMENTAÇÃO HORIZONTAL E VERTICAL, TESTES EM CAMPO E COMISSIONAMENTO, CONFORME ET.4/BA.99/00.001-1A</t>
  </si>
  <si>
    <t>MONTAGEM DE CAIXA DE VENTILAÇÃO PARA SUPRIMENTO DE AR EXTERIOR, GABINETE FABRICADO EM CHAPA GALVANIZADA E PINTURA ELETROSTÁTICA A PÓ, VENTILADOR TIPO SIROCCO, VAZÃO 830 M³/H, PRESSÃO ESTÁTICA DE 45 MMCA, 2150 RPM MOTOR 1 CV, IV POLOS, TRIFÁSICO, 380 V, 60 HZ, COM FILTRAGEM ACOPLADA CLASSE ABNT F5, MODELO DE REFERENCIA: GVS 7/7 - OU EQUIVALENTE TÉCNICO.</t>
  </si>
  <si>
    <t>Montagem de leito para cabos tipo médio especial aba de 400x100mm barra de 3m.</t>
  </si>
  <si>
    <t>Montagem de leito para cabos tipo médio especial aba de 600x100mm barra de 3m.</t>
  </si>
  <si>
    <t>MONTAGEM DE PARA-CHOQUE FIXO AUTO-FRANANTE</t>
  </si>
  <si>
    <t>Montagem de peças, conexões, aparelhos e acessórios de ferro fundido dúctil, junta elástica ou flangeada, com diâmetros de 350 a 600 mm</t>
  </si>
  <si>
    <t>Montagem de peças, conexões, aparelhos e acessórios de ferro fundido dúctil, junta elástica ou flangeada, com diâmetros de 50 a 300 mm</t>
  </si>
  <si>
    <t>Montagem de perfilado perfurado, fabricados em chapa, bitola nº14 (espessura de 2,00 mm) com furação padrão de 10x13 mm para união e ajuste com os demais componentes, com dimensões de 38x38 mm barra de 6m.</t>
  </si>
  <si>
    <t>Montagem de Quadro de Aterramento de sobrepor dimensões 1000x700x300, incluindo conexões</t>
  </si>
  <si>
    <t>MONTAGEM DE VENTILADOR DE EXAUSTÃO, TIPO AXIAL, À PROVA DE EXPLOSÃO, VAZÃO 16.500 M³/H, PRESSÃO ESTÁTICA DE 30 MMCA, 1.750 RPM , MOTOR 4,0 CV, IV POLOS, TRIFÁSICO, 380 V, 60 HZ, MODELO DE REFERENCIA: AC-630 ARRANJO 9 OU EQUIVALENTE TÉCNICO.</t>
  </si>
  <si>
    <t>MONTAGEM DE VENTILADOR DE EXAUSTÃO, TIPO AXIAL, À PROVA DE EXPLOSÃO, VAZÃO 800 M³/H, PRESSÃO ESTÁTICA DE 5 MMCA, 1.150 RPM ,MOTOR 0,16 CV, VI POLOS, TRIFÁSICO, 380 V, 60 HZ, MODELO DE REFERENCIA: AC-400 ARRANJO 4 OU EQUIVALENTE TÉCNICO.</t>
  </si>
  <si>
    <t>MONTAGEM DE VENTILADOR PARA EXAUSTÃO TIPO CENTRIFUGO SIROCCO, 34.500 M³/H, PRESSÃO ESTÁTICA DE 20 MMCA, 350 RPM MOTOR 10,0 CV, IV POLOS, TRIFÁSICO, 380 V, 60 HZ, MODELO DE REFERENCIA: CSS 900 - OU EQUIVALENTE TÉCNICO, INCLUINDO: MOVIMENTAÇÃO HORIZONTAL E VERTICAL, CONFORME MD.3/00.7G/I8.001-0B E ET.3/00.7G/I8.001-0B.</t>
  </si>
  <si>
    <t>MONTAGEM DE VENTILADOR PARA SUPRIMENTO DE AR EXTERNO TIPO CENTRIFUGO "LIMIT LOAD", VAZÃO 61.300 M³/H, PRESSÃO ESTÁTICA DE 50 MMCA, 1150 RPM MOTOR 25,0 CV, IV POLOS, TRIFÁSICO, 380 V, 60 HZ, MODELO DE REFERENCIA: CLD 800 - OU EQUIVALENTE TÉCNICO, INCLUINDO: MOVIMENTAÇÃO HORIZONTAL E VERTICAL, CONFORME MD.3/00.7G/I8.001-0B E ET.3/00.7G/I8.001-0B.</t>
  </si>
  <si>
    <t>MONTAGEM DO ELEVADOR, INCLUINDO: MOVIMENTAÇÃO HORIZONTAL E VERTICAL, FECHAMENTO DA ESTRUTURA DA ESCADA EM CHAPA DE AÇO INOXIDÁVEL, FECHAMENTOS LATERAIS DAS ESCADAS, CONFORME MD.3/AL.35/00.001 E ET.3/AL.99/00.001</t>
  </si>
  <si>
    <t>Montagem do perfilado de aço galvanizado. O perfilado será fornecido em barras de 3000mm e deverá ser cortado em tamanhos de 1000mm para instalação em ambos os lados da via,  incluindo fixação em concreto, cada peça espaçada em 1 metro. Aplicação para fixação de cabos da rede de alimentação e de sinalização e controle. (plataforma de 100m, 1 perfilado por metro, em ambos os lados da via)</t>
  </si>
  <si>
    <t>MONTAGEM E DESMONTAGEM DE FÔRMA DE LAJE MACIÇA, PÉ-DIREITO DUPLO, EM CHAPA DE MADEIRA COMPENSADA RESINADA, 4 UTILIZAÇÕES. AF_09/2020</t>
  </si>
  <si>
    <t>MONTAGEM E DESMONTAGEM DE FÔRMA DE LAJE MACIÇA, PÉ-DIREITO SIMPLES, EM CHAPA DE MADEIRA COMPENSADA RESINADA, 2 UTILIZAÇÕES. AF_09/2020</t>
  </si>
  <si>
    <t>MONTAGEM E DESMONTAGEM DE FÔRMA DE LAJE MACIÇA, PÉ-DIREITO SIMPLES, EM CHAPA DE MADEIRA COMPENSADA RESINADA, 4 UTILIZAÇÕES. AF_09/2020</t>
  </si>
  <si>
    <t>MONTAGEM E DESMONTAGEM DE FÔRMA DE LAJE MACIÇA, PÉ-DIREITO SIMPLES, EM CHAPA DE MADEIRA COMPENSADA RESINADA, 8 UTILIZAÇÕES. AF_09/2020</t>
  </si>
  <si>
    <t>MONTAGEM E DESMONTAGEM DE FÔRMA DE PILARES RETANGULARES E ESTRUTURAS SIMILARES, PÉ-DIREITO DUPLO, EM CHAPA DE MADEIRA COMPENSADA RESINADA, 2 UTILIZAÇÕES. AF_09/2020</t>
  </si>
  <si>
    <t>MONTAGEM E DESMONTAGEM DE FÔRMA DE PILARES RETANGULARES E ESTRUTURAS SIMILARES, PÉ-DIREITO DUPLO, EM CHAPA DE MADEIRA COMPENSADA RESINADA, 4 UTILIZAÇÕES. AF_09/2020</t>
  </si>
  <si>
    <t>MONTAGEM E DESMONTAGEM DE FÔRMA DE PILARES RETANGULARES E ESTRUTURAS SIMILARES, PÉ-DIREITO SIMPLES, EM CHAPA DE MADEIRA COMPENSADA RESINADA, 4 UTILIZAÇÕES. AF_09/2020</t>
  </si>
  <si>
    <t>MONTAGEM E DESMONTAGEM DE FÔRMA DE PILARES RETANGULARES E ESTRUTURAS SIMILARES, PÉ-DIREITO SIMPLES, EM MADEIRA SERRADA, 2 UTILIZAÇÕES. AF_09/2020</t>
  </si>
  <si>
    <t>MONTAGEM E DESMONTAGEM DE FÔRMA DE VIGA, ESCORAMENTO COM GARFO DE MADEIRA, PÉ-DIREITO DUPLO, EM CHAPA DE MADEIRA RESINADA, 4 UTILIZAÇÕES. AF_09/2020</t>
  </si>
  <si>
    <t>MONTAGEM E DESMONTAGEM DE FÔRMA DE VIGA, ESCORAMENTO COM GARFO DE MADEIRA, PÉ-DIREITO SIMPLES, EM CHAPA DE MADEIRA RESINADA, 4 UTILIZAÇÕES. AF_09/2020</t>
  </si>
  <si>
    <t>MONTAGEM E DESMONTAGEM DE FÔRMA PARA ESCADA DUPLA COM 2 LANCES EM "X" E LAJE PLANA, EM CHAPA DE MADEIRA COMPENSADA RESINADA, 4 UTILIZAÇÕES. AF_11/2020</t>
  </si>
  <si>
    <t>Montagem e Instalação da cablagem do terceiro trilho. Quantitativo conforme Lista de Material LM.3/EF.99/00.302.</t>
  </si>
  <si>
    <t>MONTAGEM E INSTALAÇÃO DE APARELHO DE AR-CONDICIONADO, INCLUINDO: INTERLIGAÇÃO ELÉTRICA E FRIGORÍGENA ENTRE AS UNIDADES EVAPORADORA E CONDENSADORA (DISTÂNCIA DE ATÉ 30,00M), SUPORTES, MANUAIS DE OPERAÇÃO E MANUTENÇÃO E CARGA DE GÁS, CONFORME MD.3/00.7G/I8.001-0B E ET.3/00.7G/I8.001-0B</t>
  </si>
  <si>
    <t>Montagem, comissionamento e testes  dos cabos de fibra ótica monomodo de 6 pares.</t>
  </si>
  <si>
    <t>Montagem, comissionamento e testes  dos cabos de fibra ótica multimodo de 12 pares.</t>
  </si>
  <si>
    <t>Montagem, comissionamento e testes  dos cabos de fibra ótica multimodo de 24 pares.</t>
  </si>
  <si>
    <t>Montagem, comissionamento e testes da cablagem de 750 Vcc (400 mm²), conforme Projeto Básico (A montagem da cablagem de 750 Vcc deve considerar a interligação com o terceiro trilho e via).</t>
  </si>
  <si>
    <t>Montagem, comissionamento e testes da cablagem de Baixa Tensão (380/220V e 125Vcc), conforme Projeto Básico.</t>
  </si>
  <si>
    <t>Montagem, comissionamento e testes da cablagem de Baixa Tensão 380/220V e 125Vcc, conforme Projeto Básico (A montagem da cablagem de Baixa Tensão restrita a subestação auxiliar, excluindo cabo de conexão do quadro de prioridades à tomada do gerador móvel). Diagramas  DG.4/EC.35.00.401 e DG.4/EC.36/00.401 e Listas de Materiais LM.4/EC.35/00.401 e LM.4/EC.36/00.401.</t>
  </si>
  <si>
    <t>Montagem, comissionamento e testes da cablagem de interligação dos transformadores de tração com os retificadores nas SRs 63 (400mm²).</t>
  </si>
  <si>
    <t>Montagem, comissionamento e testes da cablagem de interligação dos transformadores de tração com os retificadores nas SRs 64 e 65 (300mm²).</t>
  </si>
  <si>
    <t>Montagem, comissionamento e testes da cablagem de Média Tensão 13,8 kV, conforme Projeto Básico.</t>
  </si>
  <si>
    <t>Montagem, comissionamento e testes da chave secionadora.</t>
  </si>
  <si>
    <t>Montagem, comissionamento e testes de cabo de controle de  2x2,5mm².</t>
  </si>
  <si>
    <t>Montagem, comissionamento e testes de cabo de controle de  4x1,5mm².</t>
  </si>
  <si>
    <t>Montagem, comissionamento e testes de cabo de força de  1x300mm².</t>
  </si>
  <si>
    <t>Montagem, comissionamento e testes de Retificador de 2000 kW, conforme Projeto Básico.</t>
  </si>
  <si>
    <t>Montagem, comissionamento e testes de Retificador de 2750kW, conforme Projeto Básico.</t>
  </si>
  <si>
    <t>Montagem, comissionamento e testes de Sistema Curtocircuitador Negativo-Terra automatizado, para proteção de tensão de toque, montado em painel de sobrepor, uso interno, isolação IP30. Capacidade de corrente 1000A, corrente de pico 70 kA/ 20 ms e entrada de cabos pela parte inferior do painel.</t>
  </si>
  <si>
    <t>Montagem, comissionamento e testes de transformador a seco para grupo retificador de 2000 kW, conforme Projeto Básico.</t>
  </si>
  <si>
    <t>Montagem, comissionamento e testes de transformador isolado a oleo para grupo retificador de 2750 kW, conforme Projeto Básico.</t>
  </si>
  <si>
    <t>Montagem, comissionamento e testes do banco de bateria 125 Vcc, conforme Projeto Básico.</t>
  </si>
  <si>
    <t>Montagem, comissionamento e testes do carregador de bateria, conforme Projeto Básico.</t>
  </si>
  <si>
    <t>Montagem, comissionamento e testes do conjunto condutor do terceiro trilho com capacidade nominal de 2900 A.</t>
  </si>
  <si>
    <t>Montagem, comissionamento e testes do Conjunto de cubículos blindados de 1 kVcc, conforme Projeto Básico.</t>
  </si>
  <si>
    <t>Montagem, comissionamento e testes do Conjunto de cubículos de 15 kV da SR 63, conforme Projeto Básico.</t>
  </si>
  <si>
    <t>Montagem, comissionamento e testes do cubiculo de interligação IC1, incluindo adequação do barramento de 15 kV do Painel de 15 kV existente na Subestação Retificadora 62 (antiga SR15) para receber esse cubículo adicional.</t>
  </si>
  <si>
    <t>Montagem, comissionamento e testes do Painel de corrente alternada, conforme Projeto Básico.</t>
  </si>
  <si>
    <t>Montagem, comissionamento e testes do Painel de corrente continua, conforme Projeto Básico.</t>
  </si>
  <si>
    <t>Montagem, comissionamento e testes do Painel de Distribuição em Corrente Alternada 380/220 Vca, conforme Projeto Básico.</t>
  </si>
  <si>
    <t>Montagem, comissionamento e testes do Painel de Distribuição em Corrente Continua 125 Vcc, conforme Projeto Básico.</t>
  </si>
  <si>
    <t>Montagem, comissionamento e testes do Painel de Entrada de Energia (PEE/SAM) formado por 4 cubículos de 15 kV. Inclusa toda a infraestrutura necessária para implantação PEE, conforme desenhos DG.3/EE.36/00.101, DE.3/EE.36/00.103 e DE.3/EE.36/00.104.</t>
  </si>
  <si>
    <t>Montagem, comissionamento e testes do Quadro de Aterramento de Sobrepor para  ligação equipotencial, com dimensões de 700mm de altura, 500mm de largura e 300 de profundidade, constituído de barra de cobre eletrolítico  seção 200mm², com furações para conetores terminais de aterramento. Conforme desenho DE.4/EX.99/10.600</t>
  </si>
  <si>
    <t>Montagem, comissionamento e testes do Quadro de cargas prioritárias, conforme Projeto Básico.</t>
  </si>
  <si>
    <t>Montagem, comissionamento e testes do retificador/carregador de bateria 380Vca/125Vcc, conforme Projeto Básico.</t>
  </si>
  <si>
    <t>Montagem, comissionamento e testes do transformador de 225 kV, conforme Projeto Básico.</t>
  </si>
  <si>
    <t>Montagem, comissionamento e testes dos cabos elétricos isolados de 240mm² incluindo muflas terminais.</t>
  </si>
  <si>
    <t>Montagem, comissionamento e testes dos cabos elétricos isolados de 300mm² incluindo muflas terminais.</t>
  </si>
  <si>
    <t>Montagem, comissionamento e testes dos Paineis de Controle e Comunicação das SRs 63, 64 e 65.</t>
  </si>
  <si>
    <t>Montagem, comissionamneto e  testes do banco de bateria, conforme Projeto Básico.</t>
  </si>
  <si>
    <t>MURO DE GABIÃO, ENCHIMENTO COM PEDRA DE MÃO TIPO RACHÃO, COM SOLO REFORÇADO, PARA MUROS COM ALTURA MENOR OU IGUAL A 4 M   FORNECIMENTO E EXECUÇÃO. AF_12/2015</t>
  </si>
  <si>
    <t>NIPLE, EM FERRO GALVANIZADO, DN 65 (2 1/2"), CONEXÃO ROSQUEADA, INSTALADO EM REDE DE ALIMENTAÇÃO PARA HIDRANTE - FORNECIMENTO E INSTALAÇÃO. AF_10/2020</t>
  </si>
  <si>
    <t>Nivelamento de AMV com socaria com grupo vibrador e levante de até 10 cm, abertura 1:10, bitola larga, dormente de madeiraou concreto</t>
  </si>
  <si>
    <t>Nivelamento do fundo de valas</t>
  </si>
  <si>
    <t>Nivelamento e alinhamento de via com socadora automática e levante de até 10 cm - qualquer bitola ou dormente e taxa dedormentação de 1.333 un/km</t>
  </si>
  <si>
    <t>NOBREAK DE 10 KVA</t>
  </si>
  <si>
    <t>NOBREAK DE 3 KVA</t>
  </si>
  <si>
    <t>OPERAÇÃO ASSISTIDA ENERGIA SR 63/64</t>
  </si>
  <si>
    <t>OPERAÇÃO ASSISTIDA ENERGIA SR 65</t>
  </si>
  <si>
    <t>Organizador Guia de Cabos</t>
  </si>
  <si>
    <t>PÁ ANTI FAISCA</t>
  </si>
  <si>
    <t>PAPELEIRA DE PAREDE EM METAL CROMADO SEM TAMPA, INCLUSO FIXAÇÃO. AF_01/2020</t>
  </si>
  <si>
    <t>PARACICLO EM AÇO GALVANIZADO TIPO ''U INVERTIDO'' D=1 1/2'', E= 3,00MM</t>
  </si>
  <si>
    <t>Parafuso, cabeça lentinha; aço carbono; diâmetro nominal 3/8"; comprimento total 1"; rosca métrica; total; galvanização por imersão a quente</t>
  </si>
  <si>
    <t>Parafuso, cabeça sextavada; aço carbono; diâmetro nominal 3/8"; comprimento total 1 1/4"; rosca métrica; total; galvanização por imersão a quente.</t>
  </si>
  <si>
    <t>Parafuso, cabeça sextavada; aço carbono; diâmetro nominal 3/8"; comprimento total 1"; rosca métrica; total; galvanização por imersão a quente</t>
  </si>
  <si>
    <t>Patch cord cat.5e, U/UTP, condutor de cobre nu multifilar, condutor de cobre puro, quatro pares 24 AWG,
padrão de montagem T568A/B, largura de banda até 100 MHz, tamanho 2,5m.</t>
  </si>
  <si>
    <t>Patch Cord UTP</t>
  </si>
  <si>
    <t>Patch Panel Cat. 5e, 24 portas, descarregado, 1U, montagem em rack padrão 19”, compatível com os conectores RJ45 fêmea das principais marcas do mercado, como Furukawa, Nexans, Systimax, Panduit e
AMP.</t>
  </si>
  <si>
    <t>Patch-Cord ópticos</t>
  </si>
  <si>
    <t>Pavimento de concreto com fôrmas deslizantes - areia e brita comerciais</t>
  </si>
  <si>
    <t>PERFIL U DE ALUMÍNIO, DE ABAS IGUAIS, 1/2" (1,27CM)</t>
  </si>
  <si>
    <t>PERFILADO PERFURADO 38x38mm</t>
  </si>
  <si>
    <t>Perfilado perfurado, 38mm x 38mm, aço carbono, chapa 20, galvanizado à fogo, sem tampa.</t>
  </si>
  <si>
    <t>Perfilado simples perfurado em chapa de aço bitola 14 galvanizada por imersão de zinco a quente com 38x38x6000 mm.</t>
  </si>
  <si>
    <t>Perfuração e execução de ensaio de sondagem penetrometrico (SPT) ou lavagem por tempo. Não incluso a mobilização. Rev. 06/2017.</t>
  </si>
  <si>
    <t>PINTURA COM TINTA ALQUÍDICA DE ACABAMENTO (ESMALTE SINTÉTICO BRILHANTE) PULVERIZADA SOBRE SUPERFÍCIES METÁLICAS (EXCETO PERFIL) EXECUTADO EM OBRA (02 DEMÃOS). AF_01/2020_P</t>
  </si>
  <si>
    <t>PINTURA COM TINTA ALQUÍDICA DE FUNDO E ACABAMENTO (ESMALTE SINTÉTICO GRAFITE) PULVERIZADA SOBRE SUPERFÍCIES METÁLICAS (EXCETO PERFIL) EXECUTADO EM OBRA (POR DEMÃO). AF_01/2020_P</t>
  </si>
  <si>
    <t>Pintura de faixa com termoplástico por aspersão - espessura de 1,5 mm</t>
  </si>
  <si>
    <t>Pintura de faixa com tinta acrílica emulsionada em água - espessura de 0,4 mm</t>
  </si>
  <si>
    <t>Pintura de ligação - emulsão com polímero</t>
  </si>
  <si>
    <t>Pintura de setas e zebrados com termoplástico por extrusão - espessura de 3,0 mm</t>
  </si>
  <si>
    <t>Pintura de setas e zebrados com tinta acrílica emulsionada em água - espessura de 0,4 mm</t>
  </si>
  <si>
    <t>PINTURA EPOXY 2 DEMAOS COM MASSA</t>
  </si>
  <si>
    <t>PINTURA PVA EM TETOS 2 DEMAOS</t>
  </si>
  <si>
    <t>PINTURA VERNIZ ACRILICO SOBRE BLOCOS CONCRETO 2 DEMAOS</t>
  </si>
  <si>
    <t>PINTURA VERNIZ ACRILICO SOBRE BLOCOS CONCRETO 3 DEMAOS</t>
  </si>
  <si>
    <t>PISO CIMENTADO, TRAÇO 1:3 (CIMENTO E AREIA), ACABAMENTO LISO, ESPESSURA 2,0 CM, PREPARO MECÂNICO DA ARGAMASSA. AF_09/2020</t>
  </si>
  <si>
    <t>PISO CIMENTADO, TRAÇO 1:3 (CIMENTO E AREIA), ACABAMENTO LISO, ESPESSURA 3,0 CM, PREPARO MECÂNICO DA ARGAMASSA. AF_09/2020</t>
  </si>
  <si>
    <t>PISO DE BORRACHA PASTILHADO/FRISADO, ESPESSURA 7MM, ASSENTADO COM ARGAMASSA. AF_09/2020</t>
  </si>
  <si>
    <t>PISO ELEVADO COM ESTRUTURA EM AÇO, COMPOSTO POR PEDESTAIS E LONGARINAS. AF_09/2020</t>
  </si>
  <si>
    <t>PISO EM CONCRETO 20 MPA PREPARO MECÂNICO, ESPESSURA 7CM. AF_09/2020</t>
  </si>
  <si>
    <t>PISO EM GRANITO CINZA ANDORINHA, COM ACABAMENTO FLAMEADO, ESP=3 CM - FORNECIMENTO E INSTALAÇÃO.</t>
  </si>
  <si>
    <t>PISO EM GRANITO CINZA ANDORINHA, COM ACABAMENTO LEVIGADO, ESP=2 CM - FORNECIMENTO E INSTALAÇÃO.</t>
  </si>
  <si>
    <t>PISO EM GRANITO CINZA ANDORINHA, COM ACABAMENTO LEVIGADO, ESP=3 CM - FORNECIMENTO E INSTALAÇÃO.</t>
  </si>
  <si>
    <t>PISO EM GRANITO CINZA ANDORINHA, COM ACABAMENTO POLIDO, ESP=2 CM - FORNECIMENTO E INSTALAÇÃO.</t>
  </si>
  <si>
    <t>PISO PODOTÁTIL EM PLACA DE PORCELANATO (250X250X14,7mm), ALERTA</t>
  </si>
  <si>
    <t>PISO PODOTÁTIL EM PLACA DE PORCELANATO (250X250X14,7mm), DIRECIONAL</t>
  </si>
  <si>
    <t>PISO TATIL/ALERTA EM PLACA CONCRETO 40x40cm</t>
  </si>
  <si>
    <t>Placa de fechamento cega, em aço, montagem em rack padrão 19", altura 1U, pintura em epóxi preta</t>
  </si>
  <si>
    <t>Placa de fechamento cega, em aço, montagem em rack padrão 19”, 1U, pintura em epóxi.</t>
  </si>
  <si>
    <t>PLACA DE OBRA EM CHAPA DE ACO GALVANIZADO</t>
  </si>
  <si>
    <t>PLACA DE SINALIZACAO EM CHAPA DE ALUMINIO COM PINTURA REFLETIVA, E = 2 MM</t>
  </si>
  <si>
    <t>Placa de sinalização viária de madeira, com pintura</t>
  </si>
  <si>
    <t>Placa em aço - película I + I - fornecimento e implantação</t>
  </si>
  <si>
    <t>Placa em aço - película I + IV - fornecimento e implantação</t>
  </si>
  <si>
    <t>PLACA METÁLICA CIRCULAR COM DIÂMETRO DE 134MM PINTADA COM CORES DE CONTRASTE FOTOLUMINESCENTES, FIXADAS COM ADESIVO E COLA NAS PAREDES OU PORTAS.</t>
  </si>
  <si>
    <t>PLACA METÁLICA COM DIMENSÕES DE 420x210MM PINTADAS COM CORES DE CONTRASTE FOTOLUMINESCENTES, FIXADAS COM ADESIVO E COLA NAS PAREDES OU PORTAS.</t>
  </si>
  <si>
    <t>Plantio de grama comercial em placas</t>
  </si>
  <si>
    <t>PLANTIO DE GRAMA EM PLACAS. AF_05/2018</t>
  </si>
  <si>
    <t>Plaqueta de acrílico 60mm x 30mm</t>
  </si>
  <si>
    <t>POÇO DE INSPEÇÃO COM 1,5M DE PROFUNDIDADE COM DIMENSÃO DE 1MX1M PARA COLETA DE AMOSTRA DEFORMADA OU INDEFORMADA E EXECUÇÃO DE ENSAIOS IN SITU</t>
  </si>
  <si>
    <t>PONTO DE TOMADA RESIDENCIAL INCLUINDO TOMADA 10A/250V, CAIXA ELÉTRICA, ELETRODUTO, CABO, RASGO, QUEBRA E CHUMBAMENTO. AF_01/2016</t>
  </si>
  <si>
    <t>PONTO DE TOMADA RESIDENCIAL INCLUINDO TOMADA 20A/250V, CAIXA ELÉTRICA, ELETRODUTO, CABO, RASGO, QUEBRA E CHUMBAMENTO. AF_01/2016</t>
  </si>
  <si>
    <t>Porca em aço carbono; diâmetro nominal do parafuso 3/8"; galvanização por imersão à quente</t>
  </si>
  <si>
    <t>Porca losangular para parafuso 3/8"</t>
  </si>
  <si>
    <t>PORTA CHAPA DE ACO ENROLAR TIPO TIJOLINHO</t>
  </si>
  <si>
    <t>PORTA CORTA FOGO P240 790X2100 S/ ACESSORIOS NBR11742/11711</t>
  </si>
  <si>
    <t>PORTA CORTA-FOGO 90X210X4CM - FORNECIMENTO E INSTALAÇÃO. AF_12/2019</t>
  </si>
  <si>
    <t>PORTA EM ALUMÍNIO DE ABRIR TIPO VENEZIANA COM GUARNIÇÃO, FIXAÇÃO COM PARAFUSOS - FORNECIMENTO E INSTALAÇÃO. AF_12/2019</t>
  </si>
  <si>
    <t>Porta marcador e marcador oval amarelo com escrito em preto</t>
  </si>
  <si>
    <t>PORTAO DE CORRER EM ALUMINIO PINTURA ELETROSTATICA BRANCA</t>
  </si>
  <si>
    <t>PORTAO EM TELA ARAME GALVANIZADO N.12 MALHA 2" E MOLDURA EM TUBOS DE ACO COM DUAS FOLHAS DE ABRIR, INCLUSO FERRAGENS</t>
  </si>
  <si>
    <t>Portas documentos, formato A4, corpo injetado em termoplástico antichama V0, fixação por fita dupla-face</t>
  </si>
  <si>
    <t>Posicionamento de jogo de dormentes de concreto para AMV 1:10, bitola larga (exclusive fornecimento de dormentes)</t>
  </si>
  <si>
    <t>Posicionamento de jogo de dormentes de concreto para AMV 1:14, bitola larga (exclusive fornecimento de dormentes)</t>
  </si>
  <si>
    <t>Posicionamento mecanizado com carregadeira de dormente de concreto monobloco, bitola larga, taxa de dormentação de 1.333 un/km</t>
  </si>
  <si>
    <t>POSTE DE AÇO CONICO CONTÍNUO CURVO DUPLO, FLANGEADO, H=9M, INCLUSIVE LUMINÁRIAS, SEM LÂMPADAS - FORNECIMENTO E INSTALACAO. AF_11/2019</t>
  </si>
  <si>
    <t>POSTE DE AÇO CONICO CONTÍNUO CURVO SIMPLES, FLANGEADO, H=9M, INCLUSIVE LUMINÁRIA, SEM LÂMPADA - FORNECIMENTO E INSTALACAO. AF_11/2019</t>
  </si>
  <si>
    <t>POSTE DECORATIVO PARA JARDIM EM AÇO TUBULAR, H = *2,5* M, SEM LUMINÁRIA - FORNECIMENTO E INSTALAÇÃO. AF_11/2019</t>
  </si>
  <si>
    <t>Pré-alinhamento mecanizado da grade</t>
  </si>
  <si>
    <t>Prensa-cabos de madeira de lei, para 3 cabos no lado de 13,8 kV do transformador.</t>
  </si>
  <si>
    <t>Prensa-cabos de madeira de lei, para 4 cabos no lado de 380/220 V do transformador.</t>
  </si>
  <si>
    <t>PREPARO DE FUNDO DE VALA COM LARGURA MAIOR OU IGUAL A 1,5 M E MENOR QUE 2,5 M, COM CAMADA DE AREIA, LANÇAMENTO MECANIZADO. AF_08/2020</t>
  </si>
  <si>
    <t>PREPARO DE FUNDO DE VALA COM LARGURA MAIOR OU IGUAL A 1,5 M E MENOR QUE 2,5 M, COM CAMADA DE BRITA, LANÇAMENTO MECANIZADO. AF_08/2020</t>
  </si>
  <si>
    <t>PREPARO DE FUNDO DE VALA COM LARGURA MENOR QUE 1,5 M (ACERTO DO SOLO NATURAL). AF_08/2020</t>
  </si>
  <si>
    <t>PREPARO DE FUNDO DE VALA COM LARGURA MENOR QUE 1,5 M, COM CAMADA DE AREIA, LANÇAMENTO MECANIZADO. AF_08/2020</t>
  </si>
  <si>
    <t>PREPARO DE FUNDO DE VALA COM LARGURA MENOR QUE 1,5 M, COM CAMADA DE BRITA, LANÇAMENTO MECANIZADO. AF_08/2020</t>
  </si>
  <si>
    <t>Presilha metálica para cabo telefônico</t>
  </si>
  <si>
    <t>Profissional de nível superior júnior com encargos complementares</t>
  </si>
  <si>
    <t>Profissional de nível superior médio com encargos complementares</t>
  </si>
  <si>
    <t>Profissional de nível técnico sênior com encargos complementares</t>
  </si>
  <si>
    <t>PROJETO AS BUILT DA REDE DE ALIMENTAÇÃO</t>
  </si>
  <si>
    <t>PROJETO AS BUILT DAS SUBESTAÇÕES AUXILIARES</t>
  </si>
  <si>
    <t>PROJETO AS BUILT DAS SUBSTAÇÕES RETIFICADORAS</t>
  </si>
  <si>
    <t>PROJETO AS BUILT DE ARQUITETURA - Passarelas</t>
  </si>
  <si>
    <t>PROJETO AS BUILT DE ARQUITETURA E URBANISMO - Estação 35</t>
  </si>
  <si>
    <t>PROJETO AS BUILT DE ARQUITETURA E URBANISMO - Estação 36</t>
  </si>
  <si>
    <t>PROJETO AS BUILT DE ARQUITETURA E URBANISMO - SR-63</t>
  </si>
  <si>
    <t>PROJETO AS BUILT DE ATERRAMENTO</t>
  </si>
  <si>
    <t>PROJETO AS BUILT DE CÁLCULO ESTRUTURAL - CONCRETO - Estação 35</t>
  </si>
  <si>
    <t>PROJETO AS BUILT DE CÁLCULO ESTRUTURAL - CONCRETO - Estação 36</t>
  </si>
  <si>
    <t>PROJETO AS BUILT DE CÁLCULO ESTRUTURAL - CONCRETO - SR-63</t>
  </si>
  <si>
    <t>PROJETO AS BUILT DE CÁLCULO ESTRUTURAL - CONCRETO - Viaduto Metroviário Avenida Central</t>
  </si>
  <si>
    <t>PROJETO AS BUILT DE CÁLCULO ESTRUTURAL - CONCRETO - Viaduto Rodoviário 1ª Rodovia Sul</t>
  </si>
  <si>
    <t>PROJETO AS BUILT DE CÁLCULO ESTRUTURAL - CONCRETO - Viaduto Rodoviário 2ª Avenida Sul</t>
  </si>
  <si>
    <t>PROJETO AS BUILT DE CÁLCULO ESTRUTURAL - FUNDAÇÕES - Estação 35</t>
  </si>
  <si>
    <t>PROJETO AS BUILT DE CÁLCULO ESTRUTURAL - FUNDAÇÕES - Estação 36</t>
  </si>
  <si>
    <t>PROJETO AS BUILT DE CÁLCULO ESTRUTURAL - FUNDAÇÕES - SR-63</t>
  </si>
  <si>
    <t>PROJETO AS BUILT DE CÁLCULO ESTRUTURAL - FUNDAÇÕES - Viaduto Rodoviário 1ª Rodovia Sul</t>
  </si>
  <si>
    <t>PROJETO AS BUILT DE CÁLCULO ESTRUTURAL - FUNDAÇÕES - Viaduto Rodoviário 2ª Avenida Sul</t>
  </si>
  <si>
    <t>PROJETO AS BUILT DE CÁLCULO ESTRUTURAL - FUNDAÇÕES E CONCRETO - Emissário Samambaia e Bacias de Detenção/Acumulação</t>
  </si>
  <si>
    <t>PROJETO AS BUILT DE CÁLCULO ESTRUTURAL - FUNDAÇÕES E CONCRETO - Passarelas</t>
  </si>
  <si>
    <t>PROJETO AS BUILT DE CÁLCULO ESTRUTURAL - METÁLICAS - Estação 35</t>
  </si>
  <si>
    <t>PROJETO AS BUILT DE CÁLCULO ESTRUTURAL - METÁLICAS - Estação 36</t>
  </si>
  <si>
    <t>PROJETO AS BUILT DE CÁLCULO ESTRUTURAL - METÁLICAS - Passarelas</t>
  </si>
  <si>
    <t>PROJETO AS BUILT DE CÁLCULO ESTRUTURAL - METÁLICAS - SR-63</t>
  </si>
  <si>
    <t>PROJETO AS BUILT DE CONTENÇÃO EM SOLO GRAMPEADO - Via Permanente</t>
  </si>
  <si>
    <t>PROJETO AS BUILT DE DRENAGEM DE ÁGUAS PLUVIAIS (EXCETO EMISSÁRIO) - Sistema Viário Complementar ao Longo da Via Permanente</t>
  </si>
  <si>
    <t>PROJETO AS BUILT DE DRENAGEM DE ÁGUAS PLUVIAIS (EXCETO EMISSÁRIO) - Sistema Viário da 1ª Rodovia Sul - Ramos 600 e 500</t>
  </si>
  <si>
    <t>PROJETO AS BUILT DE DRENAGEM DE ÁGUAS PLUVIAIS (EXCETO EMISSÁRIO) - Sistema Viário da 2ª Avenida Sul - Ramos 400 e 300</t>
  </si>
  <si>
    <t>PROJETO AS BUILT DE DRENAGEM DE ÁGUAS PLUVIAIS (EXCETO EMISSÁRIO) - Sistema Viário da Avenida Central - Ramos 200 e 100</t>
  </si>
  <si>
    <t>PROJETO AS BUILT DE DRENAGEM DE ÁGUAS PLUVIAIS (EXCETO EMISSÁRIO) - Via Permanente</t>
  </si>
  <si>
    <t>PROJETO AS BUILT DE DRENAGEM SUPERFICIAL (ÁREAS EXTERNAS) - Estação 35</t>
  </si>
  <si>
    <t>PROJETO AS BUILT DE DRENAGEM SUPERFICIAL (ÁREAS EXTERNAS) - Estação 36</t>
  </si>
  <si>
    <t>PROJETO AS BUILT DE ESCAVAÇÃO, ESCORAMENTO, CONTROLE DO LENÇOL FREÁTICO - Emissário Samambaia e Bacias de Detenção/Acumulação</t>
  </si>
  <si>
    <t>PROJETO AS BUILT DE IMPERMEABILIZAÇÕES - Estação 35</t>
  </si>
  <si>
    <t>PROJETO AS BUILT DE IMPERMEABILIZAÇÕES - Estação 36</t>
  </si>
  <si>
    <t>PROJETO AS BUILT DE INFRAESTRUTURA DE VIA PERMANENTE -  PROTEÇÃO CONTRA CORRENTE DE FUGA - Via Permanente</t>
  </si>
  <si>
    <t>PROJETO AS BUILT DE INFRAESTRUTURA DE VIA PERMANENTE - BANCOS DE DUTOS E CAIXAS DE PASSAGEM (ENERGIA, SINALIZAÇÃO E CONTROLE) - Via Permanente</t>
  </si>
  <si>
    <t>PROJETO AS BUILT DE INFRAESTRUTURA DE VIA PERMANENTE - CAMADAS DE REFORÇO / SUBLEITO FERROVIÁRIO, COLCHÃO DRENANTE E DREANAGEM PROFUNDA - Via Permanente</t>
  </si>
  <si>
    <t>PROJETO AS BUILT DE INSTALAÇÕES MECÂNICAS E DE UTILIDADES - VENTILAÇÃO, EXAUSTÃO E CONDICIONAMENTO DE AR - Estação 35</t>
  </si>
  <si>
    <t>PROJETO AS BUILT DE INSTALAÇÕES MECÂNICAS E DE UTILIDADES - VENTILAÇÃO, EXAUSTÃO E CONDICIONAMENTO DE AR - Estação 36</t>
  </si>
  <si>
    <t>PROJETO AS BUILT DE INSTALAÇÕES MECÂNICAS E DE UTILIDADES - VENTILAÇÃO, EXAUSTÃO E CONDICIONAMENTO DE AR - SR-63</t>
  </si>
  <si>
    <t>PROJETO AS BUILT DE INSTALAÇÕES PREDIAIS - ELÉTRICA (ATERRAMENTO E PROTEÇÃO CONTRA DESCARGAS ATMOSFÉRICAS - SPDA) - Estação 35</t>
  </si>
  <si>
    <t>PROJETO AS BUILT DE INSTALAÇÕES PREDIAIS - ELÉTRICA (ATERRAMENTO E PROTEÇÃO CONTRA DESCARGAS ATMOSFÉRICAS - SPDA) - Estação 36</t>
  </si>
  <si>
    <t>PROJETO AS BUILT DE INSTALAÇÕES PREDIAIS - ELÉTRICA (ATERRAMENTO E PROTEÇÃO CONTRA DESCARGAS ATMOSFÉRICAS - SPDA) - SR-63</t>
  </si>
  <si>
    <t>PROJETO AS BUILT DE INSTALAÇÕES PREDIAIS - ELÉTRICA (FORÇA E ILUMINAÇÃO) - Estação 35</t>
  </si>
  <si>
    <t>PROJETO AS BUILT DE INSTALAÇÕES PREDIAIS - ELÉTRICA (FORÇA E ILUMINAÇÃO) - Estação 36</t>
  </si>
  <si>
    <t>PROJETO AS BUILT DE INSTALAÇÕES PREDIAIS - ELÉTRICA (FORÇA E ILUMINAÇÃO) - SR-63</t>
  </si>
  <si>
    <t>PROJETO AS BUILT DE INSTALAÇÕES PREDIAIS - HIDRÁULICAS (ÁGUA POTÁVEL) - Estação 35</t>
  </si>
  <si>
    <t>PROJETO AS BUILT DE INSTALAÇÕES PREDIAIS - HIDRÁULICAS (ÁGUA POTÁVEL) - Estação 36</t>
  </si>
  <si>
    <t>PROJETO AS BUILT DE INSTALAÇÕES PREDIAIS - HIDRÁULICAS (ÁGUA POTÁVEL) - SR-63</t>
  </si>
  <si>
    <t>PROJETO AS BUILT DE INSTALAÇÕES PREDIAIS - PLUVIAL (ÁGUAS PLUVIAIS) - Estação 35</t>
  </si>
  <si>
    <t>PROJETO AS BUILT DE INSTALAÇÕES PREDIAIS - PLUVIAL (ÁGUAS PLUVIAIS) - Estação 36</t>
  </si>
  <si>
    <t>PROJETO AS BUILT DE INSTALAÇÕES PREDIAIS - PLUVIAL (ÁGUAS PLUVIAIS) - SR-63</t>
  </si>
  <si>
    <t>PROJETO AS BUILT DE INSTALAÇÕES PREDIAIS - PROTEÇÃO CONTRA INCÊNDIO  (COMBATE) - Estação 35</t>
  </si>
  <si>
    <t>PROJETO AS BUILT DE INSTALAÇÕES PREDIAIS - PROTEÇÃO CONTRA INCÊNDIO  (COMBATE) - Estação 36</t>
  </si>
  <si>
    <t>PROJETO AS BUILT DE INSTALAÇÕES PREDIAIS - PROTEÇÃO CONTRA INCÊNDIO (COMBATE) - SR-63</t>
  </si>
  <si>
    <t>PROJETO AS BUILT DE INSTALAÇÕES PREDIAIS - PROTEÇÃO CONTRA INCÊNDIO (DETECÇÃO) - Estação 35</t>
  </si>
  <si>
    <t>PROJETO AS BUILT DE INSTALAÇÕES PREDIAIS - PROTEÇÃO CONTRA INCÊNDIO (DETECÇÃO) - Estação 36</t>
  </si>
  <si>
    <t>PROJETO AS BUILT DE INSTALAÇÕES PREDIAIS - PROTEÇÃO CONTRA INCÊNDIO (DETECÇÃO) - SR-63</t>
  </si>
  <si>
    <t>PROJETO AS BUILT DE INSTALAÇÕES PREDIAIS - SANITÁRIAS (ESGOTO) - Estação 35</t>
  </si>
  <si>
    <t>PROJETO AS BUILT DE INSTALAÇÕES PREDIAIS - SANITÁRIAS (ESGOTO) - Estação 36</t>
  </si>
  <si>
    <t>PROJETO AS BUILT DE INSTALAÇÕES PREDIAIS - SANITÁRIAS (ESGOTO) - SR-63</t>
  </si>
  <si>
    <t>PROJETO AS BUILT DE PAISAGISMO E URBANIZAÇÃO DO ENTORNO - Emissário Samambaia e Bacias de Detenção/Acumulação</t>
  </si>
  <si>
    <t>PROJETO AS BUILT DE PAVIMENTAÇÃO - Sistema Viário Complementar ao Longo da Via Permanente</t>
  </si>
  <si>
    <t>PROJETO AS BUILT DE PAVIMENTAÇÃO - Sistema Viário da 1ª Rodovia Sul - Ramos 600 e 500</t>
  </si>
  <si>
    <t>PROJETO AS BUILT DE PAVIMENTAÇÃO - Sistema Viário da 2ª Avenida Sul - Ramos 400 e 300</t>
  </si>
  <si>
    <t>PROJETO AS BUILT DE PAVIMENTAÇÃO - Sistema Viário da Avenida Central - Ramos 200 e 100</t>
  </si>
  <si>
    <t>PROJETO AS BUILT DE PAVIMENTAÇÃO E PROTEÇÕES HIDRÁULICAS DAS BACIAS E DISPOSITIVOS - Emissário Samambaia e Bacias de Detenção/Acumulação</t>
  </si>
  <si>
    <t>PROJETO AS BUILT DE REMANEJAMENTO DE INTERFERÊNCIAS - CAESB</t>
  </si>
  <si>
    <t>PROJETO AS BUILT DE REMANEJAMENTO DE INTERFERÊNCIAS - NEOENERGIA</t>
  </si>
  <si>
    <t>PROJETO AS BUILT DE SINALIZAÇÃO VIÁRIA - Sistema Viário Complementar ao Longo da Via Permanente</t>
  </si>
  <si>
    <t>PROJETO AS BUILT DE SUPERESTRUTURA DE VIA PERMANENTE - Via Permanente</t>
  </si>
  <si>
    <t>PROJETO AS BUILT DE TERRAPLENAGEM - Estação 35</t>
  </si>
  <si>
    <t>PROJETO AS BUILT DE TERRAPLENAGEM - Estação 36</t>
  </si>
  <si>
    <t>PROJETO AS BUILT DE TERRAPLENAGEM - Passarelas</t>
  </si>
  <si>
    <t>PROJETO AS BUILT DE TERRAPLENAGEM - Sistema Viário Complementar ao Longo da Via Permanente</t>
  </si>
  <si>
    <t>PROJETO AS BUILT DE TERRAPLENAGEM - Sistema Viário da 1ª Rodovia Sul - Ramos 600 e 500</t>
  </si>
  <si>
    <t>PROJETO AS BUILT DE TERRAPLENAGEM - Sistema Viário da 2ª Avenida Sul - Ramos 400 e 300</t>
  </si>
  <si>
    <t>PROJETO AS BUILT DE TERRAPLENAGEM - Sistema Viário da Avenida Central - Ramos 200 e 100</t>
  </si>
  <si>
    <t>PROJETO AS BUILT DE TERRAPLENAGEM - SR-63</t>
  </si>
  <si>
    <t>PROJETO AS BUILT DE TERRAPLENAGEM - Via Permanente</t>
  </si>
  <si>
    <t>PROJETO AS BUILT DE TERRAPLENAGEM - Viaduto Metroviário Avenida Central</t>
  </si>
  <si>
    <t>PROJETO AS BUILT DE TERRAPLENAGEM - Viaduto Rodoviário 1ª Rodovia Sul</t>
  </si>
  <si>
    <t>PROJETO AS BUILT DE TERRAPLENAGEM - Viaduto Rodoviário 2ª Avenida Sul</t>
  </si>
  <si>
    <t>PROJETO AS BUILT DO SISTEMA DE CONTROLE DE ACESSO</t>
  </si>
  <si>
    <t>PROJETO AS BUILT DO SISTEMA DE DETECÇÃO DE INCÊNDIO</t>
  </si>
  <si>
    <t>PROJETO AS BUILT DO SISTEMA DE PROTEÇÃO E CONTROLE</t>
  </si>
  <si>
    <t>PROJETO AS BUILT DO SISTEMA DE RADIOTELEFONIA</t>
  </si>
  <si>
    <t>PROJETO AS BUILT DO SISTEMA DE SONORIZAÇÃO</t>
  </si>
  <si>
    <t>PROJETO AS BUILT DO SISTEMA DE TELEFONIA</t>
  </si>
  <si>
    <t>PROJETO AS BUILT DO TERCEIRO TRILHO</t>
  </si>
  <si>
    <t>PROJETO AS BUILT ELEVADORES</t>
  </si>
  <si>
    <t>PROJETO AS BUILT ESCADAS ROLANTES</t>
  </si>
  <si>
    <t>PROJETO AS BUILT GEOMÉTRICO - Emissário Samambaia e Bacias de Detenção/Acumulação</t>
  </si>
  <si>
    <t>PROJETO AS BUILT GEOMÉTRICO - Sistema Viário Complementar ao Longo da Via Permanente</t>
  </si>
  <si>
    <t>PROJETO AS BUILT GEOMÉTRICO - Sistema Viário da 1ª Rodovia Sul - Ramos 600 e 500</t>
  </si>
  <si>
    <t>PROJETO AS BUILT GEOMÉTRICO - Sistema Viário da 2ª Avenida Sul - Ramos 400 e 300</t>
  </si>
  <si>
    <t>PROJETO AS BUILT GEOMÉTRICO - Sistema Viário da Avenida Central - Ramos 200 e 100</t>
  </si>
  <si>
    <t>PROJETO AS BUILT GEOMÉTRICO - Via Permanente</t>
  </si>
  <si>
    <t>PROJETO AS BUILT GEOTÉCNICO DE ESTABILIZAÇÃO, PROTEÇÃO E CONTENÇÃO DE TALUDES - Via Permanente</t>
  </si>
  <si>
    <t>PROJETO AS BUILT HIDRÁULICO ASSOCIADO AOS ELEMENTOS DE DRENAGEM, AMORTECIMENTO DE CHEIAS E DISSIPAÇÃO DE ENERGIA - Emissário Samambaia e Bacias de Detenção/Acumulação</t>
  </si>
  <si>
    <t>PROJETO AS BUILT SISTEMA DE TRANSMISSÃO DE DADOS</t>
  </si>
  <si>
    <t>PROJETO AS BUILTS DE PROTEÇÃO CONTRA CORRENTE DE FUGA - VIADUTO - Viaduto Metroviário Avenida Central</t>
  </si>
  <si>
    <t>PROJETO DE EDUCAÇÃO AMBIENTAL</t>
  </si>
  <si>
    <t>PROJETO EXECUTIVO - ELEVADORES</t>
  </si>
  <si>
    <t>PROJETO EXECUTIVO - ESCADAS ROLANTES</t>
  </si>
  <si>
    <t>PROJETO EXECUTIVO DA REDE DE ALIMENTAÇÃO</t>
  </si>
  <si>
    <t>PROJETO EXECUTIVO DAS SUBESTAÇÕES AUXILIARES</t>
  </si>
  <si>
    <t>PROJETO EXECUTIVO DAS SUBSTAÇÕES RETIFICADORAS</t>
  </si>
  <si>
    <t>PROJETO EXECUTIVO DE ARQUITETURA - Passarelas</t>
  </si>
  <si>
    <t>PROJETO EXECUTIVO DE ARQUITETURA E URBANISMO - Estação 35</t>
  </si>
  <si>
    <t>PROJETO EXECUTIVO DE ARQUITETURA E URBANISMO - Estação 36</t>
  </si>
  <si>
    <t>PROJETO EXECUTIVO DE ARQUITETURA E URBANISMO - SR-63</t>
  </si>
  <si>
    <t>PROJETO EXECUTIVO DE ATERRAMENTO</t>
  </si>
  <si>
    <t>PROJETO EXECUTIVO DE CÁLCULO ESTRUTURAL - CONCRETO - Estação 35</t>
  </si>
  <si>
    <t>PROJETO EXECUTIVO DE CÁLCULO ESTRUTURAL - CONCRETO - Estação 36</t>
  </si>
  <si>
    <t>PROJETO EXECUTIVO DE CÁLCULO ESTRUTURAL - CONCRETO - SR-63</t>
  </si>
  <si>
    <t>PROJETO EXECUTIVO DE CÁLCULO ESTRUTURAL - CONCRETO - Viaduto Metroviário Avenida Central</t>
  </si>
  <si>
    <t>PROJETO EXECUTIVO DE CÁLCULO ESTRUTURAL - CONCRETO - Viaduto Rodoviário 1ª Rodovia Sul</t>
  </si>
  <si>
    <t>PROJETO EXECUTIVO DE CÁLCULO ESTRUTURAL - CONCRETO - Viaduto Rodoviário 2ª Avenida Sul</t>
  </si>
  <si>
    <t>PROJETO EXECUTIVO DE CÁLCULO ESTRUTURAL - FUNDAÇÕES - Estação 35</t>
  </si>
  <si>
    <t>PROJETO EXECUTIVO DE CÁLCULO ESTRUTURAL - FUNDAÇÕES - Estação 36</t>
  </si>
  <si>
    <t>PROJETO EXECUTIVO DE CÁLCULO ESTRUTURAL - FUNDAÇÕES - SR-63</t>
  </si>
  <si>
    <t>PROJETO EXECUTIVO DE CÁLCULO ESTRUTURAL - FUNDAÇÕES - Viaduto Rodoviário 1ª Rodovia Sul</t>
  </si>
  <si>
    <t>PROJETO EXECUTIVO DE CÁLCULO ESTRUTURAL - FUNDAÇÕES - Viaduto Rodoviário 2ª Avenida Sul</t>
  </si>
  <si>
    <t>PROJETO EXECUTIVO DE CÁLCULO ESTRUTURAL - FUNDAÇÕES E CONCRETO - Emissário Samambaia e Bacias de Detenção/Acumulação</t>
  </si>
  <si>
    <t>PROJETO EXECUTIVO DE CÁLCULO ESTRUTURAL - FUNDAÇÕES E CONCRETO - Passarelas</t>
  </si>
  <si>
    <t>PROJETO EXECUTIVO DE CÁLCULO ESTRUTURAL - METÁLICAS - Estação 35</t>
  </si>
  <si>
    <t>PROJETO EXECUTIVO DE CÁLCULO ESTRUTURAL - METÁLICAS - Estação 36</t>
  </si>
  <si>
    <t>PROJETO EXECUTIVO DE CÁLCULO ESTRUTURAL - METÁLICAS - Passarelas</t>
  </si>
  <si>
    <t>PROJETO EXECUTIVO DE CÁLCULO ESTRUTURAL - METÁLICAS - SR-63</t>
  </si>
  <si>
    <t>PROJETO EXECUTIVO DE CONTENÇÃO EM SOLO GRAMPEADO - Via Permanente</t>
  </si>
  <si>
    <t>PROJETO EXECUTIVO DE DESVIO DE TRÁFEGO - Sistema Viário da 1ª Rodovia Sul - Ramos 600 e 500</t>
  </si>
  <si>
    <t>PROJETO EXECUTIVO DE DESVIO DE TRÁFEGO - Sistema Viário da 2ª Avenida Sul - Ramos 400 e 300</t>
  </si>
  <si>
    <t>PROJETO EXECUTIVO DE DESVIO DE TRÁFEGO - Sistema Viário da Avenida Central - Ramos 200 e 100</t>
  </si>
  <si>
    <t>PROJETO EXECUTIVO DE DRENAGEM DE ÁGUAS PLUVIAIS (EXCETO EMISSÁRIO) - Sistema Viário Complementar ao Longo da Via Permanente</t>
  </si>
  <si>
    <t>PROJETO EXECUTIVO DE DRENAGEM DE ÁGUAS PLUVIAIS (EXCETO EMISSÁRIO) - Sistema Viário da 1ª Rodovia Sul - Ramos 600 e 500</t>
  </si>
  <si>
    <t>PROJETO EXECUTIVO DE DRENAGEM DE ÁGUAS PLUVIAIS (EXCETO EMISSÁRIO) - Sistema Viário da 2ª Avenida Sul - Ramos 400 e 300</t>
  </si>
  <si>
    <t>PROJETO EXECUTIVO DE DRENAGEM DE ÁGUAS PLUVIAIS (EXCETO EMISSÁRIO) - Sistema Viário da Avenida Central - Ramos 200 e 100</t>
  </si>
  <si>
    <t>PROJETO EXECUTIVO DE DRENAGEM DE ÁGUAS PLUVIAIS (EXCETO EMISSÁRIO) - Via Permanente</t>
  </si>
  <si>
    <t>PROJETO EXECUTIVO DE DRENAGEM E ÁGUAS PLUVIAIS (EXCETO EMISSÁRIO) - Ciclovia, Passeio e Urbanização da faixa lindeira</t>
  </si>
  <si>
    <t>PROJETO EXECUTIVO DE DRENAGEM SUPERFICIAL (ÁREAS EXTERNAS) - Estação 35</t>
  </si>
  <si>
    <t>PROJETO EXECUTIVO DE DRENAGEM SUPERFICIAL (ÁREAS EXTERNAS) - Estação 36</t>
  </si>
  <si>
    <t>PROJETO EXECUTIVO DE ESCAVAÇÃO, ESCORAMENTO, CONTROLE DO LENÇOL FREÁTICO - Emissário Samambaia e Bacias de Detenção/Acumulação</t>
  </si>
  <si>
    <t>PROJETO EXECUTIVO DE IMPERMEABILIZAÇÕES - Estação 35</t>
  </si>
  <si>
    <t>PROJETO EXECUTIVO DE IMPERMEABILIZAÇÕES - Estação 36</t>
  </si>
  <si>
    <t>PROJETO EXECUTIVO DE INFRAESTRUTURA DE VIA PERMANENTE -  PROTEÇÃO CONTRA CORRENTE DE FUGA - Via Permanente</t>
  </si>
  <si>
    <t>PROJETO EXECUTIVO DE INFRAESTRUTURA DE VIA PERMANENTE - BANCOS DE DUTOS E CAIXAS DE PASSAGEM (ENERGIA, SINALIZAÇÃO E CONTROLE) - Via Permanente</t>
  </si>
  <si>
    <t>PROJETO EXECUTIVO DE INFRAESTRUTURA DE VIA PERMANENTE - CAMADAS DE REFORÇO / SUBLEITO FERROVIÁRIO, COLCHÃO DRENANTE E DREANAGEM PROFUNDA - Via Permanente</t>
  </si>
  <si>
    <t>PROJETO EXECUTIVO DE INSTALAÇÕES MECÂNICAS E DE UTILIDADES - VENTILAÇÃO, EXAUSTÃO E CONDICIONAMENTO DE AR - Estação 35</t>
  </si>
  <si>
    <t>PROJETO EXECUTIVO DE INSTALAÇÕES MECÂNICAS E DE UTILIDADES - VENTILAÇÃO, EXAUSTÃO E CONDICIONAMENTO DE AR - Estação 36</t>
  </si>
  <si>
    <t>PROJETO EXECUTIVO DE INSTALAÇÕES MECÂNICAS E DE UTILIDADES - VENTILAÇÃO, EXAUSTÃO E CONDICIONAMENTO DE AR - SR-63</t>
  </si>
  <si>
    <t>PROJETO EXECUTIVO DE INSTALAÇÕES PREDIAIS - ELÉTRICA (ATERRAMENTO E PROTEÇÃO CONTRA DESCARGAS ATMOSFÉRICAS - SPDA) - Estação 35</t>
  </si>
  <si>
    <t>PROJETO EXECUTIVO DE INSTALAÇÕES PREDIAIS - ELÉTRICA (ATERRAMENTO E PROTEÇÃO CONTRA DESCARGAS ATMOSFÉRICAS - SPDA) - Estação 36</t>
  </si>
  <si>
    <t>PROJETO EXECUTIVO DE INSTALAÇÕES PREDIAIS - ELÉTRICA (ATERRAMENTO E PROTEÇÃO CONTRA DESCARGAS ATMOSFÉRICAS - SPDA) - SR-63</t>
  </si>
  <si>
    <t>PROJETO EXECUTIVO DE INSTALAÇÕES PREDIAIS - ELÉTRICA (FORÇA E ILUMINAÇÃO) - Estação 35</t>
  </si>
  <si>
    <t>PROJETO EXECUTIVO DE INSTALAÇÕES PREDIAIS - ELÉTRICA (FORÇA E ILUMINAÇÃO) - Estação 36</t>
  </si>
  <si>
    <t>PROJETO EXECUTIVO DE INSTALAÇÕES PREDIAIS - ELÉTRICA (FORÇA E ILUMINAÇÃO) - SR-63</t>
  </si>
  <si>
    <t>PROJETO EXECUTIVO DE INSTALAÇÕES PREDIAIS - HIDRÁULICAS (ÁGUA POTÁVEL) - Estação 35</t>
  </si>
  <si>
    <t>PROJETO EXECUTIVO DE INSTALAÇÕES PREDIAIS - HIDRÁULICAS (ÁGUA POTÁVEL) - Estação 36</t>
  </si>
  <si>
    <t>PROJETO EXECUTIVO DE INSTALAÇÕES PREDIAIS - HIDRÁULICAS (ÁGUA POTÁVEL) - SR-63</t>
  </si>
  <si>
    <t>PROJETO EXECUTIVO DE INSTALAÇÕES PREDIAIS - PLUVIAL (ÁGUAS PLUVIAIS) - Estação 35</t>
  </si>
  <si>
    <t>PROJETO EXECUTIVO DE INSTALAÇÕES PREDIAIS - PLUVIAL (ÁGUAS PLUVIAIS) - Estação 36</t>
  </si>
  <si>
    <t>PROJETO EXECUTIVO DE INSTALAÇÕES PREDIAIS - PLUVIAL (ÁGUAS PLUVIAIS) - SR-63</t>
  </si>
  <si>
    <t>PROJETO EXECUTIVO DE INSTALAÇÕES PREDIAIS - PROTEÇÃO CONTRA INCÊNDIO  (COMBATE) - Estação 35</t>
  </si>
  <si>
    <t>PROJETO EXECUTIVO DE INSTALAÇÕES PREDIAIS - PROTEÇÃO CONTRA INCÊNDIO  (COMBATE) - Estação 36</t>
  </si>
  <si>
    <t>PROJETO EXECUTIVO DE INSTALAÇÕES PREDIAIS - PROTEÇÃO CONTRA INCÊNDIO (COMBATE) - SR-63</t>
  </si>
  <si>
    <t>PROJETO EXECUTIVO DE INSTALAÇÕES PREDIAIS - PROTEÇÃO CONTRA INCÊNDIO (DETECÇÃO) - Estação 35</t>
  </si>
  <si>
    <t>PROJETO EXECUTIVO DE INSTALAÇÕES PREDIAIS - PROTEÇÃO CONTRA INCÊNDIO (DETECÇÃO) - Estação 36</t>
  </si>
  <si>
    <t>PROJETO EXECUTIVO DE INSTALAÇÕES PREDIAIS - PROTEÇÃO CONTRA INCÊNDIO (DETECÇÃO) - SR-63</t>
  </si>
  <si>
    <t>PROJETO EXECUTIVO DE INSTALAÇÕES PREDIAIS - SANITÁRIAS (ESGOTO) - Estação 35</t>
  </si>
  <si>
    <t>PROJETO EXECUTIVO DE INSTALAÇÕES PREDIAIS - SANITÁRIAS (ESGOTO) - Estação 36</t>
  </si>
  <si>
    <t>PROJETO EXECUTIVO DE INSTALAÇÕES PREDIAIS - SANITÁRIAS (ESGOTO) - SR-63</t>
  </si>
  <si>
    <t>PROJETO EXECUTIVO DE PAISAGISMO E ENTORNO - Ciclovia, Passeio e Urbanização da faixa lindeira</t>
  </si>
  <si>
    <t>PROJETO EXECUTIVO DE PAISAGISMO E ENTORNO - Estação 35</t>
  </si>
  <si>
    <t>PROJETO EXECUTIVO DE PAISAGISMO E ENTORNO - Estação 36</t>
  </si>
  <si>
    <t>PROJETO EXECUTIVO DE PAISAGISMO E URBANIZAÇÃO DO ENTORNO - Emissário Samambaia e Bacias de Detenção/Acumulação</t>
  </si>
  <si>
    <t>PROJETO EXECUTIVO DE PAVIMENTAÇÃO - Ciclovia, Passeio e Urbanização da faixa lindeira</t>
  </si>
  <si>
    <t>PROJETO EXECUTIVO DE PAVIMENTAÇÃO - Sistema Viário Complementar ao Longo da Via Permanente</t>
  </si>
  <si>
    <t>PROJETO EXECUTIVO DE PAVIMENTAÇÃO - Sistema Viário da 1ª Rodovia Sul - Ramos 600 e 500</t>
  </si>
  <si>
    <t>PROJETO EXECUTIVO DE PAVIMENTAÇÃO - Sistema Viário da 2ª Avenida Sul - Ramos 400 e 300</t>
  </si>
  <si>
    <t>PROJETO EXECUTIVO DE PAVIMENTAÇÃO - Sistema Viário da Avenida Central - Ramos 200 e 100</t>
  </si>
  <si>
    <t>PROJETO EXECUTIVO DE PAVIMENTAÇÃO E PROTEÇÕES HIDRÁULICAS DAS BACIAS E DISPOSITIVOS - Emissário Samambaia e Bacias de Detenção/Acumulação</t>
  </si>
  <si>
    <t>PROJETO EXECUTIVO DE REMANEJAMENTO DE INTERFERÊNCIAS - CAESB</t>
  </si>
  <si>
    <t>PROJETO EXECUTIVO DE REMANEJAMENTO DE INTERFERÊNCIAS - NEOENERGIA</t>
  </si>
  <si>
    <t>PROJETO EXECUTIVO DE SINALIZAÇÃO DE SEGURANÇA - Estação 35</t>
  </si>
  <si>
    <t>PROJETO EXECUTIVO DE SINALIZAÇÃO DE SEGURANÇA - Estação 36</t>
  </si>
  <si>
    <t>PROJETO EXECUTIVO DE SINALIZAÇÃO VIÁRIA - Sistema Viário Complementar ao Longo da Via Permanente</t>
  </si>
  <si>
    <t>PROJETO EXECUTIVO DE SINALIZAÇÃO VIÁRIA - Sistema Viário da 1ª Rodovia Sul - Ramos 600 e 500</t>
  </si>
  <si>
    <t>PROJETO EXECUTIVO DE SINALIZAÇÃO VIÁRIA - Sistema Viário da 2ª Avenida Sul - Ramos 400 e 300</t>
  </si>
  <si>
    <t>PROJETO EXECUTIVO DE SINALIZAÇÃO VIÁRIA - Sistema Viário da Avenida Central - Ramos 200 e 100</t>
  </si>
  <si>
    <t>PROJETO EXECUTIVO DE SUPERESTRUTURA DE VIA PERMANENTE - Via Permanente</t>
  </si>
  <si>
    <t>PROJETO EXECUTIVO DE TERRAPLENAGEM - Ciclovia, Passeio e Urbanização da faixa lindeira</t>
  </si>
  <si>
    <t>PROJETO EXECUTIVO DE TERRAPLENAGEM - Estação 35</t>
  </si>
  <si>
    <t>PROJETO EXECUTIVO DE TERRAPLENAGEM - Estação 36</t>
  </si>
  <si>
    <t>PROJETO EXECUTIVO DE TERRAPLENAGEM - Passarelas</t>
  </si>
  <si>
    <t>PROJETO EXECUTIVO DE TERRAPLENAGEM - Sistema Viário Complementar ao Longo da Via Permanente</t>
  </si>
  <si>
    <t>PROJETO EXECUTIVO DE TERRAPLENAGEM - Sistema Viário da 1ª Rodovia Sul - Ramos 600 e 500</t>
  </si>
  <si>
    <t>PROJETO EXECUTIVO DE TERRAPLENAGEM - Sistema Viário da 2ª Avenida Sul - Ramos 400 e 300</t>
  </si>
  <si>
    <t>PROJETO EXECUTIVO DE TERRAPLENAGEM - Sistema Viário da Avenida Central - Ramos 200 e 100</t>
  </si>
  <si>
    <t>PROJETO EXECUTIVO DE TERRAPLENAGEM - SR-63</t>
  </si>
  <si>
    <t>PROJETO EXECUTIVO DE TERRAPLENAGEM - Via Permanente</t>
  </si>
  <si>
    <t>PROJETO EXECUTIVO DE TERRAPLENAGEM - Viaduto Metroviário Avenida Central</t>
  </si>
  <si>
    <t>PROJETO EXECUTIVO DE TERRAPLENAGEM - Viaduto Rodoviário 1ª Rodovia Sul</t>
  </si>
  <si>
    <t>PROJETO EXECUTIVO DE TERRAPLENAGEM - Viaduto Rodoviário 2ª Avenida Sul</t>
  </si>
  <si>
    <t>PROJETO EXECUTIVO DO SISTEMA DE CONTROLE DE ACESSO</t>
  </si>
  <si>
    <t>PROJETO EXECUTIVO DO SISTEMA DE DETECÇÃO DE INCÊNDIO</t>
  </si>
  <si>
    <t>PROJETO EXECUTIVO DO SISTEMA DE PROTEÇÃO E CONTROLE</t>
  </si>
  <si>
    <t>PROJETO EXECUTIVO DO SISTEMA DE RADIOTELEFONIA</t>
  </si>
  <si>
    <t>PROJETO EXECUTIVO DO SISTEMA DE SONORIZAÇÃO</t>
  </si>
  <si>
    <t>PROJETO EXECUTIVO DO SISTEMA DE TELEFONIA</t>
  </si>
  <si>
    <t>PROJETO EXECUTIVO DO TERCEIRO TRILHO</t>
  </si>
  <si>
    <t>PROJETO EXECUTIVO DOS ELEMENTOS DE VEDAÇÃO DA VIA PERMANENTE - Ciclovia, Passeio e Urbanização da faixa lindeira</t>
  </si>
  <si>
    <t>PROJETO EXECUTIVO GEOMÉTRICO - Ciclovia, Passeio e Urbanização da faixa lindeira</t>
  </si>
  <si>
    <t>PROJETO EXECUTIVO GEOMÉTRICO - Emissário Samambaia e Bacias de Detenção/Acumulação</t>
  </si>
  <si>
    <t>PROJETO EXECUTIVO GEOMÉTRICO - Sistema Viário Complementar ao Longo da Via Permanente</t>
  </si>
  <si>
    <t>PROJETO EXECUTIVO GEOMÉTRICO - Sistema Viário da 1ª Rodovia Sul - Ramos 600 e 500</t>
  </si>
  <si>
    <t>PROJETO EXECUTIVO GEOMÉTRICO - Sistema Viário da 2ª Avenida Sul - Ramos 400 e 300</t>
  </si>
  <si>
    <t>PROJETO EXECUTIVO GEOMÉTRICO - Sistema Viário da Avenida Central - Ramos 200 e 100</t>
  </si>
  <si>
    <t>PROJETO EXECUTIVO GEOMÉTRICO - Via Permanente</t>
  </si>
  <si>
    <t>PROJETO EXECUTIVO GEOTÉCNICO DE ESTABILIZAÇÃO, PROTEÇÃO E CONTENÇÃO DE TALUDES - Via Permanente</t>
  </si>
  <si>
    <t>PROJETO EXECUTIVO HIDRÁULICO ASSOCIADO AOS ELEMENTOS DE DRENAGEM, AMORTECIMENTO DE CHEIAS E DISSIPAÇÃO DE ENERGIA - Emissário Samambaia e Bacias de Detenção/Acumulação</t>
  </si>
  <si>
    <t>PROJETO EXECUTIVO SISTEMA DE TRANSMISSÃO DE DADOS</t>
  </si>
  <si>
    <t>PROJETO EXECUTIVOS DE PROTEÇÃO CONTRA CORRENTE DE FUGA - VIADUTO - Viaduto Metroviário Avenida Central</t>
  </si>
  <si>
    <t>PROTEÇÃO SUPERFICIAL DE CANAL EM GABIÃO TIPO COLCHÃO, ALTURA DE 23 CENTÍMETROS, ENCHIMENTO COM PEDRA DE MÃO TIPO RACHÃO - FORNECIMENTO E EXECUÇÃO. AF_12/2015</t>
  </si>
  <si>
    <t>PROVA DE CARGA ESTÁTICA EM ESTACA PILOTO</t>
  </si>
  <si>
    <t>QDF-Nobreak</t>
  </si>
  <si>
    <t>QTF-BLOQUEIOS</t>
  </si>
  <si>
    <t>Quadro de comando CC em poliestireno, 30x20x13cm, borracha de vedação, IP 67 e IK 09</t>
  </si>
  <si>
    <t>Rack de parede, 12Us, em aço, IP20, estrutura com terminal de aterramento, porta frontal reversível em vidro temperado, fechadura tipo cilindro, portas laterais com abertura por chave ou fecho, entrada e saída de cabos pelo teto e pela base, teto com pelo o menos dois ventiladores, pintura epóxi na cor preta e atender as especificações ANSI/EIA RS-310-D, IEC 297-2 e DIN41494 partes 1 e 7.</t>
  </si>
  <si>
    <t>Rack de piso, 36U, em aço, IP20, estrutura com terminal de aterramento, porta frontal reversível em vidro temperado, fechadura tipo cilindro, portas laterais com abertura por chave ou fecho, entrada e saída de cabos pelo teto e pela base, teto com pelo o menos dois ventiladores, pintura epóxi na cor preta e atender as especificações ANSI/EIA RS-310-D, IEC 297-2 e DIN41494 partes 1 e 7.</t>
  </si>
  <si>
    <t>Rack de piso, 44Us, em aço, IP20, estrutura com terminal de aterramento, porta frontal reversível em vidro temperado, fechadura tipo cilindro, portas laterais com abertura por chave ou fecho, entrada e saída de cabos pelo teto e pela base, teto com pelo o menos dois ventiladores, pintura epóxi na cor preta e atender as especificações ANSI/EIA RS-310-D, IEC 297-2 e DIN41494 partes 1 e 7.</t>
  </si>
  <si>
    <t>RALO ABACAXI FERRO FUNDIDO 100mm</t>
  </si>
  <si>
    <t>RALO ABACAXI FERRO FUNDIDO 150mm</t>
  </si>
  <si>
    <t>RALO ABACAXI FERRO FUNDIDO 75mm</t>
  </si>
  <si>
    <t>Reaterro e compactação com soquete vibratório</t>
  </si>
  <si>
    <t>REATERRO MANUAL DE VALAS COM COMPACTAÇÃO MECANIZADA. AF_04/2016</t>
  </si>
  <si>
    <t>REATERRO MECANIZADO DE VALA COM ESCAVADEIRA HIDRÁULICA (CAPACIDADE DA CAÇAMBA: 0,8 M³ / POTÊNCIA: 111 HP), LARGURA DE 1,5 A 2,5 M, PROFUNDIDADE DE 1,5 A 3,0 M, COM SOLO (SEM SUBSTITUIÇÃO) DE 1ª CATEGORIA EM LOCAIS COM BAIXO NÍVEL DE INTERFERÊNCIA. AF_04/2016</t>
  </si>
  <si>
    <t>REATERRO MECANIZADO DE VALA COM ESCAVADEIRA HIDRÁULICA (CAPACIDADE DA CAÇAMBA: 0,8 M³ / POTÊNCIA: 111 HP), LARGURA DE 1,5 A 2,5 M, PROFUNDIDADE DE 3,0  A 4,5 M, COM SOLO (SEM SUBSTITUIÇÃO) DE 1ª CATEGORIA EM LOCAIS COM ALTO NÍVEL DE INTERFERÊNCIA. AF_04/2016</t>
  </si>
  <si>
    <t>REATERRO MECANIZADO DE VALA COM RETROESCAVADEIRA (CAPACIDADE DA CAÇAMBA DA RETRO: 0,26 M³ / POTÊNCIA: 88 HP), LARGURA DE 0,8 A 1,5 M, PROFUNDIDADE DE 1,5 A 3,0 M, COM SOLO (SEM SUBSTITUIÇÃO) DE 1ª CATEGORIA EM LOCAIS COM ALTO NÍVEL DE INTERFERÊNCIA. AF_04/2016</t>
  </si>
  <si>
    <t>Rebaixamento de lençol freático com ponteiras filtrantes em valas (metro de vala)</t>
  </si>
  <si>
    <t>Conversão InfoWOrca</t>
  </si>
  <si>
    <t>REDUÇÃO A DIREITA/ESQUERDA EM AÇO-CARBONO GALVANIZADA A FOGO, CHAPA 14", PARA LIGAÇÃO DE ELETROCALHA 300X50 MM PARA 150X50 MM</t>
  </si>
  <si>
    <t>Redução concêntrica de ferro fundido dúctil com flanges para água (classe de pressão: 10/16 kgf/cm² / diâmetro de entrada: 100 mm / diâmetro de saída: 50 mm)</t>
  </si>
  <si>
    <t>Redução de ferro fundido dúctil com bolsas e junta elástica para água (diâmetro de entrada: 1000 mm / diâmetro de saída: 800 mm)</t>
  </si>
  <si>
    <t>Redução de ferro fundido dúctil com bolsas e junta elástica para água (diâmetro de entrada: 700 mm / diâmetro de saída: 600 mm)</t>
  </si>
  <si>
    <t>Redução de ferro fundido dúctil com bolsas e junta elástica para água (diâmetro de entrada: 800 mm / diâmetro de saída: 700 mm)</t>
  </si>
  <si>
    <t>Redução de ferro fundido dúctil com ponta bolsa e junta elástica para água (diâmetro de entrada: 300 mm / diâmetro de saída: 250 mm)</t>
  </si>
  <si>
    <t>REDUCAO EXCENTRICA PVC ESGOTO 50x40mm</t>
  </si>
  <si>
    <t>REDUÇÃO EXCÊNTRICA, PVC, SERIE R, ÁGUA PLUVIAL, DN 100 X 75 MM, JUNTA ELÁSTICA, FORNECIDO E INSTALADO EM CONDUTORES VERTICAIS DE ÁGUAS PLUVIAIS. AF_12/2014</t>
  </si>
  <si>
    <t>REGISTRO DE ESFERA, PVC, SOLDÁVEL, COM VOLANTE, DN  25 MM - FORNECIMENTO E INSTALAÇÃO. AF_08/2021</t>
  </si>
  <si>
    <t>REGISTRO DE ESFERA, PVC, SOLDÁVEL, COM VOLANTE, DN  40 MM - FORNECIMENTO E INSTALAÇÃO. AF_08/2021</t>
  </si>
  <si>
    <t>REGISTRO DE ESFERA, PVC, SOLDÁVEL, COM VOLANTE, DN  50 MM - FORNECIMENTO E INSTALAÇÃO. AF_08/2021</t>
  </si>
  <si>
    <t>REGISTRO DE GAVETA BRUTO, LATÃO, ROSCÁVEL, 1 1/4", COM ACABAMENTO E CANOPLA CROMADOS - FORNECIMENTO E INSTALAÇÃO. AF_08/2021</t>
  </si>
  <si>
    <t>REGISTRO DE GAVETA BRUTO, LATÃO, ROSCÁVEL, 1", COM ACABAMENTO E CANOPLA CROMADOS - FORNECIMENTO E INSTALAÇÃO. AF_08/2021</t>
  </si>
  <si>
    <t>REGISTRO DE GAVETA BRUTO, LATÃO, ROSCÁVEL, 3/4", COM ACABAMENTO E CANOPLA CROMADOS - FORNECIMENTO E INSTALAÇÃO. AF_08/2021</t>
  </si>
  <si>
    <t>REGISTRO DE PRESSÃO BRUTO, LATÃO, ROSCÁVEL, 1/2", COM ACABAMENTO E CANOPLA CROMADOS - FORNECIMENTO E INSTALAÇÃO. AF_08/2021</t>
  </si>
  <si>
    <t>REGISTRO DE PRESSÃO BRUTO, LATÃO, ROSCÁVEL, 3/4", COM ACABAMENTO E CANOPLA CROMADOS - FORNECIMENTO E INSTALAÇÃO. AF_08/2021</t>
  </si>
  <si>
    <t>REGISTRO OU VÁLVULA GLOBO ANGULAR EM LATÃO, PARA HIDRANTES EM INSTALAÇÃO PREDIAL DE INCÊNDIO, 45 GRAUS, 2 1/2" - FORNECIMENTO E INSTALAÇÃO. AF_08/2021</t>
  </si>
  <si>
    <t>Regularização de taludes e valas com soquete vibratório</t>
  </si>
  <si>
    <t>Regularização do subleito</t>
  </si>
  <si>
    <t>RELATÓRIO DE PLANEJAMENTO GLOBAL</t>
  </si>
  <si>
    <t>RELATÓRIO DE VISTORIA CAUTELAR</t>
  </si>
  <si>
    <t>RELATÓRIO FINAL AMBIENTAL (CUMPRIMENTO DE CONDICIONANTES)</t>
  </si>
  <si>
    <t>RELATÓRIO FINAL DE EDUCAÇÃO AMBIENTAL</t>
  </si>
  <si>
    <t>RELATÓRIOS DE ACOMPANHAMENTO DO PROJETO DE EDUCAÇÃO AMBIENTAL</t>
  </si>
  <si>
    <t>RELATÓRIOS DE CONSOLIDAÇÃO DOS ESTUDOS GEOLÓGICOS E GEOTÉCNICOS</t>
  </si>
  <si>
    <t>Remanejamento de Interferências NeoEnergia</t>
  </si>
  <si>
    <t>SEES - SERVIÇOS ESPECIAIS</t>
  </si>
  <si>
    <t>Remoção de placa de sinalização</t>
  </si>
  <si>
    <t>Remoção de sinalização horizontal com maçarico</t>
  </si>
  <si>
    <t>Remoção de tachão</t>
  </si>
  <si>
    <t>Remoção de terceiro trilho</t>
  </si>
  <si>
    <t>Remoção de tubos de concreto com diâmetro de 0,40 m a 1,00 m em valas e bueiros</t>
  </si>
  <si>
    <t>Remoção mecanizada de camada granular do pavimento</t>
  </si>
  <si>
    <t>Remoção mecanizada de revestimento asfáltico</t>
  </si>
  <si>
    <t>RETIRADA DE MEIO FIO C/ EMPILHAMENTO E S/ REMOCAO</t>
  </si>
  <si>
    <t>REVESTIMENTO CERÂMICO PARA PAREDES EXTERNAS EM PASTILHAS DE PORCELANA 5 X 5 CM (PLACAS DE 30 X 30 CM), ALINHADAS A PRUMO, APLICADO EM PANOS COM VÃOS. AF_06/2014</t>
  </si>
  <si>
    <t>REVESTIMENTO CERÂMICO PARA PAREDES INTERNAS COM PLACAS TIPO ESMALTADA EXTRA DE DIMENSÕES 20X20 CM APLICADAS EM AMBIENTES DE ÁREA MAIOR QUE 5 M² NA ALTURA INTEIRA DAS PAREDES. AF_06/2014</t>
  </si>
  <si>
    <t>REVESTIMENTO CERÂMICO PARA PISO COM PLACAS TIPO ESMALTADA EXTRA DE DIMENSÕES 35X35 CM APLICADA EM AMBIENTES DE ÁREA MAIOR QUE 10 M2. AF_06/2014</t>
  </si>
  <si>
    <t>RODAPÉ BORRACHA LISO, ALTURA = 7CM, ESPESSURA = 2 MM, PARA ARGAMASSA. AF_09/2020</t>
  </si>
  <si>
    <t>RODAPÉ EM GRANITO CINZA ANDORINHA, ALTURA 7 CM, ESP=1,5 CM - FORNECIMENTO E INSTALAÇÃO.</t>
  </si>
  <si>
    <t>RODAPÉ EM GRANITO, ALTURA 10 CM. AF_09/2020</t>
  </si>
  <si>
    <t>Roteador Mikrotik Routerboard RB760IGS HEX S 5 portas</t>
  </si>
  <si>
    <t>RUFO LATERAL INFERIOR DE AÇO ZINCADO PRÉ PINTADA, LARGURA DE 400MM E ESP = 0,65MM, COR EXTERNA BRANCA RAL 9010 E INTERNAMENTE CINZA RAL 7035</t>
  </si>
  <si>
    <t>RUFO LATERAL SUPERIOR DE AÇO ZINCADO PRÉ PINTADA, LARGURA DE 400MM E ESP = 0,65MM, COR EXTERNA BRANCA RAL 9010 E INTERNAMENTE CINZA RAL 7035</t>
  </si>
  <si>
    <t>SABONETEIRA LOUCA 006-391 BRANCO</t>
  </si>
  <si>
    <t>SACO DE RAFIA PARA ENTULHO, NOVO, LISO (SEM CLICHE), *60 x 90* CM</t>
  </si>
  <si>
    <t>SAIDA FINAL COM FURO DE 3/4"</t>
  </si>
  <si>
    <t>SAIDA LATERAL SIMPLES PARA ELETRODUTO 3/4""</t>
  </si>
  <si>
    <t>Saída lateral simples para eletroduto, Ø 3/4", aço carbono, galvanizado a fogo, 2 parafusos cabeça lentilha auto-travante 3/8” x 3/4", 2 arruelas lisas rosca WW 3/8” e 2porcas sextavadas rosca WW 3/8”.</t>
  </si>
  <si>
    <t>Sapata de 4 furos para fixação de perfilado externa</t>
  </si>
  <si>
    <t>Sarjeta triangular de concreto - STC 03 - escavação mecânica - areia e brita comerciais</t>
  </si>
  <si>
    <t>Sealtubo 1.1/2" de aço galvanizado recoberto em PCV</t>
  </si>
  <si>
    <t>Sealtubo, Ø 1", com conector macho fixo e arruela</t>
  </si>
  <si>
    <t>Sensor de porta aberta, material anti-UV, instalação através de cabo flexível integrado, kit de instalação com parafusos e fita dupla face, distância de abertura em 20mm, distância de fechamento em 15mm, proteção contra intempéries, utilização ao tempo, compatível com a controladora a ser fornecida.</t>
  </si>
  <si>
    <t>Sensor de Ruído</t>
  </si>
  <si>
    <t>Software de gerenciamento para pelo o menos 45 controladoras, gerenciamento via web, compatiblidade com os navegadores web Chrome e Firefox, acesso simultâneo ao gerenciamento de pelo o menos 10 usuários clientes, monitoramento do sistema em tempo real por meio de avisos audiovisuais, apresentação de eventos em tempo real, cadastro de usuários, áreas, departamentos e credenciais (cartão de proximidade, biometria e tags), relatórios por eventos, usuários, áreas e departamentos, regra para autorização de abertura de porta somente após apresentação de pelo o menos duas credenciais distintas, regra para integração com outras soluções por meio de contato seco, abertura de porta remotamente, backup agendado ou manual, envio de e-mails de eventos e idioma português.</t>
  </si>
  <si>
    <t>Software de gerenciamento simultâneo de pelo menos 51 centrais de detecção e alarme  de incêndio, gerenciamento via software cliente ou navegador web (compatível com Chrome ou Firefox), instalação em máquinas virtuais, acesso simultâneo ao gerenciamento de pelo menos 3 usuários clientes, monitoramento de pelo menos 5000 dispositivos endereçáveis de incêndio, monitoramento do sistema em tempo real por meio de avisos audiovisuais, apresentação de eventos em tempo real, cadastro de usuários com autorizações de acessos distintos, importação de plantas baixas em variados formatos, como .dwg, .dfx e .pdf, inserção de dispositivos de incêndio em plantas baixas para monitoramento de zonas, armazenamento de pelo menos 9000 eventos, relatórios por eventos com variados critérios, exportar relatórios de eventos em diferentes formatos,  como .xls, imprimir relatórios de eventos, integração com outras soluções de segurança como sistema de controle de acesso, backup agendado ou manual, envio de e-mails de eventos, idioma português (Brasil).</t>
  </si>
  <si>
    <t>SOLDA EXOTERMICA COM MOLDE GTB 16Y</t>
  </si>
  <si>
    <t>SOLEIRA DE GRANITO CINZA ANDORINHA, ACABAMENTO LEVIGADO, LARGURA 15 CM, ESPESSURA 3,0 CM.</t>
  </si>
  <si>
    <t>SOLEIRA DE GRANITO CINZA ANDORINHA, ACABAMENTO LEVIGADO, LARGURA 20 CM, ESPESSURA 3,0 CM.</t>
  </si>
  <si>
    <t>SONDAGEM A TRADO F 4" PROFUNDIDADE DE 3M, COM COLETA DE 30KG DE AMOSTRA</t>
  </si>
  <si>
    <t>Sonofletor Caixa Acústica</t>
  </si>
  <si>
    <t>SUB BASE DE CASCALHO E PEDRISCO COM PREPARO MANUAL DE BASE</t>
  </si>
  <si>
    <t>SUMIDOURO RETANGULAR, EM ALVENARIA COM BLOCOS DE CONCRETO, DIMENSÕES INTERNAS: 1,6 X 5,8 X 3,0 M, ÁREA DE INFILTRAÇÃO: 50 M² (PARA 20 CONTRIBUINTES). . AF_12/2020</t>
  </si>
  <si>
    <t>SUPORTE ISOLADOR PARA CORDOALHA DE COBRE - FORNECIMENTO E INSTALAÇÃO. AF_12/2017</t>
  </si>
  <si>
    <t>Suporte para placa de sinalização em madeira de lei tratada 8 x 8 cm - fornecimento e implantação</t>
  </si>
  <si>
    <t>Suspensão de eletrocalha 250mm x 50mm em teto, composto por 1 suporte ômega 250mm x 50mm, 6 arruelas lisas rosca WW 3/8”, 6 porcas sextavadas rosca WW 3/8”, vergalhões rosca total WW 3/8” e 2
chumbadores mecânicos CB completo rosca WW 3/8”.</t>
  </si>
  <si>
    <t>Suspensão de eletrocalha 250mm x 50mm em teto, composto por 1 suporte ômega 250mm x 50mm, 6
arruelas lisas rosca WW 3/8”, 6 porcas sextavadas rosca WW 3/8”, vergalhões rosca total WW 3/8” e 2 chumbadores mecânicos CB completo rosca WW 3/8”.</t>
  </si>
  <si>
    <t>Suspensão de eletrocalha 300mm x 100mm em teto, composto por 1 suporte ômega 300mm x 100mm, 6 arruelas lisas rosca WW 3/8”, 6 porcas sextavadas rosca WW 3/8”, vergalhões rosca total WW 3/8” e 2
chumbadores mecânicos CB completo rosca WW 3/8”.</t>
  </si>
  <si>
    <t>Suspensão em enteforro e fixação em parede para detector composto por 
2 parafusos cabeça sextavada rosca WW 1/4"x2", 
2 arruelas lisas rosca WW 1/4"
2 chumbadores mecânicos CB completo rosca WW 1/4".</t>
  </si>
  <si>
    <t>Suspensão em enteforro e fixação em parede para detector composto por 2 parafusos cabeça sextavada rosca WW 1/4"x2", 2 arruelas lisas rosca WW 1/4" e 2 chumbadores mecânicos CB completo rosca WW 1/4".</t>
  </si>
  <si>
    <t>Suspensão para detector em entreforro composto por 
1 chumbador mecânico CB completo rosca WW 1/4", 
3 arruelas lisas rosca WW 1/4", 
3 porcas sextavadas rosca WW 1/4",
1 vergalhão rosca total WW 1/4" e 
1 cantoneira ZZ.</t>
  </si>
  <si>
    <t>Suspensão para detector em entreforro composto por 1 chumbador mecânico CB completo rosca WW 1/4", 3 arruelas lisas rosca WW 1/4", 3 porcas sextavadas rosca WW 1/4", vergalhão rosca total WW 1/4" e cantoneira ZZ.</t>
  </si>
  <si>
    <t>Suspensão para eletroduto em teto composto por 
chumbador mecânico CB completo rosca WW 1/4", 
3 arruelas lisas rosca WW 1/4", 
3 porcas sextavadas rosca WW 1/4", 
1 vergalhão rosca total WW 1/4"
1 abraçadeira tipo D, Ø 1", com parafuso cabeça redonda com fenda e porca sextavada.</t>
  </si>
  <si>
    <t>Suspensão para eletroduto em teto composto por 1 parafuso cabeça sextavada rosca WW 1/4" x 2", 1 arruela lisa rosca WW 1/4", 1 chumbador mecânico CB completo rosca WW 1/4" e 1 abraçadeira tipo D, Ø 1", com parafuso cabeça redonda com fenda e porca sextavada.</t>
  </si>
  <si>
    <t>Suspensão para eletroduto em teto composto por chumbador mecânico CB completo rosca WW 1/4", 3 arruelas lisas rosca WW 1/4", 3 porcas sextavadas rosca WW 1/4", vergalhão rosca total WW 1/4" e 1 abraçadeira tipo D, Ø 1", com parafuso cabeça redonda com fenda e porca sextavada.</t>
  </si>
  <si>
    <t>Switch Acesso SFP POE – 24 portas</t>
  </si>
  <si>
    <t>Switch Backbone 10G – 24 portas</t>
  </si>
  <si>
    <t>Switch de Acesso POE – Estações 48 portas</t>
  </si>
  <si>
    <t>Tacha refletiva em plástico injetado - monodirecional tipo I - com um pino - fornecimento e colocação</t>
  </si>
  <si>
    <t>Tachão refletivo em plástico injetado - monodirecional - fornecimento e colocação</t>
  </si>
  <si>
    <t>TAMPA CIRCULAR PARA ESGOTO E DRENAGEM, EM CONCRETO PRÉ-MOLDADO, DIÂMETRO INTERNO = 0,6 M. AF_12/2020</t>
  </si>
  <si>
    <t>TAMPA CIRCULAR PARA ESGOTO E DRENAGEM, EM FERRO FUNDIDO, DIÂMETRO INTERNO = 0,6 M. AF_12/2020</t>
  </si>
  <si>
    <t>TAMPA PARA CAIXA TIPO R1, EM FERRO FUNDIDO, DIMENSÕES INTERNAS: 0,40 X 0,60 M - FORNECIMENTO E INSTALAÇÃO. AF_12/2020</t>
  </si>
  <si>
    <t>Tampão de ferro fundido dúctil com aro articulado para trafégo leve (diâmetro: 600 mm)</t>
  </si>
  <si>
    <t>TAMPAO FOFO ARTICULADO, CLASSE B125 CARGA MAX 12,5 T, REDONDO TAMPA 600 MM, REDE PLUVIAL/ESGOTO</t>
  </si>
  <si>
    <t>TAMPÃO PARA ESGOTO E DRENAGEM, EM FERRO FUNDIDO, DIMENSÔES = 0,7 X 0,7 M.</t>
  </si>
  <si>
    <t>TANQUE DE LOUÇA BRANCA COM COLUNA, 30L OU EQUIVALENTE, INCLUSO SIFÃO FLEXÍVEL EM PVC, VÁLVULA METÁLICA E TORNEIRA DE METAL CROMADO PADRÃO MÉDIO - FORNECIMENTO E INSTALAÇÃO. AF_01/2020</t>
  </si>
  <si>
    <t>TAPUME COM COMPENSADO DE MADEIRA. AF_05/2018</t>
  </si>
  <si>
    <t>TÊ COM BUCHA DE LATÃO NA BOLSA CENTRAL, PVC, SOLDÁVEL, DN 20MM X 1/2, INSTALADO EM RAMAL OU SUB-RAMAL DE ÁGUA - FORNECIMENTO E INSTALAÇÃO. AF_12/2014</t>
  </si>
  <si>
    <t>TÊ COM BUCHA DE LATÃO NA BOLSA CENTRAL, PVC, SOLDÁVEL, DN 25MM X 1/2, INSTALADO EM RAMAL OU SUB-RAMAL DE ÁGUA - FORNECIMENTO E INSTALAÇÃO. AF_12/2014</t>
  </si>
  <si>
    <t>TÊ COM BUCHA DE LATÃO NA BOLSA CENTRAL, PVC, SOLDÁVEL, DN 25MM X 3/4, INSTALADO EM RAMAL OU SUB-RAMAL DE ÁGUA - FORNECIMENTO E INSTALAÇÃO. AF_03/2015</t>
  </si>
  <si>
    <t>Tê de ferro fundido dúctil com flange e bolsas com junta elástica para água (classe de pressão: 10 kgf/cm² / diâmetro: 1000 mm / tipo de pintura: betuminosa). GTPO -1515903085013</t>
  </si>
  <si>
    <t>Tê de redução cpvc d=54 x 22 mm, Aquatherm, Tigre ou similar</t>
  </si>
  <si>
    <t>Tubos e Conexões de PVC Rígido Soldável</t>
  </si>
  <si>
    <t>Tê de redução de ferro fundido dúctil com flanges para água (classe de pressão: 10 kgf/cm² / diâmetro de entrada: 800 mm / diâmetro de saída: 200 mm / tipo de pintura: betuminosa)</t>
  </si>
  <si>
    <t>Tê de redução de ferro fundido dúctil com flanges para água (classe de pressão: 16 kgf/cm² / diâmetro de entrada: 600 mm / diâmetro de saída: 100 mm / tipo de pintura: betuminosa) (item:1515903059088)</t>
  </si>
  <si>
    <t>Tê de redução em ferro fundido dúctil com flange e bolsas com junta elástica para água (classe de pressão: 10 kgf/cm² / diâmetro de entrada: 1000 mm / diâmetro de saída: 200 mm / tipo de pintura: betuminosa) - Cód. GTPO 1515903079035</t>
  </si>
  <si>
    <t>Tê de redução em ferro fundido dúctil com flange e bolsas com junta travada externa para água (classe de pressão: 10 kgf/cm² / diâmetro de entrada: 800 mm / diâmetro de saída: 200 mm)</t>
  </si>
  <si>
    <t>TÊ DE REDUÇÃO, PVC, SOLDÁVEL, DN 25MM X 20MM, INSTALADO EM RAMAL OU SUB-RAMAL DE ÁGUA - FORNECIMENTO E INSTALAÇÃO. AF_12/2014</t>
  </si>
  <si>
    <t>TÊ DE REDUÇÃO, PVC, SOLDÁVEL, DN 32MM X 25MM, INSTALADO EM RAMAL DE DISTRIBUIÇÃO DE ÁGUA - FORNECIMENTO E INSTALAÇÃO. AF_12/2014</t>
  </si>
  <si>
    <t>TÊ DE REDUÇÃO, PVC, SOLDÁVEL, DN 32MM X 25MM, INSTALADO EM RAMAL OU SUB-RAMAL DE ÁGUA - FORNECIMENTO E INSTALAÇÃO. AF_12/2014</t>
  </si>
  <si>
    <t>TÊ DE REDUÇÃO, PVC, SOLDÁVEL, DN 40MM X 32MM, INSTALADO EM PRUMADA DE ÁGUA - FORNECIMENTO E INSTALAÇÃO. AF_12/2014</t>
  </si>
  <si>
    <t>Tê horizontal 90º para eletrocalha, largura 300mm, com tampa de encaixe, aço carbono, acabamento
galvanizado à fogo.</t>
  </si>
  <si>
    <t>Tê Horizontal 90º para leito aramado, largura de 300mm, aço carbono, galvanizado à frio.</t>
  </si>
  <si>
    <t>TE RETO DE 90° EM AÇO-CARBONO GALVANIZADA A FOGO, CHAPA 14", PARA ELETROCALHA 150X50 MM</t>
  </si>
  <si>
    <t>TÊ, EM FERRO GALVANIZADO, 4", CONEXÃO ROSQUEADA, INSTALADO EM PRUMADAS - FORNECIMENTO E INSTALAÇÃO. AF_10/2020</t>
  </si>
  <si>
    <t>TÊ, EM FERRO GALVANIZADO, 4", CONEXÃO ROSQUEADA, INSTALADO EM REDE DE ALIMENTAÇÃO PARA HIDRANTE - FORNECIMENTO E INSTALAÇÃO. AF_10/2020</t>
  </si>
  <si>
    <t>TÊ, EM FERRO GALVANIZADO, CONEXÃO ROSQUEADA, DN 65 (2 1/2"), INSTALADO EM REDE DE ALIMENTAÇÃO PARA HIDRANTE - FORNECIMENTO E INSTALAÇÃO. AF_10/2020</t>
  </si>
  <si>
    <t>TÊ, EM FERRO GALVANIZADO, CONEXÃO ROSQUEADA, DN 80 (3"), INSTALADO EM REDE DE ALIMENTAÇÃO PARA HIDRANTE - FORNECIMENTO E INSTALAÇÃO. AF_10/2020</t>
  </si>
  <si>
    <t>TE, PVC, SERIE NORMAL, ESGOTO PREDIAL, DN 100 X 50 MM, JUNTA ELÁSTICA, FORNECIDO E INSTALADO EM PRUMADA DE ESGOTO SANITÁRIO OU VENTILAÇÃO.</t>
  </si>
  <si>
    <t>TE, PVC, SERIE NORMAL, ESGOTO PREDIAL, DN 50 X 50 MM, JUNTA ELÁSTICA, FORNECIDO E INSTALADO EM RAMAL DE DESCARGA OU RAMAL DE ESGOTO SANITÁRIO. AF_12/2014</t>
  </si>
  <si>
    <t>TE, PVC, SERIE NORMAL, ESGOTO PREDIAL, DN 75 X 50 MM, JUNTA ELÁSTICA, FORNECIDO E INSTALADO EM PRUMADA DE ESGOTO SANITÁRIO OU VENTILAÇÃO.</t>
  </si>
  <si>
    <t>TE, PVC, SERIE NORMAL, ESGOTO PREDIAL, DN 75 X 75 MM, JUNTA ELÁSTICA, FORNECIDO E INSTALADO EM PRUMADA DE ESGOTO SANITÁRIO OU VENTILAÇÃO. AF_12/2014</t>
  </si>
  <si>
    <t>TÊ, PVC, SERIE R, ÁGUA PLUVIAL, DN 100 X 75 MM, JUNTA ELÁSTICA, FORNECIDO E INSTALADO EM CONDUTORES VERTICAIS DE ÁGUAS PLUVIAIS. AF_12/2014</t>
  </si>
  <si>
    <t>TÊ, PVC, SERIE R, ÁGUA PLUVIAL, DN 75 MM, JUNTA ELÁSTICA, FORNECIDO E INSTALADO EM RAMAL DE ENCAMINHAMENTO. AF_12/2014</t>
  </si>
  <si>
    <t>TÊ, PVC, SERIE R, ÁGUA PLUVIAL, DN 75 X 75 MM, JUNTA ELÁSTICA, FORNECIDO E INSTALADO EM CONDUTORES VERTICAIS DE ÁGUAS PLUVIAIS. AF_12/2014</t>
  </si>
  <si>
    <t>TE, PVC, SOLDÁVEL, DN 20MM, INSTALADO EM RAMAL OU SUB-RAMAL DE ÁGUA - FORNECIMENTO E INSTALAÇÃO. AF_12/2014</t>
  </si>
  <si>
    <t>TE, PVC, SOLDÁVEL, DN 25MM, INSTALADO EM PRUMADA DE ÁGUA - FORNECIMENTO E INSTALAÇÃO. AF_12/2014</t>
  </si>
  <si>
    <t>TE, PVC, SOLDÁVEL, DN 25MM, INSTALADO EM RAMAL DE DISTRIBUIÇÃO DE ÁGUA - FORNECIMENTO E INSTALAÇÃO. AF_12/2014</t>
  </si>
  <si>
    <t>TE, PVC, SOLDÁVEL, DN 25MM, INSTALADO EM RAMAL OU SUB-RAMAL DE ÁGUA - FORNECIMENTO E INSTALAÇÃO. AF_12/2014</t>
  </si>
  <si>
    <t>TE, PVC, SOLDÁVEL, DN 32MM, INSTALADO EM RAMAL DE DISTRIBUIÇÃO DE ÁGUA - FORNECIMENTO E INSTALAÇÃO. AF_12/2014</t>
  </si>
  <si>
    <t>TE, PVC, SOLDÁVEL, DN 40MM, INSTALADO EM PRUMADA DE ÁGUA - FORNECIMENTO E INSTALAÇÃO. AF_12/2014</t>
  </si>
  <si>
    <t>TE, PVC, SOLDÁVEL, DN 50MM, INSTALADO EM PRUMADA DE ÁGUA - FORNECIMENTO E INSTALAÇÃO. AF_12/2014</t>
  </si>
  <si>
    <t>TELA ARTÍSTICA MALHA 3/4'' FIO 12 PARA FECHAMENTO LATERAL DA PASSARELA</t>
  </si>
  <si>
    <t>Telefone analógico com fio, discagem multifrequencial, teclas fixas para funções mudo, rediscar e flash, conter pelo o menos duas opções de campanhia e pelo o menos três ajustes do volume da companhia, fornecido
com kit de instalação em mesa e parede, homologado pela ANATEL.</t>
  </si>
  <si>
    <t>Telefone analógico com fio, discagem multifrequencial, teclas fixas para funções mudo, rediscar e flash, conter
pelo o menos duas opções de campanhia e pelo o menos três ajustes do volume da companhia, fornecido com kit de instalação em mesa e parede, homologado pela ANATEL.</t>
  </si>
  <si>
    <t>Telefone analógico sem fio, discagem tom/pulso, tecnologia DECT 6.0, display luminoso alfanumérico, identificação de chamadas DTMF/FSK, capacidade de expansão para até cinco ramais (base + 4 ramais), indicação de carga de bateria, conter pelo o menos três tipos de toques monofônicos, três opções de ajuste de volume de toque e três opções de ajuste de volume de áudio, idioma do menu em português, pelo o menos as teclas de função flash, rediscar e mudo, botão na base para localizador de fone, bateria com duração de pelo o menos dez horas em uso, alcance entre base e fone de pelo o menos 30 metros em local fechado e 100 metros em local aberto, homologado pela ANATEL.</t>
  </si>
  <si>
    <t>Telefone IP, conter pelo o menos duas interfaces 100Base-T, teclas fixas para pelo o menos as funções correio de voz, atendimento, viva-voz, mute, volume up, volume down, flash e menu, conter display gráfico com pelo o menos três linhas, idioma do menu em português, implementar SIP, G.711, G.722, G.729A/B, 802.1X, LLDP. QoS, VLAN, PoE, fornecido com kit de instalação em mesa e parede, homologado pela
ANATEL.</t>
  </si>
  <si>
    <t>TERMINAL AEREO FERRO ZINCADO A FOGO PARA ATERRAMENTO</t>
  </si>
  <si>
    <t>Terminal com uma saída para eletroduto Ø 1" em eletrocalha 250mm x 50mm, aço carbono, acabamento galvanizado à fogo.</t>
  </si>
  <si>
    <t>Terminal com uma saída para eletroduto Ø 3/4" em eletrocalha 300mm x 100mm, aço carbono, acabamento
galvanizado à fogo.</t>
  </si>
  <si>
    <t>Terminal elétrico tubular para bitola 2,5 mm2, tensão máxima de operação 750 V, material de cobre estanhado e proteção de policloreto de vinila ou nylon, resistente a vibrações e classe de famabilidade UL94 V0.</t>
  </si>
  <si>
    <t>Terminal elétrico tubular para bitola 2,5 mm2, tensão máxima de operação 750 V, material de cobre estanhado e proteção de policloreto de vinila ou nylon, resistente a vibrações e classe de flamabilidade UL94 V0.</t>
  </si>
  <si>
    <t>TERMINAL METALICO A PRESSAO PARA CABO DE 120mm</t>
  </si>
  <si>
    <t>Teste Integrado</t>
  </si>
  <si>
    <t>TESTES EM CAMPO E COMISSIONAMENTO DE VENTILADOR, CONFORME MD.3/00.7G/I8.001-0B E ET.3/00.7G/I8.001-0B.</t>
  </si>
  <si>
    <t>TESTES EM CAMPO E COMISSIONAMENTO, CONFORME MD.3/AB.7G/00.001, ET.3/AB.7G/00.001 E ET.3/AB.99/00.001</t>
  </si>
  <si>
    <t>TESTES EM CAMPO E COMISSIONAMENTO, CONFORME MD.3/AL.35/00.001 E
ET.3/AL.99/00.001</t>
  </si>
  <si>
    <t>TESTES EM FÁBRICA, CONFORME MD.3/AB.7G/00.001, ET.3/AB.7G/00.001 E ET.3/AB.99/00.001</t>
  </si>
  <si>
    <t>TESTES EM FÁBRICA, CONFORME MD.3/AL.35/00.001 E ET.3/AL.99/00.001</t>
  </si>
  <si>
    <t>TEXTURA ACRÍLICA, APLICAÇÃO MANUAL EM TETO, UMA DEMÃO. AF_09/2016</t>
  </si>
  <si>
    <t>Toco de ferro fundido dúctil com flanges e aba de vedação para água (classe de pressão: 10 kgf/cm² / comprimento: 0,70 m / diâmetro da seção: 200 mm / tipo de pintura: betuminosa)</t>
  </si>
  <si>
    <t>Toco de ferro fundido dúctil com flanges para água (classe de pressão: 10 kgf/cm² / comprimento: 0,25 m / diâmetro da seção: 200 mm / tipo de pintura: betuminosa)</t>
  </si>
  <si>
    <t>Toco de ferro fundido dúctil com flanges para água (classe de pressão: 10 kgf/cm² / comprimento: 0,25 m / diâmetro da seção: 800 mm / tipo de pintura: betuminosa)</t>
  </si>
  <si>
    <t>Toco de ferro fundido dúctil com flanges para água (classe de pressão: 10 kgf/cm² / comprimento: 0,50 m / diâmetro da seção: 200 mm / tipo de pintura: betuminosa)</t>
  </si>
  <si>
    <t>Toco de ferro fundido dúctil com flanges para água (classe de pressão: 10 kgf/cm² / comprimento: 0,50 m / diâmetro da seção: 600 mm / tipo de pintura: betuminosa)</t>
  </si>
  <si>
    <t>Toco de ferro fundido dúctil com flanges para água (classe de pressão: 10 kgf/cm² / comprimento: 0,50 m / diâmetro da seção: 800 mm / tipo de pintura: betuminosa)</t>
  </si>
  <si>
    <t>Toco de ferro fundido dúctil com flanges para água (classe de pressão: 10/16 kgf/cm² / comprimento: 0,50 m / diâmetro da seção: 100 mm / tipo de pintura: betuminosa)</t>
  </si>
  <si>
    <t>TOMADA 2P+T 10A/250V, INSTALADA EM CONDULETE DE ALUMÍNIO, COM SUPORTE E ESPELHO</t>
  </si>
  <si>
    <t>TOMADA SOBREPOR TRIFÁSICA INDUSTRIAL DE 16 A, TENSÃO NOMINAL 380/440, 5 POLOS (3 FASES + NEUTRO + TERRA)</t>
  </si>
  <si>
    <t>TORNEIRA CROMADA 1/2 OU 3/4 PARA TANQUE, PADRÃO MÉDIO - FORNECIMENTO E INSTALAÇÃO. AF_01/2020</t>
  </si>
  <si>
    <t>TORNEIRA CROMADA TUBO MÓVEL, DE PAREDE, 1/2 OU 3/4, PARA PIA DE COZINHA, PADRÃO MÉDIO - FORNECIMENTO E INSTALAÇÃO. AF_01/2020</t>
  </si>
  <si>
    <t>TORNEIRA DE BOIA PARA CAIXA D'ÁGUA, ROSCÁVEL, 1" - FORNECIMENTO E INSTALAÇÃO. AF_08/2021</t>
  </si>
  <si>
    <t>Transceiver SFP 1000Base-LX (10km)</t>
  </si>
  <si>
    <t>Transceiver SFP+ 10GBase-LR (10Km)</t>
  </si>
  <si>
    <t>TRANSPORTE COM CAMINHÃO BASCULANTE 10 M3 DE MASSA ASFALTICA PARA PAVIMENTAÇÃO URBANA</t>
  </si>
  <si>
    <t>M3XKM</t>
  </si>
  <si>
    <t>TRANSPORTE COM CAMINHÃO BASCULANTE DE 10 M³, EM VIA URBANA PAVIMENTADA, DMT ATÉ 30 KM (UNIDADE: M3XKM). AF_07/2020</t>
  </si>
  <si>
    <t>TRAN - TRANSPORTES, CARGAS E DESCARGAS</t>
  </si>
  <si>
    <t>Transporte com caminhão basculante de 14 m³ - rodovia em leito natural</t>
  </si>
  <si>
    <t>tkm</t>
  </si>
  <si>
    <t>Transporte com caminhão basculante de 14 m³ - rodovia pavimentada</t>
  </si>
  <si>
    <t>Transporte com caminhão basculante de 6 m³ - rodovia pavimentada</t>
  </si>
  <si>
    <t>TRANSPORTE COM CAMINHÃO BASCULANTE DE 6 M³, EM VIA URBANA PAVIMENTADA, DMT ATÉ 30 KM (UNIDADE: M3XKM). AF_07/2020</t>
  </si>
  <si>
    <t>Transporte com caminhão carroceria com capacidade de 7 t e com guindauto de 20 t.m - rodovia em leito natural</t>
  </si>
  <si>
    <t>Transporte com caminhão carroceria com capacidade de 7 t e com guindauto de 20 t.m - rodovia pavimentada</t>
  </si>
  <si>
    <t>Transporte com caminhão carroceria de 15 t - rodovia em leito natural</t>
  </si>
  <si>
    <t>TRANSPORTE COMERCIAL COM CAMINHAO BASCULANTE 6 M3, RODOVIA PAVIMENTADA</t>
  </si>
  <si>
    <t>TRANSPORTE HORIZONTAL COM JERICA DE 90 L, DE MASSA/ GRANEL (UNIDADE: M3XKM). AF_07/2019</t>
  </si>
  <si>
    <t>TRANSPORTE HORIZONTAL MANUAL, DE COMPENSADO DE MADEIRA (UNIDADE: M2XKM). AF_07/2019</t>
  </si>
  <si>
    <t>M2XKM</t>
  </si>
  <si>
    <t>TRANSPORTE HORIZONTAL MANUAL, DE VERGALHÕES DE AÇO COM DIÂMETRO DE 10 MM; 12,5 MM; 16 MM; 20 MM; 25 MM OU 32 MM (UNIDADE: KGXKM). AF_07/2019</t>
  </si>
  <si>
    <t>KGXKM</t>
  </si>
  <si>
    <t>Transporte manual horizontal de materiais a granel até 60m de distância com carga e descarga</t>
  </si>
  <si>
    <t>Transporte mecânica de container metálico habitável</t>
  </si>
  <si>
    <t>t*km</t>
  </si>
  <si>
    <t>Transporte mecânico de material a granel em Caminhão Basculante</t>
  </si>
  <si>
    <t>m³*km</t>
  </si>
  <si>
    <t>TRATAMENTO DE JUNTA DE DILATAÇÃO, COM TARUGO DE POLIETILENO E SELANTE PU, INCLUSO PREENCHIMENTO COM ESPUMA EXPANSIVA PU. AF_06/2018</t>
  </si>
  <si>
    <t>Tratamento superficial duplo com emulsão - brita comercial</t>
  </si>
  <si>
    <t>Treinamento</t>
  </si>
  <si>
    <t>TREINAMENTO DE OPERAÇÃO E MANUTENÇÃO DE VENTILADOR, CONFORME MD.3/00.7G/I8.001-0B E ET.3/00.7G/I8.001-0B.</t>
  </si>
  <si>
    <t>TREINAMENTO DE OPERAÇÃO E MANUTENÇÃO, CONFORME MD.3/AB.7G/00.001, ET.3/AB.7G/00.001 E ET.3/AB.99/00.001</t>
  </si>
  <si>
    <t>TREINAMENTO DE OPERAÇÃO E MANUTENÇÃO, CONFORME MD.3/AL.35/00.001 E ET.3/AL.99/00.001</t>
  </si>
  <si>
    <t>TREINAMENTO GERAL ENERGIA</t>
  </si>
  <si>
    <t>TREINAMENTO SPCS</t>
  </si>
  <si>
    <t>TUBO COLETOR DE ESGOTO, PVC, JEI, DN 150 MM  (NBR 7362)</t>
  </si>
  <si>
    <t>TUBO DE AÇO GALVANIZADO COM COSTURA, CLASSE MÉDIA, DN 110 (4"), CONEXÃO ROSQUEADA, INSTALADO EM REDE DE ALIMENTAÇÃO PARA HIDRANTE - FORNECIMENTO E INSTALAÇÃO.</t>
  </si>
  <si>
    <t>TUBO DE AÇO GALVANIZADO COM COSTURA, CLASSE MÉDIA, DN 65 (2 1/2"), CONEXÃO ROSQUEADA, INSTALADO EM REDE DE ALIMENTAÇÃO PARA HIDRANTE - FORNECIMENTO E INSTALAÇÃO. AF_10/2020</t>
  </si>
  <si>
    <t>TUBO DE AÇO GALVANIZADO COM COSTURA, CLASSE MÉDIA, DN 80 (3"), CONEXÃO ROSQUEADA, INSTALADO EM REDE DE ALIMENTAÇÃO PARA HIDRANTE - FORNECIMENTO E INSTALAÇÃO. AF_10/2020</t>
  </si>
  <si>
    <t>TUBO DE CONCRETO PARA REDES COLETORAS DE ESGOTO SANITÁRIO, DIÂMETRO DE 600 MM, JUNTA ELÁSTICA, INSTALADO EM LOCAL COM BAIXO NÍVEL DE INTERFERÊNCIAS - FORNECIMENTO E ASSENTAMENTO. AF_12/2015</t>
  </si>
  <si>
    <t>Tubo de ferro fundido dúctil com flange e ponta para água (classe de pressão: 10/16 kgf/cm² / comprimento: 1,50 m / diâmetro: 100 mm)</t>
  </si>
  <si>
    <t>Tubo de ferro fundido dúctil com flanges para água (classe de pressão: 10 kgf/cm² / comprimento: 2,00 m / diâmetro da seção: 600 mm)</t>
  </si>
  <si>
    <t>Tubo de ferro fundido dúctil com flanges para água (classe de pressão: 10 kgf/cm² / comprimento: 4,00 m / diâmetro da seção: 600 mm)</t>
  </si>
  <si>
    <t>Tubo de ferro fundido dúctil com flanges para água (classe de pressão: 10 kgf/cm² / comprimento: 5,80 m / diâmetro da seção: 600 mm)</t>
  </si>
  <si>
    <t>Tubo de ferro fundido dúctil com flanges para água (classe de pressão: 16 kgf/cm² / comprimento: 1,50 m / diâmetro da seção: 600 mm) ( item: 1515903042206)</t>
  </si>
  <si>
    <t>Tubo de ferro fundido dúctil com flanges para água (classe de pressão: 16 kgf/cm² / comprimento: 2,50 m / diâmetro da seção: 600 mm) (item: 1515903042222)</t>
  </si>
  <si>
    <t>Tubo de ferro fundido dúctil com flanges para água (classe de pressão: 16 kgf/cm² / comprimento: 3,00 m / diâmetro da seção: 600 mm) (item: 1515903042230)</t>
  </si>
  <si>
    <t>Tubo de ferro fundido dúctil com flanges para água (classe de pressão: 16 kgf/cm² / comprimento: 4,50 m / diâmetro da seção: 600 mm) (item: 1515903042254)</t>
  </si>
  <si>
    <t>Tubo de ferro fundido dúctil com flanges para água (classe de pressão: 16 kgf/cm² / comprimento: 5,80 m / diâmetro da seção: 600 mm) (item:1515903042278)</t>
  </si>
  <si>
    <t>Tubo de ferro fundido dúctil K7 com ponta e bolsa junta elástica para água (classe: K7 / diâmetro nominal: 1000 mm)</t>
  </si>
  <si>
    <t>Tubo de ferro fundido dúctil K7 com ponta e bolsa junta elástica para água (classe: K7 / diâmetro nominal: 600 mm)</t>
  </si>
  <si>
    <t>Tubo de ferro fundido dúctil K7 com ponta e bolsa junta elástica para água (classe: K7 / diâmetro nominal: 800 mm)</t>
  </si>
  <si>
    <t>Tubo de polietileno de alta densidade  (classe de pressão: 10 kgf/cm² / diâmetro externo nominal: 200 mm / tipo de resina: PE100)</t>
  </si>
  <si>
    <t>Tubo de polietileno de alta densidade  (classe de pressão: 10 kgf/cm² / diâmetro externo nominal: 355 mm / tipo de resina: PE100)</t>
  </si>
  <si>
    <t>Tubo de PVC para dreno tipo barbacã - D = 75 mm - fornecimento e instalação</t>
  </si>
  <si>
    <t>TUBO PVC, SERIE NORMAL, ESGOTO PREDIAL, DN 50 MM, FORNECIDO E INSTALADO EM PRUMADA DE ESGOTO SANITÁRIO OU VENTILAÇÃO. AF_12/2014</t>
  </si>
  <si>
    <t>TUBO PVC, SERIE NORMAL, ESGOTO PREDIAL, DN 75 MM, FORNECIDO E INSTALADO EM PRUMADA DE ESGOTO SANITÁRIO OU VENTILAÇÃO. AF_12/2014</t>
  </si>
  <si>
    <t>TUBO PVC, SÉRIE R, ÁGUA PLUVIAL, DN 100 MM, FORNECIDO E INSTALADO EM RAMAL DE ENCAMINHAMENTO. AF_12/2014</t>
  </si>
  <si>
    <t>TUBO PVC, SÉRIE R, ÁGUA PLUVIAL, DN 150 MM, FORNECIDO E INSTALADO EM CONDUTORES VERTICAIS DE ÁGUAS PLUVIAIS. AF_12/2014</t>
  </si>
  <si>
    <t>TUBO PVC, SÉRIE R, ÁGUA PLUVIAL, DN 200 MM, FORNECIDO E INSTALADO EM CONDUTORES VERTICAIS DE ÁGUAS PLUVIAIS.</t>
  </si>
  <si>
    <t>TUBO PVC, SÉRIE R, ÁGUA PLUVIAL, DN 40 MM, FORNECIDO E INSTALADO EM RAMAL DE ENCAMINHAMENTO. AF_12/2014</t>
  </si>
  <si>
    <t>TUBO PVC, SÉRIE R, ÁGUA PLUVIAL, DN 50 MM, FORNECIDO E INSTALADO EM RAMAL DE ENCAMINHAMENTO. AF_12/2014</t>
  </si>
  <si>
    <t>TUBO PVC, SÉRIE R, ÁGUA PLUVIAL, DN 75 MM, FORNECIDO E INSTALADO EM RAMAL DE ENCAMINHAMENTO. AF_12/2014</t>
  </si>
  <si>
    <t>TUBO, PVC, SOLDÁVEL, DN 20MM, INSTALADO EM RAMAL OU SUB-RAMAL DE ÁGUA - FORNECIMENTO E INSTALAÇÃO. AF_12/2014</t>
  </si>
  <si>
    <t>TUBO, PVC, SOLDÁVEL, DN 25MM, INSTALADO EM PRUMADA DE ÁGUA - FORNECIMENTO E INSTALAÇÃO. AF_12/2014</t>
  </si>
  <si>
    <t>TUBO, PVC, SOLDÁVEL, DN 25MM, INSTALADO EM RAMAL DE DISTRIBUIÇÃO DE ÁGUA - FORNECIMENTO E INSTALAÇÃO. AF_12/2014</t>
  </si>
  <si>
    <t>TUBO, PVC, SOLDÁVEL, DN 25MM, INSTALADO EM RAMAL OU SUB-RAMAL DE ÁGUA - FORNECIMENTO E INSTALAÇÃO. AF_12/2014</t>
  </si>
  <si>
    <t>TUBO, PVC, SOLDÁVEL, DN 32MM, INSTALADO EM PRUMADA DE ÁGUA - FORNECIMENTO E INSTALAÇÃO. AF_12/2014</t>
  </si>
  <si>
    <t>TUBO, PVC, SOLDÁVEL, DN 32MM, INSTALADO EM RAMAL DE DISTRIBUIÇÃO DE ÁGUA - FORNECIMENTO E INSTALAÇÃO. AF_12/2014</t>
  </si>
  <si>
    <t>TUBO, PVC, SOLDÁVEL, DN 32MM, INSTALADO EM RAMAL OU SUB-RAMAL DE ÁGUA - FORNECIMENTO E INSTALAÇÃO. AF_12/2014</t>
  </si>
  <si>
    <t>TUBO, PVC, SOLDÁVEL, DN 40MM, INSTALADO EM PRUMADA DE ÁGUA - FORNECIMENTO E INSTALAÇÃO. AF_12/2014</t>
  </si>
  <si>
    <t>TUBO, PVC, SOLDÁVEL, DN 50 MM, INSTALADO EM RESERVAÇÃO DE ÁGUA DE EDIFICAÇÃO QUE POSSUA RESERVATÓRIO DE FIBRA/FIBROCIMENTO   FORNECIMENTO E INSTALAÇÃO. AF_06/2016</t>
  </si>
  <si>
    <t>TUBO, PVC, SOLDÁVEL, DN 50MM, INSTALADO EM PRUMADA DE ÁGUA - FORNECIMENTO E INSTALAÇÃO. AF_12/2014</t>
  </si>
  <si>
    <t>Umedecimento de caminho de serviço</t>
  </si>
  <si>
    <t>União, eletroduto rígido; liga de alumínio macho-fêmea; diâmetro nominal 50mm (2”); extremidade macho roscada; rosca BSP; extremidade fêmea sem rosca; instalação a prova de tempo, gases, vapores e pó.</t>
  </si>
  <si>
    <t>Unidade de Controle de Estação</t>
  </si>
  <si>
    <t>Valeta de proteção de aterros com revestimento de concreto - VPA 03 - escavação mecânica - areia e brita comerciais</t>
  </si>
  <si>
    <t>Valeta de proteção de aterros com revestimento de concreto - VPA 04 - escavação mecânica - areia e brita comerciais</t>
  </si>
  <si>
    <t>Valeta de proteção de cortes com revestimento de concreto - VPC 03 - escavação mecânica - areia e brita comerciais</t>
  </si>
  <si>
    <t>Valeta de proteção de cortes com revestimento de concreto - VPC 04 - escavação mecânica - areia e brita comerciais</t>
  </si>
  <si>
    <t>Válvula borboleta flangeada de ferro fundido dúctil com corpo curto, mecanismo de redução tipo C e acionamento com cabeçote (classe de pressão: 10 kgf/cm² / diâmetro da seção: 600 mm)</t>
  </si>
  <si>
    <t>Válvula borboleta flangeada de ferro fundido dúctil com corpo curto, mecanismo de redução tipo C e acionamento com cabeçote (classe de pressão: 16 kgf/cm² / diâmetro da seção: 600 mm) item (1511003139061)</t>
  </si>
  <si>
    <t>Válvula borboleta flangeada de ferro fundido dúctil com corpo curto, mecanismo de redução tipo C e acionamento com volante (classe de pressão: 10 kgf/cm² / diâmetro da seção: 800 mm)</t>
  </si>
  <si>
    <t>VALVULA DE DESCARGA EM METAL CROMADO PARA MICTORIO COM ACIONAMENTO POR PRESSAO E FECHAMENTO AUTOMATICO - FORNECIMENTO E INSTALACAO.</t>
  </si>
  <si>
    <t>VÁLVULA DE DESCARGA METÁLICA, BASE 1 1/2", ACABAMENTO METALICO CROMADO - FORNECIMENTO E INSTALAÇÃO. AF_08/2021</t>
  </si>
  <si>
    <t>Válvula de gaveta flangeada de ferro fundido dúctil com cunha de borracha, corpo curto e acionamento com cabeçote (classe de pressão: 10 kgf/cm² / diâmetro da seção: 200 mm)</t>
  </si>
  <si>
    <t>Válvula de gaveta flangeada de ferro fundido dúctil com cunha de borracha, corpo curto e acionamento com cabeçote (classe de pressão: 10/16 kgf/cm² / diâmetro da seção: 100 mm)</t>
  </si>
  <si>
    <t>Válvula de gaveta flangeada de ferro fundido dúctil com cunha de borracha, corpo curto e acionamento com cabeçote (classe de pressão: 10/16 kgf/cm² / diâmetro da seção: 50 mm)</t>
  </si>
  <si>
    <t>VÁLVULA DE RETENÇÃO HORIZONTAL, DE BRONZE, ROSCÁVEL, 2"  - FORNECIMENTO E INSTALAÇÃO. AF_08/2021</t>
  </si>
  <si>
    <t>VÁLVULA DE RETENÇÃO VERTICAL, DE BRONZE, ROSCÁVEL, 1 1/2" - FORNECIMENTO E INSTALAÇÃO. AF_08/2021</t>
  </si>
  <si>
    <t>VÁLVULA DE RETENÇÃO VERTICAL, DE BRONZE, ROSCÁVEL, 2" - FORNECIMENTO E INSTALAÇÃO. AF_08/2021</t>
  </si>
  <si>
    <t>VÁLVULA DE RETENÇÃO, DE BRONZE, PÉ COM CRIVOS, ROSCÁVEL, 2" - FORNECIMENTO E INSTALAÇÃO. AF_08/2021</t>
  </si>
  <si>
    <t>VASO SANITARIO SIFONADO CONVENCIONAL COM LOUÇA BRANCA, INCLUSO CONJUNTO DE LIGAÇÃO PARA BACIA SANITÁRIA AJUSTÁVEL - FORNECIMENTO E INSTALAÇÃO. AF_10/2016</t>
  </si>
  <si>
    <t>VASO SANITARIO SIFONADO CONVENCIONAL PARA PCD SEM FURO FRONTAL COM LOUÇA BRANCA SEM ASSENTO, INCLUSO CONJUNTO DE LIGAÇÃO PARA BACIA SANITÁRIA AJUSTÁVEL - FORNECIMENTO E INSTALAÇÃO. AF_01/2020</t>
  </si>
  <si>
    <t>VENTOSA TRIPLICE FUNCAO FOFO C/ FLANGES PN-10/16 DN 50</t>
  </si>
  <si>
    <t>VERGALHAO ACO GALV C/OM ROSCA TOTAL PARA PERFILADO 3/8""</t>
  </si>
  <si>
    <t>Vergalhão de diâmetro 3/8" com rosca total barra de 3m, galvanização por imersão à quente</t>
  </si>
  <si>
    <t>VIDRO LAMINADO INCOLOR 10mm ENGAVETADO COM MASSA</t>
  </si>
  <si>
    <t>CAESB004</t>
  </si>
  <si>
    <t>CAESB005</t>
  </si>
  <si>
    <t>96765 ADPT</t>
  </si>
  <si>
    <t>M1404021</t>
  </si>
  <si>
    <t>M1404045</t>
  </si>
  <si>
    <t>CAESB007</t>
  </si>
  <si>
    <t>CAESB008</t>
  </si>
  <si>
    <t>CAESB009</t>
  </si>
  <si>
    <t>CAESB010</t>
  </si>
  <si>
    <t>CAESB011</t>
  </si>
  <si>
    <t>CAESB012</t>
  </si>
  <si>
    <t>CAESB013</t>
  </si>
  <si>
    <t>M1408027</t>
  </si>
  <si>
    <t>M1408055</t>
  </si>
  <si>
    <t>M1401187</t>
  </si>
  <si>
    <t>M0106001</t>
  </si>
  <si>
    <t>74073/001 ADPT</t>
  </si>
  <si>
    <t>74073/002 ADPT</t>
  </si>
  <si>
    <t>101161 ADPT</t>
  </si>
  <si>
    <t>M1407057</t>
  </si>
  <si>
    <t>M1407027</t>
  </si>
  <si>
    <t>M1405035</t>
  </si>
  <si>
    <t>M1405131</t>
  </si>
  <si>
    <t>M1406003</t>
  </si>
  <si>
    <t>M1406017</t>
  </si>
  <si>
    <t>M1406002</t>
  </si>
  <si>
    <t>M1406016</t>
  </si>
  <si>
    <t>97113 ADPT2</t>
  </si>
  <si>
    <t>M1401207</t>
  </si>
  <si>
    <t>M1401186</t>
  </si>
  <si>
    <t>98114 ADPT3</t>
  </si>
  <si>
    <t>2607148 ADPT2</t>
  </si>
  <si>
    <t>CAESB014</t>
  </si>
  <si>
    <t>M1408028</t>
  </si>
  <si>
    <t>M1408056</t>
  </si>
  <si>
    <t>CAESB015</t>
  </si>
  <si>
    <t>86889 ADPT1</t>
  </si>
  <si>
    <t>M0601115</t>
  </si>
  <si>
    <t>M0601118</t>
  </si>
  <si>
    <t>IN0786</t>
  </si>
  <si>
    <t>M1407012</t>
  </si>
  <si>
    <t>M1407042</t>
  </si>
  <si>
    <t>M0201032</t>
  </si>
  <si>
    <t>4011347 ADPT</t>
  </si>
  <si>
    <t>4011300 ADPT</t>
  </si>
  <si>
    <t>M1405034</t>
  </si>
  <si>
    <t>M1405130</t>
  </si>
  <si>
    <t>83643 ADPT</t>
  </si>
  <si>
    <t>IN0788</t>
  </si>
  <si>
    <t>M1409011</t>
  </si>
  <si>
    <t>M1409020</t>
  </si>
  <si>
    <t>M1401206</t>
  </si>
  <si>
    <t>0605571 ADPT</t>
  </si>
  <si>
    <t>0605578 ADPT1</t>
  </si>
  <si>
    <t>0605578 ADPT2</t>
  </si>
  <si>
    <t>0605842 ADPT</t>
  </si>
  <si>
    <t>0605523 ADPT</t>
  </si>
  <si>
    <t>M1404035</t>
  </si>
  <si>
    <t>M1404011</t>
  </si>
  <si>
    <t>M1404032</t>
  </si>
  <si>
    <t>M1404008</t>
  </si>
  <si>
    <t>M1406023</t>
  </si>
  <si>
    <t>M1406009</t>
  </si>
  <si>
    <t>M1404031</t>
  </si>
  <si>
    <t>M1404007</t>
  </si>
  <si>
    <t>M1404034</t>
  </si>
  <si>
    <t>M1404010</t>
  </si>
  <si>
    <t>M1408013</t>
  </si>
  <si>
    <t>M1408041</t>
  </si>
  <si>
    <t>M1405027</t>
  </si>
  <si>
    <t>M1405123</t>
  </si>
  <si>
    <t>M1406018</t>
  </si>
  <si>
    <t>M1406004</t>
  </si>
  <si>
    <t>M1407039</t>
  </si>
  <si>
    <t>M1407009</t>
  </si>
  <si>
    <t>M1408014</t>
  </si>
  <si>
    <t>M1405121</t>
  </si>
  <si>
    <t>M1405025</t>
  </si>
  <si>
    <t>M1404014</t>
  </si>
  <si>
    <t>M1404038</t>
  </si>
  <si>
    <t>M1409004</t>
  </si>
  <si>
    <t>M1409030</t>
  </si>
  <si>
    <t>M1409005</t>
  </si>
  <si>
    <t>M1409001</t>
  </si>
  <si>
    <t>M1409003</t>
  </si>
  <si>
    <t>M1407038</t>
  </si>
  <si>
    <t>M1407008</t>
  </si>
  <si>
    <t>M1405148</t>
  </si>
  <si>
    <t>M1405052</t>
  </si>
  <si>
    <t>M1407052</t>
  </si>
  <si>
    <t>M1407022</t>
  </si>
  <si>
    <t>M1405147</t>
  </si>
  <si>
    <t>M1405051</t>
  </si>
  <si>
    <t>M1407051</t>
  </si>
  <si>
    <t>M1407021</t>
  </si>
  <si>
    <t>M1405149</t>
  </si>
  <si>
    <t>M1405053</t>
  </si>
  <si>
    <t>M1407053</t>
  </si>
  <si>
    <t>M1407023</t>
  </si>
  <si>
    <t>M1405026</t>
  </si>
  <si>
    <t>M1405122</t>
  </si>
  <si>
    <t>M1409014</t>
  </si>
  <si>
    <t>M1409024</t>
  </si>
  <si>
    <t>CAESB016</t>
  </si>
  <si>
    <t>M1405118</t>
  </si>
  <si>
    <t>M1405074</t>
  </si>
  <si>
    <t>M1405032</t>
  </si>
  <si>
    <t>M1405128</t>
  </si>
  <si>
    <t>M1405033</t>
  </si>
  <si>
    <t>M1405129</t>
  </si>
  <si>
    <t>M1405119</t>
  </si>
  <si>
    <t>M1405075</t>
  </si>
  <si>
    <t>M1405076</t>
  </si>
  <si>
    <t>M1405120</t>
  </si>
  <si>
    <t>M1404018</t>
  </si>
  <si>
    <t>M1404042</t>
  </si>
  <si>
    <t>97887 ADPT1</t>
  </si>
  <si>
    <t>M1405070</t>
  </si>
  <si>
    <t>M1405114</t>
  </si>
  <si>
    <t>97887 ADPT</t>
  </si>
  <si>
    <t>97890 ADPT</t>
  </si>
  <si>
    <t>M1409006</t>
  </si>
  <si>
    <t>M0504002</t>
  </si>
  <si>
    <t>M1405030</t>
  </si>
  <si>
    <t>M1405126</t>
  </si>
  <si>
    <t>M1404013</t>
  </si>
  <si>
    <t>M1404037</t>
  </si>
  <si>
    <t>M1407044</t>
  </si>
  <si>
    <t>M1407014</t>
  </si>
  <si>
    <t>M1405043</t>
  </si>
  <si>
    <t>M1405139</t>
  </si>
  <si>
    <t>M0201010</t>
  </si>
  <si>
    <t>M0201011</t>
  </si>
  <si>
    <t>M0201009</t>
  </si>
  <si>
    <t>M1401195</t>
  </si>
  <si>
    <t>73908/002 ADPT</t>
  </si>
  <si>
    <t>72295 ADPT</t>
  </si>
  <si>
    <t>72293 ADPT</t>
  </si>
  <si>
    <t>72294 ADPT</t>
  </si>
  <si>
    <t>CAESB006</t>
  </si>
  <si>
    <t>M1409015</t>
  </si>
  <si>
    <t>M1409025</t>
  </si>
  <si>
    <t>M1408023</t>
  </si>
  <si>
    <t>M1408051</t>
  </si>
  <si>
    <t>M1405154</t>
  </si>
  <si>
    <t>7947 ADPT</t>
  </si>
  <si>
    <t>M1401183</t>
  </si>
  <si>
    <t>94213 ADPT2</t>
  </si>
  <si>
    <t>94213 ADPT1</t>
  </si>
  <si>
    <t>16.12.060 ADPT</t>
  </si>
  <si>
    <t>M0704050</t>
  </si>
  <si>
    <t>CAESB017</t>
  </si>
  <si>
    <t>CAESB018</t>
  </si>
  <si>
    <t>2003859 ADPT</t>
  </si>
  <si>
    <t>M0109003</t>
  </si>
  <si>
    <t>M0109004</t>
  </si>
  <si>
    <t>M1404047</t>
  </si>
  <si>
    <t>M1404048</t>
  </si>
  <si>
    <t>M1409028</t>
  </si>
  <si>
    <t>M1408061</t>
  </si>
  <si>
    <t>M1407061</t>
  </si>
  <si>
    <t>M1405155</t>
  </si>
  <si>
    <t>M1408057</t>
  </si>
  <si>
    <t>M1406025</t>
  </si>
  <si>
    <t>M1409023</t>
  </si>
  <si>
    <t>M1405157</t>
  </si>
  <si>
    <t>96555 ADPT</t>
  </si>
  <si>
    <t>96557 ADPT</t>
  </si>
  <si>
    <t>102736 ADPT</t>
  </si>
  <si>
    <t>103672 ADPT</t>
  </si>
  <si>
    <t>103675 ADPT4</t>
  </si>
  <si>
    <t>103675 ADPT1</t>
  </si>
  <si>
    <t>103675 ADPT2</t>
  </si>
  <si>
    <t>103675 ADPT3</t>
  </si>
  <si>
    <t>CAESB131</t>
  </si>
  <si>
    <t>M1408012</t>
  </si>
  <si>
    <t>M1408040</t>
  </si>
  <si>
    <t>M1408011</t>
  </si>
  <si>
    <t>M1408039</t>
  </si>
  <si>
    <t>M1405116</t>
  </si>
  <si>
    <t>M1405115</t>
  </si>
  <si>
    <t>M1405071</t>
  </si>
  <si>
    <t>M1405117</t>
  </si>
  <si>
    <t>M1405073</t>
  </si>
  <si>
    <t>M1405072</t>
  </si>
  <si>
    <t>M1401191</t>
  </si>
  <si>
    <t>83377 ADPT</t>
  </si>
  <si>
    <t>M1406021</t>
  </si>
  <si>
    <t>M1406007</t>
  </si>
  <si>
    <t>M1406022</t>
  </si>
  <si>
    <t>M1406008</t>
  </si>
  <si>
    <t>M1408015</t>
  </si>
  <si>
    <t>M1405029</t>
  </si>
  <si>
    <t>M1405125</t>
  </si>
  <si>
    <t>M1401179</t>
  </si>
  <si>
    <t>M1401199</t>
  </si>
  <si>
    <t>M1401198</t>
  </si>
  <si>
    <t>M1401210</t>
  </si>
  <si>
    <t>M1401181</t>
  </si>
  <si>
    <t>M1401180</t>
  </si>
  <si>
    <t>M1401182</t>
  </si>
  <si>
    <t>M1401212</t>
  </si>
  <si>
    <t>96562 ADPT2</t>
  </si>
  <si>
    <t>96562 ADPT3</t>
  </si>
  <si>
    <t>96562 ADPT1</t>
  </si>
  <si>
    <t>CAESB019</t>
  </si>
  <si>
    <t>CAESB020</t>
  </si>
  <si>
    <t>CAESB021</t>
  </si>
  <si>
    <t>M1407024</t>
  </si>
  <si>
    <t>M1407054</t>
  </si>
  <si>
    <t>M1409008</t>
  </si>
  <si>
    <t>M1409017</t>
  </si>
  <si>
    <t>M1404017</t>
  </si>
  <si>
    <t>M1404041</t>
  </si>
  <si>
    <t>6817835 ADPT</t>
  </si>
  <si>
    <t>6817845 ADPT</t>
  </si>
  <si>
    <t>6817849 ADPT</t>
  </si>
  <si>
    <t>M1405002</t>
  </si>
  <si>
    <t>M1405079</t>
  </si>
  <si>
    <t>75220 ADPT</t>
  </si>
  <si>
    <t>CAESB022</t>
  </si>
  <si>
    <t>CAESB023</t>
  </si>
  <si>
    <t>CAESB024</t>
  </si>
  <si>
    <t>CAESB025</t>
  </si>
  <si>
    <t>CAESB026</t>
  </si>
  <si>
    <t>CAESB027</t>
  </si>
  <si>
    <t>CAESB028</t>
  </si>
  <si>
    <t>CAESB029</t>
  </si>
  <si>
    <t>CAESB030</t>
  </si>
  <si>
    <t>063561 ADPT2</t>
  </si>
  <si>
    <t>063561 ADPT1</t>
  </si>
  <si>
    <t>M1405020</t>
  </si>
  <si>
    <t>M1405097</t>
  </si>
  <si>
    <t>M1405015</t>
  </si>
  <si>
    <t>M1405092</t>
  </si>
  <si>
    <t>M1405004</t>
  </si>
  <si>
    <t>M1405081</t>
  </si>
  <si>
    <t>M1401200</t>
  </si>
  <si>
    <t>M1301002</t>
  </si>
  <si>
    <t>2809187 ADPT</t>
  </si>
  <si>
    <t>1600436 ADPT</t>
  </si>
  <si>
    <t>1600896 ADPT</t>
  </si>
  <si>
    <t>CAESB031</t>
  </si>
  <si>
    <t>CAESB032</t>
  </si>
  <si>
    <t>CAESB033</t>
  </si>
  <si>
    <t>CAESB034</t>
  </si>
  <si>
    <t>CAESB128</t>
  </si>
  <si>
    <t>020568 ADPT1</t>
  </si>
  <si>
    <t>M1401161</t>
  </si>
  <si>
    <t>M1401163</t>
  </si>
  <si>
    <t>M1408024</t>
  </si>
  <si>
    <t>M1408052</t>
  </si>
  <si>
    <t>M1408025</t>
  </si>
  <si>
    <t>M1408053</t>
  </si>
  <si>
    <t>M1404009</t>
  </si>
  <si>
    <t>M1404033</t>
  </si>
  <si>
    <t>M1404012</t>
  </si>
  <si>
    <t>M1404036</t>
  </si>
  <si>
    <t>M1406010</t>
  </si>
  <si>
    <t>M1406024</t>
  </si>
  <si>
    <t>M1405163</t>
  </si>
  <si>
    <t>M1405144</t>
  </si>
  <si>
    <t>M1407018</t>
  </si>
  <si>
    <t>M1405048</t>
  </si>
  <si>
    <t>M1407048</t>
  </si>
  <si>
    <t>M1407049</t>
  </si>
  <si>
    <t>M1407019</t>
  </si>
  <si>
    <t>M1405145</t>
  </si>
  <si>
    <t>M1405049</t>
  </si>
  <si>
    <t>M0202001</t>
  </si>
  <si>
    <t>M1404015</t>
  </si>
  <si>
    <t>M1404039</t>
  </si>
  <si>
    <t>M1401220</t>
  </si>
  <si>
    <t>M1407064</t>
  </si>
  <si>
    <t>M1401217</t>
  </si>
  <si>
    <t>M1401218</t>
  </si>
  <si>
    <t>M1401219</t>
  </si>
  <si>
    <t>2003821 ADPT</t>
  </si>
  <si>
    <t>70376 ADPT2</t>
  </si>
  <si>
    <t>70376 ADPT1</t>
  </si>
  <si>
    <t>073350 ADPT</t>
  </si>
  <si>
    <t>M1405113</t>
  </si>
  <si>
    <t>M1405069</t>
  </si>
  <si>
    <t>M0704028</t>
  </si>
  <si>
    <t>M0704035</t>
  </si>
  <si>
    <t>M0704026</t>
  </si>
  <si>
    <t>M0704036</t>
  </si>
  <si>
    <t>M0704029</t>
  </si>
  <si>
    <t>M0704030</t>
  </si>
  <si>
    <t>M0704038</t>
  </si>
  <si>
    <t>M0704031</t>
  </si>
  <si>
    <t>M0704032</t>
  </si>
  <si>
    <t>M0704039</t>
  </si>
  <si>
    <t>M0704040</t>
  </si>
  <si>
    <t>M0704042</t>
  </si>
  <si>
    <t>M0704041</t>
  </si>
  <si>
    <t>M0704021</t>
  </si>
  <si>
    <t>M0704013</t>
  </si>
  <si>
    <t>M0704027</t>
  </si>
  <si>
    <t>M0704022</t>
  </si>
  <si>
    <t>M0704014</t>
  </si>
  <si>
    <t>M0704023</t>
  </si>
  <si>
    <t>M0704033</t>
  </si>
  <si>
    <t>M0704015</t>
  </si>
  <si>
    <t>M0704016</t>
  </si>
  <si>
    <t>M0704034</t>
  </si>
  <si>
    <t>M0704024</t>
  </si>
  <si>
    <t>M0704025</t>
  </si>
  <si>
    <t>M0704017</t>
  </si>
  <si>
    <t>M0704018</t>
  </si>
  <si>
    <t>M0704019</t>
  </si>
  <si>
    <t>M0704037</t>
  </si>
  <si>
    <t>M0704020</t>
  </si>
  <si>
    <t>M1404024</t>
  </si>
  <si>
    <t>M1406012</t>
  </si>
  <si>
    <t>CAESB035</t>
  </si>
  <si>
    <t>059124 ADPT1</t>
  </si>
  <si>
    <t>063148 ADPT1</t>
  </si>
  <si>
    <t>M1405019</t>
  </si>
  <si>
    <t>M1405096</t>
  </si>
  <si>
    <t>M1405013</t>
  </si>
  <si>
    <t>M1405090</t>
  </si>
  <si>
    <t>M1405102</t>
  </si>
  <si>
    <t>M1405058</t>
  </si>
  <si>
    <t>M1401197</t>
  </si>
  <si>
    <t>M1401209</t>
  </si>
  <si>
    <t>M1406019</t>
  </si>
  <si>
    <t>M1406005</t>
  </si>
  <si>
    <t>M1405105</t>
  </si>
  <si>
    <t>M1405061</t>
  </si>
  <si>
    <t>M1405059</t>
  </si>
  <si>
    <t>M1405103</t>
  </si>
  <si>
    <t>M1401205</t>
  </si>
  <si>
    <t>M1405065</t>
  </si>
  <si>
    <t>M1405109</t>
  </si>
  <si>
    <t>M1405107</t>
  </si>
  <si>
    <t>M1405063</t>
  </si>
  <si>
    <t>M1408029</t>
  </si>
  <si>
    <t>M1405162</t>
  </si>
  <si>
    <t>CAESB036</t>
  </si>
  <si>
    <t>CAESB037</t>
  </si>
  <si>
    <t>M0306001</t>
  </si>
  <si>
    <t>M0901001</t>
  </si>
  <si>
    <t>M0110002</t>
  </si>
  <si>
    <t>M0110003</t>
  </si>
  <si>
    <t>M0110001</t>
  </si>
  <si>
    <t>96616 ADPT</t>
  </si>
  <si>
    <t>M1407026</t>
  </si>
  <si>
    <t>M1407056</t>
  </si>
  <si>
    <t>73665 ADPT</t>
  </si>
  <si>
    <t>CAESB038</t>
  </si>
  <si>
    <t>CAESB039</t>
  </si>
  <si>
    <t>CAESB040</t>
  </si>
  <si>
    <t>CAESB041</t>
  </si>
  <si>
    <t>CAESB138</t>
  </si>
  <si>
    <t>CAESB139</t>
  </si>
  <si>
    <t>CAESB140</t>
  </si>
  <si>
    <t>CAESB141</t>
  </si>
  <si>
    <t>CAESB142</t>
  </si>
  <si>
    <t>CAESB137</t>
  </si>
  <si>
    <t>CAESB143</t>
  </si>
  <si>
    <t>100898 ADPT</t>
  </si>
  <si>
    <t>100652 ADPT1</t>
  </si>
  <si>
    <t>100652 ADPT2</t>
  </si>
  <si>
    <t>100651 ADPT2</t>
  </si>
  <si>
    <t>100653 ADPT</t>
  </si>
  <si>
    <t>M0704049</t>
  </si>
  <si>
    <t>M1405044</t>
  </si>
  <si>
    <t>M1405140</t>
  </si>
  <si>
    <t>M1407015</t>
  </si>
  <si>
    <t>M1407045</t>
  </si>
  <si>
    <t>M1401172</t>
  </si>
  <si>
    <t>M0305001</t>
  </si>
  <si>
    <t>CAESB042</t>
  </si>
  <si>
    <t>CAESB043</t>
  </si>
  <si>
    <t>CAESB044</t>
  </si>
  <si>
    <t>CAESB045</t>
  </si>
  <si>
    <t>CAESB046</t>
  </si>
  <si>
    <t>M1409019</t>
  </si>
  <si>
    <t>M1409010</t>
  </si>
  <si>
    <t>CAESB047</t>
  </si>
  <si>
    <t>M1405101</t>
  </si>
  <si>
    <t>M1405024</t>
  </si>
  <si>
    <t>M1408009</t>
  </si>
  <si>
    <t>M1408037</t>
  </si>
  <si>
    <t>M1405064</t>
  </si>
  <si>
    <t>M1405068</t>
  </si>
  <si>
    <t>M1405112</t>
  </si>
  <si>
    <t>M1405108</t>
  </si>
  <si>
    <t>M1408033</t>
  </si>
  <si>
    <t>M1408006</t>
  </si>
  <si>
    <t>M1408034</t>
  </si>
  <si>
    <t>M1405067</t>
  </si>
  <si>
    <t>M1405111</t>
  </si>
  <si>
    <t>M1405006</t>
  </si>
  <si>
    <t>M1405083</t>
  </si>
  <si>
    <t>M1405012</t>
  </si>
  <si>
    <t>M1405089</t>
  </si>
  <si>
    <t>CAESB048</t>
  </si>
  <si>
    <t>CAESB049</t>
  </si>
  <si>
    <t>M1401133</t>
  </si>
  <si>
    <t>M1401132</t>
  </si>
  <si>
    <t>M0702019</t>
  </si>
  <si>
    <t>M0702020</t>
  </si>
  <si>
    <t>M0702021</t>
  </si>
  <si>
    <t>M0702024</t>
  </si>
  <si>
    <t>M0702022</t>
  </si>
  <si>
    <t>M0702023</t>
  </si>
  <si>
    <t>M0702018</t>
  </si>
  <si>
    <t>M1401118</t>
  </si>
  <si>
    <t>M1401079</t>
  </si>
  <si>
    <t>M1401078</t>
  </si>
  <si>
    <t>M0401129</t>
  </si>
  <si>
    <t>3009091 ADPT1</t>
  </si>
  <si>
    <t>M1401124</t>
  </si>
  <si>
    <t>M1401128</t>
  </si>
  <si>
    <t>M1401123</t>
  </si>
  <si>
    <t>M1401127</t>
  </si>
  <si>
    <t>M1401141</t>
  </si>
  <si>
    <t>M1401126</t>
  </si>
  <si>
    <t>M1401129</t>
  </si>
  <si>
    <t>M1401125</t>
  </si>
  <si>
    <t>M1401144</t>
  </si>
  <si>
    <t>M1401084</t>
  </si>
  <si>
    <t>M1401092</t>
  </si>
  <si>
    <t>M1401088</t>
  </si>
  <si>
    <t>M1401091</t>
  </si>
  <si>
    <t>M1401086</t>
  </si>
  <si>
    <t>M1401087</t>
  </si>
  <si>
    <t>M1401090</t>
  </si>
  <si>
    <t>M1401085</t>
  </si>
  <si>
    <t>M1401089</t>
  </si>
  <si>
    <t>M1401139</t>
  </si>
  <si>
    <t>M1401138</t>
  </si>
  <si>
    <t>M1401137</t>
  </si>
  <si>
    <t>M1401136</t>
  </si>
  <si>
    <t>M1401135</t>
  </si>
  <si>
    <t>M1401145</t>
  </si>
  <si>
    <t>M1401146</t>
  </si>
  <si>
    <t>M0704073</t>
  </si>
  <si>
    <t>M1401080</t>
  </si>
  <si>
    <t>M1401119</t>
  </si>
  <si>
    <t>M1401077</t>
  </si>
  <si>
    <t>M1401072</t>
  </si>
  <si>
    <t>M1401071</t>
  </si>
  <si>
    <t>M1401143</t>
  </si>
  <si>
    <t>M1402001</t>
  </si>
  <si>
    <t>M1403001</t>
  </si>
  <si>
    <t>2607106 ADPT1</t>
  </si>
  <si>
    <t>2607108 ADPT1</t>
  </si>
  <si>
    <t>M1401095</t>
  </si>
  <si>
    <t>M1401094</t>
  </si>
  <si>
    <t>M1401148</t>
  </si>
  <si>
    <t>M1401149</t>
  </si>
  <si>
    <t>M1401083</t>
  </si>
  <si>
    <t>M1401147</t>
  </si>
  <si>
    <t>M1401081</t>
  </si>
  <si>
    <t>M1401120</t>
  </si>
  <si>
    <t>M1401082</t>
  </si>
  <si>
    <t>M1401122</t>
  </si>
  <si>
    <t>M1401142</t>
  </si>
  <si>
    <t>M1401121</t>
  </si>
  <si>
    <t>M1401150</t>
  </si>
  <si>
    <t>M1401096</t>
  </si>
  <si>
    <t>M1401130</t>
  </si>
  <si>
    <t>M1401093</t>
  </si>
  <si>
    <t>M1401075</t>
  </si>
  <si>
    <t>M1401076</t>
  </si>
  <si>
    <t>M1401140</t>
  </si>
  <si>
    <t>M1401117</t>
  </si>
  <si>
    <t>M1401074</t>
  </si>
  <si>
    <t>M1401073</t>
  </si>
  <si>
    <t>M1405161</t>
  </si>
  <si>
    <t>M1409029</t>
  </si>
  <si>
    <t>M1408062</t>
  </si>
  <si>
    <t>M1407065</t>
  </si>
  <si>
    <t>M1404052</t>
  </si>
  <si>
    <t>M0704074</t>
  </si>
  <si>
    <t>M0704075</t>
  </si>
  <si>
    <t>M0704072</t>
  </si>
  <si>
    <t>M0704071</t>
  </si>
  <si>
    <t>M1406014</t>
  </si>
  <si>
    <t>M1401131</t>
  </si>
  <si>
    <t>M1401134</t>
  </si>
  <si>
    <t>2607148 ADPT1</t>
  </si>
  <si>
    <t>CAESB050</t>
  </si>
  <si>
    <t>CAESB051</t>
  </si>
  <si>
    <t>99278 ADPT</t>
  </si>
  <si>
    <t>CAESB052</t>
  </si>
  <si>
    <t>CAESB053</t>
  </si>
  <si>
    <t>CAESB054</t>
  </si>
  <si>
    <t>10894 ADPT</t>
  </si>
  <si>
    <t>M0401125</t>
  </si>
  <si>
    <t>M0401123</t>
  </si>
  <si>
    <t>M0401126</t>
  </si>
  <si>
    <t>M0401124</t>
  </si>
  <si>
    <t>M0401127</t>
  </si>
  <si>
    <t>M0401122</t>
  </si>
  <si>
    <t>M0704046</t>
  </si>
  <si>
    <t>M0303020</t>
  </si>
  <si>
    <t>9311 ADPT</t>
  </si>
  <si>
    <t>M0401084</t>
  </si>
  <si>
    <t>M0704011</t>
  </si>
  <si>
    <t>M0704010</t>
  </si>
  <si>
    <t>M0704008</t>
  </si>
  <si>
    <t>M0704009</t>
  </si>
  <si>
    <t>M0704012</t>
  </si>
  <si>
    <t>M0704007</t>
  </si>
  <si>
    <t>M0704005</t>
  </si>
  <si>
    <t>M0704004</t>
  </si>
  <si>
    <t>M0704001</t>
  </si>
  <si>
    <t>M0704003</t>
  </si>
  <si>
    <t>M0704002</t>
  </si>
  <si>
    <t>M0704006</t>
  </si>
  <si>
    <t>M0401128</t>
  </si>
  <si>
    <t>M0704048</t>
  </si>
  <si>
    <t>M1201002</t>
  </si>
  <si>
    <t>M0704051</t>
  </si>
  <si>
    <t>M0401085</t>
  </si>
  <si>
    <t>M0704057</t>
  </si>
  <si>
    <t>91991 ADPT1</t>
  </si>
  <si>
    <t>CAESB055</t>
  </si>
  <si>
    <t>M0601074</t>
  </si>
  <si>
    <t>M0601075</t>
  </si>
  <si>
    <t>M0601070</t>
  </si>
  <si>
    <t>M0601071</t>
  </si>
  <si>
    <t>M0601079</t>
  </si>
  <si>
    <t>M0601077</t>
  </si>
  <si>
    <t>M0601076</t>
  </si>
  <si>
    <t>M0601078</t>
  </si>
  <si>
    <t>M0601080</t>
  </si>
  <si>
    <t>M0601116</t>
  </si>
  <si>
    <t>M0601073</t>
  </si>
  <si>
    <t>M0601072</t>
  </si>
  <si>
    <t>97113 ADPT1</t>
  </si>
  <si>
    <t>M0303017</t>
  </si>
  <si>
    <t>CAESB144</t>
  </si>
  <si>
    <t>CAESB056</t>
  </si>
  <si>
    <t>M1405054</t>
  </si>
  <si>
    <t>M1405150</t>
  </si>
  <si>
    <t>102715 ADPT</t>
  </si>
  <si>
    <t>M0303004</t>
  </si>
  <si>
    <t>M1401190</t>
  </si>
  <si>
    <t>83626 ADPT</t>
  </si>
  <si>
    <t>103003 ADPT2</t>
  </si>
  <si>
    <t>M0503002</t>
  </si>
  <si>
    <t>103003 ADPT1</t>
  </si>
  <si>
    <t>M1405040</t>
  </si>
  <si>
    <t>M1405136</t>
  </si>
  <si>
    <t>M1404022</t>
  </si>
  <si>
    <t>M1404046</t>
  </si>
  <si>
    <t>98546 ADPT1</t>
  </si>
  <si>
    <t>98546 ADPT2</t>
  </si>
  <si>
    <t>CAESB057</t>
  </si>
  <si>
    <t>CAESB058</t>
  </si>
  <si>
    <t>CAESB145</t>
  </si>
  <si>
    <t>101685 ADPT</t>
  </si>
  <si>
    <t>M1407030</t>
  </si>
  <si>
    <t>M1407060</t>
  </si>
  <si>
    <t>91958 ADPT</t>
  </si>
  <si>
    <t>91954 ADPT1</t>
  </si>
  <si>
    <t>91953 ADPT</t>
  </si>
  <si>
    <t>91952 ADPT1</t>
  </si>
  <si>
    <t>91959 ADPT1</t>
  </si>
  <si>
    <t>M1408026</t>
  </si>
  <si>
    <t>M1408054</t>
  </si>
  <si>
    <t>90373 ADPT</t>
  </si>
  <si>
    <t>92636 ADPT</t>
  </si>
  <si>
    <t>92355 ADPT1</t>
  </si>
  <si>
    <t>M1401201</t>
  </si>
  <si>
    <t>M1401202</t>
  </si>
  <si>
    <t>M1405085</t>
  </si>
  <si>
    <t>M1405008</t>
  </si>
  <si>
    <t>M1405021</t>
  </si>
  <si>
    <t>M1405098</t>
  </si>
  <si>
    <t>M1405017</t>
  </si>
  <si>
    <t>M1405094</t>
  </si>
  <si>
    <t>M1405082</t>
  </si>
  <si>
    <t>M1405005</t>
  </si>
  <si>
    <t>M1405088</t>
  </si>
  <si>
    <t>M1405011</t>
  </si>
  <si>
    <t>M1401193</t>
  </si>
  <si>
    <t>M1405086</t>
  </si>
  <si>
    <t>M1405009</t>
  </si>
  <si>
    <t>CAESB059</t>
  </si>
  <si>
    <t>CAESB060</t>
  </si>
  <si>
    <t>CAESB061</t>
  </si>
  <si>
    <t>91179 ADPT1</t>
  </si>
  <si>
    <t>CAESB146</t>
  </si>
  <si>
    <t>3009091 ADPT2</t>
  </si>
  <si>
    <t>3009091 ADPT3</t>
  </si>
  <si>
    <t>2607207 ADPT</t>
  </si>
  <si>
    <t>CAESB062</t>
  </si>
  <si>
    <t>CAESB063</t>
  </si>
  <si>
    <t>CAESB147</t>
  </si>
  <si>
    <t>M0201031</t>
  </si>
  <si>
    <t>M1405001</t>
  </si>
  <si>
    <t>M1405078</t>
  </si>
  <si>
    <t>M1405023</t>
  </si>
  <si>
    <t>M1405100</t>
  </si>
  <si>
    <t>M1409009</t>
  </si>
  <si>
    <t>M1409018</t>
  </si>
  <si>
    <t>CAESB129</t>
  </si>
  <si>
    <t>CAESB064</t>
  </si>
  <si>
    <t>CAESB132</t>
  </si>
  <si>
    <t>CAESB133</t>
  </si>
  <si>
    <t>CAESB065</t>
  </si>
  <si>
    <t>CAESB066</t>
  </si>
  <si>
    <t>CAESB067</t>
  </si>
  <si>
    <t>CAESB068</t>
  </si>
  <si>
    <t>060286 ADPT</t>
  </si>
  <si>
    <t>97599 ADPT3</t>
  </si>
  <si>
    <t>069454 ADPT</t>
  </si>
  <si>
    <t>060082 ADPT1</t>
  </si>
  <si>
    <t>060082 ADPT2</t>
  </si>
  <si>
    <t>060619 ADPT1</t>
  </si>
  <si>
    <t>060619 ADPT2</t>
  </si>
  <si>
    <t>060081 ADPT</t>
  </si>
  <si>
    <t>060193 ADPT</t>
  </si>
  <si>
    <t>060491 ADPT</t>
  </si>
  <si>
    <t>060222 ADPT</t>
  </si>
  <si>
    <t>060144 ADPT</t>
  </si>
  <si>
    <t>CAESB069</t>
  </si>
  <si>
    <t>CAESB070</t>
  </si>
  <si>
    <t>CAESB071</t>
  </si>
  <si>
    <t>CAESB072</t>
  </si>
  <si>
    <t>CAESB073</t>
  </si>
  <si>
    <t>CAESB074</t>
  </si>
  <si>
    <t>89534 ADPT</t>
  </si>
  <si>
    <t>CAESB075</t>
  </si>
  <si>
    <t>M1405141</t>
  </si>
  <si>
    <t>M1407046</t>
  </si>
  <si>
    <t>M1405045</t>
  </si>
  <si>
    <t>M1407016</t>
  </si>
  <si>
    <t>M1405110</t>
  </si>
  <si>
    <t>M1405066</t>
  </si>
  <si>
    <t>M1405104</t>
  </si>
  <si>
    <t>M1405060</t>
  </si>
  <si>
    <t>M1405106</t>
  </si>
  <si>
    <t>M1405062</t>
  </si>
  <si>
    <t>IN0787</t>
  </si>
  <si>
    <t>M1406001</t>
  </si>
  <si>
    <t>M1406015</t>
  </si>
  <si>
    <t>1109697 ADPT</t>
  </si>
  <si>
    <t>M0301004</t>
  </si>
  <si>
    <t>M0301003</t>
  </si>
  <si>
    <t>M0901002</t>
  </si>
  <si>
    <t>M0301002</t>
  </si>
  <si>
    <t>CAESB076</t>
  </si>
  <si>
    <t>CAESB077</t>
  </si>
  <si>
    <t>M1401097</t>
  </si>
  <si>
    <t>M1403004</t>
  </si>
  <si>
    <t>M0401130</t>
  </si>
  <si>
    <t>M0704078</t>
  </si>
  <si>
    <t>M1401115</t>
  </si>
  <si>
    <t>M1401114</t>
  </si>
  <si>
    <t>020568 ADPT2</t>
  </si>
  <si>
    <t>CAESB078</t>
  </si>
  <si>
    <t>CAESB079</t>
  </si>
  <si>
    <t>M1401116</t>
  </si>
  <si>
    <t>M1401113</t>
  </si>
  <si>
    <t>M0704079</t>
  </si>
  <si>
    <t>M0704080</t>
  </si>
  <si>
    <t>M0704077</t>
  </si>
  <si>
    <t>M0704076</t>
  </si>
  <si>
    <t>M1402004</t>
  </si>
  <si>
    <t>M1401178</t>
  </si>
  <si>
    <t>M1401162</t>
  </si>
  <si>
    <t>43.07.360 ADPT</t>
  </si>
  <si>
    <t>M1401167</t>
  </si>
  <si>
    <t>M1401166</t>
  </si>
  <si>
    <t>M1401165</t>
  </si>
  <si>
    <t>M1401109</t>
  </si>
  <si>
    <t>M1401112</t>
  </si>
  <si>
    <t>M1401157</t>
  </si>
  <si>
    <t>M1401110</t>
  </si>
  <si>
    <t>M1401111</t>
  </si>
  <si>
    <t>M1401175</t>
  </si>
  <si>
    <t>M1401108</t>
  </si>
  <si>
    <t>M1401160</t>
  </si>
  <si>
    <t>M1401169</t>
  </si>
  <si>
    <t>M1401168</t>
  </si>
  <si>
    <t>M1401171</t>
  </si>
  <si>
    <t>M1401101</t>
  </si>
  <si>
    <t>M1401102</t>
  </si>
  <si>
    <t>M1401170</t>
  </si>
  <si>
    <t>M1401099</t>
  </si>
  <si>
    <t>M1401100</t>
  </si>
  <si>
    <t>M1401104</t>
  </si>
  <si>
    <t>M1401153</t>
  </si>
  <si>
    <t>M1401159</t>
  </si>
  <si>
    <t>M1401103</t>
  </si>
  <si>
    <t>M1401098</t>
  </si>
  <si>
    <t>M1401174</t>
  </si>
  <si>
    <t>M1401154</t>
  </si>
  <si>
    <t>M1401156</t>
  </si>
  <si>
    <t>M1401106</t>
  </si>
  <si>
    <t>M1401107</t>
  </si>
  <si>
    <t>M1401173</t>
  </si>
  <si>
    <t>M1401158</t>
  </si>
  <si>
    <t>M1401155</t>
  </si>
  <si>
    <t>M1401105</t>
  </si>
  <si>
    <t>M1401151</t>
  </si>
  <si>
    <t>M1401176</t>
  </si>
  <si>
    <t>M1401177</t>
  </si>
  <si>
    <t>M1401164</t>
  </si>
  <si>
    <t>M1401152</t>
  </si>
  <si>
    <t>CAESB080</t>
  </si>
  <si>
    <t>2909383 ADPT</t>
  </si>
  <si>
    <t>97599 ADPT1</t>
  </si>
  <si>
    <t>97599 ADPT2</t>
  </si>
  <si>
    <t>M1401215</t>
  </si>
  <si>
    <t>M1401216</t>
  </si>
  <si>
    <t>M1404020</t>
  </si>
  <si>
    <t>M1404044</t>
  </si>
  <si>
    <t>IN0785</t>
  </si>
  <si>
    <t>M0303005</t>
  </si>
  <si>
    <t>M1401189</t>
  </si>
  <si>
    <t>M1401192</t>
  </si>
  <si>
    <t>M1401196</t>
  </si>
  <si>
    <t>M1405028</t>
  </si>
  <si>
    <t>M1405124</t>
  </si>
  <si>
    <t>M1404019</t>
  </si>
  <si>
    <t>M1404043</t>
  </si>
  <si>
    <t>M1405039</t>
  </si>
  <si>
    <t>M1405135</t>
  </si>
  <si>
    <t>M1404016</t>
  </si>
  <si>
    <t>M1404040</t>
  </si>
  <si>
    <t>110414 ADPT</t>
  </si>
  <si>
    <t>M1405084</t>
  </si>
  <si>
    <t>M1405007</t>
  </si>
  <si>
    <t>M1401211</t>
  </si>
  <si>
    <t>CAESB001</t>
  </si>
  <si>
    <t>180019 ADPT</t>
  </si>
  <si>
    <t>98671 ADPT1</t>
  </si>
  <si>
    <t>98671 ADPT2</t>
  </si>
  <si>
    <t>98671 ADPT3</t>
  </si>
  <si>
    <t>98671 ADPT4</t>
  </si>
  <si>
    <t>M0401024</t>
  </si>
  <si>
    <t>M0401023</t>
  </si>
  <si>
    <t>M1407011</t>
  </si>
  <si>
    <t>M1407041</t>
  </si>
  <si>
    <t>M1405041</t>
  </si>
  <si>
    <t>M1405137</t>
  </si>
  <si>
    <t>CAESB081</t>
  </si>
  <si>
    <t>CAESB082</t>
  </si>
  <si>
    <t>CAESB083</t>
  </si>
  <si>
    <t>5213571 ADPT</t>
  </si>
  <si>
    <t>97049 ADPT1</t>
  </si>
  <si>
    <t>97049 ADPT2</t>
  </si>
  <si>
    <t>M1405046</t>
  </si>
  <si>
    <t>M1405142</t>
  </si>
  <si>
    <t>M1407017</t>
  </si>
  <si>
    <t>M1407047</t>
  </si>
  <si>
    <t>M0109002</t>
  </si>
  <si>
    <t>M1401185</t>
  </si>
  <si>
    <t>M1401188</t>
  </si>
  <si>
    <t>M1405143</t>
  </si>
  <si>
    <t>M1405047</t>
  </si>
  <si>
    <t>74238/002 ADPT</t>
  </si>
  <si>
    <t>M1407043</t>
  </si>
  <si>
    <t>M1407013</t>
  </si>
  <si>
    <t>M1405042</t>
  </si>
  <si>
    <t>M1405138</t>
  </si>
  <si>
    <t>2607106 ADPT2</t>
  </si>
  <si>
    <t>2607108 ADPT2</t>
  </si>
  <si>
    <t>3009280 ADPT</t>
  </si>
  <si>
    <t>M1401203</t>
  </si>
  <si>
    <t>M1401204</t>
  </si>
  <si>
    <t>M1405036</t>
  </si>
  <si>
    <t>M1405132</t>
  </si>
  <si>
    <t>M1409007</t>
  </si>
  <si>
    <t>CAESB084</t>
  </si>
  <si>
    <t>CAESB085</t>
  </si>
  <si>
    <t>CAESB086</t>
  </si>
  <si>
    <t>M0301001</t>
  </si>
  <si>
    <t>M0601113</t>
  </si>
  <si>
    <t>M0601114</t>
  </si>
  <si>
    <t>M1405031</t>
  </si>
  <si>
    <t>M1405127</t>
  </si>
  <si>
    <t>M1405038</t>
  </si>
  <si>
    <t>M1405134</t>
  </si>
  <si>
    <t>M1407010</t>
  </si>
  <si>
    <t>M1407040</t>
  </si>
  <si>
    <t>M1405037</t>
  </si>
  <si>
    <t>M1405133</t>
  </si>
  <si>
    <t>063155 ADPT1</t>
  </si>
  <si>
    <t>CAESB087</t>
  </si>
  <si>
    <t>CAESB088</t>
  </si>
  <si>
    <t>CAESB089</t>
  </si>
  <si>
    <t>CAESB090</t>
  </si>
  <si>
    <t>CAESB091</t>
  </si>
  <si>
    <t>NeoEnergia</t>
  </si>
  <si>
    <t>1600441 ADPT</t>
  </si>
  <si>
    <t>3713705 ADPT</t>
  </si>
  <si>
    <t>CAESB092</t>
  </si>
  <si>
    <t>98697 ADPT</t>
  </si>
  <si>
    <t>M1404030</t>
  </si>
  <si>
    <t>M1404006</t>
  </si>
  <si>
    <t>94231 ADPT1</t>
  </si>
  <si>
    <t>94231 ADPT2</t>
  </si>
  <si>
    <t>062572 ADPT1</t>
  </si>
  <si>
    <t>M1405087</t>
  </si>
  <si>
    <t>M1405010</t>
  </si>
  <si>
    <t>M1401194</t>
  </si>
  <si>
    <t>M1406020</t>
  </si>
  <si>
    <t>M1406006</t>
  </si>
  <si>
    <t>M1408010</t>
  </si>
  <si>
    <t>M1408038</t>
  </si>
  <si>
    <t>M1409021</t>
  </si>
  <si>
    <t>M1409012</t>
  </si>
  <si>
    <t>M1407029</t>
  </si>
  <si>
    <t>M1407059</t>
  </si>
  <si>
    <t>M1409016</t>
  </si>
  <si>
    <t>M1409026</t>
  </si>
  <si>
    <t>M1408058</t>
  </si>
  <si>
    <t>M1408059</t>
  </si>
  <si>
    <t>98689 ADPT3</t>
  </si>
  <si>
    <t>98689 ADPT4</t>
  </si>
  <si>
    <t>M0109001</t>
  </si>
  <si>
    <t>M1407028</t>
  </si>
  <si>
    <t>M1407058</t>
  </si>
  <si>
    <t>M1405022</t>
  </si>
  <si>
    <t>M1405099</t>
  </si>
  <si>
    <t>M1405018</t>
  </si>
  <si>
    <t>M1405095</t>
  </si>
  <si>
    <t>M1408008</t>
  </si>
  <si>
    <t>M1408036</t>
  </si>
  <si>
    <t>M1408007</t>
  </si>
  <si>
    <t>M1408035</t>
  </si>
  <si>
    <t>M1408004</t>
  </si>
  <si>
    <t>M1408031</t>
  </si>
  <si>
    <t>M1408032</t>
  </si>
  <si>
    <t>M1404003</t>
  </si>
  <si>
    <t>M1404027</t>
  </si>
  <si>
    <t>M1404001</t>
  </si>
  <si>
    <t>M1404025</t>
  </si>
  <si>
    <t>M1404002</t>
  </si>
  <si>
    <t>M1404026</t>
  </si>
  <si>
    <t>CAESB130</t>
  </si>
  <si>
    <t>CAESB134</t>
  </si>
  <si>
    <t>98114 ADPT1</t>
  </si>
  <si>
    <t>CAESB093</t>
  </si>
  <si>
    <t>CAESB094</t>
  </si>
  <si>
    <t>CAESB095</t>
  </si>
  <si>
    <t>CAESB096</t>
  </si>
  <si>
    <t>CAESB097</t>
  </si>
  <si>
    <t>M1405014</t>
  </si>
  <si>
    <t>M1405091</t>
  </si>
  <si>
    <t>M1405003</t>
  </si>
  <si>
    <t>M1405080</t>
  </si>
  <si>
    <t>062576 ADPT1</t>
  </si>
  <si>
    <t>89833 ADPT</t>
  </si>
  <si>
    <t>89829 ADPT</t>
  </si>
  <si>
    <t>M0303032</t>
  </si>
  <si>
    <t>M1405152</t>
  </si>
  <si>
    <t>M1405056</t>
  </si>
  <si>
    <t>M1405057</t>
  </si>
  <si>
    <t>M1405153</t>
  </si>
  <si>
    <t>M1405055</t>
  </si>
  <si>
    <t>M1405151</t>
  </si>
  <si>
    <t>M1409002</t>
  </si>
  <si>
    <t>M1405016</t>
  </si>
  <si>
    <t>M1405093</t>
  </si>
  <si>
    <t>M1405146</t>
  </si>
  <si>
    <t>M1405050</t>
  </si>
  <si>
    <t>M1407050</t>
  </si>
  <si>
    <t>M1407020</t>
  </si>
  <si>
    <t>M1404049</t>
  </si>
  <si>
    <t>M1405158</t>
  </si>
  <si>
    <t>M1407062</t>
  </si>
  <si>
    <t>M0704081</t>
  </si>
  <si>
    <t>M1403005</t>
  </si>
  <si>
    <t>M1402005</t>
  </si>
  <si>
    <t>M1403003</t>
  </si>
  <si>
    <t>M1402003</t>
  </si>
  <si>
    <t>CAESB098</t>
  </si>
  <si>
    <t>CAESB099</t>
  </si>
  <si>
    <t>CAESB100</t>
  </si>
  <si>
    <t>CAESB101</t>
  </si>
  <si>
    <t>CAESB102</t>
  </si>
  <si>
    <t>CAESB103</t>
  </si>
  <si>
    <t>CAESB104</t>
  </si>
  <si>
    <t>91994 ADPT1</t>
  </si>
  <si>
    <t>062041 ADPT1</t>
  </si>
  <si>
    <t>M1404005</t>
  </si>
  <si>
    <t>M1404029</t>
  </si>
  <si>
    <t>M1404004</t>
  </si>
  <si>
    <t>M1404028</t>
  </si>
  <si>
    <t>CAESB105</t>
  </si>
  <si>
    <t>CAESB148</t>
  </si>
  <si>
    <t>CAESB106</t>
  </si>
  <si>
    <t>CAESB107</t>
  </si>
  <si>
    <t>CAESB108</t>
  </si>
  <si>
    <t>M1404050</t>
  </si>
  <si>
    <t>M1405159</t>
  </si>
  <si>
    <t>M1407063</t>
  </si>
  <si>
    <t>M1409027</t>
  </si>
  <si>
    <t>M1408060</t>
  </si>
  <si>
    <t>M0704082</t>
  </si>
  <si>
    <t>M1403007</t>
  </si>
  <si>
    <t>M1402007</t>
  </si>
  <si>
    <t>M1401213</t>
  </si>
  <si>
    <t>M1401214</t>
  </si>
  <si>
    <t>CAESB135</t>
  </si>
  <si>
    <t>92368 ADPT</t>
  </si>
  <si>
    <t>CAESB109</t>
  </si>
  <si>
    <t>CAESB110</t>
  </si>
  <si>
    <t>CAESB111</t>
  </si>
  <si>
    <t>CAESB112</t>
  </si>
  <si>
    <t>CAESB002</t>
  </si>
  <si>
    <t>CAESB113</t>
  </si>
  <si>
    <t>CAESB114</t>
  </si>
  <si>
    <t>CAESB115</t>
  </si>
  <si>
    <t>CAESB116</t>
  </si>
  <si>
    <t>CAESB117</t>
  </si>
  <si>
    <t>CAESB118</t>
  </si>
  <si>
    <t>CAESB119</t>
  </si>
  <si>
    <t>CAESB120</t>
  </si>
  <si>
    <t>CAESB121</t>
  </si>
  <si>
    <t>89580 ADPT</t>
  </si>
  <si>
    <t>M1401208</t>
  </si>
  <si>
    <t>M1407025</t>
  </si>
  <si>
    <t>M1407055</t>
  </si>
  <si>
    <t>CAESB122</t>
  </si>
  <si>
    <t>CAESB003</t>
  </si>
  <si>
    <t>CAESB123</t>
  </si>
  <si>
    <t>99635 ADPT</t>
  </si>
  <si>
    <t>CAESB124</t>
  </si>
  <si>
    <t>CAESB125</t>
  </si>
  <si>
    <t>CAESB126</t>
  </si>
  <si>
    <t>CAESB127</t>
  </si>
  <si>
    <t>M1401184</t>
  </si>
  <si>
    <t>2.13</t>
  </si>
  <si>
    <t>3.28</t>
  </si>
  <si>
    <t>3.29</t>
  </si>
  <si>
    <t>MEIO-FIO OU GUIA DE CONCRETO PRE-MOLDADO, COMP 80 CM, 25 X 08/08 CM (H X L1/L2)</t>
  </si>
  <si>
    <t>2.14</t>
  </si>
  <si>
    <t>2.15</t>
  </si>
  <si>
    <t>2.16</t>
  </si>
  <si>
    <t>2.17</t>
  </si>
  <si>
    <t>2.18</t>
  </si>
  <si>
    <t>2.19</t>
  </si>
  <si>
    <t>2.20</t>
  </si>
  <si>
    <t>2.21</t>
  </si>
  <si>
    <t>2.22</t>
  </si>
  <si>
    <t>2.23</t>
  </si>
  <si>
    <t>2.24</t>
  </si>
  <si>
    <t>2.25</t>
  </si>
  <si>
    <t>2.26</t>
  </si>
  <si>
    <t>1.13</t>
  </si>
  <si>
    <t>PRÓPRIA</t>
  </si>
  <si>
    <t>Expansão Samambaia</t>
  </si>
  <si>
    <t>8.567,0</t>
  </si>
  <si>
    <t>1,0</t>
  </si>
  <si>
    <t>5,14</t>
  </si>
  <si>
    <t>13,39</t>
  </si>
  <si>
    <t>3,0</t>
  </si>
  <si>
    <t>5,13</t>
  </si>
  <si>
    <t>18,52</t>
  </si>
  <si>
    <t>22,13</t>
  </si>
  <si>
    <t>25,10</t>
  </si>
  <si>
    <t>0,55</t>
  </si>
  <si>
    <t>1,85</t>
  </si>
  <si>
    <t>32,61</t>
  </si>
  <si>
    <t>8.340,0</t>
  </si>
  <si>
    <t>1,41</t>
  </si>
  <si>
    <t>36,92</t>
  </si>
  <si>
    <t>2,0</t>
  </si>
  <si>
    <t>1,35</t>
  </si>
  <si>
    <t>19.575,0</t>
  </si>
  <si>
    <t>1,32</t>
  </si>
  <si>
    <t>39,58</t>
  </si>
  <si>
    <t>9.300,0</t>
  </si>
  <si>
    <t>1,24</t>
  </si>
  <si>
    <t>40,83</t>
  </si>
  <si>
    <t>54.390,0</t>
  </si>
  <si>
    <t>82,06</t>
  </si>
  <si>
    <t>EXECUÇÃO DE PAVIMENTO EM PARALELEPÍPEDOS, REJUNTAMENTO COM PÓ DE PEDRA. AF_05/2020</t>
  </si>
  <si>
    <t>1,07</t>
  </si>
  <si>
    <t>0,99</t>
  </si>
  <si>
    <t>0,96</t>
  </si>
  <si>
    <t>46,10</t>
  </si>
  <si>
    <t>0,95</t>
  </si>
  <si>
    <t>47,05</t>
  </si>
  <si>
    <t>13,73</t>
  </si>
  <si>
    <t>48,00</t>
  </si>
  <si>
    <t>0,93</t>
  </si>
  <si>
    <t>1.191,0</t>
  </si>
  <si>
    <t>103,16</t>
  </si>
  <si>
    <t>0,88</t>
  </si>
  <si>
    <t>50,74</t>
  </si>
  <si>
    <t>4,0</t>
  </si>
  <si>
    <t>0,82</t>
  </si>
  <si>
    <t>0,79</t>
  </si>
  <si>
    <t>17.059,375</t>
  </si>
  <si>
    <t>0,74</t>
  </si>
  <si>
    <t>53,84</t>
  </si>
  <si>
    <t>0,72</t>
  </si>
  <si>
    <t>170,32</t>
  </si>
  <si>
    <t>0,71</t>
  </si>
  <si>
    <t>0,70</t>
  </si>
  <si>
    <t>9,77</t>
  </si>
  <si>
    <t>0,68</t>
  </si>
  <si>
    <t>133,52</t>
  </si>
  <si>
    <t>0,63</t>
  </si>
  <si>
    <t>0,61</t>
  </si>
  <si>
    <t>92.664,97</t>
  </si>
  <si>
    <t>25,26</t>
  </si>
  <si>
    <t>4.260,0</t>
  </si>
  <si>
    <t>59,84</t>
  </si>
  <si>
    <t>3.000,0</t>
  </si>
  <si>
    <t>8.400,0</t>
  </si>
  <si>
    <t>0,53</t>
  </si>
  <si>
    <t>3.294,37</t>
  </si>
  <si>
    <t>0,52</t>
  </si>
  <si>
    <t>336,0</t>
  </si>
  <si>
    <t>62,53</t>
  </si>
  <si>
    <t>6,46</t>
  </si>
  <si>
    <t>0,48</t>
  </si>
  <si>
    <t>0,47</t>
  </si>
  <si>
    <t>63,48</t>
  </si>
  <si>
    <t>0,46</t>
  </si>
  <si>
    <t>0,45</t>
  </si>
  <si>
    <t>1.084,5</t>
  </si>
  <si>
    <t>0,43</t>
  </si>
  <si>
    <t>65,28</t>
  </si>
  <si>
    <t>0,42</t>
  </si>
  <si>
    <t>5.290,25</t>
  </si>
  <si>
    <t>0,41</t>
  </si>
  <si>
    <t>0,40</t>
  </si>
  <si>
    <t>66,91</t>
  </si>
  <si>
    <t>7.579,03</t>
  </si>
  <si>
    <t>0,38</t>
  </si>
  <si>
    <t>67,68</t>
  </si>
  <si>
    <t>1.136,0</t>
  </si>
  <si>
    <t>68,05</t>
  </si>
  <si>
    <t>7.710,868</t>
  </si>
  <si>
    <t>0,37</t>
  </si>
  <si>
    <t>119.298,0</t>
  </si>
  <si>
    <t>11,31</t>
  </si>
  <si>
    <t>0,35</t>
  </si>
  <si>
    <t>10.889,0</t>
  </si>
  <si>
    <t>0,34</t>
  </si>
  <si>
    <t>185.439,79</t>
  </si>
  <si>
    <t>6.895,32</t>
  </si>
  <si>
    <t>15,94</t>
  </si>
  <si>
    <t>0,33</t>
  </si>
  <si>
    <t>122,72</t>
  </si>
  <si>
    <t>0,32</t>
  </si>
  <si>
    <t>71,11</t>
  </si>
  <si>
    <t>0,31</t>
  </si>
  <si>
    <t>114.749,88</t>
  </si>
  <si>
    <t>0,29</t>
  </si>
  <si>
    <t>1.811,69</t>
  </si>
  <si>
    <t>83.097,0</t>
  </si>
  <si>
    <t>72,60</t>
  </si>
  <si>
    <t>360,0</t>
  </si>
  <si>
    <t>0,28</t>
  </si>
  <si>
    <t>72,88</t>
  </si>
  <si>
    <t>89.522,88</t>
  </si>
  <si>
    <t>12,13</t>
  </si>
  <si>
    <t>11,91</t>
  </si>
  <si>
    <t>0,27</t>
  </si>
  <si>
    <t>73,44</t>
  </si>
  <si>
    <t>73,97</t>
  </si>
  <si>
    <t>55,51</t>
  </si>
  <si>
    <t>74,51</t>
  </si>
  <si>
    <t>1.228,76</t>
  </si>
  <si>
    <t>403,5</t>
  </si>
  <si>
    <t>0,26</t>
  </si>
  <si>
    <t>68,95</t>
  </si>
  <si>
    <t>75,30</t>
  </si>
  <si>
    <t>86.514,1</t>
  </si>
  <si>
    <t>11,56</t>
  </si>
  <si>
    <t>200,24</t>
  </si>
  <si>
    <t>9.205,1</t>
  </si>
  <si>
    <t>104,72</t>
  </si>
  <si>
    <t>0,25</t>
  </si>
  <si>
    <t>276,0</t>
  </si>
  <si>
    <t>0,24</t>
  </si>
  <si>
    <t>17,60</t>
  </si>
  <si>
    <t>0,23</t>
  </si>
  <si>
    <t>0,22</t>
  </si>
  <si>
    <t>1.800,0</t>
  </si>
  <si>
    <t>53.111,36</t>
  </si>
  <si>
    <t>1.244,62</t>
  </si>
  <si>
    <t>0,21</t>
  </si>
  <si>
    <t>294,0</t>
  </si>
  <si>
    <t>0,20</t>
  </si>
  <si>
    <t>1.992,0</t>
  </si>
  <si>
    <t>0,19</t>
  </si>
  <si>
    <t>16.666,62</t>
  </si>
  <si>
    <t>78,69</t>
  </si>
  <si>
    <t>739.736,98</t>
  </si>
  <si>
    <t>16,37</t>
  </si>
  <si>
    <t>54.948,0</t>
  </si>
  <si>
    <t>12,94</t>
  </si>
  <si>
    <t>0,18</t>
  </si>
  <si>
    <t>974,26</t>
  </si>
  <si>
    <t>911,8</t>
  </si>
  <si>
    <t>0,17</t>
  </si>
  <si>
    <t>79,81</t>
  </si>
  <si>
    <t>58.163,48</t>
  </si>
  <si>
    <t>11,53</t>
  </si>
  <si>
    <t>2,42</t>
  </si>
  <si>
    <t>80,65</t>
  </si>
  <si>
    <t>1.033,71</t>
  </si>
  <si>
    <t>941,78</t>
  </si>
  <si>
    <t>0,16</t>
  </si>
  <si>
    <t>2.135,46</t>
  </si>
  <si>
    <t>0,15</t>
  </si>
  <si>
    <t>34.960,0</t>
  </si>
  <si>
    <t>8.703,65</t>
  </si>
  <si>
    <t>50.866,0</t>
  </si>
  <si>
    <t>82,20</t>
  </si>
  <si>
    <t>20,12</t>
  </si>
  <si>
    <t>0,14</t>
  </si>
  <si>
    <t>21.138,02</t>
  </si>
  <si>
    <t>12,52</t>
  </si>
  <si>
    <t>344,5</t>
  </si>
  <si>
    <t>CASCALHO LATERÍTICO</t>
  </si>
  <si>
    <t>82,91</t>
  </si>
  <si>
    <t>2.380,0</t>
  </si>
  <si>
    <t>525.158,86</t>
  </si>
  <si>
    <t>1.044,71</t>
  </si>
  <si>
    <t>0,13</t>
  </si>
  <si>
    <t>52,62</t>
  </si>
  <si>
    <t>3.980,08</t>
  </si>
  <si>
    <t>0,12</t>
  </si>
  <si>
    <t>84,38</t>
  </si>
  <si>
    <t>30.733,0</t>
  </si>
  <si>
    <t>15,01</t>
  </si>
  <si>
    <t>62.081,35</t>
  </si>
  <si>
    <t>748,12</t>
  </si>
  <si>
    <t>19.230,86</t>
  </si>
  <si>
    <t>22,99</t>
  </si>
  <si>
    <t>0,11</t>
  </si>
  <si>
    <t>12,66</t>
  </si>
  <si>
    <t>3.777,58</t>
  </si>
  <si>
    <t>85,42</t>
  </si>
  <si>
    <t>37.816,0</t>
  </si>
  <si>
    <t>11,46</t>
  </si>
  <si>
    <t>85,53</t>
  </si>
  <si>
    <t>30.906,0</t>
  </si>
  <si>
    <t>12.366,94</t>
  </si>
  <si>
    <t>34,93</t>
  </si>
  <si>
    <t>3.585,74</t>
  </si>
  <si>
    <t>742,24</t>
  </si>
  <si>
    <t>85,98</t>
  </si>
  <si>
    <t>777,9</t>
  </si>
  <si>
    <t>0,10</t>
  </si>
  <si>
    <t>86,40</t>
  </si>
  <si>
    <t>31.931,0</t>
  </si>
  <si>
    <t>12,26</t>
  </si>
  <si>
    <t>86,50</t>
  </si>
  <si>
    <t>35.240,0</t>
  </si>
  <si>
    <t>1.719,57</t>
  </si>
  <si>
    <t>347,0</t>
  </si>
  <si>
    <t>87,10</t>
  </si>
  <si>
    <t>4.185,13</t>
  </si>
  <si>
    <t>14,97</t>
  </si>
  <si>
    <t>0,09</t>
  </si>
  <si>
    <t>87,48</t>
  </si>
  <si>
    <t>15,28</t>
  </si>
  <si>
    <t>3.027,87</t>
  </si>
  <si>
    <t>118,84</t>
  </si>
  <si>
    <t>44,0</t>
  </si>
  <si>
    <t>900,0</t>
  </si>
  <si>
    <t>819,92</t>
  </si>
  <si>
    <t>168,0</t>
  </si>
  <si>
    <t>11.600,0</t>
  </si>
  <si>
    <t>28,82</t>
  </si>
  <si>
    <t>1.108,55</t>
  </si>
  <si>
    <t>2.017,0</t>
  </si>
  <si>
    <t>0,08</t>
  </si>
  <si>
    <t>ASSENTAMENTO DE GUIA (MEIO-FIO) EM TRECHO RETO, CONFECCIONADA EM CONCRETO PRÉ-FABRICADO, DIMENSÕES 80X08X08X25 CM (COMPRIMENTO X BASE INFERIOR X BASE SUPERIOR X ALTURA), PARA URBANIZAÇÃO INTERNA DE EMPREENDIMENTOS. AF_06/2016</t>
  </si>
  <si>
    <t>6.710,0</t>
  </si>
  <si>
    <t>88,46</t>
  </si>
  <si>
    <t>1.080,0</t>
  </si>
  <si>
    <t>538,338</t>
  </si>
  <si>
    <t>1.230,0</t>
  </si>
  <si>
    <t>1.712,0</t>
  </si>
  <si>
    <t>1.252,8</t>
  </si>
  <si>
    <t>294.676,84</t>
  </si>
  <si>
    <t>15.137,0</t>
  </si>
  <si>
    <t>19,37</t>
  </si>
  <si>
    <t>89,35</t>
  </si>
  <si>
    <t>0,07</t>
  </si>
  <si>
    <t>89,72</t>
  </si>
  <si>
    <t>3.310,8</t>
  </si>
  <si>
    <t>89,79</t>
  </si>
  <si>
    <t>11.714,0</t>
  </si>
  <si>
    <t>12,0</t>
  </si>
  <si>
    <t>7.465,0</t>
  </si>
  <si>
    <t>334,5</t>
  </si>
  <si>
    <t>90,08</t>
  </si>
  <si>
    <t>90,14</t>
  </si>
  <si>
    <t>528,0</t>
  </si>
  <si>
    <t>1.789,2</t>
  </si>
  <si>
    <t>22,09</t>
  </si>
  <si>
    <t>90,35</t>
  </si>
  <si>
    <t>1.188,0</t>
  </si>
  <si>
    <t>221,49</t>
  </si>
  <si>
    <t>90,49</t>
  </si>
  <si>
    <t>8.258,26</t>
  </si>
  <si>
    <t>4.000,116</t>
  </si>
  <si>
    <t>800,184</t>
  </si>
  <si>
    <t>0,06</t>
  </si>
  <si>
    <t>90,82</t>
  </si>
  <si>
    <t>60,89</t>
  </si>
  <si>
    <t>212,4</t>
  </si>
  <si>
    <t>91,08</t>
  </si>
  <si>
    <t>11.731,79</t>
  </si>
  <si>
    <t>484,4</t>
  </si>
  <si>
    <t>91,26</t>
  </si>
  <si>
    <t>91,38</t>
  </si>
  <si>
    <t>217.199,79</t>
  </si>
  <si>
    <t>222,5</t>
  </si>
  <si>
    <t>1.938,02</t>
  </si>
  <si>
    <t>3.630,36</t>
  </si>
  <si>
    <t>205,0</t>
  </si>
  <si>
    <t>0,05</t>
  </si>
  <si>
    <t>11,16</t>
  </si>
  <si>
    <t>91,88</t>
  </si>
  <si>
    <t>4,67</t>
  </si>
  <si>
    <t>25.915,0</t>
  </si>
  <si>
    <t>7,89</t>
  </si>
  <si>
    <t>192,0</t>
  </si>
  <si>
    <t>92,09</t>
  </si>
  <si>
    <t>215,0</t>
  </si>
  <si>
    <t>92,14</t>
  </si>
  <si>
    <t>184,33</t>
  </si>
  <si>
    <t>132,0</t>
  </si>
  <si>
    <t>5.684,0</t>
  </si>
  <si>
    <t>33,01</t>
  </si>
  <si>
    <t>92,34</t>
  </si>
  <si>
    <t>20.091,86</t>
  </si>
  <si>
    <t>9,32</t>
  </si>
  <si>
    <t>6,0</t>
  </si>
  <si>
    <t>92,44</t>
  </si>
  <si>
    <t>68,0</t>
  </si>
  <si>
    <t>3.626,0</t>
  </si>
  <si>
    <t>15.743,19</t>
  </si>
  <si>
    <t>11,40</t>
  </si>
  <si>
    <t>92,58</t>
  </si>
  <si>
    <t>22.726,0</t>
  </si>
  <si>
    <t>7,67</t>
  </si>
  <si>
    <t>15.472,0</t>
  </si>
  <si>
    <t>11,12</t>
  </si>
  <si>
    <t>0,04</t>
  </si>
  <si>
    <t>40.967,0</t>
  </si>
  <si>
    <t>4,16</t>
  </si>
  <si>
    <t>3.474,57</t>
  </si>
  <si>
    <t>48,63</t>
  </si>
  <si>
    <t>29.573,88</t>
  </si>
  <si>
    <t>5,70</t>
  </si>
  <si>
    <t>92,80</t>
  </si>
  <si>
    <t>1.353,5</t>
  </si>
  <si>
    <t>92,89</t>
  </si>
  <si>
    <t>442,0</t>
  </si>
  <si>
    <t>92,93</t>
  </si>
  <si>
    <t>180,0</t>
  </si>
  <si>
    <t>266,0</t>
  </si>
  <si>
    <t>93,05</t>
  </si>
  <si>
    <t>573,46</t>
  </si>
  <si>
    <t>93,14</t>
  </si>
  <si>
    <t>156.939,31</t>
  </si>
  <si>
    <t>93,18</t>
  </si>
  <si>
    <t>14.280,0</t>
  </si>
  <si>
    <t>10,83</t>
  </si>
  <si>
    <t>93,22</t>
  </si>
  <si>
    <t>10.516,0</t>
  </si>
  <si>
    <t>14,48</t>
  </si>
  <si>
    <t>3.401,44</t>
  </si>
  <si>
    <t>44,31</t>
  </si>
  <si>
    <t>1.131,53</t>
  </si>
  <si>
    <t>1.070,34</t>
  </si>
  <si>
    <t>147.293,35</t>
  </si>
  <si>
    <t>532,1</t>
  </si>
  <si>
    <t>93,49</t>
  </si>
  <si>
    <t>11.770,2228</t>
  </si>
  <si>
    <t>12,47</t>
  </si>
  <si>
    <t>93,53</t>
  </si>
  <si>
    <t>170,6</t>
  </si>
  <si>
    <t>93,56</t>
  </si>
  <si>
    <t>373,0</t>
  </si>
  <si>
    <t>3.413,52</t>
  </si>
  <si>
    <t>329,0</t>
  </si>
  <si>
    <t>52.873,29</t>
  </si>
  <si>
    <t>762,4</t>
  </si>
  <si>
    <t>0,03</t>
  </si>
  <si>
    <t>26.696,0</t>
  </si>
  <si>
    <t>5,00</t>
  </si>
  <si>
    <t>93,85</t>
  </si>
  <si>
    <t>810,0</t>
  </si>
  <si>
    <t>164,73</t>
  </si>
  <si>
    <t>2.034,0</t>
  </si>
  <si>
    <t>64,31</t>
  </si>
  <si>
    <t>15,0</t>
  </si>
  <si>
    <t>8.652,43</t>
  </si>
  <si>
    <t>129.786,45</t>
  </si>
  <si>
    <t>15,33</t>
  </si>
  <si>
    <t>376,14</t>
  </si>
  <si>
    <t>766,8</t>
  </si>
  <si>
    <t>94,08</t>
  </si>
  <si>
    <t>120,0</t>
  </si>
  <si>
    <t>94,11</t>
  </si>
  <si>
    <t>310,26</t>
  </si>
  <si>
    <t>94,21</t>
  </si>
  <si>
    <t>234.040,8042</t>
  </si>
  <si>
    <t>94,24</t>
  </si>
  <si>
    <t>94,27</t>
  </si>
  <si>
    <t>9.615,0</t>
  </si>
  <si>
    <t>24,0</t>
  </si>
  <si>
    <t>234,0</t>
  </si>
  <si>
    <t>94,40</t>
  </si>
  <si>
    <t>17,68</t>
  </si>
  <si>
    <t>94,43</t>
  </si>
  <si>
    <t>274,0</t>
  </si>
  <si>
    <t>127,5</t>
  </si>
  <si>
    <t>926,95</t>
  </si>
  <si>
    <t>105.002,28</t>
  </si>
  <si>
    <t>1,08</t>
  </si>
  <si>
    <t>909,16</t>
  </si>
  <si>
    <t>94,67</t>
  </si>
  <si>
    <t>5.510,0</t>
  </si>
  <si>
    <t>18,82</t>
  </si>
  <si>
    <t>94,80</t>
  </si>
  <si>
    <t>94,83</t>
  </si>
  <si>
    <t>13,57</t>
  </si>
  <si>
    <t>1.021,5</t>
  </si>
  <si>
    <t>98,52</t>
  </si>
  <si>
    <t>94,88</t>
  </si>
  <si>
    <t>780,0</t>
  </si>
  <si>
    <t>94,91</t>
  </si>
  <si>
    <t>5.919,69</t>
  </si>
  <si>
    <t>16,83</t>
  </si>
  <si>
    <t>1.351,5</t>
  </si>
  <si>
    <t>73,33</t>
  </si>
  <si>
    <t>8.348,0</t>
  </si>
  <si>
    <t>1.461,55</t>
  </si>
  <si>
    <t>31.291,2</t>
  </si>
  <si>
    <t>3,10</t>
  </si>
  <si>
    <t>6,10</t>
  </si>
  <si>
    <t>10,0</t>
  </si>
  <si>
    <t>0,02</t>
  </si>
  <si>
    <t>5.980,0</t>
  </si>
  <si>
    <t>15,69</t>
  </si>
  <si>
    <t>95,16</t>
  </si>
  <si>
    <t>92.482,95</t>
  </si>
  <si>
    <t>228,0</t>
  </si>
  <si>
    <t>4.383,84</t>
  </si>
  <si>
    <t>20,91</t>
  </si>
  <si>
    <t>101,46</t>
  </si>
  <si>
    <t>190,0</t>
  </si>
  <si>
    <t>5,0</t>
  </si>
  <si>
    <t>35,0</t>
  </si>
  <si>
    <t>95,40</t>
  </si>
  <si>
    <t>286,98</t>
  </si>
  <si>
    <t>7.329,63</t>
  </si>
  <si>
    <t>95,66</t>
  </si>
  <si>
    <t>197,0</t>
  </si>
  <si>
    <t>1.722,0</t>
  </si>
  <si>
    <t>95,75</t>
  </si>
  <si>
    <t>95,77</t>
  </si>
  <si>
    <t>60,0</t>
  </si>
  <si>
    <t>95,79</t>
  </si>
  <si>
    <t>78,74</t>
  </si>
  <si>
    <t>131,0</t>
  </si>
  <si>
    <t>95,91</t>
  </si>
  <si>
    <t>826,96</t>
  </si>
  <si>
    <t>7,29</t>
  </si>
  <si>
    <t>95,95</t>
  </si>
  <si>
    <t>36,0</t>
  </si>
  <si>
    <t>95,97</t>
  </si>
  <si>
    <t>2.933,95</t>
  </si>
  <si>
    <t>3.370,2</t>
  </si>
  <si>
    <t>22,31</t>
  </si>
  <si>
    <t>170,86</t>
  </si>
  <si>
    <t>1.600,0</t>
  </si>
  <si>
    <t>46,42</t>
  </si>
  <si>
    <t>96,11</t>
  </si>
  <si>
    <t>2.436,26</t>
  </si>
  <si>
    <t>73.973,69</t>
  </si>
  <si>
    <t>96,17</t>
  </si>
  <si>
    <t>96,19</t>
  </si>
  <si>
    <t>96,22</t>
  </si>
  <si>
    <t>3.118,82</t>
  </si>
  <si>
    <t>725,5</t>
  </si>
  <si>
    <t>97,34</t>
  </si>
  <si>
    <t>3.260,0</t>
  </si>
  <si>
    <t>21,17</t>
  </si>
  <si>
    <t>96,32</t>
  </si>
  <si>
    <t>22,35</t>
  </si>
  <si>
    <t>4.697,85</t>
  </si>
  <si>
    <t>14,50</t>
  </si>
  <si>
    <t>96,37</t>
  </si>
  <si>
    <t>1.001,0</t>
  </si>
  <si>
    <t>65,41</t>
  </si>
  <si>
    <t>96,40</t>
  </si>
  <si>
    <t>65.349,09</t>
  </si>
  <si>
    <t>2.050,0</t>
  </si>
  <si>
    <t>64.494,24</t>
  </si>
  <si>
    <t>7.499,0</t>
  </si>
  <si>
    <t>8,56</t>
  </si>
  <si>
    <t>605,59</t>
  </si>
  <si>
    <t>96,54</t>
  </si>
  <si>
    <t>780,12</t>
  </si>
  <si>
    <t>832,0</t>
  </si>
  <si>
    <t>96,57</t>
  </si>
  <si>
    <t>1.420,0</t>
  </si>
  <si>
    <t>152,87</t>
  </si>
  <si>
    <t>96,60</t>
  </si>
  <si>
    <t>490,0</t>
  </si>
  <si>
    <t>96,63</t>
  </si>
  <si>
    <t>126,74</t>
  </si>
  <si>
    <t>1.939,95</t>
  </si>
  <si>
    <t>30,93</t>
  </si>
  <si>
    <t>96,66</t>
  </si>
  <si>
    <t>97,56</t>
  </si>
  <si>
    <t>96,69</t>
  </si>
  <si>
    <t>59.229,89</t>
  </si>
  <si>
    <t>81,0</t>
  </si>
  <si>
    <t>96,73</t>
  </si>
  <si>
    <t>96,74</t>
  </si>
  <si>
    <t>57.808,81</t>
  </si>
  <si>
    <t>0,01</t>
  </si>
  <si>
    <t>96,76</t>
  </si>
  <si>
    <t>96,77</t>
  </si>
  <si>
    <t>389,86</t>
  </si>
  <si>
    <t>96,80</t>
  </si>
  <si>
    <t>96,81</t>
  </si>
  <si>
    <t>96,84</t>
  </si>
  <si>
    <t>38,0</t>
  </si>
  <si>
    <t>93,0</t>
  </si>
  <si>
    <t>96,89</t>
  </si>
  <si>
    <t>96,90</t>
  </si>
  <si>
    <t>48,0</t>
  </si>
  <si>
    <t>96,93</t>
  </si>
  <si>
    <t>2.269,04</t>
  </si>
  <si>
    <t>96,94</t>
  </si>
  <si>
    <t>4.046,8</t>
  </si>
  <si>
    <t>13,17</t>
  </si>
  <si>
    <t>96,97</t>
  </si>
  <si>
    <t>148,0</t>
  </si>
  <si>
    <t>96,98</t>
  </si>
  <si>
    <t>52.740,24</t>
  </si>
  <si>
    <t>52.515,88</t>
  </si>
  <si>
    <t>97,01</t>
  </si>
  <si>
    <t>97,04</t>
  </si>
  <si>
    <t>97,05</t>
  </si>
  <si>
    <t>51.207,91</t>
  </si>
  <si>
    <t>97,06</t>
  </si>
  <si>
    <t>5.600,0</t>
  </si>
  <si>
    <t>97,08</t>
  </si>
  <si>
    <t>505,8</t>
  </si>
  <si>
    <t>98,93</t>
  </si>
  <si>
    <t>97,09</t>
  </si>
  <si>
    <t>7.634,0</t>
  </si>
  <si>
    <t>97,10</t>
  </si>
  <si>
    <t>49.115,11</t>
  </si>
  <si>
    <t>68,2</t>
  </si>
  <si>
    <t>97,13</t>
  </si>
  <si>
    <t>48.814,20</t>
  </si>
  <si>
    <t>97,14</t>
  </si>
  <si>
    <t>133,04</t>
  </si>
  <si>
    <t>97,17</t>
  </si>
  <si>
    <t>48.527,42</t>
  </si>
  <si>
    <t>97,18</t>
  </si>
  <si>
    <t>47.780,03</t>
  </si>
  <si>
    <t>97,20</t>
  </si>
  <si>
    <t>97,22</t>
  </si>
  <si>
    <t>97,23</t>
  </si>
  <si>
    <t>521,21</t>
  </si>
  <si>
    <t>97,24</t>
  </si>
  <si>
    <t>97,25</t>
  </si>
  <si>
    <t>97,26</t>
  </si>
  <si>
    <t>97,28</t>
  </si>
  <si>
    <t>156,0</t>
  </si>
  <si>
    <t>97,29</t>
  </si>
  <si>
    <t>97,30</t>
  </si>
  <si>
    <t>748,99</t>
  </si>
  <si>
    <t>97,31</t>
  </si>
  <si>
    <t>0,84</t>
  </si>
  <si>
    <t>97,32</t>
  </si>
  <si>
    <t>45.411,47</t>
  </si>
  <si>
    <t>15.032,69</t>
  </si>
  <si>
    <t>45.098,07</t>
  </si>
  <si>
    <t>97,35</t>
  </si>
  <si>
    <t>954,6</t>
  </si>
  <si>
    <t>97,36</t>
  </si>
  <si>
    <t>96,36</t>
  </si>
  <si>
    <t>97,37</t>
  </si>
  <si>
    <t>97,38</t>
  </si>
  <si>
    <t>97,39</t>
  </si>
  <si>
    <t>56,25</t>
  </si>
  <si>
    <t>97,40</t>
  </si>
  <si>
    <t>144,0</t>
  </si>
  <si>
    <t>97,42</t>
  </si>
  <si>
    <t>97,43</t>
  </si>
  <si>
    <t>97,44</t>
  </si>
  <si>
    <t>42.427,55</t>
  </si>
  <si>
    <t>97,45</t>
  </si>
  <si>
    <t>11,70</t>
  </si>
  <si>
    <t>97,46</t>
  </si>
  <si>
    <t>97,47</t>
  </si>
  <si>
    <t>33,36</t>
  </si>
  <si>
    <t>97,48</t>
  </si>
  <si>
    <t>416,0</t>
  </si>
  <si>
    <t>99,61</t>
  </si>
  <si>
    <t>97,49</t>
  </si>
  <si>
    <t>97,50</t>
  </si>
  <si>
    <t>97,51</t>
  </si>
  <si>
    <t>2.218,3</t>
  </si>
  <si>
    <t>97,52</t>
  </si>
  <si>
    <t>793,0</t>
  </si>
  <si>
    <t>51,09</t>
  </si>
  <si>
    <t>97,54</t>
  </si>
  <si>
    <t>40.388,24</t>
  </si>
  <si>
    <t>97,55</t>
  </si>
  <si>
    <t>8,0</t>
  </si>
  <si>
    <t>97,57</t>
  </si>
  <si>
    <t>97,58</t>
  </si>
  <si>
    <t>97,59</t>
  </si>
  <si>
    <t>972,0</t>
  </si>
  <si>
    <t>40,33</t>
  </si>
  <si>
    <t>97,60</t>
  </si>
  <si>
    <t>19,0</t>
  </si>
  <si>
    <t>97,61</t>
  </si>
  <si>
    <t>97,62</t>
  </si>
  <si>
    <t>836,0</t>
  </si>
  <si>
    <t>97,63</t>
  </si>
  <si>
    <t>97,64</t>
  </si>
  <si>
    <t>685,872</t>
  </si>
  <si>
    <t>97,65</t>
  </si>
  <si>
    <t>81.934,0</t>
  </si>
  <si>
    <t>97,66</t>
  </si>
  <si>
    <t>97,67</t>
  </si>
  <si>
    <t>97,68</t>
  </si>
  <si>
    <t>52,54</t>
  </si>
  <si>
    <t>97,69</t>
  </si>
  <si>
    <t>3.413,73</t>
  </si>
  <si>
    <t>97,70</t>
  </si>
  <si>
    <t>1,80</t>
  </si>
  <si>
    <t>824,64</t>
  </si>
  <si>
    <t>97,71</t>
  </si>
  <si>
    <t>35.457,01</t>
  </si>
  <si>
    <t>97,72</t>
  </si>
  <si>
    <t>627,05</t>
  </si>
  <si>
    <t>97,73</t>
  </si>
  <si>
    <t>97,74</t>
  </si>
  <si>
    <t>541,0</t>
  </si>
  <si>
    <t>97,75</t>
  </si>
  <si>
    <t>139,06</t>
  </si>
  <si>
    <t>97,76</t>
  </si>
  <si>
    <t>97,77</t>
  </si>
  <si>
    <t>97,78</t>
  </si>
  <si>
    <t>1.237,5</t>
  </si>
  <si>
    <t>97,79</t>
  </si>
  <si>
    <t>72,0</t>
  </si>
  <si>
    <t>97,80</t>
  </si>
  <si>
    <t>97,81</t>
  </si>
  <si>
    <t>97,82</t>
  </si>
  <si>
    <t>97,83</t>
  </si>
  <si>
    <t>97,84</t>
  </si>
  <si>
    <t>97,85</t>
  </si>
  <si>
    <t>97,86</t>
  </si>
  <si>
    <t>510,0</t>
  </si>
  <si>
    <t>97,87</t>
  </si>
  <si>
    <t>97,88</t>
  </si>
  <si>
    <t>97,89</t>
  </si>
  <si>
    <t>32.247,12</t>
  </si>
  <si>
    <t>97,90</t>
  </si>
  <si>
    <t>97,91</t>
  </si>
  <si>
    <t>67,4</t>
  </si>
  <si>
    <t>173,0</t>
  </si>
  <si>
    <t>185,03</t>
  </si>
  <si>
    <t>97,92</t>
  </si>
  <si>
    <t>6,86</t>
  </si>
  <si>
    <t>97,93</t>
  </si>
  <si>
    <t>97,94</t>
  </si>
  <si>
    <t>1.259,4816</t>
  </si>
  <si>
    <t>97,95</t>
  </si>
  <si>
    <t>97,96</t>
  </si>
  <si>
    <t>260,0</t>
  </si>
  <si>
    <t>468,02</t>
  </si>
  <si>
    <t>97,97</t>
  </si>
  <si>
    <t>509,0</t>
  </si>
  <si>
    <t>97,98</t>
  </si>
  <si>
    <t>1.107,0</t>
  </si>
  <si>
    <t>27,21</t>
  </si>
  <si>
    <t>97,99</t>
  </si>
  <si>
    <t>30.072,05</t>
  </si>
  <si>
    <t>98,00</t>
  </si>
  <si>
    <t>98,01</t>
  </si>
  <si>
    <t>239,85</t>
  </si>
  <si>
    <t>98,02</t>
  </si>
  <si>
    <t>98,03</t>
  </si>
  <si>
    <t>29.467,68</t>
  </si>
  <si>
    <t>98,04</t>
  </si>
  <si>
    <t>64,51</t>
  </si>
  <si>
    <t>98,05</t>
  </si>
  <si>
    <t>197,82</t>
  </si>
  <si>
    <t>98,06</t>
  </si>
  <si>
    <t>29.268,48</t>
  </si>
  <si>
    <t>98,07</t>
  </si>
  <si>
    <t>3.552,0</t>
  </si>
  <si>
    <t>8,19</t>
  </si>
  <si>
    <t>98,08</t>
  </si>
  <si>
    <t>98,09</t>
  </si>
  <si>
    <t>29.067,67</t>
  </si>
  <si>
    <t>98,10</t>
  </si>
  <si>
    <t>324,0</t>
  </si>
  <si>
    <t>98,11</t>
  </si>
  <si>
    <t>149,44</t>
  </si>
  <si>
    <t>98,12</t>
  </si>
  <si>
    <t>430,0</t>
  </si>
  <si>
    <t>28.581,90</t>
  </si>
  <si>
    <t>98,13</t>
  </si>
  <si>
    <t>209,76</t>
  </si>
  <si>
    <t>98,14</t>
  </si>
  <si>
    <t>98,15</t>
  </si>
  <si>
    <t>200,0</t>
  </si>
  <si>
    <t>230,0</t>
  </si>
  <si>
    <t>98,16</t>
  </si>
  <si>
    <t>15,58</t>
  </si>
  <si>
    <t>98,17</t>
  </si>
  <si>
    <t>658,0</t>
  </si>
  <si>
    <t>98,18</t>
  </si>
  <si>
    <t>3.064,14</t>
  </si>
  <si>
    <t>8,98</t>
  </si>
  <si>
    <t>98,19</t>
  </si>
  <si>
    <t>27.470,43</t>
  </si>
  <si>
    <t>98,20</t>
  </si>
  <si>
    <t>50,0</t>
  </si>
  <si>
    <t>98,21</t>
  </si>
  <si>
    <t>98,22</t>
  </si>
  <si>
    <t>27.276,28</t>
  </si>
  <si>
    <t>98,23</t>
  </si>
  <si>
    <t>100,0</t>
  </si>
  <si>
    <t>98,24</t>
  </si>
  <si>
    <t>98,25</t>
  </si>
  <si>
    <t>27.045,46</t>
  </si>
  <si>
    <t>98,26</t>
  </si>
  <si>
    <t>98,27</t>
  </si>
  <si>
    <t>70,0</t>
  </si>
  <si>
    <t>98,28</t>
  </si>
  <si>
    <t>98,29</t>
  </si>
  <si>
    <t>216,0</t>
  </si>
  <si>
    <t>300,0</t>
  </si>
  <si>
    <t>98,30</t>
  </si>
  <si>
    <t>96,31</t>
  </si>
  <si>
    <t>98,31</t>
  </si>
  <si>
    <t>842,81</t>
  </si>
  <si>
    <t>25.603,95</t>
  </si>
  <si>
    <t>98,32</t>
  </si>
  <si>
    <t>321,0</t>
  </si>
  <si>
    <t>79,12</t>
  </si>
  <si>
    <t>98,33</t>
  </si>
  <si>
    <t>93,97</t>
  </si>
  <si>
    <t>98,34</t>
  </si>
  <si>
    <t>24.717,53</t>
  </si>
  <si>
    <t>98,35</t>
  </si>
  <si>
    <t>24.671,26</t>
  </si>
  <si>
    <t>98,36</t>
  </si>
  <si>
    <t>98,37</t>
  </si>
  <si>
    <t>98,38</t>
  </si>
  <si>
    <t>24.444,64</t>
  </si>
  <si>
    <t>98,39</t>
  </si>
  <si>
    <t>98,40</t>
  </si>
  <si>
    <t>24.407,78</t>
  </si>
  <si>
    <t>24.407,10</t>
  </si>
  <si>
    <t>98,41</t>
  </si>
  <si>
    <t>98,42</t>
  </si>
  <si>
    <t>98,43</t>
  </si>
  <si>
    <t>98,44</t>
  </si>
  <si>
    <t>20,0</t>
  </si>
  <si>
    <t>98,45</t>
  </si>
  <si>
    <t>640,0</t>
  </si>
  <si>
    <t>155,0</t>
  </si>
  <si>
    <t>98,46</t>
  </si>
  <si>
    <t>455,04</t>
  </si>
  <si>
    <t>98,47</t>
  </si>
  <si>
    <t>49.337,07</t>
  </si>
  <si>
    <t>98,48</t>
  </si>
  <si>
    <t>1.458,95</t>
  </si>
  <si>
    <t>15,85</t>
  </si>
  <si>
    <t>98,49</t>
  </si>
  <si>
    <t>2.982,937</t>
  </si>
  <si>
    <t>98,50</t>
  </si>
  <si>
    <t>23.014,50</t>
  </si>
  <si>
    <t>1.954,0</t>
  </si>
  <si>
    <t>98,51</t>
  </si>
  <si>
    <t>1.677,36</t>
  </si>
  <si>
    <t>13,62</t>
  </si>
  <si>
    <t>98,53</t>
  </si>
  <si>
    <t>150,0</t>
  </si>
  <si>
    <t>21,0</t>
  </si>
  <si>
    <t>98,54</t>
  </si>
  <si>
    <t>74,62</t>
  </si>
  <si>
    <t>73,68</t>
  </si>
  <si>
    <t>98,55</t>
  </si>
  <si>
    <t>248,82</t>
  </si>
  <si>
    <t>39,0</t>
  </si>
  <si>
    <t>557,84</t>
  </si>
  <si>
    <t>98,56</t>
  </si>
  <si>
    <t>21.719,97</t>
  </si>
  <si>
    <t>98,57</t>
  </si>
  <si>
    <t>237,44</t>
  </si>
  <si>
    <t>30,0</t>
  </si>
  <si>
    <t>98,58</t>
  </si>
  <si>
    <t>783,0</t>
  </si>
  <si>
    <t>27,55</t>
  </si>
  <si>
    <t>98,59</t>
  </si>
  <si>
    <t>624,0</t>
  </si>
  <si>
    <t>34,45</t>
  </si>
  <si>
    <t>131,06</t>
  </si>
  <si>
    <t>163,89</t>
  </si>
  <si>
    <t>98,60</t>
  </si>
  <si>
    <t>23,0</t>
  </si>
  <si>
    <t>3,08</t>
  </si>
  <si>
    <t>98,61</t>
  </si>
  <si>
    <t>98,62</t>
  </si>
  <si>
    <t>21.265,19</t>
  </si>
  <si>
    <t>98,63</t>
  </si>
  <si>
    <t>98,64</t>
  </si>
  <si>
    <t>6.824,43</t>
  </si>
  <si>
    <t>98,65</t>
  </si>
  <si>
    <t>480,0</t>
  </si>
  <si>
    <t>98,66</t>
  </si>
  <si>
    <t>265,13</t>
  </si>
  <si>
    <t>76,92</t>
  </si>
  <si>
    <t>20.261,65</t>
  </si>
  <si>
    <t>98,67</t>
  </si>
  <si>
    <t>2.457,85</t>
  </si>
  <si>
    <t>8,06</t>
  </si>
  <si>
    <t>98,68</t>
  </si>
  <si>
    <t>98,69</t>
  </si>
  <si>
    <t>19.742,50</t>
  </si>
  <si>
    <t>98,70</t>
  </si>
  <si>
    <t>98,71</t>
  </si>
  <si>
    <t>186,0</t>
  </si>
  <si>
    <t>98,72</t>
  </si>
  <si>
    <t>98,73</t>
  </si>
  <si>
    <t>0,00</t>
  </si>
  <si>
    <t>19.090,12</t>
  </si>
  <si>
    <t>98,74</t>
  </si>
  <si>
    <t>969,8</t>
  </si>
  <si>
    <t>19,61</t>
  </si>
  <si>
    <t>901,0</t>
  </si>
  <si>
    <t>98,75</t>
  </si>
  <si>
    <t>98,76</t>
  </si>
  <si>
    <t>232,0</t>
  </si>
  <si>
    <t>63,0</t>
  </si>
  <si>
    <t>98,77</t>
  </si>
  <si>
    <t>359,0</t>
  </si>
  <si>
    <t>52,18</t>
  </si>
  <si>
    <t>98,78</t>
  </si>
  <si>
    <t>18.665,20</t>
  </si>
  <si>
    <t>18.664,37</t>
  </si>
  <si>
    <t>98,79</t>
  </si>
  <si>
    <t>98,80</t>
  </si>
  <si>
    <t>18.461,98</t>
  </si>
  <si>
    <t>98,81</t>
  </si>
  <si>
    <t>98,82</t>
  </si>
  <si>
    <t>13,0</t>
  </si>
  <si>
    <t>2.257,03</t>
  </si>
  <si>
    <t>18.056,24</t>
  </si>
  <si>
    <t>98,83</t>
  </si>
  <si>
    <t>98,84</t>
  </si>
  <si>
    <t>26,0</t>
  </si>
  <si>
    <t>90,52</t>
  </si>
  <si>
    <t>98,85</t>
  </si>
  <si>
    <t>17.465,77</t>
  </si>
  <si>
    <t>31,0</t>
  </si>
  <si>
    <t>98,86</t>
  </si>
  <si>
    <t>17.366,50</t>
  </si>
  <si>
    <t>170,0</t>
  </si>
  <si>
    <t>98,87</t>
  </si>
  <si>
    <t>98,88</t>
  </si>
  <si>
    <t>495,0</t>
  </si>
  <si>
    <t>98,89</t>
  </si>
  <si>
    <t>17.081,37</t>
  </si>
  <si>
    <t>40,0</t>
  </si>
  <si>
    <t>35,06</t>
  </si>
  <si>
    <t>98,90</t>
  </si>
  <si>
    <t>11,0</t>
  </si>
  <si>
    <t>98,91</t>
  </si>
  <si>
    <t>165,0</t>
  </si>
  <si>
    <t>14.280,88</t>
  </si>
  <si>
    <t>98,92</t>
  </si>
  <si>
    <t>414,0</t>
  </si>
  <si>
    <t>39,84</t>
  </si>
  <si>
    <t>53,61</t>
  </si>
  <si>
    <t>307,34</t>
  </si>
  <si>
    <t>14,0</t>
  </si>
  <si>
    <t>239,25</t>
  </si>
  <si>
    <t>67,44</t>
  </si>
  <si>
    <t>98,94</t>
  </si>
  <si>
    <t>223,27</t>
  </si>
  <si>
    <t>71,47</t>
  </si>
  <si>
    <t>98,95</t>
  </si>
  <si>
    <t>1.074,0</t>
  </si>
  <si>
    <t>14,78</t>
  </si>
  <si>
    <t>98,96</t>
  </si>
  <si>
    <t>15.693,93</t>
  </si>
  <si>
    <t>98,97</t>
  </si>
  <si>
    <t>356,0</t>
  </si>
  <si>
    <t>98,98</t>
  </si>
  <si>
    <t>15.484,92</t>
  </si>
  <si>
    <t>5.870,0</t>
  </si>
  <si>
    <t>98,99</t>
  </si>
  <si>
    <t>1.650,0</t>
  </si>
  <si>
    <t>99,00</t>
  </si>
  <si>
    <t>1.535,85</t>
  </si>
  <si>
    <t>9,87</t>
  </si>
  <si>
    <t>99,01</t>
  </si>
  <si>
    <t>11.278,84</t>
  </si>
  <si>
    <t>1,34</t>
  </si>
  <si>
    <t>1.695,0</t>
  </si>
  <si>
    <t>99,02</t>
  </si>
  <si>
    <t>14.906,30</t>
  </si>
  <si>
    <t>99,03</t>
  </si>
  <si>
    <t>315,4</t>
  </si>
  <si>
    <t>46,92</t>
  </si>
  <si>
    <t>99,04</t>
  </si>
  <si>
    <t>14.729,33</t>
  </si>
  <si>
    <t>17,0</t>
  </si>
  <si>
    <t>99,05</t>
  </si>
  <si>
    <t>14.431,80</t>
  </si>
  <si>
    <t>7.035,44</t>
  </si>
  <si>
    <t>2,05</t>
  </si>
  <si>
    <t>31,94</t>
  </si>
  <si>
    <t>99,06</t>
  </si>
  <si>
    <t>18,85</t>
  </si>
  <si>
    <t>14.213,97</t>
  </si>
  <si>
    <t>99,07</t>
  </si>
  <si>
    <t>18,07</t>
  </si>
  <si>
    <t>99,08</t>
  </si>
  <si>
    <t>750,0</t>
  </si>
  <si>
    <t>18,77</t>
  </si>
  <si>
    <t>1.276,33</t>
  </si>
  <si>
    <t>99,09</t>
  </si>
  <si>
    <t>99,10</t>
  </si>
  <si>
    <t>76,0</t>
  </si>
  <si>
    <t>99,11</t>
  </si>
  <si>
    <t>465,0</t>
  </si>
  <si>
    <t>107,27</t>
  </si>
  <si>
    <t>99,12</t>
  </si>
  <si>
    <t>3.621,92</t>
  </si>
  <si>
    <t>3,72</t>
  </si>
  <si>
    <t>99,13</t>
  </si>
  <si>
    <t>452,0</t>
  </si>
  <si>
    <t>29,30</t>
  </si>
  <si>
    <t>302,0</t>
  </si>
  <si>
    <t>238,02</t>
  </si>
  <si>
    <t>55,04</t>
  </si>
  <si>
    <t>99,14</t>
  </si>
  <si>
    <t>99,15</t>
  </si>
  <si>
    <t>1.062,0</t>
  </si>
  <si>
    <t>214,29</t>
  </si>
  <si>
    <t>99,16</t>
  </si>
  <si>
    <t>4.787,88</t>
  </si>
  <si>
    <t>2,68</t>
  </si>
  <si>
    <t>99,17</t>
  </si>
  <si>
    <t>12.679,46</t>
  </si>
  <si>
    <t>12.648,07</t>
  </si>
  <si>
    <t>308,48</t>
  </si>
  <si>
    <t>99,18</t>
  </si>
  <si>
    <t>12.516,44</t>
  </si>
  <si>
    <t>63,56</t>
  </si>
  <si>
    <t>99,19</t>
  </si>
  <si>
    <t>12.222,32</t>
  </si>
  <si>
    <t>99,20</t>
  </si>
  <si>
    <t>12.137,51</t>
  </si>
  <si>
    <t>99,21</t>
  </si>
  <si>
    <t>12.038,07</t>
  </si>
  <si>
    <t>99,22</t>
  </si>
  <si>
    <t>15,62</t>
  </si>
  <si>
    <t>99,23</t>
  </si>
  <si>
    <t>11.669,58</t>
  </si>
  <si>
    <t>99,24</t>
  </si>
  <si>
    <t>28,66</t>
  </si>
  <si>
    <t>99,25</t>
  </si>
  <si>
    <t>11.560,12</t>
  </si>
  <si>
    <t>291,5</t>
  </si>
  <si>
    <t>99,26</t>
  </si>
  <si>
    <t>620,0</t>
  </si>
  <si>
    <t>18,55</t>
  </si>
  <si>
    <t>1.052,0</t>
  </si>
  <si>
    <t>11.403,02</t>
  </si>
  <si>
    <t>99,27</t>
  </si>
  <si>
    <t>856,92</t>
  </si>
  <si>
    <t>13,28</t>
  </si>
  <si>
    <t>1.008,0</t>
  </si>
  <si>
    <t>99,28</t>
  </si>
  <si>
    <t>486,0</t>
  </si>
  <si>
    <t>22,75</t>
  </si>
  <si>
    <t>14,58</t>
  </si>
  <si>
    <t>99,29</t>
  </si>
  <si>
    <t>464,57</t>
  </si>
  <si>
    <t>23,48</t>
  </si>
  <si>
    <t>10.875,34</t>
  </si>
  <si>
    <t>99,30</t>
  </si>
  <si>
    <t>6,135</t>
  </si>
  <si>
    <t>130,0</t>
  </si>
  <si>
    <t>83,55</t>
  </si>
  <si>
    <t>467,2</t>
  </si>
  <si>
    <t>23,11</t>
  </si>
  <si>
    <t>99,31</t>
  </si>
  <si>
    <t>66,0</t>
  </si>
  <si>
    <t>10.556,16</t>
  </si>
  <si>
    <t>99,32</t>
  </si>
  <si>
    <t>307,0</t>
  </si>
  <si>
    <t>99,33</t>
  </si>
  <si>
    <t>10.341,37</t>
  </si>
  <si>
    <t>99,34</t>
  </si>
  <si>
    <t>10.314,65</t>
  </si>
  <si>
    <t>99,35</t>
  </si>
  <si>
    <t>136,16</t>
  </si>
  <si>
    <t>236,0</t>
  </si>
  <si>
    <t>99,36</t>
  </si>
  <si>
    <t>815,0</t>
  </si>
  <si>
    <t>12,60</t>
  </si>
  <si>
    <t>99,37</t>
  </si>
  <si>
    <t>3.378,0</t>
  </si>
  <si>
    <t>3,00</t>
  </si>
  <si>
    <t>82,95</t>
  </si>
  <si>
    <t>99,38</t>
  </si>
  <si>
    <t>65,0</t>
  </si>
  <si>
    <t>185,1</t>
  </si>
  <si>
    <t>54,06</t>
  </si>
  <si>
    <t>352,0</t>
  </si>
  <si>
    <t>28,09</t>
  </si>
  <si>
    <t>99,39</t>
  </si>
  <si>
    <t>112,88</t>
  </si>
  <si>
    <t>540,0</t>
  </si>
  <si>
    <t>18,27</t>
  </si>
  <si>
    <t>940,0</t>
  </si>
  <si>
    <t>10,41</t>
  </si>
  <si>
    <t>99,40</t>
  </si>
  <si>
    <t>9.705,48</t>
  </si>
  <si>
    <t>99,41</t>
  </si>
  <si>
    <t>9.697,18</t>
  </si>
  <si>
    <t>99,42</t>
  </si>
  <si>
    <t>1.210,00</t>
  </si>
  <si>
    <t>9.680,00</t>
  </si>
  <si>
    <t>18,0</t>
  </si>
  <si>
    <t>99,43</t>
  </si>
  <si>
    <t>9.550,95</t>
  </si>
  <si>
    <t>825,0</t>
  </si>
  <si>
    <t>11,48</t>
  </si>
  <si>
    <t>9.468,63</t>
  </si>
  <si>
    <t>99,44</t>
  </si>
  <si>
    <t>173,4</t>
  </si>
  <si>
    <t>9.248,29</t>
  </si>
  <si>
    <t>7,0</t>
  </si>
  <si>
    <t>1.320,00</t>
  </si>
  <si>
    <t>9.240,00</t>
  </si>
  <si>
    <t>1.155,00</t>
  </si>
  <si>
    <t>99,45</t>
  </si>
  <si>
    <t>140,0</t>
  </si>
  <si>
    <t>240,0</t>
  </si>
  <si>
    <t>99,46</t>
  </si>
  <si>
    <t>649,0</t>
  </si>
  <si>
    <t>99,47</t>
  </si>
  <si>
    <t>254,0</t>
  </si>
  <si>
    <t>698,15</t>
  </si>
  <si>
    <t>8.700,27</t>
  </si>
  <si>
    <t>99,48</t>
  </si>
  <si>
    <t>27,36</t>
  </si>
  <si>
    <t>8.540,68</t>
  </si>
  <si>
    <t>16,0</t>
  </si>
  <si>
    <t>99,49</t>
  </si>
  <si>
    <t>8.406,98</t>
  </si>
  <si>
    <t>449,0</t>
  </si>
  <si>
    <t>18,68</t>
  </si>
  <si>
    <t>99,50</t>
  </si>
  <si>
    <t>130,53</t>
  </si>
  <si>
    <t>7,2748</t>
  </si>
  <si>
    <t>99,51</t>
  </si>
  <si>
    <t>7.955,34</t>
  </si>
  <si>
    <t>1.200,0</t>
  </si>
  <si>
    <t>6,62</t>
  </si>
  <si>
    <t>166,0</t>
  </si>
  <si>
    <t>99,52</t>
  </si>
  <si>
    <t>10,22</t>
  </si>
  <si>
    <t>99,53</t>
  </si>
  <si>
    <t>284,79</t>
  </si>
  <si>
    <t>9,0</t>
  </si>
  <si>
    <t>99,54</t>
  </si>
  <si>
    <t>7.453,15</t>
  </si>
  <si>
    <t>99,55</t>
  </si>
  <si>
    <t>7.437,37</t>
  </si>
  <si>
    <t>108,0</t>
  </si>
  <si>
    <t>99,56</t>
  </si>
  <si>
    <t>287,3</t>
  </si>
  <si>
    <t>25,65</t>
  </si>
  <si>
    <t>273,51</t>
  </si>
  <si>
    <t>26,77</t>
  </si>
  <si>
    <t>34,0</t>
  </si>
  <si>
    <t>99,57</t>
  </si>
  <si>
    <t>48,35</t>
  </si>
  <si>
    <t>54,2</t>
  </si>
  <si>
    <t>26,99</t>
  </si>
  <si>
    <t>32,0</t>
  </si>
  <si>
    <t>99,58</t>
  </si>
  <si>
    <t>6.930,00</t>
  </si>
  <si>
    <t>362,2</t>
  </si>
  <si>
    <t>18,91</t>
  </si>
  <si>
    <t>99,59</t>
  </si>
  <si>
    <t>6.810,78</t>
  </si>
  <si>
    <t>1.056,0</t>
  </si>
  <si>
    <t>6,41</t>
  </si>
  <si>
    <t>29,6</t>
  </si>
  <si>
    <t>26,4</t>
  </si>
  <si>
    <t>99,60</t>
  </si>
  <si>
    <t>6.683,56</t>
  </si>
  <si>
    <t>99,62</t>
  </si>
  <si>
    <t>6.534,90</t>
  </si>
  <si>
    <t>6.449,42</t>
  </si>
  <si>
    <t>591,0</t>
  </si>
  <si>
    <t>110,0</t>
  </si>
  <si>
    <t>6.364,77</t>
  </si>
  <si>
    <t>99,63</t>
  </si>
  <si>
    <t>124,0</t>
  </si>
  <si>
    <t>2.856,0</t>
  </si>
  <si>
    <t>2,20</t>
  </si>
  <si>
    <t>165,16</t>
  </si>
  <si>
    <t>190,67</t>
  </si>
  <si>
    <t>99,64</t>
  </si>
  <si>
    <t>182,0</t>
  </si>
  <si>
    <t>91,31</t>
  </si>
  <si>
    <t>99,65</t>
  </si>
  <si>
    <t>6.081,99</t>
  </si>
  <si>
    <t>6.078,95</t>
  </si>
  <si>
    <t>1.146,0</t>
  </si>
  <si>
    <t>5,30</t>
  </si>
  <si>
    <t>496,0</t>
  </si>
  <si>
    <t>54,55</t>
  </si>
  <si>
    <t>99,66</t>
  </si>
  <si>
    <t>295,36</t>
  </si>
  <si>
    <t>20,13</t>
  </si>
  <si>
    <t>5.922,98</t>
  </si>
  <si>
    <t>13,4</t>
  </si>
  <si>
    <t>5.834,79</t>
  </si>
  <si>
    <t>99,67</t>
  </si>
  <si>
    <t>5.780,88</t>
  </si>
  <si>
    <t>5.780,06</t>
  </si>
  <si>
    <t>233,0</t>
  </si>
  <si>
    <t>74,0</t>
  </si>
  <si>
    <t>350,0</t>
  </si>
  <si>
    <t>99,68</t>
  </si>
  <si>
    <t>5.622,33</t>
  </si>
  <si>
    <t>467,8</t>
  </si>
  <si>
    <t>11,87</t>
  </si>
  <si>
    <t>99,69</t>
  </si>
  <si>
    <t>320,0</t>
  </si>
  <si>
    <t>17,27</t>
  </si>
  <si>
    <t>524,0</t>
  </si>
  <si>
    <t>10,52</t>
  </si>
  <si>
    <t>49,73</t>
  </si>
  <si>
    <t>22,0</t>
  </si>
  <si>
    <t>102,54</t>
  </si>
  <si>
    <t>99,70</t>
  </si>
  <si>
    <t>1.132,0</t>
  </si>
  <si>
    <t>4,68</t>
  </si>
  <si>
    <t>5.274,02</t>
  </si>
  <si>
    <t>162,5</t>
  </si>
  <si>
    <t>32,36</t>
  </si>
  <si>
    <t>99,71</t>
  </si>
  <si>
    <t>5.157,32</t>
  </si>
  <si>
    <t>1.734,0</t>
  </si>
  <si>
    <t>5.120,79</t>
  </si>
  <si>
    <t>5.092,57</t>
  </si>
  <si>
    <t>99,72</t>
  </si>
  <si>
    <t>5.038,24</t>
  </si>
  <si>
    <t>14,04</t>
  </si>
  <si>
    <t>116,0</t>
  </si>
  <si>
    <t>99,73</t>
  </si>
  <si>
    <t>4.911,51</t>
  </si>
  <si>
    <t>325,0</t>
  </si>
  <si>
    <t>4.881,42</t>
  </si>
  <si>
    <t>4.852,74</t>
  </si>
  <si>
    <t>41,48</t>
  </si>
  <si>
    <t>2.123,24</t>
  </si>
  <si>
    <t>2,26</t>
  </si>
  <si>
    <t>4.778,00</t>
  </si>
  <si>
    <t>99,74</t>
  </si>
  <si>
    <t>18,37</t>
  </si>
  <si>
    <t>80,0</t>
  </si>
  <si>
    <t>59,08</t>
  </si>
  <si>
    <t>4.541,14</t>
  </si>
  <si>
    <t>36,57</t>
  </si>
  <si>
    <t>188,52</t>
  </si>
  <si>
    <t>99,75</t>
  </si>
  <si>
    <t>206,8</t>
  </si>
  <si>
    <t>43,0</t>
  </si>
  <si>
    <t>262,0</t>
  </si>
  <si>
    <t>4.242,75</t>
  </si>
  <si>
    <t>6,9</t>
  </si>
  <si>
    <t>845,45</t>
  </si>
  <si>
    <t>4,99</t>
  </si>
  <si>
    <t>99,76</t>
  </si>
  <si>
    <t>25,5</t>
  </si>
  <si>
    <t>334,0</t>
  </si>
  <si>
    <t>104,0</t>
  </si>
  <si>
    <t>4.038,82</t>
  </si>
  <si>
    <t>11,50</t>
  </si>
  <si>
    <t>264,0</t>
  </si>
  <si>
    <t>15,18</t>
  </si>
  <si>
    <t>2.850,0</t>
  </si>
  <si>
    <t>1,40</t>
  </si>
  <si>
    <t>99,77</t>
  </si>
  <si>
    <t>206,0</t>
  </si>
  <si>
    <t>2,17</t>
  </si>
  <si>
    <t>202,0</t>
  </si>
  <si>
    <t>3.872,60</t>
  </si>
  <si>
    <t>36,68</t>
  </si>
  <si>
    <t>99,78</t>
  </si>
  <si>
    <t>129,0</t>
  </si>
  <si>
    <t>29,56</t>
  </si>
  <si>
    <t>128,44</t>
  </si>
  <si>
    <t>57,0</t>
  </si>
  <si>
    <t>905,0</t>
  </si>
  <si>
    <t>4,12</t>
  </si>
  <si>
    <t>75,28</t>
  </si>
  <si>
    <t>99,79</t>
  </si>
  <si>
    <t>54,0</t>
  </si>
  <si>
    <t>67,86</t>
  </si>
  <si>
    <t>158,34</t>
  </si>
  <si>
    <t>23,01</t>
  </si>
  <si>
    <t>33,0</t>
  </si>
  <si>
    <t>99,80</t>
  </si>
  <si>
    <t>47,76</t>
  </si>
  <si>
    <t>44,1</t>
  </si>
  <si>
    <t>257,0</t>
  </si>
  <si>
    <t>13,19</t>
  </si>
  <si>
    <t>675,0</t>
  </si>
  <si>
    <t>99,81</t>
  </si>
  <si>
    <t>3.341,78</t>
  </si>
  <si>
    <t>105,0</t>
  </si>
  <si>
    <t>8,8</t>
  </si>
  <si>
    <t>56,0</t>
  </si>
  <si>
    <t>18,78</t>
  </si>
  <si>
    <t>3.224,71</t>
  </si>
  <si>
    <t>1.595,00</t>
  </si>
  <si>
    <t>3.190,00</t>
  </si>
  <si>
    <t>99,82</t>
  </si>
  <si>
    <t>901,25</t>
  </si>
  <si>
    <t>3,53</t>
  </si>
  <si>
    <t>3.087,23</t>
  </si>
  <si>
    <t>238,0</t>
  </si>
  <si>
    <t>28,0</t>
  </si>
  <si>
    <t>3.066,57</t>
  </si>
  <si>
    <t>2.184,0</t>
  </si>
  <si>
    <t>99,83</t>
  </si>
  <si>
    <t>3.007,20</t>
  </si>
  <si>
    <t>123,0</t>
  </si>
  <si>
    <t>2.926,84</t>
  </si>
  <si>
    <t>2.906,76</t>
  </si>
  <si>
    <t>2.858,19</t>
  </si>
  <si>
    <t>100,66</t>
  </si>
  <si>
    <t>28,12</t>
  </si>
  <si>
    <t>99,84</t>
  </si>
  <si>
    <t>222,82</t>
  </si>
  <si>
    <t>169,0</t>
  </si>
  <si>
    <t>2.747,04</t>
  </si>
  <si>
    <t>2.727,62</t>
  </si>
  <si>
    <t>8,99</t>
  </si>
  <si>
    <t>385,00</t>
  </si>
  <si>
    <t>2.695,00</t>
  </si>
  <si>
    <t>537,44</t>
  </si>
  <si>
    <t>99,85</t>
  </si>
  <si>
    <t>206,4</t>
  </si>
  <si>
    <t>12,95</t>
  </si>
  <si>
    <t>162,0</t>
  </si>
  <si>
    <t>22,04</t>
  </si>
  <si>
    <t>46,0</t>
  </si>
  <si>
    <t>2.560,39</t>
  </si>
  <si>
    <t>126,82</t>
  </si>
  <si>
    <t>20,10</t>
  </si>
  <si>
    <t>20,60</t>
  </si>
  <si>
    <t>1.247,96</t>
  </si>
  <si>
    <t>2.495,92</t>
  </si>
  <si>
    <t>99,86</t>
  </si>
  <si>
    <t>2.786,3</t>
  </si>
  <si>
    <t>0,89</t>
  </si>
  <si>
    <t>2.471,75</t>
  </si>
  <si>
    <t>2.467,12</t>
  </si>
  <si>
    <t>2.444,46</t>
  </si>
  <si>
    <t>2.440,71</t>
  </si>
  <si>
    <t>99,87</t>
  </si>
  <si>
    <t>115,0</t>
  </si>
  <si>
    <t>160,6</t>
  </si>
  <si>
    <t>27,0</t>
  </si>
  <si>
    <t>81,58</t>
  </si>
  <si>
    <t>72,92</t>
  </si>
  <si>
    <t>399,09</t>
  </si>
  <si>
    <t>5,83</t>
  </si>
  <si>
    <t>160,0</t>
  </si>
  <si>
    <t>14,53</t>
  </si>
  <si>
    <t>2.301,45</t>
  </si>
  <si>
    <t>6,36</t>
  </si>
  <si>
    <t>99,88</t>
  </si>
  <si>
    <t>380,0</t>
  </si>
  <si>
    <t>5,97</t>
  </si>
  <si>
    <t>78,62</t>
  </si>
  <si>
    <t>136,0</t>
  </si>
  <si>
    <t>18,12</t>
  </si>
  <si>
    <t>138,0</t>
  </si>
  <si>
    <t>2.469,36</t>
  </si>
  <si>
    <t>0,87</t>
  </si>
  <si>
    <t>107,14</t>
  </si>
  <si>
    <t>20,02</t>
  </si>
  <si>
    <t>304,77</t>
  </si>
  <si>
    <t>99,89</t>
  </si>
  <si>
    <t>98,0</t>
  </si>
  <si>
    <t>36,49</t>
  </si>
  <si>
    <t>3,65</t>
  </si>
  <si>
    <t>2.026,16</t>
  </si>
  <si>
    <t>64,0</t>
  </si>
  <si>
    <t>15,51</t>
  </si>
  <si>
    <t>122,0</t>
  </si>
  <si>
    <t>18,35</t>
  </si>
  <si>
    <t>3,33</t>
  </si>
  <si>
    <t>99,90</t>
  </si>
  <si>
    <t>41,1</t>
  </si>
  <si>
    <t>46,69</t>
  </si>
  <si>
    <t>213,14</t>
  </si>
  <si>
    <t>9,72</t>
  </si>
  <si>
    <t>804,56</t>
  </si>
  <si>
    <t>2,37</t>
  </si>
  <si>
    <t>157,0</t>
  </si>
  <si>
    <t>1.866,52</t>
  </si>
  <si>
    <t>1.866,43</t>
  </si>
  <si>
    <t>114,0</t>
  </si>
  <si>
    <t>32,4</t>
  </si>
  <si>
    <t>1.846,19</t>
  </si>
  <si>
    <t>703,79</t>
  </si>
  <si>
    <t>91,15</t>
  </si>
  <si>
    <t>110,00</t>
  </si>
  <si>
    <t>1.760,00</t>
  </si>
  <si>
    <t>99,91</t>
  </si>
  <si>
    <t>1.736,65</t>
  </si>
  <si>
    <t>10,63</t>
  </si>
  <si>
    <t>215,31</t>
  </si>
  <si>
    <t>8,02</t>
  </si>
  <si>
    <t>1.708,13</t>
  </si>
  <si>
    <t>716,5</t>
  </si>
  <si>
    <t>12,12</t>
  </si>
  <si>
    <t>19,81</t>
  </si>
  <si>
    <t>538,28</t>
  </si>
  <si>
    <t>114,71</t>
  </si>
  <si>
    <t>26,92</t>
  </si>
  <si>
    <t>99,92</t>
  </si>
  <si>
    <t>69,09</t>
  </si>
  <si>
    <t>145,0</t>
  </si>
  <si>
    <t>10,82</t>
  </si>
  <si>
    <t>1.558,52</t>
  </si>
  <si>
    <t>404,04</t>
  </si>
  <si>
    <t>3,79</t>
  </si>
  <si>
    <t>47,0</t>
  </si>
  <si>
    <t>1.490,63</t>
  </si>
  <si>
    <t>43,32</t>
  </si>
  <si>
    <t>1.443,18</t>
  </si>
  <si>
    <t>45,0</t>
  </si>
  <si>
    <t>3,42</t>
  </si>
  <si>
    <t>99,93</t>
  </si>
  <si>
    <t>1.421,39</t>
  </si>
  <si>
    <t>670,0</t>
  </si>
  <si>
    <t>2,12</t>
  </si>
  <si>
    <t>22,5</t>
  </si>
  <si>
    <t>32,98</t>
  </si>
  <si>
    <t>4,3</t>
  </si>
  <si>
    <t>6,3</t>
  </si>
  <si>
    <t>883,69</t>
  </si>
  <si>
    <t>1,54</t>
  </si>
  <si>
    <t>34,63</t>
  </si>
  <si>
    <t>78,0</t>
  </si>
  <si>
    <t>1.267,94</t>
  </si>
  <si>
    <t>780,38</t>
  </si>
  <si>
    <t>1.251,64</t>
  </si>
  <si>
    <t>8,89</t>
  </si>
  <si>
    <t>99,94</t>
  </si>
  <si>
    <t>10,36</t>
  </si>
  <si>
    <t>103,50</t>
  </si>
  <si>
    <t>36,02</t>
  </si>
  <si>
    <t>1.222,23</t>
  </si>
  <si>
    <t>60,15</t>
  </si>
  <si>
    <t>100,36</t>
  </si>
  <si>
    <t>11,81</t>
  </si>
  <si>
    <t>66,33</t>
  </si>
  <si>
    <t>17,62</t>
  </si>
  <si>
    <t>1.166,95</t>
  </si>
  <si>
    <t>66,08</t>
  </si>
  <si>
    <t>1.156,01</t>
  </si>
  <si>
    <t>145,6</t>
  </si>
  <si>
    <t>7,87</t>
  </si>
  <si>
    <t>1.140,30</t>
  </si>
  <si>
    <t>93,87</t>
  </si>
  <si>
    <t>25,50</t>
  </si>
  <si>
    <t>99,95</t>
  </si>
  <si>
    <t>24,79</t>
  </si>
  <si>
    <t>73,0</t>
  </si>
  <si>
    <t>1.087,53</t>
  </si>
  <si>
    <t>1.055,61</t>
  </si>
  <si>
    <t>7.964,0</t>
  </si>
  <si>
    <t>1.034,13</t>
  </si>
  <si>
    <t>147,65</t>
  </si>
  <si>
    <t>1.031,46</t>
  </si>
  <si>
    <t>90,0</t>
  </si>
  <si>
    <t>11,38</t>
  </si>
  <si>
    <t>41,01</t>
  </si>
  <si>
    <t>55,0</t>
  </si>
  <si>
    <t>6,91</t>
  </si>
  <si>
    <t>11,52</t>
  </si>
  <si>
    <t>113,0</t>
  </si>
  <si>
    <t>8,72</t>
  </si>
  <si>
    <t>7,41</t>
  </si>
  <si>
    <t>34,91</t>
  </si>
  <si>
    <t>99,96</t>
  </si>
  <si>
    <t>970,54</t>
  </si>
  <si>
    <t>969,71</t>
  </si>
  <si>
    <t>600,0</t>
  </si>
  <si>
    <t>963,46</t>
  </si>
  <si>
    <t>26,64</t>
  </si>
  <si>
    <t>955,09</t>
  </si>
  <si>
    <t>93,15</t>
  </si>
  <si>
    <t>25,12</t>
  </si>
  <si>
    <t>74,81</t>
  </si>
  <si>
    <t>870,02</t>
  </si>
  <si>
    <t>75,35</t>
  </si>
  <si>
    <t>11,37</t>
  </si>
  <si>
    <t>50,39</t>
  </si>
  <si>
    <t>854,06</t>
  </si>
  <si>
    <t>35,51</t>
  </si>
  <si>
    <t>52,0</t>
  </si>
  <si>
    <t>840,69</t>
  </si>
  <si>
    <t>99,97</t>
  </si>
  <si>
    <t>795,53</t>
  </si>
  <si>
    <t>22,60</t>
  </si>
  <si>
    <t>789,03</t>
  </si>
  <si>
    <t>2.880,0</t>
  </si>
  <si>
    <t>129,25</t>
  </si>
  <si>
    <t>301,445</t>
  </si>
  <si>
    <t>184,75</t>
  </si>
  <si>
    <t>745,31</t>
  </si>
  <si>
    <t>743,73</t>
  </si>
  <si>
    <t>36,89</t>
  </si>
  <si>
    <t>93,35</t>
  </si>
  <si>
    <t>7,88</t>
  </si>
  <si>
    <t>681,07</t>
  </si>
  <si>
    <t>16,99</t>
  </si>
  <si>
    <t>33,78</t>
  </si>
  <si>
    <t>133,75</t>
  </si>
  <si>
    <t>668,35</t>
  </si>
  <si>
    <t>7,5</t>
  </si>
  <si>
    <t>99,98</t>
  </si>
  <si>
    <t>112,0</t>
  </si>
  <si>
    <t>5,87</t>
  </si>
  <si>
    <t>636,47</t>
  </si>
  <si>
    <t>25,97</t>
  </si>
  <si>
    <t>401,63</t>
  </si>
  <si>
    <t>1,50</t>
  </si>
  <si>
    <t>75,0</t>
  </si>
  <si>
    <t>19,77</t>
  </si>
  <si>
    <t>583,47</t>
  </si>
  <si>
    <t>581,48</t>
  </si>
  <si>
    <t>578,00</t>
  </si>
  <si>
    <t>562,23</t>
  </si>
  <si>
    <t>30,61</t>
  </si>
  <si>
    <t>25,01</t>
  </si>
  <si>
    <t>4,37</t>
  </si>
  <si>
    <t>2,92</t>
  </si>
  <si>
    <t>531,78</t>
  </si>
  <si>
    <t>129,34</t>
  </si>
  <si>
    <t>4,09</t>
  </si>
  <si>
    <t>17,37</t>
  </si>
  <si>
    <t>10,42</t>
  </si>
  <si>
    <t>515,73</t>
  </si>
  <si>
    <t>2,3</t>
  </si>
  <si>
    <t>509,25</t>
  </si>
  <si>
    <t>86,48</t>
  </si>
  <si>
    <t>503,82</t>
  </si>
  <si>
    <t>72,77</t>
  </si>
  <si>
    <t>6,75</t>
  </si>
  <si>
    <t>18,25</t>
  </si>
  <si>
    <t>7,17</t>
  </si>
  <si>
    <t>99,99</t>
  </si>
  <si>
    <t>113,98</t>
  </si>
  <si>
    <t>19,91</t>
  </si>
  <si>
    <t>437,40</t>
  </si>
  <si>
    <t>53,31</t>
  </si>
  <si>
    <t>136,785</t>
  </si>
  <si>
    <t>40,81</t>
  </si>
  <si>
    <t>12,97</t>
  </si>
  <si>
    <t>387,26</t>
  </si>
  <si>
    <t>15,78</t>
  </si>
  <si>
    <t>7,84</t>
  </si>
  <si>
    <t>16,87</t>
  </si>
  <si>
    <t>21,87</t>
  </si>
  <si>
    <t>42,66</t>
  </si>
  <si>
    <t>334,17</t>
  </si>
  <si>
    <t>327,30</t>
  </si>
  <si>
    <t>6,25</t>
  </si>
  <si>
    <t>325,00</t>
  </si>
  <si>
    <t>64,60</t>
  </si>
  <si>
    <t>4,13</t>
  </si>
  <si>
    <t>39,86</t>
  </si>
  <si>
    <t>26,40</t>
  </si>
  <si>
    <t>312,50</t>
  </si>
  <si>
    <t>308,72</t>
  </si>
  <si>
    <t>306,65</t>
  </si>
  <si>
    <t>3,75</t>
  </si>
  <si>
    <t>81,66</t>
  </si>
  <si>
    <t>50,37</t>
  </si>
  <si>
    <t>195,64</t>
  </si>
  <si>
    <t>72,74</t>
  </si>
  <si>
    <t>12,14</t>
  </si>
  <si>
    <t>34,46</t>
  </si>
  <si>
    <t>3,67</t>
  </si>
  <si>
    <t>100,00</t>
  </si>
  <si>
    <t>54,44</t>
  </si>
  <si>
    <t>67,2</t>
  </si>
  <si>
    <t>3,58</t>
  </si>
  <si>
    <t>162,3</t>
  </si>
  <si>
    <t>238,58</t>
  </si>
  <si>
    <t>18,13</t>
  </si>
  <si>
    <t>8,36</t>
  </si>
  <si>
    <t>9,03</t>
  </si>
  <si>
    <t>17,52</t>
  </si>
  <si>
    <t>22,26</t>
  </si>
  <si>
    <t>90,05</t>
  </si>
  <si>
    <t>2,22</t>
  </si>
  <si>
    <t>12,19</t>
  </si>
  <si>
    <t>18,75</t>
  </si>
  <si>
    <t>10,30</t>
  </si>
  <si>
    <t>18,48</t>
  </si>
  <si>
    <t>2,93</t>
  </si>
  <si>
    <t>6,58</t>
  </si>
  <si>
    <t>12,33</t>
  </si>
  <si>
    <t>13,23</t>
  </si>
  <si>
    <t>19,79</t>
  </si>
  <si>
    <t>23,6</t>
  </si>
  <si>
    <t>30,83</t>
  </si>
  <si>
    <t>8,90</t>
  </si>
  <si>
    <t>25,05</t>
  </si>
  <si>
    <t>2,49</t>
  </si>
  <si>
    <t>36,81</t>
  </si>
  <si>
    <t>24,43</t>
  </si>
  <si>
    <t>0,162</t>
  </si>
  <si>
    <t>6,49</t>
  </si>
  <si>
    <t>5,69</t>
  </si>
  <si>
    <t>5,68</t>
  </si>
  <si>
    <t>22,46</t>
  </si>
  <si>
    <t>2,16</t>
  </si>
  <si>
    <t>129,60</t>
  </si>
  <si>
    <t>128,35</t>
  </si>
  <si>
    <t>5,65</t>
  </si>
  <si>
    <t>2,58</t>
  </si>
  <si>
    <t>123,84</t>
  </si>
  <si>
    <t>59,25</t>
  </si>
  <si>
    <t>6,54</t>
  </si>
  <si>
    <t>28,88</t>
  </si>
  <si>
    <t>53,56</t>
  </si>
  <si>
    <t>46,87</t>
  </si>
  <si>
    <t>3,90</t>
  </si>
  <si>
    <t>85,476</t>
  </si>
  <si>
    <t>86,64</t>
  </si>
  <si>
    <t>84,80</t>
  </si>
  <si>
    <t>264,63</t>
  </si>
  <si>
    <t>1,00</t>
  </si>
  <si>
    <t>12,20</t>
  </si>
  <si>
    <t>73,20</t>
  </si>
  <si>
    <t>12,08</t>
  </si>
  <si>
    <t>5,81</t>
  </si>
  <si>
    <t>65,40</t>
  </si>
  <si>
    <t>7,81</t>
  </si>
  <si>
    <t>62,48</t>
  </si>
  <si>
    <t>29,31</t>
  </si>
  <si>
    <t>8,78</t>
  </si>
  <si>
    <t>17,24</t>
  </si>
  <si>
    <t>10,24</t>
  </si>
  <si>
    <t>51,20</t>
  </si>
  <si>
    <t>4,74</t>
  </si>
  <si>
    <t>3,82</t>
  </si>
  <si>
    <t>11,78</t>
  </si>
  <si>
    <t>44,99</t>
  </si>
  <si>
    <t>20,42</t>
  </si>
  <si>
    <t>39,24</t>
  </si>
  <si>
    <t>33,92</t>
  </si>
  <si>
    <t>16,39</t>
  </si>
  <si>
    <t>2,72</t>
  </si>
  <si>
    <t>4,79</t>
  </si>
  <si>
    <t>28,74</t>
  </si>
  <si>
    <t>27,30</t>
  </si>
  <si>
    <t>21,92</t>
  </si>
  <si>
    <t>18,72</t>
  </si>
  <si>
    <t>3,46</t>
  </si>
  <si>
    <t>8,04</t>
  </si>
  <si>
    <t>16,08</t>
  </si>
  <si>
    <t>85,0</t>
  </si>
  <si>
    <t>15,30</t>
  </si>
  <si>
    <t>1,84</t>
  </si>
  <si>
    <t>6,98</t>
  </si>
  <si>
    <t>13,96</t>
  </si>
  <si>
    <t>13,91</t>
  </si>
  <si>
    <t>29,26</t>
  </si>
  <si>
    <t>4,71</t>
  </si>
  <si>
    <t>PEX.SAM 111</t>
  </si>
  <si>
    <t>IN0789</t>
  </si>
  <si>
    <t>PEX.SAM 108</t>
  </si>
  <si>
    <t>PEX.SAM 112</t>
  </si>
  <si>
    <t>PEX.SAM 110</t>
  </si>
  <si>
    <t>PEX.SAM 037</t>
  </si>
  <si>
    <t>PEX.SAM 109</t>
  </si>
  <si>
    <t>STI.SAM 007</t>
  </si>
  <si>
    <t>PEX.SAM 113</t>
  </si>
  <si>
    <t>4011276 ADPT</t>
  </si>
  <si>
    <t>PAB.SAM 095</t>
  </si>
  <si>
    <t>PEX.SAM 082</t>
  </si>
  <si>
    <t>PEX.SAM 003</t>
  </si>
  <si>
    <t>PEX.SAM 106</t>
  </si>
  <si>
    <t>PEX.SAM 100</t>
  </si>
  <si>
    <t>PEX.SAM 083</t>
  </si>
  <si>
    <t>PAB.SAM 092</t>
  </si>
  <si>
    <t>PEX.SAM 005</t>
  </si>
  <si>
    <t>PEX.SAM 046</t>
  </si>
  <si>
    <t>PEX.SAM 012</t>
  </si>
  <si>
    <t>PEX.SAM 077</t>
  </si>
  <si>
    <t>PEX.SAM 102</t>
  </si>
  <si>
    <t>PEX.SAM 081</t>
  </si>
  <si>
    <t>STI.SAM 001</t>
  </si>
  <si>
    <t>PEX.SAM 079</t>
  </si>
  <si>
    <t>PEX.SAM 121</t>
  </si>
  <si>
    <t>STI.SAM 005</t>
  </si>
  <si>
    <t>PEX.SAM 020</t>
  </si>
  <si>
    <t>PEX.SAM 103</t>
  </si>
  <si>
    <t>PAB.SAM 096</t>
  </si>
  <si>
    <t>PEX.SAM 036</t>
  </si>
  <si>
    <t>PEX.SAM 084</t>
  </si>
  <si>
    <t>PEX.SAM 099</t>
  </si>
  <si>
    <t>PEX.SAM 040</t>
  </si>
  <si>
    <t>PEX.SAM 043</t>
  </si>
  <si>
    <t>PEX.SAM 115</t>
  </si>
  <si>
    <t>STI.SAM 002</t>
  </si>
  <si>
    <t>PEX.SAM 022</t>
  </si>
  <si>
    <t>PEX.SAM 085</t>
  </si>
  <si>
    <t>PEX.SAM 045</t>
  </si>
  <si>
    <t>PEX.SAM 047</t>
  </si>
  <si>
    <t>PEX.SAM 004</t>
  </si>
  <si>
    <t>PEX.SAM 017</t>
  </si>
  <si>
    <t>PEX.SAM 034</t>
  </si>
  <si>
    <t>STI.SAM 017</t>
  </si>
  <si>
    <t>PEX.SAM 029</t>
  </si>
  <si>
    <t>PEX.SAM 080</t>
  </si>
  <si>
    <t>PAB.SAM 094</t>
  </si>
  <si>
    <t>STI.SAM 003</t>
  </si>
  <si>
    <t>PEX.SAM 088</t>
  </si>
  <si>
    <t>PEX.SAM 073</t>
  </si>
  <si>
    <t>PEX.SAM 075</t>
  </si>
  <si>
    <t>PEX.SAM 050</t>
  </si>
  <si>
    <t>PEX.SAM 074</t>
  </si>
  <si>
    <t>PEX.SAM 078</t>
  </si>
  <si>
    <t>PEX.SAM 101</t>
  </si>
  <si>
    <t>PEX.SAM 114</t>
  </si>
  <si>
    <t>STI.SAM 006</t>
  </si>
  <si>
    <t>STF.SAM 001</t>
  </si>
  <si>
    <t>PEX.SAM 107</t>
  </si>
  <si>
    <t>PEX.SAM 013</t>
  </si>
  <si>
    <t>PAB.SAM 033</t>
  </si>
  <si>
    <t>PEX.SAM 071</t>
  </si>
  <si>
    <t>PEX.SAM 009</t>
  </si>
  <si>
    <t>PEX.SAM 010</t>
  </si>
  <si>
    <t>PEX.SAM 011</t>
  </si>
  <si>
    <t>PEX.SAM 015</t>
  </si>
  <si>
    <t>PAB.SAM 093</t>
  </si>
  <si>
    <t>PEX.SAM 119</t>
  </si>
  <si>
    <t>PEX.SAM 090</t>
  </si>
  <si>
    <t>PEX.SAM 094</t>
  </si>
  <si>
    <t>PEX.SAM 051</t>
  </si>
  <si>
    <t>PEX.SAM 066</t>
  </si>
  <si>
    <t>PEX.SAM 021</t>
  </si>
  <si>
    <t>PEX.SAM 007</t>
  </si>
  <si>
    <t>PEX.SAM 072</t>
  </si>
  <si>
    <t>PEX.SAM 076</t>
  </si>
  <si>
    <t>PEX.SAM 014</t>
  </si>
  <si>
    <t>PEX.SAM 016</t>
  </si>
  <si>
    <t>PEX.SAM 002</t>
  </si>
  <si>
    <t>PEX.SAM 052</t>
  </si>
  <si>
    <t>PEX.SAM 044</t>
  </si>
  <si>
    <t>PEX.SAM 117</t>
  </si>
  <si>
    <t>PEX.SAM 118</t>
  </si>
  <si>
    <t>PEX.SAM 039</t>
  </si>
  <si>
    <t>PEX.SAM 042</t>
  </si>
  <si>
    <t>PEX.SAM 067</t>
  </si>
  <si>
    <t>PEX.SAM 104</t>
  </si>
  <si>
    <t>PEX.SAM 049</t>
  </si>
  <si>
    <t>PEX.SAM 055</t>
  </si>
  <si>
    <t>PEX.SAM 061</t>
  </si>
  <si>
    <t>STI.SAM 004</t>
  </si>
  <si>
    <t>PEX.SAM 006</t>
  </si>
  <si>
    <t>PEX.SAM 048</t>
  </si>
  <si>
    <t>PEX.SAM 053</t>
  </si>
  <si>
    <t>PEX.SAM 054</t>
  </si>
  <si>
    <t>PEX.SAM 059</t>
  </si>
  <si>
    <t>PEX.SAM 060</t>
  </si>
  <si>
    <t>PEX.SAM 065</t>
  </si>
  <si>
    <t>PEX.SAM 098</t>
  </si>
  <si>
    <t>PEX.SAM 116</t>
  </si>
  <si>
    <t>STI.SAM 011</t>
  </si>
  <si>
    <t>PAB.SAM 097</t>
  </si>
  <si>
    <t>PEX.SAM 120</t>
  </si>
  <si>
    <t>PEX.SAM 030</t>
  </si>
  <si>
    <t>PEX.SAM 058</t>
  </si>
  <si>
    <t>PEX.SAM 064</t>
  </si>
  <si>
    <t>PEX.SAM 070</t>
  </si>
  <si>
    <t>PEX.SAM 026</t>
  </si>
  <si>
    <t>PEX.SAM 027</t>
  </si>
  <si>
    <t>PEX.SAM 028</t>
  </si>
  <si>
    <t>PEX.SAM 032</t>
  </si>
  <si>
    <t>PEX.SAM 035</t>
  </si>
  <si>
    <t>PEX.SAM 068</t>
  </si>
  <si>
    <t>STI.SAM 008</t>
  </si>
  <si>
    <t>STI.SAM 009</t>
  </si>
  <si>
    <t>STI.SAM 010</t>
  </si>
  <si>
    <t>STI.SAM 012</t>
  </si>
  <si>
    <t>PEX.SAM 001</t>
  </si>
  <si>
    <t>PEX.SAM 008</t>
  </si>
  <si>
    <t>PEX.SAM 056</t>
  </si>
  <si>
    <t>PEX.SAM 057</t>
  </si>
  <si>
    <t>PEX.SAM 062</t>
  </si>
  <si>
    <t>PEX.SAM 063</t>
  </si>
  <si>
    <t>PAB.SAM 066</t>
  </si>
  <si>
    <t>PAB.SAM 003</t>
  </si>
  <si>
    <t>PEX.SAM 087</t>
  </si>
  <si>
    <t>PEX.SAM 089</t>
  </si>
  <si>
    <t>PEX.SAM 024</t>
  </si>
  <si>
    <t>STI.SAM 013</t>
  </si>
  <si>
    <t>PAB.SAM 090</t>
  </si>
  <si>
    <t>PEX.SAM 031</t>
  </si>
  <si>
    <t>PEX.SAM 033</t>
  </si>
  <si>
    <t>PAB.SAM 084</t>
  </si>
  <si>
    <t>PEX.SAM 019</t>
  </si>
  <si>
    <t>PEX.SAM 095</t>
  </si>
  <si>
    <t>PAB.SAM 067</t>
  </si>
  <si>
    <t>PEX.SAM 023</t>
  </si>
  <si>
    <t>PAB.SAM 005</t>
  </si>
  <si>
    <t>PEX.SAM 091</t>
  </si>
  <si>
    <t>PEX.SAM 092</t>
  </si>
  <si>
    <t>PEX.SAM 093</t>
  </si>
  <si>
    <t>PEX.SAM 069</t>
  </si>
  <si>
    <t>PAB.SAM 042</t>
  </si>
  <si>
    <t>PAB.SAM 010</t>
  </si>
  <si>
    <t>PAB.SAM 061</t>
  </si>
  <si>
    <t>PAB.SAM 086</t>
  </si>
  <si>
    <t>PAB.SAM 065</t>
  </si>
  <si>
    <t>PAB.SAM 063</t>
  </si>
  <si>
    <t>PAB.SAM 105</t>
  </si>
  <si>
    <t>PEX.SAM 097</t>
  </si>
  <si>
    <t>PEX.SAM 018</t>
  </si>
  <si>
    <t>PEX.SAM 025</t>
  </si>
  <si>
    <t>PAB.SAM 018</t>
  </si>
  <si>
    <t>PEX.SAM 038</t>
  </si>
  <si>
    <t>PEX.SAM 041</t>
  </si>
  <si>
    <t>PEX.SAM 086</t>
  </si>
  <si>
    <t>PEX.SAM 096</t>
  </si>
  <si>
    <t>PAB.SAM 087</t>
  </si>
  <si>
    <t>PAB.SAM 032</t>
  </si>
  <si>
    <t>PAB.SAM 068</t>
  </si>
  <si>
    <t>PAB.SAM 083</t>
  </si>
  <si>
    <t>PAB.SAM 036</t>
  </si>
  <si>
    <t>PAB.SAM 039</t>
  </si>
  <si>
    <t>PAB.SAM 099</t>
  </si>
  <si>
    <t>PAB.SAM 020</t>
  </si>
  <si>
    <t>STI.SAM 015</t>
  </si>
  <si>
    <t>PAB.SAM 069</t>
  </si>
  <si>
    <t>PAB.SAM 041</t>
  </si>
  <si>
    <t>PAB.SAM 043</t>
  </si>
  <si>
    <t>PAB.SAM 004</t>
  </si>
  <si>
    <t>PAB.SAM 015</t>
  </si>
  <si>
    <t>PAB.SAM 030</t>
  </si>
  <si>
    <t>PAB.SAM 025</t>
  </si>
  <si>
    <t>PAB.SAM 064</t>
  </si>
  <si>
    <t>PAB.SAM 072</t>
  </si>
  <si>
    <t>PAB.SAM 046</t>
  </si>
  <si>
    <t>PAB.SAM 062</t>
  </si>
  <si>
    <t>PAB.SAM 085</t>
  </si>
  <si>
    <t>PAB.SAM 098</t>
  </si>
  <si>
    <t>PAB.SAM 091</t>
  </si>
  <si>
    <t>PAB.SAM 011</t>
  </si>
  <si>
    <t>STI.SAM 014</t>
  </si>
  <si>
    <t>PAB.SAM 007</t>
  </si>
  <si>
    <t>PAB.SAM 008</t>
  </si>
  <si>
    <t>PAB.SAM 009</t>
  </si>
  <si>
    <t>PAB.SAM 013</t>
  </si>
  <si>
    <t>PAB.SAM 103</t>
  </si>
  <si>
    <t>PAB.SAM 074</t>
  </si>
  <si>
    <t>PAB.SAM 078</t>
  </si>
  <si>
    <t>PAB.SAM 056</t>
  </si>
  <si>
    <t>STI.SAM 016</t>
  </si>
  <si>
    <t>PAB.SAM 019</t>
  </si>
  <si>
    <t>PAB.SAM 012</t>
  </si>
  <si>
    <t>PAB.SAM 014</t>
  </si>
  <si>
    <t>PAB.SAM 002</t>
  </si>
  <si>
    <t>PAB.SAM 047</t>
  </si>
  <si>
    <t>PAB.SAM 040</t>
  </si>
  <si>
    <t>PAB.SAM 101</t>
  </si>
  <si>
    <t>PAB.SAM 102</t>
  </si>
  <si>
    <t>PAB.SAM 035</t>
  </si>
  <si>
    <t>PAB.SAM 038</t>
  </si>
  <si>
    <t>PAB.SAM 057</t>
  </si>
  <si>
    <t>PAB.SAM 088</t>
  </si>
  <si>
    <t>PAB.SAM 045</t>
  </si>
  <si>
    <t>PAB.SAM 049</t>
  </si>
  <si>
    <t>PAB.SAM 053</t>
  </si>
  <si>
    <t>PAB.SAM 006</t>
  </si>
  <si>
    <t>PAB.SAM 044</t>
  </si>
  <si>
    <t>PAB.SAM 048</t>
  </si>
  <si>
    <t>PAB.SAM 052</t>
  </si>
  <si>
    <t>PAB.SAM 082</t>
  </si>
  <si>
    <t>PAB.SAM 100</t>
  </si>
  <si>
    <t>PAB.SAM 104</t>
  </si>
  <si>
    <t>PAB.SAM 026</t>
  </si>
  <si>
    <t>PAB.SAM 051</t>
  </si>
  <si>
    <t>PAB.SAM 055</t>
  </si>
  <si>
    <t>PAB.SAM 060</t>
  </si>
  <si>
    <t>PAB.SAM 022</t>
  </si>
  <si>
    <t>PAB.SAM 023</t>
  </si>
  <si>
    <t>PAB.SAM 024</t>
  </si>
  <si>
    <t>PAB.SAM 028</t>
  </si>
  <si>
    <t>PAB.SAM 031</t>
  </si>
  <si>
    <t>PAB.SAM 058</t>
  </si>
  <si>
    <t>PAB.SAM 001</t>
  </si>
  <si>
    <t>PAB.SAM 050</t>
  </si>
  <si>
    <t>PAB.SAM 054</t>
  </si>
  <si>
    <t>PAB.SAM 071</t>
  </si>
  <si>
    <t>PAB.SAM 073</t>
  </si>
  <si>
    <t>PAB.SAM 027</t>
  </si>
  <si>
    <t>PAB.SAM 029</t>
  </si>
  <si>
    <t>PAB.SAM 017</t>
  </si>
  <si>
    <t>PAB.SAM 079</t>
  </si>
  <si>
    <t>PAB.SAM 021</t>
  </si>
  <si>
    <t>PAB.SAM 075</t>
  </si>
  <si>
    <t>PAB.SAM 076</t>
  </si>
  <si>
    <t>PAB.SAM 077</t>
  </si>
  <si>
    <t>PAB.SAM 059</t>
  </si>
  <si>
    <t>PAB.SAM 081</t>
  </si>
  <si>
    <t>PAB.SAM 016</t>
  </si>
  <si>
    <t>PAB.SAM 034</t>
  </si>
  <si>
    <t>PAB.SAM 037</t>
  </si>
  <si>
    <t>PAB.SAM 070</t>
  </si>
  <si>
    <t>PAB.SAM 080</t>
  </si>
  <si>
    <t>SEQ</t>
  </si>
  <si>
    <t>PREÇO TOTAL NÃO DESONERADO</t>
  </si>
  <si>
    <t>Meio fio</t>
  </si>
  <si>
    <t>Sarjeta de concreto</t>
  </si>
  <si>
    <t>Valeta de concreto</t>
  </si>
  <si>
    <t>Sarjeta com ou sem revestimento vegetal</t>
  </si>
  <si>
    <t>Valeta com ou sem revestimento vegetal</t>
  </si>
  <si>
    <t>Diâmetro (m)</t>
  </si>
  <si>
    <t>Corpo BSTC</t>
  </si>
  <si>
    <t>Corpo BDTC</t>
  </si>
  <si>
    <t>Corpo BTTC</t>
  </si>
  <si>
    <t>Efsdu</t>
  </si>
  <si>
    <t>Tabela 02 - Coeficientes para cálculo das equipes de acompanhamento por unidade de serviço para os corpos de bueiros tubulares de concreto</t>
  </si>
  <si>
    <t>Tabela 03 - Coeficientes para cálculo das equipes de acompanhamento por unidade de serviço para as bocas de bueiros tubulares de concreto</t>
  </si>
  <si>
    <t>Dispositivos de drenagem superficial</t>
  </si>
  <si>
    <t>Boca BSTC</t>
  </si>
  <si>
    <t>Boca BDTC</t>
  </si>
  <si>
    <t>Boca BTTC</t>
  </si>
  <si>
    <t>Tabela 04 - Coeficientes para cálculo das equipes de acompanhamento por unidade de serviço para os corpos de bueiros celulares de concreto moldados “in loco”</t>
  </si>
  <si>
    <t>Corpo BSCC</t>
  </si>
  <si>
    <t>Corpo BDCC</t>
  </si>
  <si>
    <t>Corpo BTCC</t>
  </si>
  <si>
    <t>Dimensões (m)</t>
  </si>
  <si>
    <t>1,50 x 1,50</t>
  </si>
  <si>
    <t>2,00 x 2,00</t>
  </si>
  <si>
    <t>2,50 x 2,50</t>
  </si>
  <si>
    <t>3,00 x 3,00</t>
  </si>
  <si>
    <t>Tabela 05 - Coeficientes para cálculo das equipes de acompanhamento por unidade de serviço para os corpos de bueiros celulares de concreto pré-moldados</t>
  </si>
  <si>
    <t>Tabela 06 - Coeficientes para cálculo das equipes de acompanhamento por unidade de serviço para execução de bocas de bueiros celulares de concreto</t>
  </si>
  <si>
    <t>Boca BSCC</t>
  </si>
  <si>
    <t>Boca BDCC</t>
  </si>
  <si>
    <t>Boca BTCC</t>
  </si>
  <si>
    <t>3.3</t>
  </si>
  <si>
    <t>3.2.1</t>
  </si>
  <si>
    <t>3.2.2</t>
  </si>
  <si>
    <t>3.2.3</t>
  </si>
  <si>
    <t>3.2.4</t>
  </si>
  <si>
    <t>3.2.5</t>
  </si>
  <si>
    <t>3.2.6</t>
  </si>
  <si>
    <t>3.2.7</t>
  </si>
  <si>
    <t>3.2.8</t>
  </si>
  <si>
    <t>3.2.9</t>
  </si>
  <si>
    <t>3.2.10</t>
  </si>
  <si>
    <t>3.2.11</t>
  </si>
  <si>
    <t>Tabela 01 - Coeficientes para cálculo das equipes de acompanhamento por unidade de serviço para os dispositivos de drenagem lineares</t>
  </si>
  <si>
    <t>Composições de custos que apresentam produção horária dos serviços</t>
  </si>
  <si>
    <t>3.1.3</t>
  </si>
  <si>
    <t>3.1.4</t>
  </si>
  <si>
    <t>ASSENTAMENTO DE TUBO DE FERRO FUNDIDO PARA REDE DE ÁGUA, DN 80 MM, JUNTA ELÁSTICA, INSTALADO EM LOCAL COM NÍVEL ALTO DE INTERFERÊNCIAS (NÃO INCLUI FORNECIMENTO). AF_11/2017</t>
  </si>
  <si>
    <t>ASSENTAMENTO DE TUBO DE FERRO FUNDIDO PARA REDE DE ÁGUA, DN 100 MM, JUNTA ELÁSTICA, INSTALADO EM LOCAL COM NÍVEL ALTO DE INTERFERÊNCIAS (NÃO INCLUI FORNECIMENTO). AF_11/2017</t>
  </si>
  <si>
    <t>8,23</t>
  </si>
  <si>
    <t>ASSENTAMENTO DE TUBO DE FERRO FUNDIDO PARA REDE DE ÁGUA, DN 150 MM, JUNTA ELÁSTICA, INSTALADO EM LOCAL COM NÍVEL ALTO DE INTERFERÊNCIAS (NÃO INCLUI FORNECIMENTO). AF_11/2017</t>
  </si>
  <si>
    <t>10,31</t>
  </si>
  <si>
    <t>ASSENTAMENTO DE TUBO DE FERRO FUNDIDO PARA REDE DE ÁGUA, DN 200 MM, JUNTA ELÁSTICA, INSTALADO EM LOCAL COM NÍVEL ALTO DE INTERFERÊNCIAS (NÃO INCLUI FORNECIMENTO). AF_11/2017</t>
  </si>
  <si>
    <t>12,35</t>
  </si>
  <si>
    <t>ASSENTAMENTO DE TUBO DE FERRO FUNDIDO PARA REDE DE ÁGUA, DN 250 MM, JUNTA ELÁSTICA, INSTALADO EM LOCAL COM NÍVEL ALTO DE INTERFERÊNCIAS (NÃO INCLUI FORNECIMENTO). AF_11/2017</t>
  </si>
  <si>
    <t>14,47</t>
  </si>
  <si>
    <t>ASSENTAMENTO DE TUBO DE FERRO FUNDIDO PARA REDE DE ÁGUA, DN 300 MM, JUNTA ELÁSTICA, INSTALADO EM LOCAL COM NÍVEL ALTO DE INTERFERÊNCIAS (NÃO INCLUI FORNECIMENTO). AF_11/2017</t>
  </si>
  <si>
    <t>16,53</t>
  </si>
  <si>
    <t>ASSENTAMENTO DE TUBO DE FERRO FUNDIDO PARA REDE DE ÁGUA, DN 350 MM, JUNTA ELÁSTICA, INSTALADO EM LOCAL COM NÍVEL ALTO DE INTERFERÊNCIAS (NÃO INCLUI FORNECIMENTO). AF_11/2017</t>
  </si>
  <si>
    <t>18,64</t>
  </si>
  <si>
    <t>ASSENTAMENTO DE TUBO DE FERRO FUNDIDO PARA REDE DE ÁGUA, DN 400 MM, JUNTA ELÁSTICA, INSTALADO EM LOCAL COM NÍVEL ALTO DE INTERFERÊNCIAS (NÃO INCLUI FORNECIMENTO). AF_11/2017</t>
  </si>
  <si>
    <t>20,71</t>
  </si>
  <si>
    <t>ASSENTAMENTO DE TUBO DE FERRO FUNDIDO PARA REDE DE ÁGUA, DN 450 MM, JUNTA ELÁSTICA, INSTALADO EM LOCAL COM NÍVEL ALTO DE INTERFERÊNCIAS (NÃO INCLUI FORNECIMENTO). AF_11/2017</t>
  </si>
  <si>
    <t>22,84</t>
  </si>
  <si>
    <t>ASSENTAMENTO DE TUBO DE FERRO FUNDIDO PARA REDE DE ÁGUA, DN 500 MM, JUNTA ELÁSTICA, INSTALADO EM LOCAL COM NÍVEL ALTO DE INTERFERÊNCIAS (NÃO INCLUI FORNECIMENTO). AF_11/2017</t>
  </si>
  <si>
    <t>29,70</t>
  </si>
  <si>
    <t>ASSENTAMENTO DE TUBO DE FERRO FUNDIDO PARA REDE DE ÁGUA, DN 600 MM, JUNTA ELÁSTICA, INSTALADO EM LOCAL COM NÍVEL ALTO DE INTERFERÊNCIAS (NÃO INCLUI FORNECIMENTO). AF_11/2017</t>
  </si>
  <si>
    <t>34,61</t>
  </si>
  <si>
    <t>ASSENTAMENTO DE TUBO DE FERRO FUNDIDO PARA REDE DE ÁGUA, DN 700 MM, JUNTA ELÁSTICA, INSTALADO EM LOCAL COM NÍVEL ALTO DE INTERFERÊNCIAS (NÃO INCLUI FORNECIMENTO). AF_11/2017</t>
  </si>
  <si>
    <t>ASSENTAMENTO DE TUBO DE FERRO FUNDIDO PARA REDE DE ÁGUA, DN 800 MM, JUNTA ELÁSTICA, INSTALADO EM LOCAL COM NÍVEL ALTO DE INTERFERÊNCIAS (NÃO INCLUI FORNECIMENTO). AF_11/2017</t>
  </si>
  <si>
    <t>44,03</t>
  </si>
  <si>
    <t>ASSENTAMENTO DE TUBO DE FERRO FUNDIDO PARA REDE DE ÁGUA, DN 900 MM, JUNTA ELÁSTICA, INSTALADO EM LOCAL COM NÍVEL ALTO DE INTERFERÊNCIAS (NÃO INCLUI FORNECIMENTO). AF_11/2017</t>
  </si>
  <si>
    <t>48,86</t>
  </si>
  <si>
    <t>ASSENTAMENTO DE TUBO DE FERRO FUNDIDO PARA REDE DE ÁGUA, DN 1000 MM, JUNTA ELÁSTICA, INSTALADO EM LOCAL COM NÍVEL ALTO DE INTERFERÊNCIAS (NÃO INCLUI FORNECIMENTO). AF_11/2017</t>
  </si>
  <si>
    <t>53,72</t>
  </si>
  <si>
    <t>ASSENTAMENTO DE TUBO DE FERRO FUNDIDO PARA REDE DE ÁGUA, DN 1200 MM, JUNTA ELÁSTICA, INSTALADO EM LOCAL COM NÍVEL ALTO DE INTERFERÊNCIAS (NÃO INCLUI FORNECIMENTO). AF_11/2017</t>
  </si>
  <si>
    <t>63,83</t>
  </si>
  <si>
    <t>ASSENTAMENTO DE TUBO DE FERRO FUNDIDO PARA REDE DE ÁGUA, DN 80 MM, JUNTA ELÁSTICA, INSTALADO EM LOCAL COM NÍVEL BAIXO DE INTERFERÊNCIAS (NÃO INCLUI FORNECIMENTO). AF_11/2017</t>
  </si>
  <si>
    <t>4,57</t>
  </si>
  <si>
    <t>ASSENTAMENTO DE TUBO DE FERRO FUNDIDO PARA REDE DE ÁGUA, DN 100 MM, JUNTA ELÁSTICA, INSTALADO EM LOCAL COM NÍVEL BAIXO DE INTERFERÊNCIAS (NÃO INCLUI FORNECIMENTO). AF_11/2017</t>
  </si>
  <si>
    <t>5,08</t>
  </si>
  <si>
    <t>ASSENTAMENTO DE TUBO DE FERRO FUNDIDO PARA REDE DE ÁGUA, DN 150 MM, JUNTA ELÁSTICA, INSTALADO EM LOCAL COM NÍVEL BAIXO DE INTERFERÊNCIAS (NÃO INCLUI FORNECIMENTO). AF_11/2017</t>
  </si>
  <si>
    <t>ASSENTAMENTO DE TUBO DE FERRO FUNDIDO PARA REDE DE ÁGUA, DN 200 MM, JUNTA ELÁSTICA, INSTALADO EM LOCAL COM NÍVEL BAIXO DE INTERFERÊNCIAS (NÃO INCLUI FORNECIMENTO). AF_11/2017</t>
  </si>
  <si>
    <t>7,62</t>
  </si>
  <si>
    <t>ASSENTAMENTO DE TUBO DE FERRO FUNDIDO PARA REDE DE ÁGUA, DN 250 MM, JUNTA ELÁSTICA, INSTALADO EM LOCAL COM NÍVEL BAIXO DE INTERFERÊNCIAS (NÃO INCLUI FORNECIMENTO). AF_11/2017</t>
  </si>
  <si>
    <t>8,95</t>
  </si>
  <si>
    <t>ASSENTAMENTO DE TUBO DE FERRO FUNDIDO PARA REDE DE ÁGUA, DN 300 MM, JUNTA ELÁSTICA, INSTALADO EM LOCAL COM NÍVEL BAIXO DE INTERFERÊNCIAS (NÃO INCLUI FORNECIMENTO). AF_11/2017</t>
  </si>
  <si>
    <t>10,23</t>
  </si>
  <si>
    <t>ASSENTAMENTO DE TUBO DE FERRO FUNDIDO PARA REDE DE ÁGUA, DN 350 MM, JUNTA ELÁSTICA, INSTALADO EM LOCAL COM NÍVEL BAIXO DE INTERFERÊNCIAS (NÃO INCLUI FORNECIMENTO). AF_11/2017</t>
  </si>
  <si>
    <t>11,54</t>
  </si>
  <si>
    <t>ASSENTAMENTO DE TUBO DE FERRO FUNDIDO PARA REDE DE ÁGUA, DN 400 MM, JUNTA ELÁSTICA, INSTALADO EM LOCAL COM NÍVEL BAIXO DE INTERFERÊNCIAS (NÃO INCLUI FORNECIMENTO). AF_11/2017</t>
  </si>
  <si>
    <t>12,83</t>
  </si>
  <si>
    <t>ASSENTAMENTO DE TUBO DE FERRO FUNDIDO PARA REDE DE ÁGUA, DN 450 MM, JUNTA ELÁSTICA, INSTALADO EM LOCAL COM NÍVEL BAIXO DE INTERFERÊNCIAS (NÃO INCLUI FORNECIMENTO). AF_11/2017</t>
  </si>
  <si>
    <t>14,18</t>
  </si>
  <si>
    <t>ASSENTAMENTO DE TUBO DE FERRO FUNDIDO PARA REDE DE ÁGUA, DN 500 MM, JUNTA ELÁSTICA, INSTALADO EM LOCAL COM NÍVEL BAIXO DE INTERFERÊNCIAS (NÃO INCLUI FORNECIMENTO). AF_11/2017</t>
  </si>
  <si>
    <t>18,39</t>
  </si>
  <si>
    <t>21,46</t>
  </si>
  <si>
    <t>ASSENTAMENTO DE TUBO DE FERRO FUNDIDO PARA REDE DE ÁGUA, DN 700 MM, JUNTA ELÁSTICA, INSTALADO EM LOCAL COM NÍVEL BAIXO DE INTERFERÊNCIAS (NÃO INCLUI FORNECIMENTO). AF_11/2017</t>
  </si>
  <si>
    <t>24,26</t>
  </si>
  <si>
    <t>27,22</t>
  </si>
  <si>
    <t>ASSENTAMENTO DE TUBO DE FERRO FUNDIDO PARA REDE DE ÁGUA, DN 900 MM, JUNTA ELÁSTICA, INSTALADO EM LOCAL COM NÍVEL BAIXO DE INTERFERÊNCIAS (NÃO INCLUI FORNECIMENTO). AF_11/2017</t>
  </si>
  <si>
    <t>30,21</t>
  </si>
  <si>
    <t>33,22</t>
  </si>
  <si>
    <t>ASSENTAMENTO DE TUBO DE FERRO FUNDIDO PARA REDE DE ÁGUA, DN 1200 MM, JUNTA ELÁSTICA, INSTALADO EM LOCAL COM NÍVEL BAIXO DE INTERFERÊNCIAS (NÃO INCLUI FORNECIMENTO). AF_11/2017</t>
  </si>
  <si>
    <t>39,67</t>
  </si>
  <si>
    <t>ASSENTAMENTO DE TUBO DE AÇO CARBONO PARA REDE DE ÁGUA, DN 600 MM (24), JUNTA SOLDADA, INSTALADO EM LOCAL COM NÍVEL ALTO DE INTERFERÊNCIAS (NÃO INCLUI FORNECIMENTO). AF_11/2017</t>
  </si>
  <si>
    <t>35,44</t>
  </si>
  <si>
    <t>ASSENTAMENTO DE TUBO DE AÇO CARBONO PARA REDE DE ÁGUA, DN 700 MM (28), JUNTA SOLDADA, INSTALADO EM LOCAL COM NÍVEL ALTO DE INTERFERÊNCIAS (NÃO INCLUI FORNECIMENTO). AF_11/2017</t>
  </si>
  <si>
    <t>41,06</t>
  </si>
  <si>
    <t>ASSENTAMENTO DE TUBO DE AÇO CARBONO PARA REDE DE ÁGUA, DN 800 MM (32), JUNTA SOLDADA, INSTALADO EM LOCAL COM NÍVEL ALTO DE INTERFERÊNCIAS (NÃO INCLUI FORNECIMENTO). AF_11/2017</t>
  </si>
  <si>
    <t>ASSENTAMENTO DE TUBO DE AÇO CARBONO PARA REDE DE ÁGUA, DN 900 MM (36), JUNTA SOLDADA, INSTALADO EM LOCAL COM NÍVEL ALTO DE INTERFERÊNCIAS (NÃO INCLUI FORNECIMENTO). AF_11/2017</t>
  </si>
  <si>
    <t>52,30</t>
  </si>
  <si>
    <t>ASSENTAMENTO DE TUBO DE AÇO CARBONO PARA REDE DE ÁGUA, DN 1000 MM (40) OU DN 1100 MM (44), JUNTA SOLDADA, INSTALADO EM LOCAL COM NÍVEL ALTO DE INTERFERÊNCIAS (NÃO INCLUI FORNECIMENTO). AF_11/2017</t>
  </si>
  <si>
    <t>63,53</t>
  </si>
  <si>
    <t>ASSENTAMENTO DE TUBO DE AÇO CARBONO PARA REDE DE ÁGUA, DN 1200 MM (48) OU DN 1300 MM (52), JUNTA SOLDADA, INSTALADO EM LOCAL COM NÍVEL ALTO DE INTERFERÊNCIAS (NÃO INCLUI FORNECIMENTO). AF_11/2017</t>
  </si>
  <si>
    <t>74,77</t>
  </si>
  <si>
    <t>ASSENTAMENTO DE TUBO DE AÇO CARBONO PARA REDE DE ÁGUA, DN 1400 MM (56'') OU DN 1500 MM (60), JUNTA SOLDADA, INSTALADO EM LOCAL COM NÍVEL ALTO DE INTERFERÊNCIAS (NÃO INCLUI FORNECIMENTO). AF_11/2017</t>
  </si>
  <si>
    <t>86,01</t>
  </si>
  <si>
    <t>ASSENTAMENTO DE TUBO DE AÇO CARBONO PARA REDE DE ÁGUA, DN 1600 MM (64) OU DN 1700 MM (68), JUNTA SOLDADA, INSTALADO EM LOCAL COM NÍVEL ALTO DE INTERFERÊNCIAS (NÃO INCLUI FORNECIMENTO). AF_11/2017</t>
  </si>
  <si>
    <t>ASSENTAMENTO DE TUBO DE AÇO CARBONO PARA REDE DE ÁGUA, DN 1800 MM (72) OU DN 1900 MM (76), JUNTA SOLDADA, INSTALADO EM LOCAL COM NÍVEL ALTO DE INTERFERÊNCIAS (NÃO INCLUI FORNECIMENTO). AF_11/2017</t>
  </si>
  <si>
    <t>113,19</t>
  </si>
  <si>
    <t>ASSENTAMENTO DE TUBO DE AÇO CARBONO PARA REDE DE ÁGUA, DN 2000 MM (80) OU DN 2100 MM (84), JUNTA SOLDADA, INSTALADO EM LOCAL COM NÍVEL ALTO DE INTERFERÊNCIAS (NÃO INCLUI FORNECIMENTO). AF_11/2017</t>
  </si>
  <si>
    <t>124,92</t>
  </si>
  <si>
    <t>ASSENTAMENTO DE TUBO DE AÇO CARBONO PARA REDE DE ÁGUA, DN 600 MM (24), JUNTA SOLDADA, INSTALADO EM LOCAL COM NÍVEL BAIXO DE INTERFERÊNCIAS (NÃO INCLUI FORNECIMENTO). AF_11/2017</t>
  </si>
  <si>
    <t>29,12</t>
  </si>
  <si>
    <t>ASSENTAMENTO DE TUBO DE AÇO CARBONO PARA REDE DE ÁGUA, DN 700 MM (28), JUNTA SOLDADA, INSTALADO EM LOCAL COM NÍVEL BAIXO DE INTERFERÊNCIAS (NÃO INCLUI FORNECIMENTO). AF_11/2017</t>
  </si>
  <si>
    <t>33,79</t>
  </si>
  <si>
    <t>ASSENTAMENTO DE TUBO DE AÇO CARBONO PARA REDE DE ÁGUA, DN 800 MM (32), JUNTA SOLDADA, INSTALADO EM LOCAL COM NÍVEL BAIXO DE INTERFERÊNCIAS (NÃO INCLUI FORNECIMENTO). AF_11/2017</t>
  </si>
  <si>
    <t>38,48</t>
  </si>
  <si>
    <t>ASSENTAMENTO DE TUBO DE AÇO CARBONO PARA REDE DE ÁGUA, DN 900 MM (36), JUNTA SOLDADA, INSTALADO EM LOCAL COM NÍVEL BAIXO DE INTERFERÊNCIAS (NÃO INCLUI FORNECIMENTO). AF_11/2017</t>
  </si>
  <si>
    <t>43,14</t>
  </si>
  <si>
    <t>ASSENTAMENTO DE TUBO DE AÇO CARBONO PARA REDE DE ÁGUA, DN 1000 MM (40  ) OU DN 1100 MM (44  ), JUNTA SOLDADA, INSTALADO EM LOCAL COM NÍVEL BAIXO DE INTERFERÊNCIAS (NÃO INCLUI FORNECIMENTO). AF_11/2017</t>
  </si>
  <si>
    <t>52,51</t>
  </si>
  <si>
    <t>ASSENTAMENTO DE TUBO DE AÇO CARBONO PARA REDE DE ÁGUA, DN 1200 MM (48) OU DN 1300 MM (52), JUNTA SOLDADA, INSTALADO EM LOCAL COM NÍVEL BAIXO DE INTERFERÊNCIAS (NÃO INCLUI FORNECIMENTO). AF_11/2017</t>
  </si>
  <si>
    <t>61,85</t>
  </si>
  <si>
    <t>ASSENTAMENTO DE TUBO DE AÇO CARBONO PARA REDE DE ÁGUA, DN 1400 MM (56'') OU DN 1500 MM (60), JUNTA SOLDADA, INSTALADO EM LOCAL COM NÍVEL BAIXO DE INTERFERÊNCIAS (NÃO INCLUI FORNECIMENTO). AF_11/2017</t>
  </si>
  <si>
    <t>71,21</t>
  </si>
  <si>
    <t>ASSENTAMENTO DE TUBO DE AÇO CARBONO PARA REDE DE ÁGUA, DN 1600 MM (64) OU DN 1700 MM (68), JUNTA SOLDADA, INSTALADO EM LOCAL COM NÍVEL BAIXO DE INTERFERÊNCIAS (NÃO INCLUI FORNECIMENTO). AF_11/2017</t>
  </si>
  <si>
    <t>80,58</t>
  </si>
  <si>
    <t>ASSENTAMENTO DE TUBO DE AÇO CARBONO PARA REDE DE ÁGUA, DN 1800 MM (72) OU DN 1900 MM (76), JUNTA SOLDADA, INSTALADO EM LOCAL COM NÍVEL BAIXO DE INTERFERÊNCIAS (NÃO INCLUI FORNECIMENTO). AF_11/2017</t>
  </si>
  <si>
    <t>ASSENTAMENTO DE TUBO DE AÇO CARBONO PARA REDE DE ÁGUA, DN 2000 MM (80) OU DN 2100 MM (84), JUNTA SOLDADA, INSTALADO EM LOCAL COM NÍVEL BAIXO DE INTERFERÊNCIAS (NÃO INCLUI FORNECIMENTO). AF_11/2017</t>
  </si>
  <si>
    <t>103,22</t>
  </si>
  <si>
    <t>TUBO DE PVC PARA REDE COLETORA DE ESGOTO DE PAREDE MACIÇA, DN 100 MM, JUNTA ELÁSTICA - FORNECIMENTO E ASSENTAMENTO. AF_01/2021</t>
  </si>
  <si>
    <t>47,55</t>
  </si>
  <si>
    <t>TUBO DE PVC PARA REDE COLETORA DE ESGOTO DE PAREDE MACIÇA, DN 150 MM, JUNTA ELÁSTICA  - FORNECIMENTO E ASSENTAMENTO. AF_01/2021</t>
  </si>
  <si>
    <t>TUBO DE PVC PARA REDE COLETORA DE ESGOTO DE PAREDE MACIÇA, DN 200 MM, JUNTA ELÁSTICA - FORNECIMENTO E ASSENTAMENTO. AF_01/2021</t>
  </si>
  <si>
    <t>148,11</t>
  </si>
  <si>
    <t>TUBO DE PVC PARA REDE COLETORA DE ESGOTO DE PAREDE MACIÇA, DN 250 MM, JUNTA ELÁSTICA  - FORNECIMENTO E ASSENTAMENTO. AF_01/2021</t>
  </si>
  <si>
    <t>250,10</t>
  </si>
  <si>
    <t>TUBO DE PVC PARA REDE COLETORA DE ESGOTO DE PAREDE MACIÇA, DN 300 MM, JUNTA ELÁSTICA,  FORNECIMENTO E ASSENTAMENTO. AF_01/2021</t>
  </si>
  <si>
    <t>401,49</t>
  </si>
  <si>
    <t>TUBO DE PVC PARA REDE COLETORA DE ESGOTO DE PAREDE MACIÇA, DN 350 MM, JUNTA ELÁSTICA  - FORNECIMENTO E ASSENTAMENTO. AF_01/2021</t>
  </si>
  <si>
    <t>496,56</t>
  </si>
  <si>
    <t>TUBO DE PVC PARA REDE COLETORA DE ESGOTO DE PAREDE MACIÇA, DN 400 MM, JUNTA ELÁSTICA  FORNECIMENTO E ASSENTAMENTO. AF_01/2021</t>
  </si>
  <si>
    <t>644,07</t>
  </si>
  <si>
    <t>TUBO DE PVC CORRUGADO DE DUPLA PAREDE PARA REDE COLETORA DE ESGOTO, DN 150 MM, JUNTA ELÁSTICA - FORNECIMENTO E ASSENTAMENTO. AF_01/2021</t>
  </si>
  <si>
    <t>80,50</t>
  </si>
  <si>
    <t>TUBO DE PVC CORRUGADO DE DUPLA PAREDE PARA REDE COLETORA DE ESGOTO, DN 200 MM, JUNTA ELÁSTICA - FORNECIMENTO E ASSENTAMENTO. AF_01/2021</t>
  </si>
  <si>
    <t>129,41</t>
  </si>
  <si>
    <t>TUBO DE PVC CORRUGADO DE DUPLA PAREDE PARA REDE COLETORA DE ESGOTO, DN 250 MM, JUNTA ELÁSTICA - FORNECIMENTO E ASSENTAMENTO. AF_01/2021</t>
  </si>
  <si>
    <t>TUBO DE PVC CORRUGADO DE DUPLA PAREDE PARA REDE COLETORA DE ESGOTO, DN 300 MM, JUNTA ELÁSTICA - FORNECIMENTO E ASSENTAMENTO. AF_01/2021</t>
  </si>
  <si>
    <t>303,78</t>
  </si>
  <si>
    <t>TUBO DE PVC CORRUGADO DE DUPLA PAREDE PARA REDE COLETORA DE ESGOTO, DN 350 MM, JUNTA ELÁSTICA - FORNECIMENTO E ASSENTAMENTO. AF_01/2021</t>
  </si>
  <si>
    <t>414,71</t>
  </si>
  <si>
    <t>TUBO DE PVC CORRUGADO DE DUPLA PAREDE PARA REDE COLETORA DE ESGOTO, DN 400 MM, JUNTA ELÁSTICA - FORNECIMENTO E ASSENTAMENTO. AF_01/2021</t>
  </si>
  <si>
    <t>486,09</t>
  </si>
  <si>
    <t>TUBO DE PEAD CORRUGADO DE DUPLA PAREDE PARA REDE COLETORA DE ESGOTO, DN 600 MM, JUNTA ELÁSTICA INTEGRADA - FORNECIMENTO E ASSENTAMENTO. AF_01/2021</t>
  </si>
  <si>
    <t>712,97</t>
  </si>
  <si>
    <t>JUNTA ARGAMASSADA ENTRE TUBO DN 100 MM E O POÇO DE VISITA/ CAIXA DE CONCRETO OU ALVENARIA EM REDES DE ESGOTO. AF_01/2021</t>
  </si>
  <si>
    <t>20,56</t>
  </si>
  <si>
    <t>JUNTA ARGAMASSADA ENTRE TUBO DN 150 MM E O POÇO DE VISITA/ CAIXA DE CONCRETO OU ALVENARIA EM REDES DE ESGOTO. AF_01/2021</t>
  </si>
  <si>
    <t>25,33</t>
  </si>
  <si>
    <t>JUNTA ARGAMASSADA ENTRE TUBO DN 200 MM E O POÇO/ CAIXA DE CONCRETO OU ALVENARIA EM REDES DE ESGOTO. AF_01/2021</t>
  </si>
  <si>
    <t>30,16</t>
  </si>
  <si>
    <t>JUNTA ARGAMASSADA ENTRE TUBO DN 250 MM E O POÇO DE VISITA/ CAIXA DE CONCRETO OU ALVENARIA EM REDES DE ESGOTO. AF_01/2021</t>
  </si>
  <si>
    <t>JUNTA ARGAMASSADA ENTRE TUBO DN 300 MM E O POÇO DE VISITA/ CAIXA DE CONCRETO OU ALVENARIA EM REDES DE ESGOTO. AF_01/2021</t>
  </si>
  <si>
    <t>39,69</t>
  </si>
  <si>
    <t>JUNTA ARGAMASSADA ENTRE TUBO DN 350 MM E O POÇO DE VISITA/ CAIXA DE CONCRETO OU ALVENARIA EM REDES DE ESGOTO. AF_01/2021</t>
  </si>
  <si>
    <t>44,46</t>
  </si>
  <si>
    <t>JUNTA ARGAMASSADA ENTRE TUBO DN 400 MM E O POÇO DE VISITA/ CAIXA DE CONCRETO OU ALVENARIA EM REDES DE ESGOTO. AF_01/2021</t>
  </si>
  <si>
    <t>49,23</t>
  </si>
  <si>
    <t>JUNTA ARGAMASSADA ENTRE TUBO DN 450 MM E O POÇO DE VISITA/ CAIXA DE CONCRETO OU ALVENARIA EM REDES DE ESGOTO. AF_01/2021</t>
  </si>
  <si>
    <t>54,00</t>
  </si>
  <si>
    <t>JUNTA ARGAMASSADA ENTRE TUBO DN 600 MM E O POÇO DE VISITA/ CAIXA DE CONCRETO OU ALVENARIA EM REDES DE ESGOTO. AF_01/2021</t>
  </si>
  <si>
    <t>68,29</t>
  </si>
  <si>
    <t>ASSENTAMENTO DE TUBO DE PVC PARA REDE COLETORA DE ESGOTO DE PAREDE MACIÇA, DN 100 MM, JUNTA ELÁSTICA (NÃO INCLUI FORNECIMENTO). AF_01/2021</t>
  </si>
  <si>
    <t>2,87</t>
  </si>
  <si>
    <t>3,40</t>
  </si>
  <si>
    <t>ASSENTAMENTO DE TUBO DE PVC PARA REDE COLETORA DE ESGOTO DE PAREDE MACIÇA, DN 200 MM, JUNTA ELÁSTICA (NÃO INCLUI FORNECIMENTO). AF_01/2021</t>
  </si>
  <si>
    <t>3,93</t>
  </si>
  <si>
    <t>ASSENTAMENTO DE TUBO DE PVC PARA REDE COLETORA DE ESGOTO DE PAREDE MACIÇA, DN 250 MM, JUNTA ELÁSTICA (NÃO INCLUI FORNECIMENTO). AF_01/2021</t>
  </si>
  <si>
    <t>4,46</t>
  </si>
  <si>
    <t>ASSENTAMENTO DE TUBO DE PVC PARA REDE COLETORA DE ESGOTO DE PAREDE MACIÇA, DN 300 MM, JUNTA ELÁSTICA  (NÃO INCLUI FORNECIMENTO). AF_01/2021</t>
  </si>
  <si>
    <t>4,98</t>
  </si>
  <si>
    <t>ASSENTAMENTO DE TUBO DE PVC PARA REDE COLETORA DE ESGOTO DE PAREDE MACIÇA, DN 350 MM, JUNTA ELÁSTICA (NÃO INCLUI FORNECIMENTO). AF_01/2021</t>
  </si>
  <si>
    <t>5,52</t>
  </si>
  <si>
    <t>ASSENTAMENTO DE TUBO DE PVC PARA REDE COLETORA DE ESGOTO DE PAREDE MACIÇA, DN 400 MM, JUNTA ELÁSTICA (NÃO INCLUI FORNECIMENTO). AF_01/2021</t>
  </si>
  <si>
    <t>8,18</t>
  </si>
  <si>
    <t>ASSENTAMENTO DE TUBO DE PVC CORRUGADO DE DUPLA PAREDE PARA REDE COLETORA DE ESGOTO, DN 150 MM, JUNTA ELÁSTICA (NÃO INCLUI FORNECIMENTO). AF_01/2021</t>
  </si>
  <si>
    <t>ASSENTAMENTO DE TUBO DE PVC CORRUGADO DE DUPLA PAREDE PARA REDE COLETORA DE ESGOTO, DN 200 MM, JUNTA ELÁSTICA (NÃO INCLUI FORNECIMENTO). AF_01/2021</t>
  </si>
  <si>
    <t>4,32</t>
  </si>
  <si>
    <t>ASSENTAMENTO DE TUBO DE PVC CORRUGADO DE DUPLA PAREDE PARA REDE COLETORA DE ESGOTO, DN 250 MM, JUNTA ELÁSTICA (NÃO INCLUI FORNECIMENTO). AF_01/2021</t>
  </si>
  <si>
    <t>4,85</t>
  </si>
  <si>
    <t>ASSENTAMENTO DE TUBO DE PVC CORRUGADO DE DUPLA PAREDE PARA REDE COLETORA DE ESGOTO, DN 300 MM, JUNTA ELÁSTICA (NÃO INCLUI FORNECIMENTO). AF_01/2021</t>
  </si>
  <si>
    <t>5,37</t>
  </si>
  <si>
    <t>ASSENTAMENTO DE TUBO DE PVC CORRUGADO DE DUPLA PAREDE PARA REDE COLETORA DE ESGOTO, DN 350 MM, JUNTA ELÁSTICA (NÃO INCLUI FORNECIMENTO). AF_01/2021</t>
  </si>
  <si>
    <t>5,90</t>
  </si>
  <si>
    <t>ASSENTAMENTO DE TUBO DE PVC CORRUGADO DE DUPLA PAREDE PARA REDE COLETORA DE ESGOTO, DN 400 MM, JUNTA ELÁSTICA  (NÃO INCLUI FORNECIMENTO). AF_01/2021</t>
  </si>
  <si>
    <t>9,14</t>
  </si>
  <si>
    <t>ASSENTAMENTO DE TUBO DE PEAD CORRUGADO DE DUPLA PAREDE PARA REDE COLETORA DE ESGOTO, DN 600 MM, JUNTA ELÁSTICA INTEGRADA (NÃO INCLUI FORNECIMENTO). AF_01/2021</t>
  </si>
  <si>
    <t>15,84</t>
  </si>
  <si>
    <t>TUBO DE PEAD CORRUGADO DE DUPLA PAREDE PARA REDE COLETORA DE ESGOTO, DN 250 MM, JUNTA ELÁSTICA INTEGRADA - FORNECIMENTO E ASSENTAMENTO. AF_01/2021</t>
  </si>
  <si>
    <t>125,69</t>
  </si>
  <si>
    <t>TUBO DE PEAD CORRUGADO DE DUPLA PAREDE PARA REDE COLETORA DE ESGOTO, DN 300 MM, JUNTA ELÁSTICA INTEGRADA - FORNECIMENTO E ASSENTAMENTO. AF_01/2021</t>
  </si>
  <si>
    <t>196,57</t>
  </si>
  <si>
    <t>ASSENTAMENTO DE TUBO DE PEAD CORRUGADO DE DUPLA PAREDE PARA REDE COLETORA DE ESGOTO, DN 300 MM, JUNTA ELÁSTICA INTEGRADA  (NÃO INCLUI FORNECIMENTO). AF_01/2021</t>
  </si>
  <si>
    <t>2,52</t>
  </si>
  <si>
    <t>TUBO DE PEAD CORRUGADO DE DUPLA PAREDE PARA REDE COLETORA DE ESGOTO, DN 800 MM, JUNTA ELÁSTICA INTEGRADA - FORNECIMENTO E ASSENTAMENTO. AF_01/2021</t>
  </si>
  <si>
    <t>1.157,63</t>
  </si>
  <si>
    <t>ASSENTAMENTO DE TUBO DE PEAD CORRUGADO DE DUPLA PAREDE PARA REDE COLETORA DE ESGOTO, DN 800 MM, JUNTA ELÁSTICA INTEGRADA  (NÃO INCLUI FORNECIMENTO). AF_01/2021</t>
  </si>
  <si>
    <t>26,95</t>
  </si>
  <si>
    <t>ASSENTAMENTO DE TUBO DE PEAD CORRUGADO DE DUPLA PAREDE PARA REDE COLETORA DE ESGOTO, DN 900 MM, JUNTA ELÁSTICA INTEGRADA (NÃO INCLUI FORNECIMENTO). AF_01/2021</t>
  </si>
  <si>
    <t>31,13</t>
  </si>
  <si>
    <t>TUBO DE PEAD CORRUGADO DE DUPLA PAREDE PARA REDE COLETORA DE ESGOTO, DN 1000 MM, JUNTA ELÁSTICA INTEGRADA - FORNECIMENTO E ASSENTAMENTO. AF_01/2021</t>
  </si>
  <si>
    <t>1.782,19</t>
  </si>
  <si>
    <t>ASSENTAMENTO DE TUBO DE PEAD CORRUGADO DE DUPLA PAREDE PARA REDE COLETORA DE ESGOTO, DN 1000 MM, JUNTA ELÁSTICA INTEGRADA (NÃO INCLUI FORNECIMENTO). AF_01/2021</t>
  </si>
  <si>
    <t>40,40</t>
  </si>
  <si>
    <t>TUBO DE PEAD CORRUGADO DE DUPLA PAREDE PARA REDE COLETORA DE ESGOTO, DN 1200 MM, JUNTA ELÁSTICA INTEGRADA - FORNECIMENTO E ASSENTAMENTO. AF_01/2021</t>
  </si>
  <si>
    <t>2.454,08</t>
  </si>
  <si>
    <t>ASSENTAMENTO DE TUBO DE PEAD CORRUGADO DE DUPLA PAREDE PARA REDE COLETORA DE ESGOTO, DN 1200 MM, JUNTA ELÁSTICA INTEGRADA (NÃO INCLUI FORNECIMENTO). AF_01/2021</t>
  </si>
  <si>
    <t>46,82</t>
  </si>
  <si>
    <t>ASSENTAMENTO DE TUBO DE PEAD CORRUGADO DE DUPLA PAREDE PARA REDE COLETORA DE ESGOTO, DN 1500 MM, JUNTA ELÁSTICA INTEGRADA (NÃO INCLUI FORNECIMENTO). AF_01/2021</t>
  </si>
  <si>
    <t>ASSENTAMENTO DE TUBO DE PVC PBA PARA REDE DE ÁGUA, DN 50 MM, JUNTA ELÁSTICA INTEGRADA, INSTALADO EM LOCAL COM NÍVEL ALTO DE INTERFERÊNCIAS (NÃO INCLUI FORNECIMENTO). AF_11/2017</t>
  </si>
  <si>
    <t>1,74</t>
  </si>
  <si>
    <t>ASSENTAMENTO DE TUBO DE PVC PBA PARA REDE DE ÁGUA, DN 75 MM, JUNTA ELÁSTICA INTEGRADA, INSTALADO EM LOCAL COM NÍVEL ALTO DE INTERFERÊNCIAS (NÃO INCLUI FORNECIMENTO). AF_11/2017</t>
  </si>
  <si>
    <t>ASSENTAMENTO DE TUBO DE PVC PBA PARA REDE DE ÁGUA, DN 100 MM, JUNTA ELÁSTICA INTEGRADA, INSTALADO EM LOCAL COM NÍVEL ALTO DE INTERFERÊNCIAS (NÃO INCLUI FORNECIMENTO). AF_11/2017</t>
  </si>
  <si>
    <t>ASSENTAMENTO DE TUBO DE PVC PBA PARA REDE DE ÁGUA, DN 50 MM, JUNTA ELÁSTICA INTEGRADA, INSTALADO EM LOCAL COM NÍVEL BAIXO DE INTERFERÊNCIAS (NÃO INCLUI FORNECIMENTO). AF_11/2017</t>
  </si>
  <si>
    <t>0,78</t>
  </si>
  <si>
    <t>ASSENTAMENTO DE TUBO DE PVC PBA PARA REDE DE ÁGUA, DN 75 MM, JUNTA ELÁSTICA INTEGRADA, INSTALADO EM LOCAL COM NÍVEL BAIXO DE INTERFERÊNCIAS (NÃO INCLUI FORNECIMENTO). AF_11/2017</t>
  </si>
  <si>
    <t>1,12</t>
  </si>
  <si>
    <t>ASSENTAMENTO DE TUBO DE PVC PBA PARA REDE DE ÁGUA, DN 100 MM, JUNTA ELÁSTICA INTEGRADA, INSTALADO EM LOCAL COM NÍVEL BAIXO DE INTERFERÊNCIAS (NÃO INCLUI FORNECIMENTO). AF_11/2017</t>
  </si>
  <si>
    <t>1,42</t>
  </si>
  <si>
    <t>TUBO DE PVC BRANCO PARA REDE COLETORA DE ESGOTO CONDOMINIAL DE PAREDE MACIÇA, DN 100 MM, JUNTA ELÁSTICA - FORNECIMENTO E ASSENTAMENTO. AF_01/2021</t>
  </si>
  <si>
    <t>23,83</t>
  </si>
  <si>
    <t>JUNTA ARGAMASSADA ENTRE TUBO DN 800 MM E O POÇO DE VISITA/ CAIXA DE CONCRETO OU ALVENARIA EM REDES DE ESGOTO. AF_01/2021</t>
  </si>
  <si>
    <t>87,35</t>
  </si>
  <si>
    <t>JUNTA ARGAMASSADA ENTRE TUBO DN 900 MM E O POÇO DE VISITA/ CAIXA DE CONCRETO OU ALVENARIA EM REDES DE ESGOTO. AF_01/2021</t>
  </si>
  <si>
    <t>JUNTA ARGAMASSADA ENTRE TUBO DN 1000 MM E O POÇO DE VISITA/ CAIXA DE CONCRETO OU ALVENARIA EM REDES DE ESGOTO. AF_01/2021</t>
  </si>
  <si>
    <t>111,26</t>
  </si>
  <si>
    <t>JUNTA ARGAMASSADA ENTRE TUBO DN 1200 MM E O POÇO DE VISITA/ CAIXA DE CONCRETO OU ALVENARIA EM REDES DE ESGOTO. AF_01/2021</t>
  </si>
  <si>
    <t>125,56</t>
  </si>
  <si>
    <t>JUNTA ARGAMASSADA ENTRE TUBO DN 1500 MM E O POÇO DE VISITA/ CAIXA DE CONCRETO OU ALVENARIA EM REDES DE ESGOTO. AF_01/2021</t>
  </si>
  <si>
    <t>154,16</t>
  </si>
  <si>
    <t>TUBO DE CONCRETO PARA REDES COLETORAS DE ESGOTO SANITÁRIO, DIÂMETRO DE 300 MM, JUNTA ELÁSTICA, INSTALADO EM LOCAL COM BAIXO NÍVEL DE INTERFERÊNCIAS - FORNECIMENTO E ASSENTAMENTO. AF_12/2015</t>
  </si>
  <si>
    <t>194,53</t>
  </si>
  <si>
    <t>ASSENTAMENTO DE TUBO DE CONCRETO PARA REDES COLETORAS DE ESGOTO SANITÁRIO, DIÂMETRO DE 300 MM, JUNTA ELÁSTICA, INSTALADO EM LOCAL COM BAIXO NÍVEL DE INTERFERÊNCIAS (NÃO INCLUI FORNECIMENTO). AF_12/2015</t>
  </si>
  <si>
    <t>8,37</t>
  </si>
  <si>
    <t>TUBO DE CONCRETO PARA REDES COLETORAS DE ESGOTO SANITÁRIO, DIÂMETRO DE 400 MM, JUNTA ELÁSTICA, INSTALADO EM LOCAL COM BAIXO NÍVEL DE INTERFERÊNCIAS - FORNECIMENTO E ASSENTAMENTO. AF_12/2015</t>
  </si>
  <si>
    <t>203,85</t>
  </si>
  <si>
    <t>ASSENTAMENTO DE TUBO DE CONCRETO PARA REDES COLETORAS DE ESGOTO SANITÁRIO, DIÂMETRO DE 400 MM, JUNTA ELÁSTICA, INSTALADO EM LOCAL COM BAIXO NÍVEL DE INTERFERÊNCIAS (NÃO INCLUI FORNECIMENTO). AF_12/2015</t>
  </si>
  <si>
    <t>10,69</t>
  </si>
  <si>
    <t>TUBO DE CONCRETO PARA REDES COLETORAS DE ESGOTO SANITÁRIO, DIÂMETRO DE 500 MM, JUNTA ELÁSTICA, INSTALADO EM LOCAL COM BAIXO NÍVEL DE INTERFERÊNCIAS - FORNECIMENTO E ASSENTAMENTO. AF_12/2015</t>
  </si>
  <si>
    <t>359,80</t>
  </si>
  <si>
    <t>ASSENTAMENTO DE TUBO DE CONCRETO PARA REDES COLETORAS DE ESGOTO SANITÁRIO, DIÂMETRO DE 500 MM, JUNTA ELÁSTICA, INSTALADO EM LOCAL COM BAIXO NÍVEL DE INTERFERÊNCIAS (NÃO INCLUI FORNECIMENTO). AF_12/2015</t>
  </si>
  <si>
    <t>12,81</t>
  </si>
  <si>
    <t>440,21</t>
  </si>
  <si>
    <t>ASSENTAMENTO DE TUBO DE CONCRETO PARA REDES COLETORAS DE ESGOTO SANITÁRIO, DIÂMETRO DE 600 MM, JUNTA ELÁSTICA, INSTALADO EM LOCAL COM BAIXO NÍVEL DE INTERFERÊNCIAS (NÃO INCLUI FORNECIMENTO). AF_12/2015</t>
  </si>
  <si>
    <t>15,21</t>
  </si>
  <si>
    <t>TUBO DE CONCRETO PARA REDES COLETORAS DE ESGOTO SANITÁRIO, DIÂMETRO DE 700 MM, JUNTA ELÁSTICA, INSTALADO EM LOCAL COM BAIXO NÍVEL DE INTERFERÊNCIAS - FORNECIMENTO E ASSENTAMENTO. AF_12/2015</t>
  </si>
  <si>
    <t>573,75</t>
  </si>
  <si>
    <t>ASSENTAMENTO DE TUBO DE CONCRETO PARA REDES COLETORAS DE ESGOTO SANITÁRIO, DIÂMETRO DE 700 MM, JUNTA ELÁSTICA, INSTALADO EM LOCAL COM BAIXO NÍVEL DE INTERFERÊNCIAS (NÃO INCLUI FORNECIMENTO). AF_12/2015</t>
  </si>
  <si>
    <t>17,34</t>
  </si>
  <si>
    <t>TUBO DE CONCRETO PARA REDES COLETORAS DE ESGOTO SANITÁRIO, DIÂMETRO DE 800 MM, JUNTA ELÁSTICA, INSTALADO EM LOCAL COM BAIXO NÍVEL DE INTERFERÊNCIAS - FORNECIMENTO E ASSENTAMENTO. AF_12/2015</t>
  </si>
  <si>
    <t>594,79</t>
  </si>
  <si>
    <t>ASSENTAMENTO DE TUBO DE CONCRETO PARA REDES COLETORAS DE ESGOTO SANITÁRIO, DIÂMETRO DE 800 MM, JUNTA ELÁSTICA, INSTALADO EM LOCAL COM BAIXO NÍVEL DE INTERFERÊNCIAS (NÃO INCLUI FORNECIMENTO). AF_12/2015</t>
  </si>
  <si>
    <t>19,72</t>
  </si>
  <si>
    <t>TUBO DE CONCRETO PARA REDES COLETORAS DE ESGOTO SANITÁRIO, DIÂMETRO DE 900 MM, JUNTA ELÁSTICA, INSTALADO EM LOCAL COM BAIXO NÍVEL DE INTERFERÊNCIAS - FORNECIMENTO E ASSENTAMENTO. AF_12/2015</t>
  </si>
  <si>
    <t>880,46</t>
  </si>
  <si>
    <t>ASSENTAMENTO DE TUBO DE CONCRETO PARA REDES COLETORAS DE ESGOTO SANITÁRIO, DIÂMETRO DE 900 MM, JUNTA ELÁSTICA, INSTALADO EM LOCAL COM BAIXO NÍVEL DE INTERFERÊNCIAS (NÃO INCLUI FORNECIMENTO). AF_12/2015</t>
  </si>
  <si>
    <t>21,84</t>
  </si>
  <si>
    <t>TUBO DE CONCRETO PARA REDES COLETORAS DE ESGOTO SANITÁRIO, DIÂMETRO DE 1000 MM, JUNTA ELÁSTICA, INSTALADO EM LOCAL COM BAIXO NÍVEL DE INTERFERÊNCIAS - FORNECIMENTO E ASSENTAMENTO. AF_12/2015</t>
  </si>
  <si>
    <t>905,55</t>
  </si>
  <si>
    <t>ASSENTAMENTO DE TUBO DE CONCRETO PARA REDES COLETORAS DE ESGOTO SANITÁRIO, DIÂMETRO DE 1000 MM, JUNTA ELÁSTICA, INSTALADO EM LOCAL COM BAIXO NÍVEL DE INTERFERÊNCIAS (NÃO INCLUI FORNECIMENTO). AF_12/2015</t>
  </si>
  <si>
    <t>TUBO DE CONCRETO PARA REDES COLETORAS DE ESGOTO SANITÁRIO, DIÂMETRO DE 300 MM, JUNTA ELÁSTICA, INSTALADO EM LOCAL COM ALTO NÍVEL DE INTERFERÊNCIAS - FORNECIMENTO E ASSENTAMENTO. AF_12/2015</t>
  </si>
  <si>
    <t>201,98</t>
  </si>
  <si>
    <t>ASSENTAMENTO DE TUBO DE CONCRETO PARA REDES COLETORAS DE ESGOTO SANITÁRIO, DIÂMETRO DE 300 MM, JUNTA ELÁSTICA, INSTALADO EM LOCAL COM ALTO NÍVEL DE INTERFERÊNCIAS (NÃO INCLUI FORNECIMENTO). AF_12/2015</t>
  </si>
  <si>
    <t>15,82</t>
  </si>
  <si>
    <t>TUBO DE CONCRETO PARA REDES COLETORAS DE ESGOTO SANITÁRIO, DIÂMETRO DE 400 MM, JUNTA ELÁSTICA, INSTALADO EM LOCAL COM ALTO NÍVEL DE INTERFERÊNCIAS - FORNECIMENTO E ASSENTAMENTO. AF_12/2015</t>
  </si>
  <si>
    <t>ASSENTAMENTO DE TUBO DE CONCRETO PARA REDES COLETORAS DE ESGOTO SANITÁRIO, DIÂMETRO DE 400 MM, JUNTA ELÁSTICA, INSTALADO EM LOCAL COM ALTO NÍVEL DE INTERFERÊNCIAS (NÃO INCLUI FORNECIMENTO). AF_12/2015</t>
  </si>
  <si>
    <t>19,98</t>
  </si>
  <si>
    <t>TUBO DE CONCRETO PARA REDES COLETORAS DE ESGOTO SANITÁRIO, DIÂMETRO DE 500 MM, JUNTA ELÁSTICA, INSTALADO EM LOCAL COM ALTO NÍVEL DE INTERFERÊNCIAS - FORNECIMENTO E ASSENTAMENTO. AF_12/2015</t>
  </si>
  <si>
    <t>371,32</t>
  </si>
  <si>
    <t>ASSENTAMENTO DE TUBO DE CONCRETO PARA REDES COLETORAS DE ESGOTO SANITÁRIO, DIÂMETRO DE 500 MM, JUNTA ELÁSTICA, INSTALADO EM LOCAL COM ALTO NÍVEL DE INTERFERÊNCIAS (NÃO INCLUI FORNECIMENTO). AF_12/2015</t>
  </si>
  <si>
    <t>24,33</t>
  </si>
  <si>
    <t>TUBO DE CONCRETO PARA REDES COLETORAS DE ESGOTO SANITÁRIO, DIÂMETRO DE 600 MM, JUNTA ELÁSTICA, INSTALADO EM LOCAL COM ALTO NÍVEL DE INTERFERÊNCIAS - FORNECIMENTO E ASSENTAMENTO. AF_12/2015</t>
  </si>
  <si>
    <t>453,68</t>
  </si>
  <si>
    <t>ASSENTAMENTO DE TUBO DE CONCRETO PARA REDES COLETORAS DE ESGOTO SANITÁRIO, DIÂMETRO DE 600 MM, JUNTA ELÁSTICA, INSTALADO EM LOCAL COM ALTO NÍVEL DE INTERFERÊNCIAS (NÃO INCLUI FORNECIMENTO). AF_12/2015</t>
  </si>
  <si>
    <t>28,68</t>
  </si>
  <si>
    <t>TUBO DE CONCRETO PARA REDES COLETORAS DE ESGOTO SANITÁRIO, DIÂMETRO DE 700 MM, JUNTA ELÁSTICA, INSTALADO EM LOCAL COM ALTO NÍVEL DE INTERFERÊNCIAS - FORNECIMENTO E ASSENTAMENTO. AF_12/2015</t>
  </si>
  <si>
    <t>589,21</t>
  </si>
  <si>
    <t>ASSENTAMENTO DE TUBO DE CONCRETO PARA REDES COLETORAS DE ESGOTO SANITÁRIO, DIÂMETRO DE 700 MM, JUNTA ELÁSTICA, INSTALADO EM LOCAL COM ALTO NÍVEL DE INTERFERÊNCIAS (NÃO INCLUI FORNECIMENTO). AF_12/2015</t>
  </si>
  <si>
    <t>32,80</t>
  </si>
  <si>
    <t>TUBO DE CONCRETO PARA REDES COLETORAS DE ESGOTO SANITÁRIO, DIÂMETRO DE 800 MM, JUNTA ELÁSTICA, INSTALADO EM LOCAL COM ALTO NÍVEL DE INTERFERÊNCIAS - FORNECIMENTO E ASSENTAMENTO. AF_12/2015</t>
  </si>
  <si>
    <t>612,32</t>
  </si>
  <si>
    <t>ASSENTAMENTO DE TUBO DE CONCRETO PARA REDES COLETORAS DE ESGOTO SANITÁRIO, DIÂMETRO DE 800 MM, JUNTA ELÁSTICA, INSTALADO EM LOCAL COM ALTO NÍVEL DE INTERFERÊNCIAS (NÃO INCLUI FORNECIMENTO). AF_12/2015</t>
  </si>
  <si>
    <t>37,25</t>
  </si>
  <si>
    <t>TUBO DE CONCRETO PARA REDES COLETORAS DE ESGOTO SANITÁRIO, DIÂMETRO DE 900 MM, JUNTA ELÁSTICA, INSTALADO EM LOCAL COM ALTO NÍVEL DE INTERFERÊNCIAS - FORNECIMENTO E ASSENTAMENTO. AF_12/2015</t>
  </si>
  <si>
    <t>900,20</t>
  </si>
  <si>
    <t>ASSENTAMENTO DE TUBO DE CONCRETO PARA REDES COLETORAS DE ESGOTO SANITÁRIO, DIÂMETRO DE 900 MM, JUNTA ELÁSTICA, INSTALADO EM LOCAL COM ALTO NÍVEL DE INTERFERÊNCIAS (NÃO INCLUI FORNECIMENTO). AF_12/2015</t>
  </si>
  <si>
    <t>41,58</t>
  </si>
  <si>
    <t>TUBO DE CONCRETO PARA REDES COLETORAS DE ESGOTO SANITÁRIO, DIÂMETRO DE 1000 MM, JUNTA ELÁSTICA, INSTALADO EM LOCAL COM ALTO NÍVEL DE INTERFERÊNCIAS - FORNECIMENTO E ASSENTAMENTO. AF_12/2015</t>
  </si>
  <si>
    <t>927,24</t>
  </si>
  <si>
    <t>ASSENTAMENTO DE TUBO DE CONCRETO PARA REDES COLETORAS DE ESGOTO SANITÁRIO, DIÂMETRO DE 1000 MM, JUNTA ELÁSTICA, INSTALADO EM LOCAL COM ALTO NÍVEL DE INTERFERÊNCIAS (NÃO INCLUI FORNECIMENTO). AF_12/2015</t>
  </si>
  <si>
    <t>45,95</t>
  </si>
  <si>
    <t>TUBO DE CONCRETO PARA REDES COLETORAS DE ÁGUAS PLUVIAIS, DIÂMETRO DE 400 MM, JUNTA RÍGIDA, INSTALADO EM LOCAL COM BAIXO NÍVEL DE INTERFERÊNCIAS - FORNECIMENTO E ASSENTAMENTO. AF_12/2015</t>
  </si>
  <si>
    <t>157,53</t>
  </si>
  <si>
    <t>TUBO DE CONCRETO PARA REDES COLETORAS DE ÁGUAS PLUVIAIS, DIÂMETRO DE 500 MM, JUNTA RÍGIDA, INSTALADO EM LOCAL COM BAIXO NÍVEL DE INTERFERÊNCIAS - FORNECIMENTO E ASSENTAMENTO. AF_12/2015</t>
  </si>
  <si>
    <t>189,35</t>
  </si>
  <si>
    <t>TUBO DE CONCRETO PARA REDES COLETORAS DE ÁGUAS PLUVIAIS, DIÂMETRO DE 600 MM, JUNTA RÍGIDA, INSTALADO EM LOCAL COM BAIXO NÍVEL DE INTERFERÊNCIAS - FORNECIMENTO E ASSENTAMENTO. AF_12/2015</t>
  </si>
  <si>
    <t>281,43</t>
  </si>
  <si>
    <t>TUBO DE CONCRETO PARA REDES COLETORAS DE ÁGUAS PLUVIAIS, DIÂMETRO DE 700 MM, JUNTA RÍGIDA, INSTALADO EM LOCAL COM BAIXO NÍVEL DE INTERFERÊNCIAS - FORNECIMENTO E ASSENTAMENTO. AF_12/2015</t>
  </si>
  <si>
    <t>369,25</t>
  </si>
  <si>
    <t>TUBO DE CONCRETO PARA REDES COLETORAS DE ÁGUAS PLUVIAIS, DIÂMETRO DE 800 MM, JUNTA RÍGIDA, INSTALADO EM LOCAL COM BAIXO NÍVEL DE INTERFERÊNCIAS - FORNECIMENTO E ASSENTAMENTO. AF_12/2015</t>
  </si>
  <si>
    <t>446,01</t>
  </si>
  <si>
    <t>TUBO DE CONCRETO PARA REDES COLETORAS DE ÁGUAS PLUVIAIS, DIÂMETRO DE 900 MM, JUNTA RÍGIDA, INSTALADO EM LOCAL COM BAIXO NÍVEL DE INTERFERÊNCIAS - FORNECIMENTO E ASSENTAMENTO. AF_12/2015</t>
  </si>
  <si>
    <t>512,27</t>
  </si>
  <si>
    <t>TUBO DE CONCRETO PARA REDES COLETORAS DE ÁGUAS PLUVIAIS, DIÂMETRO DE 1000 MM, JUNTA RÍGIDA, INSTALADO EM LOCAL COM BAIXO NÍVEL DE INTERFERÊNCIAS - FORNECIMENTO E ASSENTAMENTO. AF_12/2015</t>
  </si>
  <si>
    <t>536,40</t>
  </si>
  <si>
    <t>TUBO DE CONCRETO PARA REDES COLETORAS DE ÁGUAS PLUVIAIS, DIÂMETRO DE 400 MM, JUNTA RÍGIDA, INSTALADO EM LOCAL COM ALTO NÍVEL DE INTERFERÊNCIAS - FORNECIMENTO E ASSENTAMENTO. AF_12/2015</t>
  </si>
  <si>
    <t>166,81</t>
  </si>
  <si>
    <t>TUBO DE CONCRETO PARA REDES COLETORAS DE ÁGUAS PLUVIAIS, DIÂMETRO DE 500 MM, JUNTA RÍGIDA, INSTALADO EM LOCAL COM ALTO NÍVEL DE INTERFERÊNCIAS - FORNECIMENTO E ASSENTAMENTO. AF_12/2015</t>
  </si>
  <si>
    <t>200,85</t>
  </si>
  <si>
    <t>TUBO DE CONCRETO PARA REDES COLETORAS DE ÁGUAS PLUVIAIS, DIÂMETRO DE 600 MM, JUNTA RÍGIDA, INSTALADO EM LOCAL COM ALTO NÍVEL DE INTERFERÊNCIAS - FORNECIMENTO E ASSENTAMENTO. AF_12/2015</t>
  </si>
  <si>
    <t>294,91</t>
  </si>
  <si>
    <t>TUBO DE CONCRETO PARA REDES COLETORAS DE ÁGUAS PLUVIAIS, DIÂMETRO DE 700 MM, JUNTA RÍGIDA, INSTALADO EM LOCAL COM ALTO NÍVEL DE INTERFERÊNCIAS - FORNECIMENTO E ASSENTAMENTO. AF_12/2015</t>
  </si>
  <si>
    <t>384,95</t>
  </si>
  <si>
    <t>TUBO DE CONCRETO PARA REDES COLETORAS DE ÁGUAS PLUVIAIS, DIÂMETRO DE 800 MM, JUNTA RÍGIDA, INSTALADO EM LOCAL COM ALTO NÍVEL DE INTERFERÊNCIAS - FORNECIMENTO E ASSENTAMENTO. AF_12/2015</t>
  </si>
  <si>
    <t>463,55</t>
  </si>
  <si>
    <t>TUBO DE CONCRETO PARA REDES COLETORAS DE ÁGUAS PLUVIAIS, DIÂMETRO DE 900 MM, JUNTA RÍGIDA, INSTALADO EM LOCAL COM ALTO NÍVEL DE INTERFERÊNCIAS - FORNECIMENTO E ASSENTAMENTO. AF_12/2015</t>
  </si>
  <si>
    <t>531,72</t>
  </si>
  <si>
    <t>TUBO DE CONCRETO PARA REDES COLETORAS DE ÁGUAS PLUVIAIS, DIÂMETRO DE 1000 MM, JUNTA RÍGIDA, INSTALADO EM LOCAL COM ALTO NÍVEL DE INTERFERÊNCIAS - FORNECIMENTO E ASSENTAMENTO. AF_12/2015</t>
  </si>
  <si>
    <t>558,19</t>
  </si>
  <si>
    <t>ASSENTAMENTO DE TUBO DE CONCRETO PARA REDES COLETORAS DE ÁGUAS PLUVIAIS, DIÂMETRO DE 300 MM, JUNTA RÍGIDA, INSTALADO EM LOCAL COM BAIXO NÍVEL DE INTERFERÊNCIAS (NÃO INCLUI FORNECIMENTO). AF_12/2015</t>
  </si>
  <si>
    <t>37,72</t>
  </si>
  <si>
    <t>ASSENTAMENTO DE TUBO DE CONCRETO PARA REDES COLETORAS DE ÁGUAS PLUVIAIS, DIÂMETRO DE 400 MM, JUNTA RÍGIDA, INSTALADO EM LOCAL COM BAIXO NÍVEL DE INTERFERÊNCIAS (NÃO INCLUI FORNECIMENTO). AF_12/2015</t>
  </si>
  <si>
    <t>48,44</t>
  </si>
  <si>
    <t>ASSENTAMENTO DE TUBO DE CONCRETO PARA REDES COLETORAS DE ÁGUAS PLUVIAIS, DIÂMETRO DE 500 MM, JUNTA RÍGIDA, INSTALADO EM LOCAL COM BAIXO NÍVEL DE INTERFERÊNCIAS (NÃO INCLUI FORNECIMENTO). AF_12/2015</t>
  </si>
  <si>
    <t>58,97</t>
  </si>
  <si>
    <t>ASSENTAMENTO DE TUBO DE CONCRETO PARA REDES COLETORAS DE ÁGUAS PLUVIAIS, DIÂMETRO DE 600 MM, JUNTA RÍGIDA, INSTALADO EM LOCAL COM BAIXO NÍVEL DE INTERFERÊNCIAS (NÃO INCLUI FORNECIMENTO). AF_12/2015</t>
  </si>
  <si>
    <t>70,32</t>
  </si>
  <si>
    <t>ASSENTAMENTO DE TUBO DE CONCRETO PARA REDES COLETORAS DE ÁGUAS PLUVIAIS, DIÂMETRO DE 700 MM, JUNTA RÍGIDA, INSTALADO EM LOCAL COM BAIXO NÍVEL DE INTERFERÊNCIAS (NÃO INCLUI FORNECIMENTO). AF_12/2015</t>
  </si>
  <si>
    <t>81,50</t>
  </si>
  <si>
    <t>ASSENTAMENTO DE TUBO DE CONCRETO PARA REDES COLETORAS DE ÁGUAS PLUVIAIS, DIÂMETRO DE 800 MM, JUNTA RÍGIDA, INSTALADO EM LOCAL COM BAIXO NÍVEL DE INTERFERÊNCIAS (NÃO INCLUI FORNECIMENTO). AF_12/2015</t>
  </si>
  <si>
    <t>94,74</t>
  </si>
  <si>
    <t>ASSENTAMENTO DE TUBO DE CONCRETO PARA REDES COLETORAS DE ÁGUAS PLUVIAIS, DIÂMETRO DE 900 MM, JUNTA RÍGIDA, INSTALADO EM LOCAL COM BAIXO NÍVEL DE INTERFERÊNCIAS (NÃO INCLUI FORNECIMENTO). AF_12/2015</t>
  </si>
  <si>
    <t>108,67</t>
  </si>
  <si>
    <t>ASSENTAMENTO DE TUBO DE CONCRETO PARA REDES COLETORAS DE ÁGUAS PLUVIAIS, DIÂMETRO DE 1000 MM, JUNTA RÍGIDA, INSTALADO EM LOCAL COM BAIXO NÍVEL DE INTERFERÊNCIAS (NÃO INCLUI FORNECIMENTO). AF_12/2015</t>
  </si>
  <si>
    <t>124,82</t>
  </si>
  <si>
    <t>TUBO DE CONCRETO PARA REDES COLETORAS DE ÁGUAS PLUVIAIS, DIÂMETRO DE 1200 MM, JUNTA RÍGIDA, INSTALADO EM LOCAL COM BAIXO NÍVEL DE INTERFERÊNCIAS - FORNECIMENTO E ASSENTAMENTO. AF_12/2015</t>
  </si>
  <si>
    <t>770,90</t>
  </si>
  <si>
    <t>ASSENTAMENTO DE TUBO DE CONCRETO PARA REDES COLETORAS DE ÁGUAS PLUVIAIS, DIÂMETRO DE 1200 MM, JUNTA RÍGIDA, INSTALADO EM LOCAL COM BAIXO NÍVEL DE INTERFERÊNCIAS (NÃO INCLUI FORNECIMENTO). AF_12/2015</t>
  </si>
  <si>
    <t>156,18</t>
  </si>
  <si>
    <t>TUBO DE CONCRETO PARA REDES COLETORAS DE ÁGUAS PLUVIAIS, DIÂMETRO DE 1500 MM, JUNTA RÍGIDA, INSTALADO EM LOCAL COM BAIXO NÍVEL DE INTERFERÊNCIAS - FORNECIMENTO E ASSENTAMENTO. AF_12/2015</t>
  </si>
  <si>
    <t>1.100,82</t>
  </si>
  <si>
    <t>ASSENTAMENTO DE TUBO DE CONCRETO PARA REDES COLETORAS DE ÁGUAS PLUVIAIS, DIÂMETRO DE 1500 MM, JUNTA RÍGIDA, INSTALADO EM LOCAL COM BAIXO NÍVEL DE INTERFERÊNCIAS (NÃO INCLUI FORNECIMENTO). AF_12/2015</t>
  </si>
  <si>
    <t>210,23</t>
  </si>
  <si>
    <t>ASSENTAMENTO DE TUBO DE CONCRETO PARA REDES COLETORAS DE ÁGUAS PLUVIAIS, DIÂMETRO DE 300 MM, JUNTA RÍGIDA, INSTALADO EM LOCAL COM ALTO NÍVEL DE INTERFERÊNCIAS (NÃO INCLUI FORNECIMENTO). AF_12/2015</t>
  </si>
  <si>
    <t>44,98</t>
  </si>
  <si>
    <t>ASSENTAMENTO DE TUBO DE CONCRETO PARA REDES COLETORAS DE ÁGUAS PLUVIAIS, DIÂMETRO DE 400 MM, JUNTA RÍGIDA, INSTALADO EM LOCAL COM ALTO NÍVEL DE INTERFERÊNCIAS (NÃO INCLUI FORNECIMENTO). AF_12/2015</t>
  </si>
  <si>
    <t>57,72</t>
  </si>
  <si>
    <t>ASSENTAMENTO DE TUBO DE CONCRETO PARA REDES COLETORAS DE ÁGUAS PLUVIAIS, DIÂMETRO DE 500 MM, JUNTA RÍGIDA, INSTALADO EM LOCAL COM ALTO NÍVEL DE INTERFERÊNCIAS (NÃO INCLUI FORNECIMENTO). AF_12/2015</t>
  </si>
  <si>
    <t>70,47</t>
  </si>
  <si>
    <t>ASSENTAMENTO DE TUBO DE CONCRETO PARA REDES COLETORAS DE ÁGUAS PLUVIAIS, DIÂMETRO DE 600 MM, JUNTA RÍGIDA, INSTALADO EM LOCAL COM ALTO NÍVEL DE INTERFERÊNCIAS (NÃO INCLUI FORNECIMENTO). AF_12/2015</t>
  </si>
  <si>
    <t>83,80</t>
  </si>
  <si>
    <t>ASSENTAMENTO DE TUBO DE CONCRETO PARA REDES COLETORAS DE ÁGUAS PLUVIAIS, DIÂMETRO DE 700 MM, JUNTA RÍGIDA, INSTALADO EM LOCAL COM ALTO NÍVEL DE INTERFERÊNCIAS (NÃO INCLUI FORNECIMENTO). AF_12/2015</t>
  </si>
  <si>
    <t>ASSENTAMENTO DE TUBO DE CONCRETO PARA REDES COLETORAS DE ÁGUAS PLUVIAIS, DIÂMETRO DE 800 MM, JUNTA RÍGIDA, INSTALADO EM LOCAL COM ALTO NÍVEL DE INTERFERÊNCIAS (NÃO INCLUI FORNECIMENTO). AF_12/2015</t>
  </si>
  <si>
    <t>112,28</t>
  </si>
  <si>
    <t>ASSENTAMENTO DE TUBO DE CONCRETO PARA REDES COLETORAS DE ÁGUAS PLUVIAIS, DIÂMETRO DE 900 MM, JUNTA RÍGIDA, INSTALADO EM LOCAL COM ALTO NÍVEL DE INTERFERÊNCIAS (NÃO INCLUI FORNECIMENTO). AF_12/2015</t>
  </si>
  <si>
    <t>128,12</t>
  </si>
  <si>
    <t>ASSENTAMENTO DE TUBO DE CONCRETO PARA REDES COLETORAS DE ÁGUAS PLUVIAIS, DIÂMETRO DE 1000 MM, JUNTA RÍGIDA, INSTALADO EM LOCAL COM ALTO NÍVEL DE INTERFERÊNCIAS (NÃO INCLUI FORNECIMENTO). AF_12/2015</t>
  </si>
  <si>
    <t>146,61</t>
  </si>
  <si>
    <t>TUBO DE CONCRETO PARA REDES COLETORAS DE ÁGUAS PLUVIAIS, DIÂMETRO DE 1200 MM, JUNTA RÍGIDA, INSTALADO EM LOCAL COM ALTO NÍVEL DE INTERFERÊNCIAS - FORNECIMENTO E ASSENTAMENTO. AF_12/2015</t>
  </si>
  <si>
    <t>796,58</t>
  </si>
  <si>
    <t>ASSENTAMENTO DE TUBO DE CONCRETO PARA REDES COLETORAS DE ÁGUAS PLUVIAIS, DIÂMETRO DE 1200 MM, JUNTA RÍGIDA, INSTALADO EM LOCAL COM ALTO NÍVEL DE INTERFERÊNCIAS (NÃO INCLUI FORNECIMENTO). AF_12/2015</t>
  </si>
  <si>
    <t>181,86</t>
  </si>
  <si>
    <t>TUBO DE CONCRETO PARA REDES COLETORAS DE ÁGUAS PLUVIAIS, DIÂMETRO DE 1500 MM, JUNTA RÍGIDA, INSTALADO EM LOCAL COM ALTO NÍVEL DE INTERFERÊNCIAS - FORNECIMENTO E ASSENTAMENTO. AF_12/2015</t>
  </si>
  <si>
    <t>1.132,35</t>
  </si>
  <si>
    <t>ASSENTAMENTO DE TUBO DE CONCRETO PARA REDES COLETORAS DE ÁGUAS PLUVIAIS, DIÂMETRO DE 1500 MM, JUNTA RÍGIDA, INSTALADO EM LOCAL COM ALTO NÍVEL DE INTERFERÊNCIAS (NÃO INCLUI FORNECIMENTO). AF_12/2015</t>
  </si>
  <si>
    <t>241,76</t>
  </si>
  <si>
    <t>TUBO DE CONCRETO PARA REDES COLETORAS DE ÁGUAS PLUVIAIS, DIÂMETRO DE 300MM, JUNTA RÍGIDA, INSTALADO EM LOCAL COM BAIXO NÍVEL DE INTERFERÊNCIAS - FORNECIMENTO E ASSENTAMENTO. AF_12/2015</t>
  </si>
  <si>
    <t>134,40</t>
  </si>
  <si>
    <t>TUBO DE CONCRETO PARA REDES COLETORAS DE ÁGUAS PLUVIAIS, DIÂMETRO DE 300MM, JUNTA RÍGIDA, INSTALADO EM LOCAL COM ALTO NÍVEL DE INTERFERÊNCIAS - FORNECIMENTO E ASSENTAMENTO. AF_12/2015</t>
  </si>
  <si>
    <t>141,66</t>
  </si>
  <si>
    <t>TUBO DE CONCRETO (SIMPLES) PARA REDES COLETORAS DE ÁGUAS PLUVIAIS, DIÂMETRO DE 300 MM, JUNTA RÍGIDA, INSTALADO EM LOCAL COM BAIXO NÍVEL DE INTERFERÊNCIAS - FORNECIMENTO E ASSENTAMENTO. AF_12/2015</t>
  </si>
  <si>
    <t>82,17</t>
  </si>
  <si>
    <t>TUBO DE CONCRETO (SIMPLES) PARA REDES COLETORAS DE ÁGUAS PLUVIAIS, DIÂMETRO DE 400 MM, JUNTA RÍGIDA, INSTALADO EM LOCAL COM BAIXO NÍVEL DE INTERFERÊNCIAS - FORNECIMENTO E ASSENTAMENTO. AF_12/2015</t>
  </si>
  <si>
    <t>100,97</t>
  </si>
  <si>
    <t>TUBO DE CONCRETO (SIMPLES) PARA REDES COLETORAS DE ÁGUAS PLUVIAIS, DIÂMETRO DE 500 MM, JUNTA RÍGIDA, INSTALADO EM LOCAL COM BAIXO NÍVEL DE INTERFERÊNCIAS - FORNECIMENTO E ASSENTAMENTO. AF_12/2015</t>
  </si>
  <si>
    <t>137,14</t>
  </si>
  <si>
    <t>TUBO DE CONCRETO (SIMPLES) PARA REDES COLETORAS DE ÁGUAS PLUVIAIS, DIÂMETRO DE 300 MM, JUNTA RÍGIDA, INSTALADO EM LOCAL COM ALTO NÍVEL DE INTERFERÊNCIAS - FORNECIMENTO E ASSENTAMENTO. AF_12/2015</t>
  </si>
  <si>
    <t>89,43</t>
  </si>
  <si>
    <t>TUBO DE CONCRETO (SIMPLES) PARA REDES COLETORAS DE ÁGUAS PLUVIAIS, DIÂMETRO DE 400 MM, JUNTA RÍGIDA, INSTALADO EM LOCAL COM ALTO NÍVEL DE INTERFERÊNCIAS - FORNECIMENTO E ASSENTAMENTO. AF_12/2015</t>
  </si>
  <si>
    <t>110,25</t>
  </si>
  <si>
    <t>TUBO DE CONCRETO (SIMPLES) PARA REDES COLETORAS DE ÁGUAS PLUVIAIS, DIÂMETRO DE 500 MM, JUNTA RÍGIDA, INSTALADO EM LOCAL COM ALTO NÍVEL DE INTERFERÊNCIAS - FORNECIMENTO E ASSENTAMENTO. AF_12/2015</t>
  </si>
  <si>
    <t>148,64</t>
  </si>
  <si>
    <t>ASSENTAMENTO DE TUBO DE PVC DEFOFO OU PRFV OU RPVC PARA REDE DE ÁGUA, DN 150 MM, JUNTA ELÁSTICA INTEGRADA, INSTALADO EM LOCAL COM NÍVEL ALTO DE INTERFERÊNCIAS (NÃO INCLUI FORNECIMENTO). AF_11/2017</t>
  </si>
  <si>
    <t>4,42</t>
  </si>
  <si>
    <t>ASSENTAMENTO DE TUBO DE PVC DEFOFO OU PRFV OU RPVC PARA REDE DE ÁGUA, DN 200 MM, JUNTA ELÁSTICA INTEGRADA, INSTALADO EM LOCAL COM NÍVEL ALTO DE INTERFERÊNCIAS (NÃO INCLUI FORNECIMENTO). AF_11/2017</t>
  </si>
  <si>
    <t>9,05</t>
  </si>
  <si>
    <t>ASSENTAMENTO DE TUBO DE PVC DEFOFO OU PRFV OU RPVC PARA REDE DE ÁGUA, DN 250 MM, JUNTA ELÁSTICA INTEGRADA, INSTALADO EM LOCAL COM NÍVEL ALTO DE INTERFERÊNCIAS (NÃO INCLUI FORNECIMENTO). AF_11/2017</t>
  </si>
  <si>
    <t>11,14</t>
  </si>
  <si>
    <t>ASSENTAMENTO DE TUBO DE PVC DEFOFO OU PRFV OU RPVC PARA REDE DE ÁGUA, DN 300 MM, JUNTA ELÁSTICA INTEGRADA, INSTALADO EM LOCAL COM NÍVEL ALTO DE INTERFERÊNCIAS (NÃO INCLUI FORNECIMENTO). AF_11/2017</t>
  </si>
  <si>
    <t>ASSENTAMENTO DE TUBO DE PVC DEFOFO OU PRFV OU RPVC PARA REDE DE ÁGUA, DN 350 MM, JUNTA ELÁSTICA INTEGRADA, INSTALADO EM LOCAL COM NÍVEL ALTO DE INTERFERÊNCIAS (NÃO INCLUI FORNECIMENTO). AF_11/2017</t>
  </si>
  <si>
    <t>ASSENTAMENTO DE TUBO DE PVC DEFOFO OU PRFV OU RPVC PARA REDE DE ÁGUA, DN 400 MM, JUNTA ELÁSTICA INTEGRADA, INSTALADO EM LOCAL COM NÍVEL ALTO DE INTERFERÊNCIAS (NÃO INCLUI FORNECIMENTO). AF_11/2017</t>
  </si>
  <si>
    <t>ASSENTAMENTO DE TUBO DE PVC DEFOFO OU PRFV OU RPVC PARA REDE DE ÁGUA, DN 500 MM, JUNTA ELÁSTICA INTEGRADA, INSTALADO EM LOCAL COM NÍVEL ALTO DE INTERFERÊNCIAS (NÃO INCLUI FORNECIMENTO). AF_11/2017</t>
  </si>
  <si>
    <t>21,54</t>
  </si>
  <si>
    <t>ASSENTAMENTO DE TUBO DE PVC DEFOFO OU PRFV OU RPVC PARA REDE DE ÁGUA, DN 150 MM, JUNTA ELÁSTICA INTEGRADA, INSTALADO EM LOCAL COM NÍVEL BAIXO DE INTERFERÊNCIAS (NÃO INCLUI FORNECIMENTO). AF_11/2017</t>
  </si>
  <si>
    <t>2,07</t>
  </si>
  <si>
    <t>ASSENTAMENTO DE TUBO DE PVC DEFOFO OU PRFV OU RPVC PARA REDE DE ÁGUA, DN 200 MM, JUNTA ELÁSTICA INTEGRADA, INSTALADO EM LOCAL COM NÍVEL BAIXO DE INTERFERÊNCIAS (NÃO INCLUI FORNECIMENTO). AF_11/2017</t>
  </si>
  <si>
    <t>4,72</t>
  </si>
  <si>
    <t>ASSENTAMENTO DE TUBO DE PVC DEFOFO OU PRFV OU RPVC PARA REDE DE ÁGUA, DN 250 MM, JUNTA ELÁSTICA INTEGRADA, INSTALADO EM LOCAL COM NÍVEL BAIXO DE INTERFERÊNCIAS (NÃO INCLUI FORNECIMENTO). AF_11/2017</t>
  </si>
  <si>
    <t>5,82</t>
  </si>
  <si>
    <t>ASSENTAMENTO DE TUBO DE PVC DEFOFO OU PRFV OU RPVC PARA REDE DE ÁGUA, DN 300 MM, JUNTA ELÁSTICA INTEGRADA, INSTALADO EM LOCAL COM NÍVEL BAIXO DE INTERFERÊNCIAS (NÃO INCLUI FORNECIMENTO). AF_11/2017</t>
  </si>
  <si>
    <t>6,92</t>
  </si>
  <si>
    <t>ASSENTAMENTO DE TUBO DE PVC DEFOFO OU PRFV OU RPVC PARA REDE DE ÁGUA, DN 350 MM, JUNTA ELÁSTICA INTEGRADA, INSTALADO EM LOCAL COM NÍVEL BAIXO DE INTERFERÊNCIAS (NÃO INCLUI FORNECIMENTO). AF_11/2017</t>
  </si>
  <si>
    <t>8,00</t>
  </si>
  <si>
    <t>ASSENTAMENTO DE TUBO DE PVC DEFOFO OU PRFV OU RPVC PARA REDE DE ÁGUA, DN 400 MM, JUNTA ELÁSTICA INTEGRADA, INSTALADO EM LOCAL COM NÍVEL BAIXO DE INTERFERÊNCIAS (NÃO INCLUI FORNECIMENTO). AF_11/2017</t>
  </si>
  <si>
    <t>9,09</t>
  </si>
  <si>
    <t>ASSENTAMENTO DE TUBO DE PVC DEFOFO OU PRFV OU RPVC PARA REDE DE ÁGUA, DN 500 MM, JUNTA ELÁSTICA INTEGRADA, INSTALADO EM LOCAL COM NÍVEL BAIXO DE INTERFERÊNCIAS (NÃO INCLUI FORNECIMENTO). AF_11/2017</t>
  </si>
  <si>
    <t>11,27</t>
  </si>
  <si>
    <t>ASSENTAMENTO DE TUBO DE FERRO FUNDIDO PARA REDE DE ÁGUA, DN 80 MM, JUNTA FLANGEADA (NÃO INCLUI O FORNECIMENTO). AF_09/2021</t>
  </si>
  <si>
    <t>ASSENTAMENTO DE TUBO DE FERRO FUNDIDO PARA REDE DE ÁGUA, DN 100 MM, JUNTA FLANGEADA (NÃO INCLUI O FORNECIMENTO). AF_09/2021</t>
  </si>
  <si>
    <t>12,24</t>
  </si>
  <si>
    <t>ASSENTAMENTO DE TUBO DE FERRO FUNDIDO PARA REDE DE ÁGUA, DN 150 MM, JUNTA FLANGEADA (NÃO INCLUI O FORNECIMENTO). AF_09/2021</t>
  </si>
  <si>
    <t>17,22</t>
  </si>
  <si>
    <t>ASSENTAMENTO DE TUBO DE FERRO FUNDIDO PARA REDE DE ÁGUA, DN 200 MM, JUNTA FLANGEADA (NÃO INCLUI O FORNECIMENTO). AF_09/2021</t>
  </si>
  <si>
    <t>22,19</t>
  </si>
  <si>
    <t>ASSENTAMENTO DE TUBO DE FERRO FUNDIDO PARA REDE DE ÁGUA, DN 250 MM, JUNTA FLANGEADA (NÃO INCLUI O FORNECIMENTO). AF_09/2021</t>
  </si>
  <si>
    <t>ASSENTAMENTO DE TUBO DE FERRO FUNDIDO PARA REDE DE ÁGUA, DN 300 MM, JUNTA FLANGEADA (NÃO INCLUI O FORNECIMENTO). AF_09/2021</t>
  </si>
  <si>
    <t>38,94</t>
  </si>
  <si>
    <t>ASSENTAMENTO DE TUBO DE FERRO FUNDIDO PARA REDE DE ÁGUA, DN 350 MM, JUNTA FLANGEADA (NÃO INCLUI O FORNECIMENTO). AF_09/2021</t>
  </si>
  <si>
    <t>50,65</t>
  </si>
  <si>
    <t>ASSENTAMENTO DE TUBO DE FERRO FUNDIDO PARA REDE DE ÁGUA, DN 400 MM, JUNTA FLANGEADA (NÃO INCLUI O FORNECIMENTO). AF_09/2021</t>
  </si>
  <si>
    <t>55,65</t>
  </si>
  <si>
    <t>ASSENTAMENTO DE TUBO DE FERRO FUNDIDO PARA REDE DE ÁGUA, DN 450 MM, JUNTA FLANGEADA (NÃO INCLUI O FORNECIMENTO). AF_09/2021</t>
  </si>
  <si>
    <t>67,38</t>
  </si>
  <si>
    <t>ASSENTAMENTO DE TUBO DE FERRO FUNDIDO PARA REDE DE ÁGUA, DN 500 MM, JUNTA FLANGEADA (NÃO INCLUI O FORNECIMENTO). AF_09/2021</t>
  </si>
  <si>
    <t>72,38</t>
  </si>
  <si>
    <t>ASSENTAMENTO DE TUBO DE FERRO FUNDIDO PARA REDE DE ÁGUA, DN 600 MM, JUNTA FLANGEADA (NÃO INCLUI O FORNECIMENTO). AF_09/2021</t>
  </si>
  <si>
    <t>82,35</t>
  </si>
  <si>
    <t>ASSENTAMENTO DE TUBO DE FERRO FUNDIDO PARA REDE DE ÁGUA, DN 700 MM, JUNTA FLANGEADA (NÃO INCLUI O FORNECIMENTO). AF_09/2021</t>
  </si>
  <si>
    <t>87,88</t>
  </si>
  <si>
    <t>ASSENTAMENTO DE TUBO DE FERRO FUNDIDO PARA REDE DE ÁGUA, DN 800 MM, JUNTA FLANGEADA (NÃO INCLUI O FORNECIMENTO). AF_09/2021</t>
  </si>
  <si>
    <t>ASSENTAMENTO DE TUBO DE FERRO FUNDIDO PARA REDE DE ÁGUA, DN 900 MM, JUNTA FLANGEADA (NÃO INCLUI O FORNECIMENTO). AF_09/2021</t>
  </si>
  <si>
    <t>111,48</t>
  </si>
  <si>
    <t>ASSENTAMENTO DE TUBO DE FERRO FUNDIDO PARA REDE DE ÁGUA, DN 1000 MM, JUNTA FLANGEADA (NÃO INCLUI O FORNECIMENTO). AF_09/2021</t>
  </si>
  <si>
    <t>120,39</t>
  </si>
  <si>
    <t>ASSENTAMENTO DE TUBO DE FERRO FUNDIDO PARA REDE DE ÁGUA, DN 1200 MM, JUNTA FLANGEADA (NÃO INCLUI O FORNECIMENTO). AF_09/2021</t>
  </si>
  <si>
    <t>143,98</t>
  </si>
  <si>
    <t>ASSENTAMENTO DE CONEXÃO COM 2 ACESSOS, FERRO FUNDIDO PARA REDE DE ÁGUA, DN  80 MM, JUNTA FLANGEADA (NÃO INCLUI O FORNECIMENTO). AF_09/2021</t>
  </si>
  <si>
    <t>42,97</t>
  </si>
  <si>
    <t>ASSENTAMENTO DE CONEXÃO COM 2 ACESSOS, FERRO FUNDIDO PARA REDE DE ÁGUA, DN  100 MM, JUNTA FLANGEADA (NÃO INCLUI O FORNECIMENTO). AF_09/2021</t>
  </si>
  <si>
    <t>51,31</t>
  </si>
  <si>
    <t>ASSENTAMENTO DE CONEXÃO COM 2 ACESSOS, FERRO FUNDIDO PARA REDE DE ÁGUA, DN  150 MM, JUNTA FLANGEADA (NÃO INCLUI O FORNECIMENTO). AF_09/2021</t>
  </si>
  <si>
    <t>72,17</t>
  </si>
  <si>
    <t>ASSENTAMENTO DE CONEXÃO COM 2 ACESSOS, FERRO FUNDIDO PARA REDE DE ÁGUA, DN  200 MM, JUNTA FLANGEADA (NÃO INCLUI O FORNECIMENTO). AF_09/2021</t>
  </si>
  <si>
    <t>92,99</t>
  </si>
  <si>
    <t>ASSENTAMENTO DE CONEXÃO COM 2 ACESSOS, FERRO FUNDIDO PARA REDE DE ÁGUA, DN  250 MM, JUNTA FLANGEADA (NÃO INCLUI O FORNECIMENTO). AF_09/2021</t>
  </si>
  <si>
    <t>153,00</t>
  </si>
  <si>
    <t>ASSENTAMENTO DE CONEXÃO COM 2 ACESSOS, FERRO FUNDIDO PARA REDE DE ÁGUA, DN  300 MM, JUNTA FLANGEADA (NÃO INCLUI O FORNECIMENTO). AF_09/2021</t>
  </si>
  <si>
    <t>173,85</t>
  </si>
  <si>
    <t>ASSENTAMENTO DE CONEXÃO COM 2 ACESSOS, FERRO FUNDIDO PARA REDE DE ÁGUA, DN  350 MM, JUNTA FLANGEADA (NÃO INCLUI O FORNECIMENTO). AF_09/2021</t>
  </si>
  <si>
    <t>233,85</t>
  </si>
  <si>
    <t>ASSENTAMENTO DE CONEXÃO COM 2 ACESSOS, FERRO FUNDIDO PARA REDE DE ÁGUA, DN  400 MM, JUNTA FLANGEADA (NÃO INCLUI O FORNECIMENTO). AF_09/2021</t>
  </si>
  <si>
    <t>254,69</t>
  </si>
  <si>
    <t>ASSENTAMENTO DE CONEXÃO COM 2 ACESSOS, FERRO FUNDIDO PARA REDE DE ÁGUA, DN  450 MM, JUNTA FLANGEADA (NÃO INCLUI O FORNECIMENTO). AF_09/2021</t>
  </si>
  <si>
    <t>314,69</t>
  </si>
  <si>
    <t>ASSENTAMENTO DE CONEXÃO COM 2 ACESSOS, FERRO FUNDIDO PARA REDE DE ÁGUA, DN  500 MM, JUNTA FLANGEADA (NÃO INCLUI O FORNECIMENTO). AF_09/2021</t>
  </si>
  <si>
    <t>335,53</t>
  </si>
  <si>
    <t>ASSENTAMENTO DE CONEXÃO COM 2 ACESSOS, FERRO FUNDIDO PARA REDE DE ÁGUA, DN  600 MM, JUNTA FLANGEADA (NÃO INCLUI O FORNECIMENTO). AF_09/2021</t>
  </si>
  <si>
    <t>377,22</t>
  </si>
  <si>
    <t>ASSENTAMENTO DE CONEXÃO COM 2 ACESSOS, FERRO FUNDIDO PARA REDE DE ÁGUA, DN  700 MM, JUNTA FLANGEADA (NÃO INCLUI O FORNECIMENTO). AF_09/2021</t>
  </si>
  <si>
    <t>458,07</t>
  </si>
  <si>
    <t>ASSENTAMENTO DE CONEXÃO COM 2 ACESSOS, FERRO FUNDIDO PARA REDE DE ÁGUA, DN  800 MM, JUNTA FLANGEADA (NÃO INCLUI O FORNECIMENTO). AF_09/2021</t>
  </si>
  <si>
    <t>499,74</t>
  </si>
  <si>
    <t>ASSENTAMENTO DE CONEXÃO COM 2 ACESSOS, FERRO FUNDIDO PARA REDE DE ÁGUA, DN  900 MM, JUNTA FLANGEADA (NÃO INCLUI O FORNECIMENTO). AF_09/2021</t>
  </si>
  <si>
    <t>580,60</t>
  </si>
  <si>
    <t>ASSENTAMENTO DE CONEXÃO COM 2 ACESSOS, FERRO FUNDIDO PARA REDE DE ÁGUA, DN  1000 MM, JUNTA FLANGEADA (NÃO INCLUI O FORNECIMENTO). AF_09/2021</t>
  </si>
  <si>
    <t>622,29</t>
  </si>
  <si>
    <t>ASSENTAMENTO DE CONEXÃO COM 2 ACESSOS, FERRO FUNDIDO PARA REDE DE ÁGUA, DN  1200 MM, JUNTA FLANGEADA (NÃO INCLUI O FORNECIMENTO). AF_09/2021</t>
  </si>
  <si>
    <t>744,82</t>
  </si>
  <si>
    <t>ASSENTAMENTO DE CONEXÃO COM 3 ACESSOS, FERRO FUNDIDO PARA REDE DE ÁGUA, DN  80 MM, JUNTA FLANGEADA (NÃO INCLUI O FORNECIMENTO). AF_09/2021</t>
  </si>
  <si>
    <t>56,47</t>
  </si>
  <si>
    <t>ASSENTAMENTO DE CONEXÃO COM 3 ACESSOS, FERRO FUNDIDO PARA REDE DE ÁGUA, DN  100 MM, JUNTA FLANGEADA (NÃO INCLUI O FORNECIMENTO). AF_09/2021</t>
  </si>
  <si>
    <t>68,98</t>
  </si>
  <si>
    <t>ASSENTAMENTO DE CONEXÃO COM 3 ACESSOS, FERRO FUNDIDO PARA REDE DE ÁGUA, DN  150 MM, JUNTA FLANGEADA (NÃO INCLUI O FORNECIMENTO). AF_09/2021</t>
  </si>
  <si>
    <t>100,25</t>
  </si>
  <si>
    <t>ASSENTAMENTO DE CONEXÃO COM 3 ACESSOS, FERRO FUNDIDO PARA REDE DE ÁGUA, DN  200 MM, JUNTA FLANGEADA (NÃO INCLUI O FORNECIMENTO). AF_09/2021</t>
  </si>
  <si>
    <t>131,49</t>
  </si>
  <si>
    <t>ASSENTAMENTO DE CONEXÃO COM 3 ACESSOS, FERRO FUNDIDO PARA REDE DE ÁGUA, DN  250 MM, JUNTA FLANGEADA (NÃO INCLUI O FORNECIMENTO). AF_09/2021</t>
  </si>
  <si>
    <t>221,52</t>
  </si>
  <si>
    <t>ASSENTAMENTO DE CONEXÃO COM 3 ACESSOS, FERRO FUNDIDO PARA REDE DE ÁGUA, DN  300 MM, JUNTA FLANGEADA (NÃO INCLUI O FORNECIMENTO). AF_09/2021</t>
  </si>
  <si>
    <t>252,77</t>
  </si>
  <si>
    <t>ASSENTAMENTO DE CONEXÃO COM 3 ACESSOS, FERRO FUNDIDO PARA REDE DE ÁGUA, DN  350 MM, JUNTA FLANGEADA (NÃO INCLUI O FORNECIMENTO). AF_09/2021</t>
  </si>
  <si>
    <t>342,79</t>
  </si>
  <si>
    <t>ASSENTAMENTO DE CONEXÃO COM 3 ACESSOS, FERRO FUNDIDO PARA REDE DE ÁGUA, DN  400 MM, JUNTA FLANGEADA (NÃO INCLUI O FORNECIMENTO). AF_09/2021</t>
  </si>
  <si>
    <t>374,05</t>
  </si>
  <si>
    <t>ASSENTAMENTO DE CONEXÃO COM 3 ACESSOS, FERRO FUNDIDO PARA REDE DE ÁGUA, DN  450 MM, JUNTA FLANGEADA (NÃO INCLUI O FORNECIMENTO). AF_09/2021</t>
  </si>
  <si>
    <t>464,06</t>
  </si>
  <si>
    <t>ASSENTAMENTO DE CONEXÃO COM 3 ACESSOS, FERRO FUNDIDO PARA REDE DE ÁGUA, DN  500 MM, JUNTA FLANGEADA (NÃO INCLUI O FORNECIMENTO). AF_09/2021</t>
  </si>
  <si>
    <t>495,30</t>
  </si>
  <si>
    <t>ASSENTAMENTO DE CONEXÃO COM 3 ACESSOS, FERRO FUNDIDO PARA REDE DE ÁGUA, DN  600 MM, JUNTA FLANGEADA (NÃO INCLUI O FORNECIMENTO). AF_09/2021</t>
  </si>
  <si>
    <t>ASSENTAMENTO DE CONEXÃO COM 3 ACESSOS, FERRO FUNDIDO PARA REDE DE ÁGUA, DN  700 MM, JUNTA FLANGEADA (NÃO INCLUI O FORNECIMENTO). AF_09/2021</t>
  </si>
  <si>
    <t>679,11</t>
  </si>
  <si>
    <t>ASSENTAMENTO DE CONEXÃO COM 3 ACESSOS, FERRO FUNDIDO PARA REDE DE ÁGUA, DN  800 MM, JUNTA FLANGEADA (NÃO INCLUI O FORNECIMENTO). AF_09/2021</t>
  </si>
  <si>
    <t>741,64</t>
  </si>
  <si>
    <t>ASSENTAMENTO DE CONEXÃO COM 3 ACESSOS, FERRO FUNDIDO PARA REDE DE ÁGUA, DN  900 MM, JUNTA FLANGEADA (NÃO INCLUI O FORNECIMENTO). AF_09/2021</t>
  </si>
  <si>
    <t>862,91</t>
  </si>
  <si>
    <t>ASSENTAMENTO DE CONEXÃO COM 3 ACESSOS, FERRO FUNDIDO PARA REDE DE ÁGUA, DN  1000 MM, JUNTA FLANGEADA (NÃO INCLUI O FORNECIMENTO). AF_09/2021</t>
  </si>
  <si>
    <t>925,43</t>
  </si>
  <si>
    <t>ASSENTAMENTO DE CONEXÃO COM 3 ACESSOS, FERRO FUNDIDO PARA REDE DE ÁGUA, DN  1200 MM, JUNTA FLANGEADA (NÃO INCLUI O FORNECIMENTO). AF_09/2021</t>
  </si>
  <si>
    <t>1.109,22</t>
  </si>
  <si>
    <t>ASSENTAMENTO DE CONEXÃO COM 1 ACESSO, FERRO FUNDIDO PARA REDE DE ÁGUA, DN  80 MM, JUNTA FLANGEADA (NÃO INCLUI O FORNECIMENTO). AF_09/2021</t>
  </si>
  <si>
    <t>29,50</t>
  </si>
  <si>
    <t>ASSENTAMENTO DE CONEXÃO COM 1 ACESSO, FERRO FUNDIDO PARA REDE DE ÁGUA, DN  100 MM, JUNTA FLANGEADA (NÃO INCLUI O FORNECIMENTO). AF_09/2021</t>
  </si>
  <si>
    <t>33,65</t>
  </si>
  <si>
    <t>ASSENTAMENTO DE CONEXÃO COM 1 ACESSO, FERRO FUNDIDO PARA REDE DE ÁGUA, DN  150 MM, JUNTA FLANGEADA (NÃO INCLUI O FORNECIMENTO). AF_09/2021</t>
  </si>
  <si>
    <t>44,08</t>
  </si>
  <si>
    <t>ASSENTAMENTO DE CONEXÃO COM 1 ACESSO, FERRO FUNDIDO PARA REDE DE ÁGUA, DN  200 MM, JUNTA FLANGEADA (NÃO INCLUI O FORNECIMENTO). AF_09/2021</t>
  </si>
  <si>
    <t>54,50</t>
  </si>
  <si>
    <t>ASSENTAMENTO DE CONEXÃO COM 1 ACESSO, FERRO FUNDIDO PARA REDE DE ÁGUA, DN  250 MM, JUNTA FLANGEADA (NÃO INCLUI O FORNECIMENTO). AF_09/2021</t>
  </si>
  <si>
    <t>84,51</t>
  </si>
  <si>
    <t>ASSENTAMENTO DE CONEXÃO COM 1 ACESSO, FERRO FUNDIDO PARA REDE DE ÁGUA, DN  300 MM, JUNTA FLANGEADA (NÃO INCLUI O FORNECIMENTO). AF_09/2021</t>
  </si>
  <si>
    <t>ASSENTAMENTO DE CONEXÃO COM 1 ACESSO, FERRO FUNDIDO PARA REDE DE ÁGUA, DN  350 MM, JUNTA FLANGEADA (NÃO INCLUI O FORNECIMENTO). AF_09/2021</t>
  </si>
  <si>
    <t>124,93</t>
  </si>
  <si>
    <t>ASSENTAMENTO DE CONEXÃO COM 1 ACESSO, FERRO FUNDIDO PARA REDE DE ÁGUA, DN  400 MM, JUNTA FLANGEADA (NÃO INCLUI O FORNECIMENTO). AF_09/2021</t>
  </si>
  <si>
    <t>135,34</t>
  </si>
  <si>
    <t>ASSENTAMENTO DE CONEXÃO COM 1 ACESSO, FERRO FUNDIDO PARA REDE DE ÁGUA, DN  450 MM, JUNTA FLANGEADA (NÃO INCLUI O FORNECIMENTO). AF_09/2021</t>
  </si>
  <si>
    <t>165,35</t>
  </si>
  <si>
    <t>ASSENTAMENTO DE CONEXÃO COM 1 ACESSO, FERRO FUNDIDO PARA REDE DE ÁGUA, DN  500 MM, JUNTA FLANGEADA (NÃO INCLUI O FORNECIMENTO). AF_09/2021</t>
  </si>
  <si>
    <t>175,76</t>
  </si>
  <si>
    <t>ASSENTAMENTO DE CONEXÃO COM 1 ACESSO, FERRO FUNDIDO PARA REDE DE ÁGUA, DN  600 MM, JUNTA FLANGEADA (NÃO INCLUI O FORNECIMENTO). AF_09/2021</t>
  </si>
  <si>
    <t>196,61</t>
  </si>
  <si>
    <t>ASSENTAMENTO DE CONEXÃO COM 1 ACESSO, FERRO FUNDIDO PARA REDE DE ÁGUA, DN  700 MM, JUNTA FLANGEADA (NÃO INCLUI O FORNECIMENTO). AF_09/2021</t>
  </si>
  <si>
    <t>237,03</t>
  </si>
  <si>
    <t>ASSENTAMENTO DE CONEXÃO COM 1 ACESSO, FERRO FUNDIDO PARA REDE DE ÁGUA, DN  800 MM, JUNTA FLANGEADA (NÃO INCLUI O FORNECIMENTO). AF_09/2021</t>
  </si>
  <si>
    <t>257,88</t>
  </si>
  <si>
    <t>ASSENTAMENTO DE CONEXÃO COM 1 ACESSO, FERRO FUNDIDO PARA REDE DE ÁGUA, DN  900 MM, JUNTA FLANGEADA (NÃO INCLUI O FORNECIMENTO). AF_09/2021</t>
  </si>
  <si>
    <t>298,24</t>
  </si>
  <si>
    <t>ASSENTAMENTO DE CONEXÃO COM 1 ACESSO, FERRO FUNDIDO PARA REDE DE ÁGUA, DN  1000 MM, JUNTA FLANGEADA (NÃO INCLUI O FORNECIMENTO). AF_09/2021</t>
  </si>
  <si>
    <t>319,13</t>
  </si>
  <si>
    <t>ASSENTAMENTO DE CONEXÃO COM 1 ACESSO, FERRO FUNDIDO PARA REDE DE ÁGUA, DN  1200 MM, JUNTA FLANGEADA (NÃO INCLUI O FORNECIMENTO). AF_09/2021</t>
  </si>
  <si>
    <t>380,40</t>
  </si>
  <si>
    <t>TUBO PEAD LISO PARA REDE DE ÁGUA OU ESGOTO, DIÂMETRO DE 20 MM, JUNTA SOLDADA (NÃO INCLUI A EXECUÇÃO DE SOLDA) - FORNECIMENTO E ASSENTAMENTO. AF_12/2021</t>
  </si>
  <si>
    <t>5,89</t>
  </si>
  <si>
    <t>TUBO PEAD LISO PARA REDE DE ÁGUA OU ESGOTO, DIÂMETRO DE 32 MM, JUNTA SOLDADA (NÃO INCLUI A EXECUÇÃO DE SOLDA) - FORNECIMENTO E ASSENTAMENTO. AF_12/2021</t>
  </si>
  <si>
    <t>11,57</t>
  </si>
  <si>
    <t>TUBO PEAD LISO PARA REDE DE ÁGUA OU ESGOTO, DIÂMETRO DE 110 MM, JUNTA SOLDADA (NÃO INCLUI A EXECUÇÃO DE SOLDA) - FORNECIMENTO E ASSENTAMENTO. AF_12/2021</t>
  </si>
  <si>
    <t>138,57</t>
  </si>
  <si>
    <t>TUBO PEAD LISO PARA REDE DE ÁGUA OU ESGOTO, DIÂMETRO DE 160 MM, JUNTA SOLDADA (NÃO INCLUI A EXECUÇÃO DE SOLDA) - FORNECIMENTO E ASSENTAMENTO. AF_12/2021</t>
  </si>
  <si>
    <t>1.319,83</t>
  </si>
  <si>
    <t>TUBO PEAD LISO PARA REDE DE ÁGUA OU ESGOTO, DIÂMETRO DE 200 MM, JUNTA SOLDADA (NÃO INCLUI A EXECUÇÃO DE SOLDA) - FORNECIMENTO E ASSENTAMENTO. AF_12/2021</t>
  </si>
  <si>
    <t>462,06</t>
  </si>
  <si>
    <t>TUBO PEAD LISO PARA REDE DE ÁGUA OU ESGOTO, DIÂMETRO DE 315 MM, JUNTA SOLDADA (NÃO INCLUI A EXECUÇÃO DE SOLDA) - FORNECIMENTO E ASSENTAMENTO. AF_12/2021</t>
  </si>
  <si>
    <t>1.132,72</t>
  </si>
  <si>
    <t>TUBO PEAD LISO PARA REDE DE ÁGUA OU ESGOTO, DIÂMETRO DE 400 MM, JUNTA SOLDADA (NÃO INCLUI A EXECUÇÃO DE SOLDA) - FORNECIMENTO E ASSENTAMENTO. AF_12/2021</t>
  </si>
  <si>
    <t>1.826,01</t>
  </si>
  <si>
    <t>TUBO PEAD LISO PARA REDE DE ÁGUA OU ESGOTO, DIÂMETRO DE 500 MM, JUNTA SOLDADA (NÃO INCLUI A EXECUÇÃO DE SOLDA) - FORNECIMENTO E ASSENTAMENTO. AF_12/2021</t>
  </si>
  <si>
    <t>3.203,88</t>
  </si>
  <si>
    <t>TUBO PEAD LISO PARA REDE DE ÁGUA OU ESGOTO, DIÂMETRO DE 630 MM, JUNTA SOLDADA (NÃO INCLUI A EXECUÇÃO DE SOLDA) - FORNECIMENTO E ASSENTAMENTO. AF_12/2021</t>
  </si>
  <si>
    <t>4.764,76</t>
  </si>
  <si>
    <t>TUBO PEAD LISO PARA REDE DE ÁGUA OU ESGOTO, DIÂMETRO DE 800 MM, JUNTA SOLDADA (NÃO INCLUI A EXECUÇÃO DE SOLDA) - FORNECIMENTO E ASSENTAMENTO. AF_12/2021</t>
  </si>
  <si>
    <t>3.134,92</t>
  </si>
  <si>
    <t>TUBO PEAD LISO PARA REDE DE ÁGUA OU ESGOTO, DIÂMETRO DE 900 MM, JUNTA SOLDADA (NÃO INCLUI A EXECUÇÃO DE SOLDA) - FORNECIMENTO E ASSENTAMENTO. AF_12/2021</t>
  </si>
  <si>
    <t>5.127,38</t>
  </si>
  <si>
    <t>TUBO PEAD LISO PARA REDE DE ÁGUA OU ESGOTO, DIÂMETRO DE 1000 MM, JUNTA SOLDADA (NÃO INCLUI A EXECUÇÃO DE SOLDA) - FORNECIMENTO E ASSENTAMENTO. AF_12/2021</t>
  </si>
  <si>
    <t>5.654,87</t>
  </si>
  <si>
    <t>TUBO PEAD LISO PARA REDE DE ÁGUA OU ESGOTO, DIÂMETRO DE 1200 MM, JUNTA SOLDADA (NÃO INCLUI A EXECUÇÃO DE SOLDA) - FORNECIMENTO E ASSENTAMENTO. AF_12/2021</t>
  </si>
  <si>
    <t>4.186,03</t>
  </si>
  <si>
    <t>TUBO PEAD LISO PARA REDE DE ÁGUA OU ESGOTO, DIÂMETRO DE 1400 MM, JUNTA SOLDADA (NÃO INCLUI A EXECUÇÃO DE SOLDA) - FORNECIMENTO E ASSENTAMENTO. AF_12/2021</t>
  </si>
  <si>
    <t>2.074,69</t>
  </si>
  <si>
    <t>TUBO PEAD LISO PARA REDE DE ÁGUA OU ESGOTO, DIÂMETRO DE 1600 MM, JUNTA SOLDADA (NÃO INCLUI A EXECUÇÃO DE SOLDA) - FORNECIMENTO E ASSENTAMENTO. AF_12/2021</t>
  </si>
  <si>
    <t>1.396,01</t>
  </si>
  <si>
    <t>ASSENTAMENTO DE CONEXÃO COM 2 ACESSOS, EM PEAD LISO PARA REDE DE ÁGUA OU ESGOTO, DIÂMETRO DE 20 MM, JUNTA SOLDADA (NÃO INCLUI O FORNECIMENTO E EXECUÇÃO DE SOLDA). AF_12/2021</t>
  </si>
  <si>
    <t>3,27</t>
  </si>
  <si>
    <t>ASSENTAMENTO DE CONEXÃO COM 2 ACESSOS, EM PEAD LISO PARA REDE DE ÁGUA OU ESGOTO, DIÂMETRO DE 32 MM, JUNTA SOLDADA (NÃO INCLUI O FORNECIMENTO E EXECUÇÃO DE SOLDA). AF_12/2021</t>
  </si>
  <si>
    <t>5,24</t>
  </si>
  <si>
    <t>ASSENTAMENTO DE CONEXÃO COM 2 ACESSOS, EM PEAD LISO PARA REDE DE ÁGUA OU ESGOTO, DIÂMETRO DE 63 MM, JUNTA SOLDADA (NÃO INCLUI O FORNECIMENTO E EXECUÇÃO DE SOLDA). AF_12/2021</t>
  </si>
  <si>
    <t>10,33</t>
  </si>
  <si>
    <t>ASSENTAMENTO DE CONEXÃO COM 2 ACESSOS, EM PEAD LISO PARA REDE DE ÁGUA OU ESGOTO, DIÂMETRO DE 90 MM, JUNTA SOLDADA (NÃO INCLUI O FORNECIMENTO E EXECUÇÃO DE SOLDA). AF_12/2021</t>
  </si>
  <si>
    <t>14,77</t>
  </si>
  <si>
    <t>ASSENTAMENTO DE CONEXÃO COM 2 ACESSOS, EM PEAD LISO PARA REDE DE ÁGUA OU ESGOTO, DIÂMETRO DE 110 MM, JUNTA SOLDADA (NÃO INCLUI O FORNECIMENTO E EXECUÇÃO DE SOLDA). AF_12/2021</t>
  </si>
  <si>
    <t>18,05</t>
  </si>
  <si>
    <t>ASSENTAMENTO DE CONEXÃO COM 2 ACESSOS, EM PEAD LISO PARA REDE DE ÁGUA OU ESGOTO, DIÂMETRO DE 160 MM, JUNTA SOLDADA (NÃO INCLUI O FORNECIMENTO E EXECUÇÃO DE SOLDA). AF_12/2021</t>
  </si>
  <si>
    <t>26,25</t>
  </si>
  <si>
    <t>ASSENTAMENTO DE CONEXÃO COM 2 ACESSOS, EM PEAD LISO PARA REDE DE ÁGUA OU ESGOTO, DIÂMETRO DE 180 MM, JUNTA SOLDADA (NÃO INCLUI O FORNECIMENTO E EXECUÇÃO DE SOLDA). AF_12/2021</t>
  </si>
  <si>
    <t>29,54</t>
  </si>
  <si>
    <t>ASSENTAMENTO DE CONEXÃO COM 2 ACESSOS, EM PEAD LISO PARA REDE DE ÁGUA OU ESGOTO, DIÂMETRO DE 200 MM, JUNTA SOLDADA (NÃO INCLUI O FORNECIMENTO E EXECUÇÃO DE SOLDA). AF_12/2021</t>
  </si>
  <si>
    <t>32,82</t>
  </si>
  <si>
    <t>ASSENTAMENTO DE CONEXÃO COM 2 ACESSOS, EM PEAD LISO PARA REDE DE ÁGUA OU ESGOTO, DIÂMETRO DE 225 MM, JUNTA SOLDADA (NÃO INCLUI O FORNECIMENTO E EXECUÇÃO DE SOLDA). AF_12/2021</t>
  </si>
  <si>
    <t>ASSENTAMENTO DE CONEXÃO COM 2 ACESSOS, EM PEAD LISO PARA REDE DE ÁGUA OU ESGOTO, DIÂMETRO DE 250 MM, JUNTA SOLDADA (NÃO INCLUI O FORNECIMENTO E EXECUÇÃO DE SOLDA). AF_12/2021</t>
  </si>
  <si>
    <t>41,02</t>
  </si>
  <si>
    <t>ASSENTAMENTO DE CONEXÃO COM 2 ACESSOS, EM PEAD LISO PARA REDE DE ÁGUA OU ESGOTO, DIÂMETRO DE 280 MM, JUNTA SOLDADA (NÃO INCLUI O FORNECIMENTO E EXECUÇÃO DE SOLDA). AF_12/2021</t>
  </si>
  <si>
    <t>ASSENTAMENTO DE CONEXÃO COM 2 ACESSOS, EM PEAD LISO PARA REDE DE ÁGUA OU ESGOTO, DIÂMETRO DE 315 MM, JUNTA SOLDADA (NÃO INCLUI O FORNECIMENTO E EXECUÇÃO DE SOLDA). AF_12/2021</t>
  </si>
  <si>
    <t>51,69</t>
  </si>
  <si>
    <t>ASSENTAMENTO DE CONEXÃO COM 2 ACESSOS, EM PEAD LISO PARA REDE DE ÁGUA OU ESGOTO, DIÂMETRO DE 355 MM, JUNTA SOLDADA (NÃO INCLUI O FORNECIMENTO E EXECUÇÃO DE SOLDA). AF_12/2021</t>
  </si>
  <si>
    <t>58,26</t>
  </si>
  <si>
    <t>ASSENTAMENTO DE CONEXÃO COM 2 ACESSOS, EM PEAD LISO PARA REDE DE ÁGUA OU ESGOTO, DIÂMETRO DE 400 MM, JUNTA SOLDADA (NÃO INCLUI O FORNECIMENTO E EXECUÇÃO DE SOLDA). AF_12/2021</t>
  </si>
  <si>
    <t>65,65</t>
  </si>
  <si>
    <t>ASSENTAMENTO DE CONEXÃO COM 3 ACESSOS, EM PEAD LISO PARA REDE DE ÁGUA OU ESGOTO, DIÂMETRO DE 20 MM, JUNTA SOLDADA (NÃO INCLUI O FORNECIMENTO E EXECUÇÃO DE SOLDA). AF_12/2021</t>
  </si>
  <si>
    <t>6,55</t>
  </si>
  <si>
    <t>ASSENTAMENTO DE CONEXÃO COM 3 ACESSOS, EM PEAD LISO PARA REDE DE ÁGUA OU ESGOTO, DIÂMETRO DE 32 MM, JUNTA SOLDADA (NÃO INCLUI O FORNECIMENTO E EXECUÇÃO DE SOLDA). AF_12/2021</t>
  </si>
  <si>
    <t>10,50</t>
  </si>
  <si>
    <t>ASSENTAMENTO DE CONEXÃO COM 3 ACESSOS, EM PEAD LISO PARA REDE DE ÁGUA OU ESGOTO, DIÂMETRO DE 63 MM, JUNTA SOLDADA (NÃO INCLUI O FORNECIMENTO E EXECUÇÃO DE SOLDA). AF_12/2021</t>
  </si>
  <si>
    <t>20,67</t>
  </si>
  <si>
    <t>ASSENTAMENTO DE CONEXÃO COM 3 ACESSOS, EM PEAD LISO PARA REDE DE ÁGUA OU ESGOTO, DIÂMETRO DE 90 MM, JUNTA SOLDADA (NÃO INCLUI O FORNECIMENTO E EXECUÇÃO DE SOLDA). AF_12/2021</t>
  </si>
  <si>
    <t>ASSENTAMENTO DE CONEXÃO COM 3 ACESSOS, EM PEAD LISO PARA REDE DE ÁGUA OU ESGOTO, DIÂMETRO DE 110 MM, JUNTA SOLDADA (NÃO INCLUI O FORNECIMENTO E EXECUÇÃO DE SOLDA). AF_12/2021</t>
  </si>
  <si>
    <t>36,10</t>
  </si>
  <si>
    <t>ASSENTAMENTO DE CONEXÃO COM 3 ACESSOS, EM PEAD LISO PARA REDE DE ÁGUA OU ESGOTO, DIÂMETRO DE 160 MM, JUNTA SOLDADA (NÃO INCLUI O FORNECIMENTO E EXECUÇÃO DE SOLDA). AF_12/2021</t>
  </si>
  <si>
    <t>ASSENTAMENTO DE CONEXÃO COM 3 ACESSOS, EM PEAD LISO PARA REDE DE ÁGUA OU ESGOTO, DIÂMETRO DE 180 MM, JUNTA SOLDADA (NÃO INCLUI O FORNECIMENTO E EXECUÇÃO DE SOLDA). AF_12/2021</t>
  </si>
  <si>
    <t>ASSENTAMENTO DE CONEXÃO COM 3 ACESSOS, EM PEAD LISO PARA REDE DE ÁGUA OU ESGOTO, DIÂMETRO DE 200 MM, JUNTA SOLDADA (NÃO INCLUI O FORNECIMENTO E EXECUÇÃO DE SOLDA). AF_12/2021</t>
  </si>
  <si>
    <t>ASSENTAMENTO DE CONEXÃO COM 3 ACESSOS, EM PEAD LISO PARA REDE DE ÁGUA OU ESGOTO, DIÂMETRO DE 225 MM, JUNTA SOLDADA (NÃO INCLUI O FORNECIMENTO E EXECUÇÃO DE SOLDA). AF_12/2021</t>
  </si>
  <si>
    <t>73,86</t>
  </si>
  <si>
    <t>ASSENTAMENTO DE CONEXÃO COM 3 ACESSOS, EM PEAD LISO PARA REDE DE ÁGUA OU ESGOTO, DIÂMETRO DE 250 MM, JUNTA SOLDADA (NÃO INCLUI O FORNECIMENTO E EXECUÇÃO DE SOLDA). AF_12/2021</t>
  </si>
  <si>
    <t>ASSENTAMENTO DE CONEXÃO COM 3 ACESSOS, EM PEAD LISO PARA REDE DE ÁGUA OU ESGOTO, DIÂMETRO DE 280 MM, JUNTA SOLDADA (NÃO INCLUI O FORNECIMENTO E EXECUÇÃO DE SOLDA). AF_12/2021</t>
  </si>
  <si>
    <t>91,92</t>
  </si>
  <si>
    <t>ASSENTAMENTO DE CONEXÃO COM 3 ACESSOS, EM PEAD LISO PARA REDE DE ÁGUA OU ESGOTO, DIÂMETRO DE 315 MM, JUNTA SOLDADA (NÃO INCLUI O FORNECIMENTO E EXECUÇÃO DE SOLDA). AF_12/2021</t>
  </si>
  <si>
    <t>103,40</t>
  </si>
  <si>
    <t>ASSENTAMENTO DE CONEXÃO COM 3 ACESSOS, EM PEAD LISO PARA REDE DE ÁGUA OU ESGOTO, DIÂMETRO DE 355 MM, JUNTA SOLDADA (NÃO INCLUI O FORNECIMENTO E EXECUÇÃO DE SOLDA). AF_12/2021</t>
  </si>
  <si>
    <t>116,54</t>
  </si>
  <si>
    <t>ASSENTAMENTO DE CONEXÃO COM 3 ACESSOS, EM PEAD LISO PARA REDE DE ÁGUA OU ESGOTO, DIÂMETRO DE 400 MM, JUNTA SOLDADA (NÃO INCLUI O FORNECIMENTO E EXECUÇÃO DE SOLDA). AF_12/2021</t>
  </si>
  <si>
    <t>131,31</t>
  </si>
  <si>
    <t>LUVA, EM PEAD LISO PARA REDE DE ÁGUA OU ESGOTO, DIÂMETRO DE 20 MM, JUNTA SOLDADA POR ELETROFUSÃO (NÃO INCLUI A EXECUÇÃO DE SOLDA). AF_12/2021</t>
  </si>
  <si>
    <t>16,21</t>
  </si>
  <si>
    <t>LUVA, EM PEAD LISO PARA REDE DE ÁGUA OU ESGOTO, DIÂMETRO DE 32 MM, JUNTA SOLDADA POR ELETROFUSÃO (NÃO INCLUI A EXECUÇÃO DE SOLDA). AF_12/2021</t>
  </si>
  <si>
    <t>19,19</t>
  </si>
  <si>
    <t>LUVA, EM PEAD LISO PARA REDE DE ÁGUA OU ESGOTO, DIÂMETRO DE 63 MM, JUNTA SOLDADA POR ELETROFUSÃO (NÃO INCLUI A EXECUÇÃO DE SOLDA). AF_12/2021</t>
  </si>
  <si>
    <t>38,49</t>
  </si>
  <si>
    <t>LUVA, EM PEAD LISO PARA REDE DE ÁGUA OU ESGOTO, DIÂMETRO DE 200 MM, JUNTA SOLDADA POR ELETROFUSÃO (NÃO INCLUI A EXECUÇÃO DE SOLDA). AF_12/2021</t>
  </si>
  <si>
    <t>264,32</t>
  </si>
  <si>
    <t>LUVA, EM PEAD LISO PARA REDE DE ÁGUA OU ESGOTO, DIÂMETRO DE 400 MM, JUNTA SOLDADA POR ELETROFUSÃO (NÃO INCLUI A EXECUÇÃO DE SOLDA). AF_12/2021</t>
  </si>
  <si>
    <t>2.993,08</t>
  </si>
  <si>
    <t>COTOVELO 45 GRAUS, EM PEAD LISO PARA REDE DE ÁGUA OU ESGOTO, DIÂMETRO DE 32 MM, JUNTA SOLDADA POR ELETROFUSÃO (NÃO INCLUI A EXECUÇÃO DE SOLDA). AF_12/2021</t>
  </si>
  <si>
    <t>35,21</t>
  </si>
  <si>
    <t>COTOVELO 45 GRAUS, EM PEAD LISO PARA REDE DE ÁGUA OU ESGOTO, DIÂMETRO DE 63 MM, JUNTA SOLDADA POR ELETROFUSÃO (NÃO INCLUI A EXECUÇÃO DE SOLDA). AF_12/2021</t>
  </si>
  <si>
    <t>61,48</t>
  </si>
  <si>
    <t>COTOVELO 45 GRAUS, EM PEAD LISO PARA REDE DE ÁGUA OU ESGOTO, DIÂMETRO DE 200 MM, JUNTA SOLDADA POR ELETROFUSÃO (NÃO INCLUI A EXECUÇÃO DE SOLDA). AF_12/2021</t>
  </si>
  <si>
    <t>1.700,06</t>
  </si>
  <si>
    <t>COTOVELO 90 GRAUS, EM PEAD LISO PARA REDE DE ÁGUA OU ESGOTO, DIÂMETRO DE 20 MM, JUNTA SOLDADA POR ELETROFUSÃO (NÃO INCLUI A EXECUÇÃO DE SOLDA). AF_12/2021</t>
  </si>
  <si>
    <t>35,23</t>
  </si>
  <si>
    <t>COTOVELO 90 GRAUS, EM PEAD LISO PARA REDE DE ÁGUA OU ESGOTO, DIÂMETRO DE 32 MM, JUNTA SOLDADA POR ELETROFUSÃO (NÃO INCLUI A EXECUÇÃO DE SOLDA). AF_12/2021</t>
  </si>
  <si>
    <t>48,59</t>
  </si>
  <si>
    <t>COTOVELO 90 GRAUS, EM PEAD LISO PARA REDE DE ÁGUA OU ESGOTO, DIÂMETRO DE 63 MM, JUNTA SOLDADA POR ELETROFUSÃO (NÃO INCLUI A EXECUÇÃO DE SOLDA). AF_12/2021</t>
  </si>
  <si>
    <t>90,29</t>
  </si>
  <si>
    <t>COTOVELO 90 GRAUS, POLIETILENO DE ALTA DENSIDADE (PEAD) PARA REDE DE ÁGUA OU ESGOTO, DIÂMETRO DE 200 MM, JUNTA SOLDADA POR ELETROFUSÃO (NÃO INCLUI A EXECUÇÃO DE SOLDA). AF_12/2021</t>
  </si>
  <si>
    <t>2.410,53</t>
  </si>
  <si>
    <t>TÊ DE SERVIÇO, EM PEAD LISO PARA REDE DE ÁGUA OU ESGOTO, DIÂMETRO DE 63 X 20 MM, JUNTA SOLDADA POR ELETROFUSÃO (NÃO INCLUI A EXECUÇÃO DE SOLDA). AF_12/2021</t>
  </si>
  <si>
    <t>187,50</t>
  </si>
  <si>
    <t>TÊ DE SERVIÇO, EM PEAD LISO PARA REDE DE ÁGUA OU ESGOTO, DIÂMETRO DE 63 X 32 MM, JUNTA SOLDADA POR ELETROFUSÃO (NÃO INCLUI A EXECUÇÃO DE SOLDA). AF_12/2021</t>
  </si>
  <si>
    <t>TÊ DE SERVIÇO, EM PEAD LISO PARA REDE DE ÁGUA OU ESGOTO, DIÂMETRO DE 63 X 63 MM, JUNTA SOLDADA POR ELETROFUSÃO (NÃO INCLUI A EXECUÇÃO DE SOLDA). AF_12/2021</t>
  </si>
  <si>
    <t>221,60</t>
  </si>
  <si>
    <t>TÊ DE SERVIÇO, EM PEAD LISO PARA REDE DE ÁGUA OU ESGOTO, DIÂMETRO DE 200 X 20 MM, JUNTA SOLDADA POR ELETROFUSÃO (NÃO INCLUI A EXECUÇÃO DE SOLDA). AF_12/2021</t>
  </si>
  <si>
    <t>418,84</t>
  </si>
  <si>
    <t>TÊ DE SERVIÇO, EM PEAD LISO PARA REDE DE ÁGUA OU ESGOTO, DIÂMETRO DE 200 X 32 MM, JUNTA SOLDADA POR ELETROFUSÃO (NÃO INCLUI A EXECUÇÃO DE SOLDA). AF_12/2021</t>
  </si>
  <si>
    <t>424,37</t>
  </si>
  <si>
    <t>TÊ DE SERVIÇO, EM PEAD LISO PARA REDE DE ÁGUA OU ESGOTO, DIÂMETRO DE 200 X 63 MM, JUNTA SOLDADA POR ELETROFUSÃO (NÃO INCLUI A EXECUÇÃO DE SOLDA). AF_12/2021</t>
  </si>
  <si>
    <t>557,69</t>
  </si>
  <si>
    <t>EXECUÇÃO DE ESCRITÓRIO EM CANTEIRO DE OBRA EM ALVENARIA, NÃO INCLUSO MOBILIÁRIO E EQUIPAMENTOS. AF_02/2016</t>
  </si>
  <si>
    <t>M2</t>
  </si>
  <si>
    <t>1.162,28</t>
  </si>
  <si>
    <t>EXECUÇÃO DE ESCRITÓRIO EM CANTEIRO DE OBRA EM CHAPA DE MADEIRA COMPENSADA, NÃO INCLUSO MOBILIÁRIO E EQUIPAMENTOS. AF_02/2016</t>
  </si>
  <si>
    <t>1.199,18</t>
  </si>
  <si>
    <t>972,37</t>
  </si>
  <si>
    <t>EXECUÇÃO DE ALMOXARIFADO EM CANTEIRO DE OBRA EM ALVENARIA, INCLUSO PRATELEIRAS. AF_02/2016</t>
  </si>
  <si>
    <t>958,03</t>
  </si>
  <si>
    <t>621,01</t>
  </si>
  <si>
    <t>EXECUÇÃO DE REFEITÓRIO EM CANTEIRO DE OBRA EM ALVENARIA, NÃO INCLUSO MOBILIÁRIO E EQUIPAMENTOS. AF_02/2016</t>
  </si>
  <si>
    <t>598,77</t>
  </si>
  <si>
    <t>EXECUÇÃO DE SANITÁRIO E VESTIÁRIO EM CANTEIRO DE OBRA EM CHAPA DE MADEIRA COMPENSADA, NÃO INCLUSO MOBILIÁRIO. AF_02/2016</t>
  </si>
  <si>
    <t>1.040,86</t>
  </si>
  <si>
    <t>EXECUÇÃO DE SANITÁRIO E VESTIÁRIO EM CANTEIRO DE OBRA EM ALVENARIA, NÃO INCLUSO MOBILIÁRIO. AF_02/2016</t>
  </si>
  <si>
    <t>1.009,39</t>
  </si>
  <si>
    <t>EXECUÇÃO DE RESERVATÓRIO ELEVADO DE ÁGUA (1000 LITROS) EM CANTEIRO DE OBRA, APOIADO EM ESTRUTURA DE MADEIRA. AF_02/2016</t>
  </si>
  <si>
    <t>6.618,31</t>
  </si>
  <si>
    <t>EXECUÇÃO DE RESERVATÓRIO ELEVADO DE ÁGUA (2000 LITROS) EM CANTEIRO DE OBRA, APOIADO EM ESTRUTURA DE MADEIRA. AF_02/2016</t>
  </si>
  <si>
    <t>10.229,65</t>
  </si>
  <si>
    <t>292,24</t>
  </si>
  <si>
    <t>472,50</t>
  </si>
  <si>
    <t>EXECUÇÃO DE DEPÓSITO EM CANTEIRO DE OBRA EM CHAPA DE MADEIRA COMPENSADA, NÃO INCLUSO MOBILIÁRIO. AF_04/2016</t>
  </si>
  <si>
    <t>1.312,55</t>
  </si>
  <si>
    <t>PAREDE DE MADEIRA COMPENSADA PARA CONSTRUÇÃO TEMPORÁRIA EM CHAPA SIMPLES, EXTERNA, COM ÁREA LÍQUIDA MAIOR OU IGUAL A 6 M², SEM VÃO. AF_05/2018</t>
  </si>
  <si>
    <t>164,23</t>
  </si>
  <si>
    <t>PAREDE DE MADEIRA COMPENSADA PARA CONSTRUÇÃO TEMPORÁRIA EM CHAPA SIMPLES, EXTERNA, COM ÁREA LÍQUIDA MENOR QUE 6 M², SEM VÃO. AF_05/2018</t>
  </si>
  <si>
    <t>167,30</t>
  </si>
  <si>
    <t>PAREDE DE MADEIRA COMPENSADA PARA CONSTRUÇÃO TEMPORÁRIA EM CHAPA SIMPLES, INTERNA, COM ÁREA LÍQUIDA MAIOR OU IGUAL A 6 M², SEM VÃO. AF_05/2018</t>
  </si>
  <si>
    <t>145,46</t>
  </si>
  <si>
    <t>PAREDE DE MADEIRA COMPENSADA PARA CONSTRUÇÃO TEMPORÁRIA EM CHAPA SIMPLES, INTERNA, COM ÁREA LÍQUIDA MENOR QUE 6 M², SEM VÃO. AF_05/2018</t>
  </si>
  <si>
    <t>PAREDE DE MADEIRA COMPENSADA PARA CONSTRUÇÃO TEMPORÁRIA EM CHAPA SIMPLES, EXTERNA, COM ÁREA LÍQUIDA MAIOR OU IGUAL A 6 M², COM VÃO. AF_05/2018</t>
  </si>
  <si>
    <t>196,40</t>
  </si>
  <si>
    <t>PAREDE DE MADEIRA COMPENSADA PARA CONSTRUÇÃO TEMPORÁRIA EM CHAPA SIMPLES, EXTERNA, COM ÁREA LÍQUIDA MENOR QUE 6 M², COM VÃO. AF_05/2018</t>
  </si>
  <si>
    <t>249,20</t>
  </si>
  <si>
    <t>PAREDE DE MADEIRA COMPENSADA PARA CONSTRUÇÃO TEMPORÁRIA EM CHAPA SIMPLES, INTERNA, COM ÁREA LÍQUIDA MAIOR OU IGUAL A 6 M², COM VÃO. AF_05/2018</t>
  </si>
  <si>
    <t>170,15</t>
  </si>
  <si>
    <t>PAREDE DE MADEIRA COMPENSADA PARA CONSTRUÇÃO TEMPORÁRIA EM CHAPA SIMPLES, INTERNA, COM ÁREA LÍQUIDA MENOR QUE 6 M², COM VÃO. AF_05/2018</t>
  </si>
  <si>
    <t>211,42</t>
  </si>
  <si>
    <t>PAREDE DE MADEIRA COMPENSADA PARA CONSTRUÇÃO TEMPORÁRIA EM CHAPA DUPLA, EXTERNA, COM ÁREA LÍQUIDA MAIOR OU IGUAL A 6 M², SEM VÃO. AF_05/2018</t>
  </si>
  <si>
    <t>213,31</t>
  </si>
  <si>
    <t>PAREDE DE MADEIRA COMPENSADA PARA CONSTRUÇÃO TEMPORÁRIA EM CHAPA DUPLA, EXTERNA, COM ÁREA LÍQUIDA MENOR QUE 6 M², SEM VÃO. AF_05/2018</t>
  </si>
  <si>
    <t>217,77</t>
  </si>
  <si>
    <t>PAREDE DE MADEIRA COMPENSADA PARA CONSTRUÇÃO TEMPORÁRIA EM CHAPA DUPLA, INTERNA, COM ÁREA LÍQUIDA MAIOR OU IGUAL A 6 M², SEM VÃO. AF_05/2018</t>
  </si>
  <si>
    <t>191,91</t>
  </si>
  <si>
    <t>PAREDE DE MADEIRA COMPENSADA PARA CONSTRUÇÃO TEMPORÁRIA EM CHAPA DUPLA, INTERNA, COM ÁREA LÍQUIDA MENOR QUE 6 M², SEM VÃO. AF_05/2018</t>
  </si>
  <si>
    <t>194,61</t>
  </si>
  <si>
    <t>PAREDE DE MADEIRA COMPENSADA PARA CONSTRUÇÃO TEMPORÁRIA EM CHAPA DUPLA, EXTERNA, COM ÁREA LÍQUIDA MAIOR OU IGUAL A QUE 6 M², COM VÃO. AF_05/2018</t>
  </si>
  <si>
    <t>250,75</t>
  </si>
  <si>
    <t>PAREDE DE MADEIRA COMPENSADA PARA CONSTRUÇÃO TEMPORÁRIA EM CHAPA DUPLA, EXTERNA, COM ÁREA LÍQUIDA MENOR QUE 6 M², COM VÃO. AF_05/2018</t>
  </si>
  <si>
    <t>316,34</t>
  </si>
  <si>
    <t>PAREDE DE MADEIRA COMPENSADA PARA CONSTRUÇÃO TEMPORÁRIA EM CHAPA DUPLA, INTERNA, COM ÁREA LÍQUIDA MAIOR OU IGUAL A 6 M², COM VÃO. AF_05/2018</t>
  </si>
  <si>
    <t>221,87</t>
  </si>
  <si>
    <t>PAREDE DE MADEIRA COMPENSADA PARA CONSTRUÇÃO TEMPORÁRIA EM CHAPA DUPLA, INTERNA, COM ÁREA LÍQUIDA MENOR QUE 6 M², COM VÃO. AF_05/2018</t>
  </si>
  <si>
    <t>275,06</t>
  </si>
  <si>
    <t>159,08</t>
  </si>
  <si>
    <t>TAPUME COM TELHA METÁLICA. AF_05/2018</t>
  </si>
  <si>
    <t>131,86</t>
  </si>
  <si>
    <t>PISO PARA CONSTRUÇÃO TEMPORÁRIA EM MADEIRA, SEM REAPROVEITAMENTO. AF_05/2018</t>
  </si>
  <si>
    <t>200,83</t>
  </si>
  <si>
    <t>ESTRUTURA DE MADEIRA PROVISÓRIA PARA SUPORTE DE CAIXA D ÁGUA ELEVADA DE 1000 LITROS. AF_05/2018_P</t>
  </si>
  <si>
    <t>5.742,02</t>
  </si>
  <si>
    <t>ESTRUTURA DE MADEIRA PROVISÓRIA PARA SUPORTE DE CAIXA D ÁGUA ELEVADA DE 3000 LITROS. AF_05/2018_P</t>
  </si>
  <si>
    <t>8.735,38</t>
  </si>
  <si>
    <t>ESCAVADEIRA HIDRÁULICA SOBRE ESTEIRAS, CAÇAMBA 0,80 M3, PESO OPERACIONAL 17 T, POTENCIA BRUTA 111 HP - CHP DIURNO. AF_06/2014</t>
  </si>
  <si>
    <t>CHP</t>
  </si>
  <si>
    <t>210,07</t>
  </si>
  <si>
    <t>RETROESCAVADEIRA SOBRE RODAS COM CARREGADEIRA, TRAÇÃO 4X4, POTÊNCIA LÍQ. 88 HP, CAÇAMBA CARREG. CAP. MÍN. 1 M3, CAÇAMBA RETRO CAP. 0,26 M3, PESO OPERACIONAL MÍN. 6.674 KG, PROFUNDIDADE ESCAVAÇÃO MÁX. 4,37 M - CHP DIURNO. AF_06/2014</t>
  </si>
  <si>
    <t>140,27</t>
  </si>
  <si>
    <t>RETROESCAVADEIRA SOBRE RODAS COM CARREGADEIRA, TRAÇÃO 4X2, POTÊNCIA LÍQ. 79 HP, CAÇAMBA CARREG. CAP. MÍN. 1 M3, CAÇAMBA RETRO CAP. 0,20 M3, PESO OPERACIONAL MÍN. 6.570 KG, PROFUNDIDADE ESCAVAÇÃO MÁX. 4,37 M - CHP DIURNO. AF_06/2014</t>
  </si>
  <si>
    <t>127,90</t>
  </si>
  <si>
    <t>ROLO COMPACTADOR VIBRATÓRIO DE UM CILINDRO AÇO LISO, POTÊNCIA 80 HP, PESO OPERACIONAL MÁXIMO 8,1 T, IMPACTO DINÂMICO 16,15 / 9,5 T, LARGURA DE TRABALHO 1,68 M - CHP DIURNO. AF_06/2014</t>
  </si>
  <si>
    <t>159,57</t>
  </si>
  <si>
    <t>GRADE DE DISCO CONTROLE REMOTO REBOCÁVEL, COM 24 DISCOS 24 X 6 MM COM PNEUS PARA TRANSPORTE - CHP DIURNO. AF_06/2014</t>
  </si>
  <si>
    <t>7,63</t>
  </si>
  <si>
    <t>MARTELETE OU ROMPEDOR PNEUMÁTICO MANUAL, 28 KG, COM SILENCIADOR - CHP DIURNO. AF_07/2016</t>
  </si>
  <si>
    <t>22,54</t>
  </si>
  <si>
    <t>CAMINHÃO BASCULANTE 6 M3, PESO BRUTO TOTAL 16.000 KG, CARGA ÚTIL MÁXIMA 13.071 KG, DISTÂNCIA ENTRE EIXOS 4,80 M, POTÊNCIA 230 CV INCLUSIVE CAÇAMBA METÁLICA - CHP DIURNO. AF_06/2014</t>
  </si>
  <si>
    <t>201,68</t>
  </si>
  <si>
    <t>USINA DE CONCRETO FIXA, CAPACIDADE NOMINAL DE 90 A 120 M3/H, SEM SILO - CHP DIURNO. AF_07/2016</t>
  </si>
  <si>
    <t>186,29</t>
  </si>
  <si>
    <t>CAMINHÃO TOCO, PBT 16.000 KG, CARGA ÚTIL MÁX. 10.685 KG, DIST. ENTRE EIXOS 4,8 M, POTÊNCIA 189 CV, INCLUSIVE CARROCERIA FIXA ABERTA DE MADEIRA P/ TRANSPORTE GERAL DE CARGA SECA, DIMEN. APROX. 2,5 X 7,00 X 0,50 M - CHP DIURNO. AF_06/2014</t>
  </si>
  <si>
    <t>211,44</t>
  </si>
  <si>
    <t>VIBROACABADORA DE ASFALTO SOBRE ESTEIRAS, LARGURA DE PAVIMENTAÇÃO 1,90 M A 5,30 M, POTÊNCIA 105 HP CAPACIDADE 450 T/H - CHP DIURNO. AF_11/2014</t>
  </si>
  <si>
    <t>375,23</t>
  </si>
  <si>
    <t>VASSOURA MECÂNICA REBOCÁVEL COM ESCOVA CILÍNDRICA, LARGURA ÚTIL DE VARRIMENTO DE 2,44 M - CHP DIURNO. AF_06/2014</t>
  </si>
  <si>
    <t>11,45</t>
  </si>
  <si>
    <t>TRATOR DE PNEUS, POTÊNCIA 122 CV, TRAÇÃO 4X4, PESO COM LASTRO DE 4.510 KG - CHP DIURNO. AF_06/2014</t>
  </si>
  <si>
    <t>172,32</t>
  </si>
  <si>
    <t>TRATOR DE ESTEIRAS, POTÊNCIA 170 HP, PESO OPERACIONAL 19 T, CAÇAMBA 5,2 M3 - CHP DIURNO. AF_06/2014</t>
  </si>
  <si>
    <t>264,45</t>
  </si>
  <si>
    <t>TRATOR DE ESTEIRAS, POTÊNCIA 150 HP, PESO OPERACIONAL 16,7 T, COM RODA MOTRIZ ELEVADA E LÂMINA 3,18 M3 - CHP DIURNO. AF_06/2014</t>
  </si>
  <si>
    <t>250,85</t>
  </si>
  <si>
    <t>TRATOR DE ESTEIRAS, POTÊNCIA 347 HP, PESO OPERACIONAL 38,5 T, COM LÂMINA 8,70 M3 - CHP DIURNO. AF_06/2014</t>
  </si>
  <si>
    <t>673,59</t>
  </si>
  <si>
    <t>ROLO COMPACTADOR VIBRATÓRIO REBOCÁVEL, CILINDRO DE AÇO LISO, POTÊNCIA DE TRAÇÃO DE 65 CV, PESO 4,7 T, IMPACTO DINÂMICO 18,3 T, LARGURA DE TRABALHO 1,67 M - CHP DIURNO. AF_02/2016</t>
  </si>
  <si>
    <t>22,44</t>
  </si>
  <si>
    <t>ROLO COMPACTADOR VIBRATÓRIO TANDEM AÇO LISO, POTÊNCIA 58 HP, PESO SEM/COM LASTRO 6,5 / 9,4 T, LARGURA DE TRABALHO 1,2 M - CHP DIURNO. AF_06/2014</t>
  </si>
  <si>
    <t>157,84</t>
  </si>
  <si>
    <t>RETROESCAVADEIRA SOBRE RODAS COM CARREGADEIRA, TRAÇÃO 4X4, POTÊNCIA LÍQ. 72 HP, CAÇAMBA CARREG. CAP. MÍN. 0,79 M3, CAÇAMBA RETRO CAP. 0,18 M3, PESO OPERACIONAL MÍN. 7.140 KG, PROFUNDIDADE ESCAVAÇÃO MÁX. 4,50 M - CHP DIURNO. AF_06/2014</t>
  </si>
  <si>
    <t>127,59</t>
  </si>
  <si>
    <t>ROLO COMPACTADOR VIBRATÓRIO PÉ DE CARNEIRO, OPERADO POR CONTROLE REMOTO, POTÊNCIA 12,5 KW, PESO OPERACIONAL 1,675 T, LARGURA DE TRABALHO 0,85 M - CHP DIURNO. AF_02/2016</t>
  </si>
  <si>
    <t>134,96</t>
  </si>
  <si>
    <t>USINA DE LAMA ASFÁLTICA, PROD 30 A 50 T/H, SILO DE AGREGADO 7 M3, RESERVATÓRIOS PARA EMULSÃO E ÁGUA DE 2,3 M3 CADA, MISTURADOR TIPO PUG MILL A SER MONTADO SOBRE CAMINHÃO - CHP DIURNO. AF_10/2014</t>
  </si>
  <si>
    <t>121,30</t>
  </si>
  <si>
    <t>CAMINHÃO TOCO, PESO BRUTO TOTAL 14.300 KG, CARGA ÚTIL MÁXIMA 9590 KG, DISTÂNCIA ENTRE EIXOS 4,76 M, POTÊNCIA 185 CV (NÃO INCLUI CARROCERIA) - CHP DIURNO. AF_06/2014</t>
  </si>
  <si>
    <t>198,20</t>
  </si>
  <si>
    <t>CAMINHÃO TOCO, PESO BRUTO TOTAL 16.000 KG, CARGA ÚTIL MÁXIMA DE 10.685 KG, DISTÂNCIA ENTRE EIXOS 4,80 M, POTÊNCIA 189 CV EXCLUSIVE CARROCERIA - CHP DIURNO. AF_06/2014</t>
  </si>
  <si>
    <t>205,59</t>
  </si>
  <si>
    <t>CAMINHÃO PIPA 10.000 L TRUCADO, PESO BRUTO TOTAL 23.000 KG, CARGA ÚTIL MÁXIMA 15.935 KG, DISTÂNCIA ENTRE EIXOS 4,8 M, POTÊNCIA 230 CV, INCLUSIVE TANQUE DE AÇO PARA TRANSPORTE DE ÁGUA - CHP DIURNO. AF_06/2014</t>
  </si>
  <si>
    <t>317,64</t>
  </si>
  <si>
    <t>ESPARGIDOR DE ASFALTO PRESSURIZADO COM TANQUE DE 2500 L, REBOCÁVEL COM MOTOR A GASOLINA POTÊNCIA 3,4 HP - CHP DIURNO. AF_07/2014</t>
  </si>
  <si>
    <t>GRADE DE DISCO REBOCÁVEL COM 20 DISCOS 24" X 6 MM COM PNEUS PARA TRANSPORTE - CHP DIURNO. AF_06/2014</t>
  </si>
  <si>
    <t>GUINDAUTO HIDRÁULICO, CAPACIDADE MÁXIMA DE CARGA 6200 KG, MOMENTO MÁXIMO DE CARGA 11,7 TM, ALCANCE MÁXIMO HORIZONTAL 9,70 M, INCLUSIVE CAMINHÃO TOCO PBT 16.000 KG, POTÊNCIA DE 189 CV - CHP DIURNO. AF_06/2014</t>
  </si>
  <si>
    <t>269,89</t>
  </si>
  <si>
    <t>MOTONIVELADORA POTÊNCIA BÁSICA LÍQUIDA (PRIMEIRA MARCHA) 125 HP, PESO BRUTO 13032 KG, LARGURA DA LÂMINA DE 3,7 M - CHP DIURNO. AF_06/2014</t>
  </si>
  <si>
    <t>235,82</t>
  </si>
  <si>
    <t>PÁ CARREGADEIRA SOBRE RODAS, POTÊNCIA LÍQUIDA 128 HP, CAPACIDADE DA CAÇAMBA 1,7 A 2,8 M3, PESO OPERACIONAL 11632 KG - CHP DIURNO. AF_06/2014</t>
  </si>
  <si>
    <t>172,24</t>
  </si>
  <si>
    <t>PÁ CARREGADEIRA SOBRE RODAS, POTÊNCIA 197 HP, CAPACIDADE DA CAÇAMBA 2,5 A 3,5 M3, PESO OPERACIONAL 18338 KG - CHP DIURNO. AF_06/2014</t>
  </si>
  <si>
    <t>213,56</t>
  </si>
  <si>
    <t>COMPRESSOR DE AR REBOCÁVEL, VAZÃO 189 PCM, PRESSÃO EFETIVA DE TRABALHO 102 PSI, MOTOR DIESEL, POTÊNCIA 63 CV - CHP DIURNO. AF_06/2015</t>
  </si>
  <si>
    <t>63,52</t>
  </si>
  <si>
    <t>CAMINHÃO PIPA 6.000 L, PESO BRUTO TOTAL 13.000 KG, DISTÂNCIA ENTRE EIXOS 4,80 M, POTÊNCIA 189 CV INCLUSIVE TANQUE DE AÇO PARA TRANSPORTE DE ÁGUA, CAPACIDADE 6 M3 - CHP DIURNO. AF_06/2014</t>
  </si>
  <si>
    <t>256,92</t>
  </si>
  <si>
    <t>ROLO COMPACTADOR DE PNEUS ESTÁTICO, PRESSÃO VARIÁVEL, POTÊNCIA 111 HP, PESO SEM/COM LASTRO 9,5 / 26 T, LARGURA DE TRABALHO 1,90 M - CHP DIURNO. AF_07/2014</t>
  </si>
  <si>
    <t>209,81</t>
  </si>
  <si>
    <t>TANQUE DE ASFALTO ESTACIONÁRIO COM SERPENTINA, CAPACIDADE 30.000 L - CHP DIURNO. AF_06/2014</t>
  </si>
  <si>
    <t>MOTOBOMBA TRASH (PARA ÁGUA SUJA) AUTO ESCORVANTE, MOTOR GASOLINA DE 6,41 HP, DIÂMETROS DE SUCÇÃO X RECALQUE: 3" X 3", HM/Q = 10 MCA / 60 M3/H A 23 MCA / 0 M3/H - CHP DIURNO. AF_10/2014</t>
  </si>
  <si>
    <t>31,39</t>
  </si>
  <si>
    <t>ROLO COMPACTADOR PE DE CARNEIRO VIBRATORIO, POTENCIA 125 HP, PESO OPERACIONAL SEM/COM LASTRO 11,95 / 13,30 T, IMPACTO DINAMICO 38,5 / 22,5 T, LARGURA DE TRABALHO 2,15 M - CHP DIURNO. AF_06/2014</t>
  </si>
  <si>
    <t>225,18</t>
  </si>
  <si>
    <t>CAMINHÃO BASCULANTE 6 M3 TOCO, PESO BRUTO TOTAL 16.000 KG, CARGA ÚTIL MÁXIMA 11.130 KG, DISTÂNCIA ENTRE EIXOS 5,36 M, POTÊNCIA 185 CV, INCLUSIVE CAÇAMBA METÁLICA - CHP DIURNO. AF_06/2014</t>
  </si>
  <si>
    <t>172,97</t>
  </si>
  <si>
    <t>GRUPO GERADOR ESTACIONÁRIO, MOTOR DIESEL POTÊNCIA 170 KVA - CHP DIURNO. AF_02/2016</t>
  </si>
  <si>
    <t>215,28</t>
  </si>
  <si>
    <t>ROLO COMPACTADOR VIBRATÓRIO PÉ DE CARNEIRO PARA SOLOS, POTÊNCIA 80 HP, PESO OPERACIONAL SEM/COM LASTRO 7,4 / 8,8 T, LARGURA DE TRABALHO 1,68 M - CHP DIURNO. AF_02/2016</t>
  </si>
  <si>
    <t>201,70</t>
  </si>
  <si>
    <t>CAMINHÃO TOCO, PBT 14.300 KG, CARGA ÚTIL MÁX. 9.710 KG, DIST. ENTRE EIXOS 3,56 M, POTÊNCIA 185 CV, INCLUSIVE CARROCERIA FIXA ABERTA DE MADEIRA P/ TRANSPORTE GERAL DE CARGA SECA, DIMEN. APROX. 2,50 X 6,50 X 0,50 M - CHP DIURNO. AF_06/2014</t>
  </si>
  <si>
    <t>164,43</t>
  </si>
  <si>
    <t>MOTOBOMBA CENTRÍFUGA, MOTOR A GASOLINA, POTÊNCIA 5,42 HP, BOCAIS 1 1/2" X 1", DIÂMETRO ROTOR 143 MM HM/Q = 6 MCA / 16,8 M3/H A 38 MCA / 6,6 M3/H - CHP DIURNO. AF_06/2014</t>
  </si>
  <si>
    <t>26,57</t>
  </si>
  <si>
    <t>ESPARGIDOR DE ASFALTO PRESSURIZADO, TANQUE 6 M3 COM ISOLAÇÃO TÉRMICA, AQUECIDO COM 2 MAÇARICOS, COM BARRA ESPARGIDORA 3,60 M, MONTADO SOBRE CAMINHÃO  TOCO, PBT 14.300 KG, POTÊNCIA 185 CV - CHP DIURNO. AF_08/2015</t>
  </si>
  <si>
    <t>265,27</t>
  </si>
  <si>
    <t>GRUPO DE SOLDAGEM COM GERADOR A DIESEL 60 CV PARA SOLDA ELÉTRICA, SOBRE 04 RODAS, COM MOTOR 4 CILINDROS 600 A - CHP DIURNO. AF_02/2016</t>
  </si>
  <si>
    <t>BETONEIRA CAPACIDADE NOMINAL 400 L, CAPACIDADE DE MISTURA 310 L, MOTOR A DIESEL POTÊNCIA 5,0 HP, SEM CARREGADOR - CHP DIURNO. AF_06/2014</t>
  </si>
  <si>
    <t>5,91</t>
  </si>
  <si>
    <t>MISTURADOR DE ARGAMASSA, EIXO HORIZONTAL, CAPACIDADE DE MISTURA 300 KG, MOTOR ELÉTRICO POTÊNCIA 5 CV - CHP DIURNO. AF_06/2014</t>
  </si>
  <si>
    <t>4,55</t>
  </si>
  <si>
    <t>MISTURADOR DE ARGAMASSA, EIXO HORIZONTAL, CAPACIDADE DE MISTURA 600 KG, MOTOR ELÉTRICO POTÊNCIA 7,5 CV - CHP DIURNO. AF_06/2014</t>
  </si>
  <si>
    <t>6,19</t>
  </si>
  <si>
    <t>MISTURADOR DE ARGAMASSA, EIXO HORIZONTAL, CAPACIDADE DE MISTURA 160 KG, MOTOR ELÉTRICO POTÊNCIA 3 CV - CHP DIURNO. AF_06/2014</t>
  </si>
  <si>
    <t>3,44</t>
  </si>
  <si>
    <t>PROJETOR DE ARGAMASSA, CAPACIDADE DE PROJEÇÃO 1,5 M3/H, ALCANCE DE 30 ATÉ 60 M, MOTOR ELÉTRICO POTÊNCIA 7,5 HP - CHP DIURNO. AF_06/2014</t>
  </si>
  <si>
    <t>14,41</t>
  </si>
  <si>
    <t>PROJETOR DE ARGAMASSA, CAPACIDADE DE PROJEÇÃO 2 M3/H, ALCANCE ATÉ 50 M, MOTOR ELÉTRICO POTÊNCIA 7,5 HP - CHP DIURNO. AF_06/2014</t>
  </si>
  <si>
    <t>18,84</t>
  </si>
  <si>
    <t>BETONEIRA CAPACIDADE NOMINAL DE 400 L, CAPACIDADE DE MISTURA 280 L, MOTOR ELÉTRICO TRIFÁSICO POTÊNCIA DE 2 CV, SEM CARREGADOR - CHP DIURNO. AF_10/2014</t>
  </si>
  <si>
    <t>1,77</t>
  </si>
  <si>
    <t>TRATOR DE ESTEIRAS, POTÊNCIA 125 HP, PESO OPERACIONAL 12,9 T, COM LÂMINA 2,7 M3 - CHP DIURNO. AF_10/2014</t>
  </si>
  <si>
    <t>209,08</t>
  </si>
  <si>
    <t>ESCAVADEIRA HIDRÁULICA SOBRE ESTEIRAS, CAÇAMBA 1,20 M3, PESO OPERACIONAL 21 T, POTÊNCIA BRUTA 155 HP - CHP DIURNO. AF_06/2014</t>
  </si>
  <si>
    <t>251,96</t>
  </si>
  <si>
    <t>BOMBA SUBMERSÍVEL ELÉTRICA TRIFÁSICA, POTÊNCIA 2,96 HP, Ø ROTOR 144 MM SEMI-ABERTO, BOCAL DE SAÍDA Ø 2, HM/Q = 2 MCA / 38,8 M3/H A 28 MCA / 5 M3/H - CHP DIURNO. AF_06/2014</t>
  </si>
  <si>
    <t>TANQUE DE ASFALTO ESTACIONÁRIO COM MAÇARICO, CAPACIDADE 20.000 L - CHP DIURNO. AF_06/2014</t>
  </si>
  <si>
    <t>282,76</t>
  </si>
  <si>
    <t>TRATOR DE ESTEIRAS, POTÊNCIA 100 HP, PESO OPERACIONAL 9,4 T, COM LÂMINA 2,19 M3 - CHP DIURNO. AF_06/2014</t>
  </si>
  <si>
    <t>186,63</t>
  </si>
  <si>
    <t>TRATOR DE PNEUS, POTÊNCIA 85 CV, TRAÇÃO 4X4, PESO COM LASTRO DE 4.675 KG - CHP DIURNO. AF_06/2014</t>
  </si>
  <si>
    <t>127,50</t>
  </si>
  <si>
    <t>BETONEIRA CAPACIDADE NOMINAL DE 600 L, CAPACIDADE DE MISTURA 360 L, MOTOR ELÉTRICO TRIFÁSICO POTÊNCIA DE 4 CV, SEM CARREGADOR - CHP DIURNO. AF_11/2014</t>
  </si>
  <si>
    <t>5,15</t>
  </si>
  <si>
    <t>FRESADORA DE ASFALTO A FRIO SOBRE RODAS, LARGURA FRESAGEM DE 1,0 M, POTÊNCIA 208 HP - CHP DIURNO. AF_11/2014</t>
  </si>
  <si>
    <t>582,94</t>
  </si>
  <si>
    <t>FRESADORA DE ASFALTO A FRIO SOBRE RODAS, LARGURA FRESAGEM DE 2,0 M, POTÊNCIA 550 HP - CHP DIURNO. AF_11/2014</t>
  </si>
  <si>
    <t>1.390,15</t>
  </si>
  <si>
    <t>RECICLADORA DE ASFALTO A FRIO SOBRE RODAS, LARGURA FRESAGEM DE 2,0 M, POTÊNCIA 422 HP - CHP DIURNO. AF_11/2014</t>
  </si>
  <si>
    <t>1.202,59</t>
  </si>
  <si>
    <t>VIBROACABADORA DE ASFALTO SOBRE ESTEIRAS, LARGURA DE PAVIMENTAÇÃO 2,13 M A 4,55 M, POTÊNCIA 100 HP CAPACIDADE 400 T/H - CHP DIURNO. AF_11/2014</t>
  </si>
  <si>
    <t>325,22</t>
  </si>
  <si>
    <t>GUINDASTE HIDRÁULICO AUTOPROPELIDO, COM LANÇA TELESCÓPICA 28,80 M, CAPACIDADE MÁXIMA 30 T, POTÊNCIA 97 KW, TRAÇÃO 4 X 4 - CHP DIURNO. AF_11/2014</t>
  </si>
  <si>
    <t>187,63</t>
  </si>
  <si>
    <t>BETONEIRA CAPACIDADE NOMINAL DE 600 L, CAPACIDADE DE MISTURA 440 L, MOTOR A DIESEL POTÊNCIA 10 HP, COM CARREGADOR - CHP DIURNO. AF_11/2014</t>
  </si>
  <si>
    <t>13,71</t>
  </si>
  <si>
    <t>BATE-ESTACAS POR GRAVIDADE, POTÊNCIA DE 160 HP, PESO DO MARTELO ATÉ 3 TONELADAS - CHP DIURNO. AF_11/2014</t>
  </si>
  <si>
    <t>204,40</t>
  </si>
  <si>
    <t>CAMINHÃO BASCULANTE 14 M3, COM CAVALO MECÂNICO DE CAPACIDADE MÁXIMA DE TRAÇÃO COMBINADO DE 36000 KG, POTÊNCIA 286 CV, INCLUSIVE SEMIREBOQUE COM CAÇAMBA METÁLICA - CHP DIURNO. AF_12/2014</t>
  </si>
  <si>
    <t>308,51</t>
  </si>
  <si>
    <t>CAMINHÃO BASCULANTE 18 M3, COM CAVALO MECÂNICO DE CAPACIDADE MÁXIMA DE TRAÇÃO COMBINADO DE 45000 KG, POTÊNCIA 330 CV, INCLUSIVE SEMIREBOQUE COM CAÇAMBA METÁLICA - CHP DIURNO. AF_12/2014</t>
  </si>
  <si>
    <t>346,13</t>
  </si>
  <si>
    <t>VIBRADOR DE IMERSÃO, DIÂMETRO DE PONTEIRA 45MM, MOTOR ELÉTRICO TRIFÁSICO POTÊNCIA DE 2 CV - CHP DIURNO. AF_06/2015</t>
  </si>
  <si>
    <t>1,31</t>
  </si>
  <si>
    <t>PERFURATRIZ MANUAL, TORQUE MÁXIMO 83 N.M, POTÊNCIA 5 CV, COM DIÂMETRO MÁXIMO 4" - CHP DIURNO. AF_06/2015</t>
  </si>
  <si>
    <t>6,03</t>
  </si>
  <si>
    <t>PERFURATRIZ SOBRE ESTEIRA, TORQUE MÁXIMO 600 KGF, PESO MÉDIO 1000 KG, POTÊNCIA 20 HP, DIÂMETRO MÁXIMO 10" - CHP DIURNO. AF_06/2015</t>
  </si>
  <si>
    <t>135,07</t>
  </si>
  <si>
    <t>MISTURADOR DUPLO HORIZONTAL DE ALTA TURBULÊNCIA, CAPACIDADE / VOLUME 2 X 500 LITROS, MOTORES ELÉTRICOS MÍNIMO 5 CV CADA, PARA NATA CIMENTO, ARGAMASSA E OUTROS - CHP DIURNO. AF_06/2015</t>
  </si>
  <si>
    <t>14,75</t>
  </si>
  <si>
    <t>BOMBA TRIPLEX, PARA INJEÇÃO DE NATA DE CIMENTO, VAZÃO MÁXIMA DE 100 LITROS/MINUTO, PRESSÃO MÁXIMA DE 70 BAR - CHP DIURNO. AF_06/2015</t>
  </si>
  <si>
    <t>28,98</t>
  </si>
  <si>
    <t>BOMBA CENTRÍFUGA MONOESTÁGIO COM MOTOR ELÉTRICO MONOFÁSICO, POTÊNCIA 15 HP, DIÂMETRO DO ROTOR 173 MM, HM/Q = 30 MCA / 90 M3/H A 45 MCA / 55 M3/H - CHP DIURNO. AF_06/2015</t>
  </si>
  <si>
    <t>9,58</t>
  </si>
  <si>
    <t>BOMBA DE PROJEÇÃO DE CONCRETO SECO, POTÊNCIA 10 CV, VAZÃO 3 M3/H - CHP DIURNO. AF_06/2015</t>
  </si>
  <si>
    <t>14,59</t>
  </si>
  <si>
    <t>BOMBA DE PROJEÇÃO DE CONCRETO SECO, POTÊNCIA 10 CV, VAZÃO 6 M3/H - CHP DIURNO. AF_06/2015</t>
  </si>
  <si>
    <t>PROJETOR PNEUMÁTICO DE ARGAMASSA PARA CHAPISCO E REBOCO COM RECIPIENTE ACOPLADO, TIPO CANEQUINHA, COM COMPRESSOR DE AR REBOCÁVEL VAZÃO 89 PCM E MOTOR DIESEL DE 20 CV - CHP DIURNO. AF_06/2015</t>
  </si>
  <si>
    <t>29,77</t>
  </si>
  <si>
    <t>PERFURATRIZ COM TORRE METÁLICA PARA EXECUÇÃO DE ESTACA HÉLICE CONTÍNUA, PROFUNDIDADE MÁXIMA DE 30 M, DIÂMETRO MÁXIMO DE 800 MM, POTÊNCIA INSTALADA DE 268 HP, MESA ROTATIVA COM TORQUE MÁXIMO DE 170 KNM - CHP DIURNO. AF_06/2015</t>
  </si>
  <si>
    <t>682,07</t>
  </si>
  <si>
    <t>PERFURATRIZ HIDRÁULICA SOBRE CAMINHÃO COM TRADO CURTO ACOPLADO, PROFUNDIDADE MÁXIMA DE 20 M, DIÂMETRO MÁXIMO DE 1500 MM, POTÊNCIA INSTALADA DE 137 HP, MESA ROTATIVA COM TORQUE MÁXIMO DE 30 KNM - CHP DIURNO. AF_06/2015</t>
  </si>
  <si>
    <t>395,03</t>
  </si>
  <si>
    <t>MANIPULADOR TELESCÓPICO, POTÊNCIA DE 85 HP, CAPACIDADE DE CARGA DE 3.500 KG, ALTURA MÁXIMA DE ELEVAÇÃO DE 12,3 M - CHP DIURNO. AF_06/2015</t>
  </si>
  <si>
    <t>151,06</t>
  </si>
  <si>
    <t>MINICARREGADEIRA SOBRE RODAS, POTÊNCIA LÍQUIDA DE 47 HP, CAPACIDADE NOMINAL DE OPERAÇÃO DE 646 KG - CHP DIURNO. AF_06/2015</t>
  </si>
  <si>
    <t>110,46</t>
  </si>
  <si>
    <t>COMPRESSOR DE AR REBOCÁVEL, VAZÃO 89 PCM, PRESSÃO EFETIVA DE TRABALHO 102 PSI, MOTOR DIESEL, POTÊNCIA 20 CV - CHP DIURNO. AF_06/2015</t>
  </si>
  <si>
    <t>29,71</t>
  </si>
  <si>
    <t>COMPRESSOR DE AR REBOCAVEL, VAZÃO 250 PCM, PRESSAO DE TRABALHO 102 PSI, MOTOR A DIESEL POTÊNCIA 81 CV - CHP DIURNO. AF_06/2015</t>
  </si>
  <si>
    <t>COMPRESSOR DE AR REBOCÁVEL, VAZÃO 748 PCM, PRESSÃO EFETIVA DE TRABALHO 102 PSI, MOTOR DIESEL, POTÊNCIA 210 CV - CHP DIURNO. AF_06/2015</t>
  </si>
  <si>
    <t>212,49</t>
  </si>
  <si>
    <t>ESCAVADEIRA HIDRÁULICA SOBRE ESTEIRAS, CAÇAMBA 0,80 M3, PESO OPERACIONAL 17,8 T, POTÊNCIA LÍQUIDA 110 HP - CHP DIURNO. AF_10/2014</t>
  </si>
  <si>
    <t>204,24</t>
  </si>
  <si>
    <t>COMPRESSOR DE AR REBOCAVEL, VAZÃO 400 PCM, PRESSAO DE TRABALHO 102 PSI, MOTOR A DIESEL POTÊNCIA 110 CV - CHP DIURNO. AF_06/2015</t>
  </si>
  <si>
    <t>109,44</t>
  </si>
  <si>
    <t>CAMINHÃO TRUCADO (C/ TERCEIRO EIXO) ELETRÔNICO - POTÊNCIA 231CV - PBT = 22000KG - DIST. ENTRE EIXOS 5170 MM - INCLUI CARROCERIA FIXA ABERTA DE MADEIRA - CHP DIURNO. AF_06/2015</t>
  </si>
  <si>
    <t>253,90</t>
  </si>
  <si>
    <t>PLACA VIBRATÓRIA REVERSÍVEL COM MOTOR 4 TEMPOS A GASOLINA, FORÇA CENTRÍFUGA DE 25 KN (2500 KGF), POTÊNCIA 5,5 CV - CHP DIURNO. AF_08/2015</t>
  </si>
  <si>
    <t>CORTADORA DE PISO COM MOTOR 4 TEMPOS A GASOLINA, POTÊNCIA DE 13 HP, COM DISCO DE CORTE DIAMANTADO SEGMENTADO PARA CONCRETO, DIÂMETRO DE 350 MM, FURO DE 1" (14 X 1") - CHP DIURNO. AF_08/2015</t>
  </si>
  <si>
    <t>12,71</t>
  </si>
  <si>
    <t>CAMINHÃO BASCULANTE 10 M3, TRUCADO CABINE SIMPLES, PESO BRUTO TOTAL 23.000 KG, CARGA ÚTIL MÁXIMA 15.935 KG, DISTÂNCIA ENTRE EIXOS 4,80 M, POTÊNCIA 230 CV INCLUSIVE CAÇAMBA METÁLICA - CHP DIURNO. AF_06/2014</t>
  </si>
  <si>
    <t>258,40</t>
  </si>
  <si>
    <t>COMPACTADOR DE SOLOS DE PERCUSSÃO (SOQUETE) COM MOTOR A GASOLINA 4 TEMPOS, POTÊNCIA 4 CV - CHP DIURNO. AF_08/2015</t>
  </si>
  <si>
    <t>29,23</t>
  </si>
  <si>
    <t>GUINDAUTO HIDRÁULICO, CAPACIDADE MÁXIMA DE CARGA 6500 KG, MOMENTO MÁXIMO DE CARGA 5,8 TM, ALCANCE MÁXIMO HORIZONTAL 7,60 M, INCLUSIVE CAMINHÃO TOCO PBT 9.700 KG, POTÊNCIA DE 160 CV - CHP DIURNO. AF_08/2015</t>
  </si>
  <si>
    <t>227,97</t>
  </si>
  <si>
    <t>CAMINHÃO DE TRANSPORTE DE MATERIAL ASFÁLTICO 30.000 L, COM CAVALO MECÂNICO DE CAPACIDADE MÁXIMA DE TRAÇÃO COMBINADO DE 66.000 KG, POTÊNCIA 360 CV, INCLUSIVE TANQUE DE ASFALTO COM SERPENTINA - CHP DIURNO. AF_08/2015</t>
  </si>
  <si>
    <t>458,35</t>
  </si>
  <si>
    <t>SERRA CIRCULAR DE BANCADA COM MOTOR ELÉTRICO POTÊNCIA DE 5HP, COM COIFA PARA DISCO 10" - CHP DIURNO. AF_08/2015</t>
  </si>
  <si>
    <t>20,76</t>
  </si>
  <si>
    <t>DISTRIBUIDOR DE AGREGADOS REBOCAVEL, CAPACIDADE 1,9 M³, LARGURA DE TRABALHO 3,66 M - CHP DIURNO. AF_11/2015</t>
  </si>
  <si>
    <t>12,65</t>
  </si>
  <si>
    <t>CAMINHÃO PARA EQUIPAMENTO DE LIMPEZA A SUCÇÃO, COM CAMINHÃO TRUCADO DE PESO BRUTO TOTAL 23000 KG, CARGA ÚTIL MÁXIMA 15935 KG, DISTÂNCIA ENTRE EIXOS 4,80 M, POTÊNCIA 230 CV, INCLUSIVE LIMPADORA A SUCÇÃO, TANQUE 12000 L - CHP DIURNO. AF_11/2015</t>
  </si>
  <si>
    <t>336,46</t>
  </si>
  <si>
    <t>PENEIRA ROTATIVA COM MOTOR ELÉTRICO TRIFÁSICO DE 2 CV, CILINDRO DE 1 M X 0,60 M, COM FUROS DE 3,17 MM - CHP DIURNO. AF_11/2015</t>
  </si>
  <si>
    <t>2,95</t>
  </si>
  <si>
    <t>DOSADOR DE AREIA, CAPACIDADE DE 26 LITROS - CHP DIURNO. AF_11/2015</t>
  </si>
  <si>
    <t>CAMINHONETE COM MOTOR A DIESEL, POTÊNCIA 180 CV, CABINE DUPLA, 4X4 - CHP DIURNO. AF_11/2015</t>
  </si>
  <si>
    <t>CAMINHONETE CABINE SIMPLES COM MOTOR 1.6 FLEX, CÂMBIO MANUAL, POTÊNCIA 101/104 CV, 2 PORTAS - CHP DIURNO. AF_11/2015</t>
  </si>
  <si>
    <t>81,22</t>
  </si>
  <si>
    <t>CAMINHÃO DE TRANSPORTE DE MATERIAL ASFÁLTICO 20.000 L, COM CAVALO MECÂNICO DE CAPACIDADE MÁXIMA DE TRAÇÃO COMBINADO DE 45.000 KG, POTÊNCIA 330 CV, INCLUSIVE TANQUE DE ASFALTO COM MAÇARICO - CHP DIURNO. AF_12/2015</t>
  </si>
  <si>
    <t>406,10</t>
  </si>
  <si>
    <t>APARELHO PARA CORTE E SOLDA OXI-ACETILENO SOBRE RODAS, INCLUSIVE CILINDROS E MAÇARICOS - CHP DIURNO. AF_12/2015</t>
  </si>
  <si>
    <t>22,45</t>
  </si>
  <si>
    <t>MÁQUINA EXTRUSORA DE CONCRETO PARA GUIAS E SARJETAS, MOTOR A DIESEL, POTÊNCIA 14 CV - CHP DIURNO. AF_12/2015</t>
  </si>
  <si>
    <t>20,61</t>
  </si>
  <si>
    <t>MARTELO PERFURADOR PNEUMÁTICO MANUAL, HASTE 25 X 75 MM, 21 KG - CHP DIURNO. AF_12/2015</t>
  </si>
  <si>
    <t>22,61</t>
  </si>
  <si>
    <t>PERFURATRIZ COM TORRE METÁLICA PARA EXECUÇÃO DE ESTACA HÉLICE CONTÍNUA, PROFUNDIDADE MÁXIMA DE 32 M, DIÂMETRO MÁXIMO DE 1000 MM, POTÊNCIA INSTALADA DE 350 HP, MESA ROTATIVA COM TORQUE MÁXIMO DE 263 KNM - CHP DIURNO. AF_01/2016</t>
  </si>
  <si>
    <t>1.015,60</t>
  </si>
  <si>
    <t>BETONEIRA CAPACIDADE NOMINAL 400 L, CAPACIDADE DE MISTURA 310 L, MOTOR A GASOLINA POTÊNCIA 5,5 HP, SEM CARREGADOR - CHP DIURNO. AF_02/2016</t>
  </si>
  <si>
    <t>11,80</t>
  </si>
  <si>
    <t>GRUA ASCENSIONAL, LANCA DE 30 M, CAPACIDADE DE 1,0 T A 30 M, ALTURA ATE 39 M - CHP DIURNO. AF_03/2016</t>
  </si>
  <si>
    <t>120,15</t>
  </si>
  <si>
    <t>GUINCHO ELÉTRICO DE COLUNA, CAPACIDADE 400 KG, COM MOTO FREIO, MOTOR TRIFÁSICO DE 1,25 CV - CHP DIURNO. AF_03/2016</t>
  </si>
  <si>
    <t>20,81</t>
  </si>
  <si>
    <t>GUINDASTE HIDRÁULICO AUTOPROPELIDO, COM LANÇA TELESCÓPICA 40 M, CAPACIDADE MÁXIMA 60 T, POTÊNCIA 260 KW - CHP DIURNO. AF_03/2016</t>
  </si>
  <si>
    <t>289,11</t>
  </si>
  <si>
    <t>GUINDAUTO HIDRÁULICO, CAPACIDADE MÁXIMA DE CARGA 3300 KG, MOMENTO MÁXIMO DE CARGA 5,8 TM, ALCANCE MÁXIMO HORIZONTAL 7,60 M, INCLUSIVE CAMINHÃO TOCO PBT 16.000 KG, POTÊNCIA DE 189 CV - CHP DIURNO. AF_03/2016</t>
  </si>
  <si>
    <t>264,82</t>
  </si>
  <si>
    <t>MÁQUINA JATO DE PRESSAO PORTÁTIL, CAMARA DE 1 SAIDA, CAPACIDADE 280 L, DIAMETRO 670 MM, BICO DE JATO CURTO VENTURI DE 5/16'' , MANGUEIRA DE 1'' COM COMPRESSOR DE AR REBOCÁVEL 189 PCM E MOTOR DIESEL 63 CV - CHP DIURNO. AF_03/2016</t>
  </si>
  <si>
    <t>89,18</t>
  </si>
  <si>
    <t>GERADOR PORTÁTIL MONOFÁSICO, POTÊNCIA 5500 VA, MOTOR A GASOLINA, POTÊNCIA DO MOTOR 13 CV - CHP DIURNO. AF_03/2016</t>
  </si>
  <si>
    <t>19,42</t>
  </si>
  <si>
    <t>GRUPO GERADOR REBOCÁVEL, POTÊNCIA 66 KVA, MOTOR A DIESEL - CHP DIURNO. AF_03/2016</t>
  </si>
  <si>
    <t>84,42</t>
  </si>
  <si>
    <t>GRUPO GERADOR ESTACIONÁRIO, POTÊNCIA 150 KVA, MOTOR A DIESEL- CHP DIURNO. AF_03/2016</t>
  </si>
  <si>
    <t>194,54</t>
  </si>
  <si>
    <t>USINA DE MISTURA ASFÁLTICA À QUENTE, TIPO CONTRA FLUXO, PROD 40 A 80 TON/HORA - CHP DIURNO. AF_03/2016</t>
  </si>
  <si>
    <t>3.694,42</t>
  </si>
  <si>
    <t>USINA DE ASFALTO À FRIO, CAPACIDADE DE 40 A 60 TON/HORA, ELÉTRICA POTÊNCIA 30 CV - CHP DIURNO. AF_03/2016</t>
  </si>
  <si>
    <t>142,12</t>
  </si>
  <si>
    <t>USINA MISTURADORA DE SOLOS, CAPACIDADE DE 200 A 500 TON/H, POTENCIA 75KW - CHP DIURNO. AF_07/2016</t>
  </si>
  <si>
    <t>289,78</t>
  </si>
  <si>
    <t>DISTRIBUIDOR DE AGREGADOS AUTOPROPELIDO, CAP 3 M3, A DIESEL, POTÊNCIA 176CV - CHP DIURNO. AF_07/2016</t>
  </si>
  <si>
    <t>229,21</t>
  </si>
  <si>
    <t>MÁQUINA DEMARCADORA DE FAIXA DE TRÁFEGO À FRIO, AUTOPROPELIDA, POTÊNCIA 38 HP - CHP DIURNO. AF_07/2016</t>
  </si>
  <si>
    <t>143,70</t>
  </si>
  <si>
    <t>TALHA MANUAL DE CORRENTE, CAPACIDADE DE 2 TON. COM ELEVAÇÃO DE 3 M - CHP DIURNO. AF_07/2016</t>
  </si>
  <si>
    <t>GRUA ASCENCIONAL, LANCA DE 42 M, CAPACIDADE DE 1,5 T A 30 M, ALTURA ATE 39 M - CHP DIURNO. AF_08/2016</t>
  </si>
  <si>
    <t>132,53</t>
  </si>
  <si>
    <t>MARTELO DEMOLIDOR PNEUMÁTICO MANUAL, 32 KG - CHP DIURNO. AF_09/2016</t>
  </si>
  <si>
    <t>22,23</t>
  </si>
  <si>
    <t>COMPACTADOR DE SOLOS DE PERCUSÃO (SOQUETE) COM MOTOR A GASOLINA, POTÊNCIA 3 CV - CHP DIURNO. AF_09/2016</t>
  </si>
  <si>
    <t>7,70</t>
  </si>
  <si>
    <t>RÉGUA VIBRATÓRIA DUPLA PARA CONCRETO, PESO DE 60KG, COMPRIMENTO 4 M, COM MOTOR A GASOLINA, POTÊNCIA 5,5 HP - CHP DIURNO. AF_09/2016</t>
  </si>
  <si>
    <t>POLIDORA DE PISO (POLITRIZ), PESO DE 100KG, DIÂMETRO 450 MM, MOTOR ELÉTRICO, POTÊNCIA 4 HP - CHP DIURNO. AF_09/2016</t>
  </si>
  <si>
    <t>2,83</t>
  </si>
  <si>
    <t>DESEMPENADEIRA DE CONCRETO, PESO DE 75KG, 4 PÁS, MOTOR A GASOLINA, POTÊNCIA 5,5 HP - CHP DIURNO. AF_09/2016</t>
  </si>
  <si>
    <t>11,98</t>
  </si>
  <si>
    <t>PERFURATRIZ PNEUMATICA MANUAL DE PESO MEDIO, MARTELETE, 18KG, COMPRIMENTO MÁXIMO DE CURSO DE 6 M, DIAMETRO DO PISTAO DE 5,5 CM - CHP DIURNO. AF_11/2016</t>
  </si>
  <si>
    <t>21,81</t>
  </si>
  <si>
    <t>ROLO COMPACTADOR VIBRATORIO TANDEM, ACO LISO, POTENCIA 125 HP, PESO SEM/COM LASTRO 10,20/11,65 T, LARGURA DE TRABALHO 1,73 M - CHP DIURNO. AF_11/2016</t>
  </si>
  <si>
    <t>233,35</t>
  </si>
  <si>
    <t>PERFURATRIZ MANUAL, TORQUE MAXIMO 55 KGF.M, POTENCIA 5 CV, COM DIAMETRO MAXIMO 8 1/2" - CHP DIURNO. AF_11/2016</t>
  </si>
  <si>
    <t>29,88</t>
  </si>
  <si>
    <t>PERFURATRIZ SOBRE ESTEIRA, TORQUE MÁXIMO 600 KGF, POTÊNCIA ENTRE 50 E 60 HP, DIÂMETRO MÁXIMO 10 - CHP DIURNO. AF_11/2016</t>
  </si>
  <si>
    <t>132,41</t>
  </si>
  <si>
    <t>ESCAVADEIRA HIDRAULICA SOBRE ESTEIRA, COM GARRA GIRATORIA DE MANDIBULAS, PESO OPERACIONAL ENTRE 22,00 E 25,50 TON, POTENCIA LIQUIDA ENTRE 150 E 160 HP - CHP DIURNO. AF_11/2016</t>
  </si>
  <si>
    <t>258,69</t>
  </si>
  <si>
    <t>ESCAVADEIRA HIDRAULICA SOBRE ESTEIRA, EQUIPADA COM CLAMSHELL, COM CAPACIDADE DA CAÇAMBA ENTRE 1,20 E 1,50 M3, PESO OPERACIONAL ENTRE 20,00 E 22,00 TON, POTENCIA LIQUIDA ENTRE 150 E 160 HP - CHP DIURNO. AF_11/2016</t>
  </si>
  <si>
    <t>253,78</t>
  </si>
  <si>
    <t>GRUPO GERADOR COM CARENAGEM, MOTOR DIESEL POTÊNCIA STANDART ENTRE 250 E 260 KVA - CHP DIURNO. AF_12/2016</t>
  </si>
  <si>
    <t>330,32</t>
  </si>
  <si>
    <t>TRATOR DE PNEUS COM POTÊNCIA DE 122 CV, TRAÇÃO 4X4, COM VASSOURA MECÂNICA ACOPLADA - CHP DIURNO. AF_02/2017</t>
  </si>
  <si>
    <t>182,52</t>
  </si>
  <si>
    <t>TRATOR DE PNEUS COM POTÊNCIA DE 122 CV, TRAÇÃO 4X4, COM GRADE DE DISCOS ACOPLADA - CHP DIURNO. AF_02/2017</t>
  </si>
  <si>
    <t>268,30</t>
  </si>
  <si>
    <t>TRATOR DE PNEUS COM POTÊNCIA DE 85 CV, TRAÇÃO 4X4, COM GRADE DE DISCOS ACOPLADA - CHP DIURNO. AF_02/2017</t>
  </si>
  <si>
    <t>197,30</t>
  </si>
  <si>
    <t>CAMINHÃO BASCULANTE 10 M3, TRUCADO, POTÊNCIA 230 CV, INCLUSIVE CAÇAMBA METÁLICA, COM DISTRIBUIDOR DE AGREGADOS ACOPLADO - CHP DIURNO. AF_02/2017</t>
  </si>
  <si>
    <t>268,23</t>
  </si>
  <si>
    <t>TRATOR DE PNEUS COM POTÊNCIA DE 85 CV, TRAÇÃO 4X4, COM VASSOURA MECÂNICA ACOPLADA - CHP DIURNO. AF_03/2017</t>
  </si>
  <si>
    <t>137,70</t>
  </si>
  <si>
    <t>MINICARREGADEIRA SOBRE RODAS POTENCIA 47HP CAPACIDADE OPERACAO 646 KG, COM VASSOURA MECÂNICA ACOPLADA - CHP DIURNO. AF_03/2017</t>
  </si>
  <si>
    <t>126,59</t>
  </si>
  <si>
    <t>MINIESCAVADEIRA SOBRE ESTEIRAS, POTENCIA LIQUIDA DE *30* HP, PESO OPERACIONAL DE *3.500* KG - CHP DIURNO. AF_04/2017</t>
  </si>
  <si>
    <t>ROLO COMPACTADOR DE PNEUS, ESTATICO, PRESSAO VARIAVEL, POTENCIA 110 HP, PESO SEM/COM LASTRO 10,8/27 T, LARGURA DE ROLAGEM 2,30 M - CHP DIURNO. AF_06/2017</t>
  </si>
  <si>
    <t>216,27</t>
  </si>
  <si>
    <t>INVERSOR DE SOLDA MONOFÁSICO DE 160 A, POTÊNCIA DE 5400 W, TENSÃO DE 220 V, PARA SOLDA COM ELETRODOS DE 2,0 A 4,0 MM E PROCESSO TIG - CHP DIURNO. AF_06/2018</t>
  </si>
  <si>
    <t>LAVADORA DE ALTA PRESSAO (LAVA-JATO) PARA AGUA FRIA, PRESSAO DE OPERACAO ENTRE 1400 E 1900 LIB/POL2, VAZAO MAXIMA ENTRE 400 E 700 L/H - CHP DIURNO. AF_04/2019</t>
  </si>
  <si>
    <t>3,92</t>
  </si>
  <si>
    <t>USINA DE MISTURA ASFÁLTICA À QUENTE, TIPO CONTRA FLUXO, PROD 100 A 140 TON/HORA - CHP DIURNO. AF_12/2019</t>
  </si>
  <si>
    <t>USINA DE ASFALTO, TIPO GRAVIMÉTRICA, PROD 150 TON/HORA - CHP DIURNO. AF_12/2019</t>
  </si>
  <si>
    <t>1.268,05</t>
  </si>
  <si>
    <t>MARTELO DEMOLIDOR ELÉTRICO, COM POTÊNCIA DE 2.000 W, 1.000 IMPACTOS POR MINUTO, PESO DE 30 KG - CHP DIURNO. AF_01/2021</t>
  </si>
  <si>
    <t>22,40</t>
  </si>
  <si>
    <t>ESCAVADEIRA HIDRÁULICA SOBRE ESTEIRAS, CAÇAMBA 0,80 M3, PESO OPERACIONAL 17 T, POTENCIA BRUTA 111 HP - CHI DIURNO. AF_06/2014</t>
  </si>
  <si>
    <t>CHI</t>
  </si>
  <si>
    <t>77,29</t>
  </si>
  <si>
    <t>RETROESCAVADEIRA SOBRE RODAS COM CARREGADEIRA, TRAÇÃO 4X4, POTÊNCIA LÍQ. 88 HP, CAÇAMBA CARREG. CAP. MÍN. 1 M3, CAÇAMBA RETRO CAP. 0,26 M3, PESO OPERACIONAL MÍN. 6.674 KG, PROFUNDIDADE ESCAVAÇÃO MÁX. 4,37 M - CHI DIURNO. AF_06/2014</t>
  </si>
  <si>
    <t>51,38</t>
  </si>
  <si>
    <t>RETROESCAVADEIRA SOBRE RODAS COM CARREGADEIRA, TRAÇÃO 4X2, POTÊNCIA LÍQ. 79 HP, CAÇAMBA CARREG. CAP. MÍN. 1 M3, CAÇAMBA RETRO CAP. 0,20 M3, PESO OPERACIONAL MÍN. 6.570 KG, PROFUNDIDADE ESCAVAÇÃO MÁX. 4,37 M - CHI DIURNO. AF_06/2014</t>
  </si>
  <si>
    <t>48,34</t>
  </si>
  <si>
    <t>ROLO COMPACTADOR VIBRATÓRIO DE UM CILINDRO AÇO LISO, POTÊNCIA 80 HP, PESO OPERACIONAL MÁXIMO 8,1 T, IMPACTO DINÂMICO 16,15 / 9,5 T, LARGURA DE TRABALHO 1,68 M - CHI DIURNO. AF_06/2014</t>
  </si>
  <si>
    <t>55,03</t>
  </si>
  <si>
    <t>GRADE DE DISCO CONTROLE REMOTO REBOCÁVEL, COM 24 DISCOS 24 X 6 MM COM PNEUS PARA TRANSPORTE - CHI DIURNO. AF_06/2014</t>
  </si>
  <si>
    <t>MOTOBOMBA CENTRÍFUGA, MOTOR A GASOLINA, POTÊNCIA 5,42 HP, BOCAIS 1 1/2" X 1", DIÂMETRO ROTOR 143 MM HM/Q = 6 MCA / 16,8 M3/H A 38 MCA / 6,6 M3/H - CHI DIURNO. AF_06/2014</t>
  </si>
  <si>
    <t>CAMINHÃO TOCO, PBT 16.000 KG, CARGA ÚTIL MÁX. 10.685 KG, DIST. ENTRE EIXOS 4,8 M, POTÊNCIA 189 CV, INCLUSIVE CARROCERIA FIXA ABERTA DE MADEIRA P/ TRANSPORTE GERAL DE CARGA SECA, DIMEN. APROX. 2,5 X 7,00 X 0,50 M - CHI DIURNO. AF_06/2014</t>
  </si>
  <si>
    <t>44,20</t>
  </si>
  <si>
    <t>USINA DE CONCRETO FIXA, CAPACIDADE NOMINAL DE 90 A 120 M3/H, SEM SILO - CHI DIURNO. AF_07/2016</t>
  </si>
  <si>
    <t>132,25</t>
  </si>
  <si>
    <t>VIBROACABADORA DE ASFALTO SOBRE ESTEIRAS, LARGURA DE PAVIMENTAÇÃO 1,90 M A 5,30 M, POTÊNCIA 105 HP CAPACIDADE 450 T/H - CHI DIURNO. AF_11/2014</t>
  </si>
  <si>
    <t>128,87</t>
  </si>
  <si>
    <t>VASSOURA MECÂNICA REBOCÁVEL COM ESCOVA CILÍNDRICA, LARGURA ÚTIL DE VARRIMENTO DE 2,44 M - CHI DIURNO. AF_06/2014</t>
  </si>
  <si>
    <t>5,45</t>
  </si>
  <si>
    <t>TRATOR DE PNEUS, POTÊNCIA 122 CV, TRAÇÃO 4X4, PESO COM LASTRO DE 4.510 KG - CHI DIURNO. AF_06/2014</t>
  </si>
  <si>
    <t>TRATOR DE ESTEIRAS, POTÊNCIA 170 HP, PESO OPERACIONAL 19 T, CAÇAMBA 5,2 M3 - CHI DIURNO. AF_06/2014</t>
  </si>
  <si>
    <t>69,50</t>
  </si>
  <si>
    <t>TRATOR DE ESTEIRAS, POTÊNCIA 150 HP, PESO OPERACIONAL 16,7 T, COM RODA MOTRIZ ELEVADA E LÂMINA 3,18 M3 - CHI DIURNO. AF_06/2014</t>
  </si>
  <si>
    <t>69,81</t>
  </si>
  <si>
    <t>TRATOR DE ESTEIRAS, POTÊNCIA 347 HP, PESO OPERACIONAL 38,5 T, COM LÂMINA 8,70 M3 - CHI DIURNO. AF_06/2014</t>
  </si>
  <si>
    <t>184,24</t>
  </si>
  <si>
    <t>ROLO COMPACTADOR VIBRATÓRIO REBOCÁVEL, CILINDRO DE AÇO LISO, POTÊNCIA DE TRAÇÃO DE 65 CV, PESO 4,7 T, IMPACTO DINÂMICO 18,3 T, LARGURA DE TRABALHO 1,67 M - CHI DIURNO. AF_02/2016</t>
  </si>
  <si>
    <t>ROLO COMPACTADOR VIBRATÓRIO TANDEM AÇO LISO, POTÊNCIA 58 HP, PESO SEM/COM LASTRO 6,5 / 9,4 T, LARGURA DE TRABALHO 1,2 M - CHI DIURNO. AF_06/2014</t>
  </si>
  <si>
    <t>63,10</t>
  </si>
  <si>
    <t>RETROESCAVADEIRA SOBRE RODAS COM CARREGADEIRA, TRAÇÃO 4X4, POTÊNCIA LÍQ. 72 HP, CAÇAMBA CARREG. CAP. MÍN. 0,79 M3, CAÇAMBA RETRO CAP. 0,18 M3, PESO OPERACIONAL MÍN. 7.140 KG, PROFUNDIDADE ESCAVAÇÃO MÁX. 4,50 M - CHI DIURNO. AF_06/2014</t>
  </si>
  <si>
    <t>50,42</t>
  </si>
  <si>
    <t>ROLO COMPACTADOR VIBRATÓRIO PÉ DE CARNEIRO, OPERADO POR CONTROLE REMOTO, POTÊNCIA 12,5 KW, PESO OPERACIONAL 1,675 T, LARGURA DE TRABALHO 0,85 M - CHI DIURNO. AF_02/2016</t>
  </si>
  <si>
    <t>68,01</t>
  </si>
  <si>
    <t>USINA DE LAMA ASFÁLTICA, PROD 30 A 50 T/H, SILO DE AGREGADO 7 M3, RESERVATÓRIOS PARA EMULSÃO E ÁGUA DE 2,3 M3 CADA, MISTURADOR TIPO PUG MILL A SER MONTADO SOBRE CAMINHÃO - CHI DIURNO. AF_10/2014</t>
  </si>
  <si>
    <t>46,49</t>
  </si>
  <si>
    <t>CAMINHÃO TOCO, PESO BRUTO TOTAL 14.300 KG, CARGA ÚTIL MÁXIMA 9590 KG, DISTÂNCIA ENTRE EIXOS 4,76 M, POTÊNCIA 185 CV (NÃO INCLUI CARROCERIA) - CHI DIURNO. AF_06/2014</t>
  </si>
  <si>
    <t>40,34</t>
  </si>
  <si>
    <t>CAMINHÃO TOCO, PESO BRUTO TOTAL 16.000 KG, CARGA ÚTIL MÁXIMA DE 10.685 KG, DISTÂNCIA ENTRE EIXOS 4,80 M, POTÊNCIA 189 CV EXCLUSIVE CARROCERIA - CHI DIURNO. AF_06/2014</t>
  </si>
  <si>
    <t>42,28</t>
  </si>
  <si>
    <t>CAMINHÃO PIPA 10.000 L TRUCADO, PESO BRUTO TOTAL 23.000 KG, CARGA ÚTIL MÁXIMA 15.935 KG, DISTÂNCIA ENTRE EIXOS 4,8 M, POTÊNCIA 230 CV, INCLUSIVE TANQUE DE AÇO PARA TRANSPORTE DE ÁGUA - CHI DIURNO. AF_06/2014</t>
  </si>
  <si>
    <t>53,66</t>
  </si>
  <si>
    <t>ESPARGIDOR DE ASFALTO PRESSURIZADO COM TANQUE DE 2500 L, REBOCÁVEL COM MOTOR A GASOLINA POTÊNCIA 3,4 HP - CHI DIURNO. AF_07/2014</t>
  </si>
  <si>
    <t>23,49</t>
  </si>
  <si>
    <t>GRADE DE DISCO REBOCÁVEL COM 20 DISCOS 24" X 6 MM COM PNEUS PARA TRANSPORTE - CHI DIURNO. AF_06/2014</t>
  </si>
  <si>
    <t>3,71</t>
  </si>
  <si>
    <t>GUINDAUTO HIDRÁULICO, CAPACIDADE MÁXIMA DE CARGA 6200 KG, MOMENTO MÁXIMO DE CARGA 11,7 TM, ALCANCE MÁXIMO HORIZONTAL 9,70 M, INCLUSIVE CAMINHÃO TOCO PBT 16.000 KG, POTÊNCIA DE 189 CV - CHI DIURNO. AF_06/2014</t>
  </si>
  <si>
    <t>49,97</t>
  </si>
  <si>
    <t>MOTONIVELADORA POTÊNCIA BÁSICA LÍQUIDA (PRIMEIRA MARCHA) 125 HP, PESO BRUTO 13032 KG, LARGURA DA LÂMINA DE 3,7 M - CHI DIURNO. AF_06/2014</t>
  </si>
  <si>
    <t>74,32</t>
  </si>
  <si>
    <t>PÁ CARREGADEIRA SOBRE RODAS, POTÊNCIA LÍQUIDA 128 HP, CAPACIDADE DA CAÇAMBA 1,7 A 2,8 M3, PESO OPERACIONAL 11632 KG - CHI DIURNO. AF_06/2014</t>
  </si>
  <si>
    <t>59,66</t>
  </si>
  <si>
    <t>PÁ CARREGADEIRA SOBRE RODAS, POTÊNCIA 197 HP, CAPACIDADE DA CAÇAMBA 2,5 A 3,5 M3, PESO OPERACIONAL 18338 KG - CHI DIURNO. AF_06/2014</t>
  </si>
  <si>
    <t>74,44</t>
  </si>
  <si>
    <t>MARTELETE OU ROMPEDOR PNEUMÁTICO MANUAL, 28 KG, COM SILENCIADOR - CHI DIURNO. AF_07/2016</t>
  </si>
  <si>
    <t>21,14</t>
  </si>
  <si>
    <t>COMPRESSOR DE AR REBOCÁVEL, VAZÃO 189 PCM, PRESSÃO EFETIVA DE TRABALHO 102 PSI, MOTOR DIESEL, POTÊNCIA 63 CV - CHI DIURNO. AF_06/2015</t>
  </si>
  <si>
    <t>4,47</t>
  </si>
  <si>
    <t>CAMINHÃO BASCULANTE 6 M3, PESO BRUTO TOTAL 16.000 KG, CARGA ÚTIL MÁXIMA 13.071 KG, DISTÂNCIA ENTRE EIXOS 4,80 M, POTÊNCIA 230 CV INCLUSIVE CAÇAMBA METÁLICA - CHI DIURNO. AF_06/2014</t>
  </si>
  <si>
    <t>44,45</t>
  </si>
  <si>
    <t>CAMINHÃO PIPA 6.000 L, PESO BRUTO TOTAL 13.000 KG, DISTÂNCIA ENTRE EIXOS 4,80 M, POTÊNCIA 189 CV INCLUSIVE TANQUE DE AÇO PARA TRANSPORTE DE ÁGUA, CAPACIDADE 6 M3 - CHI DIURNO. AF_06/2014</t>
  </si>
  <si>
    <t>44,47</t>
  </si>
  <si>
    <t>ROLO COMPACTADOR DE PNEUS ESTÁTICO, PRESSÃO VARIÁVEL, POTÊNCIA 111 HP, PESO SEM/COM LASTRO 9,5 / 26 T, LARGURA DE TRABALHO 1,90 M - CHI DIURNO. AF_07/2014</t>
  </si>
  <si>
    <t>74,97</t>
  </si>
  <si>
    <t>TANQUE DE ASFALTO ESTACIONÁRIO COM SERPENTINA, CAPACIDADE 30.000 L - CHI DIURNO. AF_06/2014</t>
  </si>
  <si>
    <t>6,01</t>
  </si>
  <si>
    <t>MOTOBOMBA TRASH (PARA ÁGUA SUJA) AUTO ESCORVANTE, MOTOR GASOLINA DE 6,41 HP, DIÂMETROS DE SUCÇÃO X RECALQUE: 3" X 3", HM/Q = 10 MCA / 60 M3/H A 23 MCA / 0 M3/H - CHI DIURNO. AF_10/2014</t>
  </si>
  <si>
    <t>ROLO COMPACTADOR PE DE CARNEIRO VIBRATORIO, POTENCIA 125 HP, PESO OPERACIONAL SEM/COM LASTRO 11,95 / 13,30 T, IMPACTO DINAMICO 38,5 / 22,5 T, LARGURA DE TRABALHO 2,15 M - CHI DIURNO. AF_06/2014</t>
  </si>
  <si>
    <t>68,70</t>
  </si>
  <si>
    <t>CAMINHÃO BASCULANTE 6 M3 TOCO, PESO BRUTO TOTAL 16.000 KG, CARGA ÚTIL MÁXIMA 11.130 KG, DISTÂNCIA ENTRE EIXOS 5,36 M, POTÊNCIA 185 CV, INCLUSIVE CAÇAMBA METÁLICA - CHI DIURNO. AF_06/2014</t>
  </si>
  <si>
    <t>45,33</t>
  </si>
  <si>
    <t>GRUPO GERADOR ESTACIONÁRIO, MOTOR DIESEL POTÊNCIA 170 KVA - CHI DIURNO. AF_02/2016</t>
  </si>
  <si>
    <t>6,71</t>
  </si>
  <si>
    <t>GRUPO DE SOLDAGEM COM GERADOR A DIESEL 60 CV PARA SOLDA ELÉTRICA, SOBRE 04 RODAS, COM MOTOR 4 CILINDROS 600 A - CHI DIURNO. AF_02/2016</t>
  </si>
  <si>
    <t>34,70</t>
  </si>
  <si>
    <t>ESCAVADEIRA HIDRÁULICA SOBRE ESTEIRAS, CAÇAMBA 0,80 M3, PESO OPERACIONAL 17,8 T, POTÊNCIA LÍQUIDA 110 HP - CHI DIURNO. AF_10/2014</t>
  </si>
  <si>
    <t>74,84</t>
  </si>
  <si>
    <t>BETONEIRA CAPACIDADE NOMINAL 400 L, CAPACIDADE DE MISTURA 310 L, MOTOR A DIESEL POTÊNCIA 5,0 HP, SEM CARREGADOR - CHI DIURNO. AF_06/2014</t>
  </si>
  <si>
    <t>MISTURADOR DE ARGAMASSA, EIXO HORIZONTAL, CAPACIDADE DE MISTURA 300 KG, MOTOR ELÉTRICO POTÊNCIA 5 CV - CHI DIURNO. AF_06/2014</t>
  </si>
  <si>
    <t>1,04</t>
  </si>
  <si>
    <t>MISTURADOR DE ARGAMASSA, EIXO HORIZONTAL, CAPACIDADE DE MISTURA 600 KG, MOTOR ELÉTRICO POTÊNCIA 7,5 CV - CHI DIURNO. AF_06/2014</t>
  </si>
  <si>
    <t>1,23</t>
  </si>
  <si>
    <t>MISTURADOR DE ARGAMASSA, EIXO HORIZONTAL, CAPACIDADE DE MISTURA 160 KG, MOTOR ELÉTRICO POTÊNCIA 3 CV - CHI DIURNO. AF_06/2014</t>
  </si>
  <si>
    <t>0,98</t>
  </si>
  <si>
    <t>PROJETOR DE ARGAMASSA, CAPACIDADE DE PROJEÇÃO 1,5 M3/H, ALCANCE DE 30 ATÉ 60 M, MOTOR ELÉTRICO POTÊNCIA 7,5 HP - CHI DIURNO. AF_06/2014</t>
  </si>
  <si>
    <t>PROJETOR DE ARGAMASSA, CAPACIDADE DE PROJEÇÃO 2 M3/H, ALCANCE ATÉ 50 M, MOTOR ELÉTRICO POTÊNCIA 7,5 HP - CHI DIURNO. AF_06/2014</t>
  </si>
  <si>
    <t>8,50</t>
  </si>
  <si>
    <t>BETONEIRA CAPACIDADE NOMINAL DE 400 L, CAPACIDADE DE MISTURA 280 L, MOTOR ELÉTRICO TRIFÁSICO POTÊNCIA DE 2 CV, SEM CARREGADOR - CHI DIURNO. AF_10/2014</t>
  </si>
  <si>
    <t>0,39</t>
  </si>
  <si>
    <t>TRATOR DE ESTEIRAS, POTÊNCIA 125 HP, PESO OPERACIONAL 12,9 T, COM LÂMINA 2,7 M3 - CHI DIURNO. AF_10/2014</t>
  </si>
  <si>
    <t>60,11</t>
  </si>
  <si>
    <t>ESCAVADEIRA HIDRÁULICA SOBRE ESTEIRAS, CAÇAMBA 1,20 M3, PESO OPERACIONAL 21 T, POTÊNCIA BRUTA 155 HP - CHI DIURNO. AF_06/2014</t>
  </si>
  <si>
    <t>83,30</t>
  </si>
  <si>
    <t>BOMBA SUBMERSÍVEL ELÉTRICA TRIFÁSICA, POTÊNCIA 2,96 HP, Ø ROTOR 144 MM SEMI-ABERTO, BOCAL DE SAÍDA Ø 2, HM/Q = 2 MCA / 38,8 M3/H A 28 MCA / 5 M3/H - CHI DIURNO. AF_06/2014</t>
  </si>
  <si>
    <t>TANQUE DE ASFALTO ESTACIONÁRIO COM MAÇARICO, CAPACIDADE 20.000 L - CHI DIURNO. AF_06/2014</t>
  </si>
  <si>
    <t>4,87</t>
  </si>
  <si>
    <t>TRATOR DE ESTEIRAS, POTÊNCIA 100 HP, PESO OPERACIONAL 9,4 T, COM LÂMINA 2,19 M3 - CHI DIURNO. AF_06/2014</t>
  </si>
  <si>
    <t>58,30</t>
  </si>
  <si>
    <t>TRATOR DE PNEUS, POTÊNCIA 85 CV, TRAÇÃO 4X4, PESO COM LASTRO DE 4.675 KG - CHI DIURNO. AF_06/2014</t>
  </si>
  <si>
    <t>35,14</t>
  </si>
  <si>
    <t>BATE-ESTACAS POR GRAVIDADE, POTÊNCIA DE 160 HP, PESO DO MARTELO ATÉ 3 TONELADAS - CHI DIURNO. AF_11/2014</t>
  </si>
  <si>
    <t>72,98</t>
  </si>
  <si>
    <t>BETONEIRA CAPACIDADE NOMINAL DE 600 L, CAPACIDADE DE MISTURA 360 L, MOTOR ELÉTRICO TRIFÁSICO POTÊNCIA DE 4 CV, SEM CARREGADOR - CHI DIURNO. AF_11/2014</t>
  </si>
  <si>
    <t>1,59</t>
  </si>
  <si>
    <t>FRESADORA DE ASFALTO A FRIO SOBRE RODAS, LARGURA FRESAGEM DE 1,0 M, POTÊNCIA 208 HP - CHI DIURNO. AF_11/2014</t>
  </si>
  <si>
    <t>167,96</t>
  </si>
  <si>
    <t>FRESADORA DE ASFALTO A FRIO SOBRE RODAS, LARGURA FRESAGEM DE 2,0 M, POTÊNCIA 550 HP - CHI DIURNO. AF_11/2014</t>
  </si>
  <si>
    <t>361,55</t>
  </si>
  <si>
    <t>RECICLADORA DE ASFALTO A FRIO SOBRE RODAS, LARGURA FRESAGEM DE 2,0 M, POTÊNCIA 422 HP - CHI DIURNO. AF_11/2014</t>
  </si>
  <si>
    <t>317,18</t>
  </si>
  <si>
    <t>VIBROACABADORA DE ASFALTO SOBRE ESTEIRAS, LARGURA DE PAVIMENTAÇÃO 2,13 M A 4,55 M, POTÊNCIA 100 HP, CAPACIDADE 400 T/H - CHI DIURNO. AF_11/2014</t>
  </si>
  <si>
    <t>109,76</t>
  </si>
  <si>
    <t>GUINDASTE HIDRÁULICO AUTOPROPELIDO, COM LANÇA TELESCÓPICA 28,80 M, CAPACIDADE MÁXIMA 30 T, POTÊNCIA 97 KW, TRAÇÃO 4 X 4 - CHI DIURNO. AF_11/2014</t>
  </si>
  <si>
    <t>80,39</t>
  </si>
  <si>
    <t>BETONEIRA CAPACIDADE NOMINAL DE 600 L, CAPACIDADE DE MISTURA 440 L, MOTOR A DIESEL POTÊNCIA 10 HP, COM CARREGADOR - CHI DIURNO. AF_11/2014</t>
  </si>
  <si>
    <t>1,93</t>
  </si>
  <si>
    <t>CAMINHÃO BASCULANTE 14 M3, COM CAVALO MECÂNICO DE CAPACIDADE MÁXIMA DE TRAÇÃO COMBINADO DE 36000 KG, POTÊNCIA 286 CV, INCLUSIVE SEMIREBOQUE COM CAÇAMBA METÁLICA - CHI DIURNO. AF_12/2014</t>
  </si>
  <si>
    <t>57,62</t>
  </si>
  <si>
    <t>CAMINHÃO BASCULANTE 18 M3, COM CAVALO MECÂNICO DE CAPACIDADE MÁXIMA DE TRAÇÃO COMBINADO DE 45000 KG, POTÊNCIA 330 CV, INCLUSIVE SEMIREBOQUE COM CAÇAMBA METÁLICA - CHI DIURNO. AF_12/2014</t>
  </si>
  <si>
    <t>60,61</t>
  </si>
  <si>
    <t>VIBRADOR DE IMERSÃO, DIÂMETRO DE PONTEIRA 45MM, MOTOR ELÉTRICO TRIFÁSICO POTÊNCIA DE 2 CV - CHI DIURNO. AF_06/2015</t>
  </si>
  <si>
    <t>PERFURATRIZ MANUAL, TORQUE MÁXIMO 83 N.M, POTÊNCIA 5 CV, COM DIÂMETRO MÁXIMO 4" - CHI DIURNO. AF_06/2015</t>
  </si>
  <si>
    <t>1,66</t>
  </si>
  <si>
    <t>PERFURATRIZ SOBRE ESTEIRA, TORQUE MÁXIMO 600 KGF, PESO MÉDIO 1000 KG, POTÊNCIA 20 HP, DIÂMETRO MÁXIMO 10" - CHI DIURNO. AF_06/2015</t>
  </si>
  <si>
    <t>MISTURADOR DUPLO HORIZONTAL DE ALTA TURBULÊNCIA, CAPACIDADE / VOLUME 2 X 500 LITROS, MOTORES ELÉTRICOS MÍNIMO 5 CV CADA, PARA NATA CIMENTO, ARGAMASSA E OUTROS - CHI DIURNO. AF_06/2015</t>
  </si>
  <si>
    <t>4,93</t>
  </si>
  <si>
    <t>BOMBA TRIPLEX, PARA INJEÇÃO DE NATA DE CIMENTO, VAZÃO MÁXIMA DE 100 LITROS/MINUTO, PRESSÃO MÁXIMA DE 70 BAR - CHI DIURNO. AF_06/2015</t>
  </si>
  <si>
    <t>7,36</t>
  </si>
  <si>
    <t>BOMBA CENTRÍFUGA MONOESTÁGIO COM MOTOR ELÉTRICO MONOFÁSICO, POTÊNCIA 15 HP, DIÂMETRO DO ROTOR 173 MM, HM/Q = 30 MCA / 90 M3/H A 45 MCA / 55 M3/H - CHI DIURNO. AF_06/2015</t>
  </si>
  <si>
    <t>0,90</t>
  </si>
  <si>
    <t>BOMBA DE PROJEÇÃO DE CONCRETO SECO, POTÊNCIA 10 CV, VAZÃO 3 M3/H - CHI DIURNO. AF_06/2015</t>
  </si>
  <si>
    <t>4,78</t>
  </si>
  <si>
    <t>BOMBA DE PROJEÇÃO DE CONCRETO SECO, POTÊNCIA 10 CV, VAZÃO 6 M3/H - CHI DIURNO. AF_06/2015</t>
  </si>
  <si>
    <t>PROJETOR PNEUMÁTICO DE ARGAMASSA PARA CHAPISCO E REBOCO COM RECIPIENTE ACOPLADO, TIPO CANEQUINHA, COM COMPRESSOR DE AR REBOCÁVEL VAZÃO 89 PCM E MOTOR DIESEL DE 20 CV - CHI DIURNO. AF_06/2015</t>
  </si>
  <si>
    <t>6,00</t>
  </si>
  <si>
    <t>PERFURATRIZ COM TORRE METÁLICA PARA EXECUÇÃO DE ESTACA HÉLICE CONTÍNUA, PROFUNDIDADE MÁXIMA DE 30 M, DIÂMETRO MÁXIMO DE 800 MM, POTÊNCIA INSTALADA DE 268 HP, MESA ROTATIVA COM TORQUE MÁXIMO DE 170 KNM - CHI DIURNO. AF_06/2015</t>
  </si>
  <si>
    <t>269,77</t>
  </si>
  <si>
    <t>PERFURATRIZ HIDRÁULICA SOBRE CAMINHÃO COM TRADO CURTO ACOPLADO, PROFUNDIDADE MÁXIMA DE 20 M, DIÂMETRO MÁXIMO DE 1500 MM, POTÊNCIA INSTALADA DE 137 HP, MESA ROTATIVA COM TORQUE MÁXIMO DE 30 KNM - CHI DIURNO. AF_06/2015</t>
  </si>
  <si>
    <t>149,77</t>
  </si>
  <si>
    <t>MANIPULADOR TELESCÓPICO, POTÊNCIA DE 85 HP, CAPACIDADE DE CARGA DE 3.500 KG, ALTURA MÁXIMA DE ELEVAÇÃO DE 12,3 M - CHI DIURNO. AF_06/2015</t>
  </si>
  <si>
    <t>53,95</t>
  </si>
  <si>
    <t>MINICARREGADEIRA SOBRE RODAS, POTÊNCIA LÍQUIDA DE 47 HP, CAPACIDADE NOMINAL DE OPERAÇÃO DE 646 KG - CHI DIURNO. AF_06/2015</t>
  </si>
  <si>
    <t>41,71</t>
  </si>
  <si>
    <t>COMPRESSOR DE AR REBOCÁVEL, VAZÃO 89 PCM, PRESSÃO EFETIVA DE TRABALHO 102 PSI, MOTOR DIESEL, POTÊNCIA 20 CV - CHI DIURNO. AF_06/2015</t>
  </si>
  <si>
    <t>COMPRESSOR DE AR REBOCAVEL, VAZÃO 250 PCM, PRESSAO DE TRABALHO 102 PSI, MOTOR A DIESEL POTÊNCIA 81 CV - CHI DIURNO. AF_06/2015</t>
  </si>
  <si>
    <t>5,99</t>
  </si>
  <si>
    <t>COMPRESSOR DE AR REBOCÁVEL, VAZÃO 748 PCM, PRESSÃO EFETIVA DE TRABALHO 102 PSI, MOTOR DIESEL, POTÊNCIA 210 CV - CHI DIURNO. AF_06/2015</t>
  </si>
  <si>
    <t>15,22</t>
  </si>
  <si>
    <t>COMPRESSOR DE AR REBOCAVEL, VAZÃO 400 PCM, PRESSAO DE TRABALHO 102 PSI, MOTOR A DIESEL POTÊNCIA 110 CV - CHI DIURNO. AF_06/2015</t>
  </si>
  <si>
    <t>7,10</t>
  </si>
  <si>
    <t>CAMINHÃO TRUCADO (C/ TERCEIRO EIXO) ELETRÔNICO - POTÊNCIA 231CV - PBT = 22000KG - DIST. ENTRE EIXOS 5170 MM - INCLUI CARROCERIA FIXA ABERTA DE MADEIRA - CHI DIURNO. AF_06/2015</t>
  </si>
  <si>
    <t>48,30</t>
  </si>
  <si>
    <t>PLACA VIBRATÓRIA REVERSÍVEL COM MOTOR 4 TEMPOS A GASOLINA, FORÇA CENTRÍFUGA DE 25 KN (2500 KGF), POTÊNCIA 5,5 CV - CHI DIURNO. AF_08/2015</t>
  </si>
  <si>
    <t>CORTADORA DE PISO COM MOTOR 4 TEMPOS A GASOLINA, POTÊNCIA DE 13 HP, COM DISCO DE CORTE DIAMANTADO SEGMENTADO PARA CONCRETO, DIÂMETRO DE 350 MM, FURO DE 1" (14 X 1") - CHI DIURNO. AF_08/2015</t>
  </si>
  <si>
    <t>0,81</t>
  </si>
  <si>
    <t>CAMINHÃO BASCULANTE 10 M3, TRUCADO CABINE SIMPLES, PESO BRUTO TOTAL 23.000 KG, CARGA ÚTIL MÁXIMA 15.935 KG, DISTÂNCIA ENTRE EIXOS 4,80 M, POTÊNCIA 230 CV INCLUSIVE CAÇAMBA METÁLICA - CHI DIURNO. AF_06/2014</t>
  </si>
  <si>
    <t>CAMINHÃO TOCO, PBT 14.300 KG, CARGA ÚTIL MÁX. 9.710 KG, DIST. ENTRE EIXOS 3,56 M, POTÊNCIA 185 CV, INCLUSIVE CARROCERIA FIXA ABERTA DE MADEIRA P/ TRANSPORTE GERAL DE CARGA SECA, DIMEN. APROX. 2,50 X 6,50 X 0,50 M - CHI DIURNO. AF_06/2014</t>
  </si>
  <si>
    <t>42,13</t>
  </si>
  <si>
    <t>ESPARGIDOR DE ASFALTO PRESSURIZADO, TANQUE 6 M3 COM ISOLAÇÃO TÉRMICA, AQUECIDO COM 2 MAÇARICOS, COM BARRA ESPARGIDORA 3,60 M, MONTADO SOBRE CAMINHÃO  TOCO, PBT 14.300 KG, POTÊNCIA 185 CV - CHI DIURNO. AF_08/2015</t>
  </si>
  <si>
    <t>COMPACTADOR DE SOLOS DE PERCUSSÃO (SOQUETE) COM MOTOR A GASOLINA 4 TEMPOS, POTÊNCIA 4 CV - CHI DIURNO. AF_08/2015</t>
  </si>
  <si>
    <t>20,44</t>
  </si>
  <si>
    <t>GUINDAUTO HIDRÁULICO, CAPACIDADE MÁXIMA DE CARGA 6500 KG, MOMENTO MÁXIMO DE CARGA 5,8 TM, ALCANCE MÁXIMO HORIZONTAL 7,60 M, INCLUSIVE CAMINHÃO TOCO PBT 9.700 KG, POTÊNCIA DE 160 CV - CHI DIURNO. AF_08/2015</t>
  </si>
  <si>
    <t>43,65</t>
  </si>
  <si>
    <t>CAMINHÃO DE TRANSPORTE DE MATERIAL ASFÁLTICO 30.000 L, COM CAVALO MECÂNICO DE CAPACIDADE MÁXIMA DE TRAÇÃO COMBINADO DE 66.000 KG, POTÊNCIA 360 CV, INCLUSIVE TANQUE DE ASFALTO COM SERPENTINA - CHI DIURNO. AF_08/2015</t>
  </si>
  <si>
    <t>63,40</t>
  </si>
  <si>
    <t>SERRA CIRCULAR DE BANCADA COM MOTOR ELÉTRICO POTÊNCIA DE 5HP, COM COIFA PARA DISCO 10" - CHI DIURNO. AF_08/2015</t>
  </si>
  <si>
    <t>19,62</t>
  </si>
  <si>
    <t>DISTRIBUIDOR DE AGREGADOS REBOCAVEL, CAPACIDADE 1,9 M³, LARGURA DE TRABALHO 3,66 M - CHI DIURNO. AF_11/2015</t>
  </si>
  <si>
    <t>7,21</t>
  </si>
  <si>
    <t>CAMINHÃO PARA EQUIPAMENTO DE LIMPEZA A SUCÇÃO COM CAMINHÃO TRUCADO DE PESO BRUTO TOTAL 23000 KG, CARGA ÚTIL MÁXIMA 15935 KG, DISTÂNCIA ENTRE EIXOS 4,80 M, POTÊNCIA 230 CV, INCLUSIVE LIMPADORA A SUCÇÃO, TANQUE 12000 L - CHI DIURNO. AF_11/2015</t>
  </si>
  <si>
    <t>63,02</t>
  </si>
  <si>
    <t>PENEIRA ROTATIVA COM MOTOR ELÉTRICO TRIFÁSICO DE 2 CV, CILINDRO DE 1 M X 0,60 M, COM FUROS DE 3,17 MM - CHI DIURNO. AF_11/2015</t>
  </si>
  <si>
    <t>1,15</t>
  </si>
  <si>
    <t>DOSADOR DE AREIA, CAPACIDADE DE 26 LITROS - CHI DIURNO. AF_11/2015</t>
  </si>
  <si>
    <t>CAMINHONETE COM MOTOR A DIESEL, POTÊNCIA 180 CV, CABINE DUPLA, 4X4 - CHI DIURNO. AF_11/2015</t>
  </si>
  <si>
    <t>34,76</t>
  </si>
  <si>
    <t>CAMINHONETE CABINE SIMPLES COM MOTOR 1.6 FLEX, CÂMBIO MANUAL, POTÊNCIA 101/104 CV, 2 PORTAS - CHI DIURNO. AF_11/2015</t>
  </si>
  <si>
    <t>CAMINHÃO DE TRANSPORTE DE MATERIAL ASFÁLTICO 20.000 L, COM CAVALO MECÂNICO DE CAPACIDADE MÁXIMA DE TRAÇÃO COMBINADO DE 45.000 KG, POTÊNCIA 330 CV, INCLUSIVE TANQUE DE ASFALTO COM MAÇARICO - CHI DIURNO. AF_12/2015</t>
  </si>
  <si>
    <t>53,27</t>
  </si>
  <si>
    <t>APARELHO PARA CORTE E SOLDA OXI-ACETILENO SOBRE RODAS, INCLUSIVE CILINDROS E MAÇARICOS - CHI DIURNO. AF_12/2015</t>
  </si>
  <si>
    <t>MÁQUINA EXTRUSORA DE CONCRETO PARA GUIAS E SARJETAS, MOTOR A DIESEL, POTÊNCIA 14 CV - CHI DIURNO. AF_12/2015</t>
  </si>
  <si>
    <t>5,04</t>
  </si>
  <si>
    <t>MARTELO PERFURADOR PNEUMÁTICO MANUAL, HASTE 25 X 75 MM, 21 KG - CHI DIURNO. AF_12/2015</t>
  </si>
  <si>
    <t>PERFURATRIZ COM TORRE METÁLICA PARA EXECUÇÃO DE ESTACA HÉLICE CONTÍNUA, PROFUNDIDADE MÁXIMA DE 32 M, DIÂMETRO MÁXIMO DE 1000 MM, POTÊNCIA INSTALADA DE 350 HP, MESA ROTATIVA COM TORQUE MÁXIMO DE 263 KNM - CHI DIURNO. AF_01/2016</t>
  </si>
  <si>
    <t>408,65</t>
  </si>
  <si>
    <t>BETONEIRA CAPACIDADE NOMINAL 400 L, CAPACIDADE DE MISTURA 310 L, MOTOR A GASOLINA POTÊNCIA 5,5 HP, SEM CARREGADOR - CHI DIURNO. AF_02/2016</t>
  </si>
  <si>
    <t>ROLO COMPACTADOR VIBRATÓRIO PÉ DE CARNEIRO PARA SOLOS, POTÊNCIA 80 HP, PESO OPERACIONAL SEM/COM LASTRO 7,4 / 8,8 T, LARGURA DE TRABALHO 1,68 M - CHI DIURNO. AF_02/2016</t>
  </si>
  <si>
    <t>56,43</t>
  </si>
  <si>
    <t>GRUA ASCENSIONAL, LANÇA DE 30 M, CAPACIDADE DE 1,0 T A 30 M, ALTURA ATÉ 39 M - CHI DIURNO. AF_03/2016</t>
  </si>
  <si>
    <t>66,65</t>
  </si>
  <si>
    <t>GUINCHO ELÉTRICO DE COLUNA, CAPACIDADE 400 KG, COM MOTO FREIO, MOTOR TRIFÁSICO DE 1,25 CV - CHI DIURNO. AF_03/2016</t>
  </si>
  <si>
    <t>GUINDASTE HIDRÁULICO AUTOPROPELIDO, COM LANÇA TELESCÓPICA 40 M, CAPACIDADE MÁXIMA 60 T, POTÊNCIA 260 KW - CHI DIURNO. AF_03/2016</t>
  </si>
  <si>
    <t>136,54</t>
  </si>
  <si>
    <t>GUINDAUTO HIDRÁULICO, CAPACIDADE MÁXIMA DE CARGA 3300 KG, MOMENTO MÁXIMO DE CARGA 5,8 TM, ALCANCE MÁXIMO HORIZONTAL 7,60 M, INCLUSIVE CAMINHÃO TOCO PBT 16.000 KG, POTÊNCIA DE 189 CV - CHI DIURNO. AF_03/2016</t>
  </si>
  <si>
    <t>47,44</t>
  </si>
  <si>
    <t>MÁQUINA JATO DE PRESSAO PORTÁTIL, CAMARA DE 1 SAIDA, CAPACIDADE 280 L, DIAMETRO 670 MM, BICO DE JATO CURTO VENTURI DE 5/16'' , MANGUEIRA DE 1'' COM COMPRESSOR DE AR REBOCÁVEL 189 PCM E MOTOR DIESEL 63 CV - CHI DIURNO. AF_03/2016</t>
  </si>
  <si>
    <t>28,20</t>
  </si>
  <si>
    <t>GERADOR PORTÁTIL MONOFÁSICO, POTÊNCIA 5500 VA, MOTOR A GASOLINA, POTÊNCIA DO MOTOR 13 CV - CHI DIURNO. AF_03/2016</t>
  </si>
  <si>
    <t>GRUPO GERADOR REBOCÁVEL, POTÊNCIA 66 KVA, MOTOR A DIESEL - CHI DIURNO. AF_03/2016</t>
  </si>
  <si>
    <t>4,22</t>
  </si>
  <si>
    <t>GRUPO GERADOR ESTACIONÁRIO, POTÊNCIA 150 KVA, MOTOR A DIESEL- CHI DIURNO. AF_03/2016</t>
  </si>
  <si>
    <t>5,98</t>
  </si>
  <si>
    <t>USINA DE MISTURA ASFÁLTICA À QUENTE, TIPO CONTRA FLUXO, PROD 40 A 80 TON/HORA - CHI DIURNO. AF_03/2016</t>
  </si>
  <si>
    <t>222,89</t>
  </si>
  <si>
    <t>USINA DE ASFALTO À FRIO, CAPACIDADE DE 40 A 60 TON/HORA, ELÉTRICA POTÊNCIA 30 CV - CHI DIURNO. AF_03/2016</t>
  </si>
  <si>
    <t>102,29</t>
  </si>
  <si>
    <t>USINA MISTURADORA DE SOLOS, CAPACIDADE DE 200 A 500 TON/H, POTENCIA 75KW - CHI DIURNO. AF_07/2016</t>
  </si>
  <si>
    <t>169,02</t>
  </si>
  <si>
    <t>DISTRIBUIDOR DE AGREGADOS AUTOPROPELIDO, CAP 3 M3, A DIESEL, POTÊNCIA 176CV - CHI DIURNO. AF_07/2016</t>
  </si>
  <si>
    <t>40,41</t>
  </si>
  <si>
    <t>TALHA MANUAL DE CORRENTE, CAPACIDADE DE 2 TON. COM ELEVAÇÃO DE 3 M - CHI DIURNO. AF_07/2016</t>
  </si>
  <si>
    <t>GRUA ASCENCIONAL, LANÇA DE 42 M, CAPACIDADE DE 1,5 T A 30 M, ALTURA ATÉ 39 M - CHI DIURNO. AF_08/2016</t>
  </si>
  <si>
    <t>72,91</t>
  </si>
  <si>
    <t>MARTELO DEMOLIDOR PNEUMÁTICO MANUAL, 32 KG - CHI DIURNO. AF_09/2016</t>
  </si>
  <si>
    <t>20,99</t>
  </si>
  <si>
    <t>COMPACTADOR DE SOLOS DE PERCUSÃO (SOQUETE) COM MOTOR A GASOLINA, POTÊNCIA 3 CV - CHI DIURNO. AF_09/2016</t>
  </si>
  <si>
    <t>0,75</t>
  </si>
  <si>
    <t>RÉGUA VIBRATÓRIA DUPLA PARA CONCRETO, PESO DE 60KG, COMPRIMENTO 4 M, COM MOTOR A GASOLINA, POTÊNCIA 5,5 HP - CHI DIURNO. AF_09/2016</t>
  </si>
  <si>
    <t>POLIDORA DE PISO (POLITRIZ), PESO DE 100KG, DIÂMETRO 450 MM, MOTOR ELÉTRICO, POTÊNCIA 4 HP - CHI DIURNO. AF_09/2016</t>
  </si>
  <si>
    <t>DESEMPENADEIRA DE CONCRETO, PESO DE 75KG, 4 PÁS, MOTOR A GASOLINA, POTÊNCIA 5,5 HP - CHI DIURNO. AF_09/2016</t>
  </si>
  <si>
    <t>0,57</t>
  </si>
  <si>
    <t>PERFURATRIZ PNEUMATICA MANUAL DE PESO MEDIO, MARTELETE, 18KG, COMPRIMENTO MÁXIMO DE CURSO DE 6 M, DIAMETRO DO PISTAO DE 5,5 CM - CHI DIURNO. AF_11/2016</t>
  </si>
  <si>
    <t>20,79</t>
  </si>
  <si>
    <t>ROLO COMPACTADOR VIBRATORIO TANDEM, ACO LISO, POTENCIA 125 HP, PESO SEM/COM LASTRO 10,20/11,65 T, LARGURA DE TRABALHO 1,73 M - CHI DIURNO. AF_11/2016</t>
  </si>
  <si>
    <t>PERFURATRIZ MANUAL, TORQUE MAXIMO 55 KGF.M, POTENCIA 5 CV, COM DIAMETRO MAXIMO 8 1/2" - CHI DIURNO. AF_11/2016</t>
  </si>
  <si>
    <t>23,24</t>
  </si>
  <si>
    <t>PERFURATRIZ SOBRE ESTEIRA, TORQUE MÁXIMO 600 KGF, POTÊNCIA ENTRE 50 E 60 HP, DIÂMETRO MÁXIMO 10 - CHI DIURNO. AF_11/2016</t>
  </si>
  <si>
    <t>71,71</t>
  </si>
  <si>
    <t>ESCAVADEIRA HIDRAULICA SOBRE ESTEIRA, COM GARRA GIRATORIA DE MANDIBULAS, PESO OPERACIONAL ENTRE 22,00 E 25,50 TON, POTENCIA LIQUIDA ENTRE 150 E 160 HP - CHI DIURNO. AF_11/2016</t>
  </si>
  <si>
    <t>ESCAVADEIRA HIDRAULICA SOBRE ESTEIRA, EQUIPADA COM CLAMSHELL, COM CAPACIDADE DA CAÇAMBA ENTRE 1,20 E 1,50 M3, PESO OPERACIONAL ENTRE 20,00 E 22,00 TON, POTENCIA LIQUIDA ENTRE 150 E 160 HP - CHI DIURNO. AF_11/2016</t>
  </si>
  <si>
    <t>84,16</t>
  </si>
  <si>
    <t>GRUPO GERADOR COM CARENAGEM, MOTOR DIESEL POTÊNCIA STANDART ENTRE 250 E 260 KVA - CHI DIURNO. AF_12/2016</t>
  </si>
  <si>
    <t>9,55</t>
  </si>
  <si>
    <t>TRATOR DE PNEUS COM POTÊNCIA DE 122 CV, TRAÇÃO 4X4, COM VASSOURA MECÂNICA ACOPLADA - CHI DIURNO. AF_02/2017</t>
  </si>
  <si>
    <t>46,03</t>
  </si>
  <si>
    <t>TRATOR DE PNEUS COM POTÊNCIA DE 122 CV, TRAÇÃO 4X4, COM GRADE DE DISCOS ACOPLADA - CHI DIURNO. AF_02/2017</t>
  </si>
  <si>
    <t>45,73</t>
  </si>
  <si>
    <t>TRATOR DE PNEUS COM POTÊNCIA DE 85 CV, TRAÇÃO 4X4, COM GRADE DE DISCOS ACOPLADA - CHI DIURNO. AF_02/2017</t>
  </si>
  <si>
    <t>40,04</t>
  </si>
  <si>
    <t>CAMINHÃO BASCULANTE 10 M3, TRUCADO, POTÊNCIA 230 CV, INCLUSIVE CAÇAMBA METÁLICA, COM DISTRIBUIDOR DE AGREGADOS ACOPLADO - CHI DIURNO. AF_02/2017</t>
  </si>
  <si>
    <t>57,60</t>
  </si>
  <si>
    <t>TRATOR DE PNEUS COM POTÊNCIA DE 85 CV, TRAÇÃO 4X4, COM VASSOURA MECÂNICA ACOPLADA - CHI DIURNO. AF_02/2017</t>
  </si>
  <si>
    <t>MINICARREGADEIRA SOBRE RODAS POTENCIA 47HP CAPACIDADE OPERACAO 646 KG, COM VASSOURA MECÂNICA ACOPLADA - CHI DIURNO. AF_03/2017</t>
  </si>
  <si>
    <t>49,26</t>
  </si>
  <si>
    <t>MÁQUINA DEMARCADORA DE FAIXA DE TRÁFEGO À FRIO, AUTOPROPELIDA, POTÊNCIA 38 HP - CHI DIURNO. AF_07/2016</t>
  </si>
  <si>
    <t>55,33</t>
  </si>
  <si>
    <t>MINIESCAVADEIRA SOBRE ESTEIRAS, POTENCIA LIQUIDA DE *30* HP, PESO OPERACIONAL DE *3.500* KG - CHI DIURNO. AF_04/2017</t>
  </si>
  <si>
    <t>46,07</t>
  </si>
  <si>
    <t>ROLO COMPACTADOR DE PNEUS, ESTATICO, PRESSAO VARIAVEL, POTENCIA 110 HP, PESO SEM/COM LASTRO 10,8/27 T, LARGURA DE ROLAGEM 2,30 M - CHI DIURNO. AF_06/2017</t>
  </si>
  <si>
    <t>78,37</t>
  </si>
  <si>
    <t>INVERSOR DE SOLDA MONOFÁSICO DE 160 A, POTÊNCIA DE 5400 W, TENSÃO DE 220 V, PARA SOLDA COM ELETRODOS DE 2,0 A 4,0 MM E PROCESSO TIG - CHI DIURNO. AF_06/2018</t>
  </si>
  <si>
    <t>LAVADORA DE ALTA PRESSAO (LAVA-JATO) PARA AGUA FRIA, PRESSAO DE OPERACAO ENTRE 1400 E 1900 LIB/POL2, VAZAO MAXIMA ENTRE 400 E 700 L/H - CHI DIURNO. AF_04/2019</t>
  </si>
  <si>
    <t>USINA DE MISTURA ASFÁLTICA À QUENTE, TIPO CONTRA FLUXO, PROD 100 A 140 TON/HORA - CHI DIURNO. AF_12/2019</t>
  </si>
  <si>
    <t>177,44</t>
  </si>
  <si>
    <t>USINA DE ASFALTO, TIPO GRAVIMÉTRICA, PROD 150 TON/HORA - CHI DIURNO. AF_12/2019</t>
  </si>
  <si>
    <t>433,53</t>
  </si>
  <si>
    <t>MARTELO DEMOLIDOR ELÉTRICO, COM POTÊNCIA DE 2.000 W, 1.000 IMPACTOS POR MINUTO, PESO DE 30 KG -  CHI DIURNO. AF_01/2021</t>
  </si>
  <si>
    <t>20,43</t>
  </si>
  <si>
    <t>ROLO COMPACTADOR VIBRATÓRIO PÉ DE CARNEIRO PARA SOLOS, POTÊNCIA 80 HP, PESO OPERACIONAL SEM/COM LASTRO 7,4 / 8,8 T, LARGURA DE TRABALHO 1,68 M - MANUTENÇÃO. AF_02/2016</t>
  </si>
  <si>
    <t>H</t>
  </si>
  <si>
    <t>40,49</t>
  </si>
  <si>
    <t>ESCAVADEIRA HIDRÁULICA SOBRE ESTEIRAS, CAÇAMBA 0,80 M3, PESO OPERACIONAL 17 T, POTENCIA BRUTA 111 HP - DEPRECIAÇÃO. AF_06/2014</t>
  </si>
  <si>
    <t>47,04</t>
  </si>
  <si>
    <t>ESCAVADEIRA HIDRÁULICA SOBRE ESTEIRAS, CAÇAMBA 0,80 M3, PESO OPERACIONAL 17 T, POTENCIA BRUTA 111 HP - JUROS. AF_06/2014</t>
  </si>
  <si>
    <t>6,38</t>
  </si>
  <si>
    <t>ESCAVADEIRA HIDRÁULICA SOBRE ESTEIRAS, CAÇAMBA 0,80 M3, PESO OPERACIONAL 17 T, POTENCIA BRUTA 111 HP - MANUTENÇÃO. AF_06/2014</t>
  </si>
  <si>
    <t>58,80</t>
  </si>
  <si>
    <t>ESCAVADEIRA HIDRÁULICA SOBRE ESTEIRAS, CAÇAMBA 0,80 M3, PESO OPERACIONAL 17 T, POTENCIA BRUTA 111 HP - MATERIAIS NA OPERAÇÃO. AF_06/2014</t>
  </si>
  <si>
    <t>73,98</t>
  </si>
  <si>
    <t>GRADE DE DISCO CONTROLE REMOTO REBOCÁVEL, COM 24 DISCOS 24 X 6 MM COM PNEUS PARA TRANSPORTE - MANUTENÇÃO. AF_06/2014</t>
  </si>
  <si>
    <t>2,89</t>
  </si>
  <si>
    <t>RETROESCAVADEIRA SOBRE RODAS COM CARREGADEIRA, TRAÇÃO 4X4, POTÊNCIA LÍQ. 88 HP, CAÇAMBA CARREG. CAP. MÍN. 1 M3, CAÇAMBA RETRO CAP. 0,26 M3, PESO OPERACIONAL MÍN. 6.674 KG, PROFUNDIDADE ESCAVAÇÃO MÁX. 4,37 M - MANUTENÇÃO. AF_06/2014</t>
  </si>
  <si>
    <t>30,29</t>
  </si>
  <si>
    <t>RETROESCAVADEIRA SOBRE RODAS COM CARREGADEIRA, TRAÇÃO 4X2, POTÊNCIA LÍQ. 79 HP, CAÇAMBA CARREG. CAP. MÍN. 1 M3, CAÇAMBA RETRO CAP. 0,20 M3, PESO OPERACIONAL MÍN. 6.570 KG, PROFUNDIDADE ESCAVAÇÃO MÁX. 4,37 M - MANUTENÇÃO. AF_06/2014</t>
  </si>
  <si>
    <t>26,94</t>
  </si>
  <si>
    <t>RETROESCAVADEIRA SOBRE RODAS COM CARREGADEIRA, TRAÇÃO 4X2, POTÊNCIA LÍQ. 79 HP, CAÇAMBA CARREG. CAP. MÍN. 1 M3, CAÇAMBA RETRO CAP. 0,20 M3, PESO OPERACIONAL MÍN. 6.570 KG, PROFUNDIDADE ESCAVAÇÃO MÁX. 4,37 M - MATERIAIS NA OPERAÇÃO. AF_06/2014</t>
  </si>
  <si>
    <t>ROLO COMPACTADOR VIBRATÓRIO DE UM CILINDRO AÇO LISO, POTÊNCIA 80 HP, PESO OPERACIONAL MÁXIMO 8,1 T, IMPACTO DINÂMICO 16,15 / 9,5 T, LARGURA DE TRABALHO 1,68 M - MANUTENÇÃO. AF_06/2014</t>
  </si>
  <si>
    <t>MOTOBOMBA CENTRÍFUGA, MOTOR A GASOLINA, POTÊNCIA 5,42 HP, BOCAIS 1 1/2" X 1", DIÂMETRO ROTOR 143 MM HM/Q = 6 MCA / 16,8 M3/H A 38 MCA / 6,6 M3/H - MANUTENÇÃO. AF_06/2014</t>
  </si>
  <si>
    <t>MOTOBOMBA CENTRÍFUGA, MOTOR A GASOLINA, POTÊNCIA 5,42 HP, BOCAIS 1 1/2" X 1", DIÂMETRO ROTOR 143 MM HM/Q = 6 MCA / 16,8 M3/H A 38 MCA / 6,6 M3/H - MATERIAIS NA OPERAÇÃO. AF_06/2014</t>
  </si>
  <si>
    <t>26,07</t>
  </si>
  <si>
    <t>CAMINHÃO BASCULANTE 6 M3, PESO BRUTO TOTAL 16.000 KG, CARGA ÚTIL MÁXIMA 13.071 KG, DISTÂNCIA ENTRE EIXOS 4,80 M, POTÊNCIA 230 CV INCLUSIVE CAÇAMBA METÁLICA - MANUTENÇÃO. AF_06/2014</t>
  </si>
  <si>
    <t>40,93</t>
  </si>
  <si>
    <t>USINA DE CONCRETO FIXA, CAPACIDADE NOMINAL DE 90 A 120 M3/H, SEM SILO - MATERIAIS NA OPERAÇÃO. AF_07/2016</t>
  </si>
  <si>
    <t>19,04</t>
  </si>
  <si>
    <t>CAMINHÃO TOCO, PBT 16.000 KG, CARGA ÚTIL MÁX. 10.685 KG, DIST. ENTRE EIXOS 4,8 M, POTÊNCIA 189 CV, INCLUSIVE CARROCERIA FIXA ABERTA DE MADEIRA P/ TRANSPORTE GERAL DE CARGA SECA, DIMEN. APROX. 2,5 X 7,00 X 0,50 M - MANUTENÇÃO. AF_06/2014</t>
  </si>
  <si>
    <t>33,49</t>
  </si>
  <si>
    <t>USINA MISTURADORA DE SOLOS, CAPACIDADE DE 200 A 500 TON/H, POTENCIA 75KW - MANUTENÇÃO. AF_07/2016</t>
  </si>
  <si>
    <t>69,76</t>
  </si>
  <si>
    <t>VIBROACABADORA DE ASFALTO SOBRE ESTEIRAS, LARGURA DE PAVIMENTAÇÃO 1,90 M A 5,30 M, POTÊNCIA 105 HP CAPACIDADE 450 T/H - MANUTENÇÃO. AF_11/2014</t>
  </si>
  <si>
    <t>144,14</t>
  </si>
  <si>
    <t>VIBROACABADORA DE ASFALTO SOBRE ESTEIRAS, LARGURA DE PAVIMENTAÇÃO 1,90 M A 5,30 M, POTÊNCIA 105 HP CAPACIDADE 450 T/H - MATERIAIS NA OPERAÇÃO. AF_11/2014</t>
  </si>
  <si>
    <t>102,22</t>
  </si>
  <si>
    <t>TRATOR DE PNEUS, POTÊNCIA 85 CV, TRAÇÃO 4X4, PESO COM LASTRO DE 4.675 KG - MANUTENÇÃO. AF_06/2014</t>
  </si>
  <si>
    <t>TRATOR DE PNEUS, POTÊNCIA 85 CV, TRAÇÃO 4X4, PESO COM LASTRO DE 4.675 KG - MATERIAIS NA OPERAÇÃO. AF_06/2014</t>
  </si>
  <si>
    <t>77,35</t>
  </si>
  <si>
    <t>TRATOR DE ESTEIRAS, POTÊNCIA 170 HP, PESO OPERACIONAL 19 T, CAÇAMBA 5,2 M3 - MATERIAIS NA OPERAÇÃO. AF_06/2014</t>
  </si>
  <si>
    <t>122,01</t>
  </si>
  <si>
    <t>TRATOR DE ESTEIRAS, POTÊNCIA 150 HP, PESO OPERACIONAL 16,7 T, COM RODA MOTRIZ ELEVADA E LÂMINA 3,18 M3 - MATERIAIS NA OPERAÇÃO. AF_06/2014</t>
  </si>
  <si>
    <t>107,65</t>
  </si>
  <si>
    <t>TRATOR DE ESTEIRAS, POTÊNCIA 347 HP, PESO OPERACIONAL 38,5 T, COM LÂMINA 8,70 M3 - MATERIAIS NA OPERAÇÃO. AF_06/2014</t>
  </si>
  <si>
    <t>248,96</t>
  </si>
  <si>
    <t>TRATOR DE ESTEIRAS, POTÊNCIA 100 HP, PESO OPERACIONAL 9,4 T, COM LÂMINA 2,19 M3 - MANUTENÇÃO. AF_06/2014</t>
  </si>
  <si>
    <t>56,61</t>
  </si>
  <si>
    <t>ROLO COMPACTADOR VIBRATÓRIO REBOCÁVEL, CILINDRO DE AÇO LISO, POTÊNCIA DE TRAÇÃO DE 65 CV, PESO 4,7 T, IMPACTO DINÂMICO 18,3 T, LARGURA DE TRABALHO 1,67 M - MANUTENÇÃO. AF_02/2016</t>
  </si>
  <si>
    <t>11,75</t>
  </si>
  <si>
    <t>ROLO COMPACTADOR VIBRATÓRIO TANDEM AÇO LISO, POTÊNCIA 58 HP, PESO SEM/COM LASTRO 6,5 / 9,4 T, LARGURA DE TRABALHO 1,2 M - MANUTENÇÃO. AF_06/2014</t>
  </si>
  <si>
    <t>47,82</t>
  </si>
  <si>
    <t>ROLO COMPACTADOR VIBRATÓRIO TANDEM AÇO LISO, POTÊNCIA 58 HP, PESO SEM/COM LASTRO 6,5 / 9,4 T, LARGURA DE TRABALHO 1,2 M - MATERIAIS NA OPERAÇÃO. AF_06/2014</t>
  </si>
  <si>
    <t>RETROESCAVADEIRA SOBRE RODAS COM CARREGADEIRA, TRAÇÃO 4X4, POTÊNCIA LÍQ. 72 HP, CAÇAMBA CARREG. CAP. MÍN. 0,79 M3, CAÇAMBA RETRO CAP. 0,18 M3, PESO OPERACIONAL MÍN. 7.140 KG, PROFUNDIDADE ESCAVAÇÃO MÁX. 4,50 M - MANUTENÇÃO. AF_06/2014</t>
  </si>
  <si>
    <t>29,22</t>
  </si>
  <si>
    <t>RETROESCAVADEIRA SOBRE RODAS COM CARREGADEIRA, TRAÇÃO 4X4, POTÊNCIA LÍQ. 72 HP, CAÇAMBA CARREG. CAP. MÍN. 0,79 M3, CAÇAMBA RETRO CAP. 0,18 M3, PESO OPERACIONAL MÍN. 7.140 KG, PROFUNDIDADE ESCAVAÇÃO MÁX. 4,50 M - MATERIAIS NA OPERAÇÃO. AF_06/2014</t>
  </si>
  <si>
    <t>47,95</t>
  </si>
  <si>
    <t>ROLO COMPACTADOR VIBRATÓRIO PÉ DE CARNEIRO, OPERADO POR CONTROLE REMOTO, POTÊNCIA 12,5 KW, PESO OPERACIONAL 1,675 T, LARGURA DE TRABALHO 0,85 M - DEPRECIAÇÃO. AF_02/2016</t>
  </si>
  <si>
    <t>42,52</t>
  </si>
  <si>
    <t>ROLO COMPACTADOR VIBRATÓRIO PÉ DE CARNEIRO, OPERADO POR CONTROLE REMOTO, POTÊNCIA 12,5 KW, PESO OPERACIONAL 1,675 T, LARGURA DE TRABALHO 0,85 M - MANUTENÇÃO. AF_02/2016</t>
  </si>
  <si>
    <t>53,21</t>
  </si>
  <si>
    <t>USINA DE LAMA ASFÁLTICA, PROD 30 A 50 T/H, SILO DE AGREGADO 7 M3, RESERVATÓRIOS PARA EMULSÃO E ÁGUA DE 2,3 M3 CADA, MISTURADOR TIPO PUG MILL A SER MONTADO SOBRE CAMINHÃO - MANUTENÇÃO. AF_10/2014</t>
  </si>
  <si>
    <t>USINA DE LAMA ASFÁLTICA, PROD 30 A 50 T/H, SILO DE AGREGADO 7 M3, RESERVATÓRIOS PARA EMULSÃO E ÁGUA DE 2,3 M3 CADA, MISTURADOR TIPO PUG MILL A SER MONTADO SOBRE CAMINHÃO - MATERIAIS NA OPERAÇÃO. AF_10/2014</t>
  </si>
  <si>
    <t>31,67</t>
  </si>
  <si>
    <t>CAMINHÃO PIPA 6.000 L, PESO BRUTO TOTAL 13.000 KG, DISTÂNCIA ENTRE EIXOS 4,80 M, POTÊNCIA 189 CV INCLUSIVE TANQUE DE AÇO PARA TRANSPORTE DE ÁGUA, CAPACIDADE 6 M3 - MATERIAIS NA OPERAÇÃO. AF_06/2014</t>
  </si>
  <si>
    <t>181,57</t>
  </si>
  <si>
    <t>CAMINHÃO TOCO, PESO BRUTO TOTAL 14.300 KG, CARGA ÚTIL MÁXIMA 9590 KG, DISTÂNCIA ENTRE EIXOS 4,76 M, POTÊNCIA 185 CV (NÃO INCLUI CARROCERIA) - MANUTENÇÃO. AF_06/2014</t>
  </si>
  <si>
    <t>CAMINHÃO TOCO, PESO BRUTO TOTAL 16.000 KG, CARGA ÚTIL MÁXIMA DE 10.685 KG, DISTÂNCIA ENTRE EIXOS 4,80 M, POTÊNCIA 189 CV EXCLUSIVE CARROCERIA - MANUTENÇÃO. AF_06/2014</t>
  </si>
  <si>
    <t>CAMINHÃO PIPA 10.000 L TRUCADO, PESO BRUTO TOTAL 23.000 KG, CARGA ÚTIL MÁXIMA 15.935 KG, DISTÂNCIA ENTRE EIXOS 4,8 M, POTÊNCIA 230 CV, INCLUSIVE TANQUE DE AÇO PARA TRANSPORTE DE ÁGUA - MANUTENÇÃO. AF_06/2014</t>
  </si>
  <si>
    <t>43,05</t>
  </si>
  <si>
    <t>ESPARGIDOR DE ASFALTO PRESSURIZADO COM TANQUE DE 2500 L, REBOCÁVEL COM MOTOR A GASOLINA POTÊNCIA 3,4 HP - MANUTENÇÃO. AF_07/2014</t>
  </si>
  <si>
    <t>7,51</t>
  </si>
  <si>
    <t>ESPARGIDOR DE ASFALTO PRESSURIZADO COM TANQUE DE 2500 L, REBOCÁVEL COM MOTOR A GASOLINA POTÊNCIA 3,4 HP - MATERIAIS NA OPERAÇÃO. AF_07/2014</t>
  </si>
  <si>
    <t>3,63</t>
  </si>
  <si>
    <t>MOTONIVELADORA POTÊNCIA BÁSICA LÍQUIDA (PRIMEIRA MARCHA) 125 HP, PESO BRUTO 13032 KG, LARGURA DA LÂMINA DE 3,7 M - MANUTENÇÃO. AF_06/2014</t>
  </si>
  <si>
    <t>65,39</t>
  </si>
  <si>
    <t>PÁ CARREGADEIRA SOBRE RODAS, POTÊNCIA 197 HP, CAPACIDADE DA CAÇAMBA 2,5 A 3,5 M3, PESO OPERACIONAL 18338 KG - MATERIAIS NA OPERAÇÃO. AF_06/2014</t>
  </si>
  <si>
    <t>80,79</t>
  </si>
  <si>
    <t>COMPRESSOR DE AR REBOCÁVEL, VAZÃO 189 PCM, PRESSÃO EFETIVA DE TRABALHO 102 PSI, MOTOR DIESEL, POTÊNCIA 63 CV - MANUTENÇÃO. AF_06/2015</t>
  </si>
  <si>
    <t>4,92</t>
  </si>
  <si>
    <t>BOMBA SUBMERSÍVEL ELÉTRICA TRIFÁSICA, POTÊNCIA 2,96 HP, Ø ROTOR 144 MM SEMI-ABERTO, BOCAL DE SAÍDA Ø 2, HM/Q = 2 MCA / 38,8 M3/H A 28 MCA / 5 M3/H - MANUTENÇÃO. AF_06/2014</t>
  </si>
  <si>
    <t>TANQUE DE ASFALTO ESTACIONÁRIO COM SERPENTINA, CAPACIDADE 30.000 L - DEPRECIAÇÃO. AF_06/2014</t>
  </si>
  <si>
    <t>5,19</t>
  </si>
  <si>
    <t>TANQUE DE ASFALTO ESTACIONÁRIO COM SERPENTINA, CAPACIDADE 30.000 L - JUROS. AF_06/2014</t>
  </si>
  <si>
    <t>TANQUE DE ASFALTO ESTACIONÁRIO COM SERPENTINA, CAPACIDADE 30.000 L - MANUTENÇÃO. AF_06/2014</t>
  </si>
  <si>
    <t>TANQUE DE ASFALTO ESTACIONÁRIO COM SERPENTINA, CAPACIDADE 30.000 L - MATERIAIS NA OPERAÇÃO. AF_06/2014</t>
  </si>
  <si>
    <t>294,44</t>
  </si>
  <si>
    <t>ROLO COMPACTADOR DE PNEUS ESTÁTICO, PRESSÃO VARIÁVEL, POTÊNCIA 111 HP, PESO SEM/COM LASTRO 9,5 / 26 T, LARGURA DE TRABALHO 1,90 M - DEPRECIAÇÃO. AF_07/2014</t>
  </si>
  <si>
    <t>ROLO COMPACTADOR DE PNEUS ESTÁTICO, PRESSÃO VARIÁVEL, POTÊNCIA 111 HP, PESO SEM/COM LASTRO 9,5 / 26 T, LARGURA DE TRABALHO 1,90 M - JUROS. AF_07/2014</t>
  </si>
  <si>
    <t>ROLO COMPACTADOR DE PNEUS ESTÁTICO, PRESSÃO VARIÁVEL, POTÊNCIA 111 HP, PESO SEM/COM LASTRO 9,5 / 26 T, LARGURA DE TRABALHO 1,90 M - MANUTENÇÃO. AF_07/2014</t>
  </si>
  <si>
    <t>60,86</t>
  </si>
  <si>
    <t>MOTOBOMBA TRASH (PARA ÁGUA SUJA) AUTO ESCORVANTE, MOTOR GASOLINA DE 6,41 HP, DIÂMETROS DE SUCÇÃO X RECALQUE: 3" X 3", HM/Q = 10 MCA / 60 M3/H A 23 MCA / 0 M3/H - DEPRECIAÇÃO. AF_10/2014</t>
  </si>
  <si>
    <t>MOTOBOMBA TRASH (PARA ÁGUA SUJA) AUTO ESCORVANTE, MOTOR GASOLINA DE 6,41 HP, DIÂMETROS DE SUCÇÃO X RECALQUE: 3" X 3", HM/Q = 10 MCA / 60 M3/H A 23 MCA / 0 M3/H - JUROS. AF_10/2014</t>
  </si>
  <si>
    <t>MOTOBOMBA TRASH (PARA ÁGUA SUJA) AUTO ESCORVANTE, MOTOR GASOLINA DE 6,41 HP, DIÂMETROS DE SUCÇÃO X RECALQUE: 3" X 3", HM/Q = 10 MCA / 60 M3/H A 23 MCA / 0 M3/H - MANUTENÇÃO. AF_10/2014</t>
  </si>
  <si>
    <t>MOTOBOMBA TRASH (PARA ÁGUA SUJA) AUTO ESCORVANTE, MOTOR GASOLINA DE 6,41 HP, DIÂMETROS DE SUCÇÃO X RECALQUE: 3" X 3", HM/Q = 10 MCA / 60 M3/H A 23 MCA / 0 M3/H - MATERIAIS NA OPERAÇÃO. AF_10/2014</t>
  </si>
  <si>
    <t>30,77</t>
  </si>
  <si>
    <t>ROLO COMPACTADOR PE DE CARNEIRO VIBRATORIO, POTENCIA 125 HP, PESO OPERACIONAL SEM/COM LASTRO 11,95 / 13,30 T, IMPACTO DINAMICO 38,5 / 22,5 T, LARGURA DE TRABALHO 2,15 M - DEPRECIAÇÃO. AF_06/2014</t>
  </si>
  <si>
    <t>43,13</t>
  </si>
  <si>
    <t>ROLO COMPACTADOR PE DE CARNEIRO VIBRATORIO, POTENCIA 125 HP, PESO OPERACIONAL SEM/COM LASTRO 11,95 / 13,30 T, IMPACTO DINAMICO 38,5 / 22,5 T, LARGURA DE TRABALHO 2,15 M - JUROS. AF_06/2014</t>
  </si>
  <si>
    <t>ROLO COMPACTADOR PE DE CARNEIRO VIBRATORIO, POTENCIA 125 HP, PESO OPERACIONAL SEM/COM LASTRO 11,95 / 13,30 T, IMPACTO DINAMICO 38,5 / 22,5 T, LARGURA DE TRABALHO 2,15 M - MANUTENÇÃO. AF_06/2014</t>
  </si>
  <si>
    <t>53,98</t>
  </si>
  <si>
    <t>ROLO COMPACTADOR PE DE CARNEIRO VIBRATORIO, POTENCIA 125 HP, PESO OPERACIONAL SEM/COM LASTRO 11,95 / 13,30 T, IMPACTO DINAMICO 38,5 / 22,5 T, LARGURA DE TRABALHO 2,15 M - MATERIAIS NA OPERAÇÃO. AF_06/2014</t>
  </si>
  <si>
    <t>102,50</t>
  </si>
  <si>
    <t>CAMINHÃO BASCULANTE 6 M3 TOCO, PESO BRUTO TOTAL 16.000 KG, CARGA ÚTIL MÁXIMA 11.130 KG, DISTÂNCIA ENTRE EIXOS 5,36 M, POTÊNCIA 185 CV, INCLUSIVE CAÇAMBA METÁLICA - DEPRECIAÇÃO. AF_06/2014</t>
  </si>
  <si>
    <t>18,96</t>
  </si>
  <si>
    <t>CAMINHÃO BASCULANTE 6 M3 TOCO, PESO BRUTO TOTAL 16.000 KG, CARGA ÚTIL MÁXIMA 11.130 KG, DISTÂNCIA ENTRE EIXOS 5,36 M, POTÊNCIA 185 CV, INCLUSIVE CAÇAMBA METÁLICA - JUROS. AF_06/2014</t>
  </si>
  <si>
    <t>3,70</t>
  </si>
  <si>
    <t>CAMINHÃO BASCULANTE 6 M3 TOCO, PESO BRUTO TOTAL 16.000 KG, CARGA ÚTIL MÁXIMA 11.130 KG, DISTÂNCIA ENTRE EIXOS 5,36 M, POTÊNCIA 185 CV, INCLUSIVE CAÇAMBA METÁLICA - MANUTENÇÃO. AF_06/2014</t>
  </si>
  <si>
    <t>34,08</t>
  </si>
  <si>
    <t>CAMINHÃO BASCULANTE 6 M3 TOCO, PESO BRUTO TOTAL 16.000 KG, CARGA ÚTIL MÁXIMA 11.130 KG, DISTÂNCIA ENTRE EIXOS 5,36 M, POTÊNCIA 185 CV, INCLUSIVE CAÇAMBA METÁLICA - MATERIAIS NA OPERAÇÃO. AF_06/2014</t>
  </si>
  <si>
    <t>TRATOR DE PNEUS, POTÊNCIA 122 CV, TRAÇÃO 4X4, PESO COM LASTRO DE 4.510 KG - DEPRECIAÇÃO. AF_06/2014</t>
  </si>
  <si>
    <t>TRATOR DE PNEUS, POTÊNCIA 122 CV, TRAÇÃO 4X4, PESO COM LASTRO DE 4.510 KG - JUROS. AF_06/2014</t>
  </si>
  <si>
    <t>2,59</t>
  </si>
  <si>
    <t>TRATOR DE PNEUS, POTÊNCIA 122 CV, TRAÇÃO 4X4, PESO COM LASTRO DE 4.510 KG - MANUTENÇÃO. AF_06/2014</t>
  </si>
  <si>
    <t>20,48</t>
  </si>
  <si>
    <t>TRATOR DE PNEUS, POTÊNCIA 122 CV, TRAÇÃO 4X4, PESO COM LASTRO DE 4.510 KG - MATERIAIS NA OPERAÇÃO. AF_06/2014</t>
  </si>
  <si>
    <t>111,01</t>
  </si>
  <si>
    <t>RETROESCAVADEIRA SOBRE RODAS COM CARREGADEIRA, TRAÇÃO 4X4, POTÊNCIA LÍQ. 88 HP, CAÇAMBA CARREG. CAP. MÍN. 1 M3, CAÇAMBA RETRO CAP. 0,26 M3, PESO OPERACIONAL MÍN. 6.674 KG, PROFUNDIDADE ESCAVAÇÃO MÁX. 4,37 M - MATERIAIS NA OPERAÇÃO. AF_06/2014</t>
  </si>
  <si>
    <t>58,60</t>
  </si>
  <si>
    <t>ROLO COMPACTADOR VIBRATÓRIO DE UM CILINDRO AÇO LISO, POTÊNCIA 80 HP, PESO OPERACIONAL MÁXIMO 8,1 T, IMPACTO DINÂMICO 16,15 / 9,5 T, LARGURA DE TRABALHO 1,68 M - MATERIAIS NA OPERAÇÃO. AF_06/2014</t>
  </si>
  <si>
    <t>65,60</t>
  </si>
  <si>
    <t>CAMINHÃO BASCULANTE 6 M3, PESO BRUTO TOTAL 16.000 KG, CARGA ÚTIL MÁXIMA 13.071 KG, DISTÂNCIA ENTRE EIXOS 4,80 M, POTÊNCIA 230 CV INCLUSIVE CAÇAMBA METÁLICA - MATERIAIS NA OPERAÇÃO. AF_06/2014</t>
  </si>
  <si>
    <t>116,30</t>
  </si>
  <si>
    <t>USINA DE CONCRETO FIXA, CAPACIDADE NOMINAL DE 90 A 120 M3/H, SEM SILO - MANUTENÇÃO. AF_07/2016</t>
  </si>
  <si>
    <t>35,00</t>
  </si>
  <si>
    <t>CAMINHÃO TOCO, PBT 16.000 KG, CARGA ÚTIL MÁX. 10.685 KG, DIST. ENTRE EIXOS 4,8 M, POTÊNCIA 189 CV, INCLUSIVE CARROCERIA FIXA ABERTA DE MADEIRA P/ TRANSPORTE GERAL DE CARGA SECA, DIMEN. APROX. 2,5 X 7,00 X 0,50 M - MATERIAIS NA OPERAÇÃO. AF_06/2014</t>
  </si>
  <si>
    <t>VASSOURA MECÂNICA REBOCÁVEL COM ESCOVA CILÍNDRICA, LARGURA ÚTIL DE VARRIMENTO DE 2,44 M - MANUTENÇÃO. AF_06/2014</t>
  </si>
  <si>
    <t>TRATOR DE ESTEIRAS, POTÊNCIA 170 HP, PESO OPERACIONAL 19 T, CAÇAMBA 5,2 M3 - MANUTENÇÃO. AF_06/2014</t>
  </si>
  <si>
    <t>72,94</t>
  </si>
  <si>
    <t>TRATOR DE ESTEIRAS, POTÊNCIA 150 HP, PESO OPERACIONAL 16,7 T, COM RODA MOTRIZ ELEVADA E LÂMINA 3,18 M3 - MANUTENÇÃO. AF_06/2014</t>
  </si>
  <si>
    <t>73,39</t>
  </si>
  <si>
    <t>TRATOR DE ESTEIRAS, POTÊNCIA 347 HP, PESO OPERACIONAL 38,5 T, COM LÂMINA 8,70 M3 - MANUTENÇÃO. AF_06/2014</t>
  </si>
  <si>
    <t>240,39</t>
  </si>
  <si>
    <t>TRATOR DE ESTEIRAS, POTÊNCIA 100 HP, PESO OPERACIONAL 9,4 T, COM LÂMINA 2,19 M3 - MATERIAIS NA OPERAÇÃO. AF_06/2014</t>
  </si>
  <si>
    <t>71,72</t>
  </si>
  <si>
    <t>ROLO COMPACTADOR VIBRATÓRIO REBOCÁVEL, CILINDRO DE AÇO LISO, POTÊNCIA DE TRAÇÃO DE 65 CV, PESO 4,7 T, IMPACTO DINÂMICO 18,3 T, LARGURA DE TRABALHO 1,67 M - DEPRECIAÇÃO. AF_02/2016</t>
  </si>
  <si>
    <t>9,39</t>
  </si>
  <si>
    <t>CAMINHÃO TOCO, PESO BRUTO TOTAL 14.300 KG, CARGA ÚTIL MÁXIMA 9590 KG, DISTÂNCIA ENTRE EIXOS 4,76 M, POTÊNCIA 185 CV (NÃO INCLUI CARROCERIA) - MATERIAIS NA OPERAÇÃO. AF_06/2014</t>
  </si>
  <si>
    <t>130,94</t>
  </si>
  <si>
    <t>CAMINHÃO TOCO, PESO BRUTO TOTAL 16.000 KG, CARGA ÚTIL MÁXIMA DE 10.685 KG, DISTÂNCIA ENTRE EIXOS 4,80 M, POTÊNCIA 189 CV EXCLUSIVE CARROCERIA - MATERIAIS NA OPERAÇÃO. AF_06/2014</t>
  </si>
  <si>
    <t>CAMINHÃO PIPA 10.000 L TRUCADO, PESO BRUTO TOTAL 23.000 KG, CARGA ÚTIL MÁXIMA 15.935 KG, DISTÂNCIA ENTRE EIXOS 4,8 M, POTÊNCIA 230 CV, INCLUSIVE TANQUE DE AÇO PARA TRANSPORTE DE ÁGUA - MATERIAIS NA OPERAÇÃO. AF_06/2014</t>
  </si>
  <si>
    <t>220,93</t>
  </si>
  <si>
    <t>GRADE DE DISCO REBOCÁVEL COM 20 DISCOS 24" X 6 MM COM PNEUS PARA TRANSPORTE - DEPRECIAÇÃO. AF_06/2014</t>
  </si>
  <si>
    <t>3,26</t>
  </si>
  <si>
    <t>GRADE DE DISCO REBOCÁVEL COM 20 DISCOS 24" X 6 MM COM PNEUS PARA TRANSPORTE - MANUTENÇÃO. AF_06/2014</t>
  </si>
  <si>
    <t>MOTONIVELADORA POTÊNCIA BÁSICA LÍQUIDA (PRIMEIRA MARCHA) 125 HP, PESO BRUTO 13032 KG, LARGURA DA LÂMINA DE 3,7 M - MATERIAIS NA OPERAÇÃO. AF_06/2014</t>
  </si>
  <si>
    <t>PÁ CARREGADEIRA SOBRE RODAS, POTÊNCIA LÍQUIDA 128 HP, CAPACIDADE DA CAÇAMBA 1,7 A 2,8 M3, PESO OPERACIONAL 11632 KG - MANUTENÇÃO. AF_06/2014</t>
  </si>
  <si>
    <t>60,10</t>
  </si>
  <si>
    <t>PÁ CARREGADEIRA SOBRE RODAS, POTÊNCIA LÍQUIDA 128 HP, CAPACIDADE DA CAÇAMBA 1,7 A 2,8 M3, PESO OPERACIONAL 11632 KG - MATERIAIS NA OPERAÇÃO. AF_06/2014</t>
  </si>
  <si>
    <t>52,48</t>
  </si>
  <si>
    <t>PÁ CARREGADEIRA SOBRE RODAS, POTÊNCIA 197 HP, CAPACIDADE DA CAÇAMBA 2,5 A 3,5 M3, PESO OPERACIONAL 18338 KG - MANUTENÇÃO. AF_06/2014</t>
  </si>
  <si>
    <t>58,33</t>
  </si>
  <si>
    <t>MARTELETE OU ROMPEDOR PNEUMÁTICO MANUAL, 28 KG, COM SILENCIADOR - MANUTENÇÃO. AF_07/2016</t>
  </si>
  <si>
    <t>COMPRESSOR DE AR REBOCÁVEL, VAZÃO 189 PCM, PRESSÃO EFETIVA DE TRABALHO 102 PSI, MOTOR DIESEL, POTÊNCIA 63 CV - MATERIAIS NA OPERAÇÃO. AF_06/2015</t>
  </si>
  <si>
    <t>54,13</t>
  </si>
  <si>
    <t>BOMBA SUBMERSÍVEL ELÉTRICA TRIFÁSICA, POTÊNCIA 2,96 HP, Ø ROTOR 144 MM SEMI-ABERTO, BOCAL DE SAÍDA Ø 2, HM/Q = 2 MCA / 38,8 M3/H A 28 MCA / 5 M3/H - MATERIAIS NA OPERAÇÃO. AF_06/2014</t>
  </si>
  <si>
    <t>CAMINHÃO PIPA 6.000 L, PESO BRUTO TOTAL 13.000 KG, DISTÂNCIA ENTRE EIXOS 4,80 M, POTÊNCIA 189 CV INCLUSIVE TANQUE DE AÇO PARA TRANSPORTE DE ÁGUA, CAPACIDADE 6 M3 - MANUTENÇÃO. AF_06/2014</t>
  </si>
  <si>
    <t>30,88</t>
  </si>
  <si>
    <t>ROLO COMPACTADOR DE PNEUS ESTÁTICO, PRESSÃO VARIÁVEL, POTÊNCIA 111 HP, PESO SEM/COM LASTRO 9,5 / 26 T, LARGURA DE TRABALHO 1,90 M - MATERIAIS NA OPERAÇÃO. AF_07/2014</t>
  </si>
  <si>
    <t>GRUPO GERADOR ESTACIONÁRIO, MOTOR DIESEL POTÊNCIA 170 KVA - DEPRECIAÇÃO. AF_02/2016</t>
  </si>
  <si>
    <t>GRUPO GERADOR ESTACIONÁRIO, MOTOR DIESEL POTÊNCIA 170 KVA - MANUTENÇÃO. AF_02/2016</t>
  </si>
  <si>
    <t>ROLO COMPACTADOR VIBRATÓRIO PÉ DE CARNEIRO PARA SOLOS, POTÊNCIA 80 HP, PESO OPERACIONAL SEM/COM LASTRO 7,4 / 8,8 T, LARGURA DE TRABALHO 1,68 M - DEPRECIAÇÃO. AF_02/2016</t>
  </si>
  <si>
    <t>32,35</t>
  </si>
  <si>
    <t>GRUPO GERADOR ESTACIONÁRIO, MOTOR DIESEL POTÊNCIA 170 KVA - MATERIAIS NA OPERAÇÃO. AF_02/2016</t>
  </si>
  <si>
    <t>204,51</t>
  </si>
  <si>
    <t>ROLO COMPACTADOR VIBRATÓRIO PÉ DE CARNEIRO PARA SOLOS, POTÊNCIA 80 HP, PESO OPERACIONAL SEM/COM LASTRO 7,4 / 8,8 T, LARGURA DE TRABALHO 1,68 M - JUROS. AF_02/2016</t>
  </si>
  <si>
    <t>4,49</t>
  </si>
  <si>
    <t>ROLO COMPACTADOR VIBRATÓRIO PÉ DE CARNEIRO PARA SOLOS, POTÊNCIA 80 HP, PESO OPERACIONAL SEM/COM LASTRO 7,4 / 8,8 T, LARGURA DE TRABALHO 1,68 M - MATERIAIS NA OPERAÇÃO. AF_02/2016</t>
  </si>
  <si>
    <t>CAMINHÃO TOCO, PBT 14.300 KG, CARGA ÚTIL MÁX. 9.710 KG, DIST. ENTRE EIXOS 3,56 M, POTÊNCIA 185 CV, INCLUSIVE CARROCERIA FIXA ABERTA DE MADEIRA P/ TRANSPORTE GERAL DE CARGA SECA, DIMEN. APROX. 2,50 X 6,50 X 0,50 M - MANUTENÇÃO. AF_06/2014</t>
  </si>
  <si>
    <t>CAMINHÃO TOCO, PBT 14.300 KG, CARGA ÚTIL MÁX. 9.710 KG, DIST. ENTRE EIXOS 3,56 M, POTÊNCIA 185 CV, INCLUSIVE CARROCERIA FIXA ABERTA DE MADEIRA P/ TRANSPORTE GERAL DE CARGA SECA, DIMEN. APROX. 2,50 X 6,50 X 0,50 M - MATERIAIS NA OPERAÇÃO. AF_06/2014</t>
  </si>
  <si>
    <t>ESPARGIDOR DE ASFALTO PRESSURIZADO, TANQUE 6 M3 COM ISOLAÇÃO TÉRMICA, AQUECIDO COM 2 MAÇARICOS, COM BARRA ESPARGIDORA 3,60 M, MONTADO SOBRE CAMINHÃO  TOCO, PBT 14.300 KG, POTÊNCIA 185 CV - MANUTENÇÃO. AF_08/2015</t>
  </si>
  <si>
    <t>GRUPO DE SOLDAGEM COM GERADOR A DIESEL 60 CV PARA SOLDA ELÉTRICA, SOBRE 04 RODAS, COM MOTOR 4 CILINDROS 600 A - DEPRECIAÇÃO. AF_02/2016</t>
  </si>
  <si>
    <t>7,59</t>
  </si>
  <si>
    <t>GRUPO DE SOLDAGEM COM GERADOR A DIESEL 60 CV PARA SOLDA ELÉTRICA, SOBRE 04 RODAS, COM MOTOR 4 CILINDROS 600 A - MANUTENÇÃO. AF_02/2016</t>
  </si>
  <si>
    <t>6,77</t>
  </si>
  <si>
    <t>GRUPO DE SOLDAGEM COM GERADOR A DIESEL 60 CV PARA SOLDA ELÉTRICA, SOBRE 04 RODAS, COM MOTOR 4 CILINDROS 600 A - MATERIAIS NA OPERAÇÃO. AF_02/2016</t>
  </si>
  <si>
    <t>57,63</t>
  </si>
  <si>
    <t>GRUPO DE SOLDAGEM COM GERADOR A DIESEL 60 CV PARA SOLDA ELÉTRICA, SOBRE 04 RODAS, COM MOTOR 4 CILINDROS 600 A - JUROS. AF_02/2016</t>
  </si>
  <si>
    <t>1,36</t>
  </si>
  <si>
    <t>GRADE DE DISCO REBOCÁVEL COM 20 DISCOS 24" X 6 MM COM PNEUS PARA TRANSPORTE - JUROS. AF_06/2014</t>
  </si>
  <si>
    <t>BETONEIRA CAPACIDADE NOMINAL 400 L, CAPACIDADE DE MISTURA 310 L, MOTOR A DIESEL POTÊNCIA 5,0 CV, SEM CARREGADOR - DEPRECIAÇÃO. AF_06/2014</t>
  </si>
  <si>
    <t>BETONEIRA CAPACIDADE NOMINAL 400 L, CAPACIDADE DE MISTURA 310 L, MOTOR A DIESEL POTÊNCIA 5,0 CV, SEM CARREGADOR - JUROS. AF_06/2014</t>
  </si>
  <si>
    <t>BETONEIRA CAPACIDADE NOMINAL 400 L, CAPACIDADE DE MISTURA 310 L, MOTOR A DIESEL POTÊNCIA 5,0 CV, SEM CARREGADOR - MANUTENÇÃO. AF_06/2014</t>
  </si>
  <si>
    <t>0,59</t>
  </si>
  <si>
    <t>BETONEIRA CAPACIDADE NOMINAL 400 L, CAPACIDADE DE MISTURA 310 L, MOTOR A DIESEL POTÊNCIA 5,0 CV, SEM CARREGADOR - MATERIAIS NA OPERAÇÃO. AF_06/2014</t>
  </si>
  <si>
    <t>4,80</t>
  </si>
  <si>
    <t>MISTURADOR DE ARGAMASSA, EIXO HORIZONTAL, CAPACIDADE DE MISTURA 300 KG, MOTOR ELÉTRICO POTÊNCIA 5 CV - DEPRECIAÇÃO. AF_06/2014</t>
  </si>
  <si>
    <t>MISTURADOR DE ARGAMASSA, EIXO HORIZONTAL, CAPACIDADE DE MISTURA 300 KG, MOTOR ELÉTRICO POTÊNCIA 5 CV - JUROS. AF_06/2014</t>
  </si>
  <si>
    <t>MISTURADOR DE ARGAMASSA, EIXO HORIZONTAL, CAPACIDADE DE MISTURA 300 KG, MOTOR ELÉTRICO POTÊNCIA 5 CV - MANUTENÇÃO. AF_06/2014</t>
  </si>
  <si>
    <t>1,01</t>
  </si>
  <si>
    <t>MISTURADOR DE ARGAMASSA, EIXO HORIZONTAL, CAPACIDADE DE MISTURA 300 KG, MOTOR ELÉTRICO POTÊNCIA 5 CV - MATERIAIS NA OPERAÇÃO. AF_06/2014</t>
  </si>
  <si>
    <t>2,50</t>
  </si>
  <si>
    <t>MISTURADOR DE ARGAMASSA, EIXO HORIZONTAL, CAPACIDADE DE MISTURA 600 KG, MOTOR ELÉTRICO POTÊNCIA 7,5 CV - DEPRECIAÇÃO. AF_06/2014</t>
  </si>
  <si>
    <t>1,10</t>
  </si>
  <si>
    <t>MISTURADOR DE ARGAMASSA, EIXO HORIZONTAL, CAPACIDADE DE MISTURA 600 KG, MOTOR ELÉTRICO POTÊNCIA 7,5 CV - JUROS. AF_06/2014</t>
  </si>
  <si>
    <t>MISTURADOR DE ARGAMASSA, EIXO HORIZONTAL, CAPACIDADE DE MISTURA 600 KG, MOTOR ELÉTRICO POTÊNCIA 7,5 CV - MANUTENÇÃO. AF_06/2014</t>
  </si>
  <si>
    <t>1,21</t>
  </si>
  <si>
    <t>MISTURADOR DE ARGAMASSA, EIXO HORIZONTAL, CAPACIDADE DE MISTURA 600 KG, MOTOR ELÉTRICO POTÊNCIA 7,5 CV - MATERIAIS NA OPERAÇÃO. AF_06/2014</t>
  </si>
  <si>
    <t>MISTURADOR DE ARGAMASSA, EIXO HORIZONTAL, CAPACIDADE DE MISTURA 160 KG, MOTOR ELÉTRICO POTÊNCIA 3 CV - DEPRECIAÇÃO. AF_06/2014</t>
  </si>
  <si>
    <t>MISTURADOR DE ARGAMASSA, EIXO HORIZONTAL, CAPACIDADE DE MISTURA 160 KG, MOTOR ELÉTRICO POTÊNCIA 3 CV - JUROS. AF_06/2014</t>
  </si>
  <si>
    <t>MISTURADOR DE ARGAMASSA, EIXO HORIZONTAL, CAPACIDADE DE MISTURA 160 KG, MOTOR ELÉTRICO POTÊNCIA 3 CV - MANUTENÇÃO. AF_06/2014</t>
  </si>
  <si>
    <t>MISTURADOR DE ARGAMASSA, EIXO HORIZONTAL, CAPACIDADE DE MISTURA 160 KG, MOTOR ELÉTRICO POTÊNCIA 3 CV - MATERIAIS NA OPERAÇÃO. AF_06/2014</t>
  </si>
  <si>
    <t>PROJETOR DE ARGAMASSA, CAPACIDADE DE PROJEÇÃO 1,5 M3/H, ALCANCE DE 30 ATÉ 60 M, MOTOR ELÉTRICO POTÊNCIA 7,5 HP - DEPRECIAÇÃO. AF_06/2014</t>
  </si>
  <si>
    <t>5,73</t>
  </si>
  <si>
    <t>PROJETOR DE ARGAMASSA, CAPACIDADE DE PROJEÇÃO 1,5 M3/H, ALCANCE DE 30 ATÉ 60 M, MOTOR ELÉTRICO POTÊNCIA 7,5 HP - JUROS. AF_06/2014</t>
  </si>
  <si>
    <t>PROJETOR DE ARGAMASSA, CAPACIDADE DE PROJEÇÃO 1,5 M3/H, ALCANCE DE 30 ATÉ 60 M, MOTOR ELÉTRICO POTÊNCIA 7,5 HP - MANUTENÇÃO. AF_06/2014</t>
  </si>
  <si>
    <t>7,16</t>
  </si>
  <si>
    <t>PROJETOR DE ARGAMASSA, CAPACIDADE DE PROJEÇÃO 1,5 M3/H, ALCANCE DE 30 ATÉ 60 M, MOTOR ELÉTRICO POTÊNCIA 7,5 HP - MATERIAIS NA OPERAÇÃO. AF_06/2014</t>
  </si>
  <si>
    <t>PROJETOR DE ARGAMASSA, CAPACIDADE DE PROJEÇÃO 2 M3/H, ALCANCE ATÉ 50 M, MOTOR ELÉTRICO POTÊNCIA 7,5 HP - DEPRECIAÇÃO. AF_06/2014</t>
  </si>
  <si>
    <t>7,60</t>
  </si>
  <si>
    <t>PROJETOR DE ARGAMASSA, CAPACIDADE DE PROJEÇÃO 2 M3/H, ALCANCE ATÉ 50 M, MOTOR ELÉTRICO POTÊNCIA 7,5 HP - JUROS. AF_06/2014</t>
  </si>
  <si>
    <t>PROJETOR DE ARGAMASSA, CAPACIDADE DE PROJEÇÃO 2 M3/H, ALCANCE ATÉ 50 M, MOTOR ELÉTRICO POTÊNCIA 7,5 HP - MANUTENÇÃO. AF_06/2014</t>
  </si>
  <si>
    <t>9,50</t>
  </si>
  <si>
    <t>PROJETOR DE ARGAMASSA, CAPACIDADE DE PROJEÇÃO 2 M3/H, ALCANCE ATÉ 50 M, MOTOR ELÉTRICO POTÊNCIA 7,5 HP - MATERIAIS NA OPERAÇÃO. AF_06/2014</t>
  </si>
  <si>
    <t>ESPARGIDOR DE ASFALTO PRESSURIZADO COM TANQUE DE 2500 L, REBOCÁVEL COM MOTOR A GASOLINA POTÊNCIA 3,4 HP - DEPRECIAÇÃO. AF_07/2014</t>
  </si>
  <si>
    <t>4,00</t>
  </si>
  <si>
    <t>ESPARGIDOR DE ASFALTO PRESSURIZADO COM TANQUE DE 2500 L, REBOCÁVEL COM MOTOR A GASOLINA POTÊNCIA 3,4 HP - JUROS. AF_07/2014</t>
  </si>
  <si>
    <t>BETONEIRA CAPACIDADE NOMINAL DE 400 L, CAPACIDADE DE MISTURA 280 L, MOTOR ELÉTRICO TRIFÁSICO POTÊNCIA DE 2 CV, SEM CARREGADOR - DEPRECIAÇÃO. AF_10/2014</t>
  </si>
  <si>
    <t>BETONEIRA CAPACIDADE NOMINAL DE 400 L, CAPACIDADE DE MISTURA 280 L, MOTOR ELÉTRICO TRIFÁSICO POTÊNCIA DE 2 CV, SEM CARREGADOR - JUROS. AF_10/2014</t>
  </si>
  <si>
    <t>BETONEIRA CAPACIDADE NOMINAL DE 400 L, CAPACIDADE DE MISTURA 280 L, MOTOR ELÉTRICO TRIFÁSICO POTÊNCIA DE 2 CV, SEM CARREGADOR - MANUTENÇÃO. AF_10/2014</t>
  </si>
  <si>
    <t>BETONEIRA CAPACIDADE NOMINAL DE 400 L, CAPACIDADE DE MISTURA 280 L, MOTOR ELÉTRICO TRIFÁSICO POTÊNCIA DE 2 CV, SEM CARREGADOR - MATERIAIS NA OPERAÇÃO. AF_10/2014</t>
  </si>
  <si>
    <t>ESCAVADEIRA HIDRÁULICA SOBRE ESTEIRAS, CAÇAMBA 0,80 M3, PESO OPERACIONAL 17,8 T, POTÊNCIA LÍQUIDA 110 HP - DEPRECIAÇÃO. AF_10/2014</t>
  </si>
  <si>
    <t>44,88</t>
  </si>
  <si>
    <t>ESCAVADEIRA HIDRÁULICA SOBRE ESTEIRAS, CAÇAMBA 0,80 M3, PESO OPERACIONAL 17,8 T, POTÊNCIA LÍQUIDA 110 HP - JUROS. AF_10/2014</t>
  </si>
  <si>
    <t>6,09</t>
  </si>
  <si>
    <t>ESCAVADEIRA HIDRÁULICA SOBRE ESTEIRAS, CAÇAMBA 0,80 M3, PESO OPERACIONAL 17,8 T, POTÊNCIA LÍQUIDA 110 HP - MANUTENÇÃO. AF_10/2014</t>
  </si>
  <si>
    <t>56,10</t>
  </si>
  <si>
    <t>ESCAVADEIRA HIDRÁULICA SOBRE ESTEIRAS, CAÇAMBA 0,80 M3, PESO OPERACIONAL 17,8 T, POTÊNCIA LÍQUIDA 110 HP - MATERIAIS NA OPERAÇÃO. AF_10/2014</t>
  </si>
  <si>
    <t>73,30</t>
  </si>
  <si>
    <t>TRATOR DE ESTEIRAS, POTÊNCIA 125 HP, PESO OPERACIONAL 12,9 T, COM LÂMINA 2,7 M3 - DEPRECIAÇÃO. AF_10/2014</t>
  </si>
  <si>
    <t>33,14</t>
  </si>
  <si>
    <t>TRATOR DE ESTEIRAS, POTÊNCIA 125 HP, PESO OPERACIONAL 12,9 T, COM LÂMINA 2,7 M3 - JUROS. AF_10/2014</t>
  </si>
  <si>
    <t>7,45</t>
  </si>
  <si>
    <t>TRATOR DE ESTEIRAS, POTÊNCIA 125 HP, PESO OPERACIONAL 12,9 T, COM LÂMINA 2,7 M3 - MANUTENÇÃO. AF_10/2014</t>
  </si>
  <si>
    <t>TRATOR DE ESTEIRAS, POTÊNCIA 125 HP, PESO OPERACIONAL 12,9 T, COM LÂMINA 2,7 M3 - MATERIAIS NA OPERAÇÃO. AF_10/2014</t>
  </si>
  <si>
    <t>USINA DE LAMA ASFÁLTICA, PROD 30 A 50 T/H, SILO DE AGREGADO 7 M3, RESERVATÓRIOS PARA EMULSÃO E ÁGUA DE 2,3 M3 CADA, MISTURADOR TIPO PUG MILL A SER MONTADO SOBRE CAMINHÃO - DEPRECIAÇÃO. AF_10/2014</t>
  </si>
  <si>
    <t>USINA DE LAMA ASFÁLTICA, PROD 30 A 50 T/H, SILO DE AGREGADO 7 M3, RESERVATÓRIOS PARA EMULSÃO E ÁGUA DE 2,3 M3 CADA, MISTURADOR TIPO PUG MILL A SER MONTADO SOBRE CAMINHÃO - JUROS. AF_10/2014</t>
  </si>
  <si>
    <t>4,83</t>
  </si>
  <si>
    <t>MOTOBOMBA CENTRÍFUGA, MOTOR A GASOLINA, POTÊNCIA 5,42 HP, BOCAIS 1 1/2" X 1", DIÂMETRO ROTOR 143 MM HM/Q = 6 MCA / 16,8 M3/H A 38 MCA / 6,6 M3/H - DEPRECIAÇÃO. AF_06/2014</t>
  </si>
  <si>
    <t>MOTOBOMBA CENTRÍFUGA, MOTOR A GASOLINA, POTÊNCIA 5,42 HP, BOCAIS 1 1/2" X 1", DIÂMETRO ROTOR 143 MM HM/Q = 6 MCA / 16,8 M3/H A 38 MCA / 6,6 M3/H - JUROS. AF_06/2014</t>
  </si>
  <si>
    <t>GRADE DE DISCO CONTROLE REMOTO REBOCÁVEL, COM 24 DISCOS 24 X 6 MM COM PNEUS PARA TRANSPORTE - DEPRECIAÇÃO. AF_06/2014</t>
  </si>
  <si>
    <t>GRADE DE DISCO CONTROLE REMOTO REBOCÁVEL, COM 24 DISCOS 24 X 6 MM COM PNEUS PARA TRANSPORTE - JUROS. AF_06/2014</t>
  </si>
  <si>
    <t>0,58</t>
  </si>
  <si>
    <t>RETROESCAVADEIRA SOBRE RODAS COM CARREGADEIRA, TRAÇÃO 4X4, POTÊNCIA LÍQ. 88 HP, CAÇAMBA CARREG. CAP. MÍN. 1 M3, CAÇAMBA RETRO CAP. 0,26 M3, PESO OPERACIONAL MÍN. 6.674 KG, PROFUNDIDADE ESCAVAÇÃO MÁX. 4,37 M - DEPRECIAÇÃO. AF_06/2014</t>
  </si>
  <si>
    <t>24,23</t>
  </si>
  <si>
    <t>RETROESCAVADEIRA SOBRE RODAS COM CARREGADEIRA, TRAÇÃO 4X4, POTÊNCIA LÍQ. 88 HP, CAÇAMBA CARREG. CAP. MÍN. 1 M3, CAÇAMBA RETRO CAP. 0,26 M3, PESO OPERACIONAL MÍN. 6.674 KG, PROFUNDIDADE ESCAVAÇÃO MÁX. 4,37 M - JUROS. AF_06/2014</t>
  </si>
  <si>
    <t>3,28</t>
  </si>
  <si>
    <t>RETROESCAVADEIRA SOBRE RODAS COM CARREGADEIRA, TRAÇÃO 4X2, POTÊNCIA LÍQ. 79 HP, CAÇAMBA CARREG. CAP. MÍN. 1 M3, CAÇAMBA RETRO CAP. 0,20 M3, PESO OPERACIONAL MÍN. 6.570 KG, PROFUNDIDADE ESCAVAÇÃO MÁX. 4,37 M - DEPRECIAÇÃO. AF_06/2014</t>
  </si>
  <si>
    <t>21,55</t>
  </si>
  <si>
    <t>RETROESCAVADEIRA SOBRE RODAS COM CARREGADEIRA, TRAÇÃO 4X2, POTÊNCIA LÍQ. 79 HP, CAÇAMBA CARREG. CAP. MÍN. 1 M3, CAÇAMBA RETRO CAP. 0,20 M3, PESO OPERACIONAL MÍN. 6.570 KG, PROFUNDIDADE ESCAVAÇÃO MÁX. 4,37 M - JUROS. AF_06/2014</t>
  </si>
  <si>
    <t>ESCAVADEIRA HIDRÁULICA SOBRE ESTEIRAS, CAÇAMBA 1,20 M3, PESO OPERACIONAL 21 T, POTÊNCIA BRUTA 155 HP - DEPRECIAÇÃO. AF_06/2014</t>
  </si>
  <si>
    <t>52,33</t>
  </si>
  <si>
    <t>ESCAVADEIRA HIDRÁULICA SOBRE ESTEIRAS, CAÇAMBA 1,20 M3, PESO OPERACIONAL 21 T, POTÊNCIA BRUTA 155 HP - JUROS. AF_06/2014</t>
  </si>
  <si>
    <t>ESCAVADEIRA HIDRÁULICA SOBRE ESTEIRAS, CAÇAMBA 1,20 M3, PESO OPERACIONAL 21 T, POTÊNCIA BRUTA 155 HP - MANUTENÇÃO. AF_06/2014</t>
  </si>
  <si>
    <t>ESCAVADEIRA HIDRÁULICA SOBRE ESTEIRAS, CAÇAMBA 1,20 M3, PESO OPERACIONAL 21 T, POTÊNCIA BRUTA 155 HP - MATERIAIS NA OPERAÇÃO. AF_06/2014</t>
  </si>
  <si>
    <t>103,25</t>
  </si>
  <si>
    <t>TRATOR DE ESTEIRAS, POTÊNCIA 150 HP, PESO OPERACIONAL 16,7 T, COM RODA MOTRIZ ELEVADA E LÂMINA 3,18 M3 - DEPRECIAÇÃO. AF_06/2014</t>
  </si>
  <si>
    <t>41,05</t>
  </si>
  <si>
    <t>TRATOR DE ESTEIRAS, POTÊNCIA 150 HP, PESO OPERACIONAL 16,7 T, COM RODA MOTRIZ ELEVADA E LÂMINA 3,18 M3 - JUROS. AF_06/2014</t>
  </si>
  <si>
    <t>9,24</t>
  </si>
  <si>
    <t>RETROESCAVADEIRA SOBRE RODAS COM CARREGADEIRA, TRAÇÃO 4X4, POTÊNCIA LÍQ. 72 HP, CAÇAMBA CARREG. CAP. MÍN. 0,79 M3, CAÇAMBA RETRO CAP. 0,18 M3, PESO OPERACIONAL MÍN. 7.140 KG, PROFUNDIDADE ESCAVAÇÃO MÁX. 4,50 M - DEPRECIAÇÃO. AF_06/2014</t>
  </si>
  <si>
    <t>23,38</t>
  </si>
  <si>
    <t>RETROESCAVADEIRA SOBRE RODAS COM CARREGADEIRA, TRAÇÃO 4X4, POTÊNCIA LÍQ. 72 HP, CAÇAMBA CARREG. CAP. MÍN. 0,79 M3, CAÇAMBA RETRO CAP. 0,18 M3, PESO OPERACIONAL MÍN. 7.140 KG, PROFUNDIDADE ESCAVAÇÃO MÁX. 4,50 M - JUROS. AF_06/2014</t>
  </si>
  <si>
    <t>3,17</t>
  </si>
  <si>
    <t>TRATOR DE ESTEIRAS, POTÊNCIA 347 HP, PESO OPERACIONAL 38,5 T, COM LÂMINA 8,70 M3 - DEPRECIAÇÃO. AF_06/2014</t>
  </si>
  <si>
    <t>134,46</t>
  </si>
  <si>
    <t>TRATOR DE ESTEIRAS, POTÊNCIA 347 HP, PESO OPERACIONAL 38,5 T, COM LÂMINA 8,70 M3 - JUROS. AF_06/2014</t>
  </si>
  <si>
    <t>30,26</t>
  </si>
  <si>
    <t>VASSOURA MECÂNICA REBOCÁVEL COM ESCOVA CILÍNDRICA, LARGURA ÚTIL DE VARRIMENTO DE 2,44 M - DEPRECIAÇÃO. AF_06/2014</t>
  </si>
  <si>
    <t>VASSOURA MECÂNICA REBOCÁVEL COM ESCOVA CILÍNDRICA, LARGURA ÚTIL DE VARRIMENTO DE 2,44 M - JUROS. AF_06/2014</t>
  </si>
  <si>
    <t>0,65</t>
  </si>
  <si>
    <t>TRATOR DE ESTEIRAS, POTÊNCIA 170 HP, PESO OPERACIONAL 19 T, CAÇAMBA 5,2 M3 - DEPRECIAÇÃO. AF_06/2014</t>
  </si>
  <si>
    <t>40,80</t>
  </si>
  <si>
    <t>TRATOR DE ESTEIRAS, POTÊNCIA 170 HP, PESO OPERACIONAL 19 T, CAÇAMBA 5,2 M3 - JUROS. AF_06/2014</t>
  </si>
  <si>
    <t>9,18</t>
  </si>
  <si>
    <t>BOMBA SUBMERSÍVEL ELÉTRICA TRIFÁSICA, POTÊNCIA 2,96 HP, Ø ROTOR 144 MM SEMI-ABERTO, BOCAL DE SAÍDA Ø 2, HM/Q = 2 MCA / 38,8 M3/H A 28 MCA / 5 M3/H - DEPRECIAÇÃO. AF_06/2014</t>
  </si>
  <si>
    <t>0,30</t>
  </si>
  <si>
    <t>BOMBA SUBMERSÍVEL ELÉTRICA TRIFÁSICA, POTÊNCIA 2,96 HP, Ø ROTOR 144 MM SEMI-ABERTO, BOCAL DE SAÍDA Ø 2, HM/Q = 2 MCA / 38,8 M3/H A 28 MCA / 5 M3/H - JUROS. AF_06/2014</t>
  </si>
  <si>
    <t>TANQUE DE ASFALTO ESTACIONÁRIO COM MAÇARICO, CAPACIDADE 20.000 L - DEPRECIAÇÃO. AF_06/2014</t>
  </si>
  <si>
    <t>4,21</t>
  </si>
  <si>
    <t>TANQUE DE ASFALTO ESTACIONÁRIO COM MAÇARICO, CAPACIDADE 20.000 L - JUROS. AF_06/2014</t>
  </si>
  <si>
    <t>0,66</t>
  </si>
  <si>
    <t>TANQUE DE ASFALTO ESTACIONÁRIO COM MAÇARICO, CAPACIDADE 20.000 L - MANUTENÇÃO. AF_06/2014</t>
  </si>
  <si>
    <t>3,51</t>
  </si>
  <si>
    <t>TANQUE DE ASFALTO ESTACIONÁRIO COM MAÇARICO, CAPACIDADE 20.000 L - MATERIAIS NA OPERAÇÃO. AF_06/2014</t>
  </si>
  <si>
    <t>274,38</t>
  </si>
  <si>
    <t>TRATOR DE ESTEIRAS, POTÊNCIA 100 HP, PESO OPERACIONAL 9,4 T, COM LÂMINA 2,19 M3 - DEPRECIAÇÃO. AF_06/2014</t>
  </si>
  <si>
    <t>31,66</t>
  </si>
  <si>
    <t>TRATOR DE ESTEIRAS, POTÊNCIA 100 HP, PESO OPERACIONAL 9,4 T, COM LÂMINA 2,19 M3 - JUROS. AF_06/2014</t>
  </si>
  <si>
    <t>7,12</t>
  </si>
  <si>
    <t>TRATOR DE PNEUS, POTÊNCIA 85 CV, TRAÇÃO 4X4, PESO COM LASTRO DE 4.675 KG - DEPRECIAÇÃO. AF_06/2014</t>
  </si>
  <si>
    <t>13,72</t>
  </si>
  <si>
    <t>TRATOR DE PNEUS, POTÊNCIA 85 CV, TRAÇÃO 4X4, PESO COM LASTRO DE 4.675 KG - JUROS. AF_06/2014</t>
  </si>
  <si>
    <t>1,90</t>
  </si>
  <si>
    <t>PÁ CARREGADEIRA SOBRE RODAS, POTÊNCIA LÍQUIDA 128 HP, CAPACIDADE DA CAÇAMBA 1,7 A 2,8 M3, PESO OPERACIONAL 11632 KG - DEPRECIAÇÃO. AF_06/2014</t>
  </si>
  <si>
    <t>PÁ CARREGADEIRA SOBRE RODAS, POTÊNCIA LÍQUIDA 128 HP, CAPACIDADE DA CAÇAMBA 1,7 A 2,8 M3, PESO OPERACIONAL 11632 KG - JUROS. AF_06/2014</t>
  </si>
  <si>
    <t>4,56</t>
  </si>
  <si>
    <t>PÁ CARREGADEIRA SOBRE RODAS, POTÊNCIA 197 HP, CAPACIDADE DA CAÇAMBA 2,5 A 3,5 M3, PESO OPERACIONAL 18338 KG - DEPRECIAÇÃO. AF_06/2014</t>
  </si>
  <si>
    <t>46,66</t>
  </si>
  <si>
    <t>PÁ CARREGADEIRA SOBRE RODAS, POTÊNCIA 197 HP, CAPACIDADE DA CAÇAMBA 2,5 A 3,5 M3, PESO OPERACIONAL 18338 KG - JUROS. AF_06/2014</t>
  </si>
  <si>
    <t>6,33</t>
  </si>
  <si>
    <t>ROLO COMPACTADOR VIBRATÓRIO DE UM CILINDRO AÇO LISO, POTÊNCIA 80 HP, PESO OPERACIONAL MÁXIMO 8,1 T, IMPACTO DINÂMICO 16,15 / 9,5 T, LARGURA DE TRABALHO 1,68 M - DEPRECIAÇÃO. AF_06/2014</t>
  </si>
  <si>
    <t>31,12</t>
  </si>
  <si>
    <t>ROLO COMPACTADOR VIBRATÓRIO DE UM CILINDRO AÇO LISO, POTÊNCIA 80 HP, PESO OPERACIONAL MÁXIMO 8,1 T, IMPACTO DINÂMICO 16,15 / 9,5 T, LARGURA DE TRABALHO 1,68 M - JUROS. AF_06/2014</t>
  </si>
  <si>
    <t>BATE-ESTACAS POR GRAVIDADE, POTÊNCIA DE 160 HP, PESO DO MARTELO ATÉ 3 TONELADAS - DEPRECIAÇÃO. AF_11/2014</t>
  </si>
  <si>
    <t>26,42</t>
  </si>
  <si>
    <t>BATE-ESTACAS POR GRAVIDADE, POTÊNCIA DE 160 HP, PESO DO MARTELO ATÉ 3 TONELADAS - JUROS. AF_11/2014</t>
  </si>
  <si>
    <t>BATE-ESTACAS POR GRAVIDADE, POTÊNCIA DE 160 HP, PESO DO MARTELO ATÉ 3 TONELADAS - MANUTENÇÃO. AF_11/2014</t>
  </si>
  <si>
    <t>24,80</t>
  </si>
  <si>
    <t>BATE-ESTACAS POR GRAVIDADE, POTÊNCIA DE 160 HP, PESO DO MARTELO ATÉ 3 TONELADAS - MATERIAIS NA OPERAÇÃO. AF_11/2014</t>
  </si>
  <si>
    <t>106,62</t>
  </si>
  <si>
    <t>BETONEIRA CAPACIDADE NOMINAL DE 600 L, CAPACIDADE DE MISTURA 360 L, MOTOR ELÉTRICO TRIFÁSICO POTÊNCIA DE 4 CV, SEM CARREGADOR - DEPRECIAÇÃO. AF_11/2014</t>
  </si>
  <si>
    <t>1,43</t>
  </si>
  <si>
    <t>BETONEIRA CAPACIDADE NOMINAL DE 600 L, CAPACIDADE DE MISTURA 360 L, MOTOR ELÉTRICO TRIFÁSICO POTÊNCIA DE 4 CV, SEM CARREGADOR - JUROS. AF_11/2014</t>
  </si>
  <si>
    <t>BETONEIRA CAPACIDADE NOMINAL DE 600 L, CAPACIDADE DE MISTURA 360 L, MOTOR ELÉTRICO TRIFÁSICO POTÊNCIA DE 4 CV, SEM CARREGADOR - MANUTENÇÃO. AF_11/2014</t>
  </si>
  <si>
    <t>1,56</t>
  </si>
  <si>
    <t>BETONEIRA CAPACIDADE NOMINAL DE 600 L, CAPACIDADE DE MISTURA 360 L, MOTOR ELÉTRICO TRIFÁSICO POTÊNCIA DE 4 CV, SEM CARREGADOR - MATERIAIS NA OPERAÇÃO. AF_11/2014</t>
  </si>
  <si>
    <t>2,00</t>
  </si>
  <si>
    <t>MOTONIVELADORA POTÊNCIA BÁSICA LÍQUIDA (PRIMEIRA MARCHA) 125 HP, PESO BRUTO 13032 KG, LARGURA DA LÂMINA DE 3,7 M - DEPRECIAÇÃO. AF_06/2014</t>
  </si>
  <si>
    <t>40,68</t>
  </si>
  <si>
    <t>MOTONIVELADORA POTÊNCIA BÁSICA LÍQUIDA (PRIMEIRA MARCHA) 125 HP, PESO BRUTO 13032 KG, LARGURA DA LÂMINA DE 3,7 M - JUROS. AF_06/2014</t>
  </si>
  <si>
    <t>7,32</t>
  </si>
  <si>
    <t>FRESADORA DE ASFALTO A FRIO SOBRE RODAS, LARGURA FRESAGEM DE 1,0 M, POTÊNCIA 208 HP - DEPRECIAÇÃO. AF_11/2014</t>
  </si>
  <si>
    <t>125,08</t>
  </si>
  <si>
    <t>FRESADORA DE ASFALTO A FRIO SOBRE RODAS, LARGURA FRESAGEM DE 1,0 M, POTÊNCIA 208 HP - JUROS. AF_11/2014</t>
  </si>
  <si>
    <t>19,82</t>
  </si>
  <si>
    <t>FRESADORA DE ASFALTO A FRIO SOBRE RODAS, LARGURA FRESAGEM DE 1,0 M, POTÊNCIA 208 HP - MANUTENÇÃO. AF_11/2014</t>
  </si>
  <si>
    <t>223,11</t>
  </si>
  <si>
    <t>FRESADORA DE ASFALTO A FRIO SOBRE RODAS, LARGURA FRESAGEM DE 1,0 M, POTÊNCIA 208 HP - MATERIAIS NA OPERAÇÃO. AF_11/2014</t>
  </si>
  <si>
    <t>191,87</t>
  </si>
  <si>
    <t>FRESADORA DE ASFALTO A FRIO SOBRE RODAS, LARGURA FRESAGEM DE 2,0 M, POTÊNCIA 550 HP - DEPRECIAÇÃO. AF_11/2014</t>
  </si>
  <si>
    <t>292,19</t>
  </si>
  <si>
    <t>FRESADORA DE ASFALTO A FRIO SOBRE RODAS, LARGURA FRESAGEM DE 2,0 M, POTÊNCIA 550 HP - JUROS. AF_11/2014</t>
  </si>
  <si>
    <t>46,30</t>
  </si>
  <si>
    <t>FRESADORA DE ASFALTO A FRIO SOBRE RODAS, LARGURA FRESAGEM DE 2,0 M, POTÊNCIA 550 HP - MANUTENÇÃO. AF_11/2014</t>
  </si>
  <si>
    <t>521,19</t>
  </si>
  <si>
    <t>FRESADORA DE ASFALTO A FRIO SOBRE RODAS, LARGURA FRESAGEM DE 2,0 M, POTÊNCIA 550 HP - MATERIAIS NA OPERAÇÃO. AF_11/2014</t>
  </si>
  <si>
    <t>507,41</t>
  </si>
  <si>
    <t>VIBROACABADORA DE ASFALTO SOBRE ESTEIRAS, LARGURA DE PAVIMENTAÇÃO 1,90 M A 5,30 M, POTÊNCIA 105 HP CAPACIDADE 450 T/H - DEPRECIAÇÃO. AF_11/2014</t>
  </si>
  <si>
    <t>89,67</t>
  </si>
  <si>
    <t>VIBROACABADORA DE ASFALTO SOBRE ESTEIRAS, LARGURA DE PAVIMENTAÇÃO 1,90 M A 5,30 M, POTÊNCIA 105 HP CAPACIDADE 450 T/H - JUROS. AF_11/2014</t>
  </si>
  <si>
    <t>16,14</t>
  </si>
  <si>
    <t>RECICLADORA DE ASFALTO A FRIO SOBRE RODAS, LARGURA FRESAGEM DE 2,0 M, POTÊNCIA 422 HP - DEPRECIAÇÃO. AF_11/2014</t>
  </si>
  <si>
    <t>253,89</t>
  </si>
  <si>
    <t>RECICLADORA DE ASFALTO A FRIO SOBRE RODAS, LARGURA FRESAGEM DE 2,0 M, POTÊNCIA 422 HP - JUROS. AF_11/2014</t>
  </si>
  <si>
    <t>40,23</t>
  </si>
  <si>
    <t>RECICLADORA DE ASFALTO A FRIO SOBRE RODAS, LARGURA FRESAGEM DE 2,0 M, POTÊNCIA 422 HP - MANUTENÇÃO. AF_11/2014</t>
  </si>
  <si>
    <t>452,88</t>
  </si>
  <si>
    <t>RECICLADORA DE ASFALTO A FRIO SOBRE RODAS, LARGURA FRESAGEM DE 2,0 M, POTÊNCIA 422 HP - MATERIAIS NA OPERAÇÃO. AF_11/2014</t>
  </si>
  <si>
    <t>432,53</t>
  </si>
  <si>
    <t>VIBROACABADORA DE ASFALTO SOBRE ESTEIRAS, LARGURA DE PAVIMENTAÇÃO 2,13 M A 4,55 M, POTÊNCIA 100 HP, CAPACIDADE 400 T/H - DEPRECIAÇÃO. AF_11/2014</t>
  </si>
  <si>
    <t>73,48</t>
  </si>
  <si>
    <t>VIBROACABADORA DE ASFALTO SOBRE ESTEIRAS, LARGURA DE PAVIMENTAÇÃO 2,13 M A 4,55 M, POTÊNCIA 100 HP, CAPACIDADE 400 T/H - JUROS. AF_11/2014</t>
  </si>
  <si>
    <t>13,22</t>
  </si>
  <si>
    <t>VIBROACABADORA DE ASFALTO SOBRE ESTEIRAS, LARGURA DE PAVIMENTAÇÃO 2,13 M A 4,55 M, POTÊNCIA 100 HP, CAPACIDADE 400 T/H - MANUTENÇÃO. AF_11/2014</t>
  </si>
  <si>
    <t>118,12</t>
  </si>
  <si>
    <t>VIBROACABADORA DE ASFALTO SOBRE ESTEIRAS, LARGURA DE PAVIMENTAÇÃO 2,13 M A 4,55 M, POTÊNCIA 100 HP, CAPACIDADE 400 T/H - MATERIAIS NA OPERAÇÃO. AF_11/2014</t>
  </si>
  <si>
    <t>GUINDAUTO HIDRÁULICO, CAPACIDADE MÁXIMA DE CARGA 6200 KG, MOMENTO MÁXIMO DE CARGA 11,7 TM, ALCANCE MÁXIMO HORIZONTAL 9,70 M, INCLUSIVE CAMINHÃO TOCO PBT 16.000 KG, POTÊNCIA DE 189 CV - DEPRECIAÇÃO. AF_06/2014</t>
  </si>
  <si>
    <t>22,79</t>
  </si>
  <si>
    <t>GUINDAUTO HIDRÁULICO, CAPACIDADE MÁXIMA DE CARGA 6200 KG, MOMENTO MÁXIMO DE CARGA 11,7 TM, ALCANCE MÁXIMO HORIZONTAL 9,70 M, INCLUSIVE CAMINHÃO TOCO PBT 16.000 KG, POTÊNCIA DE 189 CV - JUROS. AF_06/2014</t>
  </si>
  <si>
    <t>4,24</t>
  </si>
  <si>
    <t>GUINDAUTO HIDRÁULICO, CAPACIDADE MÁXIMA DE CARGA 6200 KG, MOMENTO MÁXIMO DE CARGA 11,7 TM, ALCANCE MÁXIMO HORIZONTAL 9,70 M, INCLUSIVE CAMINHÃO TOCO PBT 16.000 KG, POTÊNCIA DE 189 CV - MANUTENÇÃO. AF_06/2014</t>
  </si>
  <si>
    <t>38,35</t>
  </si>
  <si>
    <t>CAMINHÃO TOCO, PBT 16.000 KG, CARGA ÚTIL MÁX. 10.685 KG, DIST. ENTRE EIXOS 4,8 M, POTÊNCIA 189 CV, INCLUSIVE CARROCERIA FIXA ABERTA DE MADEIRA P/ TRANSPORTE GERAL DE CARGA SECA, DIMEN. APROX. 2,5 X 7,00 X 0,50 M - DEPRECIAÇÃO. AF_06/2014</t>
  </si>
  <si>
    <t>17,32</t>
  </si>
  <si>
    <t>CAMINHÃO TOCO, PBT 16.000 KG, CARGA ÚTIL MÁX. 10.685 KG, DIST. ENTRE EIXOS 4,8 M, POTÊNCIA 189 CV, INCLUSIVE CARROCERIA FIXA ABERTA DE MADEIRA P/ TRANSPORTE GERAL DE CARGA SECA, DIMEN. APROX. 2,5 X 7,00 X 0,50 M - JUROS. AF_06/2014</t>
  </si>
  <si>
    <t>CAMINHÃO TOCO, PBT 16.000 KG, CARGA ÚTIL MÁX. 10.685 KG, DIST. ENTRE EIXOS 4,8 M, POTÊNCIA 189 CV, INCLUSIVE CARROCERIA FIXA ABERTA DE MADEIRA P/ TRANSPORTE GERAL DE CARGA SECA, DIMEN. APROX. 2,5 X 7,00 X 0,50 M - IMPOSTOS E SEGUROS. AF_06/2014</t>
  </si>
  <si>
    <t>2,78</t>
  </si>
  <si>
    <t>GUINDASTE HIDRÁULICO AUTOPROPELIDO, COM LANÇA TELESCÓPICA 28,80 M, CAPACIDADE MÁXIMA 30 T, POTÊNCIA 97 KW, TRAÇÃO 4 X 4 - DEPRECIAÇÃO. AF_11/2014</t>
  </si>
  <si>
    <t>45,99</t>
  </si>
  <si>
    <t>GUINDASTE HIDRÁULICO AUTOPROPELIDO, COM LANÇA TELESCÓPICA 28,80 M, CAPACIDADE MÁXIMA 30 T, POTÊNCIA 97 KW, TRAÇÃO 4 X 4 - JUROS. AF_11/2014</t>
  </si>
  <si>
    <t>8,27</t>
  </si>
  <si>
    <t>GUINDASTE HIDRÁULICO AUTOPROPELIDO, COM LANÇA TELESCÓPICA 28,80 M, CAPACIDADE MÁXIMA 30 T, POTÊNCIA 97 KW, TRAÇÃO 4 X 4 - IMPOSTOS E SEGUROS. AF_11/2014</t>
  </si>
  <si>
    <t>GUINDASTE HIDRÁULICO AUTOPROPELIDO, COM LANÇA TELESCÓPICA 28,80 M, CAPACIDADE MÁXIMA 30 T, POTÊNCIA 97 KW, TRAÇÃO 4 X 4 - MANUTENÇÃO. AF_11/2014</t>
  </si>
  <si>
    <t>73,93</t>
  </si>
  <si>
    <t>GUINDASTE HIDRÁULICO AUTOPROPELIDO, COM LANÇA TELESCÓPICA 28,80 M, CAPACIDADE MÁXIMA 30 T, POTÊNCIA 97 KW, TRAÇÃO 4 X 4 - MATERIAIS NA OPERAÇÃO. AF_11/2014</t>
  </si>
  <si>
    <t>33,31</t>
  </si>
  <si>
    <t>BETONEIRA CAPACIDADE NOMINAL DE 600 L, CAPACIDADE DE MISTURA 440 L, MOTOR A DIESEL POTÊNCIA 10 CV, COM CARREGADOR - DEPRECIAÇÃO. AF_11/2014</t>
  </si>
  <si>
    <t>1,73</t>
  </si>
  <si>
    <t>BETONEIRA CAPACIDADE NOMINAL DE 600 L, CAPACIDADE DE MISTURA 440 L, MOTOR A DIESEL POTÊNCIA 10 CV, COM CARREGADOR - JUROS. AF_11/2014</t>
  </si>
  <si>
    <t>BETONEIRA CAPACIDADE NOMINAL DE 600 L, CAPACIDADE DE MISTURA 440 L, MOTOR A DIESEL POTÊNCIA 10 CV, COM CARREGADOR - MANUTENÇÃO. AF_11/2014</t>
  </si>
  <si>
    <t>BETONEIRA CAPACIDADE NOMINAL DE 600 L, CAPACIDADE DE MISTURA 440 L, MOTOR A DIESEL POTÊNCIA 10 CV, COM CARREGADOR - MATERIAIS NA OPERAÇÃO. AF_11/2014</t>
  </si>
  <si>
    <t>9,61</t>
  </si>
  <si>
    <t>ROLO COMPACTADOR VIBRATÓRIO TANDEM AÇO LISO, POTÊNCIA 58 HP, PESO SEM/COM LASTRO 6,5 / 9,4 T, LARGURA DE TRABALHO 1,2 M - DEPRECIAÇÃO. AF_06/2014</t>
  </si>
  <si>
    <t>38,21</t>
  </si>
  <si>
    <t>ROLO COMPACTADOR VIBRATÓRIO TANDEM AÇO LISO, POTÊNCIA 58 HP, PESO SEM/COM LASTRO 6,5 / 9,4 T, LARGURA DE TRABALHO 1,2 M - JUROS. AF_06/2014</t>
  </si>
  <si>
    <t>CAMINHÃO BASCULANTE 14 M3, COM CAVALO MECÂNICO DE CAPACIDADE MÁXIMA DE TRAÇÃO COMBINADO DE 36000 KG, POTÊNCIA 286 CV, INCLUSIVE SEMIREBOQUE COM CAÇAMBA METÁLICA - DEPRECIAÇÃO. AF_12/2014</t>
  </si>
  <si>
    <t>28,95</t>
  </si>
  <si>
    <t>CAMINHÃO BASCULANTE 14 M3, COM CAVALO MECÂNICO DE CAPACIDADE MÁXIMA DE TRAÇÃO COMBINADO DE 36000 KG, POTÊNCIA 286 CV, INCLUSIVE SEMIREBOQUE COM CAÇAMBA METÁLICA - JUROS. AF_12/2014</t>
  </si>
  <si>
    <t>CAMINHÃO BASCULANTE 14 M3, COM CAVALO MECÂNICO DE CAPACIDADE MÁXIMA DE TRAÇÃO COMBINADO DE 36000 KG, POTÊNCIA 286 CV, INCLUSIVE SEMIREBOQUE COM CAÇAMBA METÁLICA - IMPOSTOS E SEGUROS. AF_12/2014</t>
  </si>
  <si>
    <t>3,95</t>
  </si>
  <si>
    <t>CAMINHÃO BASCULANTE 14 M3, COM CAVALO MECÂNICO DE CAPACIDADE MÁXIMA DE TRAÇÃO COMBINADO DE 36000 KG, POTÊNCIA 286 CV, INCLUSIVE SEMIREBOQUE COM CAÇAMBA METÁLICA - MANUTENÇÃO. AF_12/2014</t>
  </si>
  <si>
    <t>CAMINHÃO BASCULANTE 14 M3, COM CAVALO MECÂNICO DE CAPACIDADE MÁXIMA DE TRAÇÃO COMBINADO DE 36000 KG, POTÊNCIA 286 CV, INCLUSIVE SEMIREBOQUE COM CAÇAMBA METÁLICA - MATERIAIS NA OPERAÇÃO. AF_12/2014</t>
  </si>
  <si>
    <t>202,45</t>
  </si>
  <si>
    <t>CAMINHÃO BASCULANTE 18 M3, COM CAVALO MECÂNICO DE CAPACIDADE MÁXIMA DE TRAÇÃO COMBINADO DE 45000 KG, POTÊNCIA 330 CV, INCLUSIVE SEMIREBOQUE COM CAÇAMBA METÁLICA - DEPRECIAÇÃO. AF_12/2014</t>
  </si>
  <si>
    <t>31,37</t>
  </si>
  <si>
    <t>CAMINHÃO BASCULANTE 18 M3, COM CAVALO MECÂNICO DE CAPACIDADE MÁXIMA DE TRAÇÃO COMBINADO DE 45000 KG, POTÊNCIA 330 CV, INCLUSIVE SEMIREBOQUE COM CAÇAMBA METÁLICA - JUROS. AF_12/2014</t>
  </si>
  <si>
    <t>CAMINHÃO BASCULANTE 18 M3, COM CAVALO MECÂNICO DE CAPACIDADE MÁXIMA DE TRAÇÃO COMBINADO DE 45000 KG, POTÊNCIA 330 CV, INCLUSIVE SEMIREBOQUE COM CAÇAMBA METÁLICA - IMPOSTOS E SEGUROS. AF_12/2014</t>
  </si>
  <si>
    <t>4,20</t>
  </si>
  <si>
    <t>CAMINHÃO BASCULANTE 18 M3, COM CAVALO MECÂNICO DE CAPACIDADE MÁXIMA DE TRAÇÃO COMBINADO DE 45000 KG, POTÊNCIA 330 CV, INCLUSIVE SEMIREBOQUE COM CAÇAMBA METÁLICA - MANUTENÇÃO. AF_12/2014</t>
  </si>
  <si>
    <t>51,94</t>
  </si>
  <si>
    <t>CAMINHÃO BASCULANTE 18 M3, COM CAVALO MECÂNICO DE CAPACIDADE MÁXIMA DE TRAÇÃO COMBINADO DE 45000 KG, POTÊNCIA 330 CV, INCLUSIVE SEMIREBOQUE COM CAÇAMBA METÁLICA - MATERIAIS NA OPERAÇÃO. AF_12/2014</t>
  </si>
  <si>
    <t>233,58</t>
  </si>
  <si>
    <t>VIBRADOR DE IMERSÃO, DIÂMETRO DE PONTEIRA 45MM, MOTOR ELÉTRICO TRIFÁSICO POTÊNCIA DE 2 CV - DEPRECIAÇÃO. AF_06/2015</t>
  </si>
  <si>
    <t>VIBRADOR DE IMERSÃO, DIÂMETRO DE PONTEIRA 45MM, MOTOR ELÉTRICO TRIFÁSICO POTÊNCIA DE 2 CV - JUROS. AF_06/2015</t>
  </si>
  <si>
    <t>VIBRADOR DE IMERSÃO, DIÂMETRO DE PONTEIRA 45MM, MOTOR ELÉTRICO TRIFÁSICO POTÊNCIA DE 2 CV - MANUTENÇÃO. AF_06/2015</t>
  </si>
  <si>
    <t>VIBRADOR DE IMERSÃO, DIÂMETRO DE PONTEIRA 45MM, MOTOR ELÉTRICO TRIFÁSICO POTÊNCIA DE 2 CV - MATERIAIS NA OPERAÇÃO. AF_06/2015</t>
  </si>
  <si>
    <t>PERFURATRIZ MANUAL, TORQUE MÁXIMO 83 N.M, POTÊNCIA 5 CV, COM DIÂMETRO MÁXIMO 4" - DEPRECIAÇÃO. AF_06/2015</t>
  </si>
  <si>
    <t>1,49</t>
  </si>
  <si>
    <t>PERFURATRIZ MANUAL, TORQUE MÁXIMO 83 N.M, POTÊNCIA 5 CV, COM DIÂMETRO MÁXIMO 4" - JUROS. AF_06/2015</t>
  </si>
  <si>
    <t>PERFURATRIZ MANUAL, TORQUE MÁXIMO 83 N.M, POTÊNCIA 5 CV, COM DIÂMETRO MÁXIMO 4" - MANUTENÇÃO. AF_06/2015</t>
  </si>
  <si>
    <t>1,87</t>
  </si>
  <si>
    <t>PERFURATRIZ MANUAL, TORQUE MÁXIMO 83 N.M, POTÊNCIA 5 CV, COM DIÂMETRO MÁXIMO 4" - MATERIAIS NA OPERAÇÃO. AF_06/2015</t>
  </si>
  <si>
    <t>PERFURATRIZ SOBRE ESTEIRA, TORQUE MÁXIMO 600 KGF, PESO MÉDIO 1000 KG, POTÊNCIA 20 HP, DIÂMETRO MÁXIMO 10" - DEPRECIAÇÃO. AF_06/2015</t>
  </si>
  <si>
    <t>47,88</t>
  </si>
  <si>
    <t>PERFURATRIZ SOBRE ESTEIRA, TORQUE MÁXIMO 600 KGF, PESO MÉDIO 1000 KG, POTÊNCIA 20 HP, DIÂMETRO MÁXIMO 10" - JUROS. AF_06/2015</t>
  </si>
  <si>
    <t>PERFURATRIZ SOBRE ESTEIRA, TORQUE MÁXIMO 600 KGF, PESO MÉDIO 1000 KG, POTÊNCIA 20 HP, DIÂMETRO MÁXIMO 10" - MANUTENÇÃO. AF_06/2015</t>
  </si>
  <si>
    <t>59,91</t>
  </si>
  <si>
    <t>PERFURATRIZ SOBRE ESTEIRA, TORQUE MÁXIMO 600 KGF, PESO MÉDIO 1000 KG, POTÊNCIA 20 HP, DIÂMETRO MÁXIMO 10" - MATERIAIS NA OPERAÇÃO. AF_06/2015</t>
  </si>
  <si>
    <t>1,19</t>
  </si>
  <si>
    <t>MISTURADOR DUPLO HORIZONTAL DE ALTA TURBULÊNCIA, CAPACIDADE / VOLUME 2 X 500 LITROS, MOTORES ELÉTRICOS MÍNIMO 5 CV CADA, PARA NATA CIMENTO, ARGAMASSA E OUTROS - DEPRECIAÇÃO. AF_06/2015</t>
  </si>
  <si>
    <t>4,41</t>
  </si>
  <si>
    <t>MISTURADOR DUPLO HORIZONTAL DE ALTA TURBULÊNCIA, CAPACIDADE / VOLUME 2 X 500 LITROS, MOTORES ELÉTRICOS MÍNIMO 5 CV CADA, PARA NATA CIMENTO, ARGAMASSA E OUTROS - JUROS. AF_06/2015</t>
  </si>
  <si>
    <t>MISTURADOR DUPLO HORIZONTAL DE ALTA TURBULÊNCIA, CAPACIDADE / VOLUME 2 X 500 LITROS, MOTORES ELÉTRICOS MÍNIMO 5 CV CADA, PARA NATA CIMENTO, ARGAMASSA E OUTROS - MANUTENÇÃO. AF_06/2015</t>
  </si>
  <si>
    <t>4,82</t>
  </si>
  <si>
    <t>MISTURADOR DUPLO HORIZONTAL DE ALTA TURBULÊNCIA, CAPACIDADE / VOLUME 2 X 500 LITROS, MOTORES ELÉTRICOS MÍNIMO 5 CV CADA, PARA NATA CIMENTO, ARGAMASSA E OUTROS - MATERIAIS NA OPERAÇÃO. AF_06/2015</t>
  </si>
  <si>
    <t>BOMBA TRIPLEX, PARA INJEÇÃO DE NATA DE CIMENTO, VAZÃO MÁXIMA DE 100 LITROS/MINUTO, PRESSÃO MÁXIMA DE 70 BAR - DEPRECIAÇÃO. AF_06/2015</t>
  </si>
  <si>
    <t>BOMBA TRIPLEX, PARA INJEÇÃO DE NATA DE CIMENTO, VAZÃO MÁXIMA DE 100 LITROS/MINUTO, PRESSÃO MÁXIMA DE 70 BAR - JUROS. AF_06/2015</t>
  </si>
  <si>
    <t>BOMBA TRIPLEX, PARA INJEÇÃO DE NATA DE CIMENTO, VAZÃO MÁXIMA DE 100 LITROS/MINUTO, PRESSÃO MÁXIMA DE 70 BAR - MANUTENÇÃO. AF_06/2015</t>
  </si>
  <si>
    <t>7,20</t>
  </si>
  <si>
    <t>BOMBA TRIPLEX, PARA INJEÇÃO DE NATA DE CIMENTO, VAZÃO MÁXIMA DE 100 LITROS/MINUTO, PRESSÃO MÁXIMA DE 70 BAR - MATERIAIS NA OPERAÇÃO. AF_06/2015</t>
  </si>
  <si>
    <t>14,42</t>
  </si>
  <si>
    <t>BOMBA CENTRÍFUGA MONOESTÁGIO COM MOTOR ELÉTRICO MONOFÁSICO, POTÊNCIA 15 HP, DIÂMETRO DO ROTOR 173 MM, HM/Q = 30 MCA / 90 M3/H A 45 MCA / 55 M3/H - DEPRECIAÇÃO. AF_06/2015</t>
  </si>
  <si>
    <t>BOMBA CENTRÍFUGA MONOESTÁGIO COM MOTOR ELÉTRICO MONOFÁSICO, POTÊNCIA 15 HP, DIÂMETRO DO ROTOR 173 MM, HM/Q = 30 MCA / 90 M3/H A 45 MCA / 55 M3/H - JUROS. AF_06/2015</t>
  </si>
  <si>
    <t>BOMBA CENTRÍFUGA MONOESTÁGIO COM MOTOR ELÉTRICO MONOFÁSICO, POTÊNCIA 15 HP, DIÂMETRO DO ROTOR 173 MM, HM/Q = 30 MCA / 90 M3/H A 45 MCA / 55 M3/H - MANUTENÇÃO. AF_06/2015</t>
  </si>
  <si>
    <t>BOMBA CENTRÍFUGA MONOESTÁGIO COM MOTOR ELÉTRICO MONOFÁSICO, POTÊNCIA 15 HP, DIÂMETRO DO ROTOR 173 MM, HM/Q = 30 MCA / 90 M3/H A 45 MCA / 55 M3/H - MATERIAIS NA OPERAÇÃO. AF_06/2015</t>
  </si>
  <si>
    <t>7,79</t>
  </si>
  <si>
    <t>BOMBA DE PROJEÇÃO DE CONCRETO SECO, POTÊNCIA 10 CV, VAZÃO 3 M3/H - DEPRECIAÇÃO. AF_06/2015</t>
  </si>
  <si>
    <t>4,28</t>
  </si>
  <si>
    <t>BOMBA DE PROJEÇÃO DE CONCRETO SECO, POTÊNCIA 10 CV, VAZÃO 3 M3/H - JUROS. AF_06/2015</t>
  </si>
  <si>
    <t>0,50</t>
  </si>
  <si>
    <t>BOMBA DE PROJEÇÃO DE CONCRETO SECO, POTÊNCIA 10 CV, VAZÃO 3 M3/H - MANUTENÇÃO. AF_06/2015</t>
  </si>
  <si>
    <t>BOMBA DE PROJEÇÃO DE CONCRETO SECO, POTÊNCIA 10 CV, VAZÃO 3 M3/H - MATERIAIS NA OPERAÇÃO. AF_06/2015</t>
  </si>
  <si>
    <t>BOMBA DE PROJEÇÃO DE CONCRETO SECO, POTÊNCIA 10 CV, VAZÃO 6 M3/H - DEPRECIAÇÃO. AF_06/2015</t>
  </si>
  <si>
    <t>4,59</t>
  </si>
  <si>
    <t>BOMBA DE PROJEÇÃO DE CONCRETO SECO, POTÊNCIA 10 CV, VAZÃO 6 M3/H - JUROS. AF_06/2015</t>
  </si>
  <si>
    <t>0,54</t>
  </si>
  <si>
    <t>BOMBA DE PROJEÇÃO DE CONCRETO SECO, POTÊNCIA 10 CV, VAZÃO 6 M3/H - MANUTENÇÃO. AF_06/2015</t>
  </si>
  <si>
    <t>5,02</t>
  </si>
  <si>
    <t>BOMBA DE PROJEÇÃO DE CONCRETO SECO, POTÊNCIA 10 CV, VAZÃO 6 M3/H - MATERIAIS NA OPERAÇÃO. AF_06/2015</t>
  </si>
  <si>
    <t>PROJETOR PNEUMÁTICO DE ARGAMASSA PARA CHAPISCO E REBOCO COM RECIPIENTE ACOPLADO, TIPO CANEQUINHA, COM COMPRESSOR DE AR REBOCÁVEL VAZÃO 89 PCM E MOTOR DIESEL DE 20 CV - DEPRECIAÇÃO. AF_06/2015</t>
  </si>
  <si>
    <t>5,28</t>
  </si>
  <si>
    <t>PROJETOR PNEUMÁTICO DE ARGAMASSA PARA CHAPISCO E REBOCO COM RECIPIENTE ACOPLADO, TIPO CANEQUINHA, COM COMPRESSOR DE AR REBOCÁVEL VAZÃO 89 PCM E MOTOR DIESEL DE 20 CV - JUROS. AF_06/2015</t>
  </si>
  <si>
    <t>PROJETOR PNEUMÁTICO DE ARGAMASSA PARA CHAPISCO E REBOCO COM RECIPIENTE ACOPLADO, TIPO CANEQUINHA, COM COMPRESSOR DE AR REBOCÁVEL VAZÃO 89 PCM E MOTOR DIESEL DE 20 CV - MANUTENÇÃO. AF_06/2015</t>
  </si>
  <si>
    <t>6,60</t>
  </si>
  <si>
    <t>PROJETOR PNEUMÁTICO DE ARGAMASSA PARA CHAPISCO E REBOCO COM RECIPIENTE ACOPLADO, TIPO CANEQUINHA, COM COMPRESSOR DE AR REBOCÁVEL VAZÃO 89 PCM E MOTOR DIESEL DE 20 CV - MATERIAIS NA OPERAÇÃO. AF_06/2015</t>
  </si>
  <si>
    <t>17,17</t>
  </si>
  <si>
    <t>PERFURATRIZ COM TORRE METÁLICA PARA EXECUÇÃO DE ESTACA HÉLICE CONTÍNUA, PROFUNDIDADE MÁXIMA DE 30 M, DIÂMETRO MÁXIMO DE 800 MM, POTÊNCIA INSTALADA DE 268 HP, MESA ROTATIVA COM TORQUE MÁXIMO DE 170 KNM - DEPRECIAÇÃO. AF_06/2015</t>
  </si>
  <si>
    <t>219,73</t>
  </si>
  <si>
    <t>PERFURATRIZ COM TORRE METÁLICA PARA EXECUÇÃO DE ESTACA HÉLICE CONTÍNUA, PROFUNDIDADE MÁXIMA DE 30 M, DIÂMETRO MÁXIMO DE 800 MM, POTÊNCIA INSTALADA DE 268 HP, MESA ROTATIVA COM TORQUE MÁXIMO DE 170 KNM - JUROS. AF_06/2015</t>
  </si>
  <si>
    <t>30,50</t>
  </si>
  <si>
    <t>PERFURATRIZ COM TORRE METÁLICA PARA EXECUÇÃO DE ESTACA HÉLICE CONTÍNUA, PROFUNDIDADE MÁXIMA DE 30 M, DIÂMETRO MÁXIMO DE 800 MM, POTÊNCIA INSTALADA DE 268 HP, MESA ROTATIVA COM TORQUE MÁXIMO DE 170 KNM - MANUTENÇÃO. AF_06/2015</t>
  </si>
  <si>
    <t>274,97</t>
  </si>
  <si>
    <t>PERFURATRIZ COM TORRE METÁLICA PARA EXECUÇÃO DE ESTACA HÉLICE CONTÍNUA, PROFUNDIDADE MÁXIMA DE 30 M, DIÂMETRO MÁXIMO DE 800 MM, POTÊNCIA INSTALADA DE 268 HP, MESA ROTATIVA COM TORQUE MÁXIMO DE 170 KNM - MATERIAIS NA OPERAÇÃO. AF_06/2015</t>
  </si>
  <si>
    <t>137,33</t>
  </si>
  <si>
    <t>PERFURATRIZ HIDRÁULICA SOBRE CAMINHÃO COM TRADO CURTO ACOPLADO, PROFUNDIDADE MÁXIMA DE 20 M, DIÂMETRO MÁXIMO DE 1500 MM, POTÊNCIA INSTALADA DE 137 HP, MESA ROTATIVA COM TORQUE MÁXIMO DE 30 KNM - DEPRECIAÇÃO. AF_06/2015</t>
  </si>
  <si>
    <t>102,44</t>
  </si>
  <si>
    <t>PERFURATRIZ HIDRÁULICA SOBRE CAMINHÃO COM TRADO CURTO ACOPLADO, PROFUNDIDADE MÁXIMA DE 20 M, DIÂMETRO MÁXIMO DE 1500 MM, POTÊNCIA INSTALADA DE 137 HP, MESA ROTATIVA COM TORQUE MÁXIMO DE 30 KNM - JUROS. AF_06/2015</t>
  </si>
  <si>
    <t>15,56</t>
  </si>
  <si>
    <t>PERFURATRIZ HIDRÁULICA SOBRE CAMINHÃO COM TRADO CURTO ACOPLADO, PROFUNDIDADE MÁXIMA DE 20 M, DIÂMETRO MÁXIMO DE 1500 MM, POTÊNCIA INSTALADA DE 137 HP, MESA ROTATIVA COM TORQUE MÁXIMO DE 30 KNM - MANUTENÇÃO. AF_06/2015</t>
  </si>
  <si>
    <t>139,95</t>
  </si>
  <si>
    <t>PERFURATRIZ HIDRÁULICA SOBRE CAMINHÃO COM TRADO CURTO ACOPLADO, PROFUNDIDADE MÁXIMA DE 20 M, DIÂMETRO MÁXIMO DE 1500 MM, POTÊNCIA INSTALADA DE 137 HP, MESA ROTATIVA COM TORQUE MÁXIMO DE 30 KNM - MATERIAIS NA OPERAÇÃO. AF_06/2015</t>
  </si>
  <si>
    <t>105,31</t>
  </si>
  <si>
    <t>MANIPULADOR TELESCÓPICO, POTÊNCIA DE 85 HP, CAPACIDADE DE CARGA DE 3.500 KG, ALTURA MÁXIMA DE ELEVAÇÃO DE 12,3 M - DEPRECIAÇÃO. AF_06/2015</t>
  </si>
  <si>
    <t>29,05</t>
  </si>
  <si>
    <t>MANIPULADOR TELESCÓPICO, POTÊNCIA DE 85 HP, CAPACIDADE DE CARGA DE 3.500 KG, ALTURA MÁXIMA DE ELEVAÇÃO DE 12,3 M - JUROS. AF_06/2015</t>
  </si>
  <si>
    <t>3,45</t>
  </si>
  <si>
    <t>MANIPULADOR TELESCÓPICO, POTÊNCIA DE 85 HP, CAPACIDADE DE CARGA DE 3.500 KG, ALTURA MÁXIMA DE ELEVAÇÃO DE 12,3 M - MANUTENÇÃO. AF_06/2015</t>
  </si>
  <si>
    <t>31,78</t>
  </si>
  <si>
    <t>MANIPULADOR TELESCÓPICO, POTÊNCIA DE 85 HP, CAPACIDADE DE CARGA DE 3.500 KG, ALTURA MÁXIMA DE ELEVAÇÃO DE 12,3 M - MATERIAIS NA OPERAÇÃO. AF_06/2015</t>
  </si>
  <si>
    <t>65,33</t>
  </si>
  <si>
    <t>MINICARREGADEIRA SOBRE RODAS, POTÊNCIA LÍQUIDA DE 47 HP, CAPACIDADE NOMINAL DE OPERAÇÃO DE 646 KG - DEPRECIAÇÃO. AF_06/2015</t>
  </si>
  <si>
    <t>18,40</t>
  </si>
  <si>
    <t>MINICARREGADEIRA SOBRE RODAS, POTÊNCIA LÍQUIDA DE 47 HP, CAPACIDADE NOMINAL DE OPERAÇÃO DE 646 KG - JUROS. AF_06/2015</t>
  </si>
  <si>
    <t>1,86</t>
  </si>
  <si>
    <t>MINICARREGADEIRA SOBRE RODAS, POTÊNCIA LÍQUIDA DE 47 HP, CAPACIDADE NOMINAL DE OPERAÇÃO DE 646 KG - MANUTENÇÃO. AF_06/2015</t>
  </si>
  <si>
    <t>23,00</t>
  </si>
  <si>
    <t>MINICARREGADEIRA SOBRE RODAS, POTÊNCIA LÍQUIDA DE 47 HP, CAPACIDADE NOMINAL DE OPERAÇÃO DE 646 KG - MATERIAIS NA OPERAÇÃO. AF_06/2015</t>
  </si>
  <si>
    <t>45,75</t>
  </si>
  <si>
    <t>COMPRESSOR DE AR REBOCÁVEL, VAZÃO 189 PCM, PRESSÃO EFETIVA DE TRABALHO 102 PSI, MOTOR DIESEL, POTÊNCIA 63 CV - DEPRECIAÇÃO. AF_06/2015</t>
  </si>
  <si>
    <t>COMPRESSOR DE AR REBOCÁVEL, VAZÃO 189 PCM, PRESSÃO EFETIVA DE TRABALHO 102 PSI, MOTOR DIESEL, POTÊNCIA 63 CV - JUROS. AF_06/2015</t>
  </si>
  <si>
    <t>COMPRESSOR DE AR REBOCÁVEL, VAZÃO 89 PCM, PRESSÃO EFETIVA DE TRABALHO 102 PSI, MOTOR DIESEL, POTÊNCIA 20 CV - DEPRECIAÇÃO. AF_06/2015</t>
  </si>
  <si>
    <t>5,25</t>
  </si>
  <si>
    <t>COMPRESSOR DE AR REBOCÁVEL, VAZÃO 89 PCM, PRESSÃO EFETIVA DE TRABALHO 102 PSI, MOTOR DIESEL, POTÊNCIA 20 CV - JUROS. AF_06/2015</t>
  </si>
  <si>
    <t>COMPRESSOR DE AR REBOCÁVEL, VAZÃO 89 PCM, PRESSÃO EFETIVA DE TRABALHO 102 PSI, MOTOR DIESEL, POTÊNCIA 20 CV - MANUTENÇÃO. AF_06/2015</t>
  </si>
  <si>
    <t>6,57</t>
  </si>
  <si>
    <t>COMPRESSOR DE AR REBOCÁVEL, VAZÃO 89 PCM, PRESSÃO EFETIVA DE TRABALHO 102 PSI, MOTOR DIESEL, POTÊNCIA 20 CV - MATERIAIS NA OPERAÇÃO. AF_06/2015</t>
  </si>
  <si>
    <t>COMPRESSOR DE AR REBOCAVEL, VAZÃO 250 PCM, PRESSAO DE TRABALHO 102 PSI, MOTOR A DIESEL POTÊNCIA 81 CV - DEPRECIAÇÃO. AF_06/2015</t>
  </si>
  <si>
    <t>5,26</t>
  </si>
  <si>
    <t>COMPRESSOR DE AR REBOCAVEL, VAZÃO 250 PCM, PRESSAO DE TRABALHO 102 PSI, MOTOR A DIESEL POTÊNCIA 81 CV - JUROS. AF_06/2015</t>
  </si>
  <si>
    <t>0,73</t>
  </si>
  <si>
    <t>COMPRESSOR DE AR REBOCAVEL, VAZÃO 250 PCM, PRESSAO DE TRABALHO 102 PSI, MOTOR A DIESEL POTÊNCIA 81 CV - MANUTENÇÃO. AF_06/2015</t>
  </si>
  <si>
    <t>6,59</t>
  </si>
  <si>
    <t>COMPRESSOR DE AR REBOCAVEL, VAZÃO 250 PCM, PRESSAO DE TRABALHO 102 PSI, MOTOR A DIESEL POTÊNCIA 81 CV - MATERIAIS NA OPERAÇÃO. AF_06/2015</t>
  </si>
  <si>
    <t>69,59</t>
  </si>
  <si>
    <t>COMPRESSOR DE AR REBOCÁVEL, VAZÃO 748 PCM, PRESSÃO EFETIVA DE TRABALHO 102 PSI, MOTOR DIESEL, POTÊNCIA 210 CV - DEPRECIAÇÃO. AF_06/2015</t>
  </si>
  <si>
    <t>13,37</t>
  </si>
  <si>
    <t>COMPRESSOR DE AR REBOCÁVEL, VAZÃO 748 PCM, PRESSÃO EFETIVA DE TRABALHO 102 PSI, MOTOR DIESEL, POTÊNCIA 210 CV - JUROS. AF_06/2015</t>
  </si>
  <si>
    <t>COMPRESSOR DE AR REBOCÁVEL, VAZÃO 748 PCM, PRESSÃO EFETIVA DE TRABALHO 102 PSI, MOTOR DIESEL, POTÊNCIA 210 CV - MANUTENÇÃO. AF_06/2015</t>
  </si>
  <si>
    <t>16,73</t>
  </si>
  <si>
    <t>COMPRESSOR DE AR REBOCÁVEL, VAZÃO 748 PCM, PRESSÃO EFETIVA DE TRABALHO 102 PSI, MOTOR DIESEL, POTÊNCIA 210 CV - MATERIAIS NA OPERAÇÃO. AF_06/2015</t>
  </si>
  <si>
    <t>180,54</t>
  </si>
  <si>
    <t>COMPRESSOR DE AR REBOCAVEL, VAZÃO 400 PCM, PRESSAO DE TRABALHO 102 PSI, MOTOR A DIESEL POTÊNCIA 110 CV - DEPRECIAÇÃO. AF_06/2015</t>
  </si>
  <si>
    <t>6,24</t>
  </si>
  <si>
    <t>COMPRESSOR DE AR REBOCAVEL, VAZÃO 400 PCM, PRESSAO DE TRABALHO 102 PSI, MOTOR A DIESEL POTÊNCIA 110 CV - JUROS. AF_06/2015</t>
  </si>
  <si>
    <t>0,86</t>
  </si>
  <si>
    <t>COMPRESSOR DE AR REBOCAVEL, VAZÃO 400 PCM, PRESSAO DE TRABALHO 102 PSI, MOTOR A DIESEL POTÊNCIA 110 CV - MANUTENÇÃO. AF_06/2015</t>
  </si>
  <si>
    <t>COMPRESSOR DE AR REBOCAVEL, VAZÃO 400 PCM, PRESSAO DE TRABALHO 102 PSI, MOTOR A DIESEL POTÊNCIA 110 CV - MATERIAIS NA OPERAÇÃO. AF_06/2015</t>
  </si>
  <si>
    <t>94,53</t>
  </si>
  <si>
    <t>PERFURATRIZ HIDRÁULICA SOBRE CAMINHÃO COM TRADO CURTO ACOPLADO, PROFUNDIDADE MÁXIMA DE 20 M, DIÂMETRO MÁXIMO DE 1500 MM, POTÊNCIA INSTALADA DE 137 HP, MESA ROTATIVA COM TORQUE MÁXIMO DE 30 KNM - IMPOSTOS E SEGUROS. AF_06/2015</t>
  </si>
  <si>
    <t>12,23</t>
  </si>
  <si>
    <t>CAMINHÃO TRUCADO (C/ TERCEIRO EIXO) ELETRÔNICO - POTÊNCIA 231CV - PBT = 22000KG - DIST. ENTRE EIXOS 5170 MM - INCLUI CARROCERIA FIXA ABERTA DE MADEIRA - DEPRECIAÇÃO. AF_06/2015</t>
  </si>
  <si>
    <t>20,29</t>
  </si>
  <si>
    <t>CAMINHÃO TRUCADO (C/ TERCEIRO EIXO) ELETRÔNICO - POTÊNCIA 231CV - PBT = 22000KG - DIST. ENTRE EIXOS 5170 MM - INCLUI CARROCERIA FIXA ABERTA DE MADEIRA - JUROS. AF_06/2015</t>
  </si>
  <si>
    <t>4,14</t>
  </si>
  <si>
    <t>CAMINHÃO TRUCADO (C/ TERCEIRO EIXO) ELETRÔNICO - POTÊNCIA 231CV - PBT = 22000KG - DIST. ENTRE EIXOS 5170 MM - INCLUI CARROCERIA FIXA ABERTA DE MADEIRA - IMPOSTOS E SEGUROS. AF_06/2015</t>
  </si>
  <si>
    <t>CAMINHÃO TRUCADO (C/ TERCEIRO EIXO) ELETRÔNICO - POTÊNCIA 231CV - PBT = 22000KG - DIST. ENTRE EIXOS 5170 MM - INCLUI CARROCERIA FIXA ABERTA DE MADEIRA - MANUTENÇÃO. AF_06/2015</t>
  </si>
  <si>
    <t>37,15</t>
  </si>
  <si>
    <t>CAMINHÃO TRUCADO (C/ TERCEIRO EIXO) ELETRÔNICO - POTÊNCIA 231CV - PBT = 22000KG - DIST. ENTRE EIXOS 5170 MM - INCLUI CARROCERIA FIXA ABERTA DE MADEIRA - MATERIAIS NA OPERAÇÃO. AF_06/2015</t>
  </si>
  <si>
    <t>168,45</t>
  </si>
  <si>
    <t>PLACA VIBRATÓRIA REVERSÍVEL COM MOTOR 4 TEMPOS A GASOLINA, FORÇA CENTRÍFUGA DE 25 KN (2500 KGF), POTÊNCIA 5,5 CV - DEPRECIAÇÃO. AF_08/2015</t>
  </si>
  <si>
    <t>PLACA VIBRATÓRIA REVERSÍVEL COM MOTOR 4 TEMPOS A GASOLINA, FORÇA CENTRÍFUGA DE 25 KN (2500 KGF), POTÊNCIA 5,5 CV - JUROS. AF_08/2015</t>
  </si>
  <si>
    <t>PLACA VIBRATÓRIA REVERSÍVEL COM MOTOR 4 TEMPOS A GASOLINA, FORÇA CENTRÍFUGA DE 25 KN (2500 KGF), POTÊNCIA 5,5 CV - MANUTENÇÃO. AF_08/2015</t>
  </si>
  <si>
    <t>0,67</t>
  </si>
  <si>
    <t>PLACA VIBRATÓRIA REVERSÍVEL COM MOTOR 4 TEMPOS A GASOLINA, FORÇA CENTRÍFUGA DE 25 KN (2500 KGF), POTÊNCIA 5,5 CV - MATERIAIS NA OPERAÇÃO. AF_08/2015</t>
  </si>
  <si>
    <t>10,91</t>
  </si>
  <si>
    <t>CORTADORA DE PISO COM MOTOR 4 TEMPOS A GASOLINA, POTÊNCIA DE 13 HP, COM DISCO DE CORTE DIAMANTADO SEGMENTADO PARA CONCRETO, DIÂMETRO DE 350 MM, FURO DE 1" (14 X 1") - DEPRECIAÇÃO. AF_08/2015</t>
  </si>
  <si>
    <t>CORTADORA DE PISO COM MOTOR 4 TEMPOS A GASOLINA, POTÊNCIA DE 13 HP, COM DISCO DE CORTE DIAMANTADO SEGMENTADO PARA CONCRETO, DIÂMETRO DE 350 MM, FURO DE 1" (14 X 1") - JUROS. AF_08/2015</t>
  </si>
  <si>
    <t>CORTADORA DE PISO COM MOTOR 4 TEMPOS A GASOLINA, POTÊNCIA DE 13 HP, COM DISCO DE CORTE DIAMANTADO SEGMENTADO PARA CONCRETO, DIÂMETRO DE 350 MM, FURO DE 1" (14 X 1") - MANUTENÇÃO. AF_08/2015</t>
  </si>
  <si>
    <t>0,91</t>
  </si>
  <si>
    <t>CORTADORA DE PISO COM MOTOR 4 TEMPOS A GASOLINA, POTÊNCIA DE 13 HP, COM DISCO DE CORTE DIAMANTADO SEGMENTADO PARA CONCRETO, DIÂMETRO DE 350 MM, FURO DE 1" (14 X 1") - MATERIAIS NA OPERAÇÃO. AF_08/2015</t>
  </si>
  <si>
    <t>10,99</t>
  </si>
  <si>
    <t>CAMINHÃO TOCO, PESO BRUTO TOTAL 14.300 KG, CARGA ÚTIL MÁXIMA 9590 KG, DISTÂNCIA ENTRE EIXOS 4,76 M, POTÊNCIA 185 CV (NÃO INCLUI CARROCERIA) - DEPRECIAÇÃO. AF_06/2014</t>
  </si>
  <si>
    <t>14,36</t>
  </si>
  <si>
    <t>CAMINHÃO TOCO, PESO BRUTO TOTAL 14.300 KG, CARGA ÚTIL MÁXIMA 9590 KG, DISTÂNCIA ENTRE EIXOS 4,76 M, POTÊNCIA 185 CV (NÃO INCLUI CARROCERIA) - JUROS. AF_06/2014</t>
  </si>
  <si>
    <t>3,01</t>
  </si>
  <si>
    <t>CAMINHÃO TOCO, PESO BRUTO TOTAL 14.300 KG, CARGA ÚTIL MÁXIMA 9590 KG, DISTÂNCIA ENTRE EIXOS 4,76 M, POTÊNCIA 185 CV (NÃO INCLUI CARROCERIA) - IMPOSTOS E SEGUROS. AF_06/2014</t>
  </si>
  <si>
    <t>2,38</t>
  </si>
  <si>
    <t>CAMINHÃO PIPA 6.000 L, PESO BRUTO TOTAL 13.000 KG, DISTÂNCIA ENTRE EIXOS 4,80 M, POTÊNCIA 189 CV INCLUSIVE TANQUE DE AÇO PARA TRANSPORTE DE ÁGUA, CAPACIDADE 6 M3 - DEPRECIAÇÃO. AF_06/2014</t>
  </si>
  <si>
    <t>17,76</t>
  </si>
  <si>
    <t>CAMINHÃO PIPA 6.000 L, PESO BRUTO TOTAL 13.000 KG, DISTÂNCIA ENTRE EIXOS 4,80 M, POTÊNCIA 189 CV INCLUSIVE TANQUE DE AÇO PARA TRANSPORTE DE ÁGUA, CAPACIDADE 6 M3 - JUROS. AF_06/2014</t>
  </si>
  <si>
    <t>CAMINHÃO PIPA 6.000 L, PESO BRUTO TOTAL 13.000 KG, DISTÂNCIA ENTRE EIXOS 4,80 M, POTÊNCIA 189 CV INCLUSIVE TANQUE DE AÇO PARA TRANSPORTE DE ÁGUA, CAPACIDADE 6 M3 - IMPOSTOS E SEGUROS. AF_06/2014</t>
  </si>
  <si>
    <t>2,70</t>
  </si>
  <si>
    <t>CAMINHÃO BASCULANTE 6 M3, PESO BRUTO TOTAL 16.000 KG, CARGA ÚTIL MÁXIMA 13.071 KG, DISTÂNCIA ENTRE EIXOS 4,80 M, POTÊNCIA 230 CV INCLUSIVE CAÇAMBA METÁLICA - DEPRECIAÇÃO. AF_06/2014</t>
  </si>
  <si>
    <t>18,33</t>
  </si>
  <si>
    <t>CAMINHÃO BASCULANTE 6 M3, PESO BRUTO TOTAL 16.000 KG, CARGA ÚTIL MÁXIMA 13.071 KG, DISTÂNCIA ENTRE EIXOS 4,80 M, POTÊNCIA 230 CV INCLUSIVE CAÇAMBA METÁLICA - JUROS. AF_06/2014</t>
  </si>
  <si>
    <t>3,56</t>
  </si>
  <si>
    <t>CAMINHÃO BASCULANTE 6 M3, PESO BRUTO TOTAL 16.000 KG, CARGA ÚTIL MÁXIMA 13.071 KG, DISTÂNCIA ENTRE EIXOS 4,80 M, POTÊNCIA 230 CV INCLUSIVE CAÇAMBA METÁLICA - IMPOSTOS E SEGUROS. AF_06/2014</t>
  </si>
  <si>
    <t>2,82</t>
  </si>
  <si>
    <t>CAMINHÃO TOCO, PESO BRUTO TOTAL 16.000 KG, CARGA ÚTIL MÁXIMA DE 10.685 KG, DISTÂNCIA ENTRE EIXOS 4,80 M, POTÊNCIA 189 CV EXCLUSIVE CARROCERIA - DEPRECIAÇÃO. AF_06/2014</t>
  </si>
  <si>
    <t>15,76</t>
  </si>
  <si>
    <t>CAMINHÃO TOCO, PESO BRUTO TOTAL 16.000 KG, CARGA ÚTIL MÁXIMA DE 10.685 KG, DISTÂNCIA ENTRE EIXOS 4,80 M, POTÊNCIA 189 CV EXCLUSIVE CARROCERIA - JUROS. AF_06/2014</t>
  </si>
  <si>
    <t>3,31</t>
  </si>
  <si>
    <t>CAMINHÃO TOCO, PESO BRUTO TOTAL 16.000 KG, CARGA ÚTIL MÁXIMA DE 10.685 KG, DISTÂNCIA ENTRE EIXOS 4,80 M, POTÊNCIA 189 CV EXCLUSIVE CARROCERIA - IMPOSTOS E SEGUROS. AF_06/2014</t>
  </si>
  <si>
    <t>2,62</t>
  </si>
  <si>
    <t>CAMINHÃO BASCULANTE 10 M3, TRUCADO CABINE SIMPLES, PESO BRUTO TOTAL 23.000 KG, CARGA ÚTIL MÁXIMA 15.935 KG, DISTÂNCIA ENTRE EIXOS 4,80 M, POTÊNCIA 230 CV INCLUSIVE CAÇAMBA METÁLICA - DEPRECIAÇÃO. AF_06/2014</t>
  </si>
  <si>
    <t>24,14</t>
  </si>
  <si>
    <t>CAMINHÃO BASCULANTE 10 M3, TRUCADO CABINE SIMPLES, PESO BRUTO TOTAL 23.000 KG, CARGA ÚTIL MÁXIMA 15.935 KG, DISTÂNCIA ENTRE EIXOS 4,80 M, POTÊNCIA 230 CV INCLUSIVE CAÇAMBA METÁLICA - JUROS. AF_06/2014</t>
  </si>
  <si>
    <t>4,70</t>
  </si>
  <si>
    <t>CAMINHÃO BASCULANTE 10 M3, TRUCADO CABINE SIMPLES, PESO BRUTO TOTAL 23.000 KG, CARGA ÚTIL MÁXIMA 15.935 KG, DISTÂNCIA ENTRE EIXOS 4,80 M, POTÊNCIA 230 CV INCLUSIVE CAÇAMBA METÁLICA - IMPOSTOS E SEGUROS. AF_06/2014</t>
  </si>
  <si>
    <t>CAMINHÃO BASCULANTE 10 M3, TRUCADO CABINE SIMPLES, PESO BRUTO TOTAL 23.000 KG, CARGA ÚTIL MÁXIMA 15.935 KG, DISTÂNCIA ENTRE EIXOS 4,80 M, POTÊNCIA 230 CV INCLUSIVE CAÇAMBA METÁLICA - MANUTENÇÃO. AF_06/2014</t>
  </si>
  <si>
    <t>43,29</t>
  </si>
  <si>
    <t>CAMINHÃO BASCULANTE 10 M3, TRUCADO CABINE SIMPLES, PESO BRUTO TOTAL 23.000 KG, CARGA ÚTIL MÁXIMA 15.935 KG, DISTÂNCIA ENTRE EIXOS 4,80 M, POTÊNCIA 230 CV INCLUSIVE CAÇAMBA METÁLICA - MATERIAIS NA OPERAÇÃO. AF_06/2014</t>
  </si>
  <si>
    <t>162,81</t>
  </si>
  <si>
    <t>CAMINHÃO TOCO, PBT 14.300 KG, CARGA ÚTIL MÁX. 9.710 KG, DIST. ENTRE EIXOS 3,56 M, POTÊNCIA 185 CV, INCLUSIVE CARROCERIA FIXA ABERTA DE MADEIRA P/ TRANSPORTE GERAL DE CARGA SECA, DIMEN. APROX. 2,50 X 6,50 X 0,50 M - DEPRECIAÇÃO. AF_06/2014</t>
  </si>
  <si>
    <t>15,81</t>
  </si>
  <si>
    <t>CAMINHÃO TOCO, PBT 14.300 KG, CARGA ÚTIL MÁX. 9.710 KG, DIST. ENTRE EIXOS 3,56 M, POTÊNCIA 185 CV, INCLUSIVE CARROCERIA FIXA ABERTA DE MADEIRA P/ TRANSPORTE GERAL DE CARGA SECA, DIMEN. APROX. 2,50 X 6,50 X 0,50 M - JUROS. AF_06/2014</t>
  </si>
  <si>
    <t>3,20</t>
  </si>
  <si>
    <t>CAMINHÃO TOCO, PBT 14.300 KG, CARGA ÚTIL MÁX. 9.710 KG, DIST. ENTRE EIXOS 3,56 M, POTÊNCIA 185 CV, INCLUSIVE CARROCERIA FIXA ABERTA DE MADEIRA P/ TRANSPORTE GERAL DE CARGA SECA, DIMEN. APROX. 2,50 X 6,50 X 0,50 M - IMPOSTOS E SEGUROS. AF_06/2014</t>
  </si>
  <si>
    <t>2,53</t>
  </si>
  <si>
    <t>CAMINHÃO PIPA 10.000 L TRUCADO, PESO BRUTO TOTAL 23.000 KG, CARGA ÚTIL MÁXIMA 15.935 KG, DISTÂNCIA ENTRE EIXOS 4,8 M, POTÊNCIA 230 CV, INCLUSIVE TANQUE DE AÇO PARA TRANSPORTE DE ÁGUA - DEPRECIAÇÃO. AF_06/2014</t>
  </si>
  <si>
    <t>24,51</t>
  </si>
  <si>
    <t>CAMINHÃO PIPA 10.000 L TRUCADO, PESO BRUTO TOTAL 23.000 KG, CARGA ÚTIL MÁXIMA 15.935 KG, DISTÂNCIA ENTRE EIXOS 4,8 M, POTÊNCIA 230 CV, INCLUSIVE TANQUE DE AÇO PARA TRANSPORTE DE ÁGUA - JUROS. AF_06/2014</t>
  </si>
  <si>
    <t>CAMINHÃO PIPA 10.000 L TRUCADO, PESO BRUTO TOTAL 23.000 KG, CARGA ÚTIL MÁXIMA 15.935 KG, DISTÂNCIA ENTRE EIXOS 4,8 M, POTÊNCIA 230 CV, INCLUSIVE TANQUE DE AÇO PARA TRANSPORTE DE ÁGUA - IMPOSTOS E SEGUROS. AF_06/2014</t>
  </si>
  <si>
    <t>3,78</t>
  </si>
  <si>
    <t>CAMINHÃO BASCULANTE 6 M3 TOCO, PESO BRUTO TOTAL 16.000 KG, CARGA ÚTIL MÁXIMA 11.130 KG, DISTÂNCIA ENTRE EIXOS 5,36 M, POTÊNCIA 185 CV, INCLUSIVE CAÇAMBA METÁLICA - IMPOSTOS E SEGUROS. AF_06/2014</t>
  </si>
  <si>
    <t>GUINDAUTO HIDRÁULICO, CAPACIDADE MÁXIMA DE CARGA 6200 KG, MOMENTO MÁXIMO DE CARGA 11,7 TM, ALCANCE MÁXIMO HORIZONTAL 9,70 M, INCLUSIVE CAMINHÃO TOCO PBT 16.000 KG, POTÊNCIA DE 189 CV - IMPOSTOS E SEGUROS. AF_08/2015</t>
  </si>
  <si>
    <t>3,36</t>
  </si>
  <si>
    <t>GUINDAUTO HIDRÁULICO, CAPACIDADE MÁXIMA DE CARGA 6200 KG, MOMENTO MÁXIMO DE CARGA 11,7 TM, ALCANCE MÁXIMO HORIZONTAL 9,70 M, INCLUSIVE CAMINHÃO TOCO PBT 16.000 KG, POTÊNCIA DE 189 CV - MATERIAIS NA OPERAÇÃO. AF_08/2015</t>
  </si>
  <si>
    <t>ESPARGIDOR DE ASFALTO PRESSURIZADO, TANQUE 6 M3 COM ISOLAÇÃO TÉRMICA, AQUECIDO COM 2 MAÇARICOS, COM BARRA ESPARGIDORA 3,60 M, MONTADO SOBRE CAMINHÃO  TOCO, PBT 14.300 KG, POTÊNCIA 185 CV - DEPRECIAÇÃO. AF_08/2015</t>
  </si>
  <si>
    <t>ESPARGIDOR DE ASFALTO PRESSURIZADO, TANQUE 6 M3 COM ISOLAÇÃO TÉRMICA, AQUECIDO COM 2 MAÇARICOS, COM BARRA ESPARGIDORA 3,60 M, MONTADO SOBRE CAMINHÃO  TOCO, PBT 14.300 KG, POTÊNCIA 185 CV - JUROS. AF_08/2015</t>
  </si>
  <si>
    <t>4,40</t>
  </si>
  <si>
    <t>ESPARGIDOR DE ASFALTO PRESSURIZADO, TANQUE 6 M3 COM ISOLAÇÃO TÉRMICA, AQUECIDO COM 2 MAÇARICOS, COM BARRA ESPARGIDORA 3,60 M, MONTADO SOBRE CAMINHÃO  TOCO, PBT 14.300 KG, POTÊNCIA 185 CV - IMPOSTOS E SEGUROS. AF_08/2015</t>
  </si>
  <si>
    <t>3,49</t>
  </si>
  <si>
    <t>ESPARGIDOR DE ASFALTO PRESSURIZADO, TANQUE 6 M3 COM ISOLAÇÃO TÉRMICA, AQUECIDO COM 2 MAÇARICOS, COM BARRA ESPARGIDORA 3,60 M, MONTADO SOBRE CAMINHÃO  TOCO, PBT 14.300 KG, POTÊNCIA 185 CV - MATERIAIS NA OPERAÇÃO. AF_08/2015</t>
  </si>
  <si>
    <t>177,72</t>
  </si>
  <si>
    <t>COMPACTADOR DE SOLOS DE PERCUSSÃO (SOQUETE) COM MOTOR A GASOLINA 4 TEMPOS, POTÊNCIA 4 CV - DEPRECIAÇÃO. AF_08/2015</t>
  </si>
  <si>
    <t>COMPACTADOR DE SOLOS DE PERCUSSÃO (SOQUETE) COM MOTOR A GASOLINA 4 TEMPOS, POTÊNCIA 4 CV - JUROS. AF_08/2015</t>
  </si>
  <si>
    <t>COMPACTADOR DE SOLOS DE PERCUSSÃO (SOQUETE) COM MOTOR A GASOLINA 4 TEMPOS, POTÊNCIA 4 CV - MANUTENÇÃO. AF_08/2015</t>
  </si>
  <si>
    <t>COMPACTADOR DE SOLOS DE PERCUSSÃO (SOQUETE) COM MOTOR A GASOLINA 4 TEMPOS, POTÊNCIA 4 CV - MATERIAIS NA OPERAÇÃO. AF_08/2015</t>
  </si>
  <si>
    <t>7,80</t>
  </si>
  <si>
    <t>GUINDAUTO HIDRÁULICO, CAPACIDADE MÁXIMA DE CARGA 6500 KG, MOMENTO MÁXIMO DE CARGA 5,8 TM, ALCANCE MÁXIMO HORIZONTAL 7,60 M, INCLUSIVE CAMINHÃO TOCO PBT 9.700 KG, POTÊNCIA DE 160 CV - DEPRECIAÇÃO. AF_08/2015</t>
  </si>
  <si>
    <t>18,00</t>
  </si>
  <si>
    <t>GUINDAUTO HIDRÁULICO, CAPACIDADE MÁXIMA DE CARGA 6500 KG, MOMENTO MÁXIMO DE CARGA 5,8 TM, ALCANCE MÁXIMO HORIZONTAL 7,60 M, INCLUSIVE CAMINHÃO TOCO PBT 9.700 KG, POTÊNCIA DE 160 CV - JUROS. AF_08/2015</t>
  </si>
  <si>
    <t>3,39</t>
  </si>
  <si>
    <t>GUINDAUTO HIDRÁULICO, CAPACIDADE MÁXIMA DE CARGA 6500 KG, MOMENTO MÁXIMO DE CARGA 5,8 TM, ALCANCE MÁXIMO HORIZONTAL 7,60 M, INCLUSIVE CAMINHÃO TOCO PBT 9.700 KG, POTÊNCIA DE 160 CV - IMPOSTOS E SEGUROS. AF_08/2015</t>
  </si>
  <si>
    <t>GUINDAUTO HIDRÁULICO, CAPACIDADE MÁXIMA DE CARGA 6500 KG, MOMENTO MÁXIMO DE CARGA 5,8 TM, ALCANCE MÁXIMO HORIZONTAL 7,60 M, INCLUSIVE CAMINHÃO TOCO PBT 9.700 KG, POTÊNCIA DE 160 CV - MANUTENÇÃO. AF_08/2015</t>
  </si>
  <si>
    <t>30,64</t>
  </si>
  <si>
    <t>GUINDAUTO HIDRÁULICO, CAPACIDADE MÁXIMA DE CARGA 6500 KG, MOMENTO MÁXIMO DE CARGA 5,8 TM, ALCANCE MÁXIMO HORIZONTAL 7,60 M, INCLUSIVE CAMINHÃO TOCO PBT 9.700 KG, POTÊNCIA DE 160 CV - MATERIAIS NA OPERAÇÃO. AF_08/2015</t>
  </si>
  <si>
    <t>153,68</t>
  </si>
  <si>
    <t>CAMINHÃO DE TRANSPORTE DE MATERIAL ASFÁLTICO 30.000 L, COM CAVALO MECÂNICO DE CAPACIDADE MÁXIMA DE TRAÇÃO COMBINADO DE 66.000 KG, POTÊNCIA 360 CV, INCLUSIVE TANQUE DE ASFALTO COM SERPENTINA - DEPRECIAÇÃO. AF_08/2015</t>
  </si>
  <si>
    <t>27,74</t>
  </si>
  <si>
    <t>CAMINHÃO DE TRANSPORTE DE MATERIAL ASFÁLTICO 30.000 L, COM CAVALO MECÂNICO DE CAPACIDADE MÁXIMA DE TRAÇÃO COMBINADO DE 66.000 KG, POTÊNCIA 360 CV, INCLUSIVE TANQUE DE ASFALTO COM SERPENTINA - JUROS. AF_08/2015</t>
  </si>
  <si>
    <t>CAMINHÃO DE TRANSPORTE DE MATERIAL ASFÁLTICO 30.000 L, COM CAVALO MECÂNICO DE CAPACIDADE MÁXIMA DE TRAÇÃO COMBINADO DE 66.000 KG, POTÊNCIA 360 CV, INCLUSIVE TANQUE DE ASFALTO COM SERPENTINA - IMPOSTOS E SEGUROS. AF_08/2015</t>
  </si>
  <si>
    <t>4,48</t>
  </si>
  <si>
    <t>CAMINHÃO DE TRANSPORTE DE MATERIAL ASFÁLTICO 30.000 L, COM CAVALO MECÂNICO DE CAPACIDADE MÁXIMA DE TRAÇÃO COMBINADO DE 66.000 KG, POTÊNCIA 360 CV, INCLUSIVE TANQUE DE ASFALTO COM SERPENTINA - MANUTENÇÃO. AF_08/2015</t>
  </si>
  <si>
    <t>49,12</t>
  </si>
  <si>
    <t>CAMINHÃO DE TRANSPORTE DE MATERIAL ASFÁLTICO 30.000 L, COM CAVALO MECÂNICO DE CAPACIDADE MÁXIMA DE TRAÇÃO COMBINADO DE 66.000 KG, POTÊNCIA 360 CV, INCLUSIVE TANQUE DE ASFALTO COM SERPENTINA - MATERIAIS NA OPERAÇÃO. AF_08/2015</t>
  </si>
  <si>
    <t>345,83</t>
  </si>
  <si>
    <t>SERRA CIRCULAR DE BANCADA COM MOTOR ELÉTRICO POTÊNCIA DE 5HP, COM COIFA PARA DISCO 10" - DEPRECIAÇÃO. AF_08/2015</t>
  </si>
  <si>
    <t>SERRA CIRCULAR DE BANCADA COM MOTOR ELÉTRICO POTÊNCIA DE 5HP, COM COIFA PARA DISCO 10" - JUROS. AF_08/2015</t>
  </si>
  <si>
    <t>SERRA CIRCULAR DE BANCADA COM MOTOR ELÉTRICO POTÊNCIA DE 5HP, COM COIFA PARA DISCO 10" - MANUTENÇÃO. AF_08/2015</t>
  </si>
  <si>
    <t>SERRA CIRCULAR DE BANCADA COM MOTOR ELÉTRICO POTÊNCIA DE 5HP, COM COIFA PARA DISCO 10" - MATERIAIS NA OPERAÇÃO. AF_08/2015</t>
  </si>
  <si>
    <t>DISTRIBUIDOR DE AGREGADOS REBOCAVEL, CAPACIDADE 1,9 M³, LARGURA DE TRABALHO 3,66 M - DEPRECIAÇÃO. AF_11/2015</t>
  </si>
  <si>
    <t>6,53</t>
  </si>
  <si>
    <t>DISTRIBUIDOR DE AGREGADOS REBOCAVEL, CAPACIDADE 1,9 M³, LARGURA DE TRABALHO 3,66 M - JUROS. AF_11/2015</t>
  </si>
  <si>
    <t>DISTRIBUIDOR DE AGREGADOS REBOCAVEL, CAPACIDADE 1,9 M³, LARGURA DE TRABALHO 3,66 M - MANUTENÇÃO. AF_11/2015</t>
  </si>
  <si>
    <t>5,44</t>
  </si>
  <si>
    <t>CAMINHÃO PARA EQUIPAMENTO DE LIMPEZA A SUCÇÃO COM CAMINHÃO TRUCADO DE PESO BRUTO TOTAL 23000 KG, CARGA ÚTIL MÁXIMA 15935 KG, DISTÂNCIA ENTRE EIXOS 4,80 M, POTÊNCIA 230 CV, INCLUSIVE LIMPADORA A SUCÇÃO, TANQUE 12000 L - DEPRECIAÇÃO. AF_11/2015</t>
  </si>
  <si>
    <t>32,07</t>
  </si>
  <si>
    <t>CAMINHÃO PARA EQUIPAMENTO DE LIMPEZA A SUCÇÃO COM CAMINHÃO TRUCADO DE PESO BRUTO TOTAL 23000 KG, CARGA ÚTIL MÁXIMA 15935 KG, DISTÂNCIA ENTRE EIXOS 4,80 M, POTÊNCIA 230 CV, INCLUSIVE LIMPADORA A SUCÇÃO, TANQUE 12000 L - JUROS. AF_11/2015</t>
  </si>
  <si>
    <t>5,78</t>
  </si>
  <si>
    <t>CAMINHÃO PARA EQUIPAMENTO DE LIMPEZA A SUCÇÃO COM CAMINHÃO TRUCADO DE PESO BRUTO TOTAL 23000 KG, CARGA ÚTIL MÁXIMA 15935 KG, DISTÂNCIA ENTRE EIXOS 4,80 M, POTÊNCIA 230 CV, INCLUSIVE LIMPADORA A SUCÇÃO, TANQUE 12000 L - IMPOSTOS E SEGUROS. AF_11/2015</t>
  </si>
  <si>
    <t>4,58</t>
  </si>
  <si>
    <t>CAMINHÃO PARA EQUIPAMENTO DE LIMPEZA A SUCÇÃO COM CAMINHÃO TRUCADO DE PESO BRUTO TOTAL 23000 KG, CARGA ÚTIL MÁXIMA 15935 KG, DISTÂNCIA ENTRE EIXOS 4,80 M, POTÊNCIA 230 CV, INCLUSIVE LIMPADORA A SUCÇÃO, TANQUE 12000 L - MANUTENÇÃO. AF_11/2015</t>
  </si>
  <si>
    <t>CAMINHÃO PARA EQUIPAMENTO DE LIMPEZA A SUCÇÃO COM CAMINHÃO TRUCADO DE PESO BRUTO TOTAL 23000 KG, CARGA ÚTIL MÁX. 15935 KG, DISTÂNCIA ENTRE EIXOS 4,80 M, POTÊNCIA 230 CV, INCLUSIVE LIMPADORA A SUCÇÃO, TANQUE 12000 L - MATERIAIS NA OPERAÇÃO. AF_11/2015</t>
  </si>
  <si>
    <t>PENEIRA ROTATIVA COM MOTOR ELÉTRICO TRIFÁSICO DE 2 CV, CILINDRO DE 1 M X 0,60 M, COM FUROS DE 3,17 MM - DEPRECIAÇÃO. AF_11/2015</t>
  </si>
  <si>
    <t>1,03</t>
  </si>
  <si>
    <t>PENEIRA ROTATIVA COM MOTOR ELÉTRICO TRIFÁSICO DE 2 CV, CILINDRO DE 1 M X 0,60 M, COM FUROS DE 3,17 MM - JUROS. AF_11/2015</t>
  </si>
  <si>
    <t>PENEIRA ROTATIVA COM MOTOR ELÉTRICO TRIFÁSICO DE 2 CV, CILINDRO DE 1 M X 0,60 M, COM FUROS DE 3,17 MM - MANUTENÇÃO. AF_11/2015</t>
  </si>
  <si>
    <t>0,80</t>
  </si>
  <si>
    <t>PENEIRA ROTATIVA COM MOTOR ELÉTRICO TRIFÁSICO DE 2 CV, CILINDRO DE 1 M X 0,60 M, COM FUROS DE 3,17 MM - MATERIAIS NA OPERAÇÃO. AF_11/2015</t>
  </si>
  <si>
    <t>DOSADOR DE AREIA, CAPACIDADE DE 26 LITROS - DEPRECIAÇÃO. AF_11/2015</t>
  </si>
  <si>
    <t>DOSADOR DE AREIA, CAPACIDADE DE 26 LITROS - JUROS. AF_11/2015</t>
  </si>
  <si>
    <t>DOSADOR DE AREIA, CAPACIDADE DE 26 LITROS - MANUTENÇÃO. AF_11/2015</t>
  </si>
  <si>
    <t>CAMINHONETE COM MOTOR A DIESEL, POTÊNCIA 180 CV, CABINE DUPLA, 4X4 - DEPRECIAÇÃO. AF_11/2015</t>
  </si>
  <si>
    <t>11,93</t>
  </si>
  <si>
    <t>CAMINHONETE COM MOTOR A DIESEL, POTÊNCIA 180 CV, CABINE DUPLA, 4X4 - JUROS. AF_11/2015</t>
  </si>
  <si>
    <t>1,89</t>
  </si>
  <si>
    <t>CAMINHONETE COM MOTOR A DIESEL, POTÊNCIA 180 CV, CABINE DUPLA, 4X4 - IMPOSTOS E SEGUROS. AF_11/2015</t>
  </si>
  <si>
    <t>CAMINHONETE COM MOTOR A DIESEL, POTÊNCIA 180 CV, CABINE DUPLA, 4X4 - MANUTENÇÃO. AF_11/2015</t>
  </si>
  <si>
    <t>14,92</t>
  </si>
  <si>
    <t>CAMINHONETE COM MOTOR A DIESEL, POTÊNCIA 180 CV, CABINE DUPLA, 4X4 - MATERIAIS NA OPERAÇÃO. AF_11/2015</t>
  </si>
  <si>
    <t>40,46</t>
  </si>
  <si>
    <t>CAMINHONETE CABINE SIMPLES COM MOTOR 1.6 FLEX, CÂMBIO MANUAL, POTÊNCIA 101/104 CV, 2 PORTAS - DEPRECIAÇÃO. AF_11/2015</t>
  </si>
  <si>
    <t>CAMINHONETE CABINE SIMPLES COM MOTOR 1.6 FLEX, CÂMBIO MANUAL, POTÊNCIA 101/104 CV, 2 PORTAS - JUROS. AF_11/2015</t>
  </si>
  <si>
    <t>0,69</t>
  </si>
  <si>
    <t>CAMINHONETE CABINE SIMPLES COM MOTOR 1.6 FLEX, CÂMBIO MANUAL, POTÊNCIA 101/104 CV, 2 PORTAS - IMPOSTOS E SEGUROS. AF_11/2015</t>
  </si>
  <si>
    <t>CAMINHONETE CABINE SIMPLES COM MOTOR 1.6 FLEX, CÂMBIO MANUAL, POTÊNCIA 101/104 CV, 2 PORTAS - MANUTENÇÃO. AF_11/2015</t>
  </si>
  <si>
    <t>5,46</t>
  </si>
  <si>
    <t>CAMINHONETE CABINE SIMPLES COM MOTOR 1.6 FLEX, CÂMBIO MANUAL, POTÊNCIA 101/104 CV, 2 PORTAS - MATERIAIS NA OPERAÇÃO. AF_11/2015</t>
  </si>
  <si>
    <t>50,71</t>
  </si>
  <si>
    <t>CAMINHÃO DE TRANSPORTE DE MATERIAL ASFÁLTICO 20.000 L, COM CAVALO MECÂNICO DE CAPACIDADE MÁXIMA DE TRAÇÃO COMBINADO DE 45.000 KG, POTÊNCIA 330 CV, INCLUSIVE TANQUE DE ASFALTO COM MAÇARICO - DEPRECIAÇÃO. AF_12/2015</t>
  </si>
  <si>
    <t>20,34</t>
  </si>
  <si>
    <t>CAMINHÃO DE TRANSPORTE DE MATERIAL ASFÁLTICO 20.000 L, COM CAVALO MECÂNICO DE CAPACIDADE MÁXIMA DE TRAÇÃO COMBINADO DE 45.000 KG, POTÊNCIA 330 CV, INCLUSIVE TANQUE DE ASFALTO COM MAÇARICO - JUROS. AF_12/2015</t>
  </si>
  <si>
    <t>CAMINHÃO DE TRANSPORTE DE MATERIAL ASFÁLTICO 20.000 L, COM CAVALO MECÂNICO DE CAPACIDADE MÁXIMA DE TRAÇÃO COMBINADO DE 45.000 KG, POTÊNCIA 330 CV, INCLUSIVE TANQUE DE ASFALTO COM MAÇARICO - IMPOSTOS E SEGUROS. AF_12/2015</t>
  </si>
  <si>
    <t>CAMINHÃO DE TRANSPORTE DE MATERIAL ASFÁLTICO 20.000 L, COM CAVALO MECÂNICO DE CAPACIDADE MÁXIMA DE TRAÇÃO COMBINADO DE 45.000 KG, POTÊNCIA 330 CV, INCLUSIVE TANQUE DE ASFALTO COM MAÇARICO - MANUTENÇÃO. AF_12/2015</t>
  </si>
  <si>
    <t>35,78</t>
  </si>
  <si>
    <t>CAMINHÃO DE TRANSPORTE DE MATERIAL ASFÁLTICO 20.000 L, COM CAVALO MECÂNICO DE CAPACIDADE MÁXIMA DE TRAÇÃO COMBINADO DE 45.000 KG, POTÊNCIA 330 CV, INCLUSIVE TANQUE DE ASFALTO COM MAÇARICO - MATERIAIS NA OPERAÇÃO. AF_12/2015</t>
  </si>
  <si>
    <t>317,05</t>
  </si>
  <si>
    <t>APARELHO PARA CORTE E SOLDA OXI-ACETILENO SOBRE RODAS, INCLUSIVE CILINDROS E MAÇARICOS - DEPRECIAÇÃO. AF_12/2015</t>
  </si>
  <si>
    <t>APARELHO PARA CORTE E SOLDA OXI-ACETILENO SOBRE RODAS, INCLUSIVE CILINDROS E MAÇARICOS - JUROS. AF_12/2015</t>
  </si>
  <si>
    <t>APARELHO PARA CORTE E SOLDA OXI-ACETILENO SOBRE RODAS, INCLUSIVE CILINDROS E MAÇARICOS - MANUTENÇÃO. AF_12/2015</t>
  </si>
  <si>
    <t>APARELHO PARA CORTE E SOLDA OXI-ACETILENO SOBRE RODAS, INCLUSIVE CILINDROS E MAÇARICOS - MATERIAIS NA OPERAÇÃO. AF_12/2015</t>
  </si>
  <si>
    <t>22,12</t>
  </si>
  <si>
    <t>MÁQUINA EXTRUSORA DE CONCRETO PARA GUIAS E SARJETAS, MOTOR A DIESEL, POTÊNCIA 14 CV - DEPRECIAÇÃO. AF_12/2015</t>
  </si>
  <si>
    <t>4,51</t>
  </si>
  <si>
    <t>MÁQUINA EXTRUSORA DE CONCRETO PARA GUIAS E SARJETAS, MOTOR A DIESEL, POTÊNCIA 14 CV - JUROS. AF_12/2015</t>
  </si>
  <si>
    <t>MÁQUINA EXTRUSORA DE CONCRETO PARA GUIAS E SARJETAS, MOTOR A DIESEL, POTÊNCIA 14 CV - MANUTENÇÃO. AF_12/2015</t>
  </si>
  <si>
    <t>MÁQUINA EXTRUSORA DE CONCRETO PARA GUIAS E SARJETAS, MOTOR A DIESEL, POTÊNCIA 14 CV - MATERIAIS NA OPERAÇÃO. AF_12/2015</t>
  </si>
  <si>
    <t>10,64</t>
  </si>
  <si>
    <t>MARTELO PERFURADOR PNEUMÁTICO MANUAL, HASTE 25 X 75 MM, 21 KG - DEPRECIAÇÃO. AF_12/2015</t>
  </si>
  <si>
    <t>MARTELO PERFURADOR PNEUMÁTICO MANUAL, HASTE 25 X 75 MM, 21 KG - JUROS. AF_12/2015</t>
  </si>
  <si>
    <t>MARTELO PERFURADOR PNEUMÁTICO MANUAL, HASTE 25 X 75 MM, 21 KG - MANUTENÇÃO. AF_12/2015</t>
  </si>
  <si>
    <t>1,44</t>
  </si>
  <si>
    <t>PERFURATRIZ COM TORRE METÁLICA PARA EXECUÇÃO DE ESTACA HÉLICE CONTÍNUA, PROFUNDIDADE MÁXIMA DE 32 M, DIÂMETRO MÁXIMO DE 1000 MM, POTÊNCIA INSTALADA DE 350 HP, MESA ROTATIVA COM TORQUE MÁXIMO DE 263 KNM - DEPRECIAÇÃO. AF_01/2016</t>
  </si>
  <si>
    <t>341,68</t>
  </si>
  <si>
    <t>PERFURATRIZ COM TORRE METÁLICA PARA EXECUÇÃO DE ESTACA HÉLICE CONTÍNUA, PROFUNDIDADE MÁXIMA DE 32 M, DIÂMETRO MÁXIMO DE 1000 MM, POTÊNCIA INSTALADA DE 350 HP, MESA ROTATIVA COM TORQUE MÁXIMO DE 263 KNM - JUROS. AF_01/2016</t>
  </si>
  <si>
    <t>47,43</t>
  </si>
  <si>
    <t>PERFURATRIZ COM TORRE METÁLICA PARA EXECUÇÃO DE ESTACA HÉLICE CONTÍNUA, PROFUNDIDADE MÁXIMA DE 32 M, DIÂMETRO MÁXIMO DE 1000 MM, POTÊNCIA INSTALADA DE 350 HP, MESA ROTATIVA COM TORQUE MÁXIMO DE 263 KNM - MANUTENÇÃO. AF_01/2016</t>
  </si>
  <si>
    <t>427,58</t>
  </si>
  <si>
    <t>PERFURATRIZ COM TORRE METÁLICA PARA EXECUÇÃO DE ESTACA HÉLICE CONTÍNUA, PROFUNDIDADE MÁXIMA DE 32 M, DIÂMETRO MÁXIMO DE 1000 MM, POTÊNCIA INSTALADA DE 350 HP, MESA ROTATIVA COM TORQUE MÁXIMO DE 263 KNM  MATERIAIS NA OPERAÇÃO. AF_01/2016</t>
  </si>
  <si>
    <t>179,37</t>
  </si>
  <si>
    <t>BETONEIRA CAPACIDADE NOMINAL 400 L, CAPACIDADE DE MISTURA 310 L, MOTOR A GASOLINA POTÊNCIA 5,5 CV, SEM CARREGADOR - DEPRECIAÇÃO. AF_02/2016</t>
  </si>
  <si>
    <t>BETONEIRA CAPACIDADE NOMINAL 400 L, CAPACIDADE DE MISTURA 310 L, MOTOR A GASOLINA POTÊNCIA 5,5 CV, SEM CARREGADOR - JUROS. AF_02/2016</t>
  </si>
  <si>
    <t>BETONEIRA CAPACIDADE NOMINAL 400 L, CAPACIDADE DE MISTURA 310 L, MOTOR A GASOLINA POTÊNCIA 5,5 CV, SEM CARREGADOR - MANUTENÇÃO. AF_02/2016</t>
  </si>
  <si>
    <t>BETONEIRA CAPACIDADE NOMINAL 400 L, CAPACIDADE DE MISTURA 310 L, MOTOR A GASOLINA POTÊNCIA 5,5 CV, SEM CARREGADOR - MATERIAIS NA OPERAÇÃO. AF_02/2016</t>
  </si>
  <si>
    <t>GRUPO GERADOR ESTACIONÁRIO, MOTOR DIESEL POTÊNCIA 170 KVA - JUROS. AF_02/2016</t>
  </si>
  <si>
    <t>1,02</t>
  </si>
  <si>
    <t>ROLO COMPACTADOR VIBRATÓRIO REBOCÁVEL, CILINDRO DE AÇO LISO, POTÊNCIA DE TRAÇÃO DE 65 CV, PESO 4,7 T, IMPACTO DINÂMICO 18,3 T, LARGURA DE TRABALHO 1,67 M - JUROS. AF_02/2016</t>
  </si>
  <si>
    <t>1,30</t>
  </si>
  <si>
    <t>ROLO COMPACTADOR VIBRATÓRIO PÉ DE CARNEIRO, OPERADO POR CONTROLE REMOTO, POTÊNCIA 12,5 KW, PESO OPERACIONAL 1,675 T, LARGURA DE TRABALHO 0,85 M - JUROS. AF_02/2016</t>
  </si>
  <si>
    <t>ROLO COMPACTADOR VIBRATÓRIO PÉ DE CARNEIRO, OPERADO POR CONTROLE REMOTO, POTÊNCIA 12,5 KW, PESO OPERACIONAL 1,675 T, LARGURA DE TRABALHO 0,85 M - MATERIAIS NA OPERAÇÃO. AF_02/2016</t>
  </si>
  <si>
    <t>13,74</t>
  </si>
  <si>
    <t>GRUA ASCENCIONAL, LANÇA DE 30 M, CAPACIDADE DE 1,0 T A 30 M, ALTURA ATÉ 39 M  DEPRECIAÇÃO. AF_03/2016</t>
  </si>
  <si>
    <t>42,08</t>
  </si>
  <si>
    <t>GRUA ASCENCIONAL, LANÇA DE 30 M, CAPACIDADE DE 1,0 T A 30 M, ALTURA ATÉ 39 M   JUROS. AF_03/2016</t>
  </si>
  <si>
    <t>GRUA ASCENCIONAL, LANÇA DE 30 M, CAPACIDADE DE 1,0 T A 30 M, ALTURA ATÉ 39 M   MANUTENÇÃO. AF_03/2016</t>
  </si>
  <si>
    <t>46,02</t>
  </si>
  <si>
    <t>GRUA ASCENCIONAL, LANÇA DE 30 M, CAPACIDADE DE 1,0 T A 30 M, ALTURA ATÉ 39 M   MATERIAIS NA OPERAÇÃO. AF_03/2016</t>
  </si>
  <si>
    <t>7,48</t>
  </si>
  <si>
    <t>GUINCHO ELÉTRICO DE COLUNA, CAPACIDADE 400 KG, COM MOTO FREIO, MOTOR TRIFÁSICO DE 1,25 CV - DEPRECIAÇÃO. AF_03/2016</t>
  </si>
  <si>
    <t>GUINCHO ELÉTRICO DE COLUNA, CAPACIDADE 400 KG, COM MOTO FREIO, MOTOR TRIFÁSICO DE 1,25 CV - JUROS. AF_03/2016</t>
  </si>
  <si>
    <t>GUINCHO ELÉTRICO DE COLUNA, CAPACIDADE 400 KG, COM MOTO FREIO, MOTOR TRIFÁSICO DE 1,25 CV - MANUTENÇÃO. AF_03/2016</t>
  </si>
  <si>
    <t>GUINCHO ELÉTRICO DE COLUNA, CAPACIDADE 400 KG, COM MOTO FREIO, MOTOR TRIFÁSICO DE 1,25 CV - MATERIAIS NA OPERAÇÃO. AF_03/2016</t>
  </si>
  <si>
    <t>0,62</t>
  </si>
  <si>
    <t>GUINDASTE HIDRÁULICO AUTOPROPELIDO, COM LANÇA TELESCÓPICA 40 M, CAPACIDADE MÁXIMA 60 T, POTÊNCIA 260 KW - DEPRECIAÇÃO. AF_03/2016</t>
  </si>
  <si>
    <t>88,44</t>
  </si>
  <si>
    <t>GUINDASTE HIDRÁULICO AUTOPROPELIDO, COM LANÇA TELESCÓPICA 40 M, CAPACIDADE MÁXIMA 60 T, POTÊNCIA 260 KW - JUROS. AF_03/2016</t>
  </si>
  <si>
    <t>15,92</t>
  </si>
  <si>
    <t>GUINDASTE HIDRÁULICO AUTOPROPELIDO, COM LANÇA TELESCÓPICA 40 M, CAPACIDADE MÁXIMA 60 T, POTÊNCIA 260 KW - MANUTENÇÃO. AF_03/2016</t>
  </si>
  <si>
    <t>142,17</t>
  </si>
  <si>
    <t>GUINDASTE HIDRÁULICO AUTOPROPELIDO, COM LANÇA TELESCÓPICA 40 M, CAPACIDADE MÁXIMA 60 T, POTÊNCIA 260 KW - MATERIAIS NA OPERAÇÃO. AF_03/2016</t>
  </si>
  <si>
    <t>10,40</t>
  </si>
  <si>
    <t>GUINDASTE HIDRÁULICO AUTOPROPELIDO, COM LANÇA TELESCÓPICA 40 M, CAPACIDADE MÁXIMA 60 T, POTÊNCIA 260 KW - IMPOSTOS E SEGUROS. AF_03/2016</t>
  </si>
  <si>
    <t>GUINDAUTO HIDRÁULICO, CAPACIDADE MÁXIMA DE CARGA 3300 KG, MOMENTO MÁXIMO DE CARGA 5,8 TM, ALCANCE MÁXIMO HORIZONTAL 7,60 M, INCLUSIVE CAMINHÃO TOCO PBT 16.000 KG, POTÊNCIA DE 189 CV - DEPRECIAÇÃO. AF_03/2016</t>
  </si>
  <si>
    <t>20,75</t>
  </si>
  <si>
    <t>GUINDAUTO HIDRÁULICO, CAPACIDADE MÁXIMA DE CARGA 3300 KG, MOMENTO MÁXIMO DE CARGA 5,8 TM, ALCANCE MÁXIMO HORIZONTAL 7,60 M, INCLUSIVE CAMINHÃO TOCO PBT 16.000 KG, POTÊNCIA DE 189 CV - JUROS. AF_03/2016</t>
  </si>
  <si>
    <t>3,97</t>
  </si>
  <si>
    <t>GUINDAUTO HIDRÁULICO, CAPACIDADE MÁXIMA DE CARGA 3300 KG, MOMENTO MÁXIMO DE CARGA 5,8 TM, ALCANCE MÁXIMO HORIZONTAL 7,60 M, INCLUSIVE CAMINHÃO TOCO PBT 16.000 KG, POTÊNCIA DE 189 CV  IMPOSTOS E SEGUROS. AF_03/2016</t>
  </si>
  <si>
    <t>3,14</t>
  </si>
  <si>
    <t>GUINDAUTO HIDRÁULICO, CAPACIDADE MÁXIMA DE CARGA 3300 KG, MOMENTO MÁXIMO DE CARGA 5,8 TM, ALCANCE MÁXIMO HORIZONTAL 7,60 M, INCLUSIVE CAMINHÃO TOCO PBT 16.000 KG, POTÊNCIA DE 189 CV - MANUTENÇÃO. AF_03/2016</t>
  </si>
  <si>
    <t>35,81</t>
  </si>
  <si>
    <t>GUINDAUTO HIDRÁULICO, CAPACIDADE MÁXIMA DE CARGA 3300 KG, MOMENTO MÁXIMO DE CARGA 5,8 TM, ALCANCE MÁXIMO HORIZONTAL 7,60 M, INCLUSIVE CAMINHÃO TOCO PBT 16.000 KG, POTÊNCIA DE 189 CV - MATERIAIS NA OPERAÇÃO. AF_03/2016</t>
  </si>
  <si>
    <t>MÁQUINA JATO DE PRESSAO PORTÁTIL, CAMARA DE 1 SAIDA, CAPACIDADE 280 L, DIAMETRO 670 MM, BICO DE JATO CURTO VENTURI DE 5/16'' , MANGUEIRA DE 1'' COM COMPRESSOR DE AR REBOCÁVEL 189 PCM E MOTOR DIESEL 63 CV - DEPRECIAÇÃO. AF_03/2016</t>
  </si>
  <si>
    <t>5,48</t>
  </si>
  <si>
    <t>MÁQUINA JATO DE PRESSAO PORTÁTIL, CAMARA DE 1 SAIDA, CAPACIDADE 280 L, DIAMETRO 670 MM, BICO DE JATO CURTO VENTURI DE 5/16'' , MANGUEIRA DE 1'' COM COMPRESSOR DE AR REBOCÁVEL 189 PCM E MOTOR DIESEL 63 CV - JUROS. AF_03/2016</t>
  </si>
  <si>
    <t>MÁQUINA JATO DE PRESSAO PORTÁTIL, CAMARA DE 1 SAIDA, CAPACIDADE 280 L, DIAMETRO 670 MM, BICO DE JATO CURTO VENTURI DE 5/16'' , MANGUEIRA DE 1'' COM COMPRESSOR DE AR REBOCÁVEL 189 PCM E MOTOR DIESEL 63 CV - MANUTENÇÃO. AF_03/2016</t>
  </si>
  <si>
    <t>6,85</t>
  </si>
  <si>
    <t>MÁQUINA JATO DE PRESSAO PORTÁTIL, CAMARA DE 1 SAIDA, CAPACIDADE 280 L, DIAMETRO 670 MM, BICO DE JATO CURTO VENTURI DE 5/16'' , MANGUEIRA DE 1'' COM COMPRESSOR DE AR REBOCÁVEL 189 PCM E MOTOR DIESEL 63 CV - MATERIAIS NA OPERAÇÃO. AF_03/2016</t>
  </si>
  <si>
    <t>GERADOR PORTÁTIL MONOFÁSICO, POTÊNCIA 5500 VA, MOTOR A GASOLINA, POTÊNCIA DO MOTOR 13 CV - DEPRECIAÇÃO. AF_03/2016</t>
  </si>
  <si>
    <t>GERADOR PORTÁTIL MONOFÁSICO, POTÊNCIA 5500 VA, MOTOR A GASOLINA, POTÊNCIA DO MOTOR 13 CV - JUROS. AF_03/2016</t>
  </si>
  <si>
    <t>GERADOR PORTÁTIL MONOFÁSICO, POTÊNCIA 5500 VA, MOTOR A GASOLINA, POTÊNCIA DO MOTOR 13 CV - MANUTENÇÃO. AF_03/2016</t>
  </si>
  <si>
    <t>GERADOR PORTÁTIL MONOFÁSICO, POTÊNCIA 5500 VA, MOTOR A GASOLINA, POTÊNCIA DO MOTOR 13 CV - MATERIAIS NA OPERAÇÃO. AF_03/2016</t>
  </si>
  <si>
    <t>18,87</t>
  </si>
  <si>
    <t>GRUPO GERADOR REBOCÁVEL, POTÊNCIA 66 KVA, MOTOR A DIESEL - DEPRECIAÇÃO. AF_03/2016</t>
  </si>
  <si>
    <t>GRUPO GERADOR REBOCÁVEL, POTÊNCIA 66 KVA, MOTOR A DIESEL - JUROS. AF_03/2016</t>
  </si>
  <si>
    <t>0,64</t>
  </si>
  <si>
    <t>GRUPO GERADOR REBOCÁVEL, POTÊNCIA 66 KVA, MOTOR A DIESEL - MANUTENÇÃO. AF_03/2016</t>
  </si>
  <si>
    <t>3,19</t>
  </si>
  <si>
    <t>GRUPO GERADOR REBOCÁVEL, POTÊNCIA 66 KVA, MOTOR A DIESEL - MATERIAIS NA OPERAÇÃO. AF_03/2016</t>
  </si>
  <si>
    <t>77,01</t>
  </si>
  <si>
    <t>GRUPO GERADOR ESTACIONÁRIO, POTÊNCIA 150 KVA, MOTOR A DIESEL- DEPRECIAÇÃO. AF_03/2016</t>
  </si>
  <si>
    <t>5,07</t>
  </si>
  <si>
    <t>GRUPO GERADOR ESTACIONÁRIO, POTÊNCIA 150 KVA, MOTOR A DIESEL- JUROS. AF_03/2016</t>
  </si>
  <si>
    <t>GRUPO GERADOR ESTACIONÁRIO, POTÊNCIA 150 KVA, MOTOR A DIESEL- MANUTENÇÃO. AF_03/2016</t>
  </si>
  <si>
    <t>4,52</t>
  </si>
  <si>
    <t>GRUPO GERADOR ESTACIONÁRIO, POTÊNCIA 150 KVA, MOTOR A DIESEL- MATERIAIS NA OPERAÇÃO. AF_03/2016</t>
  </si>
  <si>
    <t>184,04</t>
  </si>
  <si>
    <t>USINA DE MISTURA ASFÁLTICA À QUENTE, TIPO CONTRA FLUXO, PROD 40 A 80 TON/HORA - DEPRECIAÇÃO. AF_03/2016</t>
  </si>
  <si>
    <t>108,20</t>
  </si>
  <si>
    <t>USINA DE MISTURA ASFÁLTICA À QUENTE, TIPO CONTRA FLUXO, PROD 40 A 80 TON/HORA - JUROS. AF_03/2016</t>
  </si>
  <si>
    <t>19,47</t>
  </si>
  <si>
    <t>USINA DE MISTURA ASFÁLTICA À QUENTE, TIPO CONTRA FLUXO, PROD 40 A 80 TON/HORA - MANUTENÇÃO. AF_03/2016</t>
  </si>
  <si>
    <t>173,93</t>
  </si>
  <si>
    <t>USINA DE MISTURA ASFÁLTICA À QUENTE, TIPO CONTRA FLUXO, PROD 40 A 80 TON/HORA - MATERIAIS NA OPERAÇÃO. AF_03/2016</t>
  </si>
  <si>
    <t>3.297,60</t>
  </si>
  <si>
    <t>USINA DE ASFALTO À FRIO, CAPACIDADE DE 40 A 60 TON/HORA, ELÉTRICA POTÊNCIA 30 CV - DEPRECIAÇÃO. AF_03/2016</t>
  </si>
  <si>
    <t>5,85</t>
  </si>
  <si>
    <t>USINA DE ASFALTO À FRIO, CAPACIDADE DE 40 A 60 TON/HORA, ELÉTRICA POTÊNCIA 30 CV - JUROS. AF_03/2016</t>
  </si>
  <si>
    <t>1,22</t>
  </si>
  <si>
    <t>USINA DE ASFALTO À FRIO, CAPACIDADE DE 40 A 60 TON/HORA, ELÉTRICA POTÊNCIA 30 CV - MANUTENÇÃO. AF_03/2016</t>
  </si>
  <si>
    <t>10,98</t>
  </si>
  <si>
    <t>USINA DE ASFALTO À FRIO, CAPACIDADE DE 40 A 60 TON/HORA, ELÉTRICA POTÊNCIA 30 CV - MATERIAIS NA OPERAÇÃO. AF_03/2016</t>
  </si>
  <si>
    <t>28,85</t>
  </si>
  <si>
    <t>MARTELETE OU ROMPEDOR PNEUMÁTICO MANUAL, 28 KG, COM SILENCIADOR - DEPRECIAÇÃO. AF_07/2016</t>
  </si>
  <si>
    <t>MARTELETE OU ROMPEDOR PNEUMÁTICO MANUAL, 28 KG, COM SILENCIADOR - JUROS. AF_07/2016</t>
  </si>
  <si>
    <t>USINA DE CONCRETO FIXA, CAPACIDADE NOMINAL DE 90 A 120 M3/H, SEM SILO - DEPRECIAÇÃO. AF_07/2016</t>
  </si>
  <si>
    <t>31,99</t>
  </si>
  <si>
    <t>USINA DE CONCRETO FIXA, CAPACIDADE NOMINAL DE 90 A 120 M3/H, SEM SILO - JUROS. AF_07/2016</t>
  </si>
  <si>
    <t>USINA MISTURADORA DE SOLOS, CAPACIDADE DE 200 A 500 TON/H, POTENCIA 75KW - DEPRECIAÇÃO. AF_07/2016</t>
  </si>
  <si>
    <t>63,76</t>
  </si>
  <si>
    <t>USINA MISTURADORA DE SOLOS, CAPACIDADE DE 200 A 500 TON/H, POTENCIA 75KW - JUROS. AF_07/2016</t>
  </si>
  <si>
    <t>10,04</t>
  </si>
  <si>
    <t>USINA MISTURADORA DE SOLOS, CAPACIDADE DE 200 A 500 TON/H, POTENCIA 75KW - MATERIAIS NA OPERAÇÃO. AF_07/2016</t>
  </si>
  <si>
    <t>51,00</t>
  </si>
  <si>
    <t>DISTRIBUIDOR DE AGREGADOS AUTOPROPELIDO, CAP 3 M3, A DIESEL, POTÊNCIA 176CV - DEPRECIAÇÃO. AF_07/2016</t>
  </si>
  <si>
    <t>18,03</t>
  </si>
  <si>
    <t>DISTRIBUIDOR DE AGREGADOS AUTOPROPELIDO, C/AP 3 M3, A DIESEL, POTÊNCIA 176CV - JUROS. AF_07/2016</t>
  </si>
  <si>
    <t>2,84</t>
  </si>
  <si>
    <t>DISTRIBUIDOR DE AGREGADOS AUTOPROPELIDO, CAP 3 M3, A DIESEL, POTÊNCIA 176CV - MANUTENÇÃO. AF_07/2016</t>
  </si>
  <si>
    <t>19,73</t>
  </si>
  <si>
    <t>DISTRIBUIDOR DE AGREGADOS AUTOPROPELIDO, CAP 3 M3, A DIESEL, POTÊNCIA 176CV  MATERIAIS NA OPERAÇÃO. AF_07/2016</t>
  </si>
  <si>
    <t>169,07</t>
  </si>
  <si>
    <t>MÁQUINA DEMARCADORA DE FAIXA DE TRÁFEGO À FRIO, AUTOPROPELIDA, POTÊNCIA 38 HP - DEPRECIAÇÃO. AF_07/2016</t>
  </si>
  <si>
    <t>27,35</t>
  </si>
  <si>
    <t>MÁQUINA DEMARCADORA DE FAIXA DE TRÁFEGO À FRIO, AUTOPROPELIDA, POTÊNCIA 38 HP - JUROS. AF_07/2016</t>
  </si>
  <si>
    <t>5,75</t>
  </si>
  <si>
    <t>MÁQUINA DEMARCADORA DE FAIXA DE TRÁFEGO À FRIO, AUTOPROPELIDA, POTÊNCIA 38 HP - MANUTENÇÃO. AF_07/2016</t>
  </si>
  <si>
    <t>51,35</t>
  </si>
  <si>
    <t>MÁQUINA DEMARCADORA DE FAIXA DE TRÁFEGO À FRIO, AUTOPROPELIDA, POTÊNCIA 38 HP - MATERIAIS NA OPERAÇÃO. AF_07/2016</t>
  </si>
  <si>
    <t>37,02</t>
  </si>
  <si>
    <t>TALHA MANUAL DE CORRENTE, CAPACIDADE DE 2 TON. COM ELEVAÇÃO DE 3 M - DEPRECIAÇÃO. AF_07/2016</t>
  </si>
  <si>
    <t>TALHA MANUAL DE CORRENTE, CAPACIDADE DE 2 TON. COM ELEVAÇÃO DE 3 M - JUROS. AF_07/2016</t>
  </si>
  <si>
    <t>TALHA MANUAL DE CORRENTE, CAPACIDADE DE 2 TON. COM ELEVAÇÃO DE 3 M - MANUTENÇÃO. AF_07/2016</t>
  </si>
  <si>
    <t>GRUA ASCENCIONAL, LANÇA DE 42 M, CAPACIDADE DE 1,5 T A 30 M, ALTURA ATÉ 39 M  DEPRECIAÇÃO. AF_08/2016</t>
  </si>
  <si>
    <t>47,67</t>
  </si>
  <si>
    <t>GRUA ASCENCIONAL, LANCA DE 42 M, CAPACIDADE DE 1,5 T A 30 M, ALTURA ATE 39 M  JUROS. AF_08/2016</t>
  </si>
  <si>
    <t>5,66</t>
  </si>
  <si>
    <t>GRUA ASCENCIONAL, LANCA DE 42 M, CAPACIDADE DE 1,5 T A 30 M, ALTURA ATE 39 M  MANUTENÇÃO. AF_08/2016</t>
  </si>
  <si>
    <t>52,14</t>
  </si>
  <si>
    <t>GRUA ASCENCIONAL, LANCA DE 42 M, CAPACIDADE DE 1,5 T A 30 M, ALTURA ATE 39 M  MATERIAIS NA OPERAÇÃO. AF_08/2016</t>
  </si>
  <si>
    <t>PULVERIZADOR DE TINTA ELÉTRICO/MÁQUINA DE PINTURA AIRLESS, VAZÃO 2 L/MIN - MATERIAIS NA OPERAÇÃO. AF_08/2016</t>
  </si>
  <si>
    <t>MARTELO DEMOLIDOR PNEUMÁTICO MANUAL, 32 KG - DEPRECIAÇÃO. AF_09/2016</t>
  </si>
  <si>
    <t>MARTELO DEMOLIDOR PNEUMÁTICO MANUAL, 32 KG - JUROS. AF_09/2016</t>
  </si>
  <si>
    <t>MARTELO DEMOLIDOR PNEUMÁTICO MANUAL, 32 KG - MANUTENÇÃO. AF_09/2016</t>
  </si>
  <si>
    <t>COMPACTADOR DE SOLOS DE PERCUSÃO (SOQUETE) COM MOTOR A GASOLINA, POTÊNCIA 3 CV - DEPRECIAÇÃO. AF_09/2016</t>
  </si>
  <si>
    <t>COMPACTADOR DE SOLOS DE PERCUSÃO (SOQUETE) COM MOTOR A GASOLINA, POTÊNCIA 3 CV - JUROS. AF_09/2016</t>
  </si>
  <si>
    <t>COMPACTADOR DE SOLOS DE PERCUSÃO (SOQUETE) COM MOTOR A GASOLINA, POTÊNCIA 3 CV - MANUTENÇÃO. AF_09/2016</t>
  </si>
  <si>
    <t>COMPACTADOR DE SOLOS DE PERCUSÃO (SOQUETE) COM MOTOR A GASOLINA, POTÊNCIA 3 CV - MATERIAIS NA OPERAÇÃO. AF_09/2016</t>
  </si>
  <si>
    <t>RÉGUA VIBRATÓRIA DUPLA PARA CONCRETO, PESO DE 60KG, COMPRIMENTO 4 M, COM MOTOR A GASOLINA, POTÊNCIA 5,5 HP - DEPRECIAÇÃO. AF_09/2016</t>
  </si>
  <si>
    <t>RÉGUA VIBRATÓRIA DUPLA PARA CONCRETO, PESO DE 60KG, COMPRIMENTO 4 M, COM MOTOR A GASOLINA, POTÊNCIA 5,5 HP - JUROS. AF_09/2016</t>
  </si>
  <si>
    <t>RÉGUA VIBRATÓRIA DUPLA PARA CONCRETO, PESO DE 60KG, COMPRIMENTO 4 M, COM MOTOR A GASOLINA, POTÊNCIA 5,5 HP - MANUTENÇÃO. AF_09/2016</t>
  </si>
  <si>
    <t>RÉGUA VIBRATÓRIA DUPLA PARA CONCRETO, PESO DE 60KG, COMPRIMENTO 4 M, COM MOTOR A GASOLINA, POTÊNCIA 5,5 HP  MATERIAIS NA OPERAÇÃO. AF_09/2016</t>
  </si>
  <si>
    <t>POLIDORA DE PISO (POLITRIZ), PESO DE 100KG, DIÂMETRO 450 MM, MOTOR ELÉTRICO, POTÊNCIA 4 HP - DEPRECIAÇÃO. AF_09/2016</t>
  </si>
  <si>
    <t>POLIDORA DE PISO (POLITRIZ), PESO DE 100KG, DIÂMETRO 450 MM, MOTOR ELÉTRICO, POTÊNCIA 4 HP - JUROS. AF_09/2016</t>
  </si>
  <si>
    <t>POLIDORA DE PISO (POLITRIZ), PESO DE 100KG, DIÂMETRO 450 MM, MOTOR ELÉTRICO, POTÊNCIA 4 HP - MANUTENÇÃO. AF_09/2016</t>
  </si>
  <si>
    <t>POLIDORA DE PISO (POLITRIZ), PESO DE 100KG, DIÂMETRO 450 MM, MOTOR ELÉTRICO, POTÊNCIA 4 HP  MATERIAIS NA OPERAÇÃO. AF_09/2016</t>
  </si>
  <si>
    <t>2,03</t>
  </si>
  <si>
    <t>DESEMPENADEIRA DE CONCRETO, PESO DE 75KG, 4 PÁS, MOTOR A GASOLINA, POTÊNCIA 5,5 HP - DEPRECIAÇÃO. AF_09/2016</t>
  </si>
  <si>
    <t>DESEMPENADEIRA DE CONCRETO, PESO DE 75KG, 4 PÁS, MOTOR A GASOLINA, POTÊNCIA 5,5 HP - JUROS. AF_09/2016</t>
  </si>
  <si>
    <t>DESEMPENADEIRA DE CONCRETO, PESO DE 75KG, 4 PÁS, MOTOR A GASOLINA, POTÊNCIA 5,5 HP - MANUTENÇÃO. AF_09/2016</t>
  </si>
  <si>
    <t>DESEMPENADEIRA DE CONCRETO, PESO DE 75KG, 4 PÁS, MOTOR A GASOLINA, POTÊNCIA 5,5 HP  MATERIAIS NA OPERAÇÃO. AF_09/2016</t>
  </si>
  <si>
    <t>PERFURATRIZ PNEUMATICA MANUAL DE PESO MEDIO, MARTELETE, 18KG, COMPRIMENTO MÁXIMO DE CURSO DE 6 M, DIAMETRO DO PISTAO DE 5,5 CM - DEPRECIAÇÃO. AF_11/2016</t>
  </si>
  <si>
    <t>PERFURATRIZ PNEUMATICA MANUAL DE PESO MEDIO, MARTELETE, 18KG, COMPRIMENTO MÁXIMO DE CURSO DE 6 M, DIAMETRO DO PISTAO DE 5,5 CM - JUROS. AF_11/2016</t>
  </si>
  <si>
    <t>PERFURATRIZ PNEUMATICA MANUAL DE PESO MEDIO, MARTELETE, 18KG, COMPRIMENTO MÁXIMO DE CURSO DE 6 M, DIAMETRO DO PISTAO DE 5,5 CM - MANUTENÇÃO. AF_11/2016</t>
  </si>
  <si>
    <t>ROLO COMPACTADOR VIBRATORIO TANDEM, ACO LISO, POTENCIA 125 HP, PESO SEM/COM LASTRO 10,20/11,65 T, LARGURA DE TRABALHO 1,73 M - DEPRECIAÇÃO. AF_11/2016</t>
  </si>
  <si>
    <t>46,55</t>
  </si>
  <si>
    <t>ROLO COMPACTADOR VIBRATORIO TANDEM, ACO LISO, POTENCIA 125 HP, PESO SEM/COM LASTRO 10,20/11,65 T, LARGURA DE TRABALHO 1,73 M - JUROS. AF_11/2016</t>
  </si>
  <si>
    <t>ROLO COMPACTADOR VIBRATORIO TANDEM, ACO LISO, POTENCIA 125 HP, PESO SEM/COM LASTRO 10,20/11,65 T, LARGURA DE TRABALHO 1,73 M - MANUTENÇÃO. AF_11/2016</t>
  </si>
  <si>
    <t>58,25</t>
  </si>
  <si>
    <t>ROLO COMPACTADOR VIBRATORIO TANDEM, ACO LISO, POTENCIA 125 HP, PESO SEM/COM LASTRO 10,20/11,65 T, LARGURA DE TRABALHO 1,73 M - MATERIAIS NA OPERAÇÃO. AF_11/2016</t>
  </si>
  <si>
    <t>PERFURATRIZ MANUAL, TORQUE MAXIMO 55 KGF.M, POTENCIA 5 CV, COM DIAMETRO MAXIMO 8 1/2" - DEPRECIAÇÃO. AF_11/2016</t>
  </si>
  <si>
    <t>PERFURATRIZ MANUAL, TORQUE MAXIMO 55 KGF.M, POTENCIA 5 CV, COM DIAMETRO MAXIMO 8 1/2" - JUROS. AF_11/2016</t>
  </si>
  <si>
    <t>PERFURATRIZ MANUAL, TORQUE MAXIMO 55 KGF.M, POTENCIA 5 CV, COM DIAMETRO MAXIMO 8 1/2" - MANUTENÇÃO. AF_11/2016</t>
  </si>
  <si>
    <t>PERFURATRIZ MANUAL, TORQUE MAXIMO 55 KGF.M, POTENCIA 5 CV, COM DIAMETRO MAXIMO 8 1/2" - MATERIAIS NA OPERAÇÃO. AF_11/2016</t>
  </si>
  <si>
    <t>PERFURATRIZ SOBRE ESTEIRA, TORQUE MÁXIMO 600 KGF, POTÊNCIA ENTRE 50 E 60 HP, DIÂMETRO MÁXIMO 10 - DEPRECIAÇÃO. AF_11/2016</t>
  </si>
  <si>
    <t>45,89</t>
  </si>
  <si>
    <t>PERFURATRIZ SOBRE ESTEIRA, TORQUE MÁXIMO 600 KGF, POTÊNCIA ENTRE 50 E 60 HP, DIÂMETRO MÁXIMO 10 - JUROS. AF_11/2016</t>
  </si>
  <si>
    <t>6,28</t>
  </si>
  <si>
    <t>PERFURATRIZ SOBRE ESTEIRA, TORQUE MÁXIMO 600 KGF, POTÊNCIA ENTRE 50 E 60 HP, DIÂMETRO MÁXIMO 10 - MANUTENÇÃO. AF_11/2016</t>
  </si>
  <si>
    <t>57,42</t>
  </si>
  <si>
    <t>PERFURATRIZ SOBRE ESTEIRA, TORQUE MÁXIMO 600 KGF, POTÊNCIA ENTRE 50 E 60 HP, DIÂMETRO MÁXIMO 10 - MATERIAIS NA OPERAÇÃO. AF_11/2016</t>
  </si>
  <si>
    <t>ESCAVADEIRA HIDRAULICA SOBRE ESTEIRA, COM GARRA GIRATORIA DE MANDIBULAS, PESO OPERACIONAL ENTRE 22,00 E 25,50 TON, POTENCIA LIQUIDA ENTRE 150 E 160 HP - DEPRECIAÇÃO. AF_11/2016</t>
  </si>
  <si>
    <t>55,15</t>
  </si>
  <si>
    <t>ESCAVADEIRA HIDRAULICA SOBRE ESTEIRA, COM GARRA GIRATORIA DE MANDIBULAS, PESO OPERACIONAL ENTRE 22,00 E 25,50 TON, POTENCIA LIQUIDA ENTRE 150 E 160 HP - JUROS. AF_11/2016</t>
  </si>
  <si>
    <t>ESCAVADEIRA HIDRAULICA SOBRE ESTEIRA, COM GARRA GIRATORIA DE MANDIBULAS, PESO OPERACIONAL ENTRE 22,00 E 25,50 TON, POTENCIA LIQUIDA ENTRE 150 E 160 HP - MANUTENÇÃO. AF_11/2016</t>
  </si>
  <si>
    <t>68,94</t>
  </si>
  <si>
    <t>ESCAVADEIRA HIDRAULICA SOBRE ESTEIRA, COM GARRA GIRATORIA DE MANDIBULAS, PESO OPERACIONAL ENTRE 22,00 E 25,50 TON, POTENCIA LIQUIDA ENTRE 150 E 160 HP - MATERIAIS NA OPERAÇÃO. AF_11/2016</t>
  </si>
  <si>
    <t>ESCAVADEIRA HIDRAULICA SOBRE ESTEIRA, EQUIPADA COM CLAMSHELL, COM CAPACIDADE DA CAÇAMBA ENTRE 1,20 E 1,50 M3, PESO OPERACIONAL ENTRE 20,00 E 22,00 TON, POTENCIA LIQUIDA ENTRE 150 E 160 HP - DEPRECIAÇÃO. AF_11/2016</t>
  </si>
  <si>
    <t>53,09</t>
  </si>
  <si>
    <t>ESCAVADEIRA HIDRAULICA SOBRE ESTEIRA, EQUIPADA COM CLAMSHELL, COM CAPACIDADE DA CAÇAMBA ENTRE 1,20 E 1,50 M3, PESO OPERACIONAL ENTRE 20,00 E 22,00 TON, POTENCIA LIQUIDA ENTRE 150 E 160 HP - JUROS. AF_11/2016</t>
  </si>
  <si>
    <t>ESCAVADEIRA HIDRAULICA SOBRE ESTEIRA, EQUIPADA COM CLAMSHELL, COM CAPACIDADE DA CAÇAMBA ENTRE 1,20 E 1,50 M3, PESO OPERACIONAL ENTRE 20,00 E 22,00 TON, POTENCIA LIQUIDA ENTRE 150 E 160 HP - MANUTENÇÃO. AF_11/2016</t>
  </si>
  <si>
    <t>66,37</t>
  </si>
  <si>
    <t>ESCAVADEIRA HIDRAULICA SOBRE ESTEIRA, EQUIPADA COM CLAMSHELL, COM CAPACIDADE DA CAÇAMBA ENTRE 1,20 E 1,50 M3, PESO OPERACIONAL ENTRE 20,00 E 22,00 TON, POTENCIA LIQUIDA ENTRE 150 E 160 HP - MATERIAIS NA OPERAÇÃO. AF_11/2016</t>
  </si>
  <si>
    <t>GRUPO GERADOR COM CARENAGEM, MOTOR DIESEL POTÊNCIA STANDART ENTRE 250 E 260 KVA - JUROS. AF_12/2016</t>
  </si>
  <si>
    <t>1,45</t>
  </si>
  <si>
    <t>GRUPO GERADOR COM CARENAGEM, MOTOR DIESEL POTÊNCIA STANDART ENTRE 250 E 260 KVA - MANUTENÇÃO. AF_12/2016</t>
  </si>
  <si>
    <t>7,23</t>
  </si>
  <si>
    <t>GRUPO GERADOR COM CARENAGEM, MOTOR DIESEL POTÊNCIA STANDART ENTRE 250 E 260 KVA - MATERIAIS NA OPERAÇÃO. AF_12/2016</t>
  </si>
  <si>
    <t>313,54</t>
  </si>
  <si>
    <t>GRUPO GERADOR COM CARENAGEM, MOTOR DIESEL POTÊNCIA STANDART ENTRE 250 E 260 KVA - DEPRECIAÇÃO. AF_12/2016</t>
  </si>
  <si>
    <t>8,10</t>
  </si>
  <si>
    <t>TRATOR DE PNEUS COM POTÊNCIA DE 122 CV, TRAÇÃO 4X4, COM VASSOURA MECÂNICA ACOPLADA - DEPRECIAÇÃO. AF_02/2017</t>
  </si>
  <si>
    <t>23,29</t>
  </si>
  <si>
    <t>TRATOR DE PNEUS COM POTÊNCIA DE 122 CV, TRAÇÃO 4X4, COM VASSOURA MECÂNICA ACOPLADA - JUROS. AF_02/2017</t>
  </si>
  <si>
    <t>3,22</t>
  </si>
  <si>
    <t>TRATOR DE PNEUS COM POTÊNCIA DE 122 CV, TRAÇÃO 4X4, COM VASSOURA MECÂNICA ACOPLADA - MANUTENÇÃO. AF_02/2017</t>
  </si>
  <si>
    <t>25,48</t>
  </si>
  <si>
    <t>TRATOR DE PNEUS COM POTÊNCIA DE 122 CV, TRAÇÃO 4X4, COM VASSOURA MECÂNICA ACOPLADA - MATERIAIS NA OPERAÇÃO. AF_02/2017</t>
  </si>
  <si>
    <t>TRATOR DE PNEUS COM POTÊNCIA DE 122 CV, TRAÇÃO 4X4, COM GRADE DE DISCOS ACOPLADA - DEPRECIAÇÃO. AF_02/2017</t>
  </si>
  <si>
    <t>23,03</t>
  </si>
  <si>
    <t>TRATOR DE PNEUS COM POTÊNCIA DE 122 CV, TRAÇÃO 4X4, COM GRADE DE DISCOS ACOPLADA - JUROS. AF_02/2017</t>
  </si>
  <si>
    <t>3,18</t>
  </si>
  <si>
    <t>TRATOR DE PNEUS COM POTÊNCIA DE 122 CV, TRAÇÃO 4X4, COM GRADE DE DISCOS ACOPLADA - MANUTENÇÃO. AF_02/2017</t>
  </si>
  <si>
    <t>25,20</t>
  </si>
  <si>
    <t>TRATOR DE PNEUS COM POTÊNCIA DE 122 CV, TRAÇÃO 4X4, COM GRADE DE DISCOS ACOPLADA - MATERIAIS NA OPERAÇÃO. AF_02/2017</t>
  </si>
  <si>
    <t>197,37</t>
  </si>
  <si>
    <t>TRATOR DE PNEUS COM POTÊNCIA DE 85 CV, TRAÇÃO 4X4, COM GRADE DE DISCOS ACOPLADA - DEPRECIAÇÃO. AF_02/2017</t>
  </si>
  <si>
    <t>TRATOR DE PNEUS COM POTÊNCIA DE 85 CV, TRAÇÃO 4X4, COM GRADE DE DISCOS ACOPLADA - JUROS. AF_02/2017</t>
  </si>
  <si>
    <t>TRATOR DE PNEUS COM POTÊNCIA DE 85 CV, TRAÇÃO 4X4, COM GRADE DE DISCOS ACOPLADA - MANUTENÇÃO. AF_02/2017</t>
  </si>
  <si>
    <t>TRATOR DE PNEUS COM POTÊNCIA DE 85 CV, TRAÇÃO 4X4, COM GRADE DE DISCOS ACOPLADA - MATERIAIS NA OPERAÇÃO. AF_02/2017</t>
  </si>
  <si>
    <t>137,53</t>
  </si>
  <si>
    <t>CAMINHÃO BASCULANTE 10 M3, TRUCADO, POTÊNCIA 230 CV, INCLUSIVE CAÇAMBA METÁLICA, COM DISTRIBUIDOR DE AGREGADOS ACOPLADO - DEPRECIAÇÃO. AF_02/2017</t>
  </si>
  <si>
    <t>28,28</t>
  </si>
  <si>
    <t>CAMINHÃO BASCULANTE 10 M3, TRUCADO, POTÊNCIA 230 CV, INCLUSIVE CAÇAMBA METÁLICA, COM DISTRIBUIDOR DE AGREGADOS ACOPLADO - JUROS. AF_02/2017</t>
  </si>
  <si>
    <t>5,35</t>
  </si>
  <si>
    <t>CAMINHÃO BASCULANTE 10 M3, TRUCADO, POTÊNCIA 230 CV, INCLUSIVE CAÇAMBA METÁLICA, COM DISTRIBUIDOR DE AGREGADOS ACOPLADO - IMPOSTOS E SEGUROS. AF_02/2017</t>
  </si>
  <si>
    <t>4,23</t>
  </si>
  <si>
    <t>CAMINHÃO BASCULANTE 10 M3, TRUCADO, POTÊNCIA 230 CV, INCLUSIVE CAÇAMBA METÁLICA, COM DISTRIBUIDOR DE AGREGADOS ACOPLADO - MANUTENÇÃO. AF_02/2017</t>
  </si>
  <si>
    <t>CAMINHÃO BASCULANTE 10 M3, TRUCADO, POTÊNCIA 230 CV, INCLUSIVE CAÇAMBA METÁLICA, COM DISTRIBUIDOR DE AGREGADOS ACOPLADO - MATERIAIS NA OPERAÇÃO. AF_02/2017</t>
  </si>
  <si>
    <t>TRATOR DE PNEUS COM POTÊNCIA DE 85 CV, TRAÇÃO 4X4, COM VASSOURA MECÂNICA ACOPLADA - DEPRECIAÇÃO. AF_03/2017</t>
  </si>
  <si>
    <t>18,29</t>
  </si>
  <si>
    <t>MINICARREGADEIRA SOBRE RODAS POTENCIA 47HP CAPACIDADE OPERACAO 646 KG, COM VASSOURA MECÂNICA ACOPLADA - DEPRECIAÇÃO. AF_03/2017</t>
  </si>
  <si>
    <t>TRATOR DE PNEUS COM POTÊNCIA DE 85 CV, TRAÇÃO 4X4, COM VASSOURA MECÂNICA ACOPLADA - JUROS. AF_03/2017</t>
  </si>
  <si>
    <t>TRATOR DE PNEUS COM POTÊNCIA DE 85 CV, TRAÇÃO 4X4, COM VASSOURA MECÂNICA ACOPLADA - MANUTENÇÃO. AF_03/2017</t>
  </si>
  <si>
    <t>20,01</t>
  </si>
  <si>
    <t>TRATOR DE PNEUS COM POTÊNCIA DE 85 CV, TRAÇÃO 4X4, COM VASSOURA MECÂNICA ACOPLADA - MATERIAIS NA OPERAÇÃO. AF_03/2017</t>
  </si>
  <si>
    <t>MINICARREGADEIRA SOBRE RODAS POTENCIA 47HP CAPACIDADE OPERACAO 646 KG, COM VASSOURA MECÂNICA ACOPLADA - JUROS. AF_03/2017</t>
  </si>
  <si>
    <t>2,55</t>
  </si>
  <si>
    <t>MINICARREGADEIRA SOBRE RODAS POTENCIA 47HP CAPACIDADE OPERACAO 646 KG, COM VASSOURA MECÂNICA ACOPLADA - MANUTENÇÃO. AF_03/2017</t>
  </si>
  <si>
    <t>31,58</t>
  </si>
  <si>
    <t>MINICARREGADEIRA SOBRE RODAS POTENCIA 47HP CAPACIDADE OPERACAO 646 KG, COM VASSOURA MECÂNICA ACOPLADA - MATERIAIS NA OPERAÇÃO. AF_03/2017</t>
  </si>
  <si>
    <t>MINIESCAVADEIRA SOBRE ESTEIRAS, POTENCIA LIQUIDA DE *30* HP, PESO OPERACIONAL DE *3.500* KG - DEPRECIACAO. AF_04/2017</t>
  </si>
  <si>
    <t>19,55</t>
  </si>
  <si>
    <t>MINIESCAVADEIRA SOBRE ESTEIRAS, POTENCIA LIQUIDA DE *30* HP, PESO OPERACIONAL DE *3.500* KG - JUROS. AF_04/2017</t>
  </si>
  <si>
    <t>2,65</t>
  </si>
  <si>
    <t>MINIESCAVADEIRA SOBRE ESTEIRAS, POTENCIA LIQUIDA DE *30* HP, PESO OPERACIONAL DE *3.500* KG - MANUTENCAO. AF_04/2017</t>
  </si>
  <si>
    <t>MINIESCAVADEIRA SOBRE ESTEIRAS, POTENCIA LIQUIDA DE *30* HP, PESO OPERACIONAL DE *3.500* KG - MATERIAIS NA OPERACAO. AF_04/2017</t>
  </si>
  <si>
    <t>19,99</t>
  </si>
  <si>
    <t>PERFURATRIZ ROTATIVA SOBRE ESTEIRA, TORQUE MAXIMO 2500 KGM, POTENCIA 110 HP, MOTOR DIESEL - MATERIAIS NA OPERAÇÃO. AF_05/2017</t>
  </si>
  <si>
    <t>56,40</t>
  </si>
  <si>
    <t>ROLO COMPACTADOR DE PNEUS, ESTATICO, PRESSAO VARIAVEL, POTENCIA 110 HP, PESO SEM/COM LASTRO 10,8/27 T, LARGURA DE ROLAGEM 2,30 M - MATERIAIS NA OPERACAO. AF_06/2017</t>
  </si>
  <si>
    <t>ROLO COMPACTADOR DE PNEUS, ESTATICO, PRESSAO VARIAVEL, POTENCIA 110 HP, PESO SEM/COM LASTRO 10,8/27 T, LARGURA DE ROLAGEM 2,30 M - MANUTENCAO. AF_06/2017</t>
  </si>
  <si>
    <t>ROLO COMPACTADOR DE PNEUS, ESTATICO, PRESSAO VARIAVEL, POTENCIA 110 HP, PESO SEM/COM LASTRO 10,8/27 T, LARGURA DE ROLAGEM 2,30 M - JUROS. AF_06/2017</t>
  </si>
  <si>
    <t>ROLO COMPACTADOR DE PNEUS, ESTATICO, PRESSAO VARIAVEL, POTENCIA 110 HP, PESO SEM/COM LASTRO 10,8/27 T, LARGURA DE ROLAGEM 2,30 M - DEPRECIAÇÃO. AF_06/2017</t>
  </si>
  <si>
    <t>51,62</t>
  </si>
  <si>
    <t>INVERSOR DE SOLDA MONOFÁSICO DE 160 A, POTÊNCIA DE 5400 W, TENSÃO DE 220 V, PARA SOLDA COM ELETRODOS DE 2,0 A 4,0 MM E PROCESSO TIG - DEPRECIAÇÃO. AF_06/2018</t>
  </si>
  <si>
    <t>INVERSOR DE SOLDA MONOFÁSICO DE 160 A, POTÊNCIA DE 5400 W, TENSÃO DE 220 V, PARA SOLDA COM ELETRODOS DE 2,0 A 4,0 MM E PROCESSO TIG - JUROS. AF_06/2018</t>
  </si>
  <si>
    <t>INVERSOR DE SOLDA MONOFÁSICO DE 160 A, POTÊNCIA DE 5400 W, TENSÃO DE 220 V, PARA SOLDA COM ELETRODOS DE 2,0 A 4,0 MM E PROCESSO TIG - MANUTENÇÃO. AF_06/2018</t>
  </si>
  <si>
    <t>INVERSOR DE SOLDA MONOFÁSICO DE 160 A, POTÊNCIA DE 5400 W, TENSÃO DE 220 V, PARA SOLDA COM ELETRODOS DE 2,0 A 4,0 MM E PROCESSO TIG - MATERIAIS NA OPERAÇÃO. AF_06/2018</t>
  </si>
  <si>
    <t>LAVADORA DE ALTA PRESSAO (LAVA-JATO) PARA AGUA FRIA, PRESSAO DE OPERACAO ENTRE 1400 E 1900 LIB/POL2, VAZAO MAXIMA ENTRE 400 E 700 L/H - DEPRECIAÇÃO. AF_04/2019</t>
  </si>
  <si>
    <t>LAVADORA DE ALTA PRESSAO (LAVA-JATO) PARA AGUA FRIA, PRESSAO DE OPERACAO ENTRE 1400 E 1900 LIB/POL2, VAZAO MAXIMA ENTRE 400 E 700 L/H - JUROS. AF_04/2019</t>
  </si>
  <si>
    <t>LAVADORA DE ALTA PRESSAO (LAVA-JATO) PARA AGUA FRIA, PRESSAO DE OPERACAO ENTRE 1400 E 1900 LIB/POL2, VAZAO MAXIMA ENTRE 400 E 700 L/H - MANUTENÇÃO. AF_04/2019</t>
  </si>
  <si>
    <t>LAVADORA DE ALTA PRESSAO (LAVA-JATO) PARA AGUA FRIA, PRESSAO DE OPERACAO ENTRE 1400 E 1900 LIB/POL2, VAZAO MAXIMA ENTRE 400 E 700 L/H - MATERIAIS NA OPERAÇÃO. AF_04/2019</t>
  </si>
  <si>
    <t>USINA DE MISTURA ASFÁLTICA À QUENTE, TIPO CONTRA FLUXO, PROD 100 A 140 TON/HORA - DEPRECIAÇÃO. AF_12/2019</t>
  </si>
  <si>
    <t>132,90</t>
  </si>
  <si>
    <t>USINA DE MISTURA ASFÁLTICA À QUENTE, TIPO CONTRA FLUXO, PROD 100 A 140 TON/HORA - JUROS. AF_12/2019</t>
  </si>
  <si>
    <t>23,92</t>
  </si>
  <si>
    <t>USINA DE MISTURA ASFÁLTICA À QUENTE, TIPO CONTRA FLUXO, PROD 100 A 140 TON/HORA - MANUTENÇÃO. AF_12/2019</t>
  </si>
  <si>
    <t>213,64</t>
  </si>
  <si>
    <t>USINA DE MISTURA ASFÁLTICA À QUENTE, TIPO CONTRA FLUXO, PROD 100 A 140 TON/HORA - MATERIAIS NA OPERAÇÃO. AF_12/2019</t>
  </si>
  <si>
    <t>190,40</t>
  </si>
  <si>
    <t>USINA DE ASFALTO, TIPO GRAVIMÉTRICA, PROD 150 TON/HORA - DEPRECIAÇÃO. AF_12/2019</t>
  </si>
  <si>
    <t>349,93</t>
  </si>
  <si>
    <t>USINA DE ASFALTO, TIPO GRAVIMÉTRICA, PROD 150 TON/HORA - JUROS. AF_12/2019</t>
  </si>
  <si>
    <t>62,98</t>
  </si>
  <si>
    <t>USINA DE ASFALTO, TIPO GRAVIMÉTRICA, PROD 150 TON/HORA - MANUTENÇÃO. AF_12/2019</t>
  </si>
  <si>
    <t>562,52</t>
  </si>
  <si>
    <t>USINA DE ASFALTO, TIPO GRAVIMÉTRICA, PROD 150 TON/HORA - MATERIAIS NA OPERAÇÃO. AF_12/2019</t>
  </si>
  <si>
    <t>272,00</t>
  </si>
  <si>
    <t>MARTELO DEMOLIDOR ELÉTRICO, COM POTÊNCIA DE 2.000 W, 1.000 IMPACTOS POR MINUTO, PESO DE 30 KG - DEPRECIAÇÃO. AF_01/2021</t>
  </si>
  <si>
    <t>0,49</t>
  </si>
  <si>
    <t>MARTELO DEMOLIDOR ELÉTRICO, COM POTÊNCIA DE 2.000 W, 1.000 IMPACTOS POR MINUTO, PESO DE 30 KG - JUROS. AF_01/2021</t>
  </si>
  <si>
    <t>MARTELO DEMOLIDOR ELÉTRICO, COM POTÊNCIA DE 2.000 W, 1.000 IMPACTOS POR MINUTO, PESO DE 30 KG - MANUTENÇÃO. AF_01/2021</t>
  </si>
  <si>
    <t>MARTELO DEMOLIDOR ELÉTRICO, COM POTÊNCIA DE 2.000 W, 1.000 IMPACTOS POR MINUTO, PESO DE 30 KG - MATERIAIS NA OPERAÇÃO. AF_01/2021</t>
  </si>
  <si>
    <t>CALDEIRA A GÁS COM TERMOSTATO, CAPACIDADE 100 LITROS - MATERIAIS NA OPERAÇÃO. AF_04/2019</t>
  </si>
  <si>
    <t>17,61</t>
  </si>
  <si>
    <t>CENTRAL DE LAMA BENTONÍTICA (DEPÓSITO DE BENTONITA, MISTURADOR DE ALTA TURBULÊNCIA, SILOS DE ARMAZENAMENTO DE LAMA E ÁGUA, LABORATÓRIO DE CONTROLE DE QUALIDADE DA LAMA) - MATERIAIS NA OPERAÇÃO. AF_04/2019</t>
  </si>
  <si>
    <t>CONJUNTO MACACO E BOMBA HIDRÁULICA PARA PROTENSAO DE CORDOALHAS, ESFORÇO MAXIMO DE 115 TONELADAS - MATERIAIS NA OPERAÇÃO. AF_04/2019</t>
  </si>
  <si>
    <t>5,10</t>
  </si>
  <si>
    <t>CONJUNTO CILINDRO E BOMBA HIDRÁULICA PARA PROTENSÃO DE MONOBARRAS PARA TIRANTES, ESFORÇO MÁXIMO DE 30 TONELADAS  - MATERIAIS NA OPERAÇÃO. AF_04/2019</t>
  </si>
  <si>
    <t>6,80</t>
  </si>
  <si>
    <t>GUINDASTE HIDRAULICO AUTOPROPELIDO, COM LANÇA TRELIÇADA 40 M, CAPACIDADE MÁXIMA 75 T, EQUIPADO COM CLAMSHELL - MATERIAIS NA OPERAÇÃO. AF_04/2019</t>
  </si>
  <si>
    <t>154,57</t>
  </si>
  <si>
    <t>GUINDASTE SOBRE ESTEIRAS, COM LANÇA TRELIÇADA 40 M, CAPACIDADE MÁXIMA 75 T - MATERIAIS NA OPERAÇÃO. AF_04/2019</t>
  </si>
  <si>
    <t>75,57</t>
  </si>
  <si>
    <t>GUINDASTE SOBRE ESTEIRAS, COM LANÇA TRELIÇADA 40 M, CAPACIDADE MÁXIMA 75 T, EQUIPADO COM CLAMSHELL - MATERIAIS NA OPERAÇÃO. AF_04/2019</t>
  </si>
  <si>
    <t>MÁQUINA FORMER DOBRAS DIVERSAS: 220V/380V TRIFÁSICO OU MONOFÁSICO, CAPACIDADE 0,5-1,27MM, MOTOR 2CV - MATERIAIS NA OPERAÇÃO. AF_04/2019</t>
  </si>
  <si>
    <t>MÁQUINA SOLDA ARCO COM PISTOLA DE SOLDAGEM PARA STUD BOLT DE 5 MM A 22 MM - MATERIAIS NA OPERAÇÃO. AF_04/2019</t>
  </si>
  <si>
    <t>PERFURATRIZ HIDRÁULICA SOBRE ESTEIRA, TORQUE MÁXIMO 161 KNM, PROFUNDIDADE MÁXIMA 54 M, DIÂMETRO MÁXIMO 1500 MM, POTÊNCIA MOTOR 268 HP - MATERIAIS NA OPERAÇÃO. AF_04/2019</t>
  </si>
  <si>
    <t>PERFURATRIZ PARA EXECUÇÃO DE ESTACAS SECANTES, TIPO HÉLICE CONTÍNUA COM CABEÇOTE DUPLO E TUBO METÁLICO - MATERIAIS NA OPERAÇÃO. AF_04/2019</t>
  </si>
  <si>
    <t>206,10</t>
  </si>
  <si>
    <t>PLATAFORMA ELEVATÓRIA - MATERIAIS NA OPERAÇÃO. AF_04/2019</t>
  </si>
  <si>
    <t>PÓRTICO ROLANTE MONOVIGA, PERFIL I, 4 PERNAS, CAPACIDADE 5 T  - MATERIAIS NA OPERAÇÃO. AF_04/2019</t>
  </si>
  <si>
    <t>ESCAVADEIRA HIDRÁULICA SOBRE ESTEIRA, PESO OPERACIONAL ENTRE 22,00 E 23,50 T, POTÊNCIA NOMINAL 139 HP, COM MARTELO ROMPEDOR HIDRÁULICO 1700 KG - MATERIAIS NA OPERAÇÃO. AF_04/2019</t>
  </si>
  <si>
    <t>TORRE, COMPOSTA POR GUINCHO MECÂNICO, GUINCHO MANUAL, CABOS DE AÇO, PITEIRA E SOQUETE  - MATERIAIS NA OPERAÇÃO. AF_04/2019</t>
  </si>
  <si>
    <t>UNIDADE DOSADORA AIRLESS TIPO HOT SPRAY - MATERIAIS NA OPERAÇÃO. AF_04/2019</t>
  </si>
  <si>
    <t>78,20</t>
  </si>
  <si>
    <t>ENCERADEIRA INDUSTRIAL, 400 MM, 220V, 1 HP - MATERIAIS NA OPERAÇÃO. AF_08/2019</t>
  </si>
  <si>
    <t>SERRA FITA HORIZONTAL, ELÉTRICA, COM CONTROLE HIDRÁULICO, PAINEL DE COMANDO EM 24 V, MOTOR ELÉTRICO 1,5 CV, DIMENSÕES DA FITA 3880 X 27 X 0,9 MM, TRIFÁSICA - MATERIAIS NA OPERAÇÃO. AF_08/2019</t>
  </si>
  <si>
    <t>FURADEIRA ELETROMAGNÉTICA, VELOCIDADE (SEM CARGA/ COM CARGA) 450/ 270 RPM, ESPESSURA MÁXIMA DA CHAPA A SER FURADA 50 MM, PORÇA DE ADESÃO MAGNÉTICA 17000 N, POTÊNCIA 1100 W, ALIMENTÇÃO 220 - 60 HZ, MONOFÁSICA - MATERIAIS NA OPERAÇÃO. AF_08/2019</t>
  </si>
  <si>
    <t>MÁQUINA METALEIRA UNIVERSAL MODELO IW 110/180 BTD - MATERIAIS NA OPERAÇÃO. AF_08/2019</t>
  </si>
  <si>
    <t>TARTARUGA DE OXICORTE CG1, MONOFÁSICA, 220 V, FREQUÊNCIA 50 HZ, VELOCIDADE DE CORTE (MM/MIN) 50 A 750, DIÂMETRO MÍNIMO DO COMPASSO MM 200 - MATERIAIS NA OPERAÇÃO. AF_08/2019</t>
  </si>
  <si>
    <t>BETONEIRA CAPACIDADE NOMINAL DE 250 L, CAPACIDADE DE MISTURA DE 175 L, MOTOR ELÉTRICO MONOFÁSICO POTÊNCIA 1CV - MATERIAIS NA OPERAÇÃO. AF_08/2019</t>
  </si>
  <si>
    <t>RETROESCAVADEIRA SOBRE RODAS COM CARREGADEIRA , PESO OPERACIONAL MÍN. 6,674, POTÊNCIA LÍQ 88 HP, COM MARTELO ROMPEDOR HIDRÁULICO ENTRE  275 A 362 KG - MATERIAIS NA OPERAÇÃO. AF_02/2021</t>
  </si>
  <si>
    <t>PERFURATRIZ HIDRÁULICA SOBRE ESTEIRA, TORQUE MÁXIMO 98 KNM, PROFUNDIDADE MÁXIMA 25 M, DIÂMETRO MÁXIMO 115 MM, POTÊNCIA MOTOR 190 HP - MATERIAIS NA OPERAÇÃO. AF_02/2021</t>
  </si>
  <si>
    <t>COMPRESSOR DE AR, VAZAO DE 10 PCM, RESERVATORIO 100 L, PRESSAO DE TRABALHO ENTRE 6,9 E 9,7 BAR, POTENCIA 2 HP, TENSAO 110/220 V - MATERIAIS NA OPERAÇÃO. AF_05/2017'</t>
  </si>
  <si>
    <t>MÁQUINA DEMARCADORA DE FAIXA DE TRÁFEGO À FRIO, TRAÇÃO MANUAL, 4 CV, PRESSÃO MAX 3300 PSI, TANQUE 20 L - MATERIAIS NA OPERAÇÃO. AF_06/2021</t>
  </si>
  <si>
    <t>3,84</t>
  </si>
  <si>
    <t>MÁQUINA PARA SOLDA POR ELETROFUSÃO PARA TUBOS DE POLIETILENO DE ALTA DENSIDADE (PEAD) COM DIÂMETRO EXTERNO DE 20 A 800 MM, POTÊNCIA ENTRE 2750 E 3000 W - MATERIAIS NA OPERAÇÃO. AF_10/2021</t>
  </si>
  <si>
    <t>MÁQUINA PARA SOLDA POR ELETROFUSÃO PARA TUBOS DE POLIETILENO DE ALTA DENSIDADE (PEAD) COM DIÂMETRO EXTERNO DE 20 A 1600 MM, POTÊNCIA DE 3500 W - MATERIAIS NA OPERAÇÃO. AF_10/2021</t>
  </si>
  <si>
    <t>MÁQUINA PARA SOLDA POR TERMOFUSÃO PARA TUBOS DE POLIETILENO DE ALTA DENSIDADE (PEAD) COM DIÂMETRO EXTERNO DE 90 A 315 MM, POTÊNCIA ENTRE 2500 E 5350 W - MATERIAIS NA OPERAÇÃO. AF_10/2021</t>
  </si>
  <si>
    <t>MÁQUINA PARA SOLDA POR TERMOFUSÃO PARA TUBOS DE POLIETILENO DE ALTA DENSIDADE (PEAD) COM DIÂMETRO EXTERNO DE 315 A 630 MM, POTÊNCIA ENTRE 8000 E 12350 W - MATERIAIS NA OPERAÇÃO. AF_10/2021</t>
  </si>
  <si>
    <t>MÁQUINA PARA SOLDA POR TERMOFUSÃO PARA TUBOS DE POLIETILENO DE ALTA DENSIDADE (PEAD) COM DIÂMETRO EXTERNO DE 710 A 1200 MM, POTÊNCIA ENTRE 16000 E 29500 W - MATERIAIS NA OPERAÇÃO. AF_10/2021</t>
  </si>
  <si>
    <t>15,64</t>
  </si>
  <si>
    <t>PERFURATRIZ PARA FURO DIRECIONAL HORIZONTAL (HDD) COM CAPACIDADE ATÉ 89 KN, POTÊNCIA 24,8 HP A 80 HP (INCLUSO FERRAMENTAS E LOCALIZADOR) - MATERIAIS NA OPERAÇÃO. AF_11/2021</t>
  </si>
  <si>
    <t>40,25</t>
  </si>
  <si>
    <t>PERFURATRIZ PARA FURO DIRECIONAL HORIZONTAL (HDD) COM CAPACIDADE DE 90 KN A 200 KN, POTÊNCIA 100 HP A 160 HP (INCLUSO FERRAMENTAS E LOCALIZADOR) - MATERIAIS NA OPERAÇÃO. AF_11/2021</t>
  </si>
  <si>
    <t>PERFURATRIZ PARA FURO DIRECIONAL HORIZONTAL (HDD) COM CAPACIDADE DE 201 KN A 560 KN, POTÊNCIA 200 HP A 260 HP (INCLUSO FERRAMENTAS E LOCALIZADOR) - MATERIAIS NA OPERAÇÃO. AF_11/2021</t>
  </si>
  <si>
    <t>176,83</t>
  </si>
  <si>
    <t>MISTURADOR PARA PREPARO DE LAMA ESTABILIZANTE COM CAPACIDADE DE *4000* L, COM BOMBA CENTRÍFUGA 5,5 HP A 23,07 HP, PARA SISTEMA DE FURO DIRECIONAL - MATERIAIS NA OPERAÇÃO. AF_11/2021</t>
  </si>
  <si>
    <t>7,24</t>
  </si>
  <si>
    <t>VARREDEIRA DE GRAMA SINTÉTICA A GASOLINA, 2,4 CV, 4 TEMPOS - MATERIAIS NA OPERAÇÃO. AF_02/2022</t>
  </si>
  <si>
    <t>BATE ESTACA PARA INSTALAÇÃO DE DEFENSAS METÁLICAS (GUARD RAIL) FIXO - MATERIAIS NA OPERAÇÃO. AF_02/2022</t>
  </si>
  <si>
    <t>MINI GUINDASTE ARANHA SOBRE ESTEIRAS E LANCA TELESCÓPICA, CAPACIDADE MÁXIMA DE CARGA 3,0 TON, RAIO MÁXIMO DE TRABALHO 8,25 M, ALTURA DE LANÇA DO SOLO 9,2 M, 55 M DE CABO DE AÇO 8 MM, MOTOR ELÉTRICO 220/380 VOLTS TRIFÁSICO - MATERIAIS NA OPERAÇÃO. AF_03/2022</t>
  </si>
  <si>
    <t>INSTALAÇÃO DE TESOURA (INTEIRA OU MEIA), BIAPOIADA, EM MADEIRA NÃO APARELHADA, PARA VÃOS MAIORES OU IGUAIS A 3,0 M E MENORES QUE 6,0 M, INCLUSO IÇAMENTO. AF_07/2019</t>
  </si>
  <si>
    <t>482,08</t>
  </si>
  <si>
    <t>INSTALAÇÃO DE TESOURA (INTEIRA OU MEIA), BIAPOIADA, EM MADEIRA NÃO APARELHADA, PARA VÃOS MAIORES OU IGUAIS A 6,0 M E MENORES QUE 8,0 M, INCLUSO IÇAMENTO. AF_07/2019</t>
  </si>
  <si>
    <t>540,80</t>
  </si>
  <si>
    <t>INSTALAÇÃO DE TESOURA (INTEIRA OU MEIA), BIAPOIADA, EM MADEIRA NÃO APARELHADA, PARA VÃOS MAIORES OU IGUAIS A 8,0 M E MENORES QUE 10,0 M, INCLUSO IÇAMENTO. AF_07/2019</t>
  </si>
  <si>
    <t>597,74</t>
  </si>
  <si>
    <t>INSTALAÇÃO DE TESOURA (INTEIRA OU MEIA), BIAPOIADA, EM MADEIRA NÃO APARELHADA, PARA VÃOS MAIORES OU IGUAIS A 10,0 M E MENORES QUE 12,0 M, INCLUSO IÇAMENTO. AF_07/2019</t>
  </si>
  <si>
    <t>689,42</t>
  </si>
  <si>
    <t>TRAMA DE MADEIRA COMPOSTA POR RIPAS, CAIBROS E TERÇAS PARA TELHADOS DE ATÉ 2 ÁGUAS PARA TELHA DE ENCAIXE DE CERÂMICA OU DE CONCRETO, INCLUSO TRANSPORTE VERTICAL. AF_07/2019</t>
  </si>
  <si>
    <t>82,32</t>
  </si>
  <si>
    <t>TRAMA DE MADEIRA COMPOSTA POR RIPAS, CAIBROS E TERÇAS PARA TELHADOS DE MAIS QUE 2 ÁGUAS PARA TELHA DE ENCAIXE DE CERÂMICA OU DE CONCRETO, INCLUSO TRANSPORTE VERTICAL. AF_07/2019</t>
  </si>
  <si>
    <t>91,16</t>
  </si>
  <si>
    <t>TRAMA DE MADEIRA COMPOSTA POR RIPAS, CAIBROS E TERÇAS PARA TELHADOS DE ATÉ 2 ÁGUAS PARA TELHA CERÂMICA CAPA-CANAL, INCLUSO TRANSPORTE VERTICAL. AF_07/2019</t>
  </si>
  <si>
    <t>88,99</t>
  </si>
  <si>
    <t>TRAMA DE MADEIRA COMPOSTA POR RIPAS, CAIBROS E TERÇAS PARA TELHADOS DE MAIS QUE 2 ÁGUAS PARA TELHA CERÂMICA CAPA-CANAL, INCLUSO TRANSPORTE VERTICAL. AF_07/2019</t>
  </si>
  <si>
    <t>107,06</t>
  </si>
  <si>
    <t>TRAMA DE MADEIRA COMPOSTA POR TERÇAS PARA TELHADOS DE ATÉ 2 ÁGUAS PARA TELHA ONDULADA DE FIBROCIMENTO, METÁLICA, PLÁSTICA OU TERMOACÚSTICA, INCLUSO TRANSPORTE VERTICAL. AF_07/2019</t>
  </si>
  <si>
    <t>25,13</t>
  </si>
  <si>
    <t>TRAMA DE MADEIRA COMPOSTA POR TERÇAS PARA TELHADOS DE ATÉ 2 ÁGUAS PARA TELHA ESTRUTURAL DE FIBROCIMENTO, INCLUSO TRANSPORTE VERTICAL. AF_07/2019</t>
  </si>
  <si>
    <t>FABRICAÇÃO E INSTALAÇÃO DE TESOURA INTEIRA EM MADEIRA NÃO APARELHADA, VÃO DE 3 M, PARA TELHA CERÂMICA OU DE CONCRETO, INCLUSO IÇAMENTO. AF_07/2019</t>
  </si>
  <si>
    <t>1.064,69</t>
  </si>
  <si>
    <t>FABRICAÇÃO E INSTALAÇÃO DE TESOURA INTEIRA EM MADEIRA NÃO APARELHADA, VÃO DE 4 M, PARA TELHA CERÂMICA OU DE CONCRETO, INCLUSO IÇAMENTO. AF_07/2019</t>
  </si>
  <si>
    <t>1.303,93</t>
  </si>
  <si>
    <t>FABRICAÇÃO E INSTALAÇÃO DE TESOURA INTEIRA EM MADEIRA NÃO APARELHADA, VÃO DE 5 M, PARA TELHA CERÂMICA OU DE CONCRETO, INCLUSO IÇAMENTO. AF_07/2019</t>
  </si>
  <si>
    <t>1.385,65</t>
  </si>
  <si>
    <t>FABRICAÇÃO E INSTALAÇÃO DE TESOURA INTEIRA EM MADEIRA NÃO APARELHADA, VÃO DE 6 M, PARA TELHA CERÂMICA OU DE CONCRETO, INCLUSO IÇAMENTO. AF_07/2019</t>
  </si>
  <si>
    <t>1.541,85</t>
  </si>
  <si>
    <t>FABRICAÇÃO E INSTALAÇÃO DE TESOURA INTEIRA EM MADEIRA NÃO APARELHADA, VÃO DE 7 M, PARA TELHA CERÂMICA OU DE CONCRETO, INCLUSO IÇAMENTO. AF_07/2019</t>
  </si>
  <si>
    <t>1.910,90</t>
  </si>
  <si>
    <t>FABRICAÇÃO E INSTALAÇÃO DE TESOURA INTEIRA EM MADEIRA NÃO APARELHADA, VÃO DE 8 M, PARA TELHA CERÂMICA OU DE CONCRETO, INCLUSO IÇAMENTO. AF_07/2019</t>
  </si>
  <si>
    <t>2.393,95</t>
  </si>
  <si>
    <t>FABRICAÇÃO E INSTALAÇÃO DE TESOURA INTEIRA EM MADEIRA NÃO APARELHADA, VÃO DE 9 M, PARA TELHA CERÂMICA OU DE CONCRETO, INCLUSO IÇAMENTO. AF_07/2019</t>
  </si>
  <si>
    <t>2.498,82</t>
  </si>
  <si>
    <t>FABRICAÇÃO E INSTALAÇÃO DE TESOURA INTEIRA EM MADEIRA NÃO APARELHADA, VÃO DE 10 M, PARA TELHA CERÂMICA OU DE CONCRETO, INCLUSO IÇAMENTO. AF_07/2019</t>
  </si>
  <si>
    <t>2.711,13</t>
  </si>
  <si>
    <t>FABRICAÇÃO E INSTALAÇÃO DE TESOURA INTEIRA EM MADEIRA NÃO APARELHADA, VÃO DE 11 M, PARA TELHA CERÂMICA OU DE CONCRETO, INCLUSO IÇAMENTO. AF_07/2019</t>
  </si>
  <si>
    <t>3.092,09</t>
  </si>
  <si>
    <t>FABRICAÇÃO E INSTALAÇÃO DE TESOURA INTEIRA EM MADEIRA NÃO APARELHADA, VÃO DE 12 M, PARA TELHA CERÂMICA OU DE CONCRETO, INCLUSO IÇAMENTO. AF_07/2019</t>
  </si>
  <si>
    <t>3.212,26</t>
  </si>
  <si>
    <t>FABRICAÇÃO E INSTALAÇÃO DE TESOURA INTEIRA EM MADEIRA NÃO APARELHADA, VÃO DE 3 M, PARA TELHA ONDULADA DE FIBROCIMENTO, METÁLICA, PLÁSTICA OU TERMOACÚSTICA, INCLUSO IÇAMENTO. AF_07/2019</t>
  </si>
  <si>
    <t>1.048,94</t>
  </si>
  <si>
    <t>FABRICAÇÃO E INSTALAÇÃO DE TESOURA INTEIRA EM MADEIRA NÃO APARELHADA, VÃO DE 4 M, PARA TELHA ONDULADA DE FIBROCIMENTO, METÁLICA, PLÁSTICA OU TERMOACÚSTICA, INCLUSO IÇAMENTO. AF_07/2019</t>
  </si>
  <si>
    <t>FABRICAÇÃO E INSTALAÇÃO DE TESOURA INTEIRA EM MADEIRA NÃO APARELHADA, VÃO DE 5 M, PARA TELHA ONDULADA DE FIBROCIMENTO, METÁLICA, PLÁSTICA OU TERMOACÚSTICA, INCLUSO IÇAMENTO. AF_07/2019</t>
  </si>
  <si>
    <t>1.358,04</t>
  </si>
  <si>
    <t>FABRICAÇÃO E INSTALAÇÃO DE TESOURA INTEIRA EM MADEIRA NÃO APARELHADA, VÃO DE 6 M, PARA TELHA ONDULADA DE FIBROCIMENTO, METÁLICA, PLÁSTICA OU TERMOACÚSTICA, INCLUSO IÇAMENTO. AF_07/2019</t>
  </si>
  <si>
    <t>1.526,09</t>
  </si>
  <si>
    <t>FABRICAÇÃO E INSTALAÇÃO DE TESOURA INTEIRA EM MADEIRA NÃO APARELHADA, VÃO DE 7 M, PARA TELHA ONDULADA DE FIBROCIMENTO, METÁLICA, PLÁSTICA OU TERMOACÚSTICA, INCLUSO IÇAMENTO. AF_07/2019</t>
  </si>
  <si>
    <t>1.881,56</t>
  </si>
  <si>
    <t>FABRICAÇÃO E INSTALAÇÃO DE TESOURA INTEIRA EM MADEIRA NÃO APARELHADA, VÃO DE 8 M, PARA TELHA ONDULADA DE FIBROCIMENTO, METÁLICA, PLÁSTICA OU TERMOACÚSTICA, INCLUSO IÇAMENTO. AF_07/2019</t>
  </si>
  <si>
    <t>2.353,99</t>
  </si>
  <si>
    <t>FABRICAÇÃO E INSTALAÇÃO DE TESOURA INTEIRA EM MADEIRA NÃO APARELHADA, VÃO DE 9 M, PARA TELHA ONDULADA DE FIBROCIMENTO, METÁLICA, PLÁSTICA OU TERMOACÚSTICA, INCLUSO IÇAMENTO. AF_07/2019</t>
  </si>
  <si>
    <t>2.459,94</t>
  </si>
  <si>
    <t>FABRICAÇÃO E INSTALAÇÃO DE TESOURA INTEIRA EM MADEIRA NÃO APARELHADA, VÃO DE 10 M, PARA TELHA ONDULADA DE FIBROCIMENTO, METÁLICA, PLÁSTICA OU TERMOACÚSTICA, INCLUSO IÇAMENTO. AF_07/2019</t>
  </si>
  <si>
    <t>2.644,65</t>
  </si>
  <si>
    <t>FABRICAÇÃO E INSTALAÇÃO DE TESOURA INTEIRA EM MADEIRA NÃO APARELHADA, VÃO DE 11 M, PARA TELHA ONDULADA DE FIBROCIMENTO, METÁLICA, PLÁSTICA OU TERMOACÚSTICA, INCLUSO IÇAMENTO. AF_07/2019</t>
  </si>
  <si>
    <t>3.014,35</t>
  </si>
  <si>
    <t>FABRICAÇÃO E INSTALAÇÃO DE TESOURA INTEIRA EM MADEIRA NÃO APARELHADA, VÃO DE 12 M, PARA TELHA ONDULADA DE FIBROCIMENTO, METÁLICA, PLÁSTICA OU TERMOACÚSTICA, INCLUSO IÇAMENTO. AF_07/2019</t>
  </si>
  <si>
    <t>3.117,04</t>
  </si>
  <si>
    <t>FABRICAÇÃO E INSTALAÇÃO DE ESTRUTURA PONTALETADA DE MADEIRA NÃO APARELHADA PARA TELHADOS COM ATÉ 2 ÁGUAS E PARA TELHA CERÂMICA OU DE CONCRETO, INCLUSO TRANSPORTE VERTICAL. AF_12/2015</t>
  </si>
  <si>
    <t>40,85</t>
  </si>
  <si>
    <t>FABRICAÇÃO E INSTALAÇÃO DE ESTRUTURA PONTALETADA DE MADEIRA NÃO APARELHADA PARA TELHADOS COM ATÉ 2 ÁGUAS E PARA TELHA ONDULADA DE FIBROCIMENTO, METÁLICA, PLÁSTICA OU TERMOACÚSTICA, INCLUSO TRANSPORTE VERTICAL. AF_12/2015</t>
  </si>
  <si>
    <t>25,79</t>
  </si>
  <si>
    <t>FABRICAÇÃO E INSTALAÇÃO DE ESTRUTURA PONTALETADA DE MADEIRA NÃO APARELHADA PARA TELHADOS COM MAIS QUE 2 ÁGUAS E PARA TELHA CERÂMICA OU DE CONCRETO, INCLUSO TRANSPORTE VERTICAL. AF_12/2015</t>
  </si>
  <si>
    <t>37,11</t>
  </si>
  <si>
    <t>FABRICAÇÃO E INSTALAÇÃO DE PONTALETES DE MADEIRA NÃO APARELHADA PARA TELHADOS COM ATÉ 2 ÁGUAS E COM TELHA CERÂMICA OU DE CONCRETO EM EDIFÍCIO RESIDENCIAL TÉRREO, INCLUSO TRANSPORTE VERTICAL. AF_07/2019</t>
  </si>
  <si>
    <t>FABRICAÇÃO E INSTALAÇÃO DE PONTALETES DE MADEIRA NÃO APARELHADA PARA TELHADOS COM ATÉ 2 ÁGUAS E COM TELHA CERÂMICA OU DE CONCRETO EM EDIFÍCIO RESIDENCIAL DE MÚLTIPLOS PAVIMENTOS, INCLUSO TRANSPORTE VERTICAL. AF_07/2019</t>
  </si>
  <si>
    <t>53,08</t>
  </si>
  <si>
    <t>FABRICAÇÃO E INSTALAÇÃO DE PONTALETES DE MADEIRA NÃO APARELHADA PARA TELHADOS COM ATÉ 2 ÁGUAS E COM TELHA CERÂMICA OU DE CONCRETO EM EDIFÍCIO INSTITUCIONAL TÉRREO, INCLUSO TRANSPORTE VERTICAL. AF_07/2019</t>
  </si>
  <si>
    <t>FABRICAÇÃO E INSTALAÇÃO DE PONTALETES DE MADEIRA NÃO APARELHADA PARA TELHADOS COM ATÉ 2 ÁGUAS E COM TELHA ONDULADA DE FIBROCIMENTO, ALUMÍNIO OU PLÁSTICA EM EDIFÍCIO RESIDENCIAL DE MÚLTIPLOS PAVIMENTOS, INCLUSO TRANSPORTE VERTICAL. AF_07/2019</t>
  </si>
  <si>
    <t>27,92</t>
  </si>
  <si>
    <t>FABRICAÇÃO E INSTALAÇÃO DE PONTALETES DE MADEIRA NÃO APARELHADA PARA TELHADOS COM ATÉ 2 ÁGUAS E COM TELHA ONDULADA DE FIBROCIMENTO, ALUMÍNIO OU PLÁSTICA EM EDIFÍCIO INSTITUCIONAL TÉRREO, INCLUSO TRANSPORTE VERTICAL. AF_07/2019</t>
  </si>
  <si>
    <t>29,02</t>
  </si>
  <si>
    <t>FABRICAÇÃO E INSTALAÇÃO DE PONTALETES DE MADEIRA NÃO APARELHADA PARA TELHADOS COM MAIS QUE 2 ÁGUAS E COM TELHA CERÂMICA OU DE CONCRETO EM EDIFÍCIO RESIDENCIAL TÉRREO, INCLUSO TRANSPORTE VERTICAL. AF_07/2019</t>
  </si>
  <si>
    <t>FABRICAÇÃO E INSTALAÇÃO DE PONTALETES DE MADEIRA NÃO APARELHADA PARA TELHADOS COM MAIS QUE 2 ÁGUAS E COM TELHA CERÂMICA OU DE CONCRETO EM EDIFÍCIO RESIDENCIAL DE MÚLTIPLOS PAVIMENTOS. AF_07/2019</t>
  </si>
  <si>
    <t>47,02</t>
  </si>
  <si>
    <t>FABRICAÇÃO E INSTALAÇÃO DE PONTALETES DE MADEIRA NÃO APARELHADA PARA TELHADOS COM MAIS QUE 2 ÁGUAS E COM TELHA CERÂMICA OU DE CONCRETO EM EDIFÍCIO INSTITUCIONAL TÉRREO, INCLUSO TRANSPORTE VERTICAL. AF_07/2019</t>
  </si>
  <si>
    <t>57,04</t>
  </si>
  <si>
    <t>RETIRADA E RECOLOCAÇÃO DE RIPA EM TELHADOS DE ATÉ 2 ÁGUAS COM TELHA CERÂMICA OU DE CONCRETO DE ENCAIXE, INCLUSO TRANSPORTE VERTICAL. AF_07/2019</t>
  </si>
  <si>
    <t>RETIRADA E RECOLOCAÇÃO DE CAIBRO EM TELHADOS DE ATÉ 2 ÁGUAS COM TELHA CERÂMICA OU DE CONCRETO DE ENCAIXE, INCLUSO TRANSPORTE VERTICAL. AF_07/2019</t>
  </si>
  <si>
    <t>RETIRADA E RECOLOCAÇÃO DE RIPA EM TELHADOS DE MAIS DE 2 ÁGUAS COM TELHA CERÂMICA OU DE CONCRETO DE ENCAIXE, INCLUSO TRANSPORTE VERTICAL. AF_07/2019</t>
  </si>
  <si>
    <t>22,91</t>
  </si>
  <si>
    <t>RETIRADA E RECOLOCAÇÃO DE CAIBRO EM TELHADOS DE MAIS DE 2 ÁGUAS COM TELHA CERÂMICA OU DE CONCRETO DE ENCAIXE, INCLUSO TRANSPORTE VERTICAL. AF_07/2019</t>
  </si>
  <si>
    <t>19,56</t>
  </si>
  <si>
    <t>RETIRADA E RECOLOCAÇÃO DE RIPA EM TELHADOS DE ATÉ 2 ÁGUAS COM TELHA CERÂMICA CAPA-CANAL, INCLUSO TRANSPORTE VERTICAL. AF_07/2019</t>
  </si>
  <si>
    <t>15,35</t>
  </si>
  <si>
    <t>RETIRADA E RECOLOCAÇÃO DE CAIBRO EM TELHADOS DE ATÉ 2 ÁGUAS COM TELHA CERÂMICA CAPA-CANAL, INCLUSO TRANSPORTE VERTICAL. AF_07/2019</t>
  </si>
  <si>
    <t>19,75</t>
  </si>
  <si>
    <t>RETIRADA E RECOLOCAÇÃO DE RIPA EM TELHADOS DE MAIS DE 2 ÁGUAS COM TELHA CERÂMICA CAPA-CANAL, INCLUSO TRANSPORTE VERTICAL. AF_07/2019</t>
  </si>
  <si>
    <t>RETIRADA E RECOLOCAÇÃO DE CAIBRO EM TELHADOS DE MAIS DE 2 ÁGUAS COM TELHA CERÂMICA CAPA-CANAL, INCLUSO TRANSPORTE VERTICAL. AF_07/2019</t>
  </si>
  <si>
    <t>TELHAMENTO COM TELHA DE CONCRETO DE ENCAIXE, COM ATÉ 2 ÁGUAS, INCLUSO TRANSPORTE VERTICAL. AF_07/2019</t>
  </si>
  <si>
    <t>37,46</t>
  </si>
  <si>
    <t>TELHAMENTO COM TELHA DE CONCRETO DE ENCAIXE, COM MAIS DE 2 ÁGUAS, INCLUSO TRANSPORTE VERTICAL. AF_07/2019</t>
  </si>
  <si>
    <t>39,80</t>
  </si>
  <si>
    <t>TELHAMENTO COM TELHA CERÂMICA DE ENCAIXE, TIPO PORTUGUESA, COM ATÉ 2 ÁGUAS, INCLUSO TRANSPORTE VERTICAL. AF_07/2019</t>
  </si>
  <si>
    <t>TELHAMENTO COM TELHA CERÂMICA DE ENCAIXE, TIPO PORTUGUESA, COM MAIS DE 2 ÁGUAS, INCLUSO TRANSPORTE VERTICAL. AF_07/2019</t>
  </si>
  <si>
    <t>36,88</t>
  </si>
  <si>
    <t>TELHAMENTO COM TELHA CERÂMICA CAPA-CANAL, TIPO COLONIAL, COM ATÉ 2 ÁGUAS, INCLUSO TRANSPORTE VERTICAL. AF_07/2019</t>
  </si>
  <si>
    <t>48,04</t>
  </si>
  <si>
    <t>TELHAMENTO COM TELHA CERÂMICA CAPA-CANAL, TIPO COLONIAL, COM MAIS DE 2 ÁGUAS, INCLUSO TRANSPORTE VERTICAL. AF_07/2019</t>
  </si>
  <si>
    <t>53,28</t>
  </si>
  <si>
    <t>EMBOÇAMENTO COM ARGAMASSA TRAÇO 1:2:9 (CIMENTO, CAL E AREIA). AF_07/2019</t>
  </si>
  <si>
    <t>24,04</t>
  </si>
  <si>
    <t>SUBCOBERTURA COM MANTA PLÁSTICA REVESTIDA POR PELÍCULA DE ALUMÍNO, INCLUSO TRANSPORTE VERTICAL. AF_07/2019</t>
  </si>
  <si>
    <t>17,48</t>
  </si>
  <si>
    <t>AMARRAÇÃO DE TELHAS CERÂMICAS OU DE CONCRETO. AF_07/2019</t>
  </si>
  <si>
    <t>TELHAMENTO COM TELHA CERÂMICA DE ENCAIXE, TIPO FRANCESA, COM ATÉ 2 ÁGUAS, INCLUSO TRANSPORTE VERTICAL. AF_07/2019</t>
  </si>
  <si>
    <t>TELHAMENTO COM TELHA CERÂMICA DE ENCAIXE, TIPO FRANCESA, COM MAIS DE 2 ÁGUAS, INCLUSO TRANSPORTE VERTICAL. AF_07/2019</t>
  </si>
  <si>
    <t>TELHAMENTO COM TELHA CERÂMICA DE ENCAIXE, TIPO ROMANA, COM ATÉ 2 ÁGUAS, INCLUSO TRANSPORTE VERTICAL. AF_07/2019</t>
  </si>
  <si>
    <t>TELHAMENTO COM TELHA CERÂMICA DE ENCAIXE, TIPO ROMANA, COM MAIS DE 2 ÁGUAS, INCLUSO TRANSPORTE VERTICAL. AF_07/2019</t>
  </si>
  <si>
    <t>TELHAMENTO COM TELHA CERÂMICA CAPA-CANAL, TIPO PLAN, COM ATÉ 2 ÁGUAS, INCLUSO TRANSPORTE VERTICAL. AF_07/2019</t>
  </si>
  <si>
    <t>TELHAMENTO COM TELHA CERÂMICA CAPA-CANAL, TIPO PLAN, COM MAIS DE 2 ÁGUAS, INCLUSO TRANSPORTE VERTICAL. AF_07/2019</t>
  </si>
  <si>
    <t>TELHAMENTO COM TELHA CERÂMICA CAPA-CANAL, TIPO PAULISTA, COM ATÉ 2 ÁGUAS, INCLUSO TRANSPORTE VERTICAL. AF_07/2019</t>
  </si>
  <si>
    <t>TELHAMENTO COM TELHA CERÂMICA CAPA-CANAL, TIPO PAULISTA, COM MAIS DE 2 ÁGUAS, INCLUSO TRANSPORTE VERTICAL. AF_07/2019</t>
  </si>
  <si>
    <t>TELHAMENTO COM TELHA ONDULADA DE FIBROCIMENTO E = 6 MM, COM RECOBRIMENTO LATERAL DE 1/4 DE ONDA PARA TELHADO COM INCLINAÇÃO MAIOR QUE 10°, COM ATÉ 2 ÁGUAS, INCLUSO IÇAMENTO. AF_07/2019</t>
  </si>
  <si>
    <t>50,82</t>
  </si>
  <si>
    <t>TELHAMENTO COM TELHA ONDULADA DE FIBROCIMENTO E = 6 MM, COM RECOBRIMENTO LATERAL DE 1 1/4 DE ONDA PARA TELHADO COM INCLINAÇÃO MÁXIMA DE 10°, COM ATÉ 2 ÁGUAS, INCLUSO IÇAMENTO. AF_07/2019</t>
  </si>
  <si>
    <t>TELHAMENTO COM TELHA ESTRUTURAL DE FIBROCIMENTO E= 8 MM, COM ATÉ 2 ÁGUAS, INCLUSO IÇAMENTO. AF_07/2019_P</t>
  </si>
  <si>
    <t>130,57</t>
  </si>
  <si>
    <t>TELHAMENTO COM TELHA DE AÇO/ALUMÍNIO E = 0,5 MM, COM ATÉ 2 ÁGUAS, INCLUSO IÇAMENTO. AF_07/2019</t>
  </si>
  <si>
    <t>TELHAMENTO COM TELHA METÁLICA TERMOACÚSTICA E = 30 MM, COM ATÉ 2 ÁGUAS, INCLUSO IÇAMENTO. AF_07/2019</t>
  </si>
  <si>
    <t>285,42</t>
  </si>
  <si>
    <t>CUMEEIRA E ESPIGÃO PARA TELHA CERÂMICA EMBOÇADA COM ARGAMASSA TRAÇO 1:2:9 (CIMENTO, CAL E AREIA), PARA TELHADOS COM MAIS DE 2 ÁGUAS, INCLUSO TRANSPORTE VERTICAL. AF_07/2019</t>
  </si>
  <si>
    <t>30,89</t>
  </si>
  <si>
    <t>CUMEEIRA E ESPIGÃO PARA TELHA DE CONCRETO EMBOÇADA COM ARGAMASSA TRAÇO 1:2:9 (CIMENTO, CAL E AREIA), PARA TELHADOS COM MAIS DE 2 ÁGUAS, INCLUSO TRANSPORTE VERTICAL. AF_07/2019</t>
  </si>
  <si>
    <t>51,83</t>
  </si>
  <si>
    <t>CUMEEIRA PARA TELHA CERÂMICA EMBOÇADA COM ARGAMASSA TRAÇO 1:2:9 (CIMENTO, CAL E AREIA) PARA TELHADOS COM ATÉ 2 ÁGUAS, INCLUSO TRANSPORTE VERTICAL. AF_07/2019</t>
  </si>
  <si>
    <t>CUMEEIRA PARA TELHA DE CONCRETO EMBOÇADA COM ARGAMASSA TRAÇO 1:2:9 (CIMENTO, CAL E AREIA) PARA TELHADOS COM ATÉ 2 ÁGUAS, INCLUSO TRANSPORTE VERTICAL. AF_07/2019</t>
  </si>
  <si>
    <t>CUMEEIRA PARA TELHA DE FIBROCIMENTO ONDULADA E = 6 MM, INCLUSO ACESSÓRIOS DE FIXAÇÃO E IÇAMENTO. AF_07/2019</t>
  </si>
  <si>
    <t>CUMEEIRA PARA TELHA DE FIBROCIMENTO ESTRUTURAL E = 6 MM, INCLUSO ACESSÓRIOS DE FIXAÇÃO E IÇAMENTO. AF_07/2019</t>
  </si>
  <si>
    <t>100,92</t>
  </si>
  <si>
    <t>CUMEEIRA SHED PARA TELHA ONDULADA DE FIBROCIMENTO, E = 6 MM, INCLUSO ACESSÓRIOS DE FIXAÇÃO E IÇAMENTO. AF_07/2019</t>
  </si>
  <si>
    <t>RUFO EXTERNO/INTERNO EM CHAPA DE AÇO GALVANIZADO NÚMERO 26, CORTE DE 33 CM, INCLUSO IÇAMENTO. AF_07/2019</t>
  </si>
  <si>
    <t>73,74</t>
  </si>
  <si>
    <t>RETIRADA E RECOLOCAÇÃO DE  TELHA CERÂMICA DE ENCAIXE, COM ATÉ DUAS ÁGUAS, INCLUSO IÇAMENTO. AF_07/2019</t>
  </si>
  <si>
    <t>12,73</t>
  </si>
  <si>
    <t>RETIRADA E RECOLOCAÇÃO DE  TELHA CERÂMICA DE ENCAIXE, COM MAIS DE DUAS ÁGUAS, INCLUSO IÇAMENTO. AF_07/2019</t>
  </si>
  <si>
    <t>RETIRADA E RECOLOCAÇÃO DE  TELHA CERÂMICA CAPA-CANAL, COM ATÉ DUAS ÁGUAS, INCLUSO IÇAMENTO. AF_07/2019</t>
  </si>
  <si>
    <t>17,26</t>
  </si>
  <si>
    <t>RETIRADA E RECOLOCAÇÃO DE  TELHA CERÂMICA CAPA-CANAL, COM MAIS DE DUAS ÁGUAS, INCLUSO IÇAMENTO. AF_07/2019</t>
  </si>
  <si>
    <t>CALHA DE BEIRAL, SEMICIRCULAR DE PVC, DIAMETRO 125 MM, INCLUINDO CABECEIRAS, EMENDAS, BOCAIS, SUPORTES E VEDAÇÕES, EXCLUINDO CONDUTORES, INCLUSO TRANSPORTE VERTICAL. AF_07/2019</t>
  </si>
  <si>
    <t>64,12</t>
  </si>
  <si>
    <t>RUFO EM FIBROCIMENTO PARA TELHA ONDULADA E = 6 MM, ABA DE 26 CM, INCLUSO TRANSPORTE VERTICAL, EXCETO CONTRARRUFO. AF_07/2019</t>
  </si>
  <si>
    <t>65,48</t>
  </si>
  <si>
    <t>CALHA EM CHAPA DE AÇO GALVANIZADO NÚMERO 24, DESENVOLVIMENTO DE 33 CM, INCLUSO TRANSPORTE VERTICAL. AF_07/2019</t>
  </si>
  <si>
    <t>82,14</t>
  </si>
  <si>
    <t>110,57</t>
  </si>
  <si>
    <t>CALHA EM CHAPA DE AÇO GALVANIZADO NÚMERO 24, DESENVOLVIMENTO DE 100 CM, INCLUSO TRANSPORTE VERTICAL. AF_07/2019</t>
  </si>
  <si>
    <t>214,76</t>
  </si>
  <si>
    <t>RUFO EM CHAPA DE AÇO GALVANIZADO NÚMERO 24, CORTE DE 25 CM, INCLUSO TRANSPORTE VERTICAL. AF_07/2019</t>
  </si>
  <si>
    <t>66,17</t>
  </si>
  <si>
    <t>TELHAMENTO COM TELHA ONDULADA DE FIBRA DE VIDRO E = 0,6 MM, PARA TELHADO COM INCLINAÇÃO MAIOR QUE 10°, COM ATÉ 2 ÁGUAS, INCLUSO IÇAMENTO. AF_07/2019</t>
  </si>
  <si>
    <t>70,26</t>
  </si>
  <si>
    <t>INSTALAÇÃO DE TESOURA (INTEIRA OU MEIA), EM AÇO, PARA VÃOS MAIORES OU IGUAIS A 3,0 M E MENORES QUE 6,0 M, INCLUSO IÇAMENTO. AF_07/2019</t>
  </si>
  <si>
    <t>160,75</t>
  </si>
  <si>
    <t>INSTALAÇÃO DE TESOURA (INTEIRA OU MEIA), EM AÇO, PARA VÃOS MAIORES OU IGUAIS A 6,0 M E MENORES QUE 8,0 M, INCLUSO IÇAMENTO. AF_07/2019</t>
  </si>
  <si>
    <t>195,71</t>
  </si>
  <si>
    <t>INSTALAÇÃO DE TESOURA (INTEIRA OU MEIA), EM AÇO, PARA VÃOS MAIORES OU IGUAIS A 8,0 M E MENORES QUE 10,0 M, INCLUSO IÇAMENTO. AF_07/2019</t>
  </si>
  <si>
    <t>230,36</t>
  </si>
  <si>
    <t>INSTALAÇÃO DE TESOURA (INTEIRA OU MEIA), EM AÇO, PARA VÃOS MAIORES OU IGUAIS A 10,0 M E MENORES QUE 12,0 M, INCLUSO IÇAMENTO. AF_07/2019</t>
  </si>
  <si>
    <t>286,08</t>
  </si>
  <si>
    <t>TRAMA DE AÇO COMPOSTA POR RIPAS, CAIBROS E TERÇAS PARA TELHADOS DE ATÉ 2 ÁGUAS PARA TELHA DE ENCAIXE DE CERÂMICA OU DE CONCRETO, INCLUSO TRANSPORTE VERTICAL. AF_07/2019</t>
  </si>
  <si>
    <t>159,72</t>
  </si>
  <si>
    <t>TRAMA DE AÇO COMPOSTA POR RIPAS E CAIBROS PARA TELHADOS DE ATÉ 2 ÁGUAS PARA TELHA DE ENCAIXE DE CERÂMICA OU DE CONCRETO, INCLUSO TRANSPORTE VERTICAL. AF_07/2019</t>
  </si>
  <si>
    <t>89,40</t>
  </si>
  <si>
    <t>TRAMA DE AÇO COMPOSTA POR RIPAS PARA TELHADOS DE ATÉ 2 ÁGUAS PARA TELHA DE ENCAIXE DE CERÂMICA OU DE CONCRETO, INCLUSO TRANSPORTE VERTICAL. AF_07/2019</t>
  </si>
  <si>
    <t>56,82</t>
  </si>
  <si>
    <t>TRAMA DE AÇO COMPOSTA POR RIPAS, CAIBROS E TERÇAS PARA TELHADOS DE MAIS DE 2 ÁGUAS PARA TELHA DE ENCAIXE DE CERÂMICA OU DE CONCRETO, INCLUSO TRANSPORTE VERTICAL. AF_07/2019</t>
  </si>
  <si>
    <t>166,99</t>
  </si>
  <si>
    <t>TRAMA DE AÇO COMPOSTA POR RIPAS E CAIBROS PARA TELHADOS DE MAIS DE 2 ÁGUAS PARA TELHA DE ENCAIXE DE CERÂMICA OU DE CONCRETO, INCLUSO TRANSPORTE VERTICAL. AF_07/2019</t>
  </si>
  <si>
    <t>100,71</t>
  </si>
  <si>
    <t>TRAMA DE AÇO COMPOSTA POR RIPAS PARA TELHADOS DE MAIS DE 2 ÁGUAS PARA TELHA DE ENCAIXE DE CERÂMICA OU DE CONCRETO, INCLUSO TRANSPORTE VERTICAL, INCLUSO TRANSPORTE VERTICAL. AF_07/2019</t>
  </si>
  <si>
    <t>59,83</t>
  </si>
  <si>
    <t>TRAMA DE AÇO COMPOSTA POR RIPAS, CAIBROS E TERÇAS PARA TELHADOS DE ATÉ 2 ÁGUAS PARA TELHA CERÂMICA CAPA-CANAL, INCLUSO TRANSPORTE VERTICAL. AF_07/2019</t>
  </si>
  <si>
    <t>161,94</t>
  </si>
  <si>
    <t>TRAMA DE AÇO COMPOSTA POR RIPAS E CAIBROS PARA TELHADOS DE ATÉ 2 ÁGUAS PARA TELHA CERÂMICA CAPA-CANAL, INCLUSO TRANSPORTE VERTICAL. AF_07/2019</t>
  </si>
  <si>
    <t>81,63</t>
  </si>
  <si>
    <t>TRAMA DE AÇO COMPOSTA POR RIPAS PARA TELHADOS DE ATÉ 2 ÁGUAS PARA TELHA CERÂMICA CAPA-CANAL, INCLUSO TRANSPORTE VERTICAL. AF_07/2019</t>
  </si>
  <si>
    <t>44,81</t>
  </si>
  <si>
    <t>TRAMA DE AÇO COMPOSTA POR RIPAS, CAIBROS E TERÇAS PARA TELHADOS DE MAIS DE 2 ÁGUAS PARA TELHA CERÂMICA CAPA-CANAL, INCLUSO TRANSPORTE VERTICAL. AF_07/2019</t>
  </si>
  <si>
    <t>169,83</t>
  </si>
  <si>
    <t>TRAMA DE AÇO COMPOSTA POR RIPAS E CAIBROS PARA TELHADOS DE MAIS DE 2 ÁGUAS PARA TELHA CERÂMICA CAPA-CANAL, INCLUSO TRANSPORTE VERTICAL. AF_07/2019</t>
  </si>
  <si>
    <t>TRAMA DE AÇO COMPOSTA POR RIPAS PARA TELHADOS DE MAIS DE 2 ÁGUAS PARA TELHA CERÂMICA CAPA-CANAL, INCLUSO TRANSPORTE VERTICAL. AF_07/2019</t>
  </si>
  <si>
    <t>47,22</t>
  </si>
  <si>
    <t>TRAMA DE AÇO COMPOSTA POR TERÇAS PARA TELHADOS DE ATÉ 2 ÁGUAS PARA TELHA ONDULADA DE FIBROCIMENTO, METÁLICA, PLÁSTICA OU TERMOACÚSTICA, INCLUSO TRANSPORTE VERTICAL. AF_07/2019</t>
  </si>
  <si>
    <t>58,40</t>
  </si>
  <si>
    <t>TRAMA DE AÇO COMPOSTA POR TERÇAS PARA TELHADOS DE ATÉ 2 ÁGUAS PARA TELHA ESTRUTURAL DE FIBROCIMENTO, INCLUSO TRANSPORTE VERTICAL. AF_07/2019</t>
  </si>
  <si>
    <t>61,34</t>
  </si>
  <si>
    <t>FABRICAÇÃO E INSTALAÇÃO DE TESOURA INTEIRA EM AÇO, VÃO DE 3 M, PARA TELHA CERÂMICA OU DE CONCRETO, INCLUSO IÇAMENTO. AF_12/2015</t>
  </si>
  <si>
    <t>811,27</t>
  </si>
  <si>
    <t>FABRICAÇÃO E INSTALAÇÃO DE TESOURA INTEIRA EM AÇO, VÃO DE 4 M, PARA TELHA CERÂMICA OU DE CONCRETO, INCLUSO IÇAMENTO. AF_12/2015</t>
  </si>
  <si>
    <t>967,98</t>
  </si>
  <si>
    <t>FABRICAÇÃO E INSTALAÇÃO DE TESOURA INTEIRA EM AÇO, VÃO DE 5 M, PARA TELHA CERÂMICA OU DE CONCRETO, INCLUSO IÇAMENTO. AF_12/2015</t>
  </si>
  <si>
    <t>1.124,67</t>
  </si>
  <si>
    <t>FABRICAÇÃO E INSTALAÇÃO DE TESOURA INTEIRA EM AÇO, VÃO DE 6 M, PARA TELHA CERÂMICA OU DE CONCRETO, INCLUSO IÇAMENTO. AF_12/2015</t>
  </si>
  <si>
    <t>1.417,44</t>
  </si>
  <si>
    <t>FABRICAÇÃO E INSTALAÇÃO DE TESOURA INTEIRA EM AÇO, VÃO DE 7 M, PARA TELHA CERÂMICA OU DE CONCRETO, INCLUSO IÇAMENTO. AF_12/2015</t>
  </si>
  <si>
    <t>1.574,15</t>
  </si>
  <si>
    <t>FABRICAÇÃO E INSTALAÇÃO DE TESOURA INTEIRA EM AÇO, VÃO DE 8 M, PARA TELHA CERÂMICA OU DE CONCRETO, INCLUSO IÇAMENTO. AF_12/2015</t>
  </si>
  <si>
    <t>1.765,49</t>
  </si>
  <si>
    <t>(COMPOSIÇÃO REPRESENTATIVA) FABRICAÇÃO E INSTALAÇÃO DE TESOURA INTEIRA EM AÇO, PARA VÃOS DE 3 A 12 M E PARA QUALQUER TIPO DE TELHA, INCLUSO IÇAMENTO. AF_12/2015</t>
  </si>
  <si>
    <t>13,42</t>
  </si>
  <si>
    <t>FABRICAÇÃO E INSTALAÇÃO DE TESOURA INTEIRA EM AÇO, VÃO DE 9 M, PARA TELHA CERÂMICA OU DE CONCRETO, INCLUSO IÇAMENTO. AF_12/2015</t>
  </si>
  <si>
    <t>2.062,94</t>
  </si>
  <si>
    <t>FABRICAÇÃO E INSTALAÇÃO DE TESOURA INTEIRA EM AÇO, VÃO DE 10 M, PARA TELHA CERÂMICA OU DE CONCRETO, INCLUSO IÇAMENTO. AF_12/2015</t>
  </si>
  <si>
    <t>2.282,09</t>
  </si>
  <si>
    <t>FABRICAÇÃO E INSTALAÇÃO DE TESOURA INTEIRA EM AÇO, VÃO DE 11 M, PARA TELHA CERÂMICA OU DE CONCRETO, INCLUSO IÇAMENTO. AF_12/2015</t>
  </si>
  <si>
    <t>2.438,78</t>
  </si>
  <si>
    <t>FABRICAÇÃO E INSTALAÇÃO DE TESOURA INTEIRA EM AÇO, VÃO DE 12 M, PARA TELHA CERÂMICA OU DE CONCRETO, INCLUSO IÇAMENTO. AF_12/2015</t>
  </si>
  <si>
    <t>2.635,13</t>
  </si>
  <si>
    <t>FABRICAÇÃO E INSTALAÇÃO DE TESOURA INTEIRA EM AÇO, VÃO DE 3 M, PARA TELHA ONDULADA DE FIBROCIMENTO, METÁLICA, PLÁSTICA OU TERMOACÚSTICA, INCLUSO IÇAMENTO.. AF_12/2015</t>
  </si>
  <si>
    <t>FABRICAÇÃO E INSTALAÇÃO DE TESOURA INTEIRA EM AÇO, VÃO DE 4 M, PARA TELHA ONDULADA DE FIBROCIMENTO, METÁLICA, PLÁSTICA OU TERMOACÚSTICA, INCLUSO IÇAMENTO. AF_12/2015</t>
  </si>
  <si>
    <t>928,34</t>
  </si>
  <si>
    <t>FABRICAÇÃO E INSTALAÇÃO DE TESOURA INTEIRA EM AÇO, VÃO DE 5 M, PARA TELHA ONDULADA DE FIBROCIMENTO, METÁLICA, PLÁSTICA OU TERMOACÚSTICA, INCLUSO IÇAMENTO. AF_12/2015</t>
  </si>
  <si>
    <t>1.085,04</t>
  </si>
  <si>
    <t>FABRICAÇÃO E INSTALAÇÃO DE TESOURA INTEIRA EM AÇO, VÃO DE 6 M, PARA TELHA ONDULADA DE FIBROCIMENTO, METÁLICA, PLÁSTICA OU TERMOACÚSTICA, INCLUSO IÇAMENTO. AF_12/2015</t>
  </si>
  <si>
    <t>1.338,16</t>
  </si>
  <si>
    <t>FABRICAÇÃO E INSTALAÇÃO DE TESOURA INTEIRA EM AÇO, VÃO DE 7 M, PARA TELHA ONDULADA DE FIBROCIMENTO, METÁLICA, PLÁSTICA OU TERMOACÚSTICA, INCLUSO IÇAMENTO. AF_12/2015</t>
  </si>
  <si>
    <t>1.494,87</t>
  </si>
  <si>
    <t>FABRICAÇÃO E INSTALAÇÃO DE TESOURA INTEIRA EM AÇO, VÃO DE 8 M, PARA TELHA ONDULADA DE FIBROCIMENTO, METÁLICA, PLÁSTICA OU TERMOACÚSTICA, INCLUSO IÇAMENTO, INCLUSO IÇAMENTO. AF_12/2015</t>
  </si>
  <si>
    <t>1.686,22</t>
  </si>
  <si>
    <t>FABRICAÇÃO E INSTALAÇÃO DE TESOURA INTEIRA EM AÇO, VÃO DE 9 M, PARA TELHA ONDULADA DE FIBROCIMENTO, METÁLICA, PLÁSTICA OU TERMOACÚSTICA, INCLUSO IÇAMENTO. AF_12/2015</t>
  </si>
  <si>
    <t>1.904,39</t>
  </si>
  <si>
    <t>FABRICAÇÃO E INSTALAÇÃO DE TESOURA INTEIRA EM AÇO, VÃO DE 10 M, PARA TELHA ONDULADA DE FIBROCIMENTO, METÁLICA, PLÁSTICA OU TERMOACÚSTICA, INCLUSO IÇAMENTO. AF_12/2015</t>
  </si>
  <si>
    <t>2.163,17</t>
  </si>
  <si>
    <t>FABRICAÇÃO E INSTALAÇÃO DE TESOURA INTEIRA EM AÇO, VÃO DE 11 M, PARA TELHA ONDULADA DE FIBROCIMENTO, METÁLICA, PLÁSTICA OU TERMOACÚSTICA, INCLUSO IÇAMENTO. AF_12/2015</t>
  </si>
  <si>
    <t>2.319,87</t>
  </si>
  <si>
    <t>FABRICAÇÃO E INSTALAÇÃO DE TESOURA INTEIRA EM AÇO, VÃO DE 12 M, PARA TELHA ONDULADA DE FIBROCIMENTO, METÁLICA, PLÁSTICA OU TERMOACÚSTICA, INCLUSO IÇAMENTO. AF_12/2015</t>
  </si>
  <si>
    <t>2.476,58</t>
  </si>
  <si>
    <t>FABRICAÇÃO E INSTALAÇÃO DE MEIA TESOURA DE MADEIRA NÃO APARELHADA, COM VÃO DE 3 M, PARA TELHA CERÂMICA OU DE CONCRETO, INCLUSO IÇAMENTO. AF_07/2019</t>
  </si>
  <si>
    <t>1.108,37</t>
  </si>
  <si>
    <t>FABRICAÇÃO E INSTALAÇÃO DE MEIA TESOURA DE MADEIRA NÃO APARELHADA, COM VÃO DE 4 M, PARA TELHA CERÂMICA OU DE CONCRETO, INCLUSO IÇAMENTO. AF_07/2019</t>
  </si>
  <si>
    <t>1.482,91</t>
  </si>
  <si>
    <t>FABRICAÇÃO E INSTALAÇÃO DE MEIA TESOURA DE MADEIRA NÃO APARELHADA, COM VÃO DE 5 M, PARA TELHA CERÂMICA OU DE CONCRETO, INCLUSO IÇAMENTO. AF_07/2019</t>
  </si>
  <si>
    <t>1.566,19</t>
  </si>
  <si>
    <t>FABRICAÇÃO E INSTALAÇÃO DE MEIA TESOURA DE MADEIRA NÃO APARELHADA, COM VÃO DE 6 M, PARA TELHA CERÂMICA OU DE CONCRETO, INCLUSO IÇAMENTO. AF_07/2019</t>
  </si>
  <si>
    <t>1.738,62</t>
  </si>
  <si>
    <t>FABRICAÇÃO E INSTALAÇÃO DE MEIA TESOURA DE MADEIRA NÃO APARELHADA, COM VÃO DE 7 M, PARA TELHA CERÂMICA OU DE CONCRETO, INCLUSO IÇAMENTO. AF_07/2019</t>
  </si>
  <si>
    <t>2.148,09</t>
  </si>
  <si>
    <t>FABRICAÇÃO E INSTALAÇÃO DE MEIA TESOURA DE MADEIRA NÃO APARELHADA, COM VÃO DE 8 M, PARA TELHA CERÂMICA OU DE CONCRETO, INCLUSO IÇAMENTO. AF_07/2019</t>
  </si>
  <si>
    <t>2.945,02</t>
  </si>
  <si>
    <t>FABRICAÇÃO E INSTALAÇÃO DE MEIA TESOURA DE MADEIRA NÃO APARELHADA, COM VÃO DE 9 M, PARA TELHA CERÂMICA OU DE CONCRETO, INCLUSO IÇAMENTO. AF_07/2019</t>
  </si>
  <si>
    <t>3.047,93</t>
  </si>
  <si>
    <t>FABRICAÇÃO E INSTALAÇÃO DE MEIA TESOURA DE MADEIRA NÃO APARELHADA, COM VÃO DE 10 M, PARA TELHA CERÂMICA OU DE CONCRETO, INCLUSO IÇAMENTO. AF_07/2019</t>
  </si>
  <si>
    <t>3.304,03</t>
  </si>
  <si>
    <t>FABRICAÇÃO E INSTALAÇÃO DE MEIA TESOURA DE MADEIRA NÃO APARELHADA, COM VÃO DE 11 M, PARA TELHA CERÂMICA OU DE CONCRETO, INCLUSO IÇAMENTO. AF_07/2019</t>
  </si>
  <si>
    <t>3.776,02</t>
  </si>
  <si>
    <t>FABRICAÇÃO E INSTALAÇÃO DE MEIA TESOURA DE MADEIRA NÃO APARELHADA, COM VÃO DE 12 M, PARA TELHA CERÂMICA OU DE CONCRETO, INCLUSO IÇAMENTO. AF_07/2019</t>
  </si>
  <si>
    <t>4.048,64</t>
  </si>
  <si>
    <t>FABRICAÇÃO E INSTALAÇÃO DE MEIA TESOURA DE MADEIRA NÃO APARELHADA, COM VÃO DE 3 M, PARA TELHA ONDULADA DE FIBROCIMENTO, ALUMÍNIO, PLÁSTICA OU TERMOACÚSTICA, INCLUSO IÇAMENTO. AF_07/2019</t>
  </si>
  <si>
    <t>1.076,86</t>
  </si>
  <si>
    <t>FABRICAÇÃO E INSTALAÇÃO DE MEIA TESOURA DE MADEIRA NÃO APARELHADA, COM VÃO DE 4 M, PARA TELHA ONDULADA DE FIBROCIMENTO, ALUMÍNIO, PLÁSTICA OU TERMOACÚSTICA, INCLUSO IÇAMENTO. AF_07/2019</t>
  </si>
  <si>
    <t>1.444,03</t>
  </si>
  <si>
    <t>FABRICAÇÃO E INSTALAÇÃO DE MEIA TESOURA DE MADEIRA NÃO APARELHADA, COM VÃO DE 5 M, PARA TELHA ONDULADA DE FIBROCIMENTO, ALUMÍNIO, PLÁSTICA OU TERMOACÚSTICA, INCLUSO IÇAMENTO. AF_07/2019</t>
  </si>
  <si>
    <t>1.527,32</t>
  </si>
  <si>
    <t>FABRICAÇÃO E INSTALAÇÃO DE MEIA TESOURA DE MADEIRA NÃO APARELHADA, COM VÃO DE 6 M, PARA TELHA ONDULADA DE FIBROCIMENTO, ALUMÍNIO, PLÁSTICA OU TERMOACÚSTICA, INCLUSO IÇAMENTO. AF_07/2019</t>
  </si>
  <si>
    <t>1.820,17</t>
  </si>
  <si>
    <t>FABRICAÇÃO E INSTALAÇÃO DE MEIA TESOURA DE MADEIRA NÃO APARELHADA, COM VÃO DE 7 M, PARA TELHA ONDULADA DE FIBROCIMENTO, ALUMÍNIO, PLÁSTICA OU TERMOACÚSTICA, INCLUSO IÇAMENTO. AF_07/2019</t>
  </si>
  <si>
    <t>2.044,43</t>
  </si>
  <si>
    <t>FABRICAÇÃO E INSTALAÇÃO DE MEIA TESOURA DE MADEIRA NÃO APARELHADA, COM VÃO DE 8 M, PARA TELHA ONDULADA DE FIBROCIMENTO, ALUMÍNIO, PLÁSTICA OU TERMOACÚSTICA, INCLUSO IÇAMENTO. AF_07/2019</t>
  </si>
  <si>
    <t>2.767,40</t>
  </si>
  <si>
    <t>FABRICAÇÃO E INSTALAÇÃO DE MEIA TESOURA DE MADEIRA NÃO APARELHADA, COM VÃO DE 9 M, PARA TELHA ONDULADA DE FIBROCIMENTO, ALUMÍNIO, PLÁSTICA OU TERMOACÚSTICA, INCLUSO IÇAMENTO. AF_07/2019</t>
  </si>
  <si>
    <t>2.868,21</t>
  </si>
  <si>
    <t>FABRICAÇÃO E INSTALAÇÃO DE MEIA TESOURA DE MADEIRA NÃO APARELHADA, COM VÃO DE 10 M, PARA TELHA ONDULADA DE FIBROCIMENTO, ALUMÍNIO, PLÁSTICA OU TERMOACÚSTICA, INCLUSO IÇAMENTO. AF_07/2019</t>
  </si>
  <si>
    <t>3.066,34</t>
  </si>
  <si>
    <t>FABRICAÇÃO E INSTALAÇÃO DE MEIA TESOURA DE MADEIRA NÃO APARELHADA, COM VÃO DE 11 M, PARA TELHA ONDULADA DE FIBROCIMENTO, ALUMÍNIO, PLÁSTICA OU TERMOACÚSTICA, INCLUSO IÇAMENTO. AF_07/2019</t>
  </si>
  <si>
    <t>3.422,97</t>
  </si>
  <si>
    <t>FABRICAÇÃO E INSTALAÇÃO DE MEIA TESOURA DE MADEIRA NÃO APARELHADA, COM VÃO DE 12 M, PARA TELHA ONDULADA DE FIBROCIMENTO, ALUMÍNIO, PLÁSTICA OU TERMOACÚSTICA, INCLUSO IÇAMENTO. AF_07/2019</t>
  </si>
  <si>
    <t>3.347,93</t>
  </si>
  <si>
    <t>FABRICAÇÃO E INSTALAÇÃO DE TESOURA (INTEIRA OU MEIA) EM AÇO, VÃOS MAIORES OU IGUAIS A 3,0 M E MENORES OU IGUAL A 6,0 M, INCLUSO IÇAMENTO. AF_07/2019</t>
  </si>
  <si>
    <t>13,86</t>
  </si>
  <si>
    <t>FABRICAÇÃO E INSTALAÇÃO DE TESOURA (INTEIRA OU MEIA) EM AÇO, VÃOS MAIORES QUE 6,0 M E MENORES QUE 12,0 M, INCLUSO IÇAMENTO. AF_07/2019</t>
  </si>
  <si>
    <t>13,10</t>
  </si>
  <si>
    <t>FABRICAÇÃO E INSTALAÇÃO DE PONTALETES DE MADEIRA NÃO APARELHADA PARA TELHADOS COM ATÉ 2 ÁGUAS E COM TELHA ONDULADA DE FIBROCIMENTO, ALUMÍNIO OU PLÁSTICA EM EDIFÍCIO RESIDENCIAL TÉRREO, INCLUSO TRANSPORTE VERTICAL. AF_07/2019</t>
  </si>
  <si>
    <t>TELHAMENTO COM TELHA DE ENCAIXE, TIPO FRANCESA DE VIDRO, COM ATÉ 2 ÁGUAS, INCLUSO TRANSPORTE VERTICAL. AF_07/2019</t>
  </si>
  <si>
    <t>794,68</t>
  </si>
  <si>
    <t>DRENO SUBSUPERFICIAL (SEÇÃO 0,40 X 0,40 M), COM TUBO DE PEAD CORRUGADO PERFURADO, DN 100 MM, ENCHIMENTO COM AREIA. AF_07/2021</t>
  </si>
  <si>
    <t>44,68</t>
  </si>
  <si>
    <t>DRENO SUBSUPERFICIAL (SEÇÃO 0,40 X 0,40 M), COM TUBO DE CONCRETO SIMPLES POROSO, DN 200 MM, ENCHIMENTO COM AREIA. AF_07/2021</t>
  </si>
  <si>
    <t>61,05</t>
  </si>
  <si>
    <t>DRENO SUBSUPERFICIAL (SEÇÃO 0,40 X 0,40 M), CEGO, ENCHIMENTO DE BRITA, ENVOLVIDO COM MANTA GEOTÊXTIL. AF_07/2021</t>
  </si>
  <si>
    <t>53,26</t>
  </si>
  <si>
    <t>DRENO SUBSUPERFICIAL (SEÇÃO 0,40 X 0,40 M), CEGO, ENCHIMENTO DE BRITA. AF_07/2021</t>
  </si>
  <si>
    <t>33,26</t>
  </si>
  <si>
    <t>DRENO SUBSUPERFICIAL (SEÇÃO 0,40 X 0,40 M), COM TUBO DE PEAD CORRUGADO PERFURADO, DN 100 MM, ENCHIMENTO COM BRITA, ENVOLVIDO COM MANTA GEOTÊXTIL. AF_07/2021</t>
  </si>
  <si>
    <t>62,77</t>
  </si>
  <si>
    <t>DRENO SUBSUPERFICIAL (SEÇÃO 0,40 X 0,40 M), COM TUBO DE CONCRETO SIMPLES POROSO, DN 200 MM, ENCHIMENTO COM BRITA, ENVOLVIDO COM MANTA GEOTÊXTIL. AF_07/2021</t>
  </si>
  <si>
    <t>79,44</t>
  </si>
  <si>
    <t>DRENO PROFUNDO (SEÇÃO 0,50 X 1,50 M), COM TUBO DE PEAD CORRUGADO PERFURADO, DN 100 MM, ENCHIMENTO COM AREIA, COM SELO DE ARGILA. AF_07/2021</t>
  </si>
  <si>
    <t>150,09</t>
  </si>
  <si>
    <t>DRENO PROFUNDO (SEÇÃO 0,50 X 1,50 M), COM TUBO DE CONCRETO SIMPLES POROSO, DN 200 MM, ENCHIMENTO COM AREIA, COM SELO DE ARGILA. AF_07/2021</t>
  </si>
  <si>
    <t>189,85</t>
  </si>
  <si>
    <t>DRENO PROFUNDO (SEÇÃO 0,50 X 1,50 M), COM TUBO DE PEAD CORRUGADO PERFURADO, DN 100 MM, ENCHIMENTO COM AREIA. AF_07/2021</t>
  </si>
  <si>
    <t>165,66</t>
  </si>
  <si>
    <t>DRENO PROFUNDO (SEÇÃO 0,50 X 1,50 M), COM TUBO DE CONCRETO SIMPLES POROSO, DN 200 MM, ENCHIMENTO COM AREIA. AF_07/2021</t>
  </si>
  <si>
    <t>187,00</t>
  </si>
  <si>
    <t>DRENO PROFUNDO (SEÇÃO 0,50 X 1,50 M), CEGO, ENCHIMENTO DE BRITA, ENVOLVIDO COM MANTA GEOTÊXTIL, COM SELO DE ARGILA. AF_07/2021</t>
  </si>
  <si>
    <t>168,00</t>
  </si>
  <si>
    <t>DRENO PROFUNDO (SEÇÃO 0,50 X 1,50 M), CEGO, ENCHIMENTO DE BRITA, ENVOLVIDO COM MANTA GEOTÊXTIL. AF_07/2021</t>
  </si>
  <si>
    <t>185,90</t>
  </si>
  <si>
    <t>DRENO PROFUNDO (SEÇÃO 0,50 X 1,50 M), COM TUBO DE PEAD CORRUGADO PERFURADO, DN 100 MM, ENCHIMENTO COM BRITA, ENVOLVIDO COM MANTA GEOTÊXTIL, COM SELO DE ARGILA. AF_07/2021</t>
  </si>
  <si>
    <t>178,53</t>
  </si>
  <si>
    <t>DRENO PROFUNDO (SEÇÃO 0,50 X 1,50 M), COM TUBO DE CONCRETO SIMPLES POROSO, DN 200 MM, ENCHIMENTO COM BRITA, ENVOLVIDO COM MANTA GEOTÊXTIL, COM SELO DE ARGILA. AF_07/2021</t>
  </si>
  <si>
    <t>204,78</t>
  </si>
  <si>
    <t>DRENO PROFUNDO (SEÇÃO 0,50 X 1,50 M), COM TUBO DE PEAD CORRUGADO PERFURADO, DN 100 MM, ENCHIMENTO COM BRITA, ENVOLVIDO COM MANTA GEOTÊXTIL. AF_07/2021</t>
  </si>
  <si>
    <t>196,41</t>
  </si>
  <si>
    <t>DRENO PROFUNDO (SEÇÃO 0,50 X 1,50 M), COM TUBO DE CONCRETO SIMPLES POROSO, DN 200 MM, ENCHIMENTO COM BRITA, ENVOLVIDO COM MANTA GEOTÊXTIL. AF_07/2021</t>
  </si>
  <si>
    <t>218,05</t>
  </si>
  <si>
    <t>DRENO ESPINHA DE PEIXE (SEÇÃO (0,40 X 0,40 M), COM TUBO DE PEAD CORRUGADO PERFURADO, DN 100 MM, ENCHIMENTO COM AREIA, INCLUSIVE CONEXÕES. AF_07/2021</t>
  </si>
  <si>
    <t>50,70</t>
  </si>
  <si>
    <t>DRENO ESPINHA DE PEIXE (SEÇÃO (0,40 X 0,40 M), COM TUBO DE PEAD CORRUGADO PERFURADO, DN 100 MM, ENCHIMENTO COM BRITA, ENVOLVIDO COM MANTA GEOTÊXTIL, INCLUSIVE CONEXÕES. AF_07/2021</t>
  </si>
  <si>
    <t>68,79</t>
  </si>
  <si>
    <t>DRENO ESPINHA DE PEIXE (SEÇÃO (0,50 X 0,80 M), COM TUBO DE PEAD CORRUGADO PERFURADO, DN 100 MM, ENCHIMENTO COM AREIA, INCLUSIVE CONEXÕES. AF_07/2021</t>
  </si>
  <si>
    <t>103,04</t>
  </si>
  <si>
    <t>DRENO ESPINHA DE PEIXE (SEÇÃO (0,50 X 0,80 M), COM TUBO DE PEAD CORRUGADO PERFURADO, DN 100 MM, ENCHIMENTO COM BRITA, ENVOLVIDO COM MANTA GEOTÊXTIL, INCLUSIVE CONEXÕES. AF_07/2021</t>
  </si>
  <si>
    <t>125,50</t>
  </si>
  <si>
    <t>TUBO DE PEAD CORRUGADO PERFURADO, DN 100 MM, PARA DRENO - FORNECIMENTO E ASSENTAMENTO. AF_07/2021</t>
  </si>
  <si>
    <t>10,76</t>
  </si>
  <si>
    <t>TUBO DE PVC CORRUGADO FLEXÍVEL PERFURADO, DN 100 MM, PARA DRENO - FORNECIMENTO E ASSENTAMENTO. AF_07/2021</t>
  </si>
  <si>
    <t>12,42</t>
  </si>
  <si>
    <t>TUBO DE CONCRETO SIMPLES POROSO, DN 200 MM, PARA DRENO - FORNECIMENTO E ASSENTAMENTO. AF_07/2021</t>
  </si>
  <si>
    <t>32,50</t>
  </si>
  <si>
    <t>LUVA DE PVC, SÉRIE NORMAL, PARA ESGOTO PREDIAL, DN 100 MM, INSTALADA EM DRENO  - FORNECIMENTO E INSTALAÇÃO. AF_07/2021</t>
  </si>
  <si>
    <t>23,74</t>
  </si>
  <si>
    <t>JUNÇÃO SIMPLES DE PVC, 45 GRAUS, SÉRIE NORMAL, PARA ESGOTO PREDIAL, DN 100 MM, INSTALADA EM DRENO - FORNECIMENTO E INSTALAÇÃO. AF_07/2021</t>
  </si>
  <si>
    <t>59,15</t>
  </si>
  <si>
    <t>JUNÇÃO DUPLA DE PVC, SÉRIE NORMAL, PARA ESGOTO PREDIAL, DN 100 X 100 X 100 MM, INSTALADA EM DRENO  - FORNECIMENTO E INSTALAÇÃO. AF_07/2021</t>
  </si>
  <si>
    <t>GEOTÊXTIL NÃO TECIDO 100% POLIÉSTER, RESISTÊNCIA A TRAÇÃO DE 9 KN/M (RT - 9), INSTALADO EM DRENO - FORNECIMENTO E INSTALAÇÃO. AF_07/2021</t>
  </si>
  <si>
    <t>GEOTÊXTIL NÃO TECIDO 100% POLIÉSTER, RESISTÊNCIA A TRAÇÃO DE 14 KN/M (RT - 14), INSTALADO EM DRENO - FORNECIMENTO E INSTALAÇÃO. AF_07/2021</t>
  </si>
  <si>
    <t>10,71</t>
  </si>
  <si>
    <t>GEOTÊXTIL NÃO TECIDO 100% POLIÉSTER, RESISTÊNCIA A TRAÇÃO DE 26 KN/M (RT - 26), INSTALADO EM DRENO - FORNECIMENTO E INSTALAÇÃO. AF_07/2021</t>
  </si>
  <si>
    <t>21,19</t>
  </si>
  <si>
    <t>ENCHIMENTO DE AREIA PARA DRENO, LANÇAMENTO MECANIZADO. AF_07/2021</t>
  </si>
  <si>
    <t>M3</t>
  </si>
  <si>
    <t>205,26</t>
  </si>
  <si>
    <t>ENCHIMENTO DE BRITA PARA DRENO, LANÇAMENTO MECANIZADO. AF_07/2021</t>
  </si>
  <si>
    <t>192,61</t>
  </si>
  <si>
    <t>ENCHIMENTO DE AREIA PARA DRENO, LANÇAMENTO MANUAL. AF_07/2021</t>
  </si>
  <si>
    <t>213,88</t>
  </si>
  <si>
    <t>ENCHIMENTO DE BRITA PARA DRENO, LANÇAMENTO MANUAL. AF_07/2021</t>
  </si>
  <si>
    <t>201,23</t>
  </si>
  <si>
    <t>DRENO EM MURO DE CONTENÇÃO, EXECUTADO NO PÉ DO MURO, COM TUBO DE PEAD CORRUGADO FLEXÍVEL PERFURADO, ENCHIMENTO COM BRITA, ENVOLVIDO COM MANTA GEOTÊXTIL. AF_07/2021</t>
  </si>
  <si>
    <t>52,64</t>
  </si>
  <si>
    <t>DRENO EM MURO DE CONTENÇÃO, EXECUTADO NO PÉ DO MURO, COM TUBO DE PVC CORRUGADO FLEXÍVEL PERFURADO, ENCHIMENTO COM BRITA, ENVOLVIDO COM MANTA GEOTÊXTIL. AF_07/2021</t>
  </si>
  <si>
    <t>53,12</t>
  </si>
  <si>
    <t>DRENO BARBACÃ, DN 100 MM, COM MATERIAL DRENANTE. AF_07/2021</t>
  </si>
  <si>
    <t>30,71</t>
  </si>
  <si>
    <t>DRENO BARBACÃ, DN 75 MM, COM MATERIAL DRENANTE. AF_07/2021</t>
  </si>
  <si>
    <t>29,44</t>
  </si>
  <si>
    <t>DRENO BARBACÃ, DN 50 MM, COM MATERIAL DRENANTE. AF_07/2021</t>
  </si>
  <si>
    <t>GEOTÊXTIL NÃO TECIDO 100% POLIÉSTER, RESISTÊNCIA A TRAÇÃO DE 31 KN/M (RT-31), INSTALADO EM DRENO - FORNECIMENTO E INSTALAÇÃO. AF_07/2021</t>
  </si>
  <si>
    <t>25,31</t>
  </si>
  <si>
    <t>MURO DE GABIÃO, ENCHIMENTO COM PEDRA DE MÃO TIPO RACHÃO, DE GRAVIDADE, COM GAIOLAS DE COMPRIMENTO IGUAL A 2 M, PARA MUROS COM ALTURA MENOR OU IGUAL A 4 M  FORNECIMENTO E EXECUÇÃO. AF_12/2015</t>
  </si>
  <si>
    <t>730,55</t>
  </si>
  <si>
    <t>MURO DE GABIÃO, ENCHIMENTO COM PEDRA DE MÃO TIPO RACHÃO, DE GRAVIDADE, COM GAIOLAS DE COMPRIMENTO IGUAL A 5 M, PARA MUROS COM ALTURA MENOR OU IGUAL A 4 M  FORNECIMENTO E EXECUÇÃO. AF_12/2015</t>
  </si>
  <si>
    <t>708,40</t>
  </si>
  <si>
    <t>MURO DE GABIÃO, ENCHIMENTO COM PEDRA DE MÃO TIPO RACHÃO, DE GRAVIDADE, COM GAIOLAS DE COMPRIMENTO IGUAL A 2 M, PARA MUROS COM ALTURA MAIOR QUE 4 M E MENOR OU IGUAL A 6 M  FORNECIMENTO E EXECUÇÃO. AF_12/2015</t>
  </si>
  <si>
    <t>891,23</t>
  </si>
  <si>
    <t>MURO DE GABIÃO, ENCHIMENTO COM PEDRA DE MÃO TIPO RACHÃO, DE GRAVIDADE, COM GAIOLAS DE COMPRIMENTO IGUAL A 5 M, PARA MUROS COM ALTURA MAIOR QUE 4 M E MENOR OU IGUAL A 6 M   FORNECIMENTO E EXECUÇÃO. AF_12/2015</t>
  </si>
  <si>
    <t>827,05</t>
  </si>
  <si>
    <t>MURO DE GABIÃO, ENCHIMENTO COM PEDRA DE MÃO TIPO RACHÃO, DE GRAVIDADE, COM GAIOLAS DE COMPRIMENTO IGUAL A 2 M, PARA MUROS COM ALTURA MAIOR QUE 6 M E MENOR OU IGUAL A 10 M   FORNECIMENTO E EXECUÇÃO. AF_12/2015</t>
  </si>
  <si>
    <t>982,91</t>
  </si>
  <si>
    <t>MURO DE GABIÃO, ENCHIMENTO COM PEDRA DE MÃO TIPO RACHÃO, DE GRAVIDADE, COM GAIOLAS DE COMPRIMENTO IGUAL A 5 M, PARA MUROS COM ALTURA MAIOR QUE 6 M E MENOR OU IGUAL A 10 M FORNECIMENTO E EXECUÇÃO. AF_12/2015</t>
  </si>
  <si>
    <t>895,17</t>
  </si>
  <si>
    <t>1.021,86</t>
  </si>
  <si>
    <t>MURO DE GABIÃO, ENCHIMENTO COM PEDRA DE MÃO TIPO RACHÃO, COM SOLO REFORÇADO, PARA MUROS COM ALTURA MAIOR QUE 4 M E MENOR OU IGUAL A 12 M   FORNECIMENTO E EXECUÇÃO. AF_12/2015</t>
  </si>
  <si>
    <t>1.715,03</t>
  </si>
  <si>
    <t>MURO DE GABIÃO, ENCHIMENTO COM PEDRA DE MÃO TIPO RACHÃO, COM SOLO REFORÇADO, PARA MUROS COM ALTURA MAIOR QUE 12 M E MENOR OU IGUAL A 20 M    FORNECIMENTO E EXECUÇÃO. AF_12/2015</t>
  </si>
  <si>
    <t>2.118,08</t>
  </si>
  <si>
    <t>MURO DE GABIÃO, ENCHIMENTO COM PEDRA DE MÃO TIPO RACHÃO, COM SOLO REFORÇADO, PARA MUROS COM ALTURA MAIOR QUE 20 M E MENOR OU IGUAL A 28 M   FORNECIMENTO E EXECUÇÃO. AF_12/2015</t>
  </si>
  <si>
    <t>2.519,61</t>
  </si>
  <si>
    <t>MURO DE GABIÃO, ENCHIMENTO COM RESÍDUO DE CONSTRUÇÃO E DEMOLIÇÃO, DE GRAVIDADE, COM GAIOLA TRAPEZOIDAL DE COMPRIMENTO IGUAL A 2 M, PARA MUROS COM ALTURA MENOR OU IGUAL A 2 M   FORNECIMENTO E EXECUÇÃO. AF_12/2015</t>
  </si>
  <si>
    <t>622,26</t>
  </si>
  <si>
    <t>MURO DE GABIÃO, ENCHIMENTO COM RESÍDUO DE CONSTRUÇÃO E DEMOLIÇÃO, DE GRAVIDADE, COM GAIOLA TRAPEZOIDAL DE COMPRIMENTO IGUAL A 2 M, PARA MUROS COM ALTURA MAIOR QUE 2 M E MENOR OU IGUAL A 4 M    FORNECIMENTO E EXECUÇÃO. AF_12/2015</t>
  </si>
  <si>
    <t>567,56</t>
  </si>
  <si>
    <t>PROTEÇÃO SUPERFICIAL DE CANAL EM GABIÃO TIPO COLCHÃO, ALTURA DE 17 CENTÍMETROS, ENCHIMENTO COM PEDRA DE MÃO TIPO RACHÃO - FORNECIMENTO E EXECUÇÃO. AF_12/2015</t>
  </si>
  <si>
    <t>254,09</t>
  </si>
  <si>
    <t>290,88</t>
  </si>
  <si>
    <t>PROTEÇÃO SUPERFICIAL DE CANAL EM GABIÃO TIPO COLCHÃO, ALTURA DE 30 CENTÍMETROS, ENCHIMENTO COM PEDRA DE MÃO TIPO RACHÃO - FORNECIMENTO E EXECUÇÃO. AF_12/2015</t>
  </si>
  <si>
    <t>335,42</t>
  </si>
  <si>
    <t>PROTEÇÃO SUPERFICIAL DE CANAL EM GABIÃO TIPO SACO, DIÂMETRO DE 65 CENTÍMETROS, ENCHIMENTO MANUAL COM PEDRA DE MÃO TIPO RACHÃO - FORNECIMENTO E EXECUÇÃO. AF_12/2015</t>
  </si>
  <si>
    <t>822,15</t>
  </si>
  <si>
    <t>EXECUÇÃO DE REVESTIMENTO DE CONCRETO PROJETADO COM ESPESSURA DE 7 CM, ARMADO COM TELA, INCLINAÇÃO MENOR QUE 90°, APLICAÇÃO CONTÍNUA, UTILIZANDO EQUIPAMENTO DE PROJEÇÃO COM 6 M³/H DE CAPACIDADE. AF_01/2016</t>
  </si>
  <si>
    <t>127,72</t>
  </si>
  <si>
    <t>EXECUÇÃO DE REVESTIMENTO DE CONCRETO PROJETADO COM ESPESSURA DE 10 CM, ARMADO COM TELA, INCLINAÇÃO MENOR QUE 90°, APLICAÇÃO CONTÍNUA, UTILIZANDO EQUIPAMENTO DE PROJEÇÃO COM 6 M³/H DE CAPACIDADE. AF_01/2016</t>
  </si>
  <si>
    <t>141,74</t>
  </si>
  <si>
    <t>EXECUÇÃO DE REVESTIMENTO DE CONCRETO PROJETADO COM ESPESSURA DE 7 CM, ARMADO COM TELA, INCLINAÇÃO DE 90°, APLICAÇÃO CONTÍNUA, UTILIZANDO EQUIPAMENTO DE PROJEÇÃO COM 6 M³/H DE CAPACIDADE. AF_01/2016</t>
  </si>
  <si>
    <t>166,51</t>
  </si>
  <si>
    <t>EXECUÇÃO DE REVESTIMENTO DE CONCRETO PROJETADO COM ESPESSURA DE 10 CM, ARMADO COM TELA, INCLINAÇÃO DE 90°, APLICAÇÃO CONTÍNUA, UTILIZANDO EQUIPAMENTO DE PROJEÇÃO COM 6 M³/H DE CAPACIDADE. AF_01/2016</t>
  </si>
  <si>
    <t>180,50</t>
  </si>
  <si>
    <t>EXECUÇÃO DE REVESTIMENTO DE CONCRETO PROJETADO COM ESPESSURA DE 7 CM, ARMADO COM TELA, INCLINAÇÃO MENOR QUE 90°, APLICAÇÃO CONTÍNUA, UTILIZANDO EQUIPAMENTO DE PROJEÇÃO COM 3 M³/H DE CAPACIDADE. AF_01/2016</t>
  </si>
  <si>
    <t>140,47</t>
  </si>
  <si>
    <t>EXECUÇÃO DE REVESTIMENTO DE CONCRETO PROJETADO COM ESPESSURA DE 10 CM, ARMADO COM TELA, INCLINAÇÃO MENOR QUE 90°, APLICAÇÃO CONTÍNUA, UTILIZANDO EQUIPAMENTO DE PROJEÇÃO COM 3 M³/H DE CAPACIDADE. AF_01/2016</t>
  </si>
  <si>
    <t>155,81</t>
  </si>
  <si>
    <t>EXECUÇÃO DE REVESTIMENTO DE CONCRETO PROJETADO COM ESPESSURA DE 7 CM, ARMADO COM TELA, INCLINAÇÃO DE 90°, APLICAÇÃO CONTÍNUA, UTILIZANDO EQUIPAMENTO DE PROJEÇÃO COM 3 M³/H DE CAPACIDADE. AF_01/2016</t>
  </si>
  <si>
    <t>181,54</t>
  </si>
  <si>
    <t>EXECUÇÃO DE REVESTIMENTO DE CONCRETO PROJETADO COM ESPESSURA DE 10 CM, ARMADO COM TELA, INCLINAÇÃO DE 90°, APLICAÇÃO CONTÍNUA, UTILIZANDO EQUIPAMENTO DE PROJEÇÃO COM 3 M³/H DE CAPACIDADE. AF_01/2016</t>
  </si>
  <si>
    <t>196,93</t>
  </si>
  <si>
    <t>EXECUÇÃO DE REVESTIMENTO DE CONCRETO PROJETADO COM ESPESSURA DE 7 CM, ARMADO COM FIBRAS DE AÇO, INCLINAÇÃO MENOR QUE 90°, APLICAÇÃO CONTÍNUA, UTILIZANDO EQUIPAMENTO DE PROJEÇÃO COM 6 M³/H DE CAPACIDADE. AF_01/2016</t>
  </si>
  <si>
    <t>142,36</t>
  </si>
  <si>
    <t>EXECUÇÃO DE REVESTIMENTO DE CONCRETO PROJETADO COM ESPESSURA DE 10 CM, ARMADO COM FIBRAS DE AÇO, INCLINAÇÃO MENOR QUE 90°, APLICAÇÃO CONTÍNUA, UTILIZANDO EQUIPAMENTO DE PROJEÇÃO COM 6 M³/H DE CAPACIDADE. AF_01/2016</t>
  </si>
  <si>
    <t>167,53</t>
  </si>
  <si>
    <t>EXECUÇÃO DE REVESTIMENTO DE CONCRETO PROJETADO COM ESPESSURA DE 7 CM, ARMADO COM FIBRAS DE AÇO, INCLINAÇÃO DE 90°, APLICAÇÃO CONTÍNUA, UTILIZANDO EQUIPAMENTO DE PROJEÇÃO COM 6 M³/H DE CAPACIDADE. AF_01/2016</t>
  </si>
  <si>
    <t>148,29</t>
  </si>
  <si>
    <t>EXECUÇÃO DE REVESTIMENTO DE CONCRETO PROJETADO COM ESPESSURA DE 10 CM, ARMADO COM FIBRAS DE AÇO, INCLINAÇÃO DE 90°, APLICAÇÃO CONTÍNUA, UTILIZANDO EQUIPAMENTO DE PROJEÇÃO COM 6 M³/H DE CAPACIDADE. AF_01/2016</t>
  </si>
  <si>
    <t>173,23</t>
  </si>
  <si>
    <t>EXECUÇÃO DE REVESTIMENTO DE CONCRETO PROJETADO COM ESPESSURA DE 7 CM, ARMADO COM FIBRAS DE AÇO, INCLINAÇÃO MENOR QUE 90°, APLICAÇÃO CONTÍNUA, UTILIZANDO EQUIPAMENTO DE PROJEÇÃO COM 3 M³/H DE CAPACIDADE. AF_01/2016</t>
  </si>
  <si>
    <t>156,75</t>
  </si>
  <si>
    <t>EXECUÇÃO DE REVESTIMENTO DE CONCRETO PROJETADO COM ESPESSURA DE 10 CM, ARMADO COM FIBRAS DE AÇO, INCLINAÇÃO MENOR QUE 90°, APLICAÇÃO CONTÍNUA, UTILIZANDO EQUIPAMENTO DE PROJEÇÃO COM 3 M³/H DE CAPACIDADE. AF_01/2016</t>
  </si>
  <si>
    <t>183,06</t>
  </si>
  <si>
    <t>EXECUÇÃO DE REVESTIMENTO DE CONCRETO PROJETADO COM ESPESSURA DE 7 CM, ARMADO COM FIBRAS DE AÇO, INCLINAÇÃO DE 90°, APLICAÇÃO CONTÍNUA, UTILIZANDO EQUIPAMENTO DE PROJEÇÃO COM 3 M³/H DE CAPACIDADE. AF_01/2016</t>
  </si>
  <si>
    <t>EXECUÇÃO DE REVESTIMENTO DE CONCRETO PROJETADO COM ESPESSURA DE 10 CM, ARMADO COM FIBRAS DE AÇO, INCLINAÇÃO DE 90°, APLICAÇÃO CONTÍNUA, UTILIZANDO EQUIPAMENTO DE PROJEÇÃO COM 3 M³/H DE CAPACIDADE. AF_01/2016</t>
  </si>
  <si>
    <t>193,07</t>
  </si>
  <si>
    <t>EXECUÇÃO DE REVESTIMENTO DE CONCRETO PROJETADO COM ESPESSURA DE 7 CM, ARMADO COM TELA, INCLINAÇÃO MENOR QUE 90°, APLICAÇÃO DESCONTÍNUA, UTILIZANDO EQUIPAMENTO DE PROJEÇÃO COM 6 M³/H DE CAPACIDADE. AF_01/2016</t>
  </si>
  <si>
    <t>137,60</t>
  </si>
  <si>
    <t>EXECUÇÃO DE REVESTIMENTO DE CONCRETO PROJETADO COM ESPESSURA DE 10 CM, ARMADO COM TELA, INCLINAÇÃO MENOR QUE 90°, APLICAÇÃO DESCONTÍNUA, UTILIZANDO EQUIPAMENTO DE PROJEÇÃO COM 6 M³/H DE CAPACIDADE. AF_01/2016</t>
  </si>
  <si>
    <t>151,97</t>
  </si>
  <si>
    <t>EXECUÇÃO DE REVESTIMENTO DE CONCRETO PROJETADO COM ESPESSURA DE 7 CM, ARMADO COM TELA, INCLINAÇÃO DE 90°, APLICAÇÃO DESCONTÍNUA, UTILIZANDO EQUIPAMENTO DE PROJEÇÃO COM 6 M³/H DE CAPACIDADE. AF_01/2016</t>
  </si>
  <si>
    <t>177,83</t>
  </si>
  <si>
    <t>EXECUÇÃO DE REVESTIMENTO DE CONCRETO PROJETADO COM ESPESSURA DE 10 CM, ARMADO COM TELA, INCLINAÇÃO DE 90°, APLICAÇÃO DESCONTÍNUA, UTILIZANDO EQUIPAMENTO DE PROJEÇÃO COM 6 M³/H DE CAPACIDADE. AF_01/2016</t>
  </si>
  <si>
    <t>192,34</t>
  </si>
  <si>
    <t>EXECUÇÃO DE REVESTIMENTO DE CONCRETO PROJETADO COM ESPESSURA DE 7 CM, ARMADO COM TELA, INCLINAÇÃO MENOR QUE 90°, APLICAÇÃO DESCONTÍNUA, UTILIZANDO EQUIPAMENTO DE PROJEÇÃO COM 3 M³/H DE CAPACIDADE. AF_01/2016</t>
  </si>
  <si>
    <t>148,44</t>
  </si>
  <si>
    <t>EXECUÇÃO DE REVESTIMENTO DE CONCRETO PROJETADO COM ESPESSURA DE 10 CM, ARMADO COM TELA, INCLINAÇÃO MENOR QUE 90°, APLICAÇÃO DESCONTÍNUA, UTILIZANDO EQUIPAMENTO DE PROJEÇÃO COM 3 M³/H DE CAPACIDADE. AF_01/2016</t>
  </si>
  <si>
    <t>164,31</t>
  </si>
  <si>
    <t>EXECUÇÃO DE REVESTIMENTO DE CONCRETO PROJETADO COM ESPESSURA DE 7 CM, ARMADO COM TELA, INCLINAÇÃO DE 90°, APLICAÇÃO DESCONTÍNUA, UTILIZANDO EQUIPAMENTO DE PROJEÇÃO COM 3 M³/H DE CAPACIDADE. AF_01/2016</t>
  </si>
  <si>
    <t>190,50</t>
  </si>
  <si>
    <t>EXECUÇÃO DE REVESTIMENTO DE CONCRETO PROJETADO COM ESPESSURA DE 10 CM, ARMADO COM TELA, INCLINAÇÃO DE 90°, APLICAÇÃO DESCONTÍNUA, UTILIZANDO EQUIPAMENTO DE PROJEÇÃO COM 3 M³/H DE CAPACIDADE. AF_01/2016</t>
  </si>
  <si>
    <t>206,72</t>
  </si>
  <si>
    <t>EXECUÇÃO DE REVESTIMENTO DE CONCRETO PROJETADO COM ESPESSURA DE 7 CM, ARMADO COM FIBRAS DE AÇO, INCLINAÇÃO MENOR QUE 90°, APLICAÇÃO DESCONTÍNUA, UTILIZANDO EQUIPAMENTO DE PROJEÇÃO COM 6 M³/H DE CAPACIDADE. AF_01/2016</t>
  </si>
  <si>
    <t>148,01</t>
  </si>
  <si>
    <t>EXECUÇÃO DE REVESTIMENTO DE CONCRETO PROJETADO COM ESPESSURA DE 10 CM, ARMADO COM FIBRAS DE AÇO, INCLINAÇÃO MENOR QUE 90°, APLICAÇÃO DESCONTÍNUA, UTILIZANDO EQUIPAMENTO DE PROJEÇÃO COM 6 M³/H DE CAPACIDADE. AF_01/2016</t>
  </si>
  <si>
    <t>173,56</t>
  </si>
  <si>
    <t>EXECUÇÃO DE REVESTIMENTO DE CONCRETO PROJETADO COM ESPESSURA DE 7 CM, ARMADO COM FIBRAS DE AÇO, INCLINAÇÃO DE 90°, APLICAÇÃO DESCONTÍNUA, UTILIZANDO EQUIPAMENTO DE PROJEÇÃO COM 6 M³/H DE CAPACIDADE. AF_01/2016</t>
  </si>
  <si>
    <t>151,23</t>
  </si>
  <si>
    <t>EXECUÇÃO DE REVESTIMENTO DE CONCRETO PROJETADO COM ESPESSURA DE 10 CM, ARMADO COM FIBRAS DE AÇO, INCLINAÇÃO DE 90°, APLICAÇÃO DESCONTÍNUA, UTILIZANDO EQUIPAMENTO DE PROJEÇÃO COM 6 M³/H DE CAPACIDADE. AF_01/2016</t>
  </si>
  <si>
    <t>176,61</t>
  </si>
  <si>
    <t>EXECUÇÃO DE REVESTIMENTO DE CONCRETO PROJETADO COM ESPESSURA DE 7 CM, ARMADO COM FIBRAS DE AÇO, INCLINAÇÃO MENOR QUE 90°, APLICAÇÃO DESCONTÍNUA, UTILIZANDO EQUIPAMENTO DE PROJEÇÃO COM 3 M³/H DE CAPACIDADE. AF_01/2016</t>
  </si>
  <si>
    <t>162,18</t>
  </si>
  <si>
    <t>EXECUÇÃO DE REVESTIMENTO DE CONCRETO PROJETADO COM ESPESSURA DE 10 CM, ARMADO COM FIBRAS DE AÇO, INCLINAÇÃO MENOR QUE 90°, APLICAÇÃO DESCONTÍNUA, UTILIZANDO EQUIPAMENTO DE PROJEÇÃO COM 3 M³/H DE CAPACIDADE. AF_01/2016</t>
  </si>
  <si>
    <t>189,02</t>
  </si>
  <si>
    <t>EXECUÇÃO DE REVESTIMENTO DE CONCRETO PROJETADO COM ESPESSURA DE 7 CM, ARMADO COM FIBRAS DE AÇO, INCLINAÇÃO DE 90°, APLICAÇÃO DESCONTÍNUA, UTILIZANDO EQUIPAMENTO DE PROJEÇÃO COM 3 M³/H DE CAPACIDADE. AF_01/2016</t>
  </si>
  <si>
    <t>170,49</t>
  </si>
  <si>
    <t>EXECUÇÃO DE REVESTIMENTO DE CONCRETO PROJETADO COM ESPESSURA DE 10 CM, ARMADO COM FIBRAS DE AÇO, INCLINAÇÃO DE 90°, APLICAÇÃO DESCONTÍNUA, UTILIZANDO EQUIPAMENTO DE PROJEÇÃO COM 3 M³/H DE CAPACIDADE. AF_01/2016</t>
  </si>
  <si>
    <t>197,23</t>
  </si>
  <si>
    <t>EXECUÇÃO DE GRAMPO PARA SOLO GRAMPEADO COM COMPRIMENTO MENOR OU IGUAL A 4 M, DIÂMETRO DE 10 CM, PERFURAÇÃO COM EQUIPAMENTO MANUAL E ARMADURA COM DIÂMETRO DE 16 MM. AF_05/2016</t>
  </si>
  <si>
    <t>206,79</t>
  </si>
  <si>
    <t>EXECUÇÃO DE GRAMPO PARA SOLO GRAMPEADO COM COMPRIMENTO MAIOR QUE 4 M E MENOR OU IGUAL A 6 M, DIÂMETRO DE 10 CM, PERFURAÇÃO COM EQUIPAMENTO MANUAL E ARMADURA COM DIÂMETRO DE 16 MM. AF_05/2016</t>
  </si>
  <si>
    <t>192,70</t>
  </si>
  <si>
    <t>EXECUÇÃO DE GRAMPO PARA SOLO GRAMPEADO COM COMPRIMENTO MAIOR QUE 6 M E MENOR OU IGUAL A 8 M, DIÂMETRO DE 10 CM, PERFURAÇÃO COM EQUIPAMENTO MANUAL E ARMADURA COM DIÂMETRO DE 16 MM. AF_05/2016</t>
  </si>
  <si>
    <t>184,16</t>
  </si>
  <si>
    <t>EXECUÇÃO DE GRAMPO PARA SOLO GRAMPEADO COM COMPRIMENTO MAIOR QUE 8 M E MENOR OU IGUAL A 10 M, DIÂMETRO DE 10 CM, PERFURAÇÃO COM EQUIPAMENTO MANUAL E ARMADURA COM DIÂMETRO DE 16 MM. AF_05/2016</t>
  </si>
  <si>
    <t>178,13</t>
  </si>
  <si>
    <t>EXECUÇÃO DE GRAMPO PARA SOLO GRAMPEADO COM COMPRIMENTO MAIOR QUE 10 M, DIÂMETRO DE 10 CM, PERFURAÇÃO COM EQUIPAMENTO MANUAL E ARMADURA COM DIÂMETRO DE 16 MM. AF_05/2016</t>
  </si>
  <si>
    <t>173,34</t>
  </si>
  <si>
    <t>EXECUÇÃO DE GRAMPO PARA SOLO GRAMPEADO COM COMPRIMENTO MENOR OU IGUAL A 4 M, DIÂMETRO DE 10 CM, PERFURAÇÃO COM EQUIPAMENTO MANUAL E ARMADURA COM DIÂMETRO DE 20 MM. AF_05/2016</t>
  </si>
  <si>
    <t>222,85</t>
  </si>
  <si>
    <t>EXECUÇÃO DE GRAMPO PARA SOLO GRAMPEADO COM COMPRIMENTO MAIOR QUE 4 M E MENOR OU IGUAL A 6 M, DIÂMETRO DE 10 CM, PERFURAÇÃO COM EQUIPAMENTO MANUAL E ARMADURA COM DIÂMETRO DE 20 MM. AF_05/2016</t>
  </si>
  <si>
    <t>207,90</t>
  </si>
  <si>
    <t>EXECUÇÃO DE GRAMPO PARA SOLO GRAMPEADO COM COMPRIMENTO MAIOR QUE 6 M E MENOR OU IGUAL A 8 M, DIÂMETRO DE 10 CM, PERFURAÇÃO COM EQUIPAMENTO MANUAL E ARMADURA COM DIÂMETRO DE 20 MM. AF_05/2016</t>
  </si>
  <si>
    <t>198,91</t>
  </si>
  <si>
    <t>EXECUÇÃO DE GRAMPO PARA SOLO GRAMPEADO COM COMPRIMENTO MAIOR QUE 8 M E MENOR OU IGUAL A 10 M, DIÂMETRO DE 10 CM, PERFURAÇÃO COM EQUIPAMENTO MANUAL E ARMADURA COM DIÂMETRO DE 20 MM. AF_05/2016</t>
  </si>
  <si>
    <t>192,62</t>
  </si>
  <si>
    <t>EXECUÇÃO DE GRAMPO PARA SOLO GRAMPEADO COM COMPRIMENTO MAIOR QUE 10 M, DIÂMETRO DE 10 CM, PERFURAÇÃO COM EQUIPAMENTO MANUAL E ARMADURA COM DIÂMETRO DE 20 MM. AF_05/2016</t>
  </si>
  <si>
    <t>187,66</t>
  </si>
  <si>
    <t>EXECUÇÃO DE GRAMPO PARA SOLO GRAMPEADO COM COMPRIMENTO MENOR OU IGUAL A 4 M, DIÂMETRO DE 7 CM, PERFURAÇÃO COM EQUIPAMENTO MANUAL E ARMADURA COM DIÂMETRO DE 16 MM. AF_05/2016</t>
  </si>
  <si>
    <t>195,19</t>
  </si>
  <si>
    <t>EXECUÇÃO DE GRAMPO PARA SOLO GRAMPEADO COM COMPRIMENTO MAIOR QUE 4 E MENOR OU IGUAL A 6 M, DIÂMETRO DE 7 CM, PERFURAÇÃO COM EQUIPAMENTO MANUAL E ARMADURA COM DIÂMETRO DE 16 MM. AF_05/2016</t>
  </si>
  <si>
    <t>181,14</t>
  </si>
  <si>
    <t>EXECUÇÃO DE GRAMPO PARA SOLO GRAMPEADO COM COMPRIMENTO MAIOR QUE 6 M E MENOR OU IGUAL A 8 M, DIÂMETRO DE 7 CM, PERFURAÇÃO COM EQUIPAMENTO MANUAL E ARMADURA COM DIÂMETRO DE 16 MM. AF_05/2016</t>
  </si>
  <si>
    <t>172,66</t>
  </si>
  <si>
    <t>EXECUÇÃO DE GRAMPO PARA SOLO GRAMPEADO COM COMPRIMENTO MAIOR QUE 8 M E MENOR OU IGUAL A 10 M, DIÂMETRO DE 7 CM, PERFURAÇÃO COM EQUIPAMENTO MANUAL E ARMADURA COM DIÂMETRO DE 16 MM. AF_05/2016</t>
  </si>
  <si>
    <t>164,69</t>
  </si>
  <si>
    <t>EXECUÇÃO DE GRAMPO PARA SOLO GRAMPEADO COM COMPRIMENTO MAIOR QUE 10 M, DIÂMETRO DE 7 CM, PERFURAÇÃO COM EQUIPAMENTO MANUAL E ARMADURA COM DIÂMETRO DE 16 MM. AF_05/2016</t>
  </si>
  <si>
    <t>161,88</t>
  </si>
  <si>
    <t>EXECUÇÃO DE GRAMPO PARA SOLO GRAMPEADO COM COMPRIMENTO MENOR OU IGUAL A 4 M, DIÂMETRO DE 7 CM, PERFURAÇÃO COM EQUIPAMENTO MANUAL E ARMADURA COM DIÂMETRO DE 20 MM. AF_05/2016</t>
  </si>
  <si>
    <t>211,23</t>
  </si>
  <si>
    <t>EXECUÇÃO DE GRAMPO PARA SOLO GRAMPEADO COM COMPRIMENTO MAIOR QUE 4 E MENOR OU IGUAL A 6 M, DIÂMETRO DE 7 CM, PERFURAÇÃO COM EQUIPAMENTO MANUAL E ARMADURA COM DIÂMETRO DE 20 MM. AF_05/2016</t>
  </si>
  <si>
    <t>196,29</t>
  </si>
  <si>
    <t>EXECUÇÃO DE GRAMPO PARA SOLO GRAMPEADO COM COMPRIMENTO MAIOR QUE 6 M E MENOR OU IGUAL A 8 M, DIÂMETRO DE 7 CM, PERFURAÇÃO COM EQUIPAMENTO MANUAL E ARMADURA COM DIÂMETRO DE 20 MM. AF_05/2016</t>
  </si>
  <si>
    <t>187,42</t>
  </si>
  <si>
    <t>EXECUÇÃO DE GRAMPO PARA SOLO GRAMPEADO COM COMPRIMENTO MAIOR QUE 8 MENOR OU IGUAL A 10 M, DIÂMETRO DE 7 CM, PERFURAÇÃO COM EQUIPAMENTO MANUAL E ARMADURA COM DIÂMETRO DE 20 MM. AF_05/2016</t>
  </si>
  <si>
    <t>181,16</t>
  </si>
  <si>
    <t>EXECUÇÃO DE GRAMPO PARA SOLO GRAMPEADO COM COMPRIMENTO MAIOR QUE 10 M, DIÂMETRO DE 7 CM, PERFURAÇÃO COM EQUIPAMENTO MANUAL E ARMADURA COM DIÂMETRO DE 20 MM. AF_05/2016</t>
  </si>
  <si>
    <t>170,56</t>
  </si>
  <si>
    <t>EXECUÇÃO DE PROTEÇÃO DA CABEÇA DO TIRANTE COM USO DE FÔRMAS EM CHAPA COMPENSADA PLASTIFICADA DE MADEIRA E CONCRETO FCK =15 MPA. AF_07/2016</t>
  </si>
  <si>
    <t>CONTENÇÃO EM PERFIL PRANCHADO COM PRANCHÃO DE MADEIRA, PERFIS ESPAÇADOS A 1,5 M PARA 1 SUBSOLO. AF_07/2019</t>
  </si>
  <si>
    <t>1.040,74</t>
  </si>
  <si>
    <t>CONTENÇÃO EM PERFIL PRANCHADO COM PRANCHÃO DE MADEIRA, PERFIS ESPAÇADOS A 1,5 M PARA 2 OU MAIS SUBSOLOS. AF_07/2019</t>
  </si>
  <si>
    <t>630,24</t>
  </si>
  <si>
    <t>CONTENÇÃO EM PERFIL PRANCHADO COM PRANCHÃO DE MADEIRA, PERFIS ESPAÇADOS A 2 M PARA 1 SUBSOLO. AF_07/2019</t>
  </si>
  <si>
    <t>818,85</t>
  </si>
  <si>
    <t>CONTENÇÃO EM PERFIL PRANCHADO COM PRANCHÃO DE MADEIRA, PERFIS ESPAÇADOS A 2 M PARA 2 OU MAIS SUBSOLOS. AF_07/2019</t>
  </si>
  <si>
    <t>510,98</t>
  </si>
  <si>
    <t>38,63</t>
  </si>
  <si>
    <t>ARMAÇÃO DE CORTINA DE CONTENÇÃO EM CONCRETO ARMADO, COM AÇO CA-50 DE 6,3 MM - MONTAGEM. AF_07/2019</t>
  </si>
  <si>
    <t>17,23</t>
  </si>
  <si>
    <t>ARMAÇÃO DE CORTINA DE CONTENÇÃO EM CONCRETO ARMADO, COM AÇO CA-50 DE 8 MM - MONTAGEM. AF_07/2019</t>
  </si>
  <si>
    <t>16,40</t>
  </si>
  <si>
    <t>ARMAÇÃO DE CORTINA DE CONTENÇÃO EM CONCRETO ARMADO, COM AÇO CA-50 DE 10 MM - MONTAGEM. AF_07/2019</t>
  </si>
  <si>
    <t>ARMAÇÃO DE CORTINA DE CONTENÇÃO EM CONCRETO ARMADO, COM AÇO CA-50 DE 12,5 MM - MONTAGEM. AF_07/2019</t>
  </si>
  <si>
    <t>12,54</t>
  </si>
  <si>
    <t>ARMAÇÃO DE CORTINA DE CONTENÇÃO EM CONCRETO ARMADO, COM AÇO CA-50 DE 16 MM - MONTAGEM. AF_07/2019</t>
  </si>
  <si>
    <t>12,00</t>
  </si>
  <si>
    <t>ARMAÇÃO DE CORTINA DE CONTENÇÃO EM CONCRETO ARMADO, COM AÇO CA-50 DE 20 MM - MONTAGEM. AF_07/2019</t>
  </si>
  <si>
    <t>ARMAÇÃO DE CORTINA DE CONTENÇÃO EM CONCRETO ARMADO, COM AÇO CA-50 DE 25 MM - MONTAGEM. AF_07/2019</t>
  </si>
  <si>
    <t>13,31</t>
  </si>
  <si>
    <t>CONCRETAGEM DE CORTINA DE CONTENÇÃO, ATRAVÉS DE BOMBA   LANÇAMENTO, ADENSAMENTO E ACABAMENTO. AF_07/2019</t>
  </si>
  <si>
    <t>524,47</t>
  </si>
  <si>
    <t>CANALETA MEIA CANA PRÉ-MOLDADA DE CONCRETO (D = 20 CM) - FORNECIMENTO E INSTALAÇÃO. AF_08/2021</t>
  </si>
  <si>
    <t>29,29</t>
  </si>
  <si>
    <t>CANALETA MEIA CANA PRÉ-MOLDADA DE CONCRETO (D = 30 CM) - FORNECIMENTO E INSTALAÇÃO. AF_08/2021</t>
  </si>
  <si>
    <t>35,58</t>
  </si>
  <si>
    <t>CANALETA MEIA CANA PRÉ-MOLDADA DE CONCRETO (D = 40 CM) - FORNECIMENTO E INSTALAÇÃO. AF_08/2021</t>
  </si>
  <si>
    <t>46,00</t>
  </si>
  <si>
    <t>CANALETA MEIA CANA PRÉ-MOLDADA DE CONCRETO (D = 50 CM) - FORNECIMENTO E INSTALAÇÃO. AF_08/2021</t>
  </si>
  <si>
    <t>66,36</t>
  </si>
  <si>
    <t>CANALETA MEIA CANA PRÉ-MOLDADA DE CONCRETO (D = 60 CM) - FORNECIMENTO E INSTALAÇÃO. AF_08/2021</t>
  </si>
  <si>
    <t>86,55</t>
  </si>
  <si>
    <t>CANALETA MEIA CANA PRÉ-MOLDADA DE CONCRETO (D = 80 CM) - FORNECIMENTO E INSTALAÇÃO. AF_08/2021</t>
  </si>
  <si>
    <t>144,62</t>
  </si>
  <si>
    <t>EXECUÇÃO DE CANALETA DE CONCRETO MOLDADO IN LOCO, ESPESSURA DE 0,07 M, GEOMETRIA TRAPEZOIDAL (DIMENSÕES INTERNAS: B=0,6 M; B=0,147 M; H=0,2 M). AF_08/2021</t>
  </si>
  <si>
    <t>52,67</t>
  </si>
  <si>
    <t>EXECUÇÃO DE CANALETA DE CONCRETO MOLDADO IN LOCO, ESPESSURA DE 0,07 M, GEOMETRIA TRAPEZOIDAL (DIMENSÕES INTERNAS: B=0,9 M; B=0,246 M; H=0,3 M). AF_08/2021</t>
  </si>
  <si>
    <t>74,59</t>
  </si>
  <si>
    <t>EXECUÇÃO DE CANALETA DE CONCRETO MOLDADO IN LOCO, ESPESSURA DE 0,08 M, GEOMETRIA TRAPEZOIDAL (DIMENSÕES INTERNAS: B=1M; B=0,5 M; H=0,25 M). AF_08/2021</t>
  </si>
  <si>
    <t>100,13</t>
  </si>
  <si>
    <t>EXECUÇÃO DE CANALETA DE CONCRETO MOLDADO IN LOCO, ESPESSURA DE 0,08 M, GEOMETRIA TRAPEZOIDAL (DIMENSÕES INTERNAS: B=1,074 M; B=0,534 M; H=0,27 M). AF_08/2021</t>
  </si>
  <si>
    <t>95,54</t>
  </si>
  <si>
    <t>EXECUÇÃO DE CANALETA DE CONCRETO MOLDADO IN LOCO, ESPESSURA DE 0,08 M, GEOMETRIA TRAPEZOIDAL (DIMENSÕES INTERNAS: B=1,4 M; B=0,7 M; H=0,35 M). AF_08/2021</t>
  </si>
  <si>
    <t>120,93</t>
  </si>
  <si>
    <t>EXECUÇÃO DE CANALETA DE CONCRETO MOLDADO IN LOCO, ESPESSURA DE 0,08 M, GEOMETRIA TRAPEZOIDAL (DIMENSÕES INTERNAS: B=1,474 M; B=0,934 M; H=0,27 M). AF_08/2021</t>
  </si>
  <si>
    <t>121,44</t>
  </si>
  <si>
    <t>GRELHA DE FERRO FUNDIDO SIMPLES COM REQUADRO, 150 X 1000 MM, ASSENTADA COM ARGAMASSA 1 : 3 CIMENTO: AREIA - FORNECIMENTO E INSTALAÇÃO. AF_08/2021</t>
  </si>
  <si>
    <t>209,27</t>
  </si>
  <si>
    <t>GRELHA DE FERRO FUNDIDO SIMPLES COM REQUADRO, 200 X 1000 MM, ASSENTADA COM ARGAMASSA 1 : 3 CIMENTO: AREIA - FORNECIMENTO E INSTALAÇÃO. AF_08/2021</t>
  </si>
  <si>
    <t>260,64</t>
  </si>
  <si>
    <t>GRELHA DE FERRO FUNDIDO SIMPLES COM REQUADRO, 300 X 1000 MM, ASSENTADA COM ARGAMASSA 1 : 3 CIMENTO: AREIA - FORNECIMENTO E INSTALAÇÃO. AF_08/2021</t>
  </si>
  <si>
    <t>363,40</t>
  </si>
  <si>
    <t>CAIXA COM GRELHA RETANGULAR DE FERRO FUNDIDO, EM ALVENARIA COM TIJOLOS CERÂMICOS MACIÇOS, DIMENSÕES INTERNAS: 0,15 X 1,00 X 0,3 M. AF_08/2021</t>
  </si>
  <si>
    <t>570,98</t>
  </si>
  <si>
    <t>CAIXA COM GRELHA RETANGULAR DE FERRO FUNDIDO, EM ALVENARIA COM TIJOLOS CERÂMICOS MACIÇOS, DIMENSÕES INTERNAS: 0,20 X 1,00 X 0,4 M. AF_08/2021</t>
  </si>
  <si>
    <t>781,62</t>
  </si>
  <si>
    <t>CAIXA COM GRELHA RETANGULAR DE FERRO FUNDIDO, EM ALVENARIA COM TIJOLOS CERÂMICOS MACIÇOS, DIMENSÕES INTERNAS: 0,30 X 1,00 X 0,5 M. AF_08/2021</t>
  </si>
  <si>
    <t>1.030,33</t>
  </si>
  <si>
    <t>CAIXA COM GRELHA SIMPLES RETANGULAR, EM CONCRETO PRÉ-MOLDADO, DIMENSÕES INTERNAS: 0,6X1,0X1,0 M. AF_12/2020</t>
  </si>
  <si>
    <t>1.620,49</t>
  </si>
  <si>
    <t>CAIXA COM GRELHA DUPLA RETANGULAR, EM CONCRETO PRÉ-MOLDADO, DIMENSÕES INTERNAS: 0,6X2,2X1,0 M. AF_12/2020</t>
  </si>
  <si>
    <t>2.248,35</t>
  </si>
  <si>
    <t>CAIXA PARA BOCA DE LOBO SIMPLES RETANGULAR, EM CONCRETO PRÉ-MOLDADO, DIMENSÕES INTERNAS: 0,6X1,0X1,2 M. AF_12/2020</t>
  </si>
  <si>
    <t>1.446,98</t>
  </si>
  <si>
    <t>CAIXA PARA BOCA DE LOBO DUPLA RETANGULAR, EM CONCRETO PRÉ-MOLDADO, DIMENSÕES INTERNAS: 0,6X2,2X1,2 M. AF_12/2020</t>
  </si>
  <si>
    <t>1.888,72</t>
  </si>
  <si>
    <t>CAIXA COM GRELHA SIMPLES RETANGULAR, EM ALVENARIA COM TIJOLOS CERÂMICOS MACIÇOS, DIMENSÕES INTERNAS: 0,5X1X1 M. AF_12/2020</t>
  </si>
  <si>
    <t>1.313,66</t>
  </si>
  <si>
    <t>CAIXA COM GRELHA DUPLA RETANGULAR, EM ALVENARIA COM TIJOLOS CERÂMICOS MACIÇOS, DIMENSÕES INTERNAS: 0,5X2,2X1 M. AF_12/2020</t>
  </si>
  <si>
    <t>2.353,00</t>
  </si>
  <si>
    <t>CAIXA PARA BOCA DE LOBO SIMPLES RETANGULAR, EM ALVENARIA COM TIJOLOS CERÂMICOS MACIÇOS, DIMENSÕES INTERNAS: 0,6X1X1,2 M. AF_12/2020</t>
  </si>
  <si>
    <t>1.723,33</t>
  </si>
  <si>
    <t>CAIXA PARA BOCA DE LOBO DUPLA RETANGULAR, EM ALVENARIA COM TIJOLOS CERÂMICOS MACIÇOS, DIMENSÕES INTERNAS: 0,6X2,2X1,2 M. AF_12/2020</t>
  </si>
  <si>
    <t>3.022,20</t>
  </si>
  <si>
    <t>CAIXA PARA BOCA DE LOBO COMBINADA COM GRELHA RETANGULAR, EM ALVENARIA COM TIJOLOS CERÂMICOS MACIÇOS, DIMENSÕES INTERNAS: 1,3X1X1,2 M. AF_12/2020</t>
  </si>
  <si>
    <t>2.334,02</t>
  </si>
  <si>
    <t>CAIXA PARA BOCA DE LOBO DUPLA COMBINADA COM GRELHA RETANGULAR, EM ALVENARIA COM TIJOLOS CERÂMICOS MACIÇOS, DIMENSÕES INTERNAS: 1,3X2,2X1,2 M. AF_12/2020</t>
  </si>
  <si>
    <t>3.910,07</t>
  </si>
  <si>
    <t>CAIXA COM GRELHA SIMPLES RETANGULAR, EM ALVENARIA COM BLOCOS DE CONCRETO, DIMENSÕES INTERNAS: 0,5X1X1 M. AF_12/2020</t>
  </si>
  <si>
    <t>856,58</t>
  </si>
  <si>
    <t>CAIXA COM GRELHA DUPLA RETANGULAR, EM ALVENARIA COM BLOCOS DE CONCRETO, DIMENSÕES INTERNAS: 0,5X2,2X1 M. AF_12/2020</t>
  </si>
  <si>
    <t>1.955,62</t>
  </si>
  <si>
    <t>CAIXA PARA BOCA DE LOBO SIMPLES RETANGULAR, EM ALVENARIA COM BLOCOS DE CONCRETO, DIMENSÕES INTERNAS: 0,6X1X1,2 M. AF_12/2020</t>
  </si>
  <si>
    <t>1.346,68</t>
  </si>
  <si>
    <t>CAIXA PARA BOCA DE LOBO DUPLA RETANGULAR, EM ALVENARIA COM BLOCOS DE CONCRETO, DIMENSÕES INTERNAS: 0,6X2,2X1,2 M. AF_12/2020</t>
  </si>
  <si>
    <t>2.413,07</t>
  </si>
  <si>
    <t>CAIXA PARA BOCA DE LOBO COMBINADA COM GRELHA RETANGULAR, EM ALVENARIA COM BLOCOS DE CONCRETO, DIMENSÕES INTERNAS: 1,3X1X1,2 M. AF_12/2020</t>
  </si>
  <si>
    <t>1.782,89</t>
  </si>
  <si>
    <t>CAIXA PARA BOCA DE LOBO DUPLA COMBINADA COM GRELHA RETANGULAR, EM ALVENARIA COM BLOCOS DE CONCRETO, DIMENSÕES INTERNAS: 1,3X2,2X1,2 M. AF_12/2020</t>
  </si>
  <si>
    <t>3.309,61</t>
  </si>
  <si>
    <t>POÇO DE INSPEÇÃO CIRCULAR PARA ESGOTO, EM CONCRETO PRÉ-MOLDADO, DIÂMETRO INTERNO = 0,6 M, PROFUNDIDADE = 1 M, EXCLUINDO TAMPÃO. AF_12/2020</t>
  </si>
  <si>
    <t>491,69</t>
  </si>
  <si>
    <t>POÇO DE INSPEÇÃO CIRCULAR PARA ESGOTO, EM CONCRETO PRÉ-MOLDADO, DIÂMETRO INTERNO = 0,6 M, PROFUNDIDADE = 1,5 M, EXCLUINDO TAMPÃO. AF_12/2020</t>
  </si>
  <si>
    <t>624,02</t>
  </si>
  <si>
    <t>POÇO DE INSPEÇÃO CIRCULAR PARA ESGOTO, EM ALVENARIA COM TIJOLOS CERÂMICOS MACIÇOS, DIÂMETRO INTERNO = 0,6 M, PROFUNDIDADE = 1 M, EXCLUINDO TAMPÃO. AF_12/2020</t>
  </si>
  <si>
    <t>1.182,73</t>
  </si>
  <si>
    <t>POÇO DE INSPEÇÃO CIRCULAR PARA ESGOTO, EM ALVENARIA COM TIJOLOS CERÂMICOS MACIÇOS, DIÂMETRO INTERNO = 0,6 M, PROFUNDIDADE = 1,5 M, EXCLUINDO TAMPÃO. AF_12/2020</t>
  </si>
  <si>
    <t>1.658,30</t>
  </si>
  <si>
    <t>BASE PARA POÇO DE VISITA CIRCULAR PARA ESGOTO, EM CONCRETO PRÉ-MOLDADO, DIÂMETRO INTERNO = 0,8 M, PROFUNDIDADE = 1,45 M, EXCLUINDO TAMPÃO. AF_12/2020</t>
  </si>
  <si>
    <t>961,42</t>
  </si>
  <si>
    <t>BASE PARA POÇO DE VISITA CIRCULAR PARA  ESGOTO, EM ALVENARIA COM TIJOLOS CERÂMICOS MACIÇOS, DIÂMETRO INTERNO = 0,8 M, PROFUNDIDADE = 1,45 M, EXCLUINDO TAMPÃO. AF_12/2020</t>
  </si>
  <si>
    <t>2.152,37</t>
  </si>
  <si>
    <t>ACRÉSCIMO PARA POÇO DE VISITA CIRCULAR PARA ESGOTO, EM ALVENARIA COM TIJOLOS CERÂMICOS MACIÇOS, DIÂMETRO INTERNO = 0,8 M. AF_12/2020</t>
  </si>
  <si>
    <t>1.174,14</t>
  </si>
  <si>
    <t>ACRÉSCIMO PARA POÇO DE VISITA CIRCULAR PARA ESGOTO, EM CONCRETO PRÉ-MOLDADO, DIÂMETRO INTERNO = 1 M. AF_12/2020</t>
  </si>
  <si>
    <t>466,28</t>
  </si>
  <si>
    <t>ACRÉSCIMO PARA POÇO DE VISITA CIRCULAR PARA  ESGOTO, EM ALVENARIA COM TIJOLOS CERÂMICOS MACIÇOS, DIÂMETRO INTERNO = 1 M. AF_12/2020</t>
  </si>
  <si>
    <t>1.414,40</t>
  </si>
  <si>
    <t>ACRÉSCIMO PARA POÇO DE VISITA CIRCULAR PARA ESGOTO, EM CONCRETO PRÉ-MOLDADO, DIÂMETRO INTERNO = 1,2 M. AF_12/2020</t>
  </si>
  <si>
    <t>620,35</t>
  </si>
  <si>
    <t>BASE PARA POÇO DE VISITA CIRCULAR PARA  ESGOTO, EM ALVENARIA COM TIJOLOS CERÂMICOS MACIÇOS, DIÂMETRO INTERNO = 1,2 M, PROFUNDIDADE = 1,45 M, EXCLUINDO TAMPÃO. AF_12/2020</t>
  </si>
  <si>
    <t>3.170,48</t>
  </si>
  <si>
    <t>ACRÉSCIMO PARA POÇO DE VISITA CIRCULAR PARA ESGOTO, EM ALVENARIA COM TIJOLOS CERÂMICOS MACIÇOS, DIÂMETRO INTERNO = 1,2 M. AF_12/2020</t>
  </si>
  <si>
    <t>1.654,61</t>
  </si>
  <si>
    <t>ACRÉSCIMO PARA POÇO DE VISITA CIRCULAR PARA  ESGOTO, EM CONCRETO PRÉ-MOLDADO, DIÂMETRO INTERNO = 1,5 M. AF_12/2020</t>
  </si>
  <si>
    <t>850,29</t>
  </si>
  <si>
    <t>BASE PARA POÇO DE VISITA CIRCULAR PARA ESGOTO, EM ALVENARIA COM TIJOLOS CERÂMICOS MACIÇOS, DIÂMETRO INTERNO = 1,5 M, PROFUNDIDADE = 1,45 M, EXCLUINDO TAMPÃO. AF_12/2020</t>
  </si>
  <si>
    <t>4.077,65</t>
  </si>
  <si>
    <t>ACRÉSCIMO PARA POÇO DE VISITA CIRCULAR PARA  ESGOTO, EM ALVENARIA COM TIJOLOS CERÂMICOS MACIÇOS, DIÂMETRO INTERNO = 1,5 M. AF_12/2020</t>
  </si>
  <si>
    <t>2.015,04</t>
  </si>
  <si>
    <t>BASE PARA POÇO DE VISITA RETANGULAR PARA  ESGOTO, EM ALVENARIA COM BLOCOS DE CONCRETO, DIMENSÕES INTERNAS = 1X1 M, PROFUNDIDADE = 1,45 M, EXCLUINDO TAMPÃO. AF_12/2020</t>
  </si>
  <si>
    <t>2.664,30</t>
  </si>
  <si>
    <t>ACRÉSCIMO PARA POÇO DE VISITA RETANGULAR PARA ESGOTO, EM ALVENARIA COM BLOCOS DE CONCRETO, DIMENSÕES INTERNAS = 1X1 M. AF_12/2020</t>
  </si>
  <si>
    <t>1.242,99</t>
  </si>
  <si>
    <t>BASE PARA POÇO DE VISITA RETANGULAR PARA ESGOTO, EM ALVENARIA COM BLOCOS DE CONCRETO, DIMENSÕES INTERNAS = 1X1,5 M, PROFUNDIDADE = 1,45 M, EXCLUINDO TAMPÃO. AF_12/2020</t>
  </si>
  <si>
    <t>3.370,00</t>
  </si>
  <si>
    <t>ACRÉSCIMO PARA POÇO DE VISITA RETANGULAR PARA ESGOTO, EM ALVENARIA COM BLOCOS DE CONCRETO, DIMENSÕES INTERNAS = 1X1,5 M. AF_12/2020</t>
  </si>
  <si>
    <t>1.484,18</t>
  </si>
  <si>
    <t>ACRÉSCIMO PARA POÇO DE VISITA RETANGULAR PARA ESGOTO, EM ALVENARIA COM BLOCOS DE CONCRETO, DIMENSÕES INTERNAS = 1X2 M. AF_12/2020</t>
  </si>
  <si>
    <t>1.725,44</t>
  </si>
  <si>
    <t>ACRÉSCIMO PARA POÇO DE VISITA RETANGULAR PARA ESGOTO, EM ALVENARIA COM BLOCOS DE CONCRETO, DIMENSÕES INTERNAS = 1X2,5 M. AF_12/2020</t>
  </si>
  <si>
    <t>1.966,61</t>
  </si>
  <si>
    <t>BASE PARA POÇO DE VISITA RETANGULAR PARA ESGOTO, EM ALVENARIA COM BLOCOS DE CONCRETO, DIMENSÕES INTERNAS = 1X3 M, PROFUNDIDADE = 1,45 M, EXCLUINDO TAMPÃO. AF_12/2020</t>
  </si>
  <si>
    <t>5.522,72</t>
  </si>
  <si>
    <t>ACRÉSCIMO PARA POÇO DE VISITA RETANGULAR PARA ESGOTO, EM ALVENARIA COM BLOCOS DE CONCRETO, DIMENSÕES INTERNAS = 1X3 M. AF_12/2020</t>
  </si>
  <si>
    <t>2.207,88</t>
  </si>
  <si>
    <t>ACRÉSCIMO PARA POÇO DE VISITA RETANGULAR PARA ESGOTO, EM ALVENARIA COM BLOCOS DE CONCRETO, DIMENSÕES INTERNAS = 1X3,5 M. AF_12/2020</t>
  </si>
  <si>
    <t>2.449,13</t>
  </si>
  <si>
    <t>BASE PARA POÇO DE VISITA RETANGULAR PARA ESGOTO, EM ALVENARIA COM BLOCOS DE CONCRETO, DIMENSÕES INTERNAS = 1X4 M, PROFUNDIDADE = 1,45 M, EXCLUINDO TAMPÃO. AF_12/2020</t>
  </si>
  <si>
    <t>6.943,10</t>
  </si>
  <si>
    <t>ACRÉSCIMO PARA POÇO DE VISITA RETANGULAR PARA ESGOTO, EM ALVENARIA COM BLOCOS DE CONCRETO, DIMENSÕES INTERNAS = 1X4 M. AF_12/2020</t>
  </si>
  <si>
    <t>2.690,30</t>
  </si>
  <si>
    <t>BASE PARA POÇO DE VISITA RETANGULAR PARA ESGOTO, EM ALVENARIA COM BLOCOS DE CONCRETO, DIMENSÕES INTERNAS = 1,5X1,5 M, PROFUNDIDADE = 1,45 M, EXCLUINDO TAMPÃO . AF_12/2020</t>
  </si>
  <si>
    <t>4.183,83</t>
  </si>
  <si>
    <t>ACRÉSCIMO PARA POÇO DE VISITA RETANGULAR PARA ESGOTO, EM ALVENARIA COM BLOCOS DE CONCRETO, DIMENSÕES INTERNAS = 1,5X1,5 M. AF_12/2020</t>
  </si>
  <si>
    <t>BASE PARA POÇO DE VISITA RETANGULAR PARA ESGOTO, EM ALVENARIA COM BLOCOS DE CONCRETO, DIMENSÕES INTERNAS = 1,5X2 M, PROFUNDIDADE = 1,45 M, EXCLUINDO TAMPÃO. AF_12/2020</t>
  </si>
  <si>
    <t>5.107,43</t>
  </si>
  <si>
    <t>ACRÉSCIMO PARA POÇO DE VISITA RETANGULAR PARA ESGOTO, EM ALVENARIA COM BLOCOS DE CONCRETO, DIMENSÕES INTERNAS = 1,5X2 M. AF_12/2020</t>
  </si>
  <si>
    <t>BASE PARA POÇO DE VISITA RETANGULAR PARA ESGOTO, EM ALVENARIA COM BLOCOS DE CONCRETO, DIMENSÕES INTERNAS = 1,5X2,5 M, PROFUNDIDADE = 1,45 M, EXCLUINDO TAMPÃO. AF_12/2020</t>
  </si>
  <si>
    <t>6.002,70</t>
  </si>
  <si>
    <t>ACRÉSCIMO PARA POÇO DE VISITA RETANGULAR PARA ESGOTO, EM ALVENARIA COM BLOCOS DE CONCRETO, DIMENSÕES INTERNAS = 1,5X2,5 M. AF_12/2020</t>
  </si>
  <si>
    <t>BASE PARA POÇO DE VISITA RETANGULAR PARA ESGOTO, EM ALVENARIA COM BLOCOS DE CONCRETO, DIMENSÕES INTERNAS = 1,5X3 M, PROFUNDIDADE = 1,45 M, EXCLUINDO TAMPÃO. AF_12/2020</t>
  </si>
  <si>
    <t>6.897,92</t>
  </si>
  <si>
    <t>ACRÉSCIMO PARA POÇO DE VISITA RETANGULAR PARA ESGOTO, EM ALVENARIA COM BLOCOS DE CONCRETO, DIMENSÕES INTERNAS = 1,5X3 M. AF_12/2020</t>
  </si>
  <si>
    <t>BASE PARA POÇO DE VISITA RETANGULAR PARA ESGOTO, EM ALVENARIA COM BLOCOS DE CONCRETO, DIMENSÕES INTERNAS = 1,5X3,5 M, PROFUNDIDADE = 1,45 M, EXCLUINDO TAMPÃO. AF_12/2020</t>
  </si>
  <si>
    <t>7.793,26</t>
  </si>
  <si>
    <t>ACRÉSCIMO PARA POÇO DE VISITA RETANGULAR PARA ESGOTO, EM ALVENARIA COM BLOCOS DE CONCRETO, DIMENSÕES INTERNAS = 1,5X3,5 M. AF_12/2020</t>
  </si>
  <si>
    <t>BASE PARA POÇO DE VISITA RETANGULAR PARA ESGOTO, EM ALVENARIA COM BLOCOS DE CONCRETO, DIMENSÕES INTERNAS = 1,5X4 M, PROFUNDIDADE = 1,45 M, EXCLUINDO TAMPÃO. AF_12/2020</t>
  </si>
  <si>
    <t>8.688,51</t>
  </si>
  <si>
    <t>ACRÉSCIMO PARA POÇO DE VISITA RETANGULAR PARA ESGOTO, EM ALVENARIA COM BLOCOS DE CONCRETO, DIMENSÕES INTERNAS = 1,5X4 M. AF_12/2020</t>
  </si>
  <si>
    <t>2.954,52</t>
  </si>
  <si>
    <t>BASE PARA POÇO DE VISITA RETANGULAR PARA ESGOTO, EM ALVENARIA COM BLOCOS DE CONCRETO, DIMENSÕES INTERNAS = 2X2 M, PROFUNDIDADE = 1,45 M, EXCLUINDO TAMPÃO. AF_12/2020</t>
  </si>
  <si>
    <t>6.171,54</t>
  </si>
  <si>
    <t>ACRÉSCIMO PARA POÇO DE VISITA RETANGULAR PARA ESGOTO, EM ALVENARIA COM BLOCOS DE CONCRETO, DIMENSÕES INTERNAS = 2X2 M. AF_12/2020</t>
  </si>
  <si>
    <t>2.230,90</t>
  </si>
  <si>
    <t>BASE PARA POÇO DE VISITA RETANGULAR PARA ESGOTO, EM ALVENARIA COM BLOCOS DE CONCRETO, DIMENSÕES INTERNAS = 2X2,5 M, PROFUNDIDADE = 1,45 M, EXCLUINDO TAMPÃO. AF_12/2020</t>
  </si>
  <si>
    <t>7.238,72</t>
  </si>
  <si>
    <t>ACRÉSCIMO PARA POÇO DE VISITA RETANGULAR PARA ESGOTO, EM ALVENARIA COM BLOCOS DE CONCRETO, DIMENSÕES INTERNAS = 2X2,5 M. AF_12/2020</t>
  </si>
  <si>
    <t>2.472,08</t>
  </si>
  <si>
    <t>BASE PARA POÇO DE VISITA RETANGULAR PARA ESGOTO, EM ALVENARIA COM BLOCOS DE CONCRETO, DIMENSÕES INTERNAS = 2X3 M, PROFUNDIDADE = 1,45 M, EXCLUINDO TAMPÃO. AF_12/2020</t>
  </si>
  <si>
    <t>8.368,56</t>
  </si>
  <si>
    <t>ACRÉSCIMO PARA POÇO DE VISITA RETANGULAR PARA ESGOTO, EM ALVENARIA COM BLOCOS DE CONCRETO, DIMENSÕES INTERNAS = 2X3 M. AF_12/2020</t>
  </si>
  <si>
    <t>2.713,34</t>
  </si>
  <si>
    <t>BASE PARA POÇO DE VISITA RETANGULAR PARA ESGOTO, EM ALVENARIA COM BLOCOS DE CONCRETO, DIMENSÕES INTERNAS = 2X3,5 M, PROFUNDIDADE = 1,45 M, EXCLUINDO TAMPÃO. AF_12/2020</t>
  </si>
  <si>
    <t>9.443,63</t>
  </si>
  <si>
    <t>ACRÉSCIMO PARA POÇO DE VISITA RETANGULAR PARA ESGOTO, EM ALVENARIA COM BLOCOS DE CONCRETO, DIMENSÕES INTERNAS = 2X3,5 M. AF_12/2020</t>
  </si>
  <si>
    <t>BASE PARA POÇO DE VISITA RETANGULAR PARA ESGOTO, EM ALVENARIA COM BLOCOS DE CONCRETO, DIMENSÕES INTERNAS = 2X4 M, PROFUNDIDADE = 1,45 M, EXCLUINDO TAMPÃO. AF_12/2020</t>
  </si>
  <si>
    <t>10.518,79</t>
  </si>
  <si>
    <t>ACRÉSCIMO PARA POÇO DE VISITA RETANGULAR PARA ESGOTO, EM ALVENARIA COM BLOCOS DE CONCRETO, DIMENSÕES INTERNAS = 2X4 M. AF_12/2020</t>
  </si>
  <si>
    <t>3.200,48</t>
  </si>
  <si>
    <t>BASE PARA POÇO DE VISITA RETANGULAR PARA ESGOTO, EM ALVENARIA COM BLOCOS DE CONCRETO, DIMENSÕES INTERNAS = 2,5X2,5 M, PROFUNDIDADE = 1,45 M, EXCLUINDO TAMPÃO. AF_12/2020</t>
  </si>
  <si>
    <t>8.574,87</t>
  </si>
  <si>
    <t>ACRÉSCIMO PARA POÇO DE VISITA RETANGULAR PARA ESGOTO, EM ALVENARIA COM BLOCOS DE CONCRETO, DIMENSÕES INTERNAS = 2,5X2,5 M. AF_12/2020</t>
  </si>
  <si>
    <t>2.718,14</t>
  </si>
  <si>
    <t>BASE PARA POÇO DE VISITA RETANGULAR PARA ESGOTO, EM ALVENARIA COM BLOCOS DE CONCRETO, DIMENSÕES INTERNAS = 2,5X3 M, PROFUNDIDADE = 1,45 M, EXCLUINDO TAMPÃO. AF_12/2020</t>
  </si>
  <si>
    <t>9.871,31</t>
  </si>
  <si>
    <t>ACRÉSCIMO PARA POÇO DE VISITA RETANGULAR PARA ESGOTO, EM ALVENARIA COM BLOCOS DE CONCRETO, DIMENSÕES INTERNAS = 2,5X3 M. AF_12/2020</t>
  </si>
  <si>
    <t>2.959,32</t>
  </si>
  <si>
    <t>BASE PARA POÇO DE VISITA RETANGULAR PARA ESGOTO, EM ALVENARIA COM BLOCOS DE CONCRETO, DIMENSÕES INTERNAS = 2,5X3,5 M, PROFUNDIDADE = 1,45 M, EXCLUINDO TAMPÃO. AF_12/2020</t>
  </si>
  <si>
    <t>11.167,71</t>
  </si>
  <si>
    <t>ACRÉSCIMO PARA POÇO DE VISITA RETANGULAR PARA ESGOTO, EM ALVENARIA COM BLOCOS DE CONCRETO, DIMENSÕES INTERNAS = 2,5X3,5 M. AF_12/2020</t>
  </si>
  <si>
    <t>BASE PARA POÇO DE VISITA RETANGULAR PARA ESGOTO, EM ALVENARIA COM BLOCOS DE CONCRETO, DIMENSÕES INTERNAS = 2,5X4 M, PROFUNDIDADE = 1,45 M, EXCLUINDO TAMPÃO. AF_12/2020</t>
  </si>
  <si>
    <t>12.464,14</t>
  </si>
  <si>
    <t>ACRÉSCIMO PARA POÇO DE VISITA RETANGULAR PARA ESGOTO, EM ALVENARIA COM BLOCOS DE CONCRETO, DIMENSÕES INTERNAS = 2,5X4 M. AF_12/2020</t>
  </si>
  <si>
    <t>3.446,45</t>
  </si>
  <si>
    <t>BASE PARA POÇO DE VISITA RETANGULAR PARA ESGOTO, EM ALVENARIA COM BLOCOS DE CONCRETO, DIMENSÕES INTERNAS = 3X3 M, PROFUNDIDADE = 1,45 M, EXCLUINDO TAMPÃO. AF_12/2020</t>
  </si>
  <si>
    <t>11.404,52</t>
  </si>
  <si>
    <t>ACRÉSCIMO PARA POÇO DE VISITA RETANGULAR PARA ESGOTO, EM ALVENARIA COM BLOCOS DE CONCRETO, DIMENSÕES INTERNAS = 3X3 M. AF_12/2020</t>
  </si>
  <si>
    <t>3.205,27</t>
  </si>
  <si>
    <t>BASE PARA POÇO DE VISITA RETANGULAR PARA ESGOTO, EM ALVENARIA COM BLOCOS DE CONCRETO, DIMENSÕES INTERNAS = 3X3,5 M, PROFUNDIDADE = 1,45 M, EXCLUINDO TAMPÃO. AF_12/2020</t>
  </si>
  <si>
    <t>12.896,42</t>
  </si>
  <si>
    <t>ACRÉSCIMO PARA POÇO DE VISITA RETANGULAR PARA ESGOTO, EM ALVENARIA COM BLOCOS DE CONCRETO, DIMENSÕES INTERNAS = 3X3,5 M. AF_12/2020</t>
  </si>
  <si>
    <t>BASE PARA POÇO DE VISITA RETANGULAR PARA ESGOTO, EM ALVENARIA COM BLOCOS DE CONCRETO, DIMENSÕES INTERNAS = 3X4 M, PROFUNDIDADE = 1,45 M, EXCLUINDO TAMPÃO. AF_12/2020</t>
  </si>
  <si>
    <t>14.388,35</t>
  </si>
  <si>
    <t>ACRÉSCIMO PARA POÇO DE VISITA RETANGULAR PARA ESGOTO, EM ALVENARIA COM BLOCOS DE CONCRETO, DIMENSÕES INTERNAS = 3X4 M. AF_12/2020</t>
  </si>
  <si>
    <t>3.692,51</t>
  </si>
  <si>
    <t>BASE PARA POÇO DE VISITA RETANGULAR PARA ESGOTO, EM ALVENARIA COM BLOCOS DE CONCRETO, DIMENSÕES INTERNAS = 3,5X3,5 M, PROFUNDIDADE = 1,45 M, EXCLUINDO TAMPÃO. AF_12/2020</t>
  </si>
  <si>
    <t>14.625,23</t>
  </si>
  <si>
    <t>ACRÉSCIMO PARA POÇO DE VISITA RETANGULAR PARA ESGOTO, EM ALVENARIA COM BLOCOS DE CONCRETO, DIMENSÕES INTERNAS = 3,5X3,5 M. AF_12/2020</t>
  </si>
  <si>
    <t>BASE PARA POÇO DE VISITA RETANGULAR PARA ESGOTO, EM ALVENARIA COM BLOCOS DE CONCRETO, DIMENSÕES INTERNAS = 3,5X4 M, PROFUNDIDADE = 1,45 M, EXCLUINDO TAMPÃO. AF_12/2020</t>
  </si>
  <si>
    <t>16.312,45</t>
  </si>
  <si>
    <t>ACRÉSCIMO PARA POÇO DE VISITA RETANGULAR PARA ESGOTO, EM ALVENARIA COM BLOCOS DE CONCRETO, DIMENSÕES INTERNAS = 3,5X4 M. AF_12/2020</t>
  </si>
  <si>
    <t>3.938,49</t>
  </si>
  <si>
    <t>BASE PARA POÇO DE VISITA RETANGULAR PARA ESGOTO, EM ALVENARIA COM BLOCOS DE CONCRETO, DIMENSÕES INTERNAS = 4X4 M, PROFUNDIDADE = 1,45 M, EXCLUINDO TAMPÃO. AF_12/2020</t>
  </si>
  <si>
    <t>18.236,65</t>
  </si>
  <si>
    <t>ACRÉSCIMO PARA POÇO DE VISITA RETANGULAR PARA ESGOTO, EM ALVENARIA COM BLOCOS DE CONCRETO, DIMENSÕES INTERNAS = 4X4 M. AF_12/2020</t>
  </si>
  <si>
    <t>4.137,58</t>
  </si>
  <si>
    <t>257,69</t>
  </si>
  <si>
    <t>CHAMINÉ CIRCULAR PARA POÇO DE VISITA PARA ESGOTO, EM ALVENARIA COM TIJOLOS CERÂMICOS MACIÇOS, DIÂMETRO INTERNO = 0,6 M. AF_12/2020</t>
  </si>
  <si>
    <t>941,35</t>
  </si>
  <si>
    <t>BASE PARA POÇO DE VISITA CIRCULAR PARA  ESGOTO, EM ALVENARIA COM TIJOLOS CERÂMICOS MACIÇOS, DIÂMETRO INTERNO = 1 M, PROFUNDIDADE = 1,45 M, EXCLUINDO TAMPÃO. AF_12/2020</t>
  </si>
  <si>
    <t>2.658,81</t>
  </si>
  <si>
    <t>BASE PARA POÇO DE VISITA RETANGULAR PARA ESGOTO, EM ALVENARIA COM BLOCOS DE CONCRETO, DIMENSÕES INTERNAS = 1X3,5 M, PROFUNDIDADE = 1,45 M, EXCLUINDO TAMPÃO. AF_12/2020</t>
  </si>
  <si>
    <t>6.232,88</t>
  </si>
  <si>
    <t>BASE PARA POÇO DE VISITA RETANGULAR PARA ESGOTO, EM ALVENARIA COM BLOCOS DE CONCRETO, DIMENSÕES INTERNAS = 1X2 M, PROFUNDIDADE = 1,45 M, EXCLUINDO TAMPÃO. AF_12/2020</t>
  </si>
  <si>
    <t>4.075,60</t>
  </si>
  <si>
    <t>BASE PARA POÇO DE VISITA RETANGULAR PARA ESGOTO, EM ALVENARIA COM BLOCOS DE CONCRETO, DIMENSÕES INTERNAS = 1X2,5 M, PROFUNDIDADE = 1,45 M, EXCLUINDO TAMPÃO. AF_12/2020</t>
  </si>
  <si>
    <t>4.781,30</t>
  </si>
  <si>
    <t>ACRÉSCIMO PARA POÇO DE VISITA CIRCULAR PARA ESGOTO, EM CONCRETO PRÉ-MOLDADO, DIÂMETRO INTERNO = 0,8 M. AF_12/2020</t>
  </si>
  <si>
    <t>353,22</t>
  </si>
  <si>
    <t>BASE PARA POÇO DE VISITA CIRCULAR PARA ESGOTO, EM CONCRETO PRÉ-MOLDADO, DIÂMETRO INTERNO = 1 M, PROFUNDIDADE = 1,45 M, EXCLUINDO TAMPÃO. AF_12/2020</t>
  </si>
  <si>
    <t>1.241,14</t>
  </si>
  <si>
    <t>BASE PARA POÇO DE VISITA CIRCULAR PARA  ESGOTO, EM CONCRETO PRÉ-MOLDADO, DIÂMETRO INTERNO = 1 M, PROFUNDIDADE = 1,45 M, EXCLUINDO TAMPÃO. AF_12/2020</t>
  </si>
  <si>
    <t>1.223,24</t>
  </si>
  <si>
    <t>(COMPOSIÇÃO REPRESENTATIVA) POÇO DE VISITA CIRCULAR PARA ESGOTO, EM CONCRETO PRÉ-MOLDADO, DIÂMETRO INTERNO = 1,0 M, PROFUNDIDADE ATÉ 1,50 M, EXCLUINDO TAMPÃO. AF_04/2018</t>
  </si>
  <si>
    <t>1.427,20</t>
  </si>
  <si>
    <t>(COMPOSIÇÃO REPRESENTATIVA) POÇO DE VISITA CIRCULAR PARA ESGOTO, EM CONCRETO PRÉ-MOLDADO, DIÂMETRO INTERNO = 1,0 M, PROFUNDIDADE DE 1,50 A 2,00 M, EXCLUINDO TAMPÃO. AF_04/2018</t>
  </si>
  <si>
    <t>1.456,38</t>
  </si>
  <si>
    <t>(COMPOSIÇÃO REPRESENTATIVA) POÇO DE VISITA CIRCULAR PARA ESGOTO, EM CONCRETO PRÉ-MOLDADO, DIÂMETRO INTERNO = 1,0 M, PROFUNDIDADE DE 2,00 A 2,50 M, EXCLUINDO TAMPÃO. AF_04/2018</t>
  </si>
  <si>
    <t>1.689,52</t>
  </si>
  <si>
    <t>(COMPOSIÇÃO REPRESENTATIVA) POÇO DE VISITA CIRCULAR PARA ESGOTO, EM CONCRETO PRÉ-MOLDADO, DIÂMETRO INTERNO = 1,0 M, PROFUNDIDADE DE 2,50 A 3,00 M, EXCLUINDO TAMPÃO. AF_04/2018</t>
  </si>
  <si>
    <t>1.818,36</t>
  </si>
  <si>
    <t>(COMPOSIÇÃO REPRESENTATIVA) POÇO DE VISITA CIRCULAR PARA ESGOTO, EM CONCRETO PRÉ-MOLDADO, DIÂMETRO INTERNO = 1,0 M, PROFUNDIDADE DE 3,00 A 3,50 M, EXCLUINDO TAMPÃO. AF_04/2018</t>
  </si>
  <si>
    <t>1.947,21</t>
  </si>
  <si>
    <t>(COMPOSIÇÃO REPRESENTATIVA) POÇO DE VISITA CIRCULAR PARA ESGOTO, EM CONCRETO PRÉ-MOLDADO, DIÂMETRO INTERNO = 1,0 M, PROFUNDIDADE ATÉ 1,50 M, INCLUINDO TAMPÃO DE FERRO FUNDIDO, DIÂMETRO DE 60 CM. AF_04/2018</t>
  </si>
  <si>
    <t>1.832,86</t>
  </si>
  <si>
    <t>(COMPOSIÇÃO REPRESENTATIVA) POÇO DE VISITA CIRCULAR PARA ESGOTO, EM CONCRETO PRÉ-MOLDADO, DIÂMETRO INTERNO = 1,0 M, PROFUNDIDADE DE 1,50 A 2,00 M, INCLUINDO TAMPÃO DE FERRO FUNDIDO, DIÂMETRO DE 60 CM. AF_04/2018</t>
  </si>
  <si>
    <t>2.066,00</t>
  </si>
  <si>
    <t>(COMPOSIÇÃO REPRESENTATIVA) POÇO DE VISITA CIRCULAR PARA ESGOTO, EM CONCRETO PRÉ-MOLDADO, DIÂMETRO INTERNO = 1,0 M, PROFUNDIDADE DE 2,00 A 2,50 M, INCLUINDO TAMPÃO DE FERRO FUNDIDO, DIÂMETRO DE 60 CM. AF_04/2018</t>
  </si>
  <si>
    <t>2.299,14</t>
  </si>
  <si>
    <t>(COMPOSIÇÃO REPRESENTATIVA) POÇO DE VISITA CIRCULAR PARA ESGOTO, EM CONCRETO PRÉ-MOLDADO, DIÂMETRO INTERNO = 1,0 M, PROFUNDIDADE DE 2,50 A 3,00 M, INCLUINDO TAMPÃO DE FERRO FUNDIDO, DIÂMETRO DE 60 CM. AF_04/2018</t>
  </si>
  <si>
    <t>2.427,98</t>
  </si>
  <si>
    <t>(COMPOSIÇÃO REPRESENTATIVA) POÇO DE VISITA CIRCULAR PARA ESGOTO, EM CONCRETO PRÉ-MOLDADO, DIÂMETRO INTERNO = 1,0 M, PROFUNDIDADE DE 3,00 A 3,50 M, INCLUINDO TAMPÃO DE FERRO FUNDIDO, DIÂMETRO DE 60 CM. AF_04/2018</t>
  </si>
  <si>
    <t>2.556,83</t>
  </si>
  <si>
    <t>(COMPOSIÇÃO REPRESENTATIVA) POÇO DE VISITA CIRCULAR PARA ESGOTO, EM ALVENARIA COM TIJOLOS CERÂMICOS MACIÇOS, DIÂMETRO INTERNO = 1,2 M, PROFUNDIDADE ATÉ 1,50 M, EXCLUINDO TAMPÃO. AF_04/2018</t>
  </si>
  <si>
    <t>(COMPOSIÇÃO REPRESENTATIVA) POÇO DE VISITA CIRCULAR PARA ESGOTO, EM ALVENARIA COM TIJOLOS CERÂMICOS MACIÇOS, DIÂMETRO INTERNO = 1,2 M, PROFUNDIDADE DE 1,50 A 2,00 M, EXCLUINDO TAMPÃO. AF_04/2018</t>
  </si>
  <si>
    <t>3.997,78</t>
  </si>
  <si>
    <t>(COMPOSIÇÃO REPRESENTATIVA) POÇO DE VISITA CIRCULAR PARA ESGOTO, EM ALVENARIA COM TIJOLOS CERÂMICOS MACIÇOS, DIÂMETRO INTERNO = 1,2 M, PROFUNDIDADE DE 2,00 A 2,50 M, EXCLUINDO TAMPÃO. AF_04/2018</t>
  </si>
  <si>
    <t>4.825,09</t>
  </si>
  <si>
    <t>(COMPOSIÇÃO REPRESENTATIVA) POÇO DE VISITA CIRCULAR PARA ESGOTO, EM ALVENARIA COM TIJOLOS CERÂMICOS MACIÇOS, DIÂMETRO INTERNO = 1,2 M, PROFUNDIDADE DE 2,50 A 3,00 M, EXCLUINDO TAMPÃO. AF_04/2018</t>
  </si>
  <si>
    <t>5.295,76</t>
  </si>
  <si>
    <t>(COMPOSIÇÃO REPRESENTATIVA) POÇO DE VISITA CIRCULAR PARA ESGOTO, EM ALVENARIA COM TIJOLOS CERÂMICOS MACIÇOS, DIÂMETRO INTERNO = 1,2 M, PROFUNDIDADE DE 3,00 A 3,50 M, EXCLUINDO TAMPÃO. AF_04/2018</t>
  </si>
  <si>
    <t>5.766,44</t>
  </si>
  <si>
    <t>(COMPOSIÇÃO REPRESENTATIVA) POÇO DE VISITA CIRCULAR PARA ESGOTO, EM ALVENARIA COM TIJOLOS CERÂMICOS MACIÇOS, DIÂMETRO INTERNO = 1,2 M, PROFUNDIDADE ATÉ 1,50 M, INCLUINDO TAMPÃO DE FERRO FUNDIDO, DIÂMETRO DE 60 CM. AF_04/2018</t>
  </si>
  <si>
    <t>3.780,10</t>
  </si>
  <si>
    <t>(COMPOSIÇÃO REPRESENTATIVA) POÇO DE VISITA CIRCULAR PARA ESGOTO, EM ALVENARIA COM TIJOLOS CERÂMICOS MACIÇOS, DIÂMETRO INTERNO = 1,2 M, PROFUNDIDADE DE 1,50 A 2,00 M, INCLUINDO TAMPÃO DE FERRO FUNDIDO, DIÂMETRO DE 60 CM. AF_04/2018</t>
  </si>
  <si>
    <t>4.607,40</t>
  </si>
  <si>
    <t>(COMPOSIÇÃO REPRESENTATIVA) POÇO DE VISITA CIRCULAR PARA ESGOTO, EM ALVENARIA COM TIJOLOS CERÂMICOS MACIÇOS, DIÂMETRO INTERNO = 1,2 M, PROFUNDIDADE DE 2,00 A 2,50 M, INCLUINDO TAMPÃO DE FERRO FUNDIDO, DIÂMETRO DE 60 CM. AF_04/2018</t>
  </si>
  <si>
    <t>5.434,71</t>
  </si>
  <si>
    <t>(COMPOSIÇÃO REPRESENTATIVA) POÇO DE VISITA CIRCULAR PARA ESGOTO, EM ALVENARIA COM TIJOLOS CERÂMICOS MACIÇOS, DIÂMETRO INTERNO = 1,2 M, PROFUNDIDADE DE 2,50 A 3,00 M, INCLUINDO TAMPÃO DE FERRO FUNDIDO, DIÂMETRO DE 60 CM. AF_04/2018</t>
  </si>
  <si>
    <t>5.905,38</t>
  </si>
  <si>
    <t>(COMPOSIÇÃO REPRESENTATIVA) POÇO DE VISITA CIRCULAR PARA ESGOTO, EM ALVENARIA COM TIJOLOS CERÂMICOS MACIÇOS, DIÂMETRO INTERNO = 1,2 M, PROFUNDIDADE DE 3,00 A 3,50 M, INCLUINDO TAMPÃO DE FERRO FUNDIDO, DIÂMETRO DE 60 CM. AF_04/2018</t>
  </si>
  <si>
    <t>6.376,06</t>
  </si>
  <si>
    <t>ACRÉSCIMO PARA POÇO DE VISITA CIRCULAR PARA DRENAGEM, EM CONCRETO PRÉ-MOLDADO, DIÂMETRO INTERNO = 1,2 M. AF_12/2020</t>
  </si>
  <si>
    <t>616,27</t>
  </si>
  <si>
    <t>ACRÉSCIMO PARA POÇO DE VISITA RETANGULAR PARA DRENAGEM, EM ALVENARIA COM BLOCOS DE CONCRETO, DIMENSÕES INTERNAS = 1,5X1,5 M. AF_12/2020</t>
  </si>
  <si>
    <t>1.639,72</t>
  </si>
  <si>
    <t>BASE PARA POÇO DE VISITA CIRCULAR PARA DRENAGEM, EM ALVENARIA COM TIJOLOS CERÂMICOS MACIÇOS, DIÂMETRO INTERNO = 1,2 M, PROFUNDIDADE = 1,45 M, EXCLUINDO TAMPÃO. AF_12/2020</t>
  </si>
  <si>
    <t>3.053,90</t>
  </si>
  <si>
    <t>ACRÉSCIMO PARA POÇO DE VISITA CIRCULAR PARA DRENAGEM, EM ALVENARIA COM TIJOLOS CERÂMICOS MACIÇOS, DIÂMETRO INTERNO = 1,2 M. AF_12/2020</t>
  </si>
  <si>
    <t>1.544,21</t>
  </si>
  <si>
    <t>BASE PARA POÇO DE VISITA RETANGULAR PARA DRENAGEM, EM ALVENARIA COM BLOCOS DE CONCRETO, DIMENSÕES INTERNAS = 1,5X2 M, PROFUNDIDADE = 1,45 M, EXCLUINDO TAMPÃO. AF_12/2020</t>
  </si>
  <si>
    <t>4.967,38</t>
  </si>
  <si>
    <t>ACRÉSCIMO PARA POÇO DE VISITA CIRCULAR PARA DRENAGEM, EM CONCRETO PRÉ-MOLDADO, DIÂMETRO INTERNO = 1,5 M. AF_12/2020</t>
  </si>
  <si>
    <t>844,71</t>
  </si>
  <si>
    <t>ACRÉSCIMO PARA POÇO DE VISITA RETANGULAR PARA DRENAGEM, EM ALVENARIA COM BLOCOS DE CONCRETO, DIMENSÕES INTERNAS = 1,5X2 M. AF_12/2020</t>
  </si>
  <si>
    <t>1.868,29</t>
  </si>
  <si>
    <t>BASE PARA POÇO DE VISITA CIRCULAR PARA DRENAGEM, EM ALVENARIA COM TIJOLOS CERÂMICOS MACIÇOS, DIÂMETRO INTERNO = 1,5 M, PROFUNDIDADE = 1,45 M, EXCLUINDO TAMPÃO. AF_12/2020</t>
  </si>
  <si>
    <t>3.936,96</t>
  </si>
  <si>
    <t>ACRÉSCIMO PARA POÇO DE VISITA CIRCULAR PARA DRENAGEM, EM ALVENARIA COM TIJOLOS CERÂMICOS MACIÇOS, DIÂMETRO INTERNO = 1,5 M. AF_12/2020</t>
  </si>
  <si>
    <t>1.887,45</t>
  </si>
  <si>
    <t>BASE PARA POÇO DE VISITA RETANGULAR PARA DRENAGEM, EM ALVENARIA COM BLOCOS DE CONCRETO, DIMENSÕES INTERNAS = 1X1 M, PROFUNDIDADE = 1,45 M, EXCLUINDO TAMPÃO. AF_12/2020</t>
  </si>
  <si>
    <t>2.591,29</t>
  </si>
  <si>
    <t>ACRÉSCIMO PARA POÇO DE VISITA RETANGULAR PARA DRENAGEM, EM ALVENARIA COM BLOCOS DE CONCRETO, DIMENSÕES INTERNAS = 1X1 M. AF_12/2020</t>
  </si>
  <si>
    <t>1.182,48</t>
  </si>
  <si>
    <t>BASE PARA POÇO DE VISITA RETANGULAR PARA DRENAGEM, EM ALVENARIA COM BLOCOS DE CONCRETO, DIMENSÕES INTERNAS = 1,5X2,5 M, PROFUNDIDADE = 1,45 M, EXCLUINDO TAMPÃO. AF_12/2020</t>
  </si>
  <si>
    <t>5.837,39</t>
  </si>
  <si>
    <t>BASE PARA POÇO DE VISITA RETANGULAR PARA DRENAGEM, EM ALVENARIA COM BLOCOS DE CONCRETO, DIMENSÕES INTERNAS = 1X1,5 M, PROFUNDIDADE = 1,45 M, EXCLUINDO TAMPÃO. AF_12/2020</t>
  </si>
  <si>
    <t>3.276,84</t>
  </si>
  <si>
    <t>ACRÉSCIMO PARA POÇO DE VISITA RETANGULAR PARA DRENAGEM, EM ALVENARIA COM BLOCOS DE CONCRETO, DIMENSÕES INTERNAS = 1X1,5 M. AF_12/2020</t>
  </si>
  <si>
    <t>1.411,07</t>
  </si>
  <si>
    <t>ACRÉSCIMO PARA POÇO DE VISITA RETANGULAR PARA DRENAGEM, EM ALVENARIA COM BLOCOS DE CONCRETO, DIMENSÕES INTERNAS = 1,5X2,5 M. AF_12/2020</t>
  </si>
  <si>
    <t>2.096,94</t>
  </si>
  <si>
    <t>BASE PARA POÇO DE VISITA RETANGULAR PARA DRENAGEM, EM ALVENARIA COM BLOCOS DE CONCRETO, DIMENSÕES INTERNAS = 1X2 M, PROFUNDIDADE = 1,45 M, EXCLUINDO TAMPÃO. AF_12/2020</t>
  </si>
  <si>
    <t>3.962,31</t>
  </si>
  <si>
    <t>ACRÉSCIMO PARA POÇO DE VISITA RETANGULAR PARA DRENAGEM, EM ALVENARIA COM BLOCOS DE CONCRETO, DIMENSÕES INTERNAS = 1X2 M. AF_12/2020</t>
  </si>
  <si>
    <t>BASE PARA POÇO DE VISITA RETANGULAR PARA DRENAGEM, EM ALVENARIA COM BLOCOS DE CONCRETO, DIMENSÕES INTERNAS = 1X2,5 M, PROFUNDIDADE = 1,45 M, EXCLUINDO TAMPÃO. AF_12/2020</t>
  </si>
  <si>
    <t>4.647,85</t>
  </si>
  <si>
    <t>POÇO DE INSPEÇÃO CIRCULAR PARA DRENAGEM, EM CONCRETO PRÉ-MOLDADO, DIÂMETRO INTERNO = 0,6 M, PROFUNDIDADE = 1 M, EXCLUINDO TAMPÃO. AF_12/2020</t>
  </si>
  <si>
    <t>486,48</t>
  </si>
  <si>
    <t>ACRÉSCIMO PARA POÇO DE VISITA RETANGULAR PARA DRENAGEM, EM ALVENARIA COM BLOCOS DE CONCRETO, DIMENSÕES INTERNAS = 1X2,5 M. AF_12/2020</t>
  </si>
  <si>
    <t>POÇO DE INSPEÇÃO CIRCULAR PARA DRENAGEM, EM CONCRETO PRÉ-MOLDADO, DIÂMETRO INTERNO = 0,6 M, PROFUNDIDADE = 1,5 M, EXCLUINDO TAMPÃO. AF_12/2020</t>
  </si>
  <si>
    <t>617,92</t>
  </si>
  <si>
    <t>BASE PARA POÇO DE VISITA RETANGULAR PARA DRENAGEM, EM ALVENARIA COM BLOCOS DE CONCRETO, DIMENSÕES INTERNAS = 1,5X3 M, PROFUNDIDADE = 1,45 M, EXCLUINDO TAMPÃO. AF_12/2020</t>
  </si>
  <si>
    <t>6.707,36</t>
  </si>
  <si>
    <t>POÇO DE INSPEÇÃO CIRCULAR PARA DRENAGEM, EM ALVENARIA COM TIJOLOS CERÂMICOS MACIÇOS, DIÂMETRO INTERNO = 0,6 M, PROFUNDIDADE = 1 M, EXCLUINDO TAMPÃO. AF_12/2020</t>
  </si>
  <si>
    <t>1.130,25</t>
  </si>
  <si>
    <t>POÇO DE INSPEÇÃO CIRCULAR PARA DRENAGEM, EM ALVENARIA COM TIJOLOS CERÂMICOS MACIÇOS, DIÂMETRO INTERNO = 0,6 M, PROFUNDIDADE = 1,5 M, EXCLUINDO TAMPÃO. AF_12/2020</t>
  </si>
  <si>
    <t>1.565,29</t>
  </si>
  <si>
    <t>BASE PARA POÇO DE VISITA RETANGULAR PARA DRENAGEM, EM ALVENARIA COM BLOCOS DE CONCRETO, DIMENSÕES INTERNAS = 1X3 M, PROFUNDIDADE = 1,45 M, EXCLUINDO TAMPÃO. AF_12/2020</t>
  </si>
  <si>
    <t>5.369,13</t>
  </si>
  <si>
    <t>BASE PARA POÇO DE VISITA CIRCULAR PARA DRENAGEM, EM CONCRETO PRÉ-MOLDADO, DIÂMETRO INTERNO = 0,8 M, PROFUNDIDADE = 1,45 M, EXCLUINDO TAMPÃO. AF_12/2020</t>
  </si>
  <si>
    <t>951,18</t>
  </si>
  <si>
    <t>ACRÉSCIMO PARA POÇO DE VISITA RETANGULAR PARA DRENAGEM, EM ALVENARIA COM BLOCOS DE CONCRETO, DIMENSÕES INTERNAS = 1,5X3 M. AF_12/2020</t>
  </si>
  <si>
    <t>2.325,57</t>
  </si>
  <si>
    <t>ACRÉSCIMO PARA POÇO DE VISITA RETANGULAR PARA DRENAGEM, EM ALVENARIA COM BLOCOS DE CONCRETO, DIMENSÕES INTERNAS = 1X3 M. AF_12/2020</t>
  </si>
  <si>
    <t>ACRÉSCIMO PARA POÇO DE VISITA CIRCULAR PARA DRENAGEM, EM CONCRETO PRÉ-MOLDADO, DIÂMETRO INTERNO = 0,8 M. AF_12/2020</t>
  </si>
  <si>
    <t>350,74</t>
  </si>
  <si>
    <t>BASE PARA POÇO DE VISITA RETANGULAR PARA DRENAGEM, EM ALVENARIA COM BLOCOS DE CONCRETO, DIMENSÕES INTERNAS = 1X3,5 M, PROFUNDIDADE = 1,45 M, EXCLUINDO TAMPÃO. AF_12/2020</t>
  </si>
  <si>
    <t>6.059,14</t>
  </si>
  <si>
    <t>BASE PARA POÇO DE VISITA CIRCULAR PARA DRENAGEM, EM ALVENARIA COM TIJOLOS CERÂMICOS MACIÇOS, DIÂMETRO INTERNO = 0,8 M, PROFUNDIDADE = 1,45 M, EXCLUINDO TAMPÃO. AF_12/2020</t>
  </si>
  <si>
    <t>2.060,43</t>
  </si>
  <si>
    <t>ACRÉSCIMO PARA POÇO DE VISITA RETANGULAR PARA DRENAGEM, EM ALVENARIA COM BLOCOS DE CONCRETO, DIMENSÕES INTERNAS = 1X3,5 M. AF_12/2020</t>
  </si>
  <si>
    <t>ACRÉSCIMO PARA POÇO DE VISITA RETANGULAR PARA DRENAGEM, EM ALVENARIA COM BLOCOS DE CONCRETO, DIMENSÕES INTERNAS = 2,5X2,5 M. AF_12/2020</t>
  </si>
  <si>
    <t>2.577,40</t>
  </si>
  <si>
    <t>ACRÉSCIMO PARA POÇO DE VISITA CIRCULAR PARA DRENAGEM, EM ALVENARIA COM TIJOLOS CERÂMICOS MACIÇOS, DIÂMETRO INTERNO = 0,8 M. AF_12/2020</t>
  </si>
  <si>
    <t>1.086,63</t>
  </si>
  <si>
    <t>BASE PARA POÇO DE VISITA RETANGULAR PARA DRENAGEM, EM ALVENARIA COM BLOCOS DE CONCRETO, DIMENSÕES INTERNAS = 1,5X3,5 M, PROFUNDIDADE = 1,45 M, EXCLUINDO TAMPÃO. AF_12/2020</t>
  </si>
  <si>
    <t>7.577,43</t>
  </si>
  <si>
    <t>BASE PARA POÇO DE VISITA CIRCULAR PARA DRENAGEM, EM CONCRETO PRÉ-MOLDADO, DIÂMETRO INTERNO = 1 M, PROFUNDIDADE = 1,45 M, EXCLUINDO TAMPÃO. AF_05/2018</t>
  </si>
  <si>
    <t>1.291,21</t>
  </si>
  <si>
    <t>BASE PARA POÇO DE VISITA RETANGULAR PARA DRENAGEM, EM ALVENARIA COM BLOCOS DE CONCRETO, DIMENSÕES INTERNAS = 1X4 M, PROFUNDIDADE = 1,45 M, EXCLUINDO TAMPÃO. AF_12/2020</t>
  </si>
  <si>
    <t>6.749,22</t>
  </si>
  <si>
    <t>BASE PARA POÇO DE VISITA RETANGULAR PARA DRENAGEM, EM ALVENARIA COM BLOCOS DE CONCRETO, DIMENSÕES INTERNAS = 2,5X3 M, PROFUNDIDADE = 1,45 M, EXCLUINDO TAMPÃO. AF_12/2020</t>
  </si>
  <si>
    <t>9.596,62</t>
  </si>
  <si>
    <t>ACRÉSCIMO PARA POÇO DE VISITA CIRCULAR PARA DRENAGEM, EM CONCRETO PRÉ-MOLDADO, DIÂMETRO INTERNO = 1 M. AF_12/2020</t>
  </si>
  <si>
    <t>463,02</t>
  </si>
  <si>
    <t>ACRÉSCIMO PARA POÇO DE VISITA RETANGULAR PARA DRENAGEM, EM ALVENARIA COM BLOCOS DE CONCRETO, DIMENSÕES INTERNAS = 1X4 M. AF_12/2020</t>
  </si>
  <si>
    <t>2.554,15</t>
  </si>
  <si>
    <t>BASE PARA POÇO DE VISITA RETANGULAR PARA DRENAGEM, EM ALVENARIA COM BLOCOS DE CONCRETO, DIMENSÕES INTERNAS = 1,5X1,5 M, PROFUNDIDADE = 1,45 M, EXCLUINDO TAMPÃO. AF_12/2020</t>
  </si>
  <si>
    <t>4.069,04</t>
  </si>
  <si>
    <t>ACRÉSCIMO PARA POÇO DE VISITA RETANGULAR PARA DRENAGEM, EM ALVENARIA COM BLOCOS DE CONCRETO, DIMENSÕES INTERNAS = 1,5X3,5 M. AF_12/2020</t>
  </si>
  <si>
    <t>BASE PARA POÇO DE VISITA CIRCULAR PARA DRENAGEM, EM ALVENARIA COM TIJOLOS CERÂMICOS MACIÇOS, DIÂMETRO INTERNO = 1 M, PROFUNDIDADE = 1,45 M, EXCLUINDO TAMPÃO. AF_12/2020</t>
  </si>
  <si>
    <t>2.553,99</t>
  </si>
  <si>
    <t>ACRÉSCIMO PARA POÇO DE VISITA CIRCULAR PARA DRENAGEM, EM ALVENARIA COM TIJOLOS CERÂMICOS MACIÇOS, DIÂMETRO INTERNO = 1 M. AF_12/2020</t>
  </si>
  <si>
    <t>1.315,45</t>
  </si>
  <si>
    <t>BASE PARA POÇO DE VISITA RETANGULAR PARA DRENAGEM, EM ALVENARIA COM BLOCOS DE CONCRETO, DIMENSÕES INTERNAS = 1,5X4 M, PROFUNDIDADE = 1,45 M, EXCLUINDO TAMPÃO. AF_12/2020</t>
  </si>
  <si>
    <t>8.447,43</t>
  </si>
  <si>
    <t>ACRÉSCIMO PARA POÇO DE VISITA RETANGULAR PARA DRENAGEM, EM ALVENARIA COM BLOCOS DE CONCRETO, DIMENSÕES INTERNAS = 2,5X3 M. AF_12/2020</t>
  </si>
  <si>
    <t>2.805,98</t>
  </si>
  <si>
    <t>ACRÉSCIMO PARA POÇO DE VISITA RETANGULAR PARA DRENAGEM, EM ALVENARIA COM BLOCOS DE CONCRETO, DIMENSÕES INTERNAS = 1,5X4 M. AF_12/2020</t>
  </si>
  <si>
    <t>2.801,97</t>
  </si>
  <si>
    <t>BASE PARA POÇO DE VISITA RETANGULAR PARA DRENAGEM, EM ALVENARIA COM BLOCOS DE CONCRETO, DIMENSÕES INTERNAS = 2,5X3,5 M, PROFUNDIDADE = 1,45 M, EXCLUINDO TAMPÃO. AF_12/2020</t>
  </si>
  <si>
    <t>10.856,11</t>
  </si>
  <si>
    <t>ACRÉSCIMO PARA POÇO DE VISITA RETANGULAR PARA DRENAGEM, EM ALVENARIA COM BLOCOS DE CONCRETO, DIMENSÕES INTERNAS = 2,5X3,5 M. AF_12/2020</t>
  </si>
  <si>
    <t>3.034,53</t>
  </si>
  <si>
    <t>BASE PARA POÇO DE VISITA RETANGULAR PARA DRENAGEM, EM ALVENARIA COM BLOCOS DE CONCRETO, DIMENSÕES INTERNAS = 2,5X4 M, PROFUNDIDADE = 1,45 M, EXCLUINDO TAMPÃO. AF_12/2020</t>
  </si>
  <si>
    <t>12.673,98</t>
  </si>
  <si>
    <t>BASE PARA POÇO DE VISITA RETANGULAR PARA DRENAGEM, EM ALVENARIA COM BLOCOS DE CONCRETO, DIMENSÕES INTERNAS = 2X2 M, PROFUNDIDADE = 1,45 M, EXCLUINDO TAMPÃO. AF_12/2020</t>
  </si>
  <si>
    <t>6.000,93</t>
  </si>
  <si>
    <t>ACRÉSCIMO PARA POÇO DE VISITA RETANGULAR PARA DRENAGEM, EM ALVENARIA COM BLOCOS DE CONCRETO, DIMENSÕES INTERNAS = 2,5X4 M. AF_12/2020</t>
  </si>
  <si>
    <t>3.267,11</t>
  </si>
  <si>
    <t>BASE PARA POÇO DE VISITA RETANGULAR PARA DRENAGEM, EM ALVENARIA COM BLOCOS DE CONCRETO, DIMENSÕES INTERNAS = 3X3 M, PROFUNDIDADE = 1,45 M, EXCLUINDO TAMPÃO. AF_12/2020</t>
  </si>
  <si>
    <t>11.085,86</t>
  </si>
  <si>
    <t>ACRÉSCIMO PARA POÇO DE VISITA RETANGULAR PARA DRENAGEM, EM ALVENARIA COM BLOCOS DE CONCRETO, DIMENSÕES INTERNAS = 3X3 M. AF_12/2020</t>
  </si>
  <si>
    <t>3.038,53</t>
  </si>
  <si>
    <t>BASE PARA POÇO DE VISITA RETANGULAR PARA DRENAGEM, EM ALVENARIA COM BLOCOS DE CONCRETO, DIMENSÕES INTERNAS = 3X3,5 M, PROFUNDIDADE = 1,45 M, EXCLUINDO TAMPÃO. AF_12/2020</t>
  </si>
  <si>
    <t>12.535,47</t>
  </si>
  <si>
    <t>ACRÉSCIMO PARA POÇO DE VISITA RETANGULAR PARA DRENAGEM, EM ALVENARIA COM BLOCOS DE CONCRETO, DIMENSÕES INTERNAS = 3X3,5 M. AF_12/2020</t>
  </si>
  <si>
    <t>ACRÉSCIMO PARA POÇO DE VISITA RETANGULAR PARA DRENAGEM, EM ALVENARIA COM BLOCOS DE CONCRETO, DIMENSÕES INTERNAS = 2X2 M. AF_12/2020</t>
  </si>
  <si>
    <t>2.116,17</t>
  </si>
  <si>
    <t>BASE PARA POÇO DE VISITA RETANGULAR PARA DRENAGEM, EM ALVENARIA COM BLOCOS DE CONCRETO, DIMENSÕES INTERNAS = 3X4 M, PROFUNDIDADE = 1,45 M, EXCLUINDO TAMPÃO. AF_12/2020</t>
  </si>
  <si>
    <t>13.985,12</t>
  </si>
  <si>
    <t>ACRÉSCIMO PARA POÇO DE VISITA RETANGULAR PARA DRENAGEM, EM ALVENARIA COM BLOCOS DE CONCRETO, DIMENSÕES INTERNAS = 3X4 M. AF_12/2020</t>
  </si>
  <si>
    <t>3.499,77</t>
  </si>
  <si>
    <t>BASE PARA POÇO DE VISITA RETANGULAR PARA DRENAGEM, EM ALVENARIA COM BLOCOS DE CONCRETO, DIMENSÕES INTERNAS = 3,5X3,5 M, PROFUNDIDADE = 1,45 M, EXCLUINDO TAMPÃO. AF_12/2020</t>
  </si>
  <si>
    <t>14.214,92</t>
  </si>
  <si>
    <t>ACRÉSCIMO PARA POÇO DE VISITA RETANGULAR PARA DRENAGEM, EM ALVENARIA COM BLOCOS DE CONCRETO, DIMENSÕES INTERNAS = 3,5X3,5 M. AF_12/2020</t>
  </si>
  <si>
    <t>BASE PARA POÇO DE VISITA RETANGULAR PARA DRENAGEM, EM ALVENARIA COM BLOCOS DE CONCRETO, DIMENSÕES INTERNAS = 2X2,5 M, PROFUNDIDADE = 1,45 M, EXCLUINDO TAMPÃO. AF_12/2020</t>
  </si>
  <si>
    <t>7.038,36</t>
  </si>
  <si>
    <t>BASE PARA POÇO DE VISITA RETANGULAR PARA DRENAGEM, EM ALVENARIA COM BLOCOS DE CONCRETO, DIMENSÕES INTERNAS = 3,5X4 M, PROFUNDIDADE = 1,45 M, EXCLUINDO TAMPÃO. AF_12/2020</t>
  </si>
  <si>
    <t>15.854,49</t>
  </si>
  <si>
    <t>ACRÉSCIMO PARA POÇO DE VISITA RETANGULAR PARA DRENAGEM, EM ALVENARIA COM BLOCOS DE CONCRETO, DIMENSÕES INTERNAS = 3,5X4 M. AF_12/2020</t>
  </si>
  <si>
    <t>3.732,36</t>
  </si>
  <si>
    <t>BASE PARA POÇO DE VISITA RETANGULAR PARA DRENAGEM, EM ALVENARIA COM BLOCOS DE CONCRETO, DIMENSÕES INTERNAS = 4X4 M, PROFUNDIDADE = 1,45 M, EXCLUINDO TAMPÃO. AF_12/2020</t>
  </si>
  <si>
    <t>17.723,97</t>
  </si>
  <si>
    <t>ACRÉSCIMO PARA POÇO DE VISITA RETANGULAR PARA DRENAGEM, EM ALVENARIA COM BLOCOS DE CONCRETO, DIMENSÕES INTERNAS = 2X2,5 M. AF_12/2020</t>
  </si>
  <si>
    <t>2.344,75</t>
  </si>
  <si>
    <t>CHAMINÉ CIRCULAR PARA POÇO DE VISITA PARA DRENAGEM, EM CONCRETO PRÉ-MOLDADO, DIÂMETRO INTERNO = 0,6 M. AF_12/2020</t>
  </si>
  <si>
    <t>256,57</t>
  </si>
  <si>
    <t>CHAMINÉ CIRCULAR PARA POÇO DE VISITA PARA DRENAGEM, EM ALVENARIA COM TIJOLOS CERÂMICOS MACIÇOS, DIÂMETRO INTERNO = 0,6 M. AF_12/2020</t>
  </si>
  <si>
    <t>868,15</t>
  </si>
  <si>
    <t>BASE PARA POÇO DE VISITA RETANGULAR PARA DRENAGEM, EM ALVENARIA COM BLOCOS DE CONCRETO, DIMENSÕES INTERNAS = 2X3 M, PROFUNDIDADE = 1,45 M, EXCLUINDO TAMPÃO. AF_12/2020</t>
  </si>
  <si>
    <t>8.138,44</t>
  </si>
  <si>
    <t>ACRÉSCIMO PARA POÇO DE VISITA RETANGULAR PARA DRENAGEM, EM ALVENARIA COM BLOCOS DE CONCRETO, DIMENSÕES INTERNAS = 2X3 M. AF_12/2020</t>
  </si>
  <si>
    <t>2.573,39</t>
  </si>
  <si>
    <t>BASE PARA POÇO DE VISITA RETANGULAR PARA DRENAGEM, EM ALVENARIA COM BLOCOS DE CONCRETO, DIMENSÕES INTERNAS = 2X3,5 M, PROFUNDIDADE = 1,45 M, EXCLUINDO TAMPÃO. AF_12/2020</t>
  </si>
  <si>
    <t>9.183,76</t>
  </si>
  <si>
    <t>ACRÉSCIMO PARA POÇO DE VISITA RETANGULAR PARA DRENAGEM, EM ALVENARIA COM BLOCOS DE CONCRETO, DIMENSÕES INTERNAS = 2X3,5 M. AF_12/2020</t>
  </si>
  <si>
    <t>BASE PARA POÇO DE VISITA RETANGULAR PARA DRENAGEM, EM ALVENARIA COM BLOCOS DE CONCRETO, DIMENSÕES INTERNAS = 2X4 M, PROFUNDIDADE = 1,45 M, EXCLUINDO TAMPÃO. AF_12/2020</t>
  </si>
  <si>
    <t>10.229,16</t>
  </si>
  <si>
    <t>ACRÉSCIMO PARA POÇO DE VISITA RETANGULAR PARA DRENAGEM, EM ALVENARIA COM BLOCOS DE CONCRETO, DIMENSÕES INTERNAS = 2X4 M. AF_12/2020</t>
  </si>
  <si>
    <t>BASE PARA POÇO DE VISITA RETANGULAR PARA DRENAGEM, EM ALVENARIA COM BLOCOS DE CONCRETO, DIMENSÕES INTERNAS = 2,5X2,5 M, PROFUNDIDADE = 1,45 M, EXCLUINDO TAMPÃO. AF_12/2020</t>
  </si>
  <si>
    <t>8.337,09</t>
  </si>
  <si>
    <t>ACRÉSCIMO PARA POÇO DE VISITA RETANGULAR PARA DRENAGEM, EM ALVENARIA COM BLOCOS DE CONCRETO, DIMENSÕES INTERNAS = 4X4 M. AF_12/2020</t>
  </si>
  <si>
    <t>3.925,78</t>
  </si>
  <si>
    <t>CAIXA COM GRELHA RETANGULAR DE FERRO FUNDIDO, EM ALVENARIA COM TIJOLOS CERÂMICOS MACIÇOS, DIMENSÕES INTERNAS: 0,30 X 1,00 X 1,00. AF_12/2020</t>
  </si>
  <si>
    <t>1.108,25</t>
  </si>
  <si>
    <t>CAIXA COM GRELHA RETANGULAR DE FERRO FUNDIDO, EM ALVENARIA COM BLOCOS DE CONCRETO, DIMENSÕES INTERNAS: 0,30 X 1,00 X 1,00. AF_12/2020</t>
  </si>
  <si>
    <t>990,93</t>
  </si>
  <si>
    <t>CAIXA ENTERRADA DISTRIBUIDORA DE VAZÃO (SUMIDOUROS MÚLTIPLOS), RETANGULAR, EM ALVENARIA COM TIJOLOS MACIÇOS, DIMENSÕES INTERNAS: 0,60 X 0,60 X 0,50 M. AF_12/2020</t>
  </si>
  <si>
    <t>526,47</t>
  </si>
  <si>
    <t>CAIXA ENTERRADA DISTRIBUIDORA DE VAZÃO (SUMIDOUROS MÚLTIPLOS), RETANGULAR, EM ALVENARIA COM BLOCOS DE CONCRETO, DIMENSÕES INTERNAS: 0,60 X 0,60 X 0,50 M. AF_12/2020</t>
  </si>
  <si>
    <t>470,15</t>
  </si>
  <si>
    <t>CAIXA ENTERRADA DISTRIBUIDORA DE VAZÃO (SUMIDOUROS MÚLTIPLOS), RETANGULAR, EM CONCRETO PRÉ-MOLDADO, DIMENSÕES INTERNAS: 0,60 X 0,60 X 0,50 M. AF_12/2020</t>
  </si>
  <si>
    <t>494,42</t>
  </si>
  <si>
    <t>BASE PARA POCO DE VISITA RETANGULAR PARA ESGOTO E DRENAGEM, EM CONCRETO ESTRUTURAL, DIMENSÕES INTERNAS DE 90X150 M, PROFUNDIDADE DE 1,25 M, EXCLUINDO TAMPÃO. AF_12/2020</t>
  </si>
  <si>
    <t>3.078,22</t>
  </si>
  <si>
    <t>BASE PARA POÇO DE VISITA CIRCULAR PARA  ESGOTO, EM CONCRETO PRÉ-MOLDADO, DIÂMETRO INTERNO = 1,2 M, PROFUNDIDADE = 1,45 M, EXCLUINDO TAMPÃO. AF_12/2020</t>
  </si>
  <si>
    <t>1.704,87</t>
  </si>
  <si>
    <t>BASE PARA POÇO DE VISITA CIRCULAR PARA  ESGOTO, EM CONCRETO PRÉ-MOLDADO, DIÂMETRO INTERNO = 1,5 M, PROFUNDIDADE = 1,45 M, EXCLUINDO TAMPÃO. AF_12/2020</t>
  </si>
  <si>
    <t>2.626,50</t>
  </si>
  <si>
    <t>BASE PARA POÇO DE VISITA CIRCULAR PARA DRENAGEM, EM CONCRETO PRÉ-MOLDADO, DIÂMETRO INTERNO = 1,5 M, PROFUNDIDADE = 1,45 M, EXCLUINDO TAMPÃO. AF_12/2020</t>
  </si>
  <si>
    <t>2.580,25</t>
  </si>
  <si>
    <t>BASE PARA POÇO DE VISITA CIRCULAR PARA DRENAGEM, EM CONCRETO PRÉ-MOLDADO, DIÂMETRO INTERNO = 1,2 M, PROFUNDIDADE = 1,45 M, EXCLUINDO TAMPÃO. AF_05/2021</t>
  </si>
  <si>
    <t>1.643,19</t>
  </si>
  <si>
    <t>GUIA (MEIO-FIO) CONCRETO, MOLDADA  IN LOCO  EM TRECHO RETO COM EXTRUSORA, 13 CM BASE X 22 CM ALTURA. AF_06/2016</t>
  </si>
  <si>
    <t>30,22</t>
  </si>
  <si>
    <t>GUIA (MEIO-FIO) CONCRETO, MOLDADA  IN LOCO  EM TRECHO CURVO COM EXTRUSORA, 13 CM BASE X 22 CM ALTURA. AF_06/2016</t>
  </si>
  <si>
    <t>33,56</t>
  </si>
  <si>
    <t>GUIA (MEIO-FIO) CONCRETO, MOLDADA  IN LOCO  EM TRECHO RETO COM EXTRUSORA, 15 CM BASE X 30 CM ALTURA. AF_06/2016</t>
  </si>
  <si>
    <t>39,22</t>
  </si>
  <si>
    <t>GUIA (MEIO-FIO) CONCRETO, MOLDADA  IN LOCO  EM TRECHO CURVO COM EXTRUSORA, 15 CM BASE X 30 CM ALTURA. AF_06/2016</t>
  </si>
  <si>
    <t>43,02</t>
  </si>
  <si>
    <t>GUIA (MEIO-FIO) E SARJETA CONJUGADOS DE CONCRETO, MOLDADA  IN LOCO  EM TRECHO RETO COM EXTRUSORA, 45 CM BASE (15 CM BASE DA GUIA + 30 CM BASE DA SARJETA) X 22 CM ALTURA. AF_06/2016</t>
  </si>
  <si>
    <t>47,10</t>
  </si>
  <si>
    <t>GUIA (MEIO-FIO) E SARJETA CONJUGADOS DE CONCRETO, MOLDADA  IN LOCO  EM TRECHO CURVO COM EXTRUSORA, 45 CM BASE (15 CM BASE DA GUIA + 30 CM BASE DA SARJETA) X 22 CM ALTURA. AF_06/2016</t>
  </si>
  <si>
    <t>51,29</t>
  </si>
  <si>
    <t>GUIA (MEIO-FIO) E SARJETA CONJUGADOS DE CONCRETO, MOLDADA  IN LOCO  EM TRECHO RETO COM EXTRUSORA, 60 CM BASE (15 CM BASE DA GUIA + 45 CM BASE DA SARJETA) X 26 CM ALTURA. AF_06/2016</t>
  </si>
  <si>
    <t>66,87</t>
  </si>
  <si>
    <t>GUIA (MEIO-FIO) E SARJETA CONJUGADOS DE CONCRETO, MOLDADA IN LOCO  EM TRECHO CURVO COM EXTRUSORA, 60 CM BASE (15 CM BASE DA GUIA + 45 CM BASE DA SARJETA) X 26 CM ALTURA. AF_06/2016</t>
  </si>
  <si>
    <t>GUIA (MEIO-FIO) E SARJETA CONJUGADOS DE CONCRETO, MOLDADA  IN LOCO  EM TRECHO RETO COM EXTRUSORA, 65 CM BASE (15 CM BASE DA GUIA + 50 CM BASE DA SARJETA) X 26 CM ALTURA. AF_06/2016</t>
  </si>
  <si>
    <t>GUIA (MEIO-FIO) E SARJETA CONJUGADOS DE CONCRETO, MOLDADA  IN LOCO  EM TRECHO CURVO COM EXTRUSORA, 65 CM BASE (15 CM BASE DA GUIA + 50 CM BASE DA SARJETA) X 26 CM ALTURA. AF_06/2016</t>
  </si>
  <si>
    <t>89,01</t>
  </si>
  <si>
    <t>ASSENTAMENTO DE GUIA (MEIO-FIO) EM TRECHO CURVO, CONFECCIONADA EM CONCRETO PRÉ-FABRICADO, DIMENSÕES 100X15X13X30 CM (COMPRIMENTO X BASE INFERIOR X BASE SUPERIOR X ALTURA), PARA VIAS URBANAS (USO VIÁRIO). AF_06/2016</t>
  </si>
  <si>
    <t>56,03</t>
  </si>
  <si>
    <t>50,02</t>
  </si>
  <si>
    <t>ASSENTAMENTO DE GUIA (MEIO-FIO) EM TRECHO CURVO, CONFECCIONADA EM CONCRETO PRÉ-FABRICADO, DIMENSÕES 100X15X13X20 CM (COMPRIMENTO X BASE INFERIOR X BASE SUPERIOR X ALTURA), PARA URBANIZAÇÃO INTERNA DE EMPREENDIMENTOS. AF_06/2016_P</t>
  </si>
  <si>
    <t>53,91</t>
  </si>
  <si>
    <t>41,46</t>
  </si>
  <si>
    <t>ASSENTAMENTO DE GUIA (MEIO-FIO) EM TRECHO CURVO, CONFECCIONADA EM CONCRETO PRÉ-FABRICADO, DIMENSÕES 80X08X08X25 CM (COMPRIMENTO X BASE INFERIOR X BASE SUPERIOR X ALTURA), PARA URBANIZAÇÃO INTERNA DE EMPREENDIMENTOS. AF_06/2016</t>
  </si>
  <si>
    <t>45,36</t>
  </si>
  <si>
    <t>ASSENTAMENTO DE GUIA (MEIO-FIO) EM TRECHO RETO, CONFECCIONADA EM CONCRETO PRÉ-FABRICADO, DIMENSÕES 39X6,5X6,5X19 CM (COMPRIMENTO X BASE INFERIOR X BASE SUPERIOR X ALTURA), PARA DELIMITAÇÃO DE JARDINS, PRAÇAS OU PASSEIOS. AF_05/2016</t>
  </si>
  <si>
    <t>48,12</t>
  </si>
  <si>
    <t>ASSENTAMENTO DE GUIA (MEIO-FIO) EM TRECHO CURVO, CONFECCIONADA EM CONCRETO PRÉ-FABRICADO, DIMENSÕES 39X6,5X6,5X19 CM (COMPRIMENTO X BASE INFERIOR X BASE SUPERIOR X ALTURA), PARA DELIMITAÇÃO DE JARDINS, PRAÇAS OU PASSEIOS. AF_05/2016</t>
  </si>
  <si>
    <t>52,01</t>
  </si>
  <si>
    <t>EXECUÇÃO DE SARJETA DE CONCRETO USINADO, MOLDADA  IN LOCO  EM TRECHO RETO, 30 CM BASE X 15 CM ALTURA. AF_06/2016</t>
  </si>
  <si>
    <t>49,88</t>
  </si>
  <si>
    <t>EXECUÇÃO DE SARJETA DE CONCRETO USINADO, MOLDADA  IN LOCO  EM TRECHO CURVO, 30 CM BASE X 15 CM ALTURA. AF_06/2016</t>
  </si>
  <si>
    <t>61,74</t>
  </si>
  <si>
    <t>EXECUÇÃO DE SARJETA DE CONCRETO USINADO, MOLDADA  IN LOCO  EM TRECHO RETO, 45 CM BASE X 15 CM ALTURA. AF_06/2016</t>
  </si>
  <si>
    <t>63,67</t>
  </si>
  <si>
    <t>EXECUÇÃO DE SARJETA DE CONCRETO USINADO, MOLDADA  IN LOCO  EM TRECHO CURVO, 45 CM BASE X 15 CM ALTURA. AF_06/2016</t>
  </si>
  <si>
    <t>75,53</t>
  </si>
  <si>
    <t>EXECUÇÃO DE SARJETA DE CONCRETO USINADO, MOLDADA  IN LOCO  EM TRECHO RETO, 60 CM BASE X 15 CM ALTURA. AF_06/2016</t>
  </si>
  <si>
    <t>76,88</t>
  </si>
  <si>
    <t>EXECUÇÃO DE SARJETA DE CONCRETO USINADO, MOLDADA  IN LOCO  EM TRECHO CURVO, 60 CM BASE X 15 CM ALTURA. AF_06/2016</t>
  </si>
  <si>
    <t>88,73</t>
  </si>
  <si>
    <t>EXECUÇÃO DE SARJETA DE CONCRETO USINADO, MOLDADA  IN LOCO  EM TRECHO RETO, 30 CM BASE X 10 CM ALTURA. AF_06/2016</t>
  </si>
  <si>
    <t>39,21</t>
  </si>
  <si>
    <t>EXECUÇÃO DE SARJETA DE CONCRETO USINADO, MOLDADA  IN LOCO  EM TRECHO CURVO, 30 CM BASE X 10 CM ALTURA. AF_06/2016</t>
  </si>
  <si>
    <t>49,57</t>
  </si>
  <si>
    <t>EXECUÇÃO DE SARJETA DE CONCRETO USINADO, MOLDADA  IN LOCO  EM TRECHO RETO, 45 CM BASE X 10 CM ALTURA. AF_06/2016</t>
  </si>
  <si>
    <t>49,25</t>
  </si>
  <si>
    <t>EXECUÇÃO DE SARJETA DE CONCRETO USINADO, MOLDADA  IN LOCO  EM TRECHO CURVO, 45 CM BASE X 10 CM ALTURA. AF_06/2016</t>
  </si>
  <si>
    <t>59,62</t>
  </si>
  <si>
    <t>EXECUÇÃO DE SARJETA DE CONCRETO USINADO, MOLDADA  IN LOCO  EM TRECHO RETO, 60 CM BASE X 10 CM ALTURA. AF_06/2016</t>
  </si>
  <si>
    <t>58,74</t>
  </si>
  <si>
    <t>EXECUÇÃO DE SARJETA DE CONCRETO USINADO, MOLDADA  IN LOCO  EM TRECHO CURVO, 60 CM BASE X 10 CM ALTURA. AF_06/2016</t>
  </si>
  <si>
    <t>69,11</t>
  </si>
  <si>
    <t>EXECUÇÃO DE SARJETÃO DE CONCRETO USINADO, MOLDADA  IN LOCO  EM TRECHO RETO, 100 CM BASE X 20 CM ALTURA. AF_06/2016</t>
  </si>
  <si>
    <t>151,99</t>
  </si>
  <si>
    <t>EXECUÇÃO DE ESCORAS DE CONCRETO PARA CONTENÇÃO DE GUIAS PRÉ-FABRICADAS. AF_06/2016</t>
  </si>
  <si>
    <t>9,43</t>
  </si>
  <si>
    <t>FABRICAÇÃO, MONTAGEM E DESMONTAGEM DE FÔRMA PARA BOCA PARA BUEIRO, EM CHAPA DE MADEIRA COMPENSADA RESINADA, E = 17 MM, 2 UTILIZAÇÕES. AF_07/2021</t>
  </si>
  <si>
    <t>101,18</t>
  </si>
  <si>
    <t>ARMAÇÃO DE MURO ALA E MURO TESTA UTILIZANDO AÇO CA-50 DE 6,3 MM - MONTAGEM. AF_07/2021</t>
  </si>
  <si>
    <t>17,57</t>
  </si>
  <si>
    <t>ARMAÇÃO DE MURO ALA E MURO TESTA UTILIZANDO AÇO CA-50 DE 8 MM - MONTAGEM. AF_07/2021</t>
  </si>
  <si>
    <t>16,65</t>
  </si>
  <si>
    <t>ARMAÇÃO DE MURO ALA E MURO TESTA UTILIZANDO AÇO CA-50 DE 10 MM - MONTAGEM. AF_07/2021</t>
  </si>
  <si>
    <t>ARMAÇÃO DE MURO ALA E MURO TESTA UTILIZANDO AÇO CA-50 DE 12,5 MM - MONTAGEM. AF_07/2021</t>
  </si>
  <si>
    <t>ARMAÇÃO DE MURO ALA E MURO TESTA UTILIZANDO AÇO CA-50 DE 16 MM - MONTAGEM. AF_07/2021</t>
  </si>
  <si>
    <t>12,10</t>
  </si>
  <si>
    <t>ARMAÇÃO DE MURO ALA E MURO TESTA UTILIZANDO AÇO CA-50 DE 20 MM - MONTAGEM. AF_07/2021</t>
  </si>
  <si>
    <t>ARMAÇÃO DE SOLEIRA UTILIZANDO AÇO CA-50 DE 6,3 MM - MONTAGEM. AF_07/2021</t>
  </si>
  <si>
    <t>16,46</t>
  </si>
  <si>
    <t>ARMAÇÃO DE SOLEIRA UTILIZANDO AÇO CA-50 DE 8 MM - MONTAGEM. AF_07/2021</t>
  </si>
  <si>
    <t>CONCRETAGEM DE BOCA PARA BUEIRO, FCK = 20 MPA, COM USO DE BOMBA - LANÇAMENTO, ADENSAMENTO E ACABAMENTO. AF_07/2021</t>
  </si>
  <si>
    <t>508,35</t>
  </si>
  <si>
    <t>BOCA PARA BUEIRO SIMPLES TUBULAR D = 40 CM EM CONCRETO, ALAS COM ESCONSIDADE DE 0°, INCLUINDO FÔRMAS E MATERIAIS. AF_07/2021</t>
  </si>
  <si>
    <t>1.117,32</t>
  </si>
  <si>
    <t>BOCA PARA BUEIRO SIMPLES TUBULAR D = 60 CM EM CONCRETO, ALAS COM ESCONSIDADE DE 0°, INCLUINDO FÔRMAS E MATERIAIS. AF_07/2021</t>
  </si>
  <si>
    <t>2.289,09</t>
  </si>
  <si>
    <t>BOCA PARA BUEIRO SIMPLES TUBULAR D = 80 CM EM CONCRETO, ALAS COM ESCONSIDADE DE 0°, INCLUINDO FÔRMAS E MATERIAIS. AF_07/2021</t>
  </si>
  <si>
    <t>3.835,91</t>
  </si>
  <si>
    <t>BOCA PARA BUEIRO SIMPLES TUBULAR D = 100 CM EM CONCRETO, ALAS COM ESCONSIDADE DE 0°, INCLUINDO FÔRMAS E MATERIAIS. AF_07/2021</t>
  </si>
  <si>
    <t>5.751,84</t>
  </si>
  <si>
    <t>BOCA PARA BUEIRO SIMPLES TUBULAR D = 120 CM EM CONCRETO, ALAS COM ESCONSIDADE DE 0°, INCLUINDO FÔRMAS E MATERIAIS. AF_07/2021</t>
  </si>
  <si>
    <t>8.075,47</t>
  </si>
  <si>
    <t>BOCA PARA BUEIRO SIMPLES TUBULAR D = 150 CM EM CONCRETO, ALAS COM ESCONSIDADE DE 0°, INCLUINDO FÔRMAS E MATERIAIS. AF_07/2021</t>
  </si>
  <si>
    <t>13.986,01</t>
  </si>
  <si>
    <t>BOCA PARA BUEIRO DUPLO TUBULAR D = 80 CM EM CONCRETO, ALAS COM ESCONSIDADE DE 0°, INCLUINDO FÔRMAS E MATERIAIS. AF_07/2021</t>
  </si>
  <si>
    <t>4.643,84</t>
  </si>
  <si>
    <t>BOCA PARA BUEIRO DUPLO TUBULAR D = 100 CM EM CONCRETO, ALAS COM ESCONSIDADE DE 0°, INCLUINDO FÔRMAS E MATERIAIS. AF_07/2021</t>
  </si>
  <si>
    <t>6.959,88</t>
  </si>
  <si>
    <t>BOCA PARA BUEIRO DUPLO TUBULAR D = 120 CM EM CONCRETO, ALAS COM ESCONSIDADE DE 0°, INCLUINDO FÔRMAS E MATERIAIS. AF_07/2021</t>
  </si>
  <si>
    <t>9.785,48</t>
  </si>
  <si>
    <t>BOCA PARA BUEIRO DUPLO TUBULAR D = 150 CM EM CONCRETO, ALAS COM ESCONSIDADE DE 0°, INCLUINDO FÔRMAS E MATERIAIS. AF_07/2021</t>
  </si>
  <si>
    <t>16.968,03</t>
  </si>
  <si>
    <t>BOCA PARA BUEIRO TRIPLO TUBULAR D = 100 CM EM CONCRETO, ALAS COM ESCONSIDADE DE 0°, INCLUINDO FÔRMAS E MATERIAIS. AF_07/2021</t>
  </si>
  <si>
    <t>8.638,09</t>
  </si>
  <si>
    <t>BOCA PARA BUEIRO TRIPLO TUBULAR D = 120 CM EM CONCRETO, ALAS COM ESCONSIDADE DE 0°, INCLUINDO FÔRMAS E MATERIAIS. AF_07/2021</t>
  </si>
  <si>
    <t>12.092,41</t>
  </si>
  <si>
    <t>BOCA PARA BUEIRO TRIPLO TUBULAR D = 150 CM EM CONCRETO, ALAS COM ESCONSIDADE DE 0°, INCLUINDO FÔRMAS E MATERIAIS. AF_07/2021</t>
  </si>
  <si>
    <t>20.765,61</t>
  </si>
  <si>
    <t>BOCA PARA BUEIRO SIMPLES TUBULAR D = 60 CM EM CONCRETO, ALAS COM ESCONSIDADE DE 30°, INCLUINDO FÔRMAS E MATERIAIS. AF_07/2021</t>
  </si>
  <si>
    <t>2.791,92</t>
  </si>
  <si>
    <t>BOCA PARA BUEIRO SIMPLES TUBULAR D = 80 CM EM CONCRETO, ALAS COM ESCONSIDADE DE 30°, INCLUINDO FÔRMAS E MATERIAIS. AF_07/2021</t>
  </si>
  <si>
    <t>4.855,93</t>
  </si>
  <si>
    <t>BOCA PARA BUEIRO SIMPLES TUBULAR D = 100 CM EM CONCRETO, ALAS COM ESCONSIDADE DE 30°, INCLUINDO FÔRMAS E MATERIAIS. AF_07/2021</t>
  </si>
  <si>
    <t>7.742,27</t>
  </si>
  <si>
    <t>BOCA PARA BUEIRO SIMPLES TUBULAR D = 120 CM EM CONCRETO, ALAS COM ESCONSIDADE DE 30°, INCLUINDO FÔRMAS E MATERIAIS. AF_07/2021</t>
  </si>
  <si>
    <t>11.469,04</t>
  </si>
  <si>
    <t>BOCA PARA BUEIRO SIMPLES TUBULAR D = 150 CM EM CONCRETO, ALAS COM ESCONSIDADE DE 30°, INCLUINDO FÔRMAS E MATERIAIS. AF_07/2021</t>
  </si>
  <si>
    <t>21.806,36</t>
  </si>
  <si>
    <t>BOCA PARA BUEIRO DUPLO TUBULAR D = 100 CM EM CONCRETO, ALAS COM ESCONSIDADE DE 30°, INCLUINDO FÔRMAS E MATERIAIS. AF_07/2021</t>
  </si>
  <si>
    <t>10.813,68</t>
  </si>
  <si>
    <t>BOCA PARA BUEIRO DUPLO TUBULAR D = 120 CM EM CONCRETO, ALAS COM ESCONSIDADE DE 30°, INCLUINDO FÔRMAS E MATERIAIS. AF_07/2021</t>
  </si>
  <si>
    <t>16.070,45</t>
  </si>
  <si>
    <t>BOCA PARA BUEIRO DUPLO TUBULAR D = 150 CM EM CONCRETO, ALAS COM ESCONSIDADE DE 30°, INCLUINDO FÔRMAS E MATERIAIS. AF_07/2021</t>
  </si>
  <si>
    <t>29.899,53</t>
  </si>
  <si>
    <t>BOCA PARA BUEIRO TRIPLO TUBULAR D = 100 CM EM CONCRETO, ALAS COM ESCONSIDADE DE 30°, INCLUINDO FÔRMAS E MATERIAIS. AF_07/2021</t>
  </si>
  <si>
    <t>13.900,18</t>
  </si>
  <si>
    <t>BOCA PARA BUEIRO TRIPLO TUBULAR D = 120 CM EM CONCRETO, ALAS COM ESCONSIDADE DE 30°, INCLUINDO FÔRMAS E MATERIAIS. AF_07/2021</t>
  </si>
  <si>
    <t>20.694,80</t>
  </si>
  <si>
    <t>BOCA PARA BUEIRO TRIPLO TUBULAR D = 150 CM EM CONCRETO, ALAS COM ESCONSIDADE DE 30°, INCLUINDO FÔRMAS E MATERIAIS. AF_07/2021</t>
  </si>
  <si>
    <t>38.148,36</t>
  </si>
  <si>
    <t>BOCA PARA BUEIRO SIMPLES CELULAR 150 X 150 CM EM CONCRETO, ALAS COM ESCONSIDADE DE 30°, INCLUINDO FÔRMAS E MATERIAIS. AF_07/2021</t>
  </si>
  <si>
    <t>13.304,85</t>
  </si>
  <si>
    <t>BOCA PARA BUEIRO SIMPLES CELULAR 200 X 200 CM EM CONCRETO, ALAS COM ESCONSIDADE DE 30°, INCLUINDO FÔRMAS E MATERIAIS. AF_07/2021</t>
  </si>
  <si>
    <t>20.561,06</t>
  </si>
  <si>
    <t>BOCA PARA BUEIRO SIMPLES CELULAR 250 X 250 CM EM CONCRETO, ALAS COM ESCONSIDADE DE 30°, INCLUINDO FÔRMAS E MATERIAIS. AF_07/2021</t>
  </si>
  <si>
    <t>28.680,53</t>
  </si>
  <si>
    <t>BOCA PARA BUEIRO SIMPLES CELULAR 300 X 300 CM EM CONCRETO, ALAS COM ESCONSIDADE DE 30°, INCLUINDO FÔRMAS E MATERIAIS. AF_07/2021</t>
  </si>
  <si>
    <t>40.562,31</t>
  </si>
  <si>
    <t>BOCA PARA BUEIRO DUPLO CELULAR 150 X 150 CM EM CONCRETO, ALAS COM ESCONSIDADE DE 30°, INCLUINDO FÔRMAS E MATERIAIS. AF_07/2021</t>
  </si>
  <si>
    <t>16.497,83</t>
  </si>
  <si>
    <t>BOCA PARA BUEIRO DUPLO CELULAR 200 X 200 CM EM CONCRETO, ALAS COM ESCONSIDADE DE 30°, INCLUINDO FÔRMAS E MATERIAIS. AF_07/2021</t>
  </si>
  <si>
    <t>24.871,77</t>
  </si>
  <si>
    <t>BOCA PARA BUEIRO DUPLO CELULAR 250 X 250 CM EM CONCRETO, ALAS COM ESCONSIDADE DE 30°, INCLUINDO FÔRMAS E MATERIAIS. AF_07/2021</t>
  </si>
  <si>
    <t>35.015,92</t>
  </si>
  <si>
    <t>BOCA PARA BUEIRO DUPLO CELULAR 300 X 300 CM EM CONCRETO, ALAS COM ESCONSIDADE DE 30°, INCLUINDO FÔRMAS E MATERIAIS. AF_07/2021</t>
  </si>
  <si>
    <t>49.131,06</t>
  </si>
  <si>
    <t>BOCA PARA BUEIRO TRIPLO CELULAR 150 X 150 CM EM CONCRETO, ALAS COM ESCONSIDADE DE 30°, INCLUINDO FÔRMAS E MATERIAIS. AF_07/2021</t>
  </si>
  <si>
    <t>19.020,50</t>
  </si>
  <si>
    <t>BOCA PARA BUEIRO TRIPLO CELULAR 200 X 200 CM EM CONCRETO, ALAS COM ESCONSIDADE DE 30°, INCLUINDO FÔRMAS E MATERIAIS. AF_07/2021</t>
  </si>
  <si>
    <t>29.249,26</t>
  </si>
  <si>
    <t>BOCA PARA BUEIRO TRIPLO CELULAR 250 X 250 CM EM CONCRETO, ALAS COM ESCONSIDADE DE 30°, INCLUINDO FÔRMAS E MATERIAIS. AF_07/2021</t>
  </si>
  <si>
    <t>41.154,46</t>
  </si>
  <si>
    <t>BOCA PARA BUEIRO TRIPLO CELULAR 300 X 300 CM EM CONCRETO, ALAS COM ESCONSIDADE DE 30°, INCLUINDO FÔRMAS E MATERIAIS. AF_07/2021</t>
  </si>
  <si>
    <t>58.327,94</t>
  </si>
  <si>
    <t>BOCA PARA BUEIRO SIMPLES TUBULAR D = 40 CM EM GABIÃO, ALAS COM ESCONSIDADE DE 45°, INCLUINDO FÔRMAS E MATERIAIS. AF_07/2021</t>
  </si>
  <si>
    <t>8.753,20</t>
  </si>
  <si>
    <t>BOCA PARA BUEIRO SIMPLES TUBULAR D = 60 CM EM GABIÃO, ALAS COM ESCONSIDADE DE 45°, INCLUINDO FÔRMAS E MATERIAIS. AF_07/2021</t>
  </si>
  <si>
    <t>BOCA PARA BUEIRO SIMPLES TUBULAR D = 80 CM EM GABIÃO, ALAS COM ESCONSIDADE DE 45°, INCLUINDO FÔRMAS E MATERIAIS. AF_07/2021</t>
  </si>
  <si>
    <t>13.136,50</t>
  </si>
  <si>
    <t>BOCA PARA BUEIRO SIMPLES TUBULAR D = 100 CM EM GABIÃO, ALAS COM ESCONSIDADE DE 45°, INCLUINDO FÔRMAS E MATERIAIS. AF_07/2021</t>
  </si>
  <si>
    <t>BOCA PARA BUEIRO SIMPLES TUBULAR D = 120 CM EM GABIÃO, ALAS COM ESCONSIDADE DE 45°, INCLUINDO FÔRMAS E MATERIAIS. AF_07/2021</t>
  </si>
  <si>
    <t>19.927,93</t>
  </si>
  <si>
    <t>BOCA PARA BUEIRO SIMPLES TUBULAR D = 150 CM EM GABIÃO, ALAS COM ESCONSIDADE DE 45°, INCLUINDO FÔRMAS E MATERIAIS. AF_07/2021</t>
  </si>
  <si>
    <t>30.170,24</t>
  </si>
  <si>
    <t>BOCA PARA BUEIRO DUPLO TUBULAR D = 40 CM EM GABIÃO, ALAS COM ESCONSIDADE DE 45°, INCLUINDO FÔRMAS E MATERIAIS. AF_07/2021</t>
  </si>
  <si>
    <t>BOCA PARA BUEIRO DUPLO TUBULAR D = 60 CM EM GABIÃO, ALAS COM ESCONSIDADE DE 45°, INCLUINDO FÔRMAS E MATERIAIS. AF_07/2021</t>
  </si>
  <si>
    <t>10.065,51</t>
  </si>
  <si>
    <t>BOCA PARA BUEIRO DUPLO TUBULAR D = 80 CM EM GABIÃO, ALAS COM ESCONSIDADE DE 45°, INCLUINDO FÔRMAS E MATERIAIS. AF_07/2021</t>
  </si>
  <si>
    <t>14.996,72</t>
  </si>
  <si>
    <t>BOCA PARA BUEIRO DUPLO TUBULAR D = 100 CM EM GABIÃO, ALAS COM ESCONSIDADE DE 45°, INCLUINDO FÔRMAS E MATERIAIS. AF_07/2021</t>
  </si>
  <si>
    <t>16.768,34</t>
  </si>
  <si>
    <t>BOCA PARA BUEIRO DUPLO TUBULAR D = 120 CM EM GABIÃO, ALAS COM ESCONSIDADE DE 45°, INCLUINDO FÔRMAS E MATERIAIS. AF_07/2021</t>
  </si>
  <si>
    <t>22.247,47</t>
  </si>
  <si>
    <t>BOCA PARA BUEIRO DUPLO TUBULAR D = 150 CM EM GABIÃO, ALAS COM ESCONSIDADE DE 45°, INCLUINDO FÔRMAS E MATERIAIS. AF_07/2021</t>
  </si>
  <si>
    <t>35.291,40</t>
  </si>
  <si>
    <t>BOCA PARA BUEIRO TRIPLO TUBULAR D = 40 CM EM GABIÃO, ALAS COM ESCONSIDADE DE 45°, INCLUINDO FÔRMAS E MATERIAIS. AF_07/2021</t>
  </si>
  <si>
    <t>BOCA PARA BUEIRO TRIPLO TUBULAR D = 60 CM EM GABIÃO, ALAS COM ESCONSIDADE DE 45°, INCLUINDO FÔRMAS E MATERIAIS. AF_07/2021</t>
  </si>
  <si>
    <t>11.289,22</t>
  </si>
  <si>
    <t>BOCA PARA BUEIRO TRIPLO TUBULAR D = 80 CM EM GABIÃO, ALAS COM ESCONSIDADE DE 45°, INCLUINDO FÔRMAS E MATERIAIS. AF_07/2021</t>
  </si>
  <si>
    <t>BOCA PARA BUEIRO TRIPLO TUBULAR D = 100 CM EM GABIÃO, ALAS COM ESCONSIDADE DE 45°, INCLUINDO FÔRMAS E MATERIAIS. AF_07/2021</t>
  </si>
  <si>
    <t>18.523,35</t>
  </si>
  <si>
    <t>BOCA PARA BUEIRO TRIPLO TUBULAR D = 120 CM EM GABIÃO, ALAS COM ESCONSIDADE DE 45°, INCLUINDO FÔRMAS E MATERIAIS. AF_07/2021</t>
  </si>
  <si>
    <t>24.467,33</t>
  </si>
  <si>
    <t>BOCA PARA BUEIRO TRIPLO TUBULAR D = 150 CM EM GABIÃO, ALAS COM ESCONSIDADE DE 45°, INCLUINDO FÔRMAS E MATERIAIS. AF_07/2021</t>
  </si>
  <si>
    <t>40.689,43</t>
  </si>
  <si>
    <t>BOCA PARA BUEIRO SIMPLES CELULAR 150 X 150 CM EM GABIÃO, ALAS COM ESCONSIDADE DE 45°, INCLUINDO FÔRMAS E MATERIAIS. AF_07/2021</t>
  </si>
  <si>
    <t>32.328,87</t>
  </si>
  <si>
    <t>BOCA PARA BUEIRO SIMPLES CELULAR 200 X 200 CM EM GABIÃO, ALAS COM ESCONSIDADE DE 45°, INCLUINDO FÔRMAS E MATERIAIS. AF_07/2021</t>
  </si>
  <si>
    <t>52.837,74</t>
  </si>
  <si>
    <t>BOCA PARA BUEIRO SIMPLES CELULAR 250 X 250 CM EM GABIÃO, ALAS COM ESCONSIDADE DE 45°, INCLUINDO FÔRMAS E MATERIAIS. AF_07/2021</t>
  </si>
  <si>
    <t>71.421,81</t>
  </si>
  <si>
    <t>BOCA PARA BUEIRO SIMPLES CELULAR 300 X 300 CM EM GABIÃO, ALAS COM ESCONSIDADE DE 45°, INCLUINDO FÔRMAS E MATERIAIS. AF_07/2021</t>
  </si>
  <si>
    <t>102.704,22</t>
  </si>
  <si>
    <t>BOCA PARA BUEIRO DUPLO CELULAR 150 X 150 CM EM GABIÃO, ALAS COM ESCONSIDADE DE 45°, INCLUINDO FÔRMAS E MATERIAIS. AF_07/2021</t>
  </si>
  <si>
    <t>34.428,35</t>
  </si>
  <si>
    <t>BOCA PARA BUEIRO DUPLO CELULAR 200 X 200 CM EM GABIÃO, ALAS COM ESCONSIDADE DE 45°, INCLUINDO FÔRMAS E MATERIAIS. AF_07/2021</t>
  </si>
  <si>
    <t>55.839,95</t>
  </si>
  <si>
    <t>BOCA PARA BUEIRO DUPLO CELULAR 250 X 250 CM EM GABIÃO, ALAS COM ESCONSIDADE DE 45°, INCLUINDO FÔRMAS E MATERIAIS. AF_07/2021</t>
  </si>
  <si>
    <t>79.236,10</t>
  </si>
  <si>
    <t>BOCA PARA BUEIRO DUPLO CELULAR 300 X 300 CM EM GABIÃO, ALAS COM ESCONSIDADE DE 45°, INCLUINDO FÔRMAS E MATERIAIS. AF_07/2021</t>
  </si>
  <si>
    <t>97.246,37</t>
  </si>
  <si>
    <t>BOCA PARA BUEIRO TRIPLO CELULAR 150 X 150 CM EM GABIÃO, ALAS COM ESCONSIDADE DE 45°, INCLUINDO FÔRMAS E MATERIAIS. AF_07/2021</t>
  </si>
  <si>
    <t>35.158,90</t>
  </si>
  <si>
    <t>BOCA PARA BUEIRO TRIPLO CELULAR 200 X 200 CM EM GABIÃO, ALAS COM ESCONSIDADE DE 45°, INCLUINDO FÔRMAS E MATERIAIS. AF_07/2021</t>
  </si>
  <si>
    <t>61.227,53</t>
  </si>
  <si>
    <t>BOCA PARA BUEIRO TRIPLO CELULAR 250 X 250 CM EM GABIÃO, ALAS COM ESCONSIDADE DE 45°, INCLUINDO FÔRMAS E MATERIAIS. AF_07/2021</t>
  </si>
  <si>
    <t>85.869,54</t>
  </si>
  <si>
    <t>BOCA PARA BUEIRO TRIPLO CELULAR 300 X 300 CM EM GABIÃO, ALAS COM ESCONSIDADE DE 45°, INCLUINDO FÔRMAS E MATERIAIS. AF_07/2021</t>
  </si>
  <si>
    <t>103.112,46</t>
  </si>
  <si>
    <t>22,43</t>
  </si>
  <si>
    <t>ESCORAMENTO DE VALA, TIPO PONTALETEAMENTO, COM PROFUNDIDADE DE 0 A 1,5 M, LARGURA MAIOR OU IGUAL A 1,5 M E MENOR QUE 2,5 M. AF_08/2020</t>
  </si>
  <si>
    <t>ESCORAMENTO DE VALA, TIPO PONTALETEAMENTO, COM PROFUNDIDADE DE 1,5 A 3,0 M, LARGURA MENOR QUE 1,5 M. AF_08/2020</t>
  </si>
  <si>
    <t>17,73</t>
  </si>
  <si>
    <t>25,45</t>
  </si>
  <si>
    <t>ESCORAMENTO DE VALA, TIPO PONTALETEAMENTO, COM PROFUNDIDADE DE 3,0 A 4,5 M, LARGURA MENOR QUE 1,5 M. AF_08/2020</t>
  </si>
  <si>
    <t>13,82</t>
  </si>
  <si>
    <t>21,70</t>
  </si>
  <si>
    <t>ESCORAMENTO DE VALA, TIPO DESCONTÍNUO, COM PROFUNDIDADE DE 0 A 1,5 M, LARGURA MENOR QUE 1,5 M. AF_08/2020</t>
  </si>
  <si>
    <t>41,43</t>
  </si>
  <si>
    <t>ESCORAMENTO DE VALA, TIPO DESCONTÍNUO, COM PROFUNDIDADE DE 1,5 M A 3,0 M, LARGURA MENOR QUE 1,5 M. AF_08/2020</t>
  </si>
  <si>
    <t>34,53</t>
  </si>
  <si>
    <t>44,40</t>
  </si>
  <si>
    <t>ESCORAMENTO DE VALA, TIPO DESCONTÍNUO, COM PROFUNDIDADE DE 3,0 A 4,5 M, LARGURA MENOR QUE 1,5 M. AF_08/2020</t>
  </si>
  <si>
    <t>31,17</t>
  </si>
  <si>
    <t>41,20</t>
  </si>
  <si>
    <t>ESCORAMENTO DE VALA, TIPO CONTÍNUO, COM PROFUNDIDADE DE 0 A 1,5 M, LARGURA MENOR QUE 1,5 M. AF_08/2020</t>
  </si>
  <si>
    <t>68,24</t>
  </si>
  <si>
    <t>ESCORAMENTO DE VALA, TIPO CONTÍNUO, COM PROFUNDIDADE DE 0 A 1,5 M, LARGURA MAIOR OU IGUAL A 1,5 M E MENOR QUE 2,5 M. AF_08/2020</t>
  </si>
  <si>
    <t>83,59</t>
  </si>
  <si>
    <t>ESCORAMENTO DE VALA, TIPO CONTÍNUO, COM PROFUNDIDADE DE 1,5 M A 3,0 M, LARGURA MENOR QUE 1,5 M. AF_08/2020</t>
  </si>
  <si>
    <t>56,53</t>
  </si>
  <si>
    <t>ESCORAMENTO DE VALA, TIPO CONTÍNUO, COM PROFUNDIDADE DE 1,5 A 3,0 M, LARGURA MAIOR OU IGUAL A 1,5 M E MENOR QUE 2,5 M. AF_08/2020</t>
  </si>
  <si>
    <t>71,88</t>
  </si>
  <si>
    <t>ESCORAMENTO DE VALA, TIPO CONTÍNUO, COM PROFUNDIDADE DE 3,0 A 4,5 M, LARGURA MENOR QUE 1,5 M. AF_08/2020</t>
  </si>
  <si>
    <t>49,74</t>
  </si>
  <si>
    <t>ESCORAMENTO DE VALA, TIPO CONTÍNUO, COM PROFUNDIDADE DE 3,0 A 4,5 M, LARGURA MAIOR OU IGUAL A 1,5 E MENOR QUE 2,5 M. AF_08/2020</t>
  </si>
  <si>
    <t>65,25</t>
  </si>
  <si>
    <t>ESCORAMENTO DE VALA, TIPO CONTÍNUO COM PERFIL METÁLICO "U", COM PROFUNDIDADE DE 0 A 1,5 M, LARGURA MENOR QUE 1,5 M. AF_08/2020</t>
  </si>
  <si>
    <t>86,86</t>
  </si>
  <si>
    <t>ESCORAMENTO DE VALA,TIPO CONTÍNUO COM PERFIL METÁLICO "U", COM PROFUNDIDADE DE 0 A 1,5 M, LARGURA MAIOR OU IGUAL A 1,5 E MENOR QUE 2,5 M. AF_08/2020</t>
  </si>
  <si>
    <t>126,18</t>
  </si>
  <si>
    <t>ESCORAMENTO DE VALA, TIPO CONTÍNUO COM PERFIL METÁLICO "U", COM PROFUNDIDADE DE 1,5 A 3,0 M, LARGURA MENOR QUE 1,5 M. AF_08/2020</t>
  </si>
  <si>
    <t>65,99</t>
  </si>
  <si>
    <t>ESCORAMENTO DE VALA, TIPO CONTÍNUO COM PERFIL METÁLICO "U", COM PROFUNDIDADE DE 1,5 A 3,0 M, LARGURA MAIOR OU IGUAL 1,5 M E MENOR QUE 2,5 M. AF_08/2020</t>
  </si>
  <si>
    <t>105,30</t>
  </si>
  <si>
    <t>ESCORAMENTO DE VALA, TIPO CONTÍNUO COM PERFIL METÁLICO "U", COM PROFUNDIDADE DE 3,0 A 4,5 M, LARGURA MENOR QUE 1,5 M. AF_08/2020</t>
  </si>
  <si>
    <t>46,91</t>
  </si>
  <si>
    <t>ESCORAMENTO DE VALA, TIPO CONTÍNUO COM PERFIL METÁLICO "U", COM PROFUNDIDADE DE 3,0 A 4,5 M, LARGURA MAIOR OU IGUAL A 1,5 M E MENOR QUE 2,5 M. AF_08/2020</t>
  </si>
  <si>
    <t>86,34</t>
  </si>
  <si>
    <t>ESCORAMENTO DE VALA, TIPO BLINDAGEM, COM PROFUNDIDADE DE 0 A 1,5 M, LARGURA MENOR QUE 1,5 M - EXECUÇÃO, NÃO INCLUI MATERIAL. AF_08/2020</t>
  </si>
  <si>
    <t>16,09</t>
  </si>
  <si>
    <t>ESCORAMENTO DE VALA, TIPO BLINDAGEM COM PROFUNDIDADE DE 0 A 1,5 M, LARGURA MAIOR OU IGUAL A 1,5 M E MENOR QUE 2,5 M - EXECUÇÃO, NÃO INCLUI MATERIAL. AF_08/2020</t>
  </si>
  <si>
    <t>ESCORAMENTO DE VALA, TIPO BLINDAGEM, COM PROFUNDIDADE DE 1,5 A 3,0 M, LARGURA MENOR QUE 1,5 M - EXECUÇÃO, NÃO INCLUI MATERIAL. AF_08/2020</t>
  </si>
  <si>
    <t>ESCORAMENTO DE VALA, TIPO BLINDAGEM, COM PROFUNDIDADE DE 1,5 A 3,0 M, LARGURA MAIOR OU IGUAL A 1,5 M E MENOR QUE 2,5 M - EXECUÇÃO, NÃO INCLUI MATERIAL. AF_08/2020</t>
  </si>
  <si>
    <t>19,66</t>
  </si>
  <si>
    <t>ESCORAMENTO DE VALA, TIPO BLINDAGEM, COM PROFUNDIDADE DE 3,0 A 4,5 M, LARGURA MENOR QUE 1,5 M - EXECUÇÃO, NÃO INCLUI MATERIAL. AF_08/2020</t>
  </si>
  <si>
    <t>ESCORAMENTO DE VALA, TIPO BLINDAGEM, COM PROFUNDIDADE DE 3,0 A 4,5 M, LARGURA MAIOR OU IGUAL A 1,5 M E MENOR QUE 2,5 M - EXECUÇÃO, NÃO INCLUI MATERIAL. AF_08/2020</t>
  </si>
  <si>
    <t>15,54</t>
  </si>
  <si>
    <t>KIT DE PORTA-PRONTA DE MADEIRA EM ACABAMENTO MELAMÍNICO BRANCO, FOLHA LEVE OU MÉDIA, 60X210CM, EXCLUSIVE FECHADURA, FIXAÇÃO COM PREENCHIMENTO PARCIAL DE ESPUMA EXPANSIVA - FORNECIMENTO E INSTALAÇÃO. AF_12/2019</t>
  </si>
  <si>
    <t>924,83</t>
  </si>
  <si>
    <t>KIT DE PORTA-PRONTA DE MADEIRA EM ACABAMENTO MELAMÍNICO BRANCO, FOLHA LEVE OU MÉDIA, 70X210CM, EXCLUSIVE FECHADURA, FIXAÇÃO COM PREENCHIMENTO PARCIAL DE ESPUMA EXPANSIVA - FORNECIMENTO E INSTALAÇÃO. AF_12/2019</t>
  </si>
  <si>
    <t>926,43</t>
  </si>
  <si>
    <t>KIT DE PORTA-PRONTA DE MADEIRA EM ACABAMENTO MELAMÍNICO BRANCO, FOLHA LEVE OU MÉDIA, 80X210CM, EXCLUSIVE FECHADURA, FIXAÇÃO COM PREENCHIMENTO PARCIAL DE ESPUMA EXPANSIVA - FORNECIMENTO E INSTALAÇÃO. AF_12/2019</t>
  </si>
  <si>
    <t>955,43</t>
  </si>
  <si>
    <t>KIT DE PORTA-PRONTA DE MADEIRA EM ACABAMENTO MELAMÍNICO BRANCO, FOLHA PESADA OU SUPERPESADA, 80X210CM, FIXAÇÃO COM PREENCHIMENTO PARCIAL DE ESPUMA EXPANSIVA - FORNECIMENTO E INSTALAÇÃO. AF_12/2019</t>
  </si>
  <si>
    <t>1.119,72</t>
  </si>
  <si>
    <t>KIT DE PORTA-PRONTA DE MADEIRA EM ACABAMENTO MELAMÍNICO BRANCO, FOLHA PESADA OU SUPERPESADA, 90X210CM, FIXAÇÃO COM PREENCHIMENTO TOTAL DE ESPUMA EXPANSIVA - FORNECIMENTO E INSTALAÇÃO. AF_12/2019</t>
  </si>
  <si>
    <t>1.175,65</t>
  </si>
  <si>
    <t>KIT DE PORTA-PRONTA DE MADEIRA EM ACABAMENTO MELAMÍNICO BRANCO, FOLHA LEVE OU MÉDIA, E BATENTE METÁLICO, 60X210CM, FIXAÇÃO COM ARGAMASSA - FORNECIMENTO E INSTALAÇÃO. AF_12/2019</t>
  </si>
  <si>
    <t>790,16</t>
  </si>
  <si>
    <t>KIT DE PORTA-PRONTA DE MADEIRA EM ACABAMENTO MELAMÍNICO BRANCO, FOLHA LEVE OU MÉDIA, E BATENTE METÁLICO, 70X210CM, FIXAÇÃO COM ARGAMASSA - FORNECIMENTO E INSTALAÇÃO. AF_12/2019</t>
  </si>
  <si>
    <t>796,95</t>
  </si>
  <si>
    <t>803,73</t>
  </si>
  <si>
    <t>810,50</t>
  </si>
  <si>
    <t>KIT DE PORTA-PRONTA DE MADEIRA EM ACABAMENTO MELAMÍNICO BRANCO, FOLHA PESADA OU SUPERPESADA, E BATENTE METÁLICO, 80X210CM, FIXAÇÃO COM ARGAMASSA - FORNECIMENTO E INSTALAÇÃO. AF_12/2019</t>
  </si>
  <si>
    <t>1.182,59</t>
  </si>
  <si>
    <t>KIT DE PORTA-PRONTA DE MADEIRA EM ACABAMENTO MELAMÍNICO BRANCO, FOLHA PESADA OU SUPERPESADA, E BATENTE METÁLICO, 90X210CM, FIXAÇÃO COM ARGAMASSA - FORNECIMENTO E INSTALAÇÃO. AF_12/2019</t>
  </si>
  <si>
    <t>1.219,57</t>
  </si>
  <si>
    <t>BATENTE PARA PORTA DE MADEIRA, PADRÃO MÉDIO - FORNECIMENTO E MONTAGEM. AF_12/2019</t>
  </si>
  <si>
    <t>366,49</t>
  </si>
  <si>
    <t>BATENTE PARA PORTA DE MADEIRA, FIXAÇÃO COM ARGAMASSA, PADRÃO MÉDIO - FORNECIMENTO E INSTALAÇÃO. AF_12/2019_P</t>
  </si>
  <si>
    <t>452,66</t>
  </si>
  <si>
    <t>PORTA DE MADEIRA PARA PINTURA, SEMI-OCA (LEVE OU MÉDIA), 60X210CM, ESPESSURA DE 3,5CM, INCLUSO DOBRADIÇAS - FORNECIMENTO E INSTALAÇÃO. AF_12/2019</t>
  </si>
  <si>
    <t>347,61</t>
  </si>
  <si>
    <t>PORTA DE MADEIRA PARA PINTURA, SEMI-OCA (LEVE OU MÉDIA), 70X210CM, ESPESSURA DE 3,5CM, INCLUSO DOBRADIÇAS - FORNECIMENTO E INSTALAÇÃO. AF_12/2019</t>
  </si>
  <si>
    <t>354,06</t>
  </si>
  <si>
    <t>PORTA DE MADEIRA PARA PINTURA, SEMI-OCA (LEVE OU MÉDIA), 80X210CM, ESPESSURA DE 3,5CM, INCLUSO DOBRADIÇAS - FORNECIMENTO E INSTALAÇÃO. AF_12/2019</t>
  </si>
  <si>
    <t>379,77</t>
  </si>
  <si>
    <t>PORTA DE MADEIRA PARA PINTURA, SEMI-OCA (LEVE OU MÉDIA), 90X210CM, ESPESSURA DE 3,5CM, INCLUSO DOBRADIÇAS - FORNECIMENTO E INSTALAÇÃO. AF_12/2019</t>
  </si>
  <si>
    <t>468,87</t>
  </si>
  <si>
    <t>PORTA DE MADEIRA PARA PINTURA, SEMI-OCA (PESADA OU SUPERPESADA), 80X210CM, ESPESSURA DE 3,5CM, INCLUSO DOBRADIÇAS - FORNECIMENTO E INSTALAÇÃO. AF_12/2019</t>
  </si>
  <si>
    <t>673,30</t>
  </si>
  <si>
    <t>PORTA DE MADEIRA, MACIÇA (PESADA OU SUPERPESADA), 90X210CM, ESPESSURA DE 3,5CM, INCLUSO DOBRADIÇAS - FORNECIMENTO E INSTALAÇÃO. AF_12/2019</t>
  </si>
  <si>
    <t>750,57</t>
  </si>
  <si>
    <t>161,80</t>
  </si>
  <si>
    <t>141,95</t>
  </si>
  <si>
    <t>KIT DE PORTA DE MADEIRA PARA PINTURA, SEMI-OCA (LEVE OU MÉDIA), PADRÃO MÉDIO, 60X210CM, ESPESSURA DE 3,5CM, ITENS INCLUSOS: DOBRADIÇAS, MONTAGEM E INSTALAÇÃO DO BATENTE, FECHADURA COM EXECUÇÃO DO FURO - FORNECIMENTO E INSTALAÇÃO. AF_12/2019</t>
  </si>
  <si>
    <t>1.076,90</t>
  </si>
  <si>
    <t>KIT DE PORTA DE MADEIRA PARA PINTURA, SEMI-OCA (LEVE OU MÉDIA), PADRÃO MÉDIO, 70X210CM, ESPESSURA DE 3,5CM, ITENS INCLUSOS: DOBRADIÇAS, MONTAGEM E INSTALAÇÃO DO BATENTE, FECHADURA COM EXECUÇÃO DO FURO - FORNECIMENTO E INSTALAÇÃO. AF_12/2019</t>
  </si>
  <si>
    <t>1.086,16</t>
  </si>
  <si>
    <t>KIT DE PORTA DE MADEIRA PARA PINTURA, SEMI-OCA (LEVE OU MÉDIA), PADRÃO MÉDIO, 80X210CM, ESPESSURA DE 3,5CM, ITENS INCLUSOS: DOBRADIÇAS, MONTAGEM E INSTALAÇÃO DO BATENTE, FECHADURA COM EXECUÇÃO DO FURO - FORNECIMENTO E INSTALAÇÃO. AF_12/2019</t>
  </si>
  <si>
    <t>1.134,53</t>
  </si>
  <si>
    <t>KIT DE PORTA DE MADEIRA PARA PINTURA, SEMI-OCA (LEVE OU MÉDIA), PADRÃO MÉDIO, 90X210CM, ESPESSURA DE 3,5CM, ITENS INCLUSOS: DOBRADIÇAS, MONTAGEM E INSTALAÇÃO DO BATENTE, FECHADURA COM EXECUÇÃO DO FURO - FORNECIMENTO E INSTALAÇÃO. AF_12/2019</t>
  </si>
  <si>
    <t>1.226,43</t>
  </si>
  <si>
    <t>KIT DE PORTA DE MADEIRA PARA PINTURA, SEMI-OCA (PESADA OU SUPERPESADA), PADRÃO MÉDIO, 80X210CM, ESPESSURA DE 3,5CM, ITENS INCLUSOS: DOBRADIÇAS, MONTAGEM E INSTALAÇÃO DO BATENTE, FECHADURA COM EXECUÇÃO DO FURO - FORNECIMENTO E INSTALAÇÃO. AF_12/2019</t>
  </si>
  <si>
    <t>1.428,06</t>
  </si>
  <si>
    <t>KIT DE PORTA DE MADEIRA PARA PINTURA, SEMI-OCA (PESADA OU SUPERPESADA), PADRÃO MÉDIO, 90X210CM, ESPESSURA DE 3,5CM, ITENS INCLUSOS: DOBRADIÇAS, MONTAGEM E INSTALAÇÃO DO BATENTE, FECHADURA COM EXECUÇÃO DO FURO - FORNECIMENTO E INSTALAÇÃO. AF_12/2019</t>
  </si>
  <si>
    <t>1.508,13</t>
  </si>
  <si>
    <t>KIT DE PORTA DE MADEIRA PARA PINTURA, SEMI-OCA (LEVE OU MÉDIA), PADRÃO MÉDIO, 60X210CM, ESPESSURA DE 3,5CM, ITENS INCLUSOS: DOBRADIÇAS, MONTAGEM E INSTALAÇÃO DO BATENTE, SEM FECHADURA - FORNECIMENTO E INSTALAÇÃO. AF_12/2019</t>
  </si>
  <si>
    <t>934,95</t>
  </si>
  <si>
    <t>KIT DE PORTA DE MADEIRA PARA PINTURA, SEMI-OCA (LEVE OU MÉDIA), PADRÃO MÉDIO, 70X210CM, ESPESSURA DE 3,5CM, ITENS INCLUSOS: DOBRADIÇAS, MONTAGEM E INSTALAÇÃO DO BATENTE, SEM FECHADURA - FORNECIMENTO E INSTALAÇÃO. AF_12/2019</t>
  </si>
  <si>
    <t>944,21</t>
  </si>
  <si>
    <t>KIT DE PORTA DE MADEIRA PARA PINTURA, SEMI-OCA (LEVE OU MÉDIA), PADRÃO MÉDIO, 80X210CM, ESPESSURA DE 3,5CM, ITENS INCLUSOS: DOBRADIÇAS, MONTAGEM E INSTALAÇÃO DO BATENTE, SEM FECHADURA - FORNECIMENTO E INSTALAÇÃO. AF_12/2019</t>
  </si>
  <si>
    <t>972,73</t>
  </si>
  <si>
    <t>KIT DE PORTA DE MADEIRA PARA PINTURA, SEMI-OCA (LEVE OU MÉDIA), PADRÃO MÉDIO, 90X210CM, ESPESSURA DE 3,5CM, ITENS INCLUSOS: DOBRADIÇAS, MONTAGEM E INSTALAÇÃO DO BATENTE, SEM FECHADURA - FORNECIMENTO E INSTALAÇÃO. AF_12/2019</t>
  </si>
  <si>
    <t>1.064,63</t>
  </si>
  <si>
    <t>KIT DE PORTA DE MADEIRA PARA PINTURA, SEMI-OCA (PESADA OU SUPERPESADA), PADRÃO MÉDIO, 80X210CM, ESPESSURA DE 3,5CM, ITENS INCLUSOS: DOBRADIÇAS, MONTAGEM E INSTALAÇÃO DO BATENTE, SEM FECHADURA - FORNECIMENTO E INSTALAÇÃO. AF_12/2019</t>
  </si>
  <si>
    <t>1.266,26</t>
  </si>
  <si>
    <t>KIT DE PORTA DE MADEIRA PARA PINTURA, SEMI-OCA (PESADA OU SUPERPESADA), PADRÃO MÉDIO, 90X210CM, ESPESSURA DE 3,5CM, ITENS INCLUSOS: DOBRADIÇAS, MONTAGEM E INSTALAÇÃO DO BATENTE, SEM FECHADURA - FORNECIMENTO E INSTALAÇÃO. AF_12/2019</t>
  </si>
  <si>
    <t>1.346,33</t>
  </si>
  <si>
    <t>PORTA DE MADEIRA PARA VERNIZ, SEMI-OCA (LEVE OU MÉDIA), 60X210CM, ESPESSURA DE 3,5CM, INCLUSO DOBRADIÇAS - FORNECIMENTO E INSTALAÇÃO. AF_12/2019</t>
  </si>
  <si>
    <t>360,30</t>
  </si>
  <si>
    <t>PORTA DE MADEIRA PARA VERNIZ, SEMI-OCA (LEVE OU MÉDIA), 70X210CM, ESPESSURA DE 3,5CM, INCLUSO DOBRADIÇAS - FORNECIMENTO E INSTALAÇÃO. AF_12/2019</t>
  </si>
  <si>
    <t>367,35</t>
  </si>
  <si>
    <t>PORTA DE MADEIRA PARA VERNIZ, SEMI-OCA (LEVE OU MÉDIA), 80X210CM, ESPESSURA DE 3,5CM, INCLUSO DOBRADIÇAS - FORNECIMENTO E INSTALAÇÃO. AF_12/2019</t>
  </si>
  <si>
    <t>431,28</t>
  </si>
  <si>
    <t>PORTA DE MADEIRA PARA VERNIZ, SEMI-OCA (LEVE OU MÉDIA), 90X210CM, ESPESSURA DE 3,5CM, INCLUSO DOBRADIÇAS - FORNECIMENTO E INSTALAÇÃO. AF_12/2019</t>
  </si>
  <si>
    <t>480,11</t>
  </si>
  <si>
    <t>KIT DE PORTA DE MADEIRA PARA VERNIZ, SEMI-OCA (LEVE OU MÉDIA), PADRÃO MÉDIO, 60X210CM, ESPESSURA DE 3,5CM, ITENS INCLUSOS: DOBRADIÇAS, MONTAGEM E INSTALAÇÃO DO BATENTE, SEM FECHADURA - FORNECIMENTO E INSTALAÇÃO. AF_12/2019</t>
  </si>
  <si>
    <t>947,64</t>
  </si>
  <si>
    <t>KIT DE PORTA DE MADEIRA PARA VERNIZ, SEMI-OCA (LEVE OU MÉDIA), PADRÃO MÉDIO, 70X210CM, ESPESSURA DE 3,5CM, ITENS INCLUSOS: DOBRADIÇAS, MONTAGEM E INSTALAÇÃO DO BATENTE, SEM FECHADURA - FORNECIMENTO E INSTALAÇÃO. AF_12/2019</t>
  </si>
  <si>
    <t>957,50</t>
  </si>
  <si>
    <t>KIT DE PORTA DE MADEIRA PARA VERNIZ, SEMI-OCA (LEVE OU MÉDIA), PADRÃO MÉDIO, 80X210CM, ESPESSURA DE 3,5CM, ITENS INCLUSOS: DOBRADIÇAS, MONTAGEM E INSTALAÇÃO DO BATENTE, SEM FECHADURA - FORNECIMENTO E INSTALAÇÃO. AF_12/2019</t>
  </si>
  <si>
    <t>1.024,24</t>
  </si>
  <si>
    <t>KIT DE PORTA DE MADEIRA PARA VERNIZ, SEMI-OCA (LEVE OU MÉDIA), PADRÃO MÉDIO, 90X210CM, ESPESSURA DE 3,5CM, ITENS INCLUSOS: DOBRADIÇAS, MONTAGEM E INSTALAÇÃO DO BATENTE, SEM FECHADURA - FORNECIMENTO E INSTALAÇÃO. AF_12/2019</t>
  </si>
  <si>
    <t>1.075,87</t>
  </si>
  <si>
    <t>BATENTE PARA PORTA DE MADEIRA, PADRÃO POPULAR - FORNECIMENTO E MONTAGEM. AF_12/2019</t>
  </si>
  <si>
    <t>262,17</t>
  </si>
  <si>
    <t>BATENTE PARA PORTA DE MADEIRA, FIXAÇÃO COM ARGAMASSA, PADRÃO POPULAR. FORNECIMENTO E INSTALAÇÃO. AF_12/2019_P</t>
  </si>
  <si>
    <t>348,34</t>
  </si>
  <si>
    <t>PORTA DE MADEIRA FRISADA, SEMI-OCA (LEVE OU MÉDIA), 60X210CM, ESPESSURA DE 3CM, INCLUSO DOBRADIÇAS - FORNECIMENTO E INSTALAÇÃO. AF_12/2019</t>
  </si>
  <si>
    <t>371,28</t>
  </si>
  <si>
    <t>PORTA DE MADEIRA FRISADA, SEMI-OCA (LEVE OU MÉDIA), 70X210CM, ESPESSURA DE 3CM, INCLUSO DOBRADIÇAS - FORNECIMENTO E INSTALAÇÃO. AF_12/2019</t>
  </si>
  <si>
    <t>398,05</t>
  </si>
  <si>
    <t>PORTA DE MADEIRA FRISADA, SEMI-OCA (LEVE OU MÉDIA), 80X210CM, ESPESSURA DE 3,5CM, INCLUSO DOBRADIÇAS - FORNECIMENTO E INSTALAÇÃO. AF_12/2019</t>
  </si>
  <si>
    <t>438,61</t>
  </si>
  <si>
    <t>PORTA DE MADEIRA TIPO VENEZIANA, 80X210CM, ESPESSURA DE 3CM, INCLUSO DOBRADIÇAS - FORNECIMENTO E INSTALAÇÃO. AF_12/2019</t>
  </si>
  <si>
    <t>718,75</t>
  </si>
  <si>
    <t>PORTA DE MADEIRA, TIPO MEXICANA, MACIÇA (PESADA OU SUPERPESADA), 80X210CM, ESPESSURA DE 3,5CM, INCLUSO DOBRADIÇAS - FORNECIMENTO E INSTALAÇÃO. AF_12/2019</t>
  </si>
  <si>
    <t>999,00</t>
  </si>
  <si>
    <t>FECHADURA DE EMBUTIR COM CILINDRO, EXTERNA, COMPLETA, ACABAMENTO PADRÃO POPULAR, INCLUSO EXECUÇÃO DE FURO - FORNECIMENTO E INSTALAÇÃO. AF_12/2019</t>
  </si>
  <si>
    <t>FECHADURA DE EMBUTIR PARA PORTA DE BANHEIRO, COMPLETA, ACABAMENTO PADRÃO POPULAR, INCLUSO EXECUÇÃO DE FURO - FORNECIMENTO E INSTALAÇÃO. AF_12/2019</t>
  </si>
  <si>
    <t>FECHADURA DE EMBUTIR PARA PORTAS INTERNAS, COMPLETA, ACABAMENTO PADRÃO POPULAR, COM EXECUÇÃO DE FURO - FORNECIMENTO E INSTALAÇÃO. AF_12/2019</t>
  </si>
  <si>
    <t>83,43</t>
  </si>
  <si>
    <t>KIT DE PORTA DE MADEIRA PARA PINTURA, SEMI-OCA (LEVE OU MÉDIA), PADRÃO POPULAR, 60X210CM, ESPESSURA DE 3,5CM, ITENS INCLUSOS: DOBRADIÇAS, MONTAGEM E INSTALAÇÃO DO BATENTE, FECHADURA COM EXECUÇÃO DO FURO - FORNECIMENTO E INSTALAÇÃO. AF_12/2019</t>
  </si>
  <si>
    <t>883,80</t>
  </si>
  <si>
    <t>KIT DE PORTA DE MADEIRA PARA PINTURA, SEMI-OCA (LEVE OU MÉDIA), PADRÃO POPULAR, 70X210CM, ESPESSURA DE 3,5CM, ITENS INCLUSOS: DOBRADIÇAS, MONTAGEM E INSTALAÇÃO DO BATENTE, FECHADURA COM EXECUÇÃO DO FURO - FORNECIMENTO E INSTALAÇÃO. AF_12/2019</t>
  </si>
  <si>
    <t>877,36</t>
  </si>
  <si>
    <t>KIT DE PORTA DE MADEIRA PARA PINTURA, SEMI-OCA (LEVE OU MÉDIA), PADRÃO POPULAR, 80X210CM, ESPESSURA DE 3,5CM, ITENS INCLUSOS: DOBRADIÇAS, MONTAGEM E INSTALAÇÃO DO BATENTE, FECHADURA COM EXECUÇÃO DO FURO - FORNECIMENTO E INSTALAÇÃO. AF_12/2019</t>
  </si>
  <si>
    <t>919,71</t>
  </si>
  <si>
    <t>KIT DE PORTA DE MADEIRA PARA PINTURA, SEMI-OCA (LEVE OU MÉDIA), PADRÃO POPULAR, 90X210CM, ESPESSURA DE 3,5CM, ITENS INCLUSOS: DOBRADIÇAS, MONTAGEM E INSTALAÇÃO DO BATENTE, FECHADURA COM EXECUÇÃO DO FURO - FORNECIMENTO E INSTALAÇÃO. AF_12/2019</t>
  </si>
  <si>
    <t>1.010,67</t>
  </si>
  <si>
    <t>KIT DE PORTA DE MADEIRA PARA PINTURA, SEMI-OCA (PESADA OU SUPERPESADA), PADRÃO POPULAR, 80X210CM, ESPESSURA DE 3,5CM, ITENS INCLUSOS: DOBRADIÇAS, MONTAGEM E INSTALAÇÃO DO BATENTE, FECHADURA COM EXECUÇÃO DO FURO - FORNECIMENTO E INSTALAÇÃO. AF_12/2019</t>
  </si>
  <si>
    <t>1.213,24</t>
  </si>
  <si>
    <t>KIT DE PORTA DE MADEIRA PARA PINTURA, SEMI-OCA (PESADA OU SUPERPESADA), PADRÃO POPULAR, 90X210CM, ESPESSURA DE 3,5CM, ITENS INCLUSOS: DOBRADIÇAS, MONTAGEM E INSTALAÇÃO DO BATENTE, FECHADURA COM EXECUÇÃO DO FURO - FORNECIMENTO E INSTALAÇÃO. AF_12/2019</t>
  </si>
  <si>
    <t>1.292,37</t>
  </si>
  <si>
    <t>KIT DE PORTA DE MADEIRA PARA PINTURA, SEMI-OCA (LEVE OU MÉDIA), PADRÃO POPULAR, 60X210CM, ESPESSURA DE 3,5CM, ITENS INCLUSOS: DOBRADIÇAS, MONTAGEM E INSTALAÇÃO DO BATENTE, SEM FECHADURA - FORNECIMENTO E INSTALAÇÃO. AF_12/2019</t>
  </si>
  <si>
    <t>785,61</t>
  </si>
  <si>
    <t>KIT DE PORTA DE MADEIRA PARA PINTURA, SEMI-OCA (LEVE OU MÉDIA), PADRÃO POPULAR, 70X210CM, ESPESSURA DE 3,5CM, ITENS INCLUSOS: DOBRADIÇAS, MONTAGEM E INSTALAÇÃO DO BATENTE, SEM FECHADURA - FORNECIMENTO E INSTALAÇÃO. AF_12/2019</t>
  </si>
  <si>
    <t>793,93</t>
  </si>
  <si>
    <t>KIT DE PORTA DE MADEIRA PARA PINTURA, SEMI-OCA (LEVE OU MÉDIA), PADRÃO POPULAR, 80X210CM, ESPESSURA DE 3,5CM, ITENS INCLUSOS: DOBRADIÇAS, MONTAGEM E INSTALAÇÃO DO BATENTE, SEM FECHADURA - FORNECIMENTO E INSTALAÇÃO. AF_12/2019</t>
  </si>
  <si>
    <t>821,51</t>
  </si>
  <si>
    <t>KIT DE PORTA DE MADEIRA PARA PINTURA, SEMI-OCA (LEVE OU MÉDIA), PADRÃO POPULAR, 90X210CM, ESPESSURA DE 3,5CM, ITENS INCLUSOS: DOBRADIÇAS, MONTAGEM E INSTALAÇÃO DO BATENTE, SEM FECHADURA - FORNECIMENTO E INSTALAÇÃO. AF_12/2019</t>
  </si>
  <si>
    <t>912,47</t>
  </si>
  <si>
    <t>KIT DE PORTA DE MADEIRA PARA PINTURA, SEMI-OCA (PESADA OU SUPERPESADA), PADRÃO POPULAR, 80X210CM, ESPESSURA DE 3,5CM, ITENS INCLUSOS: DOBRADIÇAS, MONTAGEM E INSTALAÇÃO DO BATENTE, SEM FECHADURA - FORNECIMENTO E INSTALAÇÃO. AF_12/2019</t>
  </si>
  <si>
    <t>1.115,04</t>
  </si>
  <si>
    <t>KIT DE PORTA DE MADEIRA PARA PINTURA, SEMI-OCA (PESADA OU SUPERPESADA), PADRÃO POPULAR, 90X210CM, ESPESSURA DE 3,5CM, ITENS INCLUSOS: DOBRADIÇAS, MONTAGEM E INSTALAÇÃO DO BATENTE, SEM FECHADURA - FORNECIMENTO E INSTALAÇÃO. AF_12/2019</t>
  </si>
  <si>
    <t>1.194,17</t>
  </si>
  <si>
    <t>KIT DE PORTA DE MADEIRA PARA VERNIZ, SEMI-OCA (LEVE OU MÉDIA), PADRÃO POPULAR, 60X210CM, ESPESSURA DE 3,5CM, ITENS INCLUSOS: DOBRADIÇAS, MONTAGEM E INSTALAÇÃO DO BATENTE, SEM FECHADURA - FORNECIMENTO E INSTALAÇÃO. AF_12/2019</t>
  </si>
  <si>
    <t>798,30</t>
  </si>
  <si>
    <t>KIT DE PORTA DE MADEIRA PARA VERNIZ, SEMI-OCA (LEVE OU MÉDIA), PADRÃO POPULAR, 70X210CM, ESPESSURA DE 3,5CM, ITENS INCLUSOS: DOBRADIÇAS, MONTAGEM E INSTALAÇÃO DO BATENTE, SEM FECHADURA - FORNECIMENTO E INSTALAÇÃO. AF_12/2019</t>
  </si>
  <si>
    <t>807,22</t>
  </si>
  <si>
    <t>KIT DE PORTA DE MADEIRA PARA VERNIZ, SEMI-OCA (LEVE OU MÉDIA), PADRÃO POPULAR, 80X210CM, ESPESSURA DE 3,5CM, ITENS INCLUSOS: DOBRADIÇAS, MONTAGEM E INSTALAÇÃO DO BATENTE, SEM FECHADURA - FORNECIMENTO E INSTALAÇÃO. AF_12/2019</t>
  </si>
  <si>
    <t>873,02</t>
  </si>
  <si>
    <t>KIT DE PORTA DE MADEIRA PARA VERNIZ, SEMI-OCA (LEVE OU MÉDIA), PADRÃO POPULAR, 90X210CM, ESPESSURA DE 3,5CM, ITENS INCLUSOS: DOBRADIÇAS, MONTAGEM E INSTALAÇÃO DO BATENTE, SEM FECHADURA - FORNECIMENTO E INSTALAÇÃO. AF_12/2019</t>
  </si>
  <si>
    <t>923,71</t>
  </si>
  <si>
    <t>KIT DE PORTA DE MADEIRA FRISADA, SEMI-OCA (LEVE OU MÉDIA), PADRÃO MÉDIO 60X210CM, ESPESSURA DE 3CM, ITENS INCLUSOS: DOBRADIÇAS, MONTAGEM E INSTALAÇÃO DO BATENTE, SEM FECHADURA - FORNECIMENTO E INSTALAÇÃO. AF_12/2019</t>
  </si>
  <si>
    <t>958,62</t>
  </si>
  <si>
    <t>KIT DE PORTA DE MADEIRA FRISADA, SEMI-OCA (LEVE OU MÉDIA), PADRÃO POPULAR, 60X210CM, ESPESSURA DE 3CM, ITENS INCLUSOS: DOBRADIÇAS, MONTAGEM E INSTALAÇÃO DO BATENTE, SEM FECHADURA - FORNECIMENTO E INSTALAÇÃO. AF_12/2019</t>
  </si>
  <si>
    <t>809,28</t>
  </si>
  <si>
    <t>KIT DE PORTA DE MADEIRA FRISADA, SEMI-OCA (LEVE OU MÉDIA), PADRÃO MÉDIO, 70X210CM, ESPESSURA DE 3CM, ITENS INCLUSOS: DOBRADIÇAS, MONTAGEM E INSTALAÇÃO DO BATENTE, SEM FECHADURA - FORNECIMENTO E INSTALAÇÃO. AF_12/2019</t>
  </si>
  <si>
    <t>988,20</t>
  </si>
  <si>
    <t>KIT DE PORTA DE MADEIRA FRISADA, SEMI-OCA (LEVE OU MÉDIA), PADRÃO POPULAR, 70X210CM, ESPESSURA DE 3CM, ITENS INCLUSOS: DOBRADIÇAS, MONTAGEM E INSTALAÇÃO DO BATENTE, SEM FECHADURA - FORNECIMENTO E INSTALAÇÃO. AF_12/2019</t>
  </si>
  <si>
    <t>837,92</t>
  </si>
  <si>
    <t>KIT DE PORTA DE MADEIRA FRISADA, SEMI-OCA (LEVE OU MÉDIA), PADRÃO MÉDIO, 80X210CM, ESPESSURA DE 3,5CM, ITENS INCLUSOS: DOBRADIÇAS, MONTAGEM E INSTALAÇÃO DO BATENTE, SEM FECHADURA - FORNECIMENTO E INSTALAÇÃO. AF_12/2019</t>
  </si>
  <si>
    <t>1.031,57</t>
  </si>
  <si>
    <t>KIT DE PORTA DE MADEIRA FRISADA, SEMI-OCA (LEVE OU MÉDIA), PADRÃO POPULAR, 80X210CM, ESPESSURA DE 3,5CM, ITENS INCLUSOS: DOBRADIÇAS, MONTAGEM E INSTALAÇÃO DO BATENTE, SEM FECHADURA - FORNECIMENTO E INSTALAÇÃO. AF_12/2019</t>
  </si>
  <si>
    <t>880,35</t>
  </si>
  <si>
    <t>1.311,71</t>
  </si>
  <si>
    <t>KIT DE PORTA DE MADEIRA TIPO VENEZIANA, PADRÃO POPULAR, 80X210CM, ESPESSURA DE 3CM, ITENS INCLUSOS: DOBRADIÇAS, MONTAGEM E INSTALAÇÃO DO BATENTE, SEM FECHADURA - FORNECIMENTO E INSTALAÇÃO. AF_12/2019</t>
  </si>
  <si>
    <t>1.160,49</t>
  </si>
  <si>
    <t>KIT DE PORTA DE MADEIRA TIPO MEXICANA, MACIÇA (PESADA OU SUPERPESADA), PADRÃO MÉDIO, 80X210CM, ESPESSURA DE 3CM, ITENS INCLUSOS: DOBRADIÇAS, MONTAGEM E INSTALAÇÃO DO BATENTE, SEM FECHADURA - FORNECIMENTO E INSTALAÇÃO. AF_12/2019</t>
  </si>
  <si>
    <t>1.591,96</t>
  </si>
  <si>
    <t>KIT DE PORTA DE MADEIRA TIPO MEXICANA, MACIÇA (PESADA OU SUPERPESADA), PADRÃO POPULAR, 80X210CM, ESPESSURA DE 3CM, ITENS INCLUSOS: DOBRADIÇAS, MONTAGEM E INSTALAÇÃO DO BATENTE, SEM FECHADURA - FORNECIMENTO E INSTALAÇÃO. AF_12/2019</t>
  </si>
  <si>
    <t>1.440,74</t>
  </si>
  <si>
    <t>ALIZAR DE 5X1,5CM PARA PORTA FIXADO COM PREGOS, PADRÃO MÉDIO - FORNECIMENTO E INSTALAÇÃO. AF_12/2019</t>
  </si>
  <si>
    <t>14,03</t>
  </si>
  <si>
    <t>ALIZAR DE 5X1,5CM PARA PORTA FIXADO COM PREGOS, PADRÃO POPULAR - FORNECIMENTO E INSTALAÇÃO. AF_12/2019</t>
  </si>
  <si>
    <t>9,34</t>
  </si>
  <si>
    <t>KIT DE PORTA-PRONTA DE MADEIRA EM ACABAMENTO MELAMÍNICO BRANCO, FOLHA LEVE OU MÉDIA, 90X210, EXCLUSIVE FECHADURA, FIXAÇÃO COM PREENCHIMENTO TOTAL DE ESPUMA EXPANSIVA - FORNECIMENTO E INSTALAÇÃO. AF_12/2019</t>
  </si>
  <si>
    <t>1.047,53</t>
  </si>
  <si>
    <t>BATENTE PARA PORTA COM BANDEIRA, FIXAÇÃO COM PARAFUSO E BUCHA. AF_12/2019</t>
  </si>
  <si>
    <t>222,14</t>
  </si>
  <si>
    <t>KIT DE PORTA DE MADEIRA PARA VERNIZ, SEMI-OCA (LEVE OU MÉDIA), PADRÃO MÉDIO, 60X210CM, ESPESSURA DE 3,5CM, ITENS INCLUSOS: DOBRADIÇAS, MONTAGEM E INSTALAÇÃO DE BATENTE, FECHADURA COM EXECUÇÃO DO FURO - FORNECIMENTO E INSTALAÇÃO. AF_12/2019</t>
  </si>
  <si>
    <t>1.089,59</t>
  </si>
  <si>
    <t>KIT DE PORTA DE MADEIRA PARA VERNIZ, SEMI-OCA (LEVE OU MÉDIA), PADRÃO POPULAR, 60X210CM, ESPESSURA DE 3,5CM, ITENS INCLUSOS: DOBRADIÇAS, MONTAGEM E INSTALAÇÃO DE BATENTE, FECHADURA COM EXECUÇÃO DO FURO - FORNECIMENTO E INSTALAÇÃO. AF_12/2019</t>
  </si>
  <si>
    <t>896,49</t>
  </si>
  <si>
    <t>KIT DE PORTA DE MADEIRA PARA VERNIZ, SEMI-OCA (LEVE OU MÉDIA), PADRÃO MÉDIO, 70X210CM, ESPESSURA DE 3,5CM, ITENS INCLUSOS: DOBRADIÇAS, MONTAGEM E INSTALAÇÃO DE BATENTE, FECHADURA COM EXECUÇÃO DO FURO - FORNECIMENTO E INSTALAÇÃO. AF_12/2019</t>
  </si>
  <si>
    <t>1.099,45</t>
  </si>
  <si>
    <t>KIT DE PORTA DE MADEIRA FRISADA, SEMI-OCA (LEVE OU MÉDIA), PADRÃO MÉDIO, 70X210CM, ESPESSURA DE 3CM, ITENS INCLUSOS: DOBRADIÇAS, MONTAGEM E INSTALAÇÃO DE BATENTE, FECHADURA COM EXECUÇÃO DO FURO - FORNECIMENTO E INSTALAÇÃO. AF_12/2019</t>
  </si>
  <si>
    <t>1.130,15</t>
  </si>
  <si>
    <t>KIT DE PORTA DE MADEIRA FRISADA, SEMI-OCA (LEVE OU MÉDIA), PADRÃO POPULAR, 70X210CM, ESPESSURA DE 3CM, ITENS INCLUSOS: DOBRADIÇAS, MONTAGEM E INSTALAÇÃO DE BATENTE, FECHADURA COM EXECUÇÃO DO FURO - FORNECIMENTO E INSTALAÇÃO. AF_12/2019</t>
  </si>
  <si>
    <t>921,35</t>
  </si>
  <si>
    <t>KIT DE PORTA DE MADEIRA PARA VERNIZ, SEMI-OCA (LEVE OU MÉDIA), PADRÃO MÉDIO, 80X210CM, ESPESSURA DE 3,5CM, ITENS INCLUSOS: DOBRADIÇAS, MONTAGEM E INSTALAÇÃO DE BATENTE, FECHADURA COM EXECUÇÃO DO FURO - FORNECIMENTO E INSTALAÇÃO. AF_12/2019</t>
  </si>
  <si>
    <t>1.186,04</t>
  </si>
  <si>
    <t>KIT DE PORTA DE MADEIRA PARA VERNIZ, SEMI-OCA (LEVE OU MÉDIA), PADRÃO POPULAR, 80X210CM, ESPESSURA DE 3,5CM, ITENS INCLUSOS: DOBRADIÇAS, MONTAGEM E INSTALAÇÃO DE BATENTE, FECHADURA COM EXECUÇÃO DO FURO - FORNECIMENTO E INSTALAÇÃO. AF_12/2019</t>
  </si>
  <si>
    <t>971,22</t>
  </si>
  <si>
    <t>KIT DE PORTA DE MADEIRA PARA VERNIZ, SEMI-OCA (LEVE OU MÉDIA), PADRÃO MÉDIO, 90X210CM, ESPESSURA DE 3,5CM, ITENS INCLUSOS: DOBRADIÇAS, MONTAGEM E INSTALAÇÃO DE BATENTE, FECHADURA COM EXECUÇÃO DO FURO - FORNECIMENTO E INSTALAÇÃO. AF_12/2019</t>
  </si>
  <si>
    <t>1.237,67</t>
  </si>
  <si>
    <t>KIT DE PORTA DE MADEIRA PARA VERNIZ, SEMI-OCA (LEVE OU MÉDIA), PADRÃO POPULAR, 90X210CM, ESPESSURA DE 3CM, ITENS INCLUSOS: DOBRADIÇAS, MONTAGEM E INSTALAÇÃO DE BATENTE, FECHADURA COM EXECUÇÃO DO FURO - FORNECIMENTO E INSTALAÇÃO. AF_12/2019</t>
  </si>
  <si>
    <t>1.021,91</t>
  </si>
  <si>
    <t>KIT DE PORTA DE MADEIRA FRISADA, SEMI-OCA (LEVE OU MÉDIA), PADRÃO MÉDIO, 60X210CM, ESPESSURA DE 3,5CM, ITENS INCLUSOS: DOBRADIÇAS, MONTAGEM E INSTALAÇÃO DE BATENTE, FECHADURA COM EXECUÇÃO DO FURO - FORNECIMENTO E INSTALAÇÃO. AF_12/2019</t>
  </si>
  <si>
    <t>1.100,57</t>
  </si>
  <si>
    <t>KIT DE PORTA DE MADEIRA FRISADA, SEMI-OCA (LEVE OU MÉDIA), PADRÃO POPULAR, 60X210CM, ESPESSURA DE 3CM, ITENS INCLUSOS: DOBRADIÇAS, MONTAGEM E INSTALAÇÃO DE BATENTE, FECHADURA COM EXECUÇÃO DO FURO - FORNECIMENTO E INSTALAÇÃO. AF_12/2019</t>
  </si>
  <si>
    <t>907,47</t>
  </si>
  <si>
    <t>KIT DE PORTA DE MADEIRA FRISADA, SEMI-OCA (LEVE OU MÉDIA), PADRÃO MÉDIO, 80X210CM, ESPESSURA DE 3,5CM, ITENS INCLUSOS: DOBRADIÇAS, MONTAGEM E INSTALAÇÃO DE BATENTE, FECHADURA COM EXECUÇÃO DO FURO - FORNECIMENTO E INSTALAÇÃO. AF_12/2019</t>
  </si>
  <si>
    <t>1.193,37</t>
  </si>
  <si>
    <t>KIT DE PORTA DE MADEIRA FRISADA, SEMI-OCA (LEVE OU MÉDIA), PADRÃO POPULAR, 80X210CM, ESPESSURA DE 3,5CM, ITENS INCLUSOS: DOBRADIÇAS, MONTAGEM E INSTALAÇÃO DE BATENTE, FECHADURA COM EXECUÇÃO DO FURO - FORNECIMENTO E INSTALAÇÃO. AF_12/2019</t>
  </si>
  <si>
    <t>978,55</t>
  </si>
  <si>
    <t>KIT DE PORTA DE MADEIRA TIPO VENEZIANA, 80X210CM (ESPESSURA DE 3CM), PADRÃO MÉDIO, ITENS INCLUSOS: DOBRADIÇAS, MONTAGEM E INSTALAÇÃO DE BATENTE, FECHADURA COM EXECUÇÃO DO FURO - FORNECIMENTO E INSTALAÇÃO. AF_12/2019</t>
  </si>
  <si>
    <t>1.473,51</t>
  </si>
  <si>
    <t>KIT DE PORTA DE MADEIRA TIPO VENEZIANA, 80X210CM (ESPESSURA DE 3CM), PADRÃO POPULAR, ITENS INCLUSOS: DOBRADIÇAS, MONTAGEM E INSTALAÇÃO DE BATENTE, FECHADURA COM EXECUÇÃO DO FURO - FORNECIMENTO E INSTALAÇÃO. AF_12/2019</t>
  </si>
  <si>
    <t>1.258,69</t>
  </si>
  <si>
    <t>KIT DE PORTA DE MADEIRA TIPO MEXICANA, MACIÇA (PESADA OU SUPERPESADA), PADRÃO MÉDIO, 80X210CM, ESPESSURA DE 3,5CM, ITENS INCLUSOS: DOBRADIÇAS, MONTAGEM E INSTALAÇÃO DE BATENTE, FECHADURA COM EXECUÇÃO DO FURO - FORNECIMENTO E INSTALAÇÃO. AF_12/2019</t>
  </si>
  <si>
    <t>1.753,76</t>
  </si>
  <si>
    <t>KIT DE PORTA DE MADEIRA TIPO MEXICANA, MACIÇA (PESADA OU SUPERPESADA), PADRÃO POPULAR, 80X210CM, ESPESSURA DE 3,5CM, ITENS INCLUSOS: DOBRADIÇAS, MONTAGEM E INSTALAÇÃO DE BATENTE, FECHADURA COM EXECUÇÃO DO FURO - FORNECIMENTO E INSTALAÇÃO. AF_12/2019</t>
  </si>
  <si>
    <t>1.538,94</t>
  </si>
  <si>
    <t>RECOLOCAÇÃO DE FOLHAS DE PORTA DE MADEIRA LEVE OU MÉDIA DE 60CM DE LARGURA, CONSIDERANDO REAPROVEITAMENTO DO MATERIAL. AF_12/2019</t>
  </si>
  <si>
    <t>54,68</t>
  </si>
  <si>
    <t>RECOLOCAÇÃO DE FOLHAS DE PORTA DE MADEIRA LEVE OU MÉDIA DE 70CM DE LARGURA, CONSIDERANDO REAPROVEITAMENTO DO MATERIAL. AF_12/2019</t>
  </si>
  <si>
    <t>60,75</t>
  </si>
  <si>
    <t>RECOLOCAÇÃO DE FOLHAS DE PORTA DE MADEIRA LEVE OU MÉDIA DE 80CM DE LARGURA, CONSIDERANDO REAPROVEITAMENTO DO MATERIAL. AF_12/2019</t>
  </si>
  <si>
    <t>66,85</t>
  </si>
  <si>
    <t>RECOLOCAÇÃO DE FOLHAS DE PORTA DE MADEIRA LEVE OU MÉDIA DE 90CM DE LARGURA, CONSIDERANDO REAPROVEITAMENTO DO MATERIAL. AF_12/2019</t>
  </si>
  <si>
    <t>RECOLOCAÇÃO DE FOLHAS DE PORTA DE MADEIRA PESADA OU SUPERPESADA DE 80CM DE LARGURA, CONSIDERANDO REAPROVEITAMENTO DO MATERIAL. AF_12/2019</t>
  </si>
  <si>
    <t>86,69</t>
  </si>
  <si>
    <t>PORTA DE MADEIRA COMPENSADA LISA PARA PINTURA, 120X210X3,5CM, 2 FOLHAS, INCLUSO ADUELA 2A, ALIZAR 2A E DOBRADIÇAS. AF_12/2019</t>
  </si>
  <si>
    <t>936,47</t>
  </si>
  <si>
    <t>KIT DE PORTA DE MADEIRA PARA VERNIZ, SEMI-OCA (LEVE OU MÉDIA), PADRÃO POPULAR, 70X210CM, ESPESSURA DE 3,5CM, ITENS INCLUSOS: DOBRADIÇAS, MONTAGEM E INSTALAÇÃO DE BATENTE, FECHADURA COM EXECUÇÃO DO FURO - FORNECIMENTO E INSTALAÇÃO. AF_12/2019</t>
  </si>
  <si>
    <t>890,65</t>
  </si>
  <si>
    <t>JANELA DE MADEIRA - CEDRINHO/ANGELIM OU EQUIVALENTE DA REGIÃO - DE ABRIR COM 4 FOLHAS (2 VENEZIANAS E 2 GUILHOTINAS PARA VIDRO), COM BATENTE, ALIZAR E FERRAGENS. EXCLUSIVE VIDROS, ACABAMENTO E CONTRAMARCO. FORNECIMENTO E INSTALAÇÃO. AF_12/2019</t>
  </si>
  <si>
    <t>1.068,83</t>
  </si>
  <si>
    <t>JANELA DE MADEIRA (PINUS/EUCALIPTO OU EQUIV.) DE ABRIR COM 4 FOLHAS (2 VENEZIANAS E 2 GUILHOTINAS PARA VIDRO), COM BATENTE, ALIZAR E FERRAGENS. EXCLUSIVE VIDROS, ACABAMENTO E CONTRAMARCO. FORNECIMENTO E INSTALAÇÃO. AF_12/2019</t>
  </si>
  <si>
    <t>843,70</t>
  </si>
  <si>
    <t>JANELA DE MADEIRA (IMBUIA/CEDRO OU EQUIV.) DE ABRIR COM 4 FOLHAS (2 VENEZIANAS E 2 GUILHOTINAS PARA VIDRO), COM BATENTE, ALIZAR E FERRAGENS. EXCLUSIVE VIDROS, ACABAMENTO E CONTRAMARCO. FORNECIMENTO E INSTALAÇÃO. AF_12/2019</t>
  </si>
  <si>
    <t>1.387,11</t>
  </si>
  <si>
    <t>JANELA DE MADEIRA (CEDRINHO/ANGELIM OU EQUIV.) TIPO MAXIM-AR, PARA VIDRO, COM BATENTE, ALIZAR E FERRAGENS. EXCLUSIVE VIDRO, ACABAMENTO E CONTRAMARCO. FORNECIMENTO E INSTALAÇÃO. AF_12/2019</t>
  </si>
  <si>
    <t>1.671,33</t>
  </si>
  <si>
    <t>JANELA DE MADEIRA (PINUS/EUCALIPTO OU EQUIV.) TIPO BASCULANTE COM 2 FOLHAS PARA VIDRO, COM BATENTE, ALIZAR E FERRAGENS. EXCLUSIVE VIDROS, ACABAMENTO E CONTRAMARCO. FORNECIMENTO E INSTALAÇÃO. AF_12/2019</t>
  </si>
  <si>
    <t>993,47</t>
  </si>
  <si>
    <t>JANELA DE MADEIRA (CEDRINHO/ANGELIM OU EQUIV.) DE CORRER COM 6 FOLHAS (2 VENEZ. FIXAS, 2 VENEZ. DE CORRER E 2 DE CORRER PARA VIDRO), COM BATENTE, ALIZAR E FERRAGENS. EXCLUSIVE VIDROS, ACABAMENTO E CONTRAMARCO. FORNECIMENTO E INSTALAÇÃO. AF_12/2019</t>
  </si>
  <si>
    <t>1.339,66</t>
  </si>
  <si>
    <t>JANELA DE MADEIRA (IMBUIA/CEDRO OU EQUIV) DE CORRER COM 6 FOLHAS (2 VENEZIANAS FIXAS, 2 VENEZIANAS DE CORRER E 2 DE CORRER PARA VIDRO), COM BATENTE, ALIZAR E FERRAGENS. EXCLUSIVE VIDROS, ACABAMENTO E CONTRAMARCO. FORNECIMENTO E INSTALAÇÃO. AF_12/2019</t>
  </si>
  <si>
    <t>1.663,33</t>
  </si>
  <si>
    <t>JANELA DE MADEIRA (PINUS/EUCALIPTO OU EQUIV.) DE CORRER COM 6 FOLHAS (2 VENEZ. FIXAS, 2 VENEZ. DE CORRER E 2 DE CORRER PARA VIDRO), COM BATENTE, ALIZAR E FERRAGENS. EXCLUSIVE VIDROS, ACABAMENTO E CONTRAMARCO. FORNECIMENTO EINSTALAÇÃO. AF_12/2019</t>
  </si>
  <si>
    <t>1.073,06</t>
  </si>
  <si>
    <t>PORTA DE FERRO, DE ABRIR, TIPO GRADE COM CHAPA, COM GUARNIÇÕES. AF_12/2019</t>
  </si>
  <si>
    <t>587,64</t>
  </si>
  <si>
    <t>JANELA DE AÇO TIPO BASCULANTE PARA VIDROS, COM BATENTE, FERRAGENS E PINTURA ANTICORROSIVA. EXCLUSIVE VIDROS, ACABAMENTO, ALIZAR E CONTRAMARCO. FORNECIMENTO E INSTALAÇÃO. AF_12/2019</t>
  </si>
  <si>
    <t>807,16</t>
  </si>
  <si>
    <t>JANELA DE AÇO DE CORRER COM 4 FOLHAS PARA VIDRO, COM BATENTE, FERRAGENS E PINTURA ANTICORROSIVA. EXCLUSIVE VIDROS, ALIZAR E CONTRAMARCO. FORNECIMENTO E INSTALAÇÃO. AF_12/2019</t>
  </si>
  <si>
    <t>780,23</t>
  </si>
  <si>
    <t>CONTRAMARCO DE AÇO, FIXAÇÃO COM ARGAMASSA - FORNECIMENTO E INSTALAÇÃO. AF_12/2019</t>
  </si>
  <si>
    <t>CONTRAMARCO DE AÇO, FIXAÇÃO COM PARAFUSO - FORNECIMENTO E INSTALAÇÃO. AF_12/2019</t>
  </si>
  <si>
    <t>67,97</t>
  </si>
  <si>
    <t>GUARDA-CORPO DE AÇO GALVANIZADO DE 1,10M, MONTANTES TUBULARES DE 1.1/4" ESPAÇADOS DE 1,20M, TRAVESSA SUPERIOR DE 1.1/2", GRADIL FORMADO POR TUBOS HORIZONTAIS DE 1" E VERTICAIS DE 3/4", FIXADO COM CHUMBADOR MECÂNICO. AF_04/2019_P</t>
  </si>
  <si>
    <t>666,61</t>
  </si>
  <si>
    <t>GUARDA-CORPO DE AÇO GALVANIZADO DE 1,10M DE ALTURA, MONTANTES TUBULARES DE 1.1/2 ESPAÇADOS DE 1,20M, TRAVESSA SUPERIOR DE 2, GRADIL FORMADO POR BARRAS CHATAS EM FERRO DE 32X4,8MM, FIXADO COM CHUMBADOR MECÂNICO. AF_04/2019_P</t>
  </si>
  <si>
    <t>537,67</t>
  </si>
  <si>
    <t>GUARDA-CORPO PANORÂMICO COM PERFIS DE ALUMÍNIO E VIDRO LAMINADO 8 MM, FIXADO COM CHUMBADOR MECÂNICO. AF_04/2019_P</t>
  </si>
  <si>
    <t>865,86</t>
  </si>
  <si>
    <t>CORRIMÃO SIMPLES, DIÂMETRO EXTERNO = 1 1/2", EM AÇO GALVANIZADO. AF_04/2019_P</t>
  </si>
  <si>
    <t>124,20</t>
  </si>
  <si>
    <t>CORRIMÃO SIMPLES, DIÂMETRO EXTERNO = 1 1/2", EM ALUMÍNIO. AF_04/2019_P</t>
  </si>
  <si>
    <t>89,68</t>
  </si>
  <si>
    <t>GRADIL EM FERRO FIXADO EM VÃOS DE JANELAS, FORMADO POR BARRAS CHATAS DE 25X4,8 MM. AF_04/2019</t>
  </si>
  <si>
    <t>647,30</t>
  </si>
  <si>
    <t>GRADIL EM ALUMÍNIO FIXADO EM VÃOS DE JANELAS, FORMADO POR TUBOS DE 3/4". AF_04/2019</t>
  </si>
  <si>
    <t>574,00</t>
  </si>
  <si>
    <t>1.478,17</t>
  </si>
  <si>
    <t>PORTA DE ALUMÍNIO DE ABRIR COM LAMBRI, COM GUARNIÇÃO, FIXAÇÃO COM PARAFUSOS - FORNECIMENTO E INSTALAÇÃO. AF_12/2019</t>
  </si>
  <si>
    <t>794,87</t>
  </si>
  <si>
    <t>623,23</t>
  </si>
  <si>
    <t>PORTA DE ALUMÍNIO DE ABRIR PARA VIDRO SEM GUARNIÇÃO, 87X210CM, FIXAÇÃO COM PARAFUSOS, INCLUSIVE VIDROS - FORNECIMENTO E INSTALAÇÃO. AF_12/2019</t>
  </si>
  <si>
    <t>791,13</t>
  </si>
  <si>
    <t>PORTA EM AÇO DE ABRIR PARA VIDRO SEM GUARNIÇÃO, 87X210CM, FIXAÇÃO COM PARAFUSOS, EXCLUSIVE VIDROS - FORNECIMENTO E INSTALAÇÃO. AF_12/2019</t>
  </si>
  <si>
    <t>709,08</t>
  </si>
  <si>
    <t>PORTA EM AÇO DE ABRIR TIPO VENEZIANA SEM GUARNIÇÃO, 87X210CM, FIXAÇÃO COM PARAFUSOS - FORNECIMENTO E INSTALAÇÃO. AF_12/2019</t>
  </si>
  <si>
    <t>648,20</t>
  </si>
  <si>
    <t>PORTA DE CORRER DE ALUMÍNIO, COM DUAS FOLHAS PARA VIDRO, INCLUSO VIDRO LISO INCOLOR, FECHADURA E PUXADOR, SEM ALIZAR. AF_12/2019</t>
  </si>
  <si>
    <t>434,36</t>
  </si>
  <si>
    <t>MOLA HIDRAULICA DE PISO PARA PORTA DE VIDRO TEMPERADO. AF_01/2021</t>
  </si>
  <si>
    <t>882,44</t>
  </si>
  <si>
    <t>JOGO DE FERRAGENS CROMADAS PARA PORTA DE VIDRO TEMPERADO, UMA FOLHA COMPOSTO DE DOBRADICAS SUPERIOR E INFERIOR, TRINCO, FECHADURA, CONTRA FECHADURA COM CAPUCHINHO SEM MOLA E PUXADOR. AF_01/2021</t>
  </si>
  <si>
    <t>233,21</t>
  </si>
  <si>
    <t>PUXADOR CENTRAL PARA ESQUADRIA DE MADEIRA. AF_12/2019</t>
  </si>
  <si>
    <t>PORTA CADEADO ZINCADO OXIDADO PRETO COM CADEADO DE AÇO INOX, LARGURA DE *50* MM. AF_12/2019</t>
  </si>
  <si>
    <t>66,56</t>
  </si>
  <si>
    <t>TARJETA TIPO LIVRE/OCUPADO PARA PORTA DE BANHEIRO. AF_12/2019</t>
  </si>
  <si>
    <t>75,85</t>
  </si>
  <si>
    <t>CREMONA EM LATÃO CROMADO OU POLIDO, COMPLETA. AF_12/2019</t>
  </si>
  <si>
    <t>FECHO DE EMBUTIR TIPO UNHA 22CM. AF_12/2019</t>
  </si>
  <si>
    <t>140,80</t>
  </si>
  <si>
    <t>FECHO DE EMBUTIR TIPO UNHA 40CM. AF_12/2019</t>
  </si>
  <si>
    <t>176,74</t>
  </si>
  <si>
    <t>DOBRADIÇA EM AÇO/FERRO, 3" X 21/2", E=1,9 A 2MM, SEN ANEL, CROMADO OU ZINCADO, TAMPA BOLA, COM PARAFUSOS. AF_12/2019</t>
  </si>
  <si>
    <t>43,83</t>
  </si>
  <si>
    <t>DOBRADIÇA TIPO VAI E VEM EM LATÃO POLIDO 3". AF_12/2019</t>
  </si>
  <si>
    <t>111,92</t>
  </si>
  <si>
    <t>INSTALAÇÃO DE VIDRO LISO INCOLOR, E = 3 MM, EM ESQUADRIA DE MADEIRA, FIXADO COM BAGUETE. AF_01/2021</t>
  </si>
  <si>
    <t>118,25</t>
  </si>
  <si>
    <t>INSTALAÇÃO DE VIDRO LISO, E = 4 MM, EM ESQUADRIA DE MADEIRA, FIXADO COM BAGUETE. AF_01/2021</t>
  </si>
  <si>
    <t>143,23</t>
  </si>
  <si>
    <t>INSTALAÇÃO DE VIDRO LISO FUME, E = 4 MM, EM ESQUADRIA DE MADEIRA, FIXADO COM BAGUETE. AF_01/2021</t>
  </si>
  <si>
    <t>176,55</t>
  </si>
  <si>
    <t>INSTALAÇÃO DE VIDRO LISO INCOLOR, E = 5 MM, EM ESQUADRIA DE MADEIRA, FIXADO COM BAGUETE. AF_01/2021</t>
  </si>
  <si>
    <t>151,47</t>
  </si>
  <si>
    <t>INSTALAÇÃO DE VIDRO LISO FUME, E = 5 MM, EM ESQUADRIA DE MADEIRA, FIXADO COM BAGUETE. AF_01/2021</t>
  </si>
  <si>
    <t>178,71</t>
  </si>
  <si>
    <t>INSTALAÇÃO DE VIDRO LISO INCOLOR, E = 6 MM, EM ESQUADRIA DE MADEIRA, FIXADO COM BAGUETE. AF_01/2021</t>
  </si>
  <si>
    <t>168,35</t>
  </si>
  <si>
    <t>INSTALAÇÃO DE VIDRO LISO FUME, E = 6 MM, EM ESQUADRIA DE MADEIRA, FIXADO COM BAGUETE. AF_01/2021</t>
  </si>
  <si>
    <t>226,65</t>
  </si>
  <si>
    <t>INSTALAÇÃO DE VIDRO LISO INCOLOR, E = 8 MM, EM ESQUADRIA DE MADEIRA, FIXADO COM BAGUETE. AF_01/2021</t>
  </si>
  <si>
    <t>226,42</t>
  </si>
  <si>
    <t>INSTALAÇÃO DE VIDRO LISO INCOLOR, E = 10 MM, EM ESQUADRIA DE MADEIRA, FIXADO COM BAGUETE. AF_01/2021</t>
  </si>
  <si>
    <t>267,24</t>
  </si>
  <si>
    <t>INSTALAÇÃO DE VIDRO IMPRESSO, E = 4 MM, EM ESQUADRIA DE MADEIRA, FIXADO COM BAGUETE. AF_01/2021</t>
  </si>
  <si>
    <t>126,57</t>
  </si>
  <si>
    <t>INSTALAÇÃO DE VIDRO LISO INCOLOR, E = 3 MM, EM ESQUADRIA DE ALUMÍNIO OU PVC, FIXADO COM BAGUETE. AF_01/2021_P</t>
  </si>
  <si>
    <t>210,17</t>
  </si>
  <si>
    <t>INSTALAÇÃO DE VIDRO LISO INCOLOR, E = 4 MM, EM ESQUADRIA DE ALUMÍNIO OU PVC, FIXADO COM BAGUETE. AF_01/2021_P</t>
  </si>
  <si>
    <t>235,15</t>
  </si>
  <si>
    <t>INSTALAÇÃO DE VIDRO LISO FUME, E = 4 MM, EM ESQUADRIA DE ALUMÍNIO OU PVC, FIXADO COM BAGUETE. AF_01/2021_P</t>
  </si>
  <si>
    <t>268,47</t>
  </si>
  <si>
    <t>INSTALAÇÃO DE VIDRO LISO INCOLOR, E = 5 MM, EM ESQUADRIA DE ALUMÍNIO OU PVC, FIXADO COM BAGUETE. AF_01/2021_P</t>
  </si>
  <si>
    <t>226,47</t>
  </si>
  <si>
    <t>INSTALAÇÃO DE VIDRO LISO FUME, E = 5 MM, EM ESQUADRIA DE ALUMÍNIO OU PVC, FIXADO COM BAGUETE. AF_01/2021_P</t>
  </si>
  <si>
    <t>253,71</t>
  </si>
  <si>
    <t>INSTALAÇÃO DE VIDRO LISO INCOLOR, E = 6 MM, EM ESQUADRIA DE ALUMÍNIO OU PVC, FIXADO COM BAGUETE. AF_01/2021_P</t>
  </si>
  <si>
    <t>226,43</t>
  </si>
  <si>
    <t>INSTALAÇÃO DE VIDRO LISO FUME, E = 6 MM, EM ESQUADRIA DE ALUMÍNIO OU PVC, FIXADO COM BAGUETE. AF_01/2021_P</t>
  </si>
  <si>
    <t>284,73</t>
  </si>
  <si>
    <t>INSTALAÇÃO DE VIDRO LISO INCOLOR, E = 8 MM, EM ESQUADRIA DE ALUMÍNIO OU PVC, FIXADO COM BAGUETE. AF_01/2021_P</t>
  </si>
  <si>
    <t>269,47</t>
  </si>
  <si>
    <t>INSTALAÇÃO DE VIDRO LISO INCOLOR, E = 10 MM, EM ESQUADRIA DE ALUMÍNIO OU PVC, FIXADO COM BAGUETE. AF_01/2021_P</t>
  </si>
  <si>
    <t>304,73</t>
  </si>
  <si>
    <t>INSTALAÇÃO DE VIDRO IMPRESSO, E = 4 MM, EM ESQUADRIA DE ALUMÍNIO OU PVC, FIXADO COM BAGUETE. AF_01/2021_P</t>
  </si>
  <si>
    <t>218,49</t>
  </si>
  <si>
    <t>INSTALAÇÃO DE VIDRO ARAMADO, E = 6 MM, EM ESQUADRIA DE ALUMÍNIO OU PVC, FIXADO COM BAGUETE. AF_01/2021_P</t>
  </si>
  <si>
    <t>359,73</t>
  </si>
  <si>
    <t>INSTALAÇÃO DE VIDRO ARAMADO, E = 7 MM, EM ESQUADRIA DE ALUMÍNIO OU PVC, FIXADO COM BAGUETE. AF_01/2021_P</t>
  </si>
  <si>
    <t>343,03</t>
  </si>
  <si>
    <t>INSTALAÇÃO DE VIDRO LAMINADO, E = 8 MM (4+4), ENCAIXADO EM PERFIL U. AF_01/2021_P</t>
  </si>
  <si>
    <t>640,74</t>
  </si>
  <si>
    <t>INSTALAÇÃO DE VIDRO LAMINADO, E = 12 MM (4+4+4), ENCAIXADO EM PERFIL U. AF_01/2021_P</t>
  </si>
  <si>
    <t>1.226,76</t>
  </si>
  <si>
    <t>INSTALAÇÃO DE VIDRO LAMINADO, E = 15 MM (5+5+5), ENCAIXADO EM PERFIL U. AF_01/2021_P</t>
  </si>
  <si>
    <t>1.395,89</t>
  </si>
  <si>
    <t>270,92</t>
  </si>
  <si>
    <t>INSTALAÇÃO DE VIDRO TEMPERADO, E = 8 MM, ENCAIXADO EM PERFIL U. AF_01/2021_P</t>
  </si>
  <si>
    <t>302,90</t>
  </si>
  <si>
    <t>348,28</t>
  </si>
  <si>
    <t>PORTA PIVOTANTE DE VIDRO TEMPERADO, 90X210 CM, ESPESSURA 10 MM, INCLUSIVE ACESSÓRIOS. AF_01/2021</t>
  </si>
  <si>
    <t>720,50</t>
  </si>
  <si>
    <t>PORTA PIVOTANTE DE VIDRO TEMPERADO, 2 FOLHAS DE 90X210 CM, ESPESSURA DE 10MM, INCLUSIVE ACESSÓRIOS. AF_01/2021</t>
  </si>
  <si>
    <t>1.451,78</t>
  </si>
  <si>
    <t>PORTA DE ABRIR COM MOLA HIDRÁULICA, EM VIDRO TEMPERADO, 90X210 CM, ESPESSURA 10 MM, INCLUSIVE ACESSÓRIOS. AF_01/2021</t>
  </si>
  <si>
    <t>1.582,92</t>
  </si>
  <si>
    <t>PORTA DE ABRIR COM MOLA HIDRÁULICA, EM VIDRO TEMPERADO, 2 FOLHAS DE 90X210 CM, ESPESSURA DD 10MM, INCLUSIVE ACESSÓRIOS. AF_01/2021</t>
  </si>
  <si>
    <t>3.176,31</t>
  </si>
  <si>
    <t>REMOÇÃO DE VIDRO LISO COMUM DE ESQUADRIA COM BAGUETE DE MADEIRA. AF_01/2021</t>
  </si>
  <si>
    <t>16,56</t>
  </si>
  <si>
    <t>REMOÇÃO DE VIDRO LISO COMUM DE ESQUADRIA COM BAGUETE DE ALUMÍNIO OU PVC. AF_01/2021</t>
  </si>
  <si>
    <t>REMOÇÃO DE VIDRO TEMPERADO FIXADO EM PERFIL U. AF_01/2021</t>
  </si>
  <si>
    <t>JANELA DE ALUMÍNIO TIPO MAXIM-AR, COM VIDROS, BATENTE E FERRAGENS. EXCLUSIVE ALIZAR, ACABAMENTO E CONTRAMARCO. FORNECIMENTO E INSTALAÇÃO. AF_12/2019</t>
  </si>
  <si>
    <t>647,31</t>
  </si>
  <si>
    <t>JANELA DE ALUMÍNIO DE CORRER COM 2 FOLHAS PARA VIDROS, COM VIDROS, BATENTE, ACABAMENTO COM ACETATO OU BRILHANTE E FERRAGENS. EXCLUSIVE ALIZAR E CONTRAMARCO. FORNECIMENTO E INSTALAÇÃO. AF_12/2019</t>
  </si>
  <si>
    <t>335,24</t>
  </si>
  <si>
    <t>JANELA DE ALUMÍNIO DE CORRER COM 3 FOLHAS (2 VENEZIANAS E 1 PARA VIDRO), COM VIDROS, BATENTE E FERRAGENS. EXCLUSIVE ACABAMENTO, ALIZAR E CONTRAMARCO. FORNECIMENTO E INSTALAÇÃO. AF_12/2019</t>
  </si>
  <si>
    <t>475,95</t>
  </si>
  <si>
    <t>JANELA DE ALUMÍNIO DE CORRER COM 4 FOLHAS PARA VIDROS, COM VIDROS, BATENTE, ACABAMENTO COM ACETATO OU BRILHANTE E FERRAGENS. EXCLUSIVE ALIZAR E CONTRAMARCO. FORNECIMENTO E INSTALAÇÃO. AF_12/2019</t>
  </si>
  <si>
    <t>387,16</t>
  </si>
  <si>
    <t>JANELA DE ALUMÍNIO DE CORRER COM 6 FOLHAS (2 VENEZIANAS FIXAS, 2 VENEZIANAS DE CORRER E 2 PARA VIDRO), COM VIDROS, BATENTE, ACABAMENTO COM ACETATO OU BRILHANTE E FERRAGENS. EXCLUSIVE ALIZAR E CONTRAMARCO. FORNECIMENTO E INSTALAÇÃO. AF_12/2019</t>
  </si>
  <si>
    <t>530,58</t>
  </si>
  <si>
    <t>CONTRAMARCO DE ALUMÍNIO, FIXAÇÃO COM ARGAMASSA - FORNECIMENTO E INSTALAÇÃO. AF_12/2019</t>
  </si>
  <si>
    <t>20,09</t>
  </si>
  <si>
    <t>CONTRAMARCO DE ALUMÍNIO, FIXAÇÃO COM PARAFUSO - FORNECIMENTO E INSTALAÇÃO. AF_12/2019</t>
  </si>
  <si>
    <t>JANELA FIXA DE ALUMÍNIO PARA VIDRO, COM VIDRO, BATENTE E FERRAGENS. EXCLUSIVE ACABAMENTO, ALIZAR E CONTRAMARCO. FORNECIMENTO E INSTALAÇÃO. AF_12/2019</t>
  </si>
  <si>
    <t>692,76</t>
  </si>
  <si>
    <t>TUBULÃO A CÉU ABERTO, DIÂMETRO DO FUSTE DE 70CM, ESCAVAÇÃO MANUAL, SEM ALARGAMENTO DE BASE, CONCRETO FEITO EM OBRA E LANÇADO COM JERICA. AF_05/2020</t>
  </si>
  <si>
    <t>1.202,76</t>
  </si>
  <si>
    <t>TUBULÃO A CÉU ABERTO, DIÂMETRO DO FUSTE DE 80CM, ESCAVAÇÃO MANUAL, SEM ALARGAMENTO DE BASE, CONCRETO FEITO EM OBRA E LANÇADO COM JERICA. AF_05/2020</t>
  </si>
  <si>
    <t>1.150,94</t>
  </si>
  <si>
    <t>TUBULÃO A CÉU ABERTO, DIÂMETRO DO FUSTE DE 100CM, ESCAVAÇÃO MANUAL, SEM ALARGAMENTO DE BASE, CONCRETO FEITO EM OBRA E LANÇADO COM JERICA. AF_05/2020</t>
  </si>
  <si>
    <t>1.089,46</t>
  </si>
  <si>
    <t>TUBULÃO A CÉU ABERTO, DIÂMETRO DO FUSTE DE 120CM, ESCAVAÇÃO MANUAL, SEM ALARGAMENTO DE BASE, CONCRETO FEITO EM OBRA E LANÇADO COM JERICA. AF_05/2020</t>
  </si>
  <si>
    <t>1.004,61</t>
  </si>
  <si>
    <t>TUBULÃO A CÉU ABERTO, DIÂMETRO DO FUSTE DE 70CM, ESCAVAÇÃO MECÂNICA, SEM ALARGAMENTO DE BASE, CONCRETO FEITO EM OBRA E LANÇADO COM JERICA. AF_05/2020</t>
  </si>
  <si>
    <t>969,02</t>
  </si>
  <si>
    <t>TUBULÃO A CÉU ABERTO, DIÂMETRO DO FUSTE DE 80CM, ESCAVAÇÃO MECÂNICA, SEM ALARGAMENTO DE BASE, CONCRETO FEITO EM OBRA E LANÇADO COM JERICA. AF_05/2020</t>
  </si>
  <si>
    <t>949,67</t>
  </si>
  <si>
    <t>TUBULÃO A CÉU ABERTO, DIÂMETRO DO FUSTE DE 100CM, ESCAVAÇÃO MECÂNICA, SEM ALARGAMENTO DE BASE, CONCRETO FEITO EM OBRA E LANÇADO COM JERICA. AF_05/2020</t>
  </si>
  <si>
    <t>933,10</t>
  </si>
  <si>
    <t>TUBULÃO A CÉU ABERTO, DIÂMETRO DO FUSTE DE 120CM, ESCAVAÇÃO MECÂNICA, SEM ALARGAMENTO DE BASE, CONCRETO FEITO EM OBRA E LANÇADO COM JERICA. AF_05/2020</t>
  </si>
  <si>
    <t>877,43</t>
  </si>
  <si>
    <t>TUBULÃO A CÉU ABERTO, DIÂMETRO DO FUSTE DE 70CM, ESCAVAÇÃO MANUAL, SEM ALARGAMENTO DE BASE, CONCRETO USINADO E LANÇADO COM BOMBA OU DIRETAMENTE DO CAMINHÃO. AF_05/2020</t>
  </si>
  <si>
    <t>1.072,25</t>
  </si>
  <si>
    <t>TUBULÃO A CÉU ABERTO, DIÂMETRO DO FUSTE DE 80CM, ESCAVAÇÃO MANUAL, SEM ALARGAMENTO DE BASE, CONCRETO USINADO E LANÇADO COM BOMBA OU DIRETAMENTE DO CAMINHÃO. AF_05/2020</t>
  </si>
  <si>
    <t>1.022,74</t>
  </si>
  <si>
    <t>TUBULÃO A CÉU ABERTO, DIÂMETRO DO FUSTE DE 100CM, ESCAVAÇÃO MANUAL, SEM ALARGAMENTO DE BASE, CONCRETO USINADO E LANÇADO COM BOMBA OU DIRETAMENTE DO CAMINHÃO. AF_05/2020</t>
  </si>
  <si>
    <t>965,10</t>
  </si>
  <si>
    <t>TUBULÃO A CÉU ABERTO, DIÂMETRO DO FUSTE DE 120CM, ESCAVAÇÃO MANUAL, SEM ALARGAMENTO DE BASE, CONCRETO USINADO E LANÇADO COM BOMBA OU DIRETAMENTE DO CAMINHÃO. AF_05/2020</t>
  </si>
  <si>
    <t>884,89</t>
  </si>
  <si>
    <t>TUBULÃO A CÉU ABERTO, DIÂMETRO DO FUSTE DE 70CM, ESCAVAÇÃO MECÂNICA, SEM ALARGAMENTO DE BASE, CONCRETO USINADO E LANÇADO COM BOMBA OU DIRETAMENTE DO CAMINHÃO. AF_05/2020</t>
  </si>
  <si>
    <t>834,38</t>
  </si>
  <si>
    <t>TUBULÃO A CÉU ABERTO, DIÂMETRO DO FUSTE DE 80CM, ESCAVAÇÃO MECÂNICA, SEM ALARGAMENTO DE BASE, CONCRETO USINADO E LANÇADO COM BOMBA OU DIRETAMENTE DO CAMINHÃO. AF_05/2020</t>
  </si>
  <si>
    <t>817,55</t>
  </si>
  <si>
    <t>TUBULÃO A CÉU ABERTO, DIÂMETRO DO FUSTE DE 100CM, ESCAVAÇÃO MECÂNICA, SEM ALARGAMENTO DE BASE, CONCRETO USINADO E LANÇADO COM BOMBA OU DIRETAMENTE DO CAMINHÃO. AF_05/2020</t>
  </si>
  <si>
    <t>805,30</t>
  </si>
  <si>
    <t>TUBULÃO A CÉU ABERTO, DIÂMETRO DO FUSTE DE 120CM, ESCAVAÇÃO MECÂNICA, SEM ALARGAMENTO DE BASE, CONCRETO USINADO E LANÇADO COM BOMBA OU DIRETAMENTE DO CAMINHÃO. AF_05/2020</t>
  </si>
  <si>
    <t>754,74</t>
  </si>
  <si>
    <t>ALARGAMENTO DE BASE DE TUBULÃO A CÉU ABERTO, ESCAVAÇÃO MANUAL, CONCRETO FEITO EM OBRA E LANÇADO COM JERICA. AF_05/2020</t>
  </si>
  <si>
    <t>864,45</t>
  </si>
  <si>
    <t>ALARGAMENTO DE BASE DE TUBULÃO A CÉU ABERTO, ESCAVAÇÃO MANUAL, CONCRETO USINADO E LANÇADO COM BOMBA OU DIRETAMENTE DO CAMINHÃO. AF_05/2020</t>
  </si>
  <si>
    <t>735,86</t>
  </si>
  <si>
    <t>14,49</t>
  </si>
  <si>
    <t>23,20</t>
  </si>
  <si>
    <t>61,43</t>
  </si>
  <si>
    <t>ARRASAMENTO MECANICO DE ESTACA DE CONCRETO ARMADO, DIAMETROS DE 101 CM A 150 CM. AF_05/2021</t>
  </si>
  <si>
    <t>112,79</t>
  </si>
  <si>
    <t>ARRASAMENTO DE ESTACA METÁLICA, PERFIL LAMINADO TIPO  I  FAMÍLIA 250. AF_05/2021</t>
  </si>
  <si>
    <t>ARRASAMENTO MECÂNICO DE ESTACA METÁLICA, PERFIL LAMINADO TIPO  H - FAMÍLIA 250. AF_05/2021</t>
  </si>
  <si>
    <t>19,18</t>
  </si>
  <si>
    <t>ARRASAMENTO MECÂNICO DE ESTACA METÁLICA, PERFIL LAMINADO TIPO  H - FAMÍLIA 310. AF_05/2021</t>
  </si>
  <si>
    <t>ESTACA HÉLICE CONTÍNUA, DIÂMETRO DE 30 CM, INCLUSO CONCRETO FCK=30MPA E ARMADURA MÍNIMA (EXCLUSIVE MOBILIZAÇÃO, DESMOBILIZAÇÃO E BOMBEAMENTO). AF_12/2019</t>
  </si>
  <si>
    <t>125,32</t>
  </si>
  <si>
    <t>ESTACA HÉLICE CONTÍNUA , DIÂMETRO DE 50 CM, INCLUSO CONCRETO FCK=30MPA E ARMADURA MÍNIMA (EXCLUSIVE MOBILIZAÇÃO, DESMOBILIZAÇÃO E BOMBEAMENTO). AF_12/2019</t>
  </si>
  <si>
    <t>232,86</t>
  </si>
  <si>
    <t>ESTACA HÉLICE CONTÍNUA, DIÂMETRO DE 70 CM, INCLUSO CONCRETO FCK=30MPA E ARMADURA MÍNIMA (EXCLUSIVE MOBILIZAÇÃO, DESMOBILIZAÇÃO E BOMBEAMENTO). AF_12/2019</t>
  </si>
  <si>
    <t>384,19</t>
  </si>
  <si>
    <t>ESTACA HÉLICE CONTÍNUA, DIÂMETRO DE 80 CM, INCLUSO CONCRETO FCK=30MPA E ARMADURA MÍNIMA (EXCLUSIVE MOBILIZAÇÃO, DESMOBILIZAÇÃO E BOMBEAMENTO). AF_12/2019.</t>
  </si>
  <si>
    <t>532,57</t>
  </si>
  <si>
    <t>ESTACA HÉLICE CONTÍNUA, DIÂMETRO DE 90 CM, INCLUSO CONCRETO FCK=30MPA E ARMADURA MÍNIMA (EXCLUSIVE MOBILIZAÇÃO, DESMOBILIZAÇÃO E BOMBEAMENTO). AF_12/2019.</t>
  </si>
  <si>
    <t>611,12</t>
  </si>
  <si>
    <t>ESTACA PRÉ-MOLDADA DE CONCRETO, SEÇÃO QUADRADA, CAPACIDADE DE 25 TONELADAS, INCLUSO EMENDA (EXCLUSIVE MOBILIZAÇÃO E DESMOBILIZAÇÃO). AF_12/2019</t>
  </si>
  <si>
    <t>106,49</t>
  </si>
  <si>
    <t>ESTACA PRÉ-MOLDADA DE CONCRETO SEÇÃO QUADRADA, CAPACIDADE DE 50 TONELADAS, INCLUSO EMENDA (EXCLUSIVE MOBILIZAÇÃO E DESMOBILIZAÇÃO). AF_12/2019</t>
  </si>
  <si>
    <t>138,03</t>
  </si>
  <si>
    <t>ESTACA PRÉ-MOLDADA DE CONCRETO CENTRIFUGADO, SEÇÃO CIRCULAR, CAPACIDADE DE 100 TONELADAS, INCLUSO EMENDA (EXCLUSIVE MOBILIZAÇÃO E DESMOBILIZAÇÃO). AF_12/2019</t>
  </si>
  <si>
    <t>320,90</t>
  </si>
  <si>
    <t>ESTACA METÁLICA PARA FUNDAÇÃO, UTILIZANDO PERFIL LAMINADO HP250X62 (EXCLUSIVE MOBILIZAÇÃO E DESMOBILIZAÇÃO). AF_01/2020</t>
  </si>
  <si>
    <t>17,12</t>
  </si>
  <si>
    <t>ESTACA METÁLICA PARA FUNDAÇÃO, UTILIZANDO PERFIL LAMINADO HP310X79 (EXCLUSIVE MOBILIZAÇÃO E DESMOBILIZAÇÃO). AF_01/2020</t>
  </si>
  <si>
    <t>16,96</t>
  </si>
  <si>
    <t>ESTACA METÁLICA PARA CONTENÇÃO, UTILIZANDO PERFIL LAMINADO W250X32,7 (EXCLUSIVE MOBILIZAÇÃO E DESMOBILIZAÇÃO). AF_01/2020</t>
  </si>
  <si>
    <t>ESTACA METÁLICA PARA CONTENÇÃO, UTILIZANDO PERFIL LAMINADO W250X38,5 (EXCLUSIVE MOBILIZAÇÃO E DESMOBILIZAÇÃO). AF_01/2020</t>
  </si>
  <si>
    <t>15,98</t>
  </si>
  <si>
    <t>ESTACA METÁLICA PARA CONTENÇÃO, UTILIZANDO PERFIL LAMINADO W250X44,8 (EXCLUSIVE MOBILIZAÇÃO E DESMOBILIZAÇÃO). AF_01/2020</t>
  </si>
  <si>
    <t>15,88</t>
  </si>
  <si>
    <t>ESTACA ESCAVADA MECANICAMENTE, SEM FLUIDO ESTABILIZANTE, COM 25CM DE DIÂMETRO, CONCRETO LANÇADO POR CAMINHÃO BETONEIRA (EXCLUSIVE MOBILIZAÇÃO E DESMOBILIZAÇÃO). AF_01/2020</t>
  </si>
  <si>
    <t>105,38</t>
  </si>
  <si>
    <t>199,94</t>
  </si>
  <si>
    <t>ESTACA ESCAVADA MECANICAMENTE, SEM FLUIDO ESTABILIZANTE, COM 25CM DE DIÂMETRO, CONCRETO LANÇADO MANUALMENTE (EXCLUSIVE MOBILIZAÇÃO E DESMOBILIZAÇÃO). AF_01/2020</t>
  </si>
  <si>
    <t>76,89</t>
  </si>
  <si>
    <t>ESTACA ESCAVADA MECANICAMENTE, SEM FLUIDO ESTABILIZANTE, COM 60CM DE DIÂMETRO, CONCRETO LANÇADO POR BOMBA LANÇA (EXCLUSIVE MOBILIZAÇÃO E DESMOBILIZAÇÃO). AF_01/2020</t>
  </si>
  <si>
    <t>227,79</t>
  </si>
  <si>
    <t>ESTACA BROCA DE CONCRETO, DIÂMETRO DE 20CM, ESCAVAÇÃO MANUAL COM TRADO CONCHA, COM ARMADURA DE ARRANQUE. AF_05/2020</t>
  </si>
  <si>
    <t>62,18</t>
  </si>
  <si>
    <t>ESTACA BROCA DE CONCRETO, DIÂMETRO DE 25CM, ESCAVAÇÃO MANUAL COM TRADO CONCHA, COM ARMADURA DE ARRANQUE. AF_05/2020</t>
  </si>
  <si>
    <t>85,35</t>
  </si>
  <si>
    <t>ESTACA BROCA DE CONCRETO, DIÂMETRO DE 30CM, ESCAVAÇÃO MANUAL COM TRADO CONCHA, COM ARMADURA DE ARRANQUE. AF_05/2020</t>
  </si>
  <si>
    <t>116,55</t>
  </si>
  <si>
    <t>ESTACA BROCA DE CONCRETO, DIÂMETRO DE 30CM, ESCAVAÇÃO MANUAL COM TRADO CONCHA, INTEIRAMENTE ARMADA. AF_05/2020</t>
  </si>
  <si>
    <t>149,31</t>
  </si>
  <si>
    <t>ARRASAMENTO MECÂNICO DE ESTACA BARRETE DE CONCRETO ARMADO, SEÇÃO DE 0,40 X 2,50 M. AF_05/2021</t>
  </si>
  <si>
    <t>ARRASAMENTO MECÂNICO DE ESTACA BARRETE DE CONCRETO ARMADO, SEÇÃO DE 0,60 X 2,50 M. AF_05/2021</t>
  </si>
  <si>
    <t>136,51</t>
  </si>
  <si>
    <t>ARRASAMENTO MECÂNICO DE ESTACA BARRETE DE CONCRETO ARMADO, SEÇÃO DE 0,80 X 2,50 M. AF_05/2021</t>
  </si>
  <si>
    <t>179,96</t>
  </si>
  <si>
    <t>LASTRO DE CONCRETO MAGRO, APLICADO EM PISOS, LAJES SOBRE SOLO OU RADIERS, ESPESSURA DE 3 CM. AF_07/2016</t>
  </si>
  <si>
    <t>19,43</t>
  </si>
  <si>
    <t>LASTRO DE CONCRETO MAGRO, APLICADO EM PISOS, LAJES SOBRE SOLO OU RADIERS, ESPESSURA DE 5 CM. AF_07/2016</t>
  </si>
  <si>
    <t>32,39</t>
  </si>
  <si>
    <t>671,58</t>
  </si>
  <si>
    <t>LASTRO DE CONCRETO MAGRO, APLICADO EM BLOCOS DE COROAMENTO OU SAPATAS, ESPESSURA DE 3 CM. AF_08/2017</t>
  </si>
  <si>
    <t>LASTRO DE CONCRETO MAGRO, APLICADO EM BLOCOS DE COROAMENTO OU SAPATAS, ESPESSURA DE 5 CM. AF_08/2017</t>
  </si>
  <si>
    <t>LASTRO COM MATERIAL GRANULAR, APLICAÇÃO EM BLOCOS DE COROAMENTO, ESPESSURA DE *5 CM*. AF_08/2017</t>
  </si>
  <si>
    <t>282,91</t>
  </si>
  <si>
    <t>LASTRO COM MATERIAL GRANULAR, APLICADO EM PISOS OU LAJES SOBRE SOLO, ESPESSURA DE *5 CM*. AF_08/2017</t>
  </si>
  <si>
    <t>214,09</t>
  </si>
  <si>
    <t>LASTRO COM MATERIAL GRANULAR, APLICADO EM BLOCOS DE COROAMENTO, ESPESSURA DE *10 CM*. AF_08/2017</t>
  </si>
  <si>
    <t>266,91</t>
  </si>
  <si>
    <t>208,45</t>
  </si>
  <si>
    <t>ESCAVAÇÃO MANUAL DE VIGA DE BORDA PARA RADIER. AF_09/2021</t>
  </si>
  <si>
    <t>54,15</t>
  </si>
  <si>
    <t>COMPACTAÇÃO MECÂNICA DE SOLO PARA EXECUÇÃO DE RADIER, PISO DE CONCRETO OU LAJE SOBRE SOLO, COM COMPACTADOR DE SOLOS A PERCUSSÃO. AF_09/2021</t>
  </si>
  <si>
    <t>2,99</t>
  </si>
  <si>
    <t>COMPACTAÇÃO MECÂNICA DE SOLO PARA EXECUÇÃO DE RADIER, PISO DE CONCRETO OU LAJE SOBRE SOLO, COM COMPACTADOR DE SOLOS TIPO PLACA VIBRATÓRIA. AF_09/2021</t>
  </si>
  <si>
    <t>123,46</t>
  </si>
  <si>
    <t>CAMADA SEPARADORA PARA EXECUÇÃO DE RADIER, PISO DE CONCRETO OU LAJE SOBRE SOLO, EM LONA PLÁSTICA. AF_09/2021</t>
  </si>
  <si>
    <t>3,09</t>
  </si>
  <si>
    <t>22,65</t>
  </si>
  <si>
    <t>ARMAÇÃO PARA EXECUÇÃO DE RADIER, PISO DE CONCRETO OU LAJE SOBRE SOLO, COM USO DE TELA Q-113. AF_09/2021</t>
  </si>
  <si>
    <t>20,73</t>
  </si>
  <si>
    <t>20,40</t>
  </si>
  <si>
    <t>ARMAÇÃO PARA EXECUÇÃO DE RADIER, PISO DE CONCRETO OU LAJE SOBRE SOLO, COM USO DE TELA Q-159. AF_09/2021</t>
  </si>
  <si>
    <t>19,78</t>
  </si>
  <si>
    <t>19,17</t>
  </si>
  <si>
    <t>ARMAÇÃO PARA EXECUÇÃO DE RADIER, PISO DE CONCRETO OU LAJE SOBRE SOLO, COM USO DE TELA Q-283. AF_09/2021</t>
  </si>
  <si>
    <t>495,72</t>
  </si>
  <si>
    <t>ACABAMENTO POLIDO PARA PISO DE CONCRETO ARMADO OU LAJE SOBRE SOLO DE ALTA RESISTÊNCIA. AF_09/2021</t>
  </si>
  <si>
    <t>45,44</t>
  </si>
  <si>
    <t>EXECUÇÃO DE RADIER, ESPESSURA DE 10 CM, FCK = 30 MPA, COM USO DE FORMAS EM MADEIRA SERRADA. AF_09/2021</t>
  </si>
  <si>
    <t>180,96</t>
  </si>
  <si>
    <t>EXECUÇÃO DE RADIER, ESPESSURA DE 15 CM, FCK = 30 MPA, COM USO DE FORMAS EM MADEIRA SERRADA. AF_09/2021</t>
  </si>
  <si>
    <t>223,35</t>
  </si>
  <si>
    <t>EXECUÇÃO DE RADIER, ESPESSURA DE 20 CM, FCK = 30 MPA, COM USO DE FORMAS EM MADEIRA SERRADA. AF_09/2021</t>
  </si>
  <si>
    <t>260,54</t>
  </si>
  <si>
    <t>LASTRO COM MATERIAL GRANULAR (PEDRA BRITADA N.3), APLICADO EM PISOS OU LAJES SOBRE SOLO, ESPESSURA DE *10 CM*. AF_07/2019</t>
  </si>
  <si>
    <t>197,84</t>
  </si>
  <si>
    <t>LASTRO COM MATERIAL GRANULAR (AREIA MÉDIA), APLICADO EM PISOS OU LAJES SOBRE SOLO, ESPESSURA DE *10 CM*. AF_07/2019</t>
  </si>
  <si>
    <t>219,02</t>
  </si>
  <si>
    <t>LASTRO COM MATERIAL GRANULAR (PEDRA BRITADA N.1 E PEDRA BRITADA N.2), APLICADO EM PISOS OU LAJES SOBRE SOLO, ESPESSURA DE *10 CM*. AF_07/2019</t>
  </si>
  <si>
    <t>207,99</t>
  </si>
  <si>
    <t>EXECUÇÃO DE RADIER, ESPESSURA DE 25 CM, FCK = 30 MPA, COM USO DE FORMAS EM MADEIRA SERRADA. AF_09/2021</t>
  </si>
  <si>
    <t>EXECUÇÃO DE RADIER, ESPESSURA DE 30 CM, FCK = 30 MPA, COM USO DE FORMAS EM MADEIRA SERRADA. AF_09/2021</t>
  </si>
  <si>
    <t>376,90</t>
  </si>
  <si>
    <t>EXECUÇÃO DE PISO DE CONCRETO, SEM ACABAMENTO SUPERFICIAL, ESPESSURA DE 15 CM, FCK = 30 MPA, COM USO DE FORMAS EM MADEIRA SERRADA. AF_09/2021</t>
  </si>
  <si>
    <t>173,22</t>
  </si>
  <si>
    <t>EXECUÇÃO DE PISO DE CONCRETO, COM ACABAMENTO SUPERFICIAL, ESPESSURA DE 15 CM, FCK = 30 MPA, COM USO DE FORMAS EM MADEIRA SERRADA. AF_09/2021</t>
  </si>
  <si>
    <t>218,66</t>
  </si>
  <si>
    <t>EXECUÇÃO DE LAJE SOBRE SOLO, ESPESSURA DE 10 CM, FCK = 30 MPA, COM USO DE FORMAS EM MADEIRA SERRADA. AF_09/2021</t>
  </si>
  <si>
    <t>160,98</t>
  </si>
  <si>
    <t>EXECUÇÃO DE LAJE SOBRE SOLO, ESPESSURA DE 15 CM, FCK = 30 MPA, COM USO DE FORMAS EM MADEIRA SERRADA. AF_09/2021</t>
  </si>
  <si>
    <t>203,37</t>
  </si>
  <si>
    <t>EXECUÇÃO DE LAJE SOBRE SOLO, ESPESSURA DE 20 CM, FCK = 30 MPA, COM USO DE FORMAS EM MADEIRA SERRADA. AF_09/2021</t>
  </si>
  <si>
    <t>240,56</t>
  </si>
  <si>
    <t>EXECUÇÃO DE LAJE SOBRE SOLO, ESPESSURA DE 25 CM, FCK = 30 MPA, COM USO DE FORMAS EM MADEIRA SERRADA. AF_09/2021</t>
  </si>
  <si>
    <t>287,36</t>
  </si>
  <si>
    <t>EXECUÇÃO DE LAJE SOBRE SOLO, ESPESSURA DE 30 CM, FCK = 30 MPA, COM USO DE FORMAS EM MADEIRA SERRADA. AF_09/2021</t>
  </si>
  <si>
    <t>356,92</t>
  </si>
  <si>
    <t>FABRICAÇÃO DE FÔRMA PARA PILARES E ESTRUTURAS SIMILARES, EM CHAPA DE MADEIRA COMPENSADA RESINADA, E = 17 MM. AF_09/2020</t>
  </si>
  <si>
    <t>185,38</t>
  </si>
  <si>
    <t>FABRICAÇÃO DE FÔRMA PARA PILARES E ESTRUTURAS SIMILARES, EM CHAPA DE MADEIRA COMPENSADA PLASTIFICADA, E = 18 MM. AF_09/2020</t>
  </si>
  <si>
    <t>246,14</t>
  </si>
  <si>
    <t>FABRICAÇÃO DE FÔRMA PARA VIGAS, EM CHAPA DE MADEIRA COMPENSADA RESINADA, E = 17 MM. AF_09/2020</t>
  </si>
  <si>
    <t>135,81</t>
  </si>
  <si>
    <t>FABRICAÇÃO DE FÔRMA PARA VIGAS, EM CHAPA DE MADEIRA COMPENSADA PLASTIFICADA, E = 18 MM. AF_09/2020</t>
  </si>
  <si>
    <t>187,93</t>
  </si>
  <si>
    <t>FABRICAÇÃO DE FÔRMA PARA LAJES, EM CHAPA DE MADEIRA COMPENSADA RESINADA, E = 17 MM. AF_09/2020</t>
  </si>
  <si>
    <t>FABRICAÇÃO DE FÔRMA PARA LAJES, EM CHAPA DE MADEIRA COMPENSADA PLASTIFICADA, E = 18 MM. AF_09/2020</t>
  </si>
  <si>
    <t>117,35</t>
  </si>
  <si>
    <t>FABRICAÇÃO DE FÔRMA PARA PILARES E ESTRUTURAS SIMILARES, EM MADEIRA SERRADA, E=25 MM. AF_09/2020</t>
  </si>
  <si>
    <t>240,24</t>
  </si>
  <si>
    <t>FABRICAÇÃO DE FÔRMA PARA VIGAS, COM MADEIRA SERRADA, E = 25 MM. AF_09/2020</t>
  </si>
  <si>
    <t>182,51</t>
  </si>
  <si>
    <t>FABRICAÇÃO DE FÔRMA PARA LAJES, EM MADEIRA SERRADA, E=25 MM. AF_09/2020</t>
  </si>
  <si>
    <t>FABRICAÇÃO DE ESCORAS DE VIGA DO TIPO GARFO, EM MADEIRA. AF_09/2020</t>
  </si>
  <si>
    <t>42,26</t>
  </si>
  <si>
    <t>FABRICAÇÃO DE ESCORAS DO TIPO PONTALETE, EM MADEIRA, PARA PÉ-DIREITO SIMPLES. AF_09/2020</t>
  </si>
  <si>
    <t>16,26</t>
  </si>
  <si>
    <t>MONTAGEM E DESMONTAGEM DE FÔRMA DE PILARES RETANGULARES E ESTRUTURAS SIMILARES, PÉ-DIREITO SIMPLES, EM MADEIRA SERRADA, 1 UTILIZAÇÃO. AF_09/2020</t>
  </si>
  <si>
    <t>332,00</t>
  </si>
  <si>
    <t>204,17</t>
  </si>
  <si>
    <t>MONTAGEM E DESMONTAGEM DE FÔRMA DE PILARES RETANGULARES E ESTRUTURAS SIMILARES, PÉ-DIREITO SIMPLES, EM MADEIRA SERRADA, 4 UTILIZAÇÕES. AF_09/2020</t>
  </si>
  <si>
    <t>125,39</t>
  </si>
  <si>
    <t>MONTAGEM E DESMONTAGEM DE FÔRMA DE PILARES RETANGULARES E ESTRUTURAS SIMILARES, PÉ-DIREITO SIMPLES, EM CHAPA DE MADEIRA COMPENSADA RESINADA, 2 UTILIZAÇÕES. AF_09/2020</t>
  </si>
  <si>
    <t>143,57</t>
  </si>
  <si>
    <t>164,26</t>
  </si>
  <si>
    <t>87,64</t>
  </si>
  <si>
    <t>MONTAGEM E DESMONTAGEM DE FÔRMA DE PILARES RETANGULARES E ESTRUTURAS SIMILARES, PÉ-DIREITO SIMPLES, EM CHAPA DE MADEIRA COMPENSADA RESINADA, 6 UTILIZAÇÕES. AF_09/2020</t>
  </si>
  <si>
    <t>70,50</t>
  </si>
  <si>
    <t>MONTAGEM E DESMONTAGEM DE FÔRMA DE PILARES RETANGULARES E ESTRUTURAS SIMILARES, PÉ-DIREITO DUPLO, EM CHAPA DE MADEIRA COMPENSADA RESINADA, 6 UTILIZAÇÕES. AF_09/2020</t>
  </si>
  <si>
    <t>84,29</t>
  </si>
  <si>
    <t>MONTAGEM E DESMONTAGEM DE FÔRMA DE PILARES RETANGULARES E ESTRUTURAS SIMILARES, PÉ-DIREITO SIMPLES, EM CHAPA DE MADEIRA COMPENSADA RESINADA, 8 UTILIZAÇÕES. AF_09/2020</t>
  </si>
  <si>
    <t>61,81</t>
  </si>
  <si>
    <t>MONTAGEM E DESMONTAGEM DE FÔRMA DE PILARES RETANGULARES E ESTRUTURAS SIMILARES, PÉ-DIREITO DUPLO, EM CHAPA DE MADEIRA COMPENSADA RESINADA, 8 UTILIZAÇÕES. AF_09/2020</t>
  </si>
  <si>
    <t>74,60</t>
  </si>
  <si>
    <t>MONTAGEM E DESMONTAGEM DE FÔRMA DE PILARES RETANGULARES E ESTRUTURAS SIMILARES, PÉ-DIREITO SIMPLES, EM CHAPA DE MADEIRA COMPENSADA PLASTIFICADA, 10 UTILIZAÇÕES. AF_09/2020</t>
  </si>
  <si>
    <t>58,84</t>
  </si>
  <si>
    <t>MONTAGEM E DESMONTAGEM DE FÔRMA DE PILARES RETANGULARES E ESTRUTURAS SIMILARES, PÉ-DIREITO DUPLO, EM CHAPA DE MADEIRA COMPENSADA PLASTIFICADA, 10 UTILIZAÇÕES. AF_09/2020</t>
  </si>
  <si>
    <t>70,98</t>
  </si>
  <si>
    <t>MONTAGEM E DESMONTAGEM DE FÔRMA DE PILARES RETANGULARES E ESTRUTURAS SIMILARES, PÉ-DIREITO SIMPLES, EM CHAPA DE MADEIRA COMPENSADA PLASTIFICADA, 12 UTILIZAÇÕES. AF_09/2020</t>
  </si>
  <si>
    <t>55,48</t>
  </si>
  <si>
    <t>MONTAGEM E DESMONTAGEM DE FÔRMA DE PILARES RETANGULARES E ESTRUTURAS SIMILARES, PÉ-DIREITO DUPLO, EM CHAPA DE MADEIRA COMPENSADA PLASTIFICADA, 12 UTILIZAÇÕES. AF_09/2020</t>
  </si>
  <si>
    <t>67,21</t>
  </si>
  <si>
    <t>MONTAGEM E DESMONTAGEM DE FÔRMA DE PILARES RETANGULARES E ESTRUTURAS SIMILARES, PÉ-DIREITO SIMPLES, EM CHAPA DE MADEIRA COMPENSADA PLASTIFICADA, 14 UTILIZAÇÕES. AF_09/2020</t>
  </si>
  <si>
    <t>53,05</t>
  </si>
  <si>
    <t>MONTAGEM E DESMONTAGEM DE FÔRMA DE PILARES RETANGULARES E ESTRUTURAS SIMILARES, PÉ-DIREITO DUPLO, EM CHAPA DE MADEIRA COMPENSADA PLASTIFICADA, 14 UTILIZAÇÕES. AF_09/2020</t>
  </si>
  <si>
    <t>64,49</t>
  </si>
  <si>
    <t>MONTAGEM E DESMONTAGEM DE FÔRMA DE PILARES RETANGULARES E ESTRUTURAS SIMILARES, PÉ-DIREITO SIMPLES, EM CHAPA DE MADEIRA COMPENSADA PLASTIFICADA, 18 UTILIZAÇÕES. AF_09/2020</t>
  </si>
  <si>
    <t>MONTAGEM E DESMONTAGEM DE FÔRMA DE PILARES RETANGULARES E ESTRUTURAS SIMILARES, PÉ-DIREITO DUPLO, EM CHAPA DE MADEIRA COMPENSADA PLASTIFICADA, 18 UTILIZAÇÕES. AF_09/2020</t>
  </si>
  <si>
    <t>MONTAGEM E DESMONTAGEM DE FÔRMA DE VIGA, ESCORAMENTO COM PONTALETE DE MADEIRA, PÉ-DIREITO SIMPLES, EM MADEIRA SERRADA, 1 UTILIZAÇÃO. AF_09/2020</t>
  </si>
  <si>
    <t>305,44</t>
  </si>
  <si>
    <t>MONTAGEM E DESMONTAGEM DE FÔRMA DE VIGA, ESCORAMENTO COM PONTALETE DE MADEIRA, PÉ-DIREITO SIMPLES, EM MADEIRA SERRADA, 2 UTILIZAÇÕES. AF_09/2020</t>
  </si>
  <si>
    <t>210,51</t>
  </si>
  <si>
    <t>MONTAGEM E DESMONTAGEM DE FÔRMA DE VIGA, ESCORAMENTO COM PONTALETE DE MADEIRA, PÉ-DIREITO SIMPLES, EM MADEIRA SERRADA, 4 UTILIZAÇÕES. AF_09/2020</t>
  </si>
  <si>
    <t>164,04</t>
  </si>
  <si>
    <t>MONTAGEM E DESMONTAGEM DE FÔRMA DE VIGA, ESCORAMENTO COM GARFO DE MADEIRA, PÉ-DIREITO DUPLO, EM CHAPA DE MADEIRA RESINADA, 2 UTILIZAÇÕES. AF_09/2020</t>
  </si>
  <si>
    <t>301,20</t>
  </si>
  <si>
    <t>MONTAGEM E DESMONTAGEM DE FÔRMA DE VIGA, ESCORAMENTO METÁLICO, PÉ-DIREITO DUPLO, EM CHAPA DE MADEIRA RESINADA, 2 UTILIZAÇÕES. AF_09/2020</t>
  </si>
  <si>
    <t>318,98</t>
  </si>
  <si>
    <t>MONTAGEM E DESMONTAGEM DE FÔRMA DE VIGA, ESCORAMENTO COM GARFO DE MADEIRA, PÉ-DIREITO SIMPLES, EM CHAPA DE MADEIRA RESINADA, 2 UTILIZAÇÕES. AF_09/2020</t>
  </si>
  <si>
    <t>204,46</t>
  </si>
  <si>
    <t>MONTAGEM E DESMONTAGEM DE FÔRMA DE VIGA, ESCORAMENTO METÁLICO, PÉ-DIREITO SIMPLES, EM CHAPA DE MADEIRA RESINADA, 2 UTILIZAÇÕES. AF_09/2020</t>
  </si>
  <si>
    <t>167,50</t>
  </si>
  <si>
    <t>257,68</t>
  </si>
  <si>
    <t>MONTAGEM E DESMONTAGEM DE FÔRMA DE VIGA, ESCORAMENTO METÁLICO, PÉ-DIREITO DUPLO, EM CHAPA DE MADEIRA RESINADA, 4 UTILIZAÇÕES. AF_09/2020</t>
  </si>
  <si>
    <t>285,82</t>
  </si>
  <si>
    <t>167,19</t>
  </si>
  <si>
    <t>MONTAGEM E DESMONTAGEM DE FÔRMA DE VIGA, ESCORAMENTO METÁLICO, PÉ-DIREITO SIMPLES, EM CHAPA DE MADEIRA RESINADA, 4 UTILIZAÇÕES. AF_09/2020</t>
  </si>
  <si>
    <t>133,63</t>
  </si>
  <si>
    <t>MONTAGEM E DESMONTAGEM DE FÔRMA DE VIGA, ESCORAMENTO COM GARFO DE MADEIRA, PÉ-DIREITO DUPLO, EM CHAPA DE MADEIRA RESINADA, 6 UTILIZAÇÕES. AF_09/2020</t>
  </si>
  <si>
    <t>223,44</t>
  </si>
  <si>
    <t>MONTAGEM E DESMONTAGEM DE FÔRMA DE VIGA, ESCORAMENTO METÁLICO, PÉ-DIREITO DUPLO, EM CHAPA DE MADEIRA RESINADA, 6 UTILIZAÇÕES. AF_12/2015</t>
  </si>
  <si>
    <t>265,22</t>
  </si>
  <si>
    <t>MONTAGEM E DESMONTAGEM DE FÔRMA DE VIGA, ESCORAMENTO COM GARFO DE MADEIRA, PÉ-DIREITO SIMPLES, EM CHAPA DE MADEIRA RESINADA, 6 UTILIZAÇÕES. AF_09/2020</t>
  </si>
  <si>
    <t>141,56</t>
  </si>
  <si>
    <t>MONTAGEM E DESMONTAGEM DE FÔRMA DE VIGA, ESCORAMENTO METÁLICO, PÉ-DIREITO SIMPLES, EM CHAPA DE MADEIRA RESINADA, 6 UTILIZAÇÕES. AF_09/2020</t>
  </si>
  <si>
    <t>107,78</t>
  </si>
  <si>
    <t>MONTAGEM E DESMONTAGEM DE FÔRMA DE VIGA, ESCORAMENTO COM GARFO DE MADEIRA, PÉ-DIREITO DUPLO, EM CHAPA DE MADEIRA RESINADA, 8 UTILIZAÇÕES. AF_09/2020</t>
  </si>
  <si>
    <t>206,28</t>
  </si>
  <si>
    <t>MONTAGEM E DESMONTAGEM DE FÔRMA DE VIGA, ESCORAMENTO METÁLICO, PÉ-DIREITO DUPLO, EM CHAPA DE MADEIRA RESINADA, 8 UTILIZAÇÕES. AF_09/2020</t>
  </si>
  <si>
    <t>252,58</t>
  </si>
  <si>
    <t>MONTAGEM E DESMONTAGEM DE FÔRMA DE VIGA, ESCORAMENTO COM GARFO DE MADEIRA, PÉ-DIREITO SIMPLES, EM CHAPA DE MADEIRA RESINADA, 8 UTILIZAÇÕES. AF_09/2020</t>
  </si>
  <si>
    <t>128,28</t>
  </si>
  <si>
    <t>MONTAGEM E DESMONTAGEM DE FÔRMA DE VIGA, ESCORAMENTO METÁLICO, PÉ-DIREITO SIMPLES, EM CHAPA DE MADEIRA RESINADA, 8 UTILIZAÇÕES. AF_09/2020</t>
  </si>
  <si>
    <t>100,60</t>
  </si>
  <si>
    <t>MONTAGEM E DESMONTAGEM DE FÔRMA DE VIGA, ESCORAMENTO COM GARFO DE MADEIRA, PÉ-DIREITO DUPLO, EM CHAPA DE MADEIRA PLASTIFICADA, 10 UTILIZAÇÕES. AF_09/2020</t>
  </si>
  <si>
    <t>164,80</t>
  </si>
  <si>
    <t>MONTAGEM E DESMONTAGEM DE FÔRMA DE VIGA, ESCORAMENTO METÁLICO, PÉ-DIREITO DUPLO, EM CHAPA DE MADEIRA PLASTIFICADA, 10 UTILIZAÇÕES. AF_09/2020</t>
  </si>
  <si>
    <t>247,49</t>
  </si>
  <si>
    <t>MONTAGEM E DESMONTAGEM DE FÔRMA DE VIGA, ESCORAMENTO COM GARFO DE MADEIRA, PÉ-DIREITO SIMPLES, EM CHAPA DE MADEIRA PLASTIFICADA, 10 UTILIZAÇÕES. AF_09/2020</t>
  </si>
  <si>
    <t>106,52</t>
  </si>
  <si>
    <t>MONTAGEM E DESMONTAGEM DE FÔRMA DE VIGA, ESCORAMENTO METÁLICO, PÉ-DIREITO SIMPLES, EM CHAPA DE MADEIRA PLASTIFICADA, 10 UTILIZAÇÕES. AF_09/2020</t>
  </si>
  <si>
    <t>MONTAGEM E DESMONTAGEM DE FÔRMA DE VIGA, ESCORAMENTO COM GARFO DE MADEIRA, PÉ-DIREITO DUPLO, EM CHAPA DE MADEIRA PLASTIFICADA, 12 UTILIZAÇÕES. AF_09/2020</t>
  </si>
  <si>
    <t>149,95</t>
  </si>
  <si>
    <t>MONTAGEM E DESMONTAGEM DE FÔRMA DE VIGA, ESCORAMENTO METÁLICO, PÉ-DIREITO DUPLO, EM CHAPA DE MADEIRA PLASTIFICADA, 12 UTILIZAÇÕES. AF_09/2020</t>
  </si>
  <si>
    <t>240,60</t>
  </si>
  <si>
    <t>MONTAGEM E DESMONTAGEM DE FÔRMA DE VIGA, ESCORAMENTO COM GARFO DE MADEIRA, PÉ-DIREITO SIMPLES, EM CHAPA DE MADEIRA PLASTIFICADA, 12 UTILIZAÇÕES. AF_09/2020</t>
  </si>
  <si>
    <t>MONTAGEM E DESMONTAGEM DE FÔRMA DE VIGA, ESCORAMENTO METÁLICO, PÉ-DIREITO SIMPLES, EM CHAPA DE MADEIRA PLASTIFICADA, 12 UTILIZAÇÕES. AF_09/2020</t>
  </si>
  <si>
    <t>89,48</t>
  </si>
  <si>
    <t>MONTAGEM E DESMONTAGEM DE FÔRMA DE VIGA, ESCORAMENTO COM GARFO DE MADEIRA, PÉ-DIREITO DUPLO, EM CHAPA DE MADEIRA PLASTIFICADA, 14 UTILIZAÇÕES. AF_09/2020</t>
  </si>
  <si>
    <t>138,02</t>
  </si>
  <si>
    <t>MONTAGEM E DESMONTAGEM DE FÔRMA DE VIGA, ESCORAMENTO METÁLICO, PÉ-DIREITO DUPLO, EM CHAPA DE MADEIRA PLASTIFICADA, 14 UTILIZAÇÕES. AF_09/2020</t>
  </si>
  <si>
    <t>234,75</t>
  </si>
  <si>
    <t>MONTAGEM E DESMONTAGEM DE FÔRMA DE VIGA, ESCORAMENTO COM GARFO DE MADEIRA, PÉ-DIREITO SIMPLES, EM CHAPA DE MADEIRA PLASTIFICADA, 14 UTILIZAÇÕES. AF_09/2020</t>
  </si>
  <si>
    <t>89,44</t>
  </si>
  <si>
    <t>MONTAGEM E DESMONTAGEM DE FÔRMA DE VIGA, ESCORAMENTO METÁLICO, PÉ-DIREITO SIMPLES, EM CHAPA DE MADEIRA PLASTIFICADA, 14 UTILIZAÇÕES. AF_09/2020</t>
  </si>
  <si>
    <t>84,30</t>
  </si>
  <si>
    <t>MONTAGEM E DESMONTAGEM DE FÔRMA DE VIGA, ESCORAMENTO COM GARFO DE MADEIRA, PÉ-DIREITO DUPLO, EM CHAPA DE MADEIRA PLASTIFICADA, 18 UTILIZAÇÕES. AF_09/2020</t>
  </si>
  <si>
    <t>112,24</t>
  </si>
  <si>
    <t>MONTAGEM E DESMONTAGEM DE FÔRMA DE VIGA, ESCORAMENTO METÁLICO, PÉ-DIREITO DUPLO, EM CHAPA DE MADEIRA PLASTIFICADA, 18 UTILIZAÇÕES. AF_09/2020</t>
  </si>
  <si>
    <t>222,98</t>
  </si>
  <si>
    <t>MONTAGEM E DESMONTAGEM DE FÔRMA DE VIGA, ESCORAMENTO COM GARFO DE MADEIRA, PÉ-DIREITO SIMPLES, EM CHAPA DE MADEIRA PLASTIFICADA, 18 UTILIZAÇÕES. AF_09/2020</t>
  </si>
  <si>
    <t>MONTAGEM E DESMONTAGEM DE FÔRMA DE VIGA, ESCORAMENTO METÁLICO, PÉ-DIREITO SIMPLES, EM CHAPA DE MADEIRA PLASTIFICADA, 18 UTILIZAÇÕES. AF_09/2020</t>
  </si>
  <si>
    <t>73,75</t>
  </si>
  <si>
    <t>MONTAGEM E DESMONTAGEM DE FÔRMA DE LAJE MACIÇA, PÉ-DIREITO SIMPLES, EM MADEIRA SERRADA, 1 UTILIZAÇÃO. AF_09/2020</t>
  </si>
  <si>
    <t>339,47</t>
  </si>
  <si>
    <t>MONTAGEM E DESMONTAGEM DE FÔRMA DE LAJE MACIÇA, PÉ-DIREITO SIMPLES, EM MADEIRA SERRADA, 2 UTILIZAÇÕES. AF_09/2020</t>
  </si>
  <si>
    <t>231,10</t>
  </si>
  <si>
    <t>MONTAGEM E DESMONTAGEM DE FÔRMA DE LAJE MACIÇA, PÉ-DIREITO SIMPLES, EM MADEIRA SERRADA, 4 UTILIZAÇÕES. AF_09/2020</t>
  </si>
  <si>
    <t>162,79</t>
  </si>
  <si>
    <t>MONTAGEM E DESMONTAGEM DE FÔRMA DE LAJE NERVURADA COM CUBETA E ASSOALHO, PÉ-DIREITO DUPLO, EM CHAPA DE MADEIRA COMPENSADA RESINADA, 8 UTILIZAÇÕES. AF_09/2020</t>
  </si>
  <si>
    <t>113,35</t>
  </si>
  <si>
    <t>MONTAGEM E DESMONTAGEM DE FÔRMA DE LAJE NERVURADA COM CUBETA E ASSOALHO, PÉ-DIREITO SIMPLES, EM CHAPA DE MADEIRA COMPENSADA RESINADA, 8 UTILIZAÇÕES. AF_09/2020</t>
  </si>
  <si>
    <t>MONTAGEM E DESMONTAGEM DE FÔRMA DE LAJE NERVURADA COM CUBETA E ASSOALHO, PÉ-DIREITO DUPLO, EM CHAPA DE MADEIRA COMPENSADA RESINADA, 10 UTILIZAÇÕES. AF_09/2020</t>
  </si>
  <si>
    <t>107,50</t>
  </si>
  <si>
    <t>MONTAGEM E DESMONTAGEM DE FÔRMA DE LAJE NERVURADA COM CUBETA E ASSOALHO, PÉ-DIREITO SIMPLES, EM CHAPA DE MADEIRA COMPENSADA RESINADA, 10 UTILIZAÇÕES. AF_09/2020</t>
  </si>
  <si>
    <t>66,24</t>
  </si>
  <si>
    <t>MONTAGEM E DESMONTAGEM DE FÔRMA DE LAJE NERVURADA COM CUBETA E ASSOALHO, PÉ-DIREITO DUPLO, EM CHAPA DE MADEIRA COMPENSADA RESINADA, 12 UTILIZAÇÕES. AF_09/2020</t>
  </si>
  <si>
    <t>102,73</t>
  </si>
  <si>
    <t>MONTAGEM E DESMONTAGEM DE FÔRMA DE LAJE NERVURADA COM CUBETA E ASSOALHO, PÉ-DIREITO SIMPLES, EM CHAPA DE MADEIRA COMPENSADA RESINADA, 12 UTILIZAÇÕES. AF_09/2020</t>
  </si>
  <si>
    <t>62,32</t>
  </si>
  <si>
    <t>MONTAGEM E DESMONTAGEM DE FÔRMA DE LAJE NERVURADA COM CUBETA E ASSOALHO, PÉ-DIREITO DUPLO, EM CHAPA DE MADEIRA COMPENSADA RESINADA, 14 UTILIZAÇÕES. AF_09/2020</t>
  </si>
  <si>
    <t>MONTAGEM E DESMONTAGEM DE FÔRMA DE LAJE NERVURADA COM CUBETA E ASSOALHO, PÉ-DIREITO SIMPLES, EM CHAPA DE MADEIRA COMPENSADA RESINADA, 14 UTILIZAÇÕES. AF_09/2020</t>
  </si>
  <si>
    <t>59,52</t>
  </si>
  <si>
    <t>MONTAGEM E DESMONTAGEM DE FÔRMA DE LAJE NERVURADA COM CUBETA E ASSOALHO, PÉ-DIREITO DUPLO, EM CHAPA DE MADEIRA COMPENSADA RESINADA, 18 UTILIZAÇÕES. AF_09/2020</t>
  </si>
  <si>
    <t>62,58</t>
  </si>
  <si>
    <t>MONTAGEM E DESMONTAGEM DE FÔRMA DE LAJE NERVURADA COM CUBETA E ASSOALHO, PÉ-DIREITO SIMPLES, EM CHAPA DE MADEIRA COMPENSADA RESINADA, 18 UTILIZAÇÕES. AF_09/2020</t>
  </si>
  <si>
    <t>54,24</t>
  </si>
  <si>
    <t>MONTAGEM E DESMONTAGEM DE FÔRMA DE LAJE MACIÇA, PÉ-DIREITO DUPLO, EM CHAPA DE MADEIRA COMPENSADA RESINADA, 2 UTILIZAÇÕES. AF_09/2020</t>
  </si>
  <si>
    <t>117,81</t>
  </si>
  <si>
    <t>55,95</t>
  </si>
  <si>
    <t>MONTAGEM E DESMONTAGEM DE FÔRMA DE LAJE MACIÇA, PÉ-DIREITO DUPLO, EM CHAPA DE MADEIRA COMPENSADA RESINADA, 6 UTILIZAÇÕES. AF_09/2020</t>
  </si>
  <si>
    <t>MONTAGEM E DESMONTAGEM DE FÔRMA DE LAJE MACIÇA, PÉ-DIREITO SIMPLES, EM CHAPA DE MADEIRA COMPENSADA RESINADA, 6 UTILIZAÇÕES. AF_09/2020</t>
  </si>
  <si>
    <t>47,92</t>
  </si>
  <si>
    <t>MONTAGEM E DESMONTAGEM DE FÔRMA DE LAJE MACIÇA, PÉ-DIREITO DUPLO, EM CHAPA DE MADEIRA COMPENSADA RESINADA, 8 UTILIZAÇÕES. AF_09/2020</t>
  </si>
  <si>
    <t>84,14</t>
  </si>
  <si>
    <t>43,18</t>
  </si>
  <si>
    <t>MONTAGEM E DESMONTAGEM DE FÔRMA DE LAJE MACIÇA, PÉ-DIREITO DUPLO, EM CHAPA DE MADEIRA COMPENSADA PLASTIFICADA, 10 UTILIZAÇÕES. AF_09/2020</t>
  </si>
  <si>
    <t>84,45</t>
  </si>
  <si>
    <t>MONTAGEM E DESMONTAGEM DE FÔRMA DE LAJE MACIÇA, PÉ-DIREITO SIMPLES, EM CHAPA DE MADEIRA COMPENSADA PLASTIFICADA, 10 UTILIZAÇÕES. AF_09/2020</t>
  </si>
  <si>
    <t>44,35</t>
  </si>
  <si>
    <t>MONTAGEM E DESMONTAGEM DE FÔRMA DE LAJE MACIÇA, PÉ-DIREITO DUPLO, EM CHAPA DE MADEIRA COMPENSADA PLASTIFICADA, 12 UTILIZAÇÕES. AF_09/2020</t>
  </si>
  <si>
    <t>80,94</t>
  </si>
  <si>
    <t>MONTAGEM E DESMONTAGEM DE FÔRMA DE LAJE MACIÇA, PÉ-DIREITO SIMPLES, EM CHAPA DE MADEIRA COMPENSADA PLASTIFICADA, 12 UTILIZAÇÕES. AF_09/2020</t>
  </si>
  <si>
    <t>41,63</t>
  </si>
  <si>
    <t>MONTAGEM E DESMONTAGEM DE FÔRMA DE LAJE MACIÇA, PÉ-DIREITO DUPLO, EM CHAPA DE MADEIRA COMPENSADA PLASTIFICADA, 14 UTILIZAÇÕES. AF_09/2020</t>
  </si>
  <si>
    <t>77,94</t>
  </si>
  <si>
    <t>MONTAGEM E DESMONTAGEM DE FÔRMA DE LAJE MACIÇA, PÉ-DIREITO SIMPLES, EM CHAPA DE MADEIRA COMPENSADA PLASTIFICADA, 14 UTILIZAÇÕES. AF_09/2020</t>
  </si>
  <si>
    <t>39,35</t>
  </si>
  <si>
    <t>MONTAGEM E DESMONTAGEM DE FÔRMA DE LAJE MACIÇA, PÉ-DIREITO DUPLO, EM CHAPA DE MADEIRA COMPENSADA PLASTIFICADA, 18 UTILIZAÇÕES. AF_09/2020</t>
  </si>
  <si>
    <t>72,04</t>
  </si>
  <si>
    <t>MONTAGEM E DESMONTAGEM DE FÔRMA DE LAJE MACIÇA, PÉ-DIREITO SIMPLES, EM CHAPA DE MADEIRA COMPENSADA PLASTIFICADA, 18 UTILIZAÇÕES. AF_09/2020</t>
  </si>
  <si>
    <t>34,73</t>
  </si>
  <si>
    <t>FABRICAÇÃO DE FÔRMA PARA PILARES CIRCULARES, EM CHAPA DE MADEIRA COMPENSADA RESINADA. AF_06/2017</t>
  </si>
  <si>
    <t>273,77</t>
  </si>
  <si>
    <t>MONTAGEM E DESMONTAGEM DE FÔRMA DE PILARES CIRCULARES, COM ÁREA MÉDIA DAS SEÇÕES MENOR OU IGUAL A 0,28 M², PÉ-DIREITO SIMPLES, EM MADEIRA, 2 UTILIZAÇÕES. AF_06/2017</t>
  </si>
  <si>
    <t>210,66</t>
  </si>
  <si>
    <t>MONTAGEM E DESMONTAGEM DE FÔRMA DE PILARES CIRCULARES, COM ÁREA MÉDIA DAS SEÇÕES MAIOR QUE 0,28 M², PÉ-DIREITO SIMPLES, EM MADEIRA, 2 UTILIZAÇÕES. AF_06/2017</t>
  </si>
  <si>
    <t>199,02</t>
  </si>
  <si>
    <t>MONTAGEM E DESMONTAGEM DE FÔRMA DE PILARES CIRCULARES, COM ÁREA MÉDIA DAS SEÇÕES MENOR OU IGUAL A 0,28 M², PÉ-DIREITO DUPLO, EM MADEIRA, 2 UTILIZAÇÕES. AF_06/2017</t>
  </si>
  <si>
    <t>232,40</t>
  </si>
  <si>
    <t>FABRICAÇÃO, MONTAGEM E DESMONTAGEM DE FÔRMA PARA SAPATA, EM MADEIRA SERRADA, E=25 MM, 1 UTILIZAÇÃO. AF_06/2017</t>
  </si>
  <si>
    <t>353,71</t>
  </si>
  <si>
    <t>FABRICAÇÃO, MONTAGEM E DESMONTAGEM DE FÔRMA PARA VIGA BALDRAME, EM MADEIRA SERRADA, E=25 MM, 1 UTILIZAÇÃO. AF_06/2017</t>
  </si>
  <si>
    <t>198,67</t>
  </si>
  <si>
    <t>FABRICAÇÃO, MONTAGEM E DESMONTAGEM DE FÔRMA PARA BLOCO DE COROAMENTO, EM MADEIRA SERRADA, E=25 MM, 2 UTILIZAÇÕES. AF_06/2017</t>
  </si>
  <si>
    <t>134,25</t>
  </si>
  <si>
    <t>FABRICAÇÃO, MONTAGEM E DESMONTAGEM DE FÔRMA PARA SAPATA, EM MADEIRA SERRADA, E=25 MM, 2 UTILIZAÇÕES. AF_06/2017</t>
  </si>
  <si>
    <t>219,14</t>
  </si>
  <si>
    <t>FABRICAÇÃO, MONTAGEM E DESMONTAGEM DE FÔRMA PARA VIGA BALDRAME, EM MADEIRA SERRADA, E=25 MM, 2 UTILIZAÇÕES. AF_06/2017</t>
  </si>
  <si>
    <t>119,73</t>
  </si>
  <si>
    <t>FABRICAÇÃO, MONTAGEM E DESMONTAGEM DE FÔRMA PARA BLOCO DE COROAMENTO, EM MADEIRA SERRADA, E=25 MM, 4 UTILIZAÇÕES. AF_06/2017</t>
  </si>
  <si>
    <t>90,57</t>
  </si>
  <si>
    <t>FABRICAÇÃO, MONTAGEM E DESMONTAGEM DE FÔRMA PARA SAPATA, EM MADEIRA SERRADA, E=25 MM, 4 UTILIZAÇÕES. AF_06/2017</t>
  </si>
  <si>
    <t>149,08</t>
  </si>
  <si>
    <t>FABRICAÇÃO, MONTAGEM E DESMONTAGEM DE FÔRMA PARA VIGA BALDRAME, EM MADEIRA SERRADA, E=25 MM, 4 UTILIZAÇÕES. AF_06/2017</t>
  </si>
  <si>
    <t>203,13</t>
  </si>
  <si>
    <t>FABRICAÇÃO, MONTAGEM E DESMONTAGEM DE FÔRMA PARA SAPATA, EM CHAPA DE MADEIRA COMPENSADA RESINADA, E=17 MM, 2 UTILIZAÇÕES. AF_06/2017</t>
  </si>
  <si>
    <t>278,16</t>
  </si>
  <si>
    <t>131,13</t>
  </si>
  <si>
    <t>190,97</t>
  </si>
  <si>
    <t>94,00</t>
  </si>
  <si>
    <t>20,17</t>
  </si>
  <si>
    <t>MONTAGEM E DESMONTAGEM DE FÔRMA DE PILARES CIRCULARES, COM ÁREA MÉDIA DAS SEÇÕES MAIOR QUE 0,28 M², PÉ-DIREITO DUPLO, EM MADEIRA, 2 UTILIZAÇÕES.  AF_06/2017</t>
  </si>
  <si>
    <t>217,80</t>
  </si>
  <si>
    <t>FABRICAÇÃO DE ESCORAS DO TIPO PONTALETE, EM MADEIRA, PARA PÉ-DIREITO DUPLO. AF_09/2020</t>
  </si>
  <si>
    <t>29,10</t>
  </si>
  <si>
    <t>ESCORAMENTO DE FÔRMAS DE LAJE EM MADEIRA NÃO APARELHADA, PÉ-DIREITO SIMPLES, INCLUSO TRAVAMENTO, 4 UTILIZAÇÕES. AF_09/2020</t>
  </si>
  <si>
    <t>ESCORAMENTO DE FÔRMAS DE LAJE EM MADEIRA NÃO APARELHADA, PÉ-DIREITO DUPLO, INCLUSO TRAVAMENTO, 4 UTILIZAÇÕES. AF_09/2020</t>
  </si>
  <si>
    <t>26,59</t>
  </si>
  <si>
    <t>FABRICAÇÃO DE FÔRMA PARA ESCADAS, COM 2 LANCES EM "U" E LAJE PLANA, EM CHAPA DE MADEIRA COMPENSADA PLASTIFICADA, E=18 MM. AF_11/2020</t>
  </si>
  <si>
    <t>227,29</t>
  </si>
  <si>
    <t>FABRICAÇÃO DE FÔRMA PARA ESCADAS, COM 2 LANCES EM "U" E LAJE PLANA, EM CHAPA DE MADEIRA COMPENSADA RESINADA, E= 17 MM. AF_11/2020</t>
  </si>
  <si>
    <t>172,81</t>
  </si>
  <si>
    <t>FABRICAÇÃO DE FÔRMA PARA ESCADAS, COM 2 LANCES EM "U" E LAJE PLANA, EM MADEIRA SERRADA, E=25 MM. AF_11/2020</t>
  </si>
  <si>
    <t>225,13</t>
  </si>
  <si>
    <t>MONTAGEM E DESMONTAGEM DE FÔRMA PARA ESCADAS, COM 2 LANCES EM "U" E LAJE PLANA, EM MADEIRA SERRADA, 1 UTILIZAÇÃO. AF_11/2020</t>
  </si>
  <si>
    <t>490,87</t>
  </si>
  <si>
    <t>MONTAGEM E DESMONTAGEM DE FÔRMA PARA ESCADAS, COM 2 LANCES EM "U"  E LAJE PLANA, EM MADEIRA SERRADA, 2 UTILIZAÇÕES. AF_11/2020</t>
  </si>
  <si>
    <t>420,01</t>
  </si>
  <si>
    <t>MONTAGEM E DESMONTAGEM DE FÔRMA PARA ESCADAS, COM 2 LANCES EM "U" E LAJE PLANA, EM CHAPA DE MADEIRA COMPENSADA RESINADA, 2 UTILIZAÇÕES. AF_11/2020</t>
  </si>
  <si>
    <t>298,53</t>
  </si>
  <si>
    <t>MONTAGEM E DESMONTAGEM DE FÔRMA PARA ESCADAS, COM 2 LANCES EM "U" E LAJE PLANA, EM CHAPA DE MADEIRA COMPENSADA RESINADA, 4 UTILIZAÇÕES. AF_11/2020</t>
  </si>
  <si>
    <t>272,02</t>
  </si>
  <si>
    <t>MONTAGEM E DESMONTAGEM DE FÔRMA PARA ESCADAS, COM 2 LANCES EM "U" E LAJE PLANA, EM CHAPA DE MADEIRA COMPENSADA PLASTIFICADA, 6 UTILIZAÇÕES. AF_11/2020</t>
  </si>
  <si>
    <t>233,84</t>
  </si>
  <si>
    <t>MONTAGEM E DESMONTAGEM DE FÔRMA PARA ESCADAS, COM 2 LANCES EM "U" E LAJE PLANA, EM CHAPA DE MADEIRA COMPENSADA PLASTIFICADA, 8 UTILIZAÇÕES. AF_11/2020</t>
  </si>
  <si>
    <t>203,91</t>
  </si>
  <si>
    <t>MONTAGEM E DESMONTAGEM DE FÔRMA PARA ESCADAS, COM 2 LANCES EM "U" E LAJE PLANA, EM CHAPA DE MADEIRA COMPENSADA PLASTIFICADA, 10 UTILIZAÇÕES. AF_11/2020</t>
  </si>
  <si>
    <t>FABRICAÇÃO DE FÔRMA PARA ESCADAS, COM 2 LANCES EM "U" E LAJE CASCATA, EM CHAPA DE MADEIRA COMPENSADA PLASTIFICADA, E=18 MM. AF_11/2020</t>
  </si>
  <si>
    <t>240,20</t>
  </si>
  <si>
    <t>FABRICAÇÃO DE FÔRMA PARA ESCADAS, COM 2 LANCES EM "U" E LAJE CASCATA, EM CHAPA DE MADEIRA COMPENSADA RESINADA, E= 17 MM. AF_11/2020</t>
  </si>
  <si>
    <t>170,93</t>
  </si>
  <si>
    <t>FABRICAÇÃO DE FÔRMA PARA ESCADAS, COM 2 LANCES EM "U" E LAJE CASCATA, EM MADEIRA SERRADA, E=25 MM. AF_11/2020</t>
  </si>
  <si>
    <t>264,75</t>
  </si>
  <si>
    <t>FABRICAÇÃO DE FÔRMA PARA ESCADAS, COM 2 LANCES EM "L" E LAJE PLANA, EM CHAPA DE MADEIRA COMPENSADA PLASTIFICADA, E=18 MM. AF_11/2020</t>
  </si>
  <si>
    <t>234,12</t>
  </si>
  <si>
    <t>FABRICAÇÃO DE FÔRMA PARA ESCADAS, COM 2 LANCES EM "L" E LAJE PLANA, EM CHAPA DE MADEIRA COMPENSADA RESINADA, E= 17 MM. AF_11/2020</t>
  </si>
  <si>
    <t>180,32</t>
  </si>
  <si>
    <t>FABRICAÇÃO DE FÔRMA PARA ESCADAS, COM 2 LANCES EM "L" E LAJE PLANA, EM MADEIRA SERRADA, E=25 MM. AF_11/2020</t>
  </si>
  <si>
    <t>242,13</t>
  </si>
  <si>
    <t>FABRICAÇÃO DE FÔRMA PARA ESCADAS, COM 2 LANCES EM "L" E LAJE CASCATA, EM CHAPA DE MADEIRA COMPENSADA PLASTIFICADA, E=18 MM. AF_11/2020</t>
  </si>
  <si>
    <t>238,36</t>
  </si>
  <si>
    <t>FABRICAÇÃO DE FÔRMA PARA ESCADAS, COM 2 LANCES EM "L" E LAJE CASCATA, EM CHAPA DE MADEIRA COMPENSADA RESINADA, E= 17 MM. AF_11/2020</t>
  </si>
  <si>
    <t>172,14</t>
  </si>
  <si>
    <t>FABRICAÇÃO DE FÔRMA PARA ESCADAS, COM 2 LANCES EM "L" E LAJE CASCATA, EM MADEIRA SERRADA, E=25 MM. AF_11/2020</t>
  </si>
  <si>
    <t>311,15</t>
  </si>
  <si>
    <t>FABRICAÇÃO DE FÔRMA PARA ESCADAS, COM 1 LANCE E LAJE PLANA, EM CHAPA DE MADEIRA COMPENSADA PLASTIFICADA, E=18 MM. AF_11/2020</t>
  </si>
  <si>
    <t>250,55</t>
  </si>
  <si>
    <t>FABRICAÇÃO DE FÔRMA PARA ESCADAS, COM 1 LANCE E LAJE PLANA, EM CHAPA DE MADEIRA COMPENSADA RESINADA, E= 17 MM. AF_11/2020</t>
  </si>
  <si>
    <t>190,16</t>
  </si>
  <si>
    <t>FABRICAÇÃO DE FÔRMA PARA ESCADAS, COM 1 LANCE E LAJE PLANA, EM MADEIRA SERRADA, E=25 MM. AF_11/2020</t>
  </si>
  <si>
    <t>260,68</t>
  </si>
  <si>
    <t>FABRICAÇÃO DE FÔRMA PARA ESCADAS, COM 1 LANCE E LAJE CASCATA, EM CHAPA DE MADEIRA COMPENSADA PLASTIFICADA, E=18 MM. AF_11/2020</t>
  </si>
  <si>
    <t>FABRICAÇÃO DE FÔRMA PARA ESCADAS, COM 1 LANCE E LAJE CASCATA, EM CHAPA DE MADEIRA COMPENSADA RESINADA, E= 17 MM. AF_11/2020</t>
  </si>
  <si>
    <t>FABRICAÇÃO DE FÔRMA PARA ESCADAS, COM 1 LANCE E LAJE CASCATA, EM MADEIRA SERRADA, E=25 MM. AF_11/2020</t>
  </si>
  <si>
    <t>333,61</t>
  </si>
  <si>
    <t>MONTAGEM E DESMONTAGEM DE FÔRMA PARA ESCADAS, COM 2 LANCES EM "U" E LAJE CASCATA, EM MADEIRA SERRADA, 1 UTILIZAÇÃO. AF_11/2020</t>
  </si>
  <si>
    <t>501,29</t>
  </si>
  <si>
    <t>MONTAGEM E DESMONTAGEM DE FÔRMA PARA ESCADAS, COM 2 LANCES EM "U" E LAJE CASCATA, EM MADEIRA SERRADA, 2 UTILIZAÇÕES. AF_11/2020</t>
  </si>
  <si>
    <t>434,54</t>
  </si>
  <si>
    <t>MONTAGEM E DESMONTAGEM DE FÔRMA PARA ESCADAS, COM 2 LANCES EM "U" E LAJE CASCATA, EM CHAPA DE MADEIRA COMPENSADA RESINADA, 2 UTILIZAÇÕES. AF_11/2020</t>
  </si>
  <si>
    <t>296,75</t>
  </si>
  <si>
    <t>MONTAGEM E DESMONTAGEM DE FÔRMA PARA ESCADAS, COM 2 LANCES EM "U" E LAJE CASCATA, EM CHAPA DE MADEIRA COMPENSADA RESINADA, 4 UTILIZAÇÕES. AF_11/2020</t>
  </si>
  <si>
    <t>272,03</t>
  </si>
  <si>
    <t>MONTAGEM E DESMONTAGEM DE FÔRMA PARA ESCADAS, COM 2 LANCES EM "U" E LAJE CASCATA, EM CHAPA DE MADEIRA COMPENSADA PLASTIFICADA, 6 UTILIZAÇÕES. AF_11/2020</t>
  </si>
  <si>
    <t>240,73</t>
  </si>
  <si>
    <t>MONTAGEM E DESMONTAGEM DE FÔRMA PARA ESCADAS, COM 2 LANCES EM "U" E LAJE CASCATA, EM CHAPA DE MADEIRA COMPENSADA PLASTIFICADA, 8 UTILIZAÇÕES. AF_11/2020</t>
  </si>
  <si>
    <t>209,38</t>
  </si>
  <si>
    <t>MONTAGEM E DESMONTAGEM DE FÔRMA PARA ESCADAS, COM 2 LANCES EM "U" E LAJE CASCATA, EM CHAPA DE MADEIRA COMPENSADA PLASTIFICADA, 10 UTILIZAÇÕES. AF_11/2020</t>
  </si>
  <si>
    <t>189,60</t>
  </si>
  <si>
    <t>MONTAGEM E DESMONTAGEM DE FÔRMA PARA ESCADAS, COM 2 LANCES EM "L" E LAJE PLANA, EM MADEIRA SERRADA, 1 UTILIZAÇÃO. AF_11/2020</t>
  </si>
  <si>
    <t>MONTAGEM E DESMONTAGEM DE FÔRMA PARA ESCADAS, COM 2 LANCES EM "L" E LAJE PLANA, EM MADEIRA SERRADA, 2 UTILIZAÇÕES. AF_11/2020</t>
  </si>
  <si>
    <t>408,33</t>
  </si>
  <si>
    <t>MONTAGEM E DESMONTAGEM DE FÔRMA PARA ESCADAS, COM 2 LANCES EM "L" E LAJE PLANA, EM CHAPA DE MADEIRA COMPENSADA RESINADA, 2 UTILIZAÇÕES. AF_11/2020</t>
  </si>
  <si>
    <t>300,91</t>
  </si>
  <si>
    <t>MONTAGEM E DESMONTAGEM DE FÔRMA PARA ESCADAS, COM 2 LANCES EM "L" E LAJE PLANA, EM CHAPA DE MADEIRA COMPENSADA RESINADA, 4 UTILIZAÇÕES. AF_11/2020</t>
  </si>
  <si>
    <t>MONTAGEM E DESMONTAGEM DE FÔRMA PARA ESCADAS, COM 2 LANCES EM "L" E LAJE PLANA, EM CHAPA DE MADEIRA COMPENSADA PLASTIFICADA, 6 UTILIZAÇÕES. AF_11/2020</t>
  </si>
  <si>
    <t>231,63</t>
  </si>
  <si>
    <t>MONTAGEM E DESMONTAGEM DE FÔRMA PARA ESCADAS, COM 2 LANCES EM "L" E LAJE PLANA, EM CHAPA DE MADEIRA COMPENSADA PLASTIFICADA, 8 UTILIZAÇÕES. AF_11/2020</t>
  </si>
  <si>
    <t>200,95</t>
  </si>
  <si>
    <t>MONTAGEM E DESMONTAGEM DE FÔRMA PARA ESCADAS, COM 2 LANCES EM "L" E LAJE PLANA, EM CHAPA DE MADEIRA COMPENSADA PLASTIFICADA, 10 UTILIZAÇÕES. AF_11/2020</t>
  </si>
  <si>
    <t>183,93</t>
  </si>
  <si>
    <t>MONTAGEM E DESMONTAGEM DE FÔRMA PARA ESCADAS, COM 2 LANCES EM "L" E LAJE CASCATA, EM MADEIRA SERRADA, 1 UTILIZAÇÃO. AF_11/2020</t>
  </si>
  <si>
    <t>547,69</t>
  </si>
  <si>
    <t>MONTAGEM E DESMONTAGEM DE FÔRMA PARA ESCADAS, COM 2 LANCES EM "L" E LAJE CASCATA, EM MADEIRA SERRADA, 2 UTILIZAÇÕES. AF_11/2020</t>
  </si>
  <si>
    <t>460,88</t>
  </si>
  <si>
    <t>MONTAGEM E DESMONTAGEM DE FÔRMA PARA ESCADAS, COM 2 LANCES EM "L" E LAJE CASCATA, EM CHAPA DE MADEIRA COMPENSADA RESINADA, 2 UTILIZAÇÕES. AF_11/2020</t>
  </si>
  <si>
    <t>294,10</t>
  </si>
  <si>
    <t>MONTAGEM E DESMONTAGEM DE FÔRMA PARA ESCADAS, COM 2 LANCES EM "L" E LAJE CASCATA, EM CHAPA DE MADEIRA COMPENSADA RESINADA, 4 UTILIZAÇÕES. AF_11/2020</t>
  </si>
  <si>
    <t>267,39</t>
  </si>
  <si>
    <t>MONTAGEM E DESMONTAGEM DE FÔRMA PARA ESCADAS, COM 2 LANCES EM "L" E LAJE CASCATA, EM CHAPA DE MADEIRA COMPENSADA PLASTIFICADA, 6 UTILIZAÇÕES. AF_11/2020</t>
  </si>
  <si>
    <t>234,29</t>
  </si>
  <si>
    <t>MONTAGEM E DESMONTAGEM DE FÔRMA PARA ESCADAS, COM 2 LANCES EM "L" E LAJE CASCATA, EM CHAPA DE MADEIRA COMPENSADA PLASTIFICADA, 8 UTILIZAÇÕES. AF_11/2020</t>
  </si>
  <si>
    <t>203,14</t>
  </si>
  <si>
    <t>MONTAGEM E DESMONTAGEM DE FÔRMA PARA ESCADAS, COM 2 LANCES EM "L" E LAJE CASCATA, EM CHAPA DE MADEIRA COMPENSADA PLASTIFICADA, 10 UTILIZAÇÕES. AF_11/2020</t>
  </si>
  <si>
    <t>185,87</t>
  </si>
  <si>
    <t>MONTAGEM E DESMONTAGEM DE FÔRMA PARA ESCADAS, COM 1 LANCE E LAJE PLANA, EM MADEIRA SERRADA, 1 UTILIZAÇÃO. AF_11/2020</t>
  </si>
  <si>
    <t>508,42</t>
  </si>
  <si>
    <t>MONTAGEM E DESMONTAGEM DE FÔRMA PARA ESCADAS, COM 1 LANCE E LAJE PLANA, EM MADEIRA SERRADA, 2 UTILIZAÇÕES. AF_11/2020</t>
  </si>
  <si>
    <t>425,58</t>
  </si>
  <si>
    <t>MONTAGEM E DESMONTAGEM DE FÔRMA PARA ESCADAS, COM 1 LANCE E LAJE PLANA, EM CHAPA DE MADEIRA COMPENSADA RESINADA, 2 UTILIZAÇÕES. AF_11/2020</t>
  </si>
  <si>
    <t>305,01</t>
  </si>
  <si>
    <t>MONTAGEM E DESMONTAGEM DE FÔRMA PARA ESCADAS, COM 1 LANCE E LAJE PLANA, EM CHAPA DE MADEIRA COMPENSADA RESINADA, 4 UTILIZAÇÕES. AF_11/2020</t>
  </si>
  <si>
    <t>273,54</t>
  </si>
  <si>
    <t>MONTAGEM E DESMONTAGEM DE FÔRMA PARA ESCADAS, COM 1 LANCE E LAJE PLANA, EM CHAPA DE MADEIRA COMPENSADA PLASTIFICADA, 6 UTILIZAÇÕES. AF_11/2020</t>
  </si>
  <si>
    <t>234,15</t>
  </si>
  <si>
    <t>MONTAGEM E DESMONTAGEM DE FÔRMA PARA ESCADAS, COM 1 LANCE E LAJE PLANA, EM CHAPA DE MADEIRA COMPENSADA PLASTIFICADA, 8 UTILIZAÇÕES. AF_11/2020</t>
  </si>
  <si>
    <t>MONTAGEM E DESMONTAGEM DE FÔRMA PARA ESCADAS, COM 1 LANCE E LAJE PLANA, EM CHAPA DE MADEIRA COMPENSADA PLASTIFICADA, 10 UTILIZAÇÕES. AF_11/2020</t>
  </si>
  <si>
    <t>186,16</t>
  </si>
  <si>
    <t>MONTAGEM E DESMONTAGEM DE FÔRMA PARA ESCADAS, COM 1 LANCE E LAJE CASCATA, EM MADEIRA SERRADA, 1 UTILIZAÇÃO. AF_11/2020</t>
  </si>
  <si>
    <t>558,61</t>
  </si>
  <si>
    <t>MONTAGEM E DESMONTAGEM DE FÔRMA PARA ESCADAS, COM 1 LANCE E LAJE CASCATA, EM MADEIRA SERRADA, 2 UTILIZAÇÕES. AF_11/2020</t>
  </si>
  <si>
    <t>479,16</t>
  </si>
  <si>
    <t>MONTAGEM E DESMONTAGEM DE FÔRMA PARA ESCADAS, COM 1 LANCE E LAJE CASCATA, EM CHAPA DE MADEIRA COMPENSADA RESINADA, 2 UTILIZAÇÕES. AF_11/2020</t>
  </si>
  <si>
    <t>289,34</t>
  </si>
  <si>
    <t>MONTAGEM E DESMONTAGEM DE FÔRMA PARA ESCADAS, COM 1 LANCE E LAJE CASCATA, EM CHAPA DE MADEIRA COMPENSADA RESINADA, 4 UTILIZAÇÕES. AF_11/2020</t>
  </si>
  <si>
    <t>259,98</t>
  </si>
  <si>
    <t>MONTAGEM E DESMONTAGEM DE FÔRMA PARA ESCADAS, COM 1 LANCE E LAJE CASCATA, EM CHAPA DE MADEIRA COMPENSADA PLASTIFICADA, 6 UTILIZAÇÕES. AF_11/2020</t>
  </si>
  <si>
    <t>229,19</t>
  </si>
  <si>
    <t>MONTAGEM E DESMONTAGEM DE FÔRMA PARA ESCADAS, COM 1 LANCE E LAJE CASCATA, EM CHAPA DE MADEIRA COMPENSADA PLASTIFICADA, 8 UTILIZAÇÕES. AF_11/2020</t>
  </si>
  <si>
    <t>198,02</t>
  </si>
  <si>
    <t>MONTAGEM E DESMONTAGEM DE FÔRMA PARA ESCADAS, COM 1 LANCE E LAJE CASCATA, EM CHAPA DE MADEIRA COMPENSADA PLASTIFICADA, 10 UTILIZAÇÕES. AF_11/2020</t>
  </si>
  <si>
    <t>180,74</t>
  </si>
  <si>
    <t>MONTAGEM E DESMONTAGEM DE FÔRMA PARA ESCADA DUPLA COM 2 LANCES EM "X" E LAJE PLANA, EM MADEIRA SERRADA, 1 UTILIZAÇÃO. AF_11/2020</t>
  </si>
  <si>
    <t>476,71</t>
  </si>
  <si>
    <t>MONTAGEM E DESMONTAGEM DE FÔRMA PARA ESCADA DUPLA COM 2 LANCES EM "X" E LAJE PLANA, EM MADEIRA SERRADA, 2 UTILIZAÇÕES. AF_11/2020</t>
  </si>
  <si>
    <t>402,68</t>
  </si>
  <si>
    <t>MONTAGEM E DESMONTAGEM DE FÔRMA PARA ESCADA DUPLA COM 2 LANCES EM "X" E LAJE PLANA, EM CHAPA DE MADEIRA COMPENSADA RESINADA, 2 UTILIZAÇÕES. AF_11/2020</t>
  </si>
  <si>
    <t>282,54</t>
  </si>
  <si>
    <t>258,41</t>
  </si>
  <si>
    <t>MONTAGEM E DESMONTAGEM DE FÔRMA PARA ESCADA DUPLA COM 2 LANCES EM "X" E LAJE PLANA, EM CHAPA DE MADEIRA COMPENSADA PLASTIFICADA, 6 UTILIZAÇÕES. AF_11/2020</t>
  </si>
  <si>
    <t>220,22</t>
  </si>
  <si>
    <t>MONTAGEM E DESMONTAGEM DE FÔRMA PARA ESCADA DUPLA COM 2 LANCES EM "X" E LAJE PLANA, EM CHAPA DE MADEIRA COMPENSADA PLASTIFICADA, 8 UTILIZAÇÕES. AF_11/2020</t>
  </si>
  <si>
    <t>189,73</t>
  </si>
  <si>
    <t>MONTAGEM E DESMONTAGEM DE FÔRMA PARA ESCADA DUPLA COM 2 LANCES EM "X" E LAJE PLANA, EM CHAPA DE MADEIRA COMPENSADA PLASTIFICADA, 10 UTILIZAÇÕES. AF_11/2020</t>
  </si>
  <si>
    <t>172,88</t>
  </si>
  <si>
    <t>MONTAGEM E DESMONTAGEM DE FÔRMA PARA ESCADA DUPLA COM 2 LANCES EM "X" E LAJE CASCATA, EM MADEIRA SERRADA, 1 UTILIZAÇÃO. AF_11/2020</t>
  </si>
  <si>
    <t>496,80</t>
  </si>
  <si>
    <t>MONTAGEM E DESMONTAGEM DE FÔRMA PARA ESCADA DUPLA COM 2 LANCES EM "X" E LAJE CASCATA, EM MADEIRA SERRADA, 2 UTILIZAÇÕES. AF_11/2020</t>
  </si>
  <si>
    <t>427,97</t>
  </si>
  <si>
    <t>MONTAGEM E DESMONTAGEM DE FÔRMA PARA ESCADA DUPLA COM 2 LANCES EM "X" E LAJE CASCATA, EM CHAPA DE MADEIRA COMPENSADA RESINADA, 2 UTILIZAÇÕES. AF_11/2020</t>
  </si>
  <si>
    <t>264,84</t>
  </si>
  <si>
    <t>MONTAGEM E DESMONTAGEM DE FÔRMA PARA ESCADA DUPLA COM 2 LANCES EM "X" E LAJE CASCATA, EM CHAPA DE MADEIRA COMPENSADA RESINADA, 4 UTILIZAÇÕES. AF_11/2020</t>
  </si>
  <si>
    <t>242,95</t>
  </si>
  <si>
    <t>MONTAGEM E DESMONTAGEM DE FÔRMA PARA ESCADA DUPLA COM 2 LANCES EM "X" E LAJE CASCATA, EM CHAPA DE MADEIRA COMPENSADA PLASTIFICADA, 6 UTILIZAÇÕES. AF_11/2020</t>
  </si>
  <si>
    <t>MONTAGEM E DESMONTAGEM DE FÔRMA PARA ESCADA DUPLA COM 2 LANCES EM "X" E LAJE CASCATA, EM CHAPA DE MADEIRA COMPENSADA PLASTIFICADA, 8 UTILIZAÇÕES. AF_11/2020</t>
  </si>
  <si>
    <t>184,45</t>
  </si>
  <si>
    <t>MONTAGEM E DESMONTAGEM DE FÔRMA PARA ESCADA DUPLA COM 2 LANCES EM "X" E LAJE CASCATA, EM CHAPA DE MADEIRA COMPENSADA PLASTIFICADA, 10 UTILIZAÇÕES. AF_11/2020</t>
  </si>
  <si>
    <t>173,05</t>
  </si>
  <si>
    <t>ESCADA EM CONCRETO ARMADO MOLDADO IN LOCO, FCK 20 MPA, COM 1 LANCE E LAJE PLANA, FÔRMA EM CHAPA DE MADEIRA COMPENSADA RESINADA. AF_11/2020</t>
  </si>
  <si>
    <t>3.650,14</t>
  </si>
  <si>
    <t>ESCADA EM CONCRETO ARMADO MOLDADO IN LOCO, FCK 20 MPA, COM 2 LANCES EM "U" E LAJE PLANA, FÔRMA EM CHAPA DE MADEIRA COMPENSADA RESINADA. AF_11/2020</t>
  </si>
  <si>
    <t>4.463,16</t>
  </si>
  <si>
    <t>ESCADA EM CONCRETO ARMADO MOLDADO IN LOCO, FCK 20 MPA, COM 2 LANCES EM "L" E LAJE PLANA, FÔRMA EM CHAPA DE MADEIRA COMPENSADA RESINADA. AF_11/2020</t>
  </si>
  <si>
    <t>4.699,24</t>
  </si>
  <si>
    <t>ESCADA EM CONCRETO ARMADO MOLDADO IN LOCO, FCK 20 MPA, COM 2 LANCES EM "X" E LAJE PLANA, FÔRMA EM CHAPA DE MADEIRA COMPENSADA RESINADA. AF_11/2020</t>
  </si>
  <si>
    <t>4.836,53</t>
  </si>
  <si>
    <t>ESCADA EM CONCRETO ARMADO MOLDADO IN LOCO, FCK 20 MPA, COM 1 LANCE E LAJE CASCATA, FÔRMA EM CHAPA DE MADEIRA COMPENSADA RESINADA. AF_11/2020</t>
  </si>
  <si>
    <t>5.299,03</t>
  </si>
  <si>
    <t>ESCADA EM CONCRETO ARMADO MOLDADO IN LOCO, FCK 20 MPA, COM 2 LANCES EM "U" E LAJE CASCATA, FÔRMA EM CHAPA DE MADEIRA COMPENSADA RESINADA. AF_11/2020</t>
  </si>
  <si>
    <t>5.367,91</t>
  </si>
  <si>
    <t>ESCADA EM CONCRETO ARMADO MOLDADO IN LOCO, FCK 20 MPA, COM 2 LANCES EM "L" E LAJE CASCATA, FÔRMA EM CHAPA DE MADEIRA COMPENSADA RESINADA. AF_11/2020</t>
  </si>
  <si>
    <t>5.177,24</t>
  </si>
  <si>
    <t>ESCADA EM CONCRETO ARMADO MOLDADO IN LOCO, FCK 20 MPA, COM 2 LANCES EM "X" E LAJE CASCATA, FÔRMA EM CHAPA DE MADEIRA COMPENSADA RESINADA. AF_11/2020</t>
  </si>
  <si>
    <t>4.572,65</t>
  </si>
  <si>
    <t>FABRICAÇÃO DE FÔRMA PARA ESCADA DUPLA COM 2 LANCES EM "X" E LAJE PLANA, EM CHAPA DE MADEIRA COMPENSADA PLASTIFICADA, E=18 MM. AF_11/2020</t>
  </si>
  <si>
    <t>239,45</t>
  </si>
  <si>
    <t>FABRICAÇÃO DE FÔRMA PARA ESCADA DUPLA COM 2 LANCES EM "X" E LAJE PLANA, EM CHAPA DE MADEIRA COMPENSADA RESINADA, E= 17 MM. AF_11/2020</t>
  </si>
  <si>
    <t>182,97</t>
  </si>
  <si>
    <t>FABRICAÇÃO DE FÔRMA PARA ESCADA DUPLA COM 2 LANCES EM X E LAJE PLANA, EM MADEIRA SERRADA, E=25 MM. AF_11/2020</t>
  </si>
  <si>
    <t>242,38</t>
  </si>
  <si>
    <t>FABRICAÇÃO DE FÔRMA PARA ESCADA DUPLA COM 2 LANCES EM "X" E LAJE CASCATA, EM CHAPA DE MADEIRA COMPENSADA PLASTIFICADA, E=18 MM. AF_11/2020</t>
  </si>
  <si>
    <t>226,86</t>
  </si>
  <si>
    <t>FABRICAÇÃO DE FÔRMA PARA ESCADA DUPLA COM 2 LANCES EM "X" E LAJE CASCATA, EM CHAPA DE MADEIRA COMPENSADA RESINADA, E= 17 MM. AF_11/2020</t>
  </si>
  <si>
    <t>162,78</t>
  </si>
  <si>
    <t>FABRICAÇÃO DE FÔRMA PARA ESCADA DUPLA COM 2 LANCES EM X E LAJE CASCATA, EM MADEIRA SERRADA, E=25 MM. AF_11/2020</t>
  </si>
  <si>
    <t>281,67</t>
  </si>
  <si>
    <t>MONTAGEM E DESMONTAGEM DE FÔRMA DE LAJE MACIÇA, PÉ-DIREITO SIMPLES, EM CHAPA DE MADEIRA COMPENSADA RESINADA E CIMBRAMENTO DE MADEIRA, 2 UTILIZAÇÕES. AF_03/2022</t>
  </si>
  <si>
    <t>128,53</t>
  </si>
  <si>
    <t>MONTAGEM E DESMONTAGEM DE FÔRMA DE LAJE MACIÇA, PÉ-DIREITO SIMPLES, EM CHAPA DE MADEIRA COMPENSADA RESINADA E CIMBRAMENTO DE MADEIRA, 4 UTILIZAÇÕES. AF_03/2022</t>
  </si>
  <si>
    <t>85,23</t>
  </si>
  <si>
    <t>MONTAGEM E DESMONTAGEM DE FÔRMA DE LAJE MACIÇA, PÉ-DIREITO SIMPLES, EM CHAPA DE MADEIRA COMPENSADA RESINADA E CIMBRAMENTO DE MADEIRA, 6 UTILIZAÇÕES. AF_03/2022</t>
  </si>
  <si>
    <t>71,90</t>
  </si>
  <si>
    <t>MONTAGEM E DESMONTAGEM DE FÔRMA DE LAJE MACIÇA, PÉ-DIREITO SIMPLES, EM CHAPA DE MADEIRA COMPENSADA RESINADA E CIMBRAMENTO DE MADEIRA, 8 UTILIZAÇÕES. AF_03/2022</t>
  </si>
  <si>
    <t>62,93</t>
  </si>
  <si>
    <t>ARMAÇÃO VERTICAL DE ALVENARIA ESTRUTURAL; DIÂMETRO DE 10,0 MM. AF_09/2021</t>
  </si>
  <si>
    <t>ARMAÇÃO VERTICAL DE ALVENARIA ESTRUTURAL; DIÂMETRO DE 12,5 MM. AF_09/2021</t>
  </si>
  <si>
    <t>ARMAÇÃO DE CINTA DE ALVENARIA ESTRUTURAL; DIÂMETRO DE 10,0 MM. AF_09/2021</t>
  </si>
  <si>
    <t>12,62</t>
  </si>
  <si>
    <t>ARMAÇÃO DE VERGA E CONTRAVERGA DE ALVENARIA ESTRUTURAL; DIÂMETRO DE 8,0 MM. AF_09/2021</t>
  </si>
  <si>
    <t>18,15</t>
  </si>
  <si>
    <t>ARMAÇÃO DE VERGA E CONTRAVERGA DE ALVENARIA ESTRUTURAL; DIÂMETRO DE 10,0 MM. AF_09/2021</t>
  </si>
  <si>
    <t>15,09</t>
  </si>
  <si>
    <t>ARMAÇÃO DO SISTEMA DE PAREDES DE CONCRETO, EXECUTADA EM PAREDES DE EDIFICAÇÕES DE MÚLTIPLOS PAVIMENTOS, TELA Q-138. AF_06/2019</t>
  </si>
  <si>
    <t>14,23</t>
  </si>
  <si>
    <t>ARMAÇÃO DO SISTEMA DE PAREDES DE CONCRETO, EXECUTADA EM PAREDES DE EDIFICAÇÕES TÉRREAS OU DE MÚLTIPLOS PAVIMENTOS, TELA Q-92. AF_06/2019</t>
  </si>
  <si>
    <t>14,64</t>
  </si>
  <si>
    <t>15,25</t>
  </si>
  <si>
    <t>ARMAÇÃO DO SISTEMA DE PAREDES DE CONCRETO, EXECUTADA COMO ARMADURA POSITIVA DE LAJES, TELA Q-138. AF_06/2019</t>
  </si>
  <si>
    <t>ARMAÇÃO DO SISTEMA DE PAREDES DE CONCRETO, EXECUTADA COMO ARMADURA NEGATIVA DE LAJES, TELA T-196. AF_06/2019</t>
  </si>
  <si>
    <t>10,21</t>
  </si>
  <si>
    <t>ARMAÇÃO DO SISTEMA DE PAREDES DE CONCRETO, EXECUTADA COMO ARMADURA POSITIVA DE LAJES, TELA Q-113. AF_06/2019</t>
  </si>
  <si>
    <t>14,17</t>
  </si>
  <si>
    <t>ARMAÇÃO DO SISTEMA DE PAREDES DE CONCRETO, EXECUTADA COMO ARMADURA NEGATIVA DE LAJES, TELA L-159. AF_06/2019</t>
  </si>
  <si>
    <t>10,58</t>
  </si>
  <si>
    <t>ARMAÇÃO DO SISTEMA DE PAREDES DE CONCRETO, EXECUTADA EM PLATIBANDAS, TELA Q-92. AF_06/2019</t>
  </si>
  <si>
    <t>16,93</t>
  </si>
  <si>
    <t>ARMAÇÃO DO SISTEMA DE PAREDES DE CONCRETO, EXECUTADA COMO REFORÇO, VERGALHÃO DE 6,3 MM DE DIÂMETRO. AF_06/2019</t>
  </si>
  <si>
    <t>15,34</t>
  </si>
  <si>
    <t>ARMAÇÃO DO SISTEMA DE PAREDES DE CONCRETO, EXECUTADA COMO REFORÇO, VERGALHÃO DE 8,0 MM DE DIÂMETRO. AF_06/2019</t>
  </si>
  <si>
    <t>14,44</t>
  </si>
  <si>
    <t>ARMAÇÃO DO SISTEMA DE PAREDES DE CONCRETO, EXECUTADA COMO REFORÇO, VERGALHÃO DE 10,0 MM DE DIÂMETRO. AF_06/2019</t>
  </si>
  <si>
    <t>13,64</t>
  </si>
  <si>
    <t>17,43</t>
  </si>
  <si>
    <t>16,85</t>
  </si>
  <si>
    <t>16,11</t>
  </si>
  <si>
    <t>14,57</t>
  </si>
  <si>
    <t>12,37</t>
  </si>
  <si>
    <t>11,90</t>
  </si>
  <si>
    <t>13,49</t>
  </si>
  <si>
    <t>13,25</t>
  </si>
  <si>
    <t>ARMAÇÃO DE LAJE DE UMA ESTRUTURA CONVENCIONAL DE CONCRETO ARMADO EM UM EDIFÍCIO DE MÚLTIPLOS PAVIMENTOS UTILIZANDO AÇO CA-60 DE 4,2 MM - MONTAGEM. AF_12/2015</t>
  </si>
  <si>
    <t>17,69</t>
  </si>
  <si>
    <t>16,04</t>
  </si>
  <si>
    <t>15,79</t>
  </si>
  <si>
    <t>ARMAÇÃO DE LAJE DE UMA ESTRUTURA CONVENCIONAL DE CONCRETO ARMADO EM UM EDIFÍCIO DE MÚLTIPLOS PAVIMENTOS UTILIZANDO AÇO CA-50 DE 20,0 MM - MONTAGEM. AF_12/2015</t>
  </si>
  <si>
    <t>13,24</t>
  </si>
  <si>
    <t>20,25</t>
  </si>
  <si>
    <t>19,00</t>
  </si>
  <si>
    <t>ARMAÇÃO DE PILAR OU VIGA DE UMA ESTRUTURA CONVENCIONAL DE CONCRETO ARMADO EM UMA EDIFICAÇÃO TÉRREA OU SOBRADO UTILIZANDO AÇO CA-50 DE 8,0 MM - MONTAGEM. AF_12/2015</t>
  </si>
  <si>
    <t>17,70</t>
  </si>
  <si>
    <t>15,77</t>
  </si>
  <si>
    <t>12,49</t>
  </si>
  <si>
    <t>13,88</t>
  </si>
  <si>
    <t>ARMAÇÃO DE PILAR OU VIGA DE UMA ESTRUTURA CONVENCIONAL DE CONCRETO ARMADO EM UMA EDIFICAÇÃO TÉRREA OU SOBRADO UTILIZANDO AÇO CA-50 DE 25,0 MM - MONTAGEM. AF_12/2015</t>
  </si>
  <si>
    <t>13,48</t>
  </si>
  <si>
    <t>20,07</t>
  </si>
  <si>
    <t>ARMAÇÃO DE LAJE DE UMA ESTRUTURA CONVENCIONAL DE CONCRETO ARMADO EM UMA EDIFICAÇÃO TÉRREA OU SOBRADO UTILIZANDO AÇO CA-60 DE 5,0 MM - MONTAGEM. AF_12/2015</t>
  </si>
  <si>
    <t>17,97</t>
  </si>
  <si>
    <t>ARMAÇÃO DE LAJE DE UMA ESTRUTURA CONVENCIONAL DE CONCRETO ARMADO EM UMA EDIFICAÇÃO TÉRREA OU SOBRADO UTILIZANDO AÇO CA-50 DE 6,3 MM - MONTAGEM. AF_12/2015</t>
  </si>
  <si>
    <t>17,25</t>
  </si>
  <si>
    <t>ARMAÇÃO DE LAJE DE UMA ESTRUTURA CONVENCIONAL DE CONCRETO ARMADO EM UMA EDIFICAÇÃO TÉRREA OU SOBRADO UTILIZANDO AÇO CA-50 DE 8,0 MM - MONTAGEM. AF_12/2015</t>
  </si>
  <si>
    <t>16,38</t>
  </si>
  <si>
    <t>ARMAÇÃO DE LAJE DE UMA ESTRUTURA CONVENCIONAL DE CONCRETO ARMADO EM UMA EDIFICAÇÃO TÉRREA OU SOBRADO UTILIZANDO AÇO CA-50 DE 10,0 MM - MONTAGEM. AF_12/2015</t>
  </si>
  <si>
    <t>14,70</t>
  </si>
  <si>
    <t>ARMAÇÃO DE LAJE DE UMA ESTRUTURA CONVENCIONAL DE CONCRETO ARMADO EM UMA EDIFICAÇÃO TÉRREA OU SOBRADO UTILIZANDO AÇO CA-50 DE 12,5 MM - MONTAGEM. AF_12/2015</t>
  </si>
  <si>
    <t>12,43</t>
  </si>
  <si>
    <t>ARMAÇÃO DE LAJE DE UMA ESTRUTURA CONVENCIONAL DE CONCRETO ARMADO EM UMA EDIFICAÇÃO TÉRREA OU SOBRADO UTILIZANDO AÇO CA-50 DE 16,0 MM - MONTAGEM. AF_12/2015</t>
  </si>
  <si>
    <t>11,89</t>
  </si>
  <si>
    <t>ARMAÇÃO DE LAJE DE UMA ESTRUTURA CONVENCIONAL DE CONCRETO ARMADO EM UMA EDIFICAÇÃO TÉRREA OU SOBRADO UTILIZANDO AÇO CA-50 DE 20,0 MM - MONTAGEM. AF_12/2015</t>
  </si>
  <si>
    <t>13,46</t>
  </si>
  <si>
    <t>CORTE E DOBRA DE AÇO CA-60, DIÂMETRO DE 5,0 MM, UTILIZADO EM ESTRUTURAS DIVERSAS, EXCETO LAJES. AF_12/2015</t>
  </si>
  <si>
    <t>13,05</t>
  </si>
  <si>
    <t>CORTE E DOBRA DE AÇO CA-50, DIÂMETRO DE 6,3 MM, UTILIZADO EM ESTRUTURAS DIVERSAS, EXCETO LAJES. AF_12/2015</t>
  </si>
  <si>
    <t>13,34</t>
  </si>
  <si>
    <t>CORTE E DOBRA DE AÇO CA-50, DIÂMETRO DE 8,0 MM, UTILIZADO EM ESTRUTURAS DIVERSAS, EXCETO LAJES. AF_12/2015</t>
  </si>
  <si>
    <t>13,32</t>
  </si>
  <si>
    <t>CORTE E DOBRA DE AÇO CA-50, DIÂMETRO DE 10,0 MM, UTILIZADO EM ESTRUTURAS DIVERSAS, EXCETO LAJES. AF_12/2015</t>
  </si>
  <si>
    <t>CORTE E DOBRA DE AÇO CA-50, DIÂMETRO DE 12,5 MM, UTILIZADO EM ESTRUTURAS DIVERSAS, EXCETO LAJES. AF_12/2015</t>
  </si>
  <si>
    <t>10,56</t>
  </si>
  <si>
    <t>10,47</t>
  </si>
  <si>
    <t>CORTE E DOBRA DE AÇO CA-50, DIÂMETRO DE 20,0 MM, UTILIZADO EM ESTRUTURAS DIVERSAS, EXCETO LAJES. AF_12/2015</t>
  </si>
  <si>
    <t>12,34</t>
  </si>
  <si>
    <t>CORTE E DOBRA DE AÇO CA-50, DIÂMETRO DE 25,0 MM, UTILIZADO EM ESTRUTURAS DIVERSAS, EXCETO LAJES. AF_12/2015</t>
  </si>
  <si>
    <t>12,32</t>
  </si>
  <si>
    <t>CORTE E DOBRA DE AÇO CA-60, DIÂMETRO DE 4,2 MM, UTILIZADO EM LAJE. AF_12/2015</t>
  </si>
  <si>
    <t>13,50</t>
  </si>
  <si>
    <t>12,53</t>
  </si>
  <si>
    <t>CORTE E DOBRA DE AÇO CA-50, DIÂMETRO DE 6,3 MM, UTILIZADO EM LAJE. AF_12/2015</t>
  </si>
  <si>
    <t>13,04</t>
  </si>
  <si>
    <t>13,16</t>
  </si>
  <si>
    <t>12,22</t>
  </si>
  <si>
    <t>CORTE E DOBRA DE AÇO CA-50, DIÂMETRO DE 12,5 MM, UTILIZADO EM LAJE. AF_12/2015</t>
  </si>
  <si>
    <t>CORTE E DOBRA DE AÇO CA-50, DIÂMETRO DE 16,0 MM, UTILIZADO EM LAJE. AF_12/2015</t>
  </si>
  <si>
    <t>10,44</t>
  </si>
  <si>
    <t>CORTE E DOBRA DE AÇO CA-50, DIÂMETRO DE 20,0 MM, UTILIZADO EM LAJE. AF_12/2015</t>
  </si>
  <si>
    <t>CORTE E DOBRA DE AÇO CA-25, DIÂMETRO DE 6,3 MM. AF_12/2015</t>
  </si>
  <si>
    <t>CORTE E DOBRA DE AÇO CA-25, DIÂMETRO DE 8,0 MM. AF_12/2015</t>
  </si>
  <si>
    <t>12,11</t>
  </si>
  <si>
    <t>CORTE E DOBRA DE AÇO CA-25, DIÂMETRO DE 10,0 MM. AF_12/2015</t>
  </si>
  <si>
    <t>CORTE E DOBRA DE AÇO CA-25, DIÂMETRO DE 12,5 MM. AF_12/2015</t>
  </si>
  <si>
    <t>13,06</t>
  </si>
  <si>
    <t>CORTE E DOBRA DE AÇO CA-25, DIÂMETRO DE 16,0 MM. AF_12/2015</t>
  </si>
  <si>
    <t>CORTE E DOBRA DE AÇO CA-25, DIÂMETRO DE 20,0 MM. AF_12/2015</t>
  </si>
  <si>
    <t>13,27</t>
  </si>
  <si>
    <t>CORTE E DOBRA DE AÇO CA-25, DIÂMETRO DE 25,0 MM. AF_12/2015</t>
  </si>
  <si>
    <t>ARMAÇÃO UTILIZANDO AÇO CA-25 DE 6,3 MM - MONTAGEM. AF_12/2015</t>
  </si>
  <si>
    <t>15,75</t>
  </si>
  <si>
    <t>ARMAÇÃO UTILIZANDO AÇO CA-25 DE 8,0 MM - MONTAGEM. AF_12/2015</t>
  </si>
  <si>
    <t>14,90</t>
  </si>
  <si>
    <t>ARMAÇÃO UTILIZANDO AÇO CA-25 DE 10,0 MM - MONTAGEM. AF_12/2015</t>
  </si>
  <si>
    <t>15,46</t>
  </si>
  <si>
    <t>ARMAÇÃO UTILIZANDO AÇO CA-25 DE 12,5 MM - MONTAGEM. AF_12/2015</t>
  </si>
  <si>
    <t>14,87</t>
  </si>
  <si>
    <t>ARMAÇÃO UTILIZANDO AÇO CA-25 DE 16,0 MM - MONTAGEM. AF_12/2015</t>
  </si>
  <si>
    <t>14,40</t>
  </si>
  <si>
    <t>ARMAÇÃO UTILIZANDO AÇO CA-25 DE 20,0 MM - MONTAGEM. AF_12/2015</t>
  </si>
  <si>
    <t>17,92</t>
  </si>
  <si>
    <t>16,91</t>
  </si>
  <si>
    <t>15,17</t>
  </si>
  <si>
    <t>13,69</t>
  </si>
  <si>
    <t>CORTE E DOBRA DE AÇO CA-60, DIÂMETRO DE 5,0 MM, UTILIZADO EM ESTRIBO CONTÍNUO HELICOIDAL. AF_09/2021</t>
  </si>
  <si>
    <t>CORTE E DOBRA DE AÇO CA-50, DIÂMETRO DE 6,3 MM, UTILIZADO EM ESTRIBO CONTÍNUO HELICOIDAL. AF_09/2021</t>
  </si>
  <si>
    <t>CORTE E DOBRA DE AÇO CA-50, DIÂMERO DE 32 MM, UTILIZADO EM ESTRUTURAS DIVERSAS, EXCETO LAJE. AF_10/2016</t>
  </si>
  <si>
    <t>13,54</t>
  </si>
  <si>
    <t>11,29</t>
  </si>
  <si>
    <t>13,11</t>
  </si>
  <si>
    <t>MONTAGEM DE ARMADURA DE ESTACAS, DIÂMETRO = 25,0 MM. AF_09/2021</t>
  </si>
  <si>
    <t>MONTAGEM DE ARMADURA DE ESTACAS, DIÂMETRO = 32,0 MM. AF_09/2021</t>
  </si>
  <si>
    <t>14,27</t>
  </si>
  <si>
    <t>MONTAGEM DE ARMADURA TRANSVERSAL DE ESTACAS DE SEÇÃO CIRCULAR, DIÂMETRO = 5,0 MM. AF_09/2021</t>
  </si>
  <si>
    <t>16,03</t>
  </si>
  <si>
    <t>MONTAGEM DE ARMADURA TRANVERSAL DE ESTACAS DE SEÇÃO RETANGULAR, DIÂMETRO = 5,0 MM. AF_09/2021</t>
  </si>
  <si>
    <t>18,31</t>
  </si>
  <si>
    <t>MONTAGEM DE ARMADURA TRANSVERSAL DE ESTACAS DE SEÇÃO RETANGULAR, DIÂMETRO = 6,30 MM. AF_09/2021</t>
  </si>
  <si>
    <t>16,84</t>
  </si>
  <si>
    <t>ARMAÇÃO DE ESCADA, DE UMA ESTRUTURA CONVENCIONAL DE CONCRETO ARMADO UTILIZANDO AÇO CA-60 DE 5,0 MM - MONTAGEM. AF_11/2020</t>
  </si>
  <si>
    <t>23,62</t>
  </si>
  <si>
    <t>22,16</t>
  </si>
  <si>
    <t>18,83</t>
  </si>
  <si>
    <t>12,39</t>
  </si>
  <si>
    <t>18,93</t>
  </si>
  <si>
    <t>13,38</t>
  </si>
  <si>
    <t>12,69</t>
  </si>
  <si>
    <t>14,15</t>
  </si>
  <si>
    <t>13,79</t>
  </si>
  <si>
    <t>ARMAÇÃO DO SISTEMA DE PAREDES DE CONCRETO, EXECUTADA COMO ARMADURA POSITIVA DE LAJES, TELA Q-159. AF_06/2019</t>
  </si>
  <si>
    <t>ARMAÇÃO DO SISTEMA DE PAREDES DE CONCRETO, EXECUTADA COMO ARMADURA POSITIVA DE LAJES, TELA Q-196. AF_06/2019</t>
  </si>
  <si>
    <t>ARMAÇÃO DO SISTEMA DE PAREDES DE CONCRETO, EXECUTADA COMO REFORÇO, VERGALHÃO DE 5,0 MM DE DIÂMETRO. AF_06/2019</t>
  </si>
  <si>
    <t>ARMAÇÃO DO SISTEMA DE PAREDES DE CONCRETO, EXECUTADA COMO REFORÇO, VERGALHÃO DE 12,5 MM DE DIÂMETRO. AF_06/2019</t>
  </si>
  <si>
    <t>11,72</t>
  </si>
  <si>
    <t>ARMAÇÃO DE CINTA DE ALVENARIA ESTRUTURAL; DIÂMETRO DE 12,5 MM. AF_09/2021</t>
  </si>
  <si>
    <t>ARMAÇÃO VERTICAL DE ALVENARIA ESTRUTURAL; DIÂMETRO DE 16,0 MM. AF_09/2021</t>
  </si>
  <si>
    <t>10,25</t>
  </si>
  <si>
    <t>ARMAÇÃO DE VERGA E CONTRAVERGA DE ALVENARIA ESTRUTURAL; DIÂMETRO DE 16,0 MM. AF_09/2021</t>
  </si>
  <si>
    <t>11,03</t>
  </si>
  <si>
    <t>ARMAÇÃO DE CINTA DE ALVENARIA ESTRUTURAL; DIÂMETRO DE 16,0 MM. AF_09/2021</t>
  </si>
  <si>
    <t>10,06</t>
  </si>
  <si>
    <t>ARMAÇÃO DE VERGA E CONTRAVERGA DE ALVENARIA ESTRUTURAL; DIÂMETRO DE 12,5 MM. AF_09/2021</t>
  </si>
  <si>
    <t>GRAUTEAMENTO VERTICAL EM ALVENARIA ESTRUTURAL. AF_09/2021</t>
  </si>
  <si>
    <t>992,67</t>
  </si>
  <si>
    <t>GRAUTEAMENTO DE CINTA INTERMEDIÁRIA OU DE CONTRAVERGA EM ALVENARIA ESTRUTURAL. AF_09/2021</t>
  </si>
  <si>
    <t>863,20</t>
  </si>
  <si>
    <t>GRAUTEAMENTO DE CINTA SUPERIOR OU DE VERGA EM ALVENARIA ESTRUTURAL. AF_09/2021</t>
  </si>
  <si>
    <t>959,56</t>
  </si>
  <si>
    <t>GRAUTE FGK=15 MPA; TRAÇO 1:0,04:2,2:2,5 (EM MASSA SECA DE CIMENTO/CAL/AREIA GROSSA/BRITA 0) - PREPARO MECÂNICO COM BETONEIRA 400 L. AF_09/2021</t>
  </si>
  <si>
    <t>526,35</t>
  </si>
  <si>
    <t>GRAUTE FGK=20 MPA; TRAÇO 1:0,04:1,8:2,1 (EM MASSA SECA DE CIMENTO/ CAL/ AREIA GROSSA/ BRITA 0) - PREPARO MECÂNICO COM BETONEIRA 400 L. AF_09/2021</t>
  </si>
  <si>
    <t>566,37</t>
  </si>
  <si>
    <t>GRAUTE FGK=25 MPA; TRAÇO 1:0,02:1,3:1,6 (EM MASSA SECA DE CIMENTO/ CAL/ AREIA GROSSA/ BRITA 0) - PREPARO MECÂNICO COM BETONEIRA 400 L. AF_09/2021</t>
  </si>
  <si>
    <t>610,37</t>
  </si>
  <si>
    <t>GRAUTE FGK=30 MPA; TRAÇO 1:0,02:0,9:1,2 (EM MASSA SECA DE CIMENTO/ CAL/ AREIA GROSSA/ BRITA 0) - PREPARO MECÂNICO COM BETONEIRA 400 L. AF_09/2021</t>
  </si>
  <si>
    <t>684,95</t>
  </si>
  <si>
    <t>GRAUTE FGK=15 MPA; TRAÇO 1:2,2:2,5:0,3 (EM MASSA SECA DE CIMENTO/ AREIA GROSSA/ BRITA 0/ ADITIVO) - PREPARO MECÂNICO COM BETONEIRA 400 L. AF_09/2021</t>
  </si>
  <si>
    <t>517,40</t>
  </si>
  <si>
    <t>GRAUTE FGK=20 MPA; TRAÇO 1:1,8:2,1:0,4 (EM MASSA SECA DE CIMENTO/ AREIA GROSSA/ BRITA 0/ ADITIVO) - PREPARO MECÂNICO COM BETONEIRA 400 L. AF_09/2021</t>
  </si>
  <si>
    <t>558,08</t>
  </si>
  <si>
    <t>GRAUTE FGK=25 MPA; TRAÇO 1:1,3:1,6:0,4 (EM MASSA SECA DE CIMENTO/ AREIA GROSSA/ BRITA 0/ ADITIVO) - PREPARO MECÂNICO COM BETONEIRA 400 L. AF_09/2021</t>
  </si>
  <si>
    <t>606,40</t>
  </si>
  <si>
    <t>GRAUTE FGK=30 MPA; TRAÇO 1:0,9:1,2:0,6 (EM MASSA SECA DE CIMENTO/ AREIA GROSSA/ BRITA 0/ ADITIVO) - PREPARO MECÂNICO COM BETONEIRA 400 L. AF_09/2021</t>
  </si>
  <si>
    <t>688,39</t>
  </si>
  <si>
    <t>CONCRETO MAGRO PARA LASTRO, TRAÇO 1:4,5:4,5 (EM MASSA SECA DE CIMENTO/ AREIA MÉDIA/ BRITA 1) - PREPARO MECÂNICO COM BETONEIRA 400 L. AF_05/2021</t>
  </si>
  <si>
    <t>430,34</t>
  </si>
  <si>
    <t>CONCRETO FCK = 15MPA, TRAÇO 1:3,4:3,5 (EM MASSA SECA DE CIMENTO/ AREIA MÉDIA/ BRITA 1) - PREPARO MECÂNICO COM BETONEIRA 400 L. AF_05/2021</t>
  </si>
  <si>
    <t>464,11</t>
  </si>
  <si>
    <t>CONCRETO FCK = 20MPA, TRAÇO 1:2,7:3 (EM MASSA SECA DE CIMENTO/ AREIA MÉDIA/ BRITA 1) - PREPARO MECÂNICO COM BETONEIRA 400 L. AF_05/2021</t>
  </si>
  <si>
    <t>494,78</t>
  </si>
  <si>
    <t>CONCRETO FCK = 25MPA, TRAÇO 1:2,3:2,7 (EM MASSA SECA DE CIMENTO/ AREIA MÉDIA/ BRITA 1) - PREPARO MECÂNICO COM BETONEIRA 400 L. AF_05/2021</t>
  </si>
  <si>
    <t>508,00</t>
  </si>
  <si>
    <t>CONCRETO FCK = 30MPA, TRAÇO 1:2,1:2,5 (EM MASSA SECA DE CIMENTO/ AREIA MÉDIA/ BRITA 1) - PREPARO MECÂNICO COM BETONEIRA 400 L. AF_05/2021</t>
  </si>
  <si>
    <t>520,53</t>
  </si>
  <si>
    <t>CONCRETO FCK = 40MPA, TRAÇO 1:1,6:1,9 (EM MASSA SECA DE CIMENTO/ AREIA MÉDIA/ BRITA 1) - PREPARO MECÂNICO COM BETONEIRA 400 L. AF_05/2021</t>
  </si>
  <si>
    <t>575,94</t>
  </si>
  <si>
    <t>CONCRETO MAGRO PARA LASTRO, TRAÇO 1:4,5:4,5 (EM MASSA SECA DE CIMENTO/ AREIA MÉDIA/ BRITA 1) - PREPARO MECÂNICO COM BETONEIRA 600 L. AF_05/2021</t>
  </si>
  <si>
    <t>428,45</t>
  </si>
  <si>
    <t>CONCRETO FCK = 15MPA, TRAÇO 1:3,4:3,5 (EM MASSA SECA DE CIMENTO/ AREIA MÉDIA/ BRITA 1) - PREPARO MECÂNICO COM BETONEIRA 600 L. AF_05/2021</t>
  </si>
  <si>
    <t>459,22</t>
  </si>
  <si>
    <t>CONCRETO FCK = 20MPA, TRAÇO 1:2,7:3 (EM MASSA SECA DE CIMENTO/ AREIA MÉDIA/ BRITA 1) - PREPARO MECÂNICO COM BETONEIRA 600 L. AF_05/2021</t>
  </si>
  <si>
    <t>484,62</t>
  </si>
  <si>
    <t>CONCRETO FCK = 25MPA, TRAÇO 1:2,3:2,7 (EM MASSA SECA DE CIMENTO/ AREIA MÉDIA/ BRITA 1) - PREPARO MECÂNICO COM BETONEIRA 600 L. AF_05/2021</t>
  </si>
  <si>
    <t>503,24</t>
  </si>
  <si>
    <t>CONCRETO FCK = 30MPA, TRAÇO 1:2,1:2,5 (EM MASSA SECA DE CIMENTO/ AREIA MÉDIA/ BRITA 1) - PREPARO MECÂNICO COM BETONEIRA 600 L. AF_05/2021</t>
  </si>
  <si>
    <t>515,69</t>
  </si>
  <si>
    <t>CONCRETO FCK = 40MPA, TRAÇO 1:1,6:1,9 (EM MASSA SECA DE CIMENTO/ AREIA MÉDIA/ BRITA 1) - PREPARO MECÂNICO COM BETONEIRA 600 L. AF_05/2021</t>
  </si>
  <si>
    <t>569,58</t>
  </si>
  <si>
    <t>CONCRETO MAGRO PARA LASTRO, TRAÇO 1:4,5:4,5 (EM MASSA SECA DE CIMENTO/ AREIA MÉDIA/ BRITA 1) - PREPARO MANUAL. AF_05/2021</t>
  </si>
  <si>
    <t>486,20</t>
  </si>
  <si>
    <t>CONCRETO FCK = 15MPA, TRAÇO 1:3,4:3,5 (EM MASSA SECA DE CIMENTO/ AREIA MÉDIA/ BRITA 1) - PREPARO MANUAL. AF_05/2021</t>
  </si>
  <si>
    <t>514,27</t>
  </si>
  <si>
    <t>CONCRETAGEM DE BLOCOS DE COROAMENTO E VIGAS BALDRAME, FCK 30 MPA, COM USO DE JERICA  LANÇAMENTO, ADENSAMENTO E ACABAMENTO. AF_06/2017</t>
  </si>
  <si>
    <t>699,48</t>
  </si>
  <si>
    <t>CONCRETAGEM DE SAPATAS, FCK 30 MPA, COM USO DE JERICA  LANÇAMENTO, ADENSAMENTO E ACABAMENTO. AF_06/2017</t>
  </si>
  <si>
    <t>778,79</t>
  </si>
  <si>
    <t>537,62</t>
  </si>
  <si>
    <t>CONCRETAGEM DE SAPATAS, FCK 30 MPA, COM USO DE BOMBA  LANÇAMENTO, ADENSAMENTO E ACABAMENTO. AF_11/2016</t>
  </si>
  <si>
    <t>544,60</t>
  </si>
  <si>
    <t>CONCRETAGEM DE EDIFICAÇÕES (PAREDES E LAJES) FEITAS COM SISTEMA DE FÔRMAS MANUSEÁVEIS, COM CONCRETO USINADO AUTOADENSÁVEL FCK 25 MPA - LANÇAMENTO E ACABAMENTO. AF_10/2021</t>
  </si>
  <si>
    <t>520,85</t>
  </si>
  <si>
    <t>CONCRETAGEM DE LAJES EM EDIFICAÇÕES UNIFAMILIARES FEITAS COM SISTEMA DE FÔRMAS MANUSEÁVEIS, COM CONCRETO USINADO BOMBEÁVEL FCK 25 MPA - LANÇAMENTO, ADENSAMENTO E ACABAMENTO (EXCLUSIVE BOMBA LANÇA). AF_10/2021</t>
  </si>
  <si>
    <t>540,31</t>
  </si>
  <si>
    <t>CONCRETAGEM DE PAREDES EM EDIFICAÇÕES UNIFAMILIARES FEITAS COM SISTEMA DE FÔRMAS MANUSEÁVEIS, COM CONCRETO USINADO BOMBEÁVEL FCK 25 MPA - LANÇAMENTO, ADENSAMENTO E ACABAMENTO (EXCLUSIVE BOMBA LANÇA). AF_10/2021</t>
  </si>
  <si>
    <t>524,55</t>
  </si>
  <si>
    <t>CONCRETAGEM DE PLATIBANDA EM EDIFICAÇÕES UNIFAMILIARES FEITAS COM SISTEMA DE FÔRMAS MANUSEÁVEIS, COM CONCRETO USINADO BOMBEÁVEL FCK 25 MPA, - LANÇAMENTO, ADENSAMENTO E ACABAMENTO (EXCLUSIVE BOMBA LANÇA). AF_10/2021</t>
  </si>
  <si>
    <t>570,33</t>
  </si>
  <si>
    <t>CONCRETAGEM DE LAJES EM EDIFICAÇÕES MULTIFAMILIARES FEITAS COM SISTEMA DE FÔRMAS MANUSEÁVEIS, COM CONCRETO USINADO BOMBEÁVEL FCK 25 MPA - LANÇAMENTO, ADENSAMENTO E ACABAMENTO (EXCLUSIVE BOMBA LANÇA). AF_10/2021</t>
  </si>
  <si>
    <t>544,09</t>
  </si>
  <si>
    <t>CONCRETAGEM DE PAREDES EM EDIFICAÇÕES MULTIFAMILIARES FEITAS COM SISTEMA DE FÔRMAS MANUSEÁVEIS, COM CONCRETO USINADO BOMBEÁVEL FCK 25 MPA - LANÇAMENTO, ADENSAMENTO E ACABAMENTO (EXCLUSIVE BOMBA LANÇA). AF_10/2021</t>
  </si>
  <si>
    <t>527,13</t>
  </si>
  <si>
    <t>CONCRETAGEM DE PLATIBANDA EM EDIFICAÇÕES MULTIFAMILIARES FEITAS COM SISTEMA DE FÔRMAS MANUSEÁVEIS, COM CONCRETO USINADO BOMBEÁVEL FCK 25 MPA - LANÇAMENTO, ADENSAMENTO E ACABAMENTO (EXCLUSIVE BOMBA LANÇA). AF_10/2021</t>
  </si>
  <si>
    <t>590,04</t>
  </si>
  <si>
    <t>CONCRETAGEM DE PLATIBANDA EM EDIFICAÇÕES UNIFAMILIARES FEITAS COM SISTEMA DE FÔRMAS MANUSEÁVEIS, COM CONCRETO USINADO AUTOADENSÁVEL FCK 25 MPA - LANÇAMENTO E ACABAMENTO. AF_10/2021</t>
  </si>
  <si>
    <t>552,73</t>
  </si>
  <si>
    <t>CONCRETAGEM DE PLATIBANDA EM EDIFICAÇÕES MULTIFAMILIARES FEITAS COM SISTEMA DE FÔRMAS MANUSEÁVEIS, COM CONCRETO USINADO AUTOADENSÁVEL FCK 25 MPA - LANÇAMENTO E ACABAMENTO. AF_10/2021</t>
  </si>
  <si>
    <t>558,13</t>
  </si>
  <si>
    <t>532,12</t>
  </si>
  <si>
    <t>CONCRETO MAGRO PARA LASTRO, TRAÇO 1:4,5:4,5 (EM MASSA SECA DE CIMENTO/ AREIA MÉDIA/ SEIXO ROLADO) - PREPARO MECÂNICO COM BETONEIRA 400 L. AF_05/2021</t>
  </si>
  <si>
    <t>651,78</t>
  </si>
  <si>
    <t>CONCRETO FCK = 15MPA, TRAÇO 1:3,4:3,4 (EM MASSA SECA DE CIMENTO/ AREIA MÉDIA/ SEIXO ROLADO) - PREPARO MECÂNICO COM BETONEIRA 400 L. AF_05/2021</t>
  </si>
  <si>
    <t>679,61</t>
  </si>
  <si>
    <t>CONCRETO FCK = 20MPA, TRAÇO 1:2,6:2,9 (EM MASSA SECA DE CIMENTO/ AREIA MÉDIA/ SEIXO ROLADO) - PREPARO MECÂNICO COM BETONEIRA 400 L. AF_05/2021</t>
  </si>
  <si>
    <t>714,90</t>
  </si>
  <si>
    <t>CONCRETO FCK = 25MPA, TRAÇO 1:2,2:2,5 (EM MASSA SECA DE CIMENTO/ AREIA MÉDIA/ SEIXO ROLADO) - PREPARO MECÂNICO COM BETONEIRA 400 L. AF_05/2021</t>
  </si>
  <si>
    <t>726,43</t>
  </si>
  <si>
    <t>CONCRETO FCK = 30MPA, TRAÇO 1:1,9:2,3 (EM MASSA SECA DE CIMENTO/ AREIA MÉDIA/ SEIXO ROLADO) - PREPARO MECÂNICO COM BETONEIRA 400 L. AF_05/2021</t>
  </si>
  <si>
    <t>755,31</t>
  </si>
  <si>
    <t>CONCRETO FCK = 40MPA, TRAÇO 1:1,4:1,8 (EM MASSA SECA DE CIMENTO/ AREIA MÉDIA/ SEIXO ROLADO) - PREPARO MECÂNICO COM BETONEIRA 400 L. AF_05/2021</t>
  </si>
  <si>
    <t>CONCRETO MAGRO PARA LASTRO, TRAÇO 1:4,5:4,5 (EM MASSA SECA DE CIMENTO/ AREIA MÉDIA/ SEIXO ROLADO) - PREPARO MECÂNICO COM BETONEIRA 600 L. AF_05/2021</t>
  </si>
  <si>
    <t>651,07</t>
  </si>
  <si>
    <t>CONCRETO FCK = 15MPA, TRAÇO 1:3,4:3,4 (EM MASSA SECA DE CIMENTO/ AREIA MÉDIA/ SEIXO ROLADO) - PREPARO MECÂNICO COM BETONEIRA 600 L. AF_05/2021</t>
  </si>
  <si>
    <t>675,49</t>
  </si>
  <si>
    <t>CONCRETO FCK = 20MPA, TRAÇO 1:2,6:2,9 (EM MASSA SECA DE CIMENTO/ AREIA MÉDIA/ SEIXO ROLADO) - PREPARO MECÂNICO COM BETONEIRA 600 L. AF_05/2021</t>
  </si>
  <si>
    <t>705,82</t>
  </si>
  <si>
    <t>CONCRETO FCK = 25MPA, TRAÇO 1:2,2:2,5 (EM MASSA SECA DE CIMENTO/ AREIA MÉDIA/ SEIXO ROLADO) - PREPARO MECÂNICO COM BETONEIRA 600 L. AF_05/2021</t>
  </si>
  <si>
    <t>725,83</t>
  </si>
  <si>
    <t>CONCRETO FCK = 30MPA, TRAÇO 1:1,9:2,3 (EM MASSA SECA DE CIMENTO/ AREIA MÉDIA/ SEIXO ROLADO) - PREPARO MECÂNICO COM BETONEIRA 600 L. AF_05/2021</t>
  </si>
  <si>
    <t>751,47</t>
  </si>
  <si>
    <t>CONCRETO FCK = 40MPA, TRAÇO 1:1,4:1,8 (EM MASSA SECA DE CIMENTO/ AREIA MÉDIA/ SEIXO ROLADO) - PREPARO MECÂNICO COM BETONEIRA 600 L. AF_05/2021</t>
  </si>
  <si>
    <t>789,60</t>
  </si>
  <si>
    <t>CONCRETO MAGRO PARA LASTRO, TRAÇO 1:4,5:4,5 (EM MASSA SECA DE CIMENTO/ AREIA MÉDIA/ SEIXO ROLADO) - PREPARO MANUAL. AF_05/2021</t>
  </si>
  <si>
    <t>713,31</t>
  </si>
  <si>
    <t>CONCRETO FCK = 15MPA, TRAÇO 1:3,4:3,4 (EM MASSA SECA DE CIMENTO/ AREIA MÉDIA/ SEIXO ROLADO) - PREPARO MANUAL. AF_05/2021</t>
  </si>
  <si>
    <t>732,23</t>
  </si>
  <si>
    <t>CONCRETO CICLÓPICO FCK = 15MPA, 30% PEDRA DE MÃO EM VOLUME REAL, INCLUSIVE LANÇAMENTO. AF_05/2021</t>
  </si>
  <si>
    <t>602,83</t>
  </si>
  <si>
    <t>CONCRETAGEM DE ESCADAS EM EDIFICAÇÕES MULTIFAMILIARES FEITAS COM SISTEMA DE FÔRMAS MANUSEÁVEIS - CONCRETO USINADO BOMBEÁVEL, FCK 25 MPA - LANÇAMENTO, ADENSAMENTO E ACABAMENTO (EXCLUSIVE BOMBA LANÇA). AF_10/2021</t>
  </si>
  <si>
    <t>569,37</t>
  </si>
  <si>
    <t>CONCRETAGEM DE ESCADAS EM EDIFICAÇÕES MULTIFAMILIARES FEITAS COM SISTEMA DE FÔRMAS MANUSEÁVEIS - CONCRETO USINADO AUTOADENSÁVEL, FCK 25 MPA - LANÇAMENTO, ADENSAMENTO E ACABAMENTO. AF_10/2021</t>
  </si>
  <si>
    <t>CONCRETAGEM DE PILARES, FCK = 25 MPA,  COM USO DE BALDES - LANÇAMENTO, ADENSAMENTO E ACABAMENTO. AF_02/2022</t>
  </si>
  <si>
    <t>774,10</t>
  </si>
  <si>
    <t>LANÇAMENTO COM USO DE BALDES, ADENSAMENTO E ACABAMENTO DE CONCRETO EM ESTRUTURAS. AF_02/2022</t>
  </si>
  <si>
    <t>262,43</t>
  </si>
  <si>
    <t>CONCRETAGEM DE PILARES, FCK = 25 MPA, COM USO DE GRUA - LANÇAMENTO, ADENSAMENTO E ACABAMENTO. AF_02/2022</t>
  </si>
  <si>
    <t>554,21</t>
  </si>
  <si>
    <t>518,66</t>
  </si>
  <si>
    <t>36,44</t>
  </si>
  <si>
    <t>CONCRETAGEM DE VIGAS E LAJES, FCK=25 MPA, PARA LAJES PREMOLDADAS COM USO DE BOMBA - LANÇAMENTO, ADENSAMENTO E ACABAMENTO. AF_02/2022</t>
  </si>
  <si>
    <t>537,47</t>
  </si>
  <si>
    <t>519,82</t>
  </si>
  <si>
    <t>CONCRETAGEM DE VIGAS E LAJES, FCK=25 MPA, PARA LAJES PREMOLDADAS COM JERICAS EM ELEVADOR DE CABO EM EDIFICAÇÃO DE MULTIPAVIMENTOS ATÉ 16 ANDARES - LANÇAMENTO, ADENSAMENTO E ACABAMENTO. AF_02/2022</t>
  </si>
  <si>
    <t>821,59</t>
  </si>
  <si>
    <t>CONCRETAGEM DE VIGAS E LAJES, FCK=25 MPA, PARA LAJES MACIÇAS OU NERVURADAS COM JERICAS EM ELEVADOR DE CABO EM EDIFICAÇÃO DE MULTIPAVIMENTOS ATÉ 16 ANDARES  - LANÇAMENTO, ADENSAMENTO E ACABAMENTO. AF_02/2022</t>
  </si>
  <si>
    <t>672,30</t>
  </si>
  <si>
    <t>CONCRETAGEM DE VIGAS E LAJES, FCK=25 MPA, PARA LAJES PREMOLDADAS COM JERICAS EM CREMALHEIRA EM EDIFICAÇÃO DE MULTIPAVIMENTOS ATÉ 16 ANDARES  - LANÇAMENTO, ADENSAMENTO E ACABAMENTO. AF_02/2022</t>
  </si>
  <si>
    <t>737,62</t>
  </si>
  <si>
    <t>CONCRETAGEM DE VIGAS E LAJES, FCK=25 MPA, PARA LAJES MACIÇAS OU NERVURADAS COM JERICAS EM CREMALHEIRA EM EDIFICAÇÃO DE MULTIPAVIMENTOS ATÉ 16 ANDARES - LANÇAMENTO, ADENSAMENTO E ACABAMENTO. AF_02/2022</t>
  </si>
  <si>
    <t>634,98</t>
  </si>
  <si>
    <t>CONCRETAGEM DE VIGAS E LAJES, FCK=25 MPA, PARA LAJES PREMOLDADAS COM GRUA DE CAÇAMBA DE 350 L EM EDIFICAÇÃO DE MULTIPAVIMENTOS ATÉ 16 ANDARES - LANÇAMENTO, ADENSAMENTO E ACABAMENTO. AF_02/2022</t>
  </si>
  <si>
    <t>680,35</t>
  </si>
  <si>
    <t>CONCRETAGEM DE VIGAS E LAJES, FCK=25 MPA, PARA LAJES MACIÇAS OU NERVURADAS COM GRUA DE CAÇAMBA DE 500 L EM EDIFICAÇÃO DE MULTIPAVIMENTOS ATÉ 16 ANDARES - LANÇAMENTO, ADENSAMENTO E ACABAMENTO. AF_02/2022</t>
  </si>
  <si>
    <t>578,04</t>
  </si>
  <si>
    <t>CONCRETAGEM DE VIGAS E LAJES, FCK=25 MPA, PARA QUALQUER TIPO DE LAJE COM BALDES EM EDIFICAÇÃO TÉRREA - LANÇAMENTO, ADENSAMENTO E ACABAMENTO. AF_02/2022</t>
  </si>
  <si>
    <t>788,95</t>
  </si>
  <si>
    <t>CONCRETAGEM DE VIGAS E LAJES, FCK=25 MPA, PARA QUALQUER TIPO DE LAJE COM BALDES EM EDIFICAÇÃO DE MULTIPAVIMENTOS ATÉ 04 ANDARES - LANÇAMENTO, ADENSAMENTO E ACABAMENTO. AF_02/2022</t>
  </si>
  <si>
    <t>1.042,86</t>
  </si>
  <si>
    <t>CONCRETAGEM DE RESERVATÓRIOS, FCK=25 MPA, COM USO DE BOMBA - LANÇAMENTO, ADENSAMENTO E ACABAMENTO. AF_02/2022</t>
  </si>
  <si>
    <t>534,99</t>
  </si>
  <si>
    <t>CONCRETAGEM DE MURETAS, FCK=25 MPA, COM USO DE BOMBA - LANÇAMENTO, ADENSAMENTO E ACABAMENTO. AF_02/2022</t>
  </si>
  <si>
    <t>523,93</t>
  </si>
  <si>
    <t>CONCRETAGEM DE ESCADAS, FCK=25 MPA, COM USO DE BOMBA - LANÇAMENTO, ADENSAMENTO E ACABAMENTO. AF_02/2022</t>
  </si>
  <si>
    <t>579,15</t>
  </si>
  <si>
    <t>CONCRETAGEM DE PILARES, FCK=25 MPA, COM USO DE JERICAS EM ELEVADOR DE CABO - LANÇAMENTO, ADENSAMENTO E ACABAMENTO. AF_02/2022</t>
  </si>
  <si>
    <t>881,95</t>
  </si>
  <si>
    <t>CONCRETAGEM DE PILARES, FCK=25 MPA, COM USO DE JERICAS EM CREMALHEIRA - LANÇAMENTO, ADENSAMENTO E ACABAMENTO. AF_02/2022</t>
  </si>
  <si>
    <t>666,95</t>
  </si>
  <si>
    <t>LAJE PRÉ-MOLDADA UNIDIRECIONAL, BIAPOIADA, PARA PISO, ENCHIMENTO EM CERÂMICA, VIGOTA CONVENCIONAL, ALTURA TOTAL DA LAJE (ENCHIMENTO+CAPA) = (8+4). AF_11/2020</t>
  </si>
  <si>
    <t>186,10</t>
  </si>
  <si>
    <t>LAJE PRÉ-MOLDADA UNIDIRECIONAL, BIAPOIADA, PARA FORRO, ENCHIMENTO EM CERÂMICA, VIGOTA CONVENCIONAL, ALTURA TOTAL DA LAJE (ENCHIMENTO+CAPA) = (8+3). AF_11/2020</t>
  </si>
  <si>
    <t>174,16</t>
  </si>
  <si>
    <t>ALVENARIA DE EMBASAMENTO COM BLOCO ESTRUTURAL DE CONCRETO, DE 14X19X29CM E ARGAMASSA DE ASSENTAMENTO COM PREPARO EM BETONEIRA. AF_05/2020</t>
  </si>
  <si>
    <t>886,03</t>
  </si>
  <si>
    <t>ALVENARIA DE EMBASAMENTO COM BLOCO ESTRUTURAL DE CERÂMICA, DE 14X19X29CM E ARGAMASSA DE ASSENTAMENTO COM PREPARO EM BETONEIRA. AF_05/2020</t>
  </si>
  <si>
    <t>647,58</t>
  </si>
  <si>
    <t>104,43</t>
  </si>
  <si>
    <t>TRATAMENTO DE JUNTA DE DILATAÇÃO COM MANTA ASFÁLTICA ADERIDA COM MAÇARICO. AF_06/2018</t>
  </si>
  <si>
    <t>19,52</t>
  </si>
  <si>
    <t>TRATAMENTO DE JUNTA SERRADA, COM TARUGO DE POLIETILENO E SELANTE À BASE DE SILICONE. AF_06/2018</t>
  </si>
  <si>
    <t>46,56</t>
  </si>
  <si>
    <t>VERGA PRÉ-MOLDADA PARA JANELAS COM ATÉ 1,5 M DE VÃO. AF_03/2016</t>
  </si>
  <si>
    <t>52,70</t>
  </si>
  <si>
    <t>VERGA PRÉ-MOLDADA PARA JANELAS COM MAIS DE 1,5 M DE VÃO. AF_03/2016</t>
  </si>
  <si>
    <t>67,63</t>
  </si>
  <si>
    <t>VERGA PRÉ-MOLDADA PARA PORTAS COM ATÉ 1,5 M DE VÃO. AF_03/2016</t>
  </si>
  <si>
    <t>38,84</t>
  </si>
  <si>
    <t>VERGA PRÉ-MOLDADA PARA PORTAS COM MAIS DE 1,5 M DE VÃO. AF_03/2016</t>
  </si>
  <si>
    <t>66,68</t>
  </si>
  <si>
    <t>VERGA MOLDADA IN LOCO EM CONCRETO PARA JANELAS COM ATÉ 1,5 M DE VÃO. AF_03/2016</t>
  </si>
  <si>
    <t>96,72</t>
  </si>
  <si>
    <t>VERGA MOLDADA IN LOCO EM CONCRETO PARA JANELAS COM MAIS DE 1,5 M DE VÃO. AF_03/2016</t>
  </si>
  <si>
    <t>110,96</t>
  </si>
  <si>
    <t>VERGA MOLDADA IN LOCO EM CONCRETO PARA PORTAS COM ATÉ 1,5 M DE VÃO. AF_03/2016</t>
  </si>
  <si>
    <t>90,68</t>
  </si>
  <si>
    <t>VERGA MOLDADA IN LOCO EM CONCRETO PARA PORTAS COM MAIS DE 1,5 M DE VÃO. AF_03/2016</t>
  </si>
  <si>
    <t>112,12</t>
  </si>
  <si>
    <t>VERGA MOLDADA IN LOCO COM UTILIZAÇÃO DE BLOCOS CANALETA PARA JANELAS COM ATÉ 1,5 M DE VÃO. AF_03/2016</t>
  </si>
  <si>
    <t>48,08</t>
  </si>
  <si>
    <t>VERGA MOLDADA IN LOCO COM UTILIZAÇÃO DE BLOCOS CANALETA PARA JANELAS COM MAIS DE 1,5 M DE VÃO. AF_03/2016</t>
  </si>
  <si>
    <t>50,43</t>
  </si>
  <si>
    <t>VERGA MOLDADA IN LOCO COM UTILIZAÇÃO DE BLOCOS CANALETA PARA PORTAS COM ATÉ 1,5 M DE VÃO. AF_03/2016</t>
  </si>
  <si>
    <t>53,99</t>
  </si>
  <si>
    <t>VERGA MOLDADA IN LOCO COM UTILIZAÇÃO DE BLOCOS CANALETA PARA PORTAS COM MAIS DE 1,5 M DE VÃO. AF_03/2016</t>
  </si>
  <si>
    <t>51,73</t>
  </si>
  <si>
    <t>CONTRAVERGA PRÉ-MOLDADA PARA VÃOS DE ATÉ 1,5 M DE COMPRIMENTO. AF_03/2016</t>
  </si>
  <si>
    <t>51,61</t>
  </si>
  <si>
    <t>CONTRAVERGA PRÉ-MOLDADA PARA VÃOS DE MAIS DE 1,5 M DE COMPRIMENTO. AF_03/2016</t>
  </si>
  <si>
    <t>62,91</t>
  </si>
  <si>
    <t>CONTRAVERGA MOLDADA IN LOCO EM CONCRETO PARA VÃOS DE ATÉ 1,5 M DE COMPRIMENTO. AF_03/2016</t>
  </si>
  <si>
    <t>93,42</t>
  </si>
  <si>
    <t>CONTRAVERGA MOLDADA IN LOCO EM CONCRETO PARA VÃOS DE MAIS DE 1,5 M DE COMPRIMENTO. AF_03/2016</t>
  </si>
  <si>
    <t>104,91</t>
  </si>
  <si>
    <t>CONTRAVERGA MOLDADA IN LOCO COM UTILIZAÇÃO DE BLOCOS CANALETA PARA VÃOS DE ATÉ 1,5 M DE COMPRIMENTO. AF_03/2016</t>
  </si>
  <si>
    <t>41,08</t>
  </si>
  <si>
    <t>CONTRAVERGA MOLDADA IN LOCO COM UTILIZAÇÃO DE BLOCOS CANALETA PARA VÃOS DE MAIS DE 1,5 M DE COMPRIMENTO. AF_03/2016</t>
  </si>
  <si>
    <t>40,53</t>
  </si>
  <si>
    <t>FIXAÇÃO (ENCUNHAMENTO) DE ALVENARIA DE VEDAÇÃO COM ARGAMASSA APLICADA COM BISNAGA. AF_03/2016</t>
  </si>
  <si>
    <t>FIXAÇÃO (ENCUNHAMENTO) DE ALVENARIA DE VEDAÇÃO COM ARGAMASSA APLICADA COM COLHER. AF_03/2016</t>
  </si>
  <si>
    <t>6,26</t>
  </si>
  <si>
    <t>26,10</t>
  </si>
  <si>
    <t>FIXAÇÃO (ENCUNHAMENTO) DE ALVENARIA DE VEDAÇÃO COM ESPUMA DE POLIURETANO EXPANSIVA. AF_03/2016</t>
  </si>
  <si>
    <t>13,15</t>
  </si>
  <si>
    <t>CINTA DE AMARRAÇÃO DE ALVENARIA MOLDADA IN LOCO EM CONCRETO. AF_03/2016</t>
  </si>
  <si>
    <t>68,20</t>
  </si>
  <si>
    <t>CINTA DE AMARRAÇÃO DE ALVENARIA MOLDADA IN LOCO COM UTILIZAÇÃO DE BLOCOS CANALETA. AF_03/2016</t>
  </si>
  <si>
    <t>(COMPOSIÇÃO REPRESENTATIVA) EXECUÇÃO DE ESTRUTURAS DE CONCRETO ARMADO CONVENCIONAL, PARA EDIFICAÇÃO HABITACIONAL MULTIFAMILIAR (PRÉDIO), FCK = 25 MPA. AF_01/2017</t>
  </si>
  <si>
    <t>2.366,93</t>
  </si>
  <si>
    <t>(COMPOSIÇÃO REPRESENTATIVA) EXECUÇÃO DE ESTRUTURAS DE CONCRETO ARMADO, PARA EDIFICAÇÃO HABITACIONAL UNIFAMILIAR COM DOIS PAVIMENTOS (CASA ISOLADA), FCK = 25 MPA. AF_01/2017</t>
  </si>
  <si>
    <t>3.969,63</t>
  </si>
  <si>
    <t>(COMPOSIÇÃO REPRESENTATIVA) EXECUÇÃO DE ESTRUTURAS DE CONCRETO ARMADO, PARA EDIFICAÇÃO HABITACIONAL UNIFAMILIAR COM DOIS PAVIMENTOS (CASA EM EMPREENDIMENTOS), FCK = 25 MPA. AF_01/2017</t>
  </si>
  <si>
    <t>2.755,70</t>
  </si>
  <si>
    <t>(COMPOSIÇÃO REPRESENTATIVA) EXECUÇÃO DE ESTRUTURAS DE CONCRETO ARMADO, PARA EDIFICAÇÃO HABITACIONAL UNIFAMILIAR TÉRREA (CASA ISOLADA), FCK = 25 MPA. AF_01/2017</t>
  </si>
  <si>
    <t>3.499,71</t>
  </si>
  <si>
    <t>(COMPOSIÇÃO REPRESENTATIVA) EXECUÇÃO DE ESTRUTURAS DE CONCRETO ARMADO, PARA EDIFICAÇÃO HABITACIONAL UNIFAMILIAR TÉRREA (CASA EM EMPREENDIMENTOS), FCK = 25 MPA. AF_01/2017</t>
  </si>
  <si>
    <t>2.686,83</t>
  </si>
  <si>
    <t>(COMPOSIÇÃO REPRESENTATIVA) EXECUÇÃO DE ESTRUTURAS DE CONCRETO ARMADO, PARA EDIFICAÇÃO INSTITUCIONAL TÉRREA, FCK = 25 MPA. AF_01/2017</t>
  </si>
  <si>
    <t>3.543,59</t>
  </si>
  <si>
    <t>(COMPOSIÇÃO REPRESENTATIVA) EXECUÇÃO DE ESCADA EM CONCRETO ARMADO, MOLDADA IN LOCO, FCK = 25 MPA. AF_02/2017</t>
  </si>
  <si>
    <t>3.354,22</t>
  </si>
  <si>
    <t>PEÇA RETANGULAR PRÉ-MOLDADA, VOLUME DE CONCRETO DE ATÉ 10 LITROS, TAXA DE AÇO APROXIMADA DE 30KG/M³. AF_01/2018</t>
  </si>
  <si>
    <t>3.388,64</t>
  </si>
  <si>
    <t>PEÇA RETANGULAR PRÉ-MOLDADA, VOLUME DE CONCRETO DE 10 A 30 LITROS, TAXA DE AÇO APROXIMADA DE 30KG/M³. AF_01/2018</t>
  </si>
  <si>
    <t>2.909,87</t>
  </si>
  <si>
    <t>PEÇA RETANGULAR PRÉ-MOLDADA, VOLUME DE CONCRETO DE 30 A 100 LITROS, TAXA DE AÇO APROXIMADA DE 30KG/M³. AF_01/2018</t>
  </si>
  <si>
    <t>2.439,12</t>
  </si>
  <si>
    <t>PEÇA RETANGULAR PRÉ-MOLDADA, VOLUME DE CONCRETO ACIMA DE 100 LITROS, TAXA DE AÇO APROXIMADA DE 30KG/M³. AF_01/2018</t>
  </si>
  <si>
    <t>1.589,20</t>
  </si>
  <si>
    <t>PEÇA RETANGULAR PRÉ-MOLDADA, VOLUME DE CONCRETO DE 30 A 70 LITROS , TAXA DE AÇO APROXIMADA DE 70KG/M³. AF_01/2018</t>
  </si>
  <si>
    <t>3.485,96</t>
  </si>
  <si>
    <t>PEÇA CIRCULAR PRÉ-MOLDADA, VOLUME DE CONCRETO DE 10 A 30 LITROS, TAXA DE FIBRA DE POLIPROPILENO APROXIMADA DE 6 KG/M³. AF_01/2018_P</t>
  </si>
  <si>
    <t>5.436,53</t>
  </si>
  <si>
    <t>PEÇA CIRCULAR PRÉ-MOLDADA, VOLUME DE CONCRETO DE 30 A 100 LITROS, TAXA DE AÇO APROXIMADA DE 30KG/M³. AF_01/2018</t>
  </si>
  <si>
    <t>2.967,42</t>
  </si>
  <si>
    <t>PEÇA CIRCULAR PRÉ-MOLDADA, VOLUME DE CONCRETO ACIMA DE 100 LITROS, TAXA DE AÇO APROXIMADA DE 30KG/M³. AF_01/2018</t>
  </si>
  <si>
    <t>2.229,96</t>
  </si>
  <si>
    <t>CONTENÇÃO EM CORTINA COM ESTACAS ESPAÇADAS COM 30 CM DE DIÂMETRO E PROFUNDIDADE MENOR OU IGUAL A 10 M. AF_06/2018</t>
  </si>
  <si>
    <t>CONTENÇÃO EM CORTINA COM ESTACAS ESPAÇADAS COM 30 CM DE DIÂMETRO E PROFUNDIDADE MAIOR QUE 10 M E MENOR OU IGUAL A 15 M. AF_06/2018</t>
  </si>
  <si>
    <t>CONTENÇÃO EM CORTINA COM ESTACAS ESPAÇADAS COM 30 CM DE DIÂMETRO E PROFUNDIDADE MAIOR QUE 15 M. AF_06/2018</t>
  </si>
  <si>
    <t>CONTENÇÃO EM CORTINA COM ESTACAS ESPAÇADAS COM 40 CM DE DIÂMETRO E PROFUNDIDADE MENOR OU IGUAL A 10 M. AF_06/2018</t>
  </si>
  <si>
    <t>123,48</t>
  </si>
  <si>
    <t>CONTENÇÃO EM CORTINA COM ESTACAS ESPAÇADAS COM 40 CM DE DIÂMETRO E PROFUNDIDADE MAIOR QUE 10 M E MENOR OU IGUAL A 15 M. AF_06/2018</t>
  </si>
  <si>
    <t>111,28</t>
  </si>
  <si>
    <t>CONTENÇÃO EM CORTINA COM ESTACAS ESPAÇADAS COM 40 CM DE DIÂMETRO E PROFUNDIDADE MAIOR QUE 15 M. AF_06/2018</t>
  </si>
  <si>
    <t>105,14</t>
  </si>
  <si>
    <t>CONTENÇÃO EM CORTINA COM ESTACAS ESPAÇADAS COM 50 CM DE DIÂMETRO E PROFUNDIDADE MENOR OU IGUAL A 10 M. AF_06/2018</t>
  </si>
  <si>
    <t>138,65</t>
  </si>
  <si>
    <t>CONTENÇÃO EM CORTINA COM ESTACAS ESPAÇADAS COM 50 CM DE DIÂMETRO E PROFUNDIDADE MAIOR QUE 10 M E MENOR OU IGUAL A 15 M. AF_06/2018</t>
  </si>
  <si>
    <t>128,86</t>
  </si>
  <si>
    <t>CONTENÇÃO EM CORTINA COM ESTACAS ESPAÇADAS COM 50 CM DE DIÂMETRO E PROFUNDIDADE MAIOR QUE 15 M. AF_06/2018</t>
  </si>
  <si>
    <t>123,87</t>
  </si>
  <si>
    <t>CONTENÇÃO EM CORTINA COM ESTACAS ESPAÇADAS COM 60 CM DE DIÂMETRO E PROFUNDIDADE MENOR OU IGUAL A 10 M. AF_06/2018</t>
  </si>
  <si>
    <t>155,38</t>
  </si>
  <si>
    <t>CONTENÇÃO EM CORTINA COM ESTACAS ESPAÇADAS COM 60 CM DE DIÂMETRO E PROFUNDIDADE MAIOR QUE 10 M E MENOR OU IGUAL A 15 M. AF_06/2018</t>
  </si>
  <si>
    <t>147,13</t>
  </si>
  <si>
    <t>CONTENÇÃO EM CORTINA COM ESTACAS ESPAÇADAS COM 60 CM DE DIÂMETRO E PROFUNDIDADE MAIOR QUE 15 M. AF_06/2018</t>
  </si>
  <si>
    <t>142,88</t>
  </si>
  <si>
    <t>EXECUÇÃO DE MURETA GUIA PARA CONTENÇÃO/ FUNDAÇÃO COM 30 CM DE ESPESSURA. AF_06/2018</t>
  </si>
  <si>
    <t>699,54</t>
  </si>
  <si>
    <t>EXECUÇÃO DE MURETA GUIA PARA CONTENÇÃO/ FUNDAÇÃO COM 40 CM DE ESPESSURA. AF_06/2018</t>
  </si>
  <si>
    <t>710,37</t>
  </si>
  <si>
    <t>EXECUÇÃO DE MURETA GUIA PARA CONTENÇÃO/ FUNDAÇÃO COM 50 CM DE ESPESSURA. AF_06/2018</t>
  </si>
  <si>
    <t>721,22</t>
  </si>
  <si>
    <t>EXECUÇÃO DE MURETA GUIA PARA CONTENÇÃO/ FUNDAÇÃO COM 60 CM DE ESPESSURA. AF_06/2018</t>
  </si>
  <si>
    <t>732,06</t>
  </si>
  <si>
    <t>EXECUÇÃO DE MURETA GUIA PARA CONTENÇÃO/ FUNDAÇÃO COM 80 CM DE ESPESSURA. AF_06/2018</t>
  </si>
  <si>
    <t>753,74</t>
  </si>
  <si>
    <t>SOLDA DE TOPO EM CHAPA/PERFIL/TUBO DE AÇO CHANFRADO, ESPESSURA=1/4''. AF_06/2018</t>
  </si>
  <si>
    <t>62,43</t>
  </si>
  <si>
    <t>SOLDA DE TOPO EM CHAPA/PERFIL/TUBO DE AÇO CHANFRADO, ESPESSURA=5/16''. AF_06/2018</t>
  </si>
  <si>
    <t>SOLDA DE TOPO EM CHAPA/PERFIL/TUBO DE AÇO CHANFRADO, ESPESSURA=3/8''. AF_06/2018</t>
  </si>
  <si>
    <t>90,91</t>
  </si>
  <si>
    <t>SOLDA DE TOPO EM CHAPA/PERFIL/TUBO DE AÇO CHANFRADO, ESPESSURA=1/2''. AF_06/2018</t>
  </si>
  <si>
    <t>131,73</t>
  </si>
  <si>
    <t>SOLDA DE TOPO EM CHAPA/PERFIL/TUBO DE AÇO CHANFRADO, ESPESSURA=5/8''. AF_06/2018</t>
  </si>
  <si>
    <t>180,97</t>
  </si>
  <si>
    <t>SOLDA DE TOPO EM CHAPA/PERFIL/TUBO DE AÇO CHANFRADO, ESPESSURA=3/4''. AF_06/2018</t>
  </si>
  <si>
    <t>242,28</t>
  </si>
  <si>
    <t>VIGA METÁLICA EM PERFIL LAMINADO OU SOLDADO EM AÇO ESTRUTURAL, COM CONEXÕES PARAFUSADAS, INCLUSOS MÃO DE OBRA, TRANSPORTE E IÇAMENTO UTILIZANDO GUINDASTE - FORNECIMENTO E INSTALAÇÃO. AF_01/2020_P</t>
  </si>
  <si>
    <t>17,65</t>
  </si>
  <si>
    <t>VIGA METÁLICA EM PERFIL LAMINADO OU SOLDADO EM AÇO ESTRUTURAL, COM CONEXÕES SOLDADAS, INCLUSOS MÃO DE OBRA, TRANSPORTE E IÇAMENTO UTILIZANDO GUINDASTE - FORNECIMENTO E INSTALAÇÃO. AF_01/2020_P</t>
  </si>
  <si>
    <t>17,58</t>
  </si>
  <si>
    <t>PILAR METÁLICO PERFIL LAMINADO/SOLDADO EM AÇO ESTRUTURAL, COM CONEXÕES PARAFUSADAS, INCLUSOS MÃO DE OBRA, TRANSPORTE E IÇAMENTO UTILIZANDO GUINDASTE - FORNECIMENTO E INSTALAÇÃO. AF_01/2020_P</t>
  </si>
  <si>
    <t>17,51</t>
  </si>
  <si>
    <t>PILAR METÁLICO PERFIL LAMINADO OU SOLDADO EM AÇO ESTRUTURAL, COM CONEXÕES SOLDADAS, INCLUSOS MÃO DE OBRA, TRANSPORTE E IÇAMENTO UTILIZANDO GUINDASTE - FORNECIMENTO E INSTALAÇÃO. AF_01/2020_P</t>
  </si>
  <si>
    <t>17,81</t>
  </si>
  <si>
    <t>CONTRAVENTAMENTO COM CANTONEIRAS DE AÇO, ABAS IGUAIS, COM CONEXÕES PARAFUSADAS, INCLUSOS MÃO DE OBRA, TRANSPORTE E IÇAMENTO UTILIZANDO TALHA MANUAL, PARA EDIFÍCIOS DE ATÉ 2 PAVIMENTOS - FORNECIMENTO E INSTALAÇÃO. AF_01/2020_P</t>
  </si>
  <si>
    <t>17,45</t>
  </si>
  <si>
    <t>CONTRAVENTAMENTO COM CANTONEIRAS DE AÇO, ABAS IGUAIS, COM CONEXÕES SOLDADAS, INCLUSOS MÃO DE OBRA, TRANSPORTE E IÇAMENTO UTILIZANDO TALHA MANUAL, PARA EDIFÍCIOS DE ATÉ 2 PAVIMENTOS - FORNECIMENTO E INSTALAÇÃO. AF_01/2020_P</t>
  </si>
  <si>
    <t>22,90</t>
  </si>
  <si>
    <t>CONTRAVENTAMENTO COM CANTONEIRAS DE AÇO, ABAS IGUAIS, COM CONEXÕES PARAFUSADAS, INCLUSOS MÃO DE OBRA, TRANSPORTE E IÇAMENTO UTILIZANDO GUINDASTE, PARA EDIFÍCIOS DE 3 A 5 PAVIMENTOS - FORNECIMENTO E INSTALAÇÃO. AF_01/2020_P</t>
  </si>
  <si>
    <t>22,34</t>
  </si>
  <si>
    <t>CONTRAVENTAMENTO COM CANTONEIRAS DE AÇO, ABAS IGUAIS, COM CONEXÕES SOLDADAS, INCLUSOS MÃO DE OBRA, TRANSPORTE E IÇAMENTO UTILIZANDO GUINDASTE, PARA EDIFÍCIOS DE 3 A 5 PAVIMENTOS - FORNECIMENTO E INSTALAÇÃO. AF_01/2020_P</t>
  </si>
  <si>
    <t>CONTRAVENTAMENTO COM CANTONEIRAS DE AÇO, ABAS IGUAIS, COM CONEXÕES PARAFUSADAS, INCLUSOS MÃO DE OBRA, TRANSPORTE E IÇAMENTO UTILIZANDO GRUA, PARA EDIFÍCIOS DE 6 A 10 PAVIMENTOS - FORNECIMENTO E INSTALAÇÃO. AF_01/2020_P</t>
  </si>
  <si>
    <t>28,30</t>
  </si>
  <si>
    <t>CONTRAVENTAMENTO COM CANTONEIRAS DE AÇO, ABAS IGUAIS, COM CONEXÕES SOLDADAS, INCLUSOS MÃO DE OBRA, TRANSPORTE E IÇAMENTO UTILIZANDO GRUA, PARA EDIFÍCIOS DE 6 A 10 PAVIMENTOS - FORNECIMENTO E INSTALAÇÃO. AF_01/2020_P</t>
  </si>
  <si>
    <t>17,75</t>
  </si>
  <si>
    <t>ESTRUTURA TRELIÇADA DE COBERTURA, TIPO ARCO, COM LIGAÇÕES SOLDADAS, INCLUSOS PERFIS METÁLICOS, CHAPAS METÁLICAS, MÃO DE OBRA E TRANSPORTE COM GUINDASTE - FORNECIMENTO E INSTALAÇÃO. AF_01/2020_P</t>
  </si>
  <si>
    <t>21,25</t>
  </si>
  <si>
    <t>ESTRUTURA TRELIÇADA DE COBERTURA, TIPO SHED, COM LIGAÇÕES SOLDADAS, INCLUSOS PERFIS METÁLICOS, CHAPAS METÁLICAS, MÃO DE OBRA E TRANSPORTE COM GUINDASTE - FORNECIMENTO E INSTALAÇÃO. AF_01/2020_P</t>
  </si>
  <si>
    <t>ESTRUTURA TRELIÇADA DE COBERTURA, TIPO FINK, COM LIGAÇÕES SOLDADAS, INCLUSOS PERFIS METÁLICOS, CHAPAS METÁLICAS, MÃO DE OBRA E TRANSPORTE COM GUINDASTE - FORNECIMENTO E INSTALAÇÃO. AF_01/2020_P</t>
  </si>
  <si>
    <t>15,36</t>
  </si>
  <si>
    <t>ESTRUTURA TRELIÇADA DE COBERTURA, TIPO ARCO, COM LIGAÇÕES PARAFUSADAS, INCLUSOS PERFIS METÁLICOS, CHAPAS METÁLICAS, MÃO DE OBRA E TRANSPORTE COM GUINDASTE - FORNECIMENTO E INSTALAÇÃO. AF_01/2020_P</t>
  </si>
  <si>
    <t>21,34</t>
  </si>
  <si>
    <t>ESTRUTURA TRELIÇADA DE COBERTURA, TIPO SHED, COM LIGAÇÕES PARAFUSADAS, INCLUSOS PERFIS METÁLICOS, CHAPAS METÁLICAS, MÃO DE OBRA E TRANSPORTE COM GUINDASTE - FORNECIMENTO E INSTALAÇÃO. AF_01/2020_P</t>
  </si>
  <si>
    <t>15,50</t>
  </si>
  <si>
    <t>ESTRUTURA TRELIÇADA DE COBERTURA, TIPO FINK, COM LIGAÇÕES PARAFUSADAS, INCLUSOS PERFIS METÁLICOS, CHAPAS METÁLICAS, MÃO DE OBRA E TRANSPORTE COM GUINDASTE - FORNECIMENTO E INSTALAÇÃO. AF_01/2020_P</t>
  </si>
  <si>
    <t>11,86</t>
  </si>
  <si>
    <t>IMPERMEABILIZAÇÃO DE PISO COM ARGAMASSA DE CIMENTO E AREIA, COM ADITIVO IMPERMEABILIZANTE, E = 2CM. AF_06/2018</t>
  </si>
  <si>
    <t>46,85</t>
  </si>
  <si>
    <t>42,88</t>
  </si>
  <si>
    <t>IMPERMEABILIZAÇÃO DE FLOREIRA OU VIGA BALDRAME COM ARGAMASSA DE CIMENTO E AREIA, COM ADITIVO IMPERMEABILIZANTE, E = 2 CM. AF_06/2018</t>
  </si>
  <si>
    <t>42,24</t>
  </si>
  <si>
    <t>IMPERMEABILIZAÇÃO DE SUPERFÍCIE COM ARGAMASSA POLIMÉRICA / MEMBRANA ACRÍLICA, 3 DEMÃOS. AF_06/2018</t>
  </si>
  <si>
    <t>28,32</t>
  </si>
  <si>
    <t>IMPERMEABILIZAÇÃO DE SUPERFÍCIE COM ARGAMASSA POLIMÉRICA / MEMBRANA ACRÍLICA, 4 DEMÃOS, REFORÇADA COM VÉU DE POLIÉSTER (MAV). AF_06/2018</t>
  </si>
  <si>
    <t>51,05</t>
  </si>
  <si>
    <t>TRATAMENTO DE RALO OU PONTO EMERGENTE COM ARGAMASSA POLIMÉRICA / MEMBRANA ACRÍLICA REFORÇADO COM VÉU DE POLIÉSTER (MAV). AF_06/2018</t>
  </si>
  <si>
    <t>7,85</t>
  </si>
  <si>
    <t>TRATAMENTO DE RODAPÉ COM VÉU DE POLIÉSTER. AF_06/2018</t>
  </si>
  <si>
    <t>IMPERMEABILIZAÇÃO DE SUPERFÍCIE COM MANTA ASFÁLTICA, UMA CAMADA, INCLUSIVE APLICAÇÃO DE PRIMER ASFÁLTICO, E=3MM. AF_06/2018</t>
  </si>
  <si>
    <t>93,77</t>
  </si>
  <si>
    <t>IMPERMEABILIZAÇÃO DE SUPERFÍCIE COM MANTA ASFÁLTICA, DUAS CAMADAS, INCLUSIVE APLICAÇÃO DE PRIMER ASFÁLTICO, E=3MM E E=4MM. AF_06/2018</t>
  </si>
  <si>
    <t>175,25</t>
  </si>
  <si>
    <t>IMPERMEABILIZAÇÃO DE SUPERFÍCIE COM MEMBRANA À BASE DE POLIURETANO, 2 DEMÃOS. AF_06/2018</t>
  </si>
  <si>
    <t>159,73</t>
  </si>
  <si>
    <t>PROTEÇÃO MECÂNICA DE SUPERFÍCIE HORIZONTAL COM ARGAMASSA DE CIMENTO E AREIA, TRAÇO 1:3, E=2CM. AF_06/2018</t>
  </si>
  <si>
    <t>33,35</t>
  </si>
  <si>
    <t>PROTEÇÃO MECÂNICA DE SUPERFÍCIE VERTICAL COM ARGAMASSA DE CIMENTO E AREIA, TRAÇO 1:3, E=2CM. AF_06/2018</t>
  </si>
  <si>
    <t>49,00</t>
  </si>
  <si>
    <t>PROTEÇÃO MECÂNICA DE SUPERFICIE HORIZONTAL COM ARGAMASSA DE CIMENTO E AREIA, TRAÇO 1:3, E=3CM. AF_06/2018</t>
  </si>
  <si>
    <t>PROTEÇÃO MECÂNICA DE SUPERFÍCIE VERTICAL COM ARGAMASSA DE CIMENTO E AREIA, TRAÇO 1:3, E=3CM. AF_06/2018</t>
  </si>
  <si>
    <t>63,64</t>
  </si>
  <si>
    <t>PROTEÇÃO MECÂNICA DE SUPERFICIE HORIZONTAL COM ARGAMASSA DE CIMENTO E AREIA, TRAÇO 1:3, E=4CM. AF_06/2018</t>
  </si>
  <si>
    <t>61,88</t>
  </si>
  <si>
    <t>PROTEÇÃO MECÂNICA DE SUPERFÍCIE VERTICAL COM ARGAMASSA DE CIMENTO E AREIA, TRAÇO 1:3, E=4CM. AF_06/2018</t>
  </si>
  <si>
    <t>77,51</t>
  </si>
  <si>
    <t>PROTEÇÃO MECÂNICA DE SUPERFICIE HORIZONTAL COM ARGAMASSA DE CIMENTO E AREIA, TRAÇO 1:3, E=5CM. AF_06/2018</t>
  </si>
  <si>
    <t>76,50</t>
  </si>
  <si>
    <t>PROTEÇÃO MECÂNICA DE SUPERFÍCIE VERTICAL COM ARGAMASSA DE CIMENTO E AREIA, TRAÇO 1:3, E=5CM. AF_06/2018</t>
  </si>
  <si>
    <t>92,17</t>
  </si>
  <si>
    <t>PROTEÇÃO MECÂNICA DE SUPERFICIE HORIZONTAL COM CONCRETO 15 MPA, E=4CM. AF_06/2018</t>
  </si>
  <si>
    <t>PROTEÇÃO MECÂNICA DE SUPERFICIE HORIZONTAL COM CONCRETO 15 MPA, E=5CM. AF_06/2018</t>
  </si>
  <si>
    <t>45,49</t>
  </si>
  <si>
    <t>PROTEÇÃO MECÂNICA DE SUPERFÍCIE VERTICAL COM CONCRETO 15 MPA, E=5CM. AF_06/2018</t>
  </si>
  <si>
    <t>60,77</t>
  </si>
  <si>
    <t>ELETRODUTO FLEXÍVEL CORRUGADO, PVC, DN 20 MM (1/2"), PARA CIRCUITOS TERMINAIS, INSTALADO EM FORRO - FORNECIMENTO E INSTALAÇÃO. AF_12/2015</t>
  </si>
  <si>
    <t>8,11</t>
  </si>
  <si>
    <t>ELETRODUTO FLEXÍVEL CORRUGADO REFORÇADO, PVC, DN 20 MM (1/2"), PARA CIRCUITOS TERMINAIS, INSTALADO EM FORRO - FORNECIMENTO E INSTALAÇÃO. AF_12/2015</t>
  </si>
  <si>
    <t>8,69</t>
  </si>
  <si>
    <t>ELETRODUTO FLEXÍVEL CORRUGADO, PVC, DN 25 MM (3/4"), PARA CIRCUITOS TERMINAIS, INSTALADO EM FORRO - FORNECIMENTO E INSTALAÇÃO. AF_12/2015</t>
  </si>
  <si>
    <t>9,00</t>
  </si>
  <si>
    <t>ELETRODUTO FLEXÍVEL CORRUGADO REFORÇADO, PVC, DN 25 MM (3/4"), PARA CIRCUITOS TERMINAIS, INSTALADO EM FORRO - FORNECIMENTO E INSTALAÇÃO. AF_12/2015</t>
  </si>
  <si>
    <t>10,49</t>
  </si>
  <si>
    <t>ELETRODUTO FLEXÍVEL CORRUGADO, PVC, DN 32 MM (1"), PARA CIRCUITOS TERMINAIS, INSTALADO EM FORRO - FORNECIMENTO E INSTALAÇÃO. AF_12/2015</t>
  </si>
  <si>
    <t>ELETRODUTO FLEXÍVEL CORRUGADO REFORÇADO, PVC, DN 32 MM (1"), PARA CIRCUITOS TERMINAIS, INSTALADO EM FORRO - FORNECIMENTO E INSTALAÇÃO. AF_12/2015</t>
  </si>
  <si>
    <t>15,42</t>
  </si>
  <si>
    <t>ELETRODUTO FLEXÍVEL LISO, PEAD, DN 32 MM (1"), PARA CIRCUITOS TERMINAIS, INSTALADO EM FORRO - FORNECIMENTO E INSTALAÇÃO. AF_12/2015</t>
  </si>
  <si>
    <t>9,86</t>
  </si>
  <si>
    <t>ELETRODUTO FLEXÍVEL CORRUGADO, PEAD, DN 40 MM (1 1/4"), PARA CIRCUITOS TERMINAIS, INSTALADO EM FORRO - FORNECIMENTO E INSTALAÇÃO. AF_12/2015</t>
  </si>
  <si>
    <t>ELETRODUTO FLEXÍVEL LISO, PEAD, DN 40 MM (1 1/4"), PARA CIRCUITOS TERMINAIS, INSTALADO EM FORRO - FORNECIMENTO E INSTALAÇÃO. AF_12/2015</t>
  </si>
  <si>
    <t>11,71</t>
  </si>
  <si>
    <t>ELETRODUTO FLEXÍVEL CORRUGADO, PVC, DN 20 MM (1/2"), PARA CIRCUITOS TERMINAIS, INSTALADO EM LAJE - FORNECIMENTO E INSTALAÇÃO. AF_12/2015</t>
  </si>
  <si>
    <t>ELETRODUTO FLEXÍVEL CORRUGADO REFORÇADO, PVC, DN 20 MM (1/2"), PARA CIRCUITOS TERMINAIS, INSTALADO EM LAJE - FORNECIMENTO E INSTALAÇÃO. AF_12/2015</t>
  </si>
  <si>
    <t>ELETRODUTO FLEXÍVEL CORRUGADO, PVC, DN 25 MM (3/4"), PARA CIRCUITOS TERMINAIS, INSTALADO EM LAJE - FORNECIMENTO E INSTALAÇÃO. AF_12/2015</t>
  </si>
  <si>
    <t>ELETRODUTO FLEXÍVEL CORRUGADO REFORÇADO, PVC, DN 25 MM (3/4"), PARA CIRCUITOS TERMINAIS, INSTALADO EM LAJE - FORNECIMENTO E INSTALAÇÃO. AF_12/2015</t>
  </si>
  <si>
    <t>8,29</t>
  </si>
  <si>
    <t>ELETRODUTO FLEXÍVEL CORRUGADO, PVC, DN 32 MM (1"), PARA CIRCUITOS TERMINAIS, INSTALADO EM LAJE - FORNECIMENTO E INSTALAÇÃO. AF_12/2015</t>
  </si>
  <si>
    <t>9,75</t>
  </si>
  <si>
    <t>ELETRODUTO FLEXÍVEL CORRUGADO REFORÇADO, PVC, DN 32 MM (1"), PARA CIRCUITOS TERMINAIS, INSTALADO EM LAJE - FORNECIMENTO E INSTALAÇÃO. AF_12/2015</t>
  </si>
  <si>
    <t>ELETRODUTO FLEXÍVEL LISO, PEAD, DN 32 MM (1"), PARA CIRCUITOS TERMINAIS, INSTALADO EM LAJE - FORNECIMENTO E INSTALAÇÃO. AF_12/2015</t>
  </si>
  <si>
    <t>7,68</t>
  </si>
  <si>
    <t>ELETRODUTO FLEXÍVEL CORRUGADO, PEAD, DN 40 MM (1 1/4"), PARA CIRCUITOS TERMINAIS, INSTALADO EM LAJE - FORNECIMENTO E INSTALAÇÃO. AF_12/2015</t>
  </si>
  <si>
    <t>ELETRODUTO FLEXÍVEL LISO, PEAD, DN 40 MM (1 1/4"), PARA CIRCUITOS TERMINAIS, INSTALADO EM LAJE - FORNECIMENTO E INSTALAÇÃO. AF_12/2015</t>
  </si>
  <si>
    <t>9,57</t>
  </si>
  <si>
    <t>ELETRODUTO FLEXÍVEL CORRUGADO, PVC, DN 20 MM (1/2"), PARA CIRCUITOS TERMINAIS, INSTALADO EM PAREDE - FORNECIMENTO E INSTALAÇÃO. AF_12/2015</t>
  </si>
  <si>
    <t>ELETRODUTO FLEXÍVEL CORRUGADO REFORÇADO, PVC, DN 20 MM (1/2"), PARA CIRCUITOS TERMINAIS, INSTALADO EM PAREDE - FORNECIMENTO E INSTALAÇÃO. AF_12/2015</t>
  </si>
  <si>
    <t>8,76</t>
  </si>
  <si>
    <t>ELETRODUTO FLEXÍVEL CORRUGADO, PVC, DN 25 MM (3/4"), PARA CIRCUITOS TERMINAIS, INSTALADO EM PAREDE - FORNECIMENTO E INSTALAÇÃO. AF_12/2015</t>
  </si>
  <si>
    <t>9,10</t>
  </si>
  <si>
    <t>ELETRODUTO FLEXÍVEL CORRUGADO REFORÇADO, PVC, DN 25 MM (3/4"), PARA CIRCUITOS TERMINAIS, INSTALADO EM PAREDE - FORNECIMENTO E INSTALAÇÃO. AF_12/2015</t>
  </si>
  <si>
    <t>10,48</t>
  </si>
  <si>
    <t>ELETRODUTO FLEXÍVEL CORRUGADO, PVC, DN 32 MM (1"), PARA CIRCUITOS TERMINAIS, INSTALADO EM PAREDE - FORNECIMENTO E INSTALAÇÃO. AF_12/2015</t>
  </si>
  <si>
    <t>ELETRODUTO FLEXÍVEL CORRUGADO REFORÇADO, PVC, DN 32 MM (1"), PARA CIRCUITOS TERMINAIS, INSTALADO EM PAREDE - FORNECIMENTO E INSTALAÇÃO. AF_12/2015</t>
  </si>
  <si>
    <t>15,11</t>
  </si>
  <si>
    <t>ELETRODUTO FLEXÍVEL LISO, PEAD, DN 32 MM (1"), PARA CIRCUITOS TERMINAIS, INSTALADO EM PAREDE - FORNECIMENTO E INSTALAÇÃO. AF_12/2015</t>
  </si>
  <si>
    <t>9,98</t>
  </si>
  <si>
    <t>ELETRODUTO FLEXÍVEL CORRUGADO, PEAD, DN 40 MM (1 1/4"), PARA CIRCUITOS TERMINAIS, INSTALADO EM PAREDE - FORNECIMENTO E INSTALAÇÃO. AF_12/2015</t>
  </si>
  <si>
    <t>12,41</t>
  </si>
  <si>
    <t>ELETRODUTO FLEXÍVEL LISO, PEAD, DN 40 MM (1 1/4"), PARA CIRCUITOS TERMINAIS, INSTALADO EM PAREDE - FORNECIMENTO E INSTALAÇÃO. AF_12/2015</t>
  </si>
  <si>
    <t>ELETRODUTO RÍGIDO ROSCÁVEL, PVC, DN 20 MM (1/2"), PARA CIRCUITOS TERMINAIS, INSTALADO EM FORRO - FORNECIMENTO E INSTALAÇÃO. AF_12/2015</t>
  </si>
  <si>
    <t>9,94</t>
  </si>
  <si>
    <t>15,61</t>
  </si>
  <si>
    <t>ELETRODUTO RÍGIDO ROSCÁVEL, PVC, DN 40 MM (1 1/4"), PARA CIRCUITOS TERMINAIS, INSTALADO EM FORRO - FORNECIMENTO E INSTALAÇÃO. AF_12/2015</t>
  </si>
  <si>
    <t>ELETRODUTO RÍGIDO ROSCÁVEL, PVC, DN 20 MM (1/2"), PARA CIRCUITOS TERMINAIS, INSTALADO EM LAJE - FORNECIMENTO E INSTALAÇÃO. AF_12/2015</t>
  </si>
  <si>
    <t>ELETRODUTO RÍGIDO ROSCÁVEL, PVC, DN 25 MM (3/4"), PARA CIRCUITOS TERMINAIS, INSTALADO EM LAJE - FORNECIMENTO E INSTALAÇÃO. AF_12/2015</t>
  </si>
  <si>
    <t>9,64</t>
  </si>
  <si>
    <t>ELETRODUTO RÍGIDO ROSCÁVEL, PVC, DN 32 MM (1"), PARA CIRCUITOS TERMINAIS, INSTALADO EM LAJE - FORNECIMENTO E INSTALAÇÃO. AF_12/2015</t>
  </si>
  <si>
    <t>13,56</t>
  </si>
  <si>
    <t>ELETRODUTO RÍGIDO ROSCÁVEL, PVC, DN 40 MM (1 1/4"), PARA CIRCUITOS TERMINAIS, INSTALADO EM LAJE - FORNECIMENTO E INSTALAÇÃO. AF_12/2015</t>
  </si>
  <si>
    <t>ELETRODUTO RÍGIDO ROSCÁVEL, PVC, DN 20 MM (1/2"), PARA CIRCUITOS TERMINAIS, INSTALADO EM PAREDE - FORNECIMENTO E INSTALAÇÃO. AF_12/2015</t>
  </si>
  <si>
    <t>10,86</t>
  </si>
  <si>
    <t>16,57</t>
  </si>
  <si>
    <t>ELETRODUTO RÍGIDO ROSCÁVEL, PVC, DN 40 MM (1 1/4"), PARA CIRCUITOS TERMINAIS, INSTALADO EM PAREDE - FORNECIMENTO E INSTALAÇÃO. AF_12/2015</t>
  </si>
  <si>
    <t>20,39</t>
  </si>
  <si>
    <t>ELETRODUTO RÍGIDO ROSCÁVEL, PVC, DN 50 MM (1 1/2"), PARA REDE ENTERRADA DE DISTRIBUIÇÃO DE ENERGIA ELÉTRICA - FORNECIMENTO E INSTALAÇÃO. AF_12/2021</t>
  </si>
  <si>
    <t>17,47</t>
  </si>
  <si>
    <t>44,87</t>
  </si>
  <si>
    <t>68,15</t>
  </si>
  <si>
    <t>ELETRODUTO RÍGIDO SOLDÁVEL, PVC, DN 20 MM (½), APARENTE, INSTALADO EM TETO - FORNECIMENTO E INSTALAÇÃO. AF_11/2016_P</t>
  </si>
  <si>
    <t>ELETRODUTO RÍGIDO SOLDÁVEL, PVC, DN 25 MM (3/4), APARENTE, INSTALADO EM TETO - FORNECIMENTO E INSTALAÇÃO. AF_11/2016_P</t>
  </si>
  <si>
    <t>7,77</t>
  </si>
  <si>
    <t>ELETRODUTO RÍGIDO SOLDÁVEL, PVC, DN 32 MM (1), APARENTE, INSTALADO EM TETO - FORNECIMENTO E INSTALAÇÃO. AF_11/2016_P</t>
  </si>
  <si>
    <t>ELETRODUTO RÍGIDO SOLDÁVEL, PVC, DN 20 MM (½), APARENTE, INSTALADO EM PAREDE - FORNECIMENTO E INSTALAÇÃO. AF_11/2016_P</t>
  </si>
  <si>
    <t>8,73</t>
  </si>
  <si>
    <t>ELETRODUTO RÍGIDO SOLDÁVEL, PVC, DN 25 MM (3/4), APARENTE, INSTALADO EM PAREDE - FORNECIMENTO E INSTALAÇÃO. AF_11/2016_P</t>
  </si>
  <si>
    <t>9,70</t>
  </si>
  <si>
    <t>ELETRODUTO RÍGIDO SOLDÁVEL, PVC, DN 32 MM (1), APARENTE, INSTALADO EM PAREDE - FORNECIMENTO E INSTALAÇÃO. AF_11/2016_P</t>
  </si>
  <si>
    <t>LUVA PARA ELETRODUTO, PVC, SOLDÁVEL, DN 20 MM (1/2), APARENTE, INSTALADA EM TETO - FORNECIMENTO E INSTALAÇÃO. AF_11/2016_P</t>
  </si>
  <si>
    <t>4,45</t>
  </si>
  <si>
    <t>28,97</t>
  </si>
  <si>
    <t>ELETRODUTO DE AÇO GALVANIZADO, CLASSE SEMI PESADO, DN 32 MM (1 1/4), APARENTE, INSTALADO EM TETO - FORNECIMENTO E INSTALAÇÃO. AF_11/2016_P</t>
  </si>
  <si>
    <t>48,61</t>
  </si>
  <si>
    <t>ELETRODUTO DE AÇO GALVANIZADO, CLASSE SEMI PESADO, DN 40 MM (1 1/2 ), APARENTE, INSTALADO EM TETO - FORNECIMENTO E INSTALAÇÃO. AF_11/2016_P</t>
  </si>
  <si>
    <t>52,22</t>
  </si>
  <si>
    <t>29,48</t>
  </si>
  <si>
    <t>ELETRODUTO DE AÇO GALVANIZADO, CLASSE SEMI PESADO, DN 32 MM (1 1/4), APARENTE, INSTALADO EM PAREDE - FORNECIMENTO E INSTALAÇÃO. AF_11/2016_P</t>
  </si>
  <si>
    <t>54,51</t>
  </si>
  <si>
    <t>ELETRODUTO DE AÇO GALVANIZADO, CLASSE SEMI PESADO, DN 40 MM (1 1/2  ), APARENTE, INSTALADO EM PAREDE - FORNECIMENTO E INSTALAÇÃO. AF_11/2016_P</t>
  </si>
  <si>
    <t>57,89</t>
  </si>
  <si>
    <t>7,93</t>
  </si>
  <si>
    <t>11,30</t>
  </si>
  <si>
    <t>16,66</t>
  </si>
  <si>
    <t>21,52</t>
  </si>
  <si>
    <t>LUVA PARA ELETRODUTO, PVC, ROSCÁVEL, DN 20 MM (1/2"), PARA CIRCUITOS TERMINAIS, INSTALADA EM FORRO - FORNECIMENTO E INSTALAÇÃO. AF_12/2015</t>
  </si>
  <si>
    <t>4,81</t>
  </si>
  <si>
    <t>LUVA PARA ELETRODUTO, PVC, ROSCÁVEL, DN 25 MM (3/4"), PARA CIRCUITOS TERMINAIS, INSTALADA EM FORRO - FORNECIMENTO E INSTALAÇÃO. AF_12/2015</t>
  </si>
  <si>
    <t>LUVA PARA ELETRODUTO, PVC, ROSCÁVEL, DN 32 MM (1"), PARA CIRCUITOS TERMINAIS, INSTALADA EM FORRO - FORNECIMENTO E INSTALAÇÃO. AF_12/2015</t>
  </si>
  <si>
    <t>8,49</t>
  </si>
  <si>
    <t>LUVA PARA ELETRODUTO, PVC, ROSCÁVEL, DN 40 MM (1 1/4"), PARA CIRCUITOS TERMINAIS, INSTALADA EM FORRO - FORNECIMENTO E INSTALAÇÃO. AF_12/2015</t>
  </si>
  <si>
    <t>LUVA PARA ELETRODUTO, PVC, ROSCÁVEL, DN 20 MM (1/2"), PARA CIRCUITOS TERMINAIS, INSTALADA EM LAJE - FORNECIMENTO E INSTALAÇÃO. AF_12/2015</t>
  </si>
  <si>
    <t>6,11</t>
  </si>
  <si>
    <t>LUVA PARA ELETRODUTO, PVC, ROSCÁVEL, DN 25 MM (3/4"), PARA CIRCUITOS TERMINAIS, INSTALADA EM LAJE - FORNECIMENTO E INSTALAÇÃO. AF_12/2015</t>
  </si>
  <si>
    <t>LUVA PARA ELETRODUTO, PVC, ROSCÁVEL, DN 32 MM (1"), PARA CIRCUITOS TERMINAIS, INSTALADA EM LAJE - FORNECIMENTO E INSTALAÇÃO. AF_12/2015</t>
  </si>
  <si>
    <t>9,79</t>
  </si>
  <si>
    <t>LUVA PARA ELETRODUTO, PVC, ROSCÁVEL, DN 40 MM (1 1/4"), PARA CIRCUITOS TERMINAIS, INSTALADA EM LAJE - FORNECIMENTO E INSTALAÇÃO. AF_12/2015</t>
  </si>
  <si>
    <t>LUVA PARA ELETRODUTO, PVC, ROSCÁVEL, DN 20 MM (1/2"), PARA CIRCUITOS TERMINAIS, INSTALADA EM PAREDE - FORNECIMENTO E INSTALAÇÃO. AF_12/2015</t>
  </si>
  <si>
    <t>7,50</t>
  </si>
  <si>
    <t>LUVA PARA ELETRODUTO, PVC, ROSCÁVEL, DN 25 MM (3/4"), PARA CIRCUITOS TERMINAIS, INSTALADA EM PAREDE - FORNECIMENTO E INSTALAÇÃO. AF_12/2015</t>
  </si>
  <si>
    <t>8,74</t>
  </si>
  <si>
    <t>LUVA PARA ELETRODUTO, PVC, ROSCÁVEL, DN 32 MM (1"), PARA CIRCUITOS TERMINAIS, INSTALADA EM PAREDE - FORNECIMENTO E INSTALAÇÃO. AF_12/2015</t>
  </si>
  <si>
    <t>LUVA PARA ELETRODUTO, PVC, ROSCÁVEL, DN 40 MM (1 1/4"), PARA CIRCUITOS TERMINAIS, INSTALADA EM PAREDE - FORNECIMENTO E INSTALAÇÃO. AF_12/2015</t>
  </si>
  <si>
    <t>CURVA 90 GRAUS PARA ELETRODUTO, PVC, ROSCÁVEL, DN 20 MM (1/2"), PARA CIRCUITOS TERMINAIS, INSTALADA EM FORRO - FORNECIMENTO E INSTALAÇÃO. AF_12/2015</t>
  </si>
  <si>
    <t>9,26</t>
  </si>
  <si>
    <t>CURVA 180 GRAUS PARA ELETRODUTO, PVC, ROSCÁVEL, DN 20 MM (1/2"), PARA CIRCUITOS TERMINAIS, INSTALADA EM FORRO - FORNECIMENTO E INSTALAÇÃO. AF_12/2015</t>
  </si>
  <si>
    <t>8,86</t>
  </si>
  <si>
    <t>10,89</t>
  </si>
  <si>
    <t>CURVA 180 GRAUS PARA ELETRODUTO, PVC, ROSCÁVEL, DN 25 MM (3/4"), PARA CIRCUITOS TERMINAIS, INSTALADA EM FORRO - FORNECIMENTO E INSTALAÇÃO. AF_12/2015</t>
  </si>
  <si>
    <t>13,53</t>
  </si>
  <si>
    <t>CURVA 90 GRAUS PARA ELETRODUTO, PVC, ROSCÁVEL, DN 32 MM (1"), PARA CIRCUITOS TERMINAIS, INSTALADA EM FORRO - FORNECIMENTO E INSTALAÇÃO. AF_12/2015</t>
  </si>
  <si>
    <t>14,99</t>
  </si>
  <si>
    <t>CURVA 180 GRAUS PARA ELETRODUTO, PVC, ROSCÁVEL, DN 32 MM (1"), PARA CIRCUITOS TERMINAIS, INSTALADA EM FORRO - FORNECIMENTO E INSTALAÇÃO. AF_12/2015</t>
  </si>
  <si>
    <t>CURVA 90 GRAUS PARA ELETRODUTO, PVC, ROSCÁVEL, DN 40 MM (1 1/4"), PARA CIRCUITOS TERMINAIS, INSTALADA EM FORRO - FORNECIMENTO E INSTALAÇÃO. AF_12/2015</t>
  </si>
  <si>
    <t>18,18</t>
  </si>
  <si>
    <t>CURVA 180 GRAUS PARA ELETRODUTO, PVC, ROSCÁVEL, DN 40 MM (1 1/4"), PARA CIRCUITOS TERMINAIS, INSTALADA EM FORRO - FORNECIMENTO E INSTALAÇÃO. AF_12/2015</t>
  </si>
  <si>
    <t>21,06</t>
  </si>
  <si>
    <t>CURVA 90 GRAUS PARA ELETRODUTO, PVC, ROSCÁVEL, DN 20 MM (1/2"), PARA CIRCUITOS TERMINAIS, INSTALADA EM LAJE - FORNECIMENTO E INSTALAÇÃO. AF_12/2015</t>
  </si>
  <si>
    <t>CURVA 180 GRAUS PARA ELETRODUTO, PVC, ROSCÁVEL, DN 20 MM (1/2"), PARA CIRCUITOS TERMINAIS, INSTALADA EM LAJE - FORNECIMENTO E INSTALAÇÃO. AF_12/2015</t>
  </si>
  <si>
    <t>CURVA 90 GRAUS PARA ELETRODUTO, PVC, ROSCÁVEL, DN 25 MM (3/4"), PARA CIRCUITOS TERMINAIS, INSTALADA EM LAJE - FORNECIMENTO E INSTALAÇÃO. AF_12/2015</t>
  </si>
  <si>
    <t>12,77</t>
  </si>
  <si>
    <t>CURVA 180 GRAUS PARA ELETRODUTO, PVC, ROSCÁVEL, DN 25 MM (3/4"), PARA CIRCUITOS TERMINAIS, INSTALADA EM LAJE - FORNECIMENTO E INSTALAÇÃO. AF_12/2015</t>
  </si>
  <si>
    <t>15,41</t>
  </si>
  <si>
    <t>CURVA 90 GRAUS PARA ELETRODUTO, PVC, ROSCÁVEL, DN 32 MM (1"), PARA CIRCUITOS TERMINAIS, INSTALADA EM LAJE - FORNECIMENTO E INSTALAÇÃO. AF_12/2015</t>
  </si>
  <si>
    <t>16,89</t>
  </si>
  <si>
    <t>CURVA 180 GRAUS PARA ELETRODUTO, PVC, ROSCÁVEL, DN 32 MM (1), PARA CIRCUITOS TERMINAIS, INSTALADA EM LAJE - FORNECIMENTO E INSTALAÇÃO. AF_12/2015</t>
  </si>
  <si>
    <t>19,58</t>
  </si>
  <si>
    <t>CURVA 90 GRAUS PARA ELETRODUTO, PVC, ROSCÁVEL, DN 40 MM (1 1/4"), PARA CIRCUITOS TERMINAIS, INSTALADA EM LAJE - FORNECIMENTO E INSTALAÇÃO. AF_12/2015</t>
  </si>
  <si>
    <t>CURVA 180 GRAUS PARA ELETRODUTO, PVC, ROSCÁVEL, DN 40 MM (1 1/4"), PARA CIRCUITOS TERMINAIS, INSTALADA EM LAJE - FORNECIMENTO E INSTALAÇÃO. AF_12/2015</t>
  </si>
  <si>
    <t>CURVA 90 GRAUS PARA ELETRODUTO, PVC, ROSCÁVEL, DN 20 MM (1/2"), PARA CIRCUITOS TERMINAIS, INSTALADA EM PAREDE - FORNECIMENTO E INSTALAÇÃO. AF_12/2015</t>
  </si>
  <si>
    <t>CURVA 180 GRAUS PARA ELETRODUTO, PVC, ROSCÁVEL, DN 20 MM (1/2"), PARA CIRCUITOS TERMINAIS, INSTALADA EM PAREDE - FORNECIMENTO E INSTALAÇÃO. AF_12/2015</t>
  </si>
  <si>
    <t>12,91</t>
  </si>
  <si>
    <t>CURVA 90 GRAUS PARA ELETRODUTO, PVC, ROSCÁVEL, DN 25 MM (3/4"), PARA CIRCUITOS TERMINAIS, INSTALADA EM PAREDE - FORNECIMENTO E INSTALAÇÃO. AF_12/2015</t>
  </si>
  <si>
    <t>CURVA 180 GRAUS PARA ELETRODUTO, PVC, ROSCÁVEL, DN 25 MM (3/4"), PARA CIRCUITOS TERMINAIS, INSTALADA EM PAREDE - FORNECIMENTO E INSTALAÇÃO. AF_12/2015</t>
  </si>
  <si>
    <t>17,08</t>
  </si>
  <si>
    <t>CURVA 90 GRAUS PARA ELETRODUTO, PVC, ROSCÁVEL, DN 32 MM (1"), PARA CIRCUITOS TERMINAIS, INSTALADA EM PAREDE - FORNECIMENTO E INSTALAÇÃO. AF_12/2015</t>
  </si>
  <si>
    <t>17,87</t>
  </si>
  <si>
    <t>CURVA 180 GRAUS PARA ELETRODUTO, PVC, ROSCÁVEL, DN 32 MM (1), PARA CIRCUITOS TERMINAIS, INSTALADA EM PAREDE - FORNECIMENTO E INSTALAÇÃO. AF_12/2015</t>
  </si>
  <si>
    <t>CURVA 90 GRAUS PARA ELETRODUTO, PVC, ROSCÁVEL, DN 40 MM (1 1/4"), PARA CIRCUITOS TERMINAIS, INSTALADA EM PAREDE - FORNECIMENTO E INSTALAÇÃO. AF_12/2015</t>
  </si>
  <si>
    <t>20,35</t>
  </si>
  <si>
    <t>CURVA 180 GRAUS PARA ELETRODUTO, PVC, ROSCÁVEL, DN 40 MM (1 1/4"), PARA CIRCUITOS TERMINAIS, INSTALADA EM PAREDE - FORNECIMENTO E INSTALAÇÃO. AF_12/2015</t>
  </si>
  <si>
    <t>23,23</t>
  </si>
  <si>
    <t>LUVA PARA ELETRODUTO, PVC, ROSCÁVEL, DN 50 MM (1 1/2"), PARA REDE ENTERRADA DE DISTRIBUIÇÃO DE ENERGIA ELÉTRICA - FORNECIMENTO E INSTALAÇÃO. AF_12/2021</t>
  </si>
  <si>
    <t>14,86</t>
  </si>
  <si>
    <t>LUVA PARA ELETRODUTO, PVC, ROSCÁVEL, DN 60 MM (2"), PARA REDE ENTERRADA DE DISTRIBUIÇÃO DE ENERGIA ELÉTRICA - FORNECIMENTO E INSTALAÇÃO. AF_12/2021</t>
  </si>
  <si>
    <t>18,50</t>
  </si>
  <si>
    <t>LUVA PARA ELETRODUTO, PVC, ROSCÁVEL, DN 75 MM (2 1/2"), PARA REDE ENTERRADA DE DISTRIBUIÇÃO DE ENERGIA ELÉTRICA - FORNECIMENTO E INSTALAÇÃO. AF_12/2021</t>
  </si>
  <si>
    <t>29,25</t>
  </si>
  <si>
    <t>LUVA PARA ELETRODUTO, PVC, ROSCÁVEL, DN 85 MM (3"), PARA REDE ENTERRADA DE DISTRIBUIÇÃO DE ENERGIA ELÉTRICA - FORNECIMENTO E INSTALAÇÃO. AF_12/2021</t>
  </si>
  <si>
    <t>36,03</t>
  </si>
  <si>
    <t>LUVA PARA ELETRODUTO, PVC, ROSCÁVEL, DN 110 MM (4"), PARA REDE ENTERRADA DE DISTRIBUIÇÃO DE ENERGIA ELÉTRICA - FORNECIMENTO E INSTALAÇÃO. AF_12/2021</t>
  </si>
  <si>
    <t>55,44</t>
  </si>
  <si>
    <t>CURVA 90 GRAUS PARA ELETRODUTO, PVC, ROSCÁVEL, DN 50 MM (1 1/2"), PARA REDE ENTERRADA DE DISTRIBUIÇÃO DE ENERGIA ELÉTRICA - FORNECIMENTO E INSTALAÇÃO. AF_12/2021</t>
  </si>
  <si>
    <t>22,78</t>
  </si>
  <si>
    <t>29,84</t>
  </si>
  <si>
    <t>CURVA 90 GRAUS PARA ELETRODUTO, PVC, ROSCÁVEL, DN 75 MM (2 1/2"), PARA REDE ENTERRADA DE DISTRIBUIÇÃO DE ENERGIA ELÉTRICA - FORNECIMENTO E INSTALAÇÃO. AF_12/2021</t>
  </si>
  <si>
    <t>52,52</t>
  </si>
  <si>
    <t>54,85</t>
  </si>
  <si>
    <t>LUVA PARA ELETRODUTO, PVC, SOLDÁVEL, DN 25 MM (3/4), APARENTE, INSTALADA EM TETO - FORNECIMENTO E INSTALAÇÃO. AF_11/2016_P</t>
  </si>
  <si>
    <t>LUVA PARA ELETRODUTO, PVC, SOLDÁVEL, DN 32 MM (1), APARENTE, INSTALADA EM TETO - FORNECIMENTO E INSTALAÇÃO. AF_11/2016_P</t>
  </si>
  <si>
    <t>LUVA PARA ELETRODUTO, PVC, SOLDÁVEL, DN 20 MM (1/2), APARENTE, INSTALADA EM PAREDE - FORNECIMENTO E INSTALAÇÃO. AF_11/2016_P</t>
  </si>
  <si>
    <t>6,44</t>
  </si>
  <si>
    <t>LUVA PARA ELETRODUTO, PVC, SOLDÁVEL, DN 25 MM (3/4), APARENTE, INSTALADA EM PAREDE - FORNECIMENTO E INSTALAÇÃO. AF_11/2016_P</t>
  </si>
  <si>
    <t>LUVA PARA ELETRODUTO, PVC, SOLDÁVEL, DN 32 MM (1), APARENTE, INSTALADA EM PAREDE - FORNECIMENTO E INSTALAÇÃO. AF_11/2016_P</t>
  </si>
  <si>
    <t>9,27</t>
  </si>
  <si>
    <t>LUVA DE EMENDA PARA ELETRODUTO, AÇO GALVANIZADO, DN 20 MM (3/4  ), APARENTE, INSTALADA EM TETO - FORNECIMENTO E INSTALAÇÃO. AF_11/2016_P</t>
  </si>
  <si>
    <t>7,22</t>
  </si>
  <si>
    <t>LUVA DE EMENDA PARA ELETRODUTO, AÇO GALVANIZADO, DN 25 MM (1''), APARENTE, INSTALADA EM TETO - FORNECIMENTO E INSTALAÇÃO. AF_11/2016_P</t>
  </si>
  <si>
    <t>LUVA DE EMENDA PARA ELETRODUTO, AÇO GALVANIZADO, DN 32 MM (1 1/4''), APARENTE, INSTALADA EM TETO - FORNECIMENTO E INSTALAÇÃO. AF_11/2016_P</t>
  </si>
  <si>
    <t>13,07</t>
  </si>
  <si>
    <t>LUVA DE EMENDA PARA ELETRODUTO, AÇO GALVANIZADO, DN 40 MM (1 1/2''), APARENTE, INSTALADA EM TETO - FORNECIMENTO E INSTALAÇÃO. AF_11/2016_P</t>
  </si>
  <si>
    <t>LUVA DE EMENDA PARA ELETRODUTO, AÇO GALVANIZADO, DN 20 MM (3/4''), APARENTE, INSTALADA EM PAREDE - FORNECIMENTO E INSTALAÇÃO. AF_11/2016_P</t>
  </si>
  <si>
    <t>LUVA DE EMENDA PARA ELETRODUTO, AÇO GALVANIZADO, DN 25 MM (1''), APARENTE, INSTALADA EM PAREDE - FORNECIMENTO E INSTALAÇÃO. AF_11/2016_P</t>
  </si>
  <si>
    <t>12,03</t>
  </si>
  <si>
    <t>LUVA DE EMENDA PARA ELETRODUTO, AÇO GALVANIZADO, DN 32 MM (1 1/4''), APARENTE, INSTALADA EM PAREDE - FORNECIMENTO E INSTALAÇÃO. AF_11/2016_P</t>
  </si>
  <si>
    <t>LUVA DE EMENDA PARA ELETRODUTO, AÇO GALVANIZADO, DN 40 MM (1 1/2''), APARENTE, INSTALADA EM PAREDE - FORNECIMENTO E INSTALAÇÃO. AF_11/2016_P</t>
  </si>
  <si>
    <t>19,32</t>
  </si>
  <si>
    <t>CURVA 135 GRAUS PARA ELETRODUTO, PVC, ROSCÁVEL, DN 25 MM (3/4), PARA CIRCUITOS TERMINAIS, INSTALADA EM FORRO - FORNECIMENTO E INSTALAÇÃO. AF_12/2015</t>
  </si>
  <si>
    <t>10,59</t>
  </si>
  <si>
    <t>CURVA 135 GRAUS PARA ELETRODUTO, PVC, ROSCÁVEL, DN 25 MM (3/4), PARA CIRCUITOS TERMINAIS, INSTALADA EM LAJE - FORNECIMENTO E INSTALAÇÃO. AF_12/2015</t>
  </si>
  <si>
    <t>CURVA 135 GRAUS PARA ELETRODUTO, PVC, ROSCÁVEL, DN 25 MM (3/4), PARA CIRCUITOS TERMINAIS, INSTALADA EM PAREDE - FORNECIMENTO E INSTALAÇÃO. AF_12/2015</t>
  </si>
  <si>
    <t>14,14</t>
  </si>
  <si>
    <t>CABO DE COBRE FLEXÍVEL ISOLADO, 1,5 MM², ANTI-CHAMA 0,6/1,0 KV, PARA CIRCUITOS TERMINAIS - FORNECIMENTO E INSTALAÇÃO. AF_12/2015</t>
  </si>
  <si>
    <t>4,27</t>
  </si>
  <si>
    <t>7,02</t>
  </si>
  <si>
    <t>9,63</t>
  </si>
  <si>
    <t>CABO DE COBRE FLEXÍVEL ISOLADO, 10 MM², ANTI-CHAMA 0,6/1,0 KV, PARA CIRCUITOS TERMINAIS - FORNECIMENTO E INSTALAÇÃO. AF_12/2015</t>
  </si>
  <si>
    <t>17,04</t>
  </si>
  <si>
    <t>CABO DE COBRE FLEXÍVEL ISOLADO, 16 MM², ANTI-CHAMA 450/750 V, PARA CIRCUITOS TERMINAIS - FORNECIMENTO E INSTALAÇÃO. AF_12/2015</t>
  </si>
  <si>
    <t>24,34</t>
  </si>
  <si>
    <t>CABO DE COBRE FLEXÍVEL ISOLADO, 16 MM², ANTI-CHAMA 0,6/1,0 KV, PARA CIRCUITOS TERMINAIS - FORNECIMENTO E INSTALAÇÃO. AF_12/2015</t>
  </si>
  <si>
    <t>CABO DE COBRE FLEXÍVEL ISOLADO, 10 MM², ANTI-CHAMA 450/750 V, PARA DISTRIBUIÇÃO - FORNECIMENTO E INSTALAÇÃO. AF_12/2015</t>
  </si>
  <si>
    <t>11,15</t>
  </si>
  <si>
    <t>CABO DE COBRE FLEXÍVEL ISOLADO, 10 MM², ANTI-CHAMA 0,6/1,0 KV, PARA DISTRIBUIÇÃO - FORNECIMENTO E INSTALAÇÃO. AF_12/2015</t>
  </si>
  <si>
    <t>CABO DE COBRE FLEXÍVEL ISOLADO, 16 MM², ANTI-CHAMA 450/750 V, PARA DISTRIBUIÇÃO - FORNECIMENTO E INSTALAÇÃO. AF_12/2015</t>
  </si>
  <si>
    <t>17,13</t>
  </si>
  <si>
    <t>CABO DE COBRE FLEXÍVEL ISOLADO, 16 MM², ANTI-CHAMA 0,6/1,0 KV, PARA DISTRIBUIÇÃO - FORNECIMENTO E INSTALAÇÃO. AF_12/2015</t>
  </si>
  <si>
    <t>18,54</t>
  </si>
  <si>
    <t>29,75</t>
  </si>
  <si>
    <t>40,37</t>
  </si>
  <si>
    <t>CABO DE COBRE FLEXÍVEL ISOLADO, 50 MM², ANTI-CHAMA 0,6/1,0 KV, PARA REDE ENTERRADA DE DISTRIBUIÇÃO DE ENERGIA ELÉTRICA - FORNECIMENTO E INSTALAÇÃO. AF_12/2021</t>
  </si>
  <si>
    <t>56,80</t>
  </si>
  <si>
    <t>CABO DE COBRE FLEXÍVEL ISOLADO, 70 MM², ANTI-CHAMA 0,6/1,0 KV, PARA REDE ENTERRADA DE DISTRIBUIÇÃO DE ENERGIA ELÉTRICA - FORNECIMENTO E INSTALAÇÃO. AF_12/2021</t>
  </si>
  <si>
    <t>78,03</t>
  </si>
  <si>
    <t>CABO DE COBRE FLEXÍVEL ISOLADO, 95 MM², ANTI-CHAMA 0,6/1,0 KV, PARA REDE ENTERRADA DE DISTRIBUIÇÃO DE ENERGIA ELÉTRICA - FORNECIMENTO E INSTALAÇÃO. AF_12/2021</t>
  </si>
  <si>
    <t>133,59</t>
  </si>
  <si>
    <t>CABO DE COBRE FLEXÍVEL ISOLADO, 150 MM², ANTI-CHAMA 0,6/1,0 KV, PARA REDE ENTERRADA DE DISTRIBUIÇÃO DE ENERGIA ELÉTRICA - FORNECIMENTO E INSTALAÇÃO. AF_12/2021</t>
  </si>
  <si>
    <t>CABO DE COBRE FLEXÍVEL ISOLADO, 185 MM², ANTI-CHAMA 0,6/1,0 KV, PARA REDE ENTERRADA DE DISTRIBUIÇÃO DE ENERGIA ELÉTRICA - FORNECIMENTO E INSTALAÇÃO. AF_12/2021</t>
  </si>
  <si>
    <t>202,12</t>
  </si>
  <si>
    <t>CABO DE COBRE FLEXÍVEL ISOLADO, 240 MM², ANTI-CHAMA 0,6/1,0 KV, PARA REDE ENTERRADA DE DISTRIBUIÇÃO DE ENERGIA ELÉTRICA - FORNECIMENTO E INSTALAÇÃO. AF_12/2021</t>
  </si>
  <si>
    <t>265,44</t>
  </si>
  <si>
    <t>CABO DE COBRE FLEXÍVEL ISOLADO, 300 MM², ANTI-CHAMA 0,6/1,0 KV, PARA REDE ENTERRADA DE DISTRIBUIÇÃO DE ENERGIA ELÉTRICA - FORNECIMENTO E INSTALAÇÃO. AF_12/2021</t>
  </si>
  <si>
    <t>331,74</t>
  </si>
  <si>
    <t>CABO DE COBRE ISOLADO, 10 MM², ANTI-CHAMA 450/750 V, INSTALADO EM ELETROCALHA OU PERFILADO - FORNECIMENTO E INSTALAÇÃO. AF_10/2020</t>
  </si>
  <si>
    <t>10,92</t>
  </si>
  <si>
    <t>CABO DE COBRE ISOLADO, 10 MM², ANTI-CHAMA 0,6/1 KV, INSTALADO EM ELETROCALHA OU PERFILADO - FORNECIMENTO E INSTALAÇÃO. AF_10/2020</t>
  </si>
  <si>
    <t>11,88</t>
  </si>
  <si>
    <t>CABO DE COBRE ISOLADO, 16 MM², ANTI-CHAMA 450/750 V, INSTALADO EM ELETROCALHA OU PERFILADO - FORNECIMENTO E INSTALAÇÃO. AF_10/2020</t>
  </si>
  <si>
    <t>16,86</t>
  </si>
  <si>
    <t>CABO DE COBRE ISOLADO, 16 MM², ANTI-CHAMA 0,6/1 KV, INSTALADO EM ELETROCALHA OU PERFILADO - FORNECIMENTO E INSTALAÇÃO. AF_10/2020</t>
  </si>
  <si>
    <t>CABO DE COBRE ISOLADO, 25 MM², ANTI-CHAMA 450/750 V, INSTALADO EM ELETROCALHA OU PERFILADO - FORNECIMENTO E INSTALAÇÃO. AF_10/2020</t>
  </si>
  <si>
    <t>27,08</t>
  </si>
  <si>
    <t>CABO DE COBRE ISOLADO, 25 MM², ANTI-CHAMA 0,6/1 KV, INSTALADO EM ELETROCALHA OU PERFILADO - FORNECIMENTO E INSTALAÇÃO. AF_10/2020</t>
  </si>
  <si>
    <t>27,87</t>
  </si>
  <si>
    <t>CAIXA OCTOGONAL 4" X 4", PVC, INSTALADA EM LAJE - FORNECIMENTO E INSTALAÇÃO. AF_12/2015</t>
  </si>
  <si>
    <t>14,67</t>
  </si>
  <si>
    <t>CAIXA OCTOGONAL 3" X 3", PVC, INSTALADA EM LAJE - FORNECIMENTO E INSTALAÇÃO. AF_12/2015</t>
  </si>
  <si>
    <t>CAIXA RETANGULAR 4" X 2" ALTA (2,00 M DO PISO), PVC, INSTALADA EM PAREDE - FORNECIMENTO E INSTALAÇÃO. AF_12/2015</t>
  </si>
  <si>
    <t>27,10</t>
  </si>
  <si>
    <t>CAIXA RETANGULAR 4" X 2" MÉDIA (1,30 M DO PISO), PVC, INSTALADA EM PAREDE - FORNECIMENTO E INSTALAÇÃO. AF_12/2015</t>
  </si>
  <si>
    <t>CAIXA RETANGULAR 4" X 2" BAIXA (0,30 M DO PISO), PVC, INSTALADA EM PAREDE - FORNECIMENTO E INSTALAÇÃO. AF_12/2015</t>
  </si>
  <si>
    <t>10,27</t>
  </si>
  <si>
    <t>CAIXA RETANGULAR 4" X 4" ALTA (2,00 M DO PISO), PVC, INSTALADA EM PAREDE - FORNECIMENTO E INSTALAÇÃO. AF_12/2015</t>
  </si>
  <si>
    <t>33,91</t>
  </si>
  <si>
    <t>CAIXA RETANGULAR 4" X 4" MÉDIA (1,30 M DO PISO), PVC, INSTALADA EM PAREDE - FORNECIMENTO E INSTALAÇÃO. AF_12/2015</t>
  </si>
  <si>
    <t>19,83</t>
  </si>
  <si>
    <t>CAIXA RETANGULAR 4" X 4" BAIXA (0,30 M DO PISO), PVC, INSTALADA EM PAREDE - FORNECIMENTO E INSTALAÇÃO. AF_12/2015</t>
  </si>
  <si>
    <t>14,56</t>
  </si>
  <si>
    <t>CAIXA OCTOGONAL 4" X 4", METÁLICA, INSTALADA EM LAJE - FORNECIMENTO E INSTALAÇÃO. AF_12/2015</t>
  </si>
  <si>
    <t>CAIXA SEXTAVADA 3" X 3", METÁLICA, INSTALADA EM LAJE - FORNECIMENTO E INSTALAÇÃO. AF_12/2015</t>
  </si>
  <si>
    <t>CAIXA RETANGULAR 4" X 2" ALTA (2,00 M DO PISO), METÁLICA, INSTALADA EM PAREDE - FORNECIMENTO E INSTALAÇÃO. AF_12/2015</t>
  </si>
  <si>
    <t>26,29</t>
  </si>
  <si>
    <t>CAIXA RETANGULAR 4" X 2" MÉDIA (1,30 M DO PISO), METÁLICA, INSTALADA EM PAREDE - FORNECIMENTO E INSTALAÇÃO. AF_12/2015</t>
  </si>
  <si>
    <t>14,05</t>
  </si>
  <si>
    <t>CAIXA RETANGULAR 4" X 2" BAIXA (0,30 M DO PISO), METÁLICA, INSTALADA EM PAREDE - FORNECIMENTO E INSTALAÇÃO. AF_12/2015</t>
  </si>
  <si>
    <t>9,46</t>
  </si>
  <si>
    <t>CAIXA RETANGULAR 4" X 4" ALTA (2,00 M DO PISO), METÁLICA, INSTALADA EM PAREDE - FORNECIMENTO E INSTALAÇÃO. AF_12/2015</t>
  </si>
  <si>
    <t>CAIXA RETANGULAR 4" X 4" MÉDIA (1,30 M DO PISO), METÁLICA, INSTALADA EM PAREDE - FORNECIMENTO E INSTALAÇÃO. AF_12/2015</t>
  </si>
  <si>
    <t>18,53</t>
  </si>
  <si>
    <t>CAIXA RETANGULAR 4" X 4" BAIXA (0,30 M DO PISO), METÁLICA, INSTALADA EM PAREDE - FORNECIMENTO E INSTALAÇÃO. AF_12/2015</t>
  </si>
  <si>
    <t>13,26</t>
  </si>
  <si>
    <t>28,52</t>
  </si>
  <si>
    <t>32,59</t>
  </si>
  <si>
    <t>34,59</t>
  </si>
  <si>
    <t>CONDULETE DE ALUMÍNIO, TIPO E, PARA ELETRODUTO DE AÇO GALVANIZADO DN 32 MM (1 1/4''), APARENTE - FORNECIMENTO E INSTALAÇÃO. AF_11/2016_P</t>
  </si>
  <si>
    <t>39,48</t>
  </si>
  <si>
    <t>28,63</t>
  </si>
  <si>
    <t>35,84</t>
  </si>
  <si>
    <t>CONDULETE DE ALUMÍNIO, TIPO LR, PARA ELETRODUTO DE AÇO GALVANIZADO DN 32 MM (1 1/4''), APARENTE - FORNECIMENTO E INSTALAÇÃO. AF_11/2016_P</t>
  </si>
  <si>
    <t>46,59</t>
  </si>
  <si>
    <t>33,00</t>
  </si>
  <si>
    <t>CONDULETE DE ALUMÍNIO, TIPO T, PARA ELETRODUTO DE AÇO GALVANIZADO DN 32 MM (1 1/4''), APARENTE - FORNECIMENTO E INSTALAÇÃO. AF_11/2016_P</t>
  </si>
  <si>
    <t>39,75</t>
  </si>
  <si>
    <t>44,42</t>
  </si>
  <si>
    <t>CONDULETE DE ALUMÍNIO, TIPO X, PARA ELETRODUTO DE AÇO GALVANIZADO DN 32 MM (1 1/4''), APARENTE - FORNECIMENTO E INSTALAÇÃO. AF_11/2016_P</t>
  </si>
  <si>
    <t>59,54</t>
  </si>
  <si>
    <t>CONDULETE DE PVC, TIPO B, PARA ELETRODUTO DE PVC SOLDÁVEL DN 20 MM (1/2''), APARENTE - FORNECIMENTO E INSTALAÇÃO. AF_11/2016</t>
  </si>
  <si>
    <t>26,93</t>
  </si>
  <si>
    <t>CONDULETE DE PVC, TIPO B, PARA ELETRODUTO DE PVC SOLDÁVEL DN 25 MM (3/4''), APARENTE - FORNECIMENTO E INSTALAÇÃO. AF_11/2016</t>
  </si>
  <si>
    <t>27,14</t>
  </si>
  <si>
    <t>CONDULETE DE PVC, TIPO B, PARA ELETRODUTO DE PVC SOLDÁVEL DN 32 MM (1''), APARENTE - FORNECIMENTO E INSTALAÇÃO. AF_11/2016</t>
  </si>
  <si>
    <t>28,04</t>
  </si>
  <si>
    <t>CONDULETE DE PVC, TIPO LL, PARA ELETRODUTO DE PVC SOLDÁVEL DN 20 MM (1/2''), APARENTE - FORNECIMENTO E INSTALAÇÃO. AF_11/2016</t>
  </si>
  <si>
    <t>CONDULETE DE PVC, TIPO LL, PARA ELETRODUTO DE PVC SOLDÁVEL DN 25 MM (3/4''), APARENTE - FORNECIMENTO E INSTALAÇÃO. AF_11/2016</t>
  </si>
  <si>
    <t>31,35</t>
  </si>
  <si>
    <t>CONDULETE DE PVC, TIPO LL, PARA ELETRODUTO DE PVC SOLDÁVEL DN 32 MM (1''), APARENTE - FORNECIMENTO E INSTALAÇÃO. AF_11/2016</t>
  </si>
  <si>
    <t>34,68</t>
  </si>
  <si>
    <t>CONDULETE DE PVC, TIPO LB, PARA ELETRODUTO DE PVC SOLDÁVEL DN 20 MM (1/2''), APARENTE - FORNECIMENTO E INSTALAÇÃO. AF_11/2016</t>
  </si>
  <si>
    <t>18,41</t>
  </si>
  <si>
    <t>CONDULETE DE PVC, TIPO LB, PARA ELETRODUTO DE PVC SOLDÁVEL DN 25 MM (3/4''), APARENTE - FORNECIMENTO E INSTALAÇÃO. AF_11/2016</t>
  </si>
  <si>
    <t>19,05</t>
  </si>
  <si>
    <t>CONDULETE DE PVC, TIPO LB, PARA ELETRODUTO DE PVC SOLDÁVEL DN 32 MM (1''), APARENTE - FORNECIMENTO E INSTALAÇÃO. AF_11/2016</t>
  </si>
  <si>
    <t>22,36</t>
  </si>
  <si>
    <t>CONDULETE DE PVC, TIPO TB, PARA ELETRODUTO DE PVC SOLDÁVEL DN 20 MM (1/2''), APARENTE - FORNECIMENTO E INSTALAÇÃO. AF_11/2016</t>
  </si>
  <si>
    <t>21,76</t>
  </si>
  <si>
    <t>CONDULETE DE PVC, TIPO TB, PARA ELETRODUTO DE PVC SOLDÁVEL DN 25 MM (3/4''), APARENTE - FORNECIMENTO E INSTALAÇÃO. AF_11/2016</t>
  </si>
  <si>
    <t>22,71</t>
  </si>
  <si>
    <t>CONDULETE DE PVC, TIPO TB, PARA ELETRODUTO DE PVC SOLDÁVEL DN 32 MM (1''), APARENTE - FORNECIMENTO E INSTALAÇÃO. AF_11/2016</t>
  </si>
  <si>
    <t>29,24</t>
  </si>
  <si>
    <t>CONDULETE DE PVC, TIPO X, PARA ELETRODUTO DE PVC SOLDÁVEL DN 20 MM (1/2''), APARENTE - FORNECIMENTO E INSTALAÇÃO. AF_11/2016</t>
  </si>
  <si>
    <t>37,74</t>
  </si>
  <si>
    <t>CONDULETE DE PVC, TIPO X, PARA ELETRODUTO DE PVC SOLDÁVEL DN 25 MM (3/4''), APARENTE - FORNECIMENTO E INSTALAÇÃO. AF_11/2016</t>
  </si>
  <si>
    <t>38,42</t>
  </si>
  <si>
    <t>CONDULETE DE PVC, TIPO X, PARA ELETRODUTO DE PVC SOLDÁVEL DN 32 MM (1''), APARENTE - FORNECIMENTO E INSTALAÇÃO. AF_11/2016</t>
  </si>
  <si>
    <t>47,21</t>
  </si>
  <si>
    <t>CAIXA ENTERRADA ELÉTRICA RETANGULAR, EM CONCRETO PRÉ-MOLDADO, FUNDO COM BRITA, DIMENSÕES INTERNAS: 0,3X0,3X0,3 M. AF_12/2020</t>
  </si>
  <si>
    <t>126,17</t>
  </si>
  <si>
    <t>CAIXA ENTERRADA ELÉTRICA RETANGULAR, EM CONCRETO PRÉ-MOLDADO, FUNDO COM BRITA, DIMENSÕES INTERNAS: 0,4X0,4X0,4 M. AF_12/2020</t>
  </si>
  <si>
    <t>197,47</t>
  </si>
  <si>
    <t>CAIXA ENTERRADA ELÉTRICA RETANGULAR, EM CONCRETO PRÉ-MOLDADO, FUNDO COM BRITA, DIMENSÕES INTERNAS: 0,6X0,6X0,5 M. AF_12/2020</t>
  </si>
  <si>
    <t>381,77</t>
  </si>
  <si>
    <t>CAIXA ENTERRADA ELÉTRICA RETANGULAR, EM CONCRETO PRÉ-MOLDADO, FUNDO COM BRITA, DIMENSÕES INTERNAS: 0,8X0,8X0,5 M. AF_12/2020</t>
  </si>
  <si>
    <t>744,87</t>
  </si>
  <si>
    <t>CAIXA ENTERRADA ELÉTRICA RETANGULAR, EM CONCRETO PRÉ-MOLDADO, FUNDO COM BRITA, DIMENSÕES INTERNAS: 1X1X0,5 M. AF_12/2020</t>
  </si>
  <si>
    <t>1.145,23</t>
  </si>
  <si>
    <t>CAIXA ENTERRADA ELÉTRICA RETANGULAR, EM ALVENARIA COM TIJOLOS CERÂMICOS MACIÇOS, FUNDO COM BRITA, DIMENSÕES INTERNAS: 0,3X0,3X0,3 M. AF_12/2020</t>
  </si>
  <si>
    <t>162,68</t>
  </si>
  <si>
    <t>CAIXA ENTERRADA ELÉTRICA RETANGULAR, EM ALVENARIA COM TIJOLOS CERÂMICOS MACIÇOS, FUNDO COM BRITA, DIMENSÕES INTERNAS: 0,4X0,4X0,4 M. AF_12/2020</t>
  </si>
  <si>
    <t>255,70</t>
  </si>
  <si>
    <t>CAIXA ENTERRADA ELÉTRICA RETANGULAR, EM ALVENARIA COM TIJOLOS CERÂMICOS MACIÇOS, FUNDO COM BRITA, DIMENSÕES INTERNAS: 0,6X0,6X0,6 M. AF_12/2020</t>
  </si>
  <si>
    <t>493,99</t>
  </si>
  <si>
    <t>CAIXA ENTERRADA ELÉTRICA RETANGULAR, EM ALVENARIA COM TIJOLOS CERÂMICOS MACIÇOS, FUNDO COM BRITA, DIMENSÕES INTERNAS: 0,8X0,8X0,6 M. AF_12/2020</t>
  </si>
  <si>
    <t>671,14</t>
  </si>
  <si>
    <t>CAIXA ENTERRADA ELÉTRICA RETANGULAR, EM ALVENARIA COM TIJOLOS CERÂMICOS MACIÇOS, FUNDO COM BRITA, DIMENSÕES INTERNAS: 1X1X0,6 M. AF_12/2020</t>
  </si>
  <si>
    <t>772,12</t>
  </si>
  <si>
    <t>CAIXA ENTERRADA ELÉTRICA RETANGULAR, EM ALVENARIA COM BLOCOS DE CONCRETO, FUNDO COM BRITA, DIMENSÕES INTERNAS: 0,4X0,4X0,4 M. AF_12/2020</t>
  </si>
  <si>
    <t>193,87</t>
  </si>
  <si>
    <t>CAIXA ENTERRADA ELÉTRICA RETANGULAR, EM ALVENARIA COM BLOCOS DE CONCRETO, FUNDO COM BRITA, DIMENSÕES INTERNAS: 0,6X0,6X0,6 M. AF_12/2020</t>
  </si>
  <si>
    <t>363,31</t>
  </si>
  <si>
    <t>CAIXA ENTERRADA ELÉTRICA RETANGULAR, EM ALVENARIA COM BLOCOS DE CONCRETO, FUNDO COM BRITA, DIMENSÕES INTERNAS: 0,8X0,8X0,6 M. AF_12/2020</t>
  </si>
  <si>
    <t>504,44</t>
  </si>
  <si>
    <t>CAIXA ENTERRADA ELÉTRICA RETANGULAR, EM ALVENARIA COM BLOCOS DE CONCRETO, FUNDO COM BRITA, DIMENSÕES INTERNAS: 1X1X0,6 M. AF_12/2020</t>
  </si>
  <si>
    <t>570,15</t>
  </si>
  <si>
    <t>DISJUNTOR MONOPOLAR TIPO DIN, CORRENTE NOMINAL DE 10A - FORNECIMENTO E INSTALAÇÃO. AF_10/2020</t>
  </si>
  <si>
    <t>12,75</t>
  </si>
  <si>
    <t>DISJUNTOR MONOPOLAR TIPO DIN, CORRENTE NOMINAL DE 16A - FORNECIMENTO E INSTALAÇÃO. AF_10/2020</t>
  </si>
  <si>
    <t>13,30</t>
  </si>
  <si>
    <t>DISJUNTOR MONOPOLAR TIPO DIN, CORRENTE NOMINAL DE 20A - FORNECIMENTO E INSTALAÇÃO. AF_10/2020</t>
  </si>
  <si>
    <t>DISJUNTOR MONOPOLAR TIPO DIN, CORRENTE NOMINAL DE 25A - FORNECIMENTO E INSTALAÇÃO. AF_10/2020</t>
  </si>
  <si>
    <t>DISJUNTOR MONOPOLAR TIPO DIN, CORRENTE NOMINAL DE 32A - FORNECIMENTO E INSTALAÇÃO. AF_10/2020</t>
  </si>
  <si>
    <t>15,73</t>
  </si>
  <si>
    <t>DISJUNTOR MONOPOLAR TIPO DIN, CORRENTE NOMINAL DE 40A - FORNECIMENTO E INSTALAÇÃO. AF_10/2020</t>
  </si>
  <si>
    <t>22,80</t>
  </si>
  <si>
    <t>DISJUNTOR MONOPOLAR TIPO DIN, CORRENTE NOMINAL DE 50A - FORNECIMENTO E INSTALAÇÃO. AF_10/2020</t>
  </si>
  <si>
    <t>DISJUNTOR BIPOLAR TIPO DIN, CORRENTE NOMINAL DE 10A - FORNECIMENTO E INSTALAÇÃO. AF_10/2020</t>
  </si>
  <si>
    <t>64,06</t>
  </si>
  <si>
    <t>DISJUNTOR BIPOLAR TIPO DIN, CORRENTE NOMINAL DE 16A - FORNECIMENTO E INSTALAÇÃO. AF_10/2020</t>
  </si>
  <si>
    <t>65,18</t>
  </si>
  <si>
    <t>DISJUNTOR BIPOLAR TIPO DIN, CORRENTE NOMINAL DE 20A - FORNECIMENTO E INSTALAÇÃO. AF_10/2020</t>
  </si>
  <si>
    <t>67,37</t>
  </si>
  <si>
    <t>DISJUNTOR BIPOLAR TIPO DIN, CORRENTE NOMINAL DE 25A - FORNECIMENTO E INSTALAÇÃO. AF_10/2020</t>
  </si>
  <si>
    <t>DISJUNTOR BIPOLAR TIPO DIN, CORRENTE NOMINAL DE 32A - FORNECIMENTO E INSTALAÇÃO. AF_10/2020</t>
  </si>
  <si>
    <t>70,03</t>
  </si>
  <si>
    <t>DISJUNTOR BIPOLAR TIPO DIN, CORRENTE NOMINAL DE 40A - FORNECIMENTO E INSTALAÇÃO. AF_10/2020</t>
  </si>
  <si>
    <t>73,29</t>
  </si>
  <si>
    <t>DISJUNTOR BIPOLAR TIPO DIN, CORRENTE NOMINAL DE 50A - FORNECIMENTO E INSTALAÇÃO. AF_10/2020</t>
  </si>
  <si>
    <t>78,68</t>
  </si>
  <si>
    <t>DISJUNTOR TRIPOLAR TIPO DIN, CORRENTE NOMINAL DE 10A - FORNECIMENTO E INSTALAÇÃO. AF_10/2020</t>
  </si>
  <si>
    <t>DISJUNTOR TRIPOLAR TIPO DIN, CORRENTE NOMINAL DE 16A - FORNECIMENTO E INSTALAÇÃO. AF_10/2020</t>
  </si>
  <si>
    <t>81,48</t>
  </si>
  <si>
    <t>DISJUNTOR TRIPOLAR TIPO DIN, CORRENTE NOMINAL DE 20A - FORNECIMENTO E INSTALAÇÃO. AF_10/2020</t>
  </si>
  <si>
    <t>84,78</t>
  </si>
  <si>
    <t>DISJUNTOR TRIPOLAR TIPO DIN, CORRENTE NOMINAL DE 25A - FORNECIMENTO E INSTALAÇÃO. AF_10/2020</t>
  </si>
  <si>
    <t>DISJUNTOR TRIPOLAR TIPO DIN, CORRENTE NOMINAL DE 32A - FORNECIMENTO E INSTALAÇÃO. AF_10/2020</t>
  </si>
  <si>
    <t>88,77</t>
  </si>
  <si>
    <t>DISJUNTOR TRIPOLAR TIPO DIN, CORRENTE NOMINAL DE 40A - FORNECIMENTO E INSTALAÇÃO. AF_10/2020</t>
  </si>
  <si>
    <t>95,03</t>
  </si>
  <si>
    <t>DISJUNTOR TRIPOLAR TIPO DIN, CORRENTE NOMINAL DE 50A - FORNECIMENTO E INSTALAÇÃO. AF_10/2020</t>
  </si>
  <si>
    <t>103,12</t>
  </si>
  <si>
    <t>QUADRO DE MEDIÇÃO GERAL DE ENERGIA COM 8 MEDIDORES - FORNECIMENTO E INSTALAÇÃO. AF_10/2020</t>
  </si>
  <si>
    <t>3.940,06</t>
  </si>
  <si>
    <t>QUADRO DE MEDIÇÃO GERAL DE ENERGIA COM 12 MEDIDORES - FORNECIMENTO E INSTALAÇÃO. AF_10/2020</t>
  </si>
  <si>
    <t>7.609,03</t>
  </si>
  <si>
    <t>QUADRO DE MEDIÇÃO GERAL DE ENERGIA COM 16 MEDIDORES - FORNECIMENTO E INSTALAÇÃO. AF_10/2020</t>
  </si>
  <si>
    <t>10.145,38</t>
  </si>
  <si>
    <t>QUADRO DE MEDIÇÃO GERAL DE ENERGIA PARA BARRAMENTO BLINDADO COM 4 MEDIDORES - FORNECIMENTO E INSTALAÇÃO. AF_10/2020</t>
  </si>
  <si>
    <t>2.701,03</t>
  </si>
  <si>
    <t>QUADRO DE DISTRIBUIÇÃO DE ENERGIA EM CHAPA DE AÇO GALVANIZADO, DE EMBUTIR, COM BARRAMENTO TRIFÁSICO, PARA 12 DISJUNTORES DIN 100A - FORNECIMENTO E INSTALAÇÃO. AF_10/2020</t>
  </si>
  <si>
    <t>569,15</t>
  </si>
  <si>
    <t>QUADRO DE DISTRIBUIÇÃO DE ENERGIA EM PVC, DE EMBUTIR, SEM BARRAMENTO, PARA 6 DISJUNTORES - FORNECIMENTO E INSTALAÇÃO. AF_10/2020</t>
  </si>
  <si>
    <t>85,97</t>
  </si>
  <si>
    <t>QUADRO DE DISTRIBUIÇÃO DE ENERGIA EM PVC, DE EMBUTIR, SEM BARRAMENTO, PARA 3 DISJUNTORES - FORNECIMENTO E INSTALAÇÃO. AF_10/2020</t>
  </si>
  <si>
    <t>58,66</t>
  </si>
  <si>
    <t>QUADRO DE DISTRIBUIÇÃO DE ENERGIA EM CHAPA DE AÇO GALVANIZADO, DE SOBREPOR, COM BARRAMENTO TRIFÁSICO, PARA 18 DISJUNTORES DIN 100A - FORNECIMENTO E INSTALAÇÃO. AF_10/2020</t>
  </si>
  <si>
    <t>768,28</t>
  </si>
  <si>
    <t>QUADRO DE DISTRIBUIÇÃO DE ENERGIA EM CHAPA DE AÇO GALVANIZADO, DE EMBUTIR, COM BARRAMENTO TRIFÁSICO, PARA 24 DISJUNTORES DIN 100A - FORNECIMENTO E INSTALAÇÃO. AF_10/2020</t>
  </si>
  <si>
    <t>828,43</t>
  </si>
  <si>
    <t>QUADRO DE DISTRIBUIÇÃO DE ENERGIA EM CHAPA DE AÇO GALVANIZADO, DE EMBUTIR, COM BARRAMENTO TRIFÁSICO, PARA 30 DISJUNTORES DIN 150A - FORNECIMENTO E INSTALAÇÃO. AF_10/2020</t>
  </si>
  <si>
    <t>952,82</t>
  </si>
  <si>
    <t>QUADRO DE DISTRIBUIÇÃO DE ENERGIA EM CHAPA DE AÇO GALVANIZADO, DE EMBUTIR, COM BARRAMENTO TRIFÁSICO, PARA 40 DISJUNTORES DIN 100A - FORNECIMENTO E INSTALAÇÃO. AF_10/2020</t>
  </si>
  <si>
    <t>1.378,66</t>
  </si>
  <si>
    <t>QUADRO DE DISTRIBUIÇÃO DE ENERGIA EM CHAPA DE AÇO GALVANIZADO, DE EMBUTIR, COM BARRAMENTO TRIFÁSICO, PARA 30 DISJUNTORES DIN 225A - FORNECIMENTO E INSTALAÇÃO. AF_10/2020</t>
  </si>
  <si>
    <t>1.965,62</t>
  </si>
  <si>
    <t>QUADRO DE DISTRIBUIÇÃO DE ENERGIA EM CHAPA DE AÇO GALVANIZADO, DE EMBUTIR, COM BARRAMENTO TRIFÁSICO, PARA 18 DISJUNTORES DIN 100A - FORNECIMENTO E INSTALAÇÃO. AF_10/2020</t>
  </si>
  <si>
    <t>789,21</t>
  </si>
  <si>
    <t>DISJUNTOR MONOPOLAR TIPO NEMA, CORRENTE NOMINAL DE 10 ATÉ 30A - FORNECIMENTO E INSTALAÇÃO. AF_10/2020</t>
  </si>
  <si>
    <t>17,46</t>
  </si>
  <si>
    <t>DISJUNTOR MONOPOLAR TIPO NEMA, CORRENTE NOMINAL DE 35 ATÉ 50A - FORNECIMENTO E INSTALAÇÃO. AF_10/2020</t>
  </si>
  <si>
    <t>29,92</t>
  </si>
  <si>
    <t>DISJUNTOR BIPOLAR TIPO NEMA, CORRENTE NOMINAL DE 10 ATÉ 50A - FORNECIMENTO E INSTALAÇÃO. AF_10/2020</t>
  </si>
  <si>
    <t>80,16</t>
  </si>
  <si>
    <t>DISJUNTOR TRIPOLAR TIPO NEMA, CORRENTE NOMINAL DE 10 ATÉ 50A - FORNECIMENTO E INSTALAÇÃO. AF_10/2020</t>
  </si>
  <si>
    <t>102,05</t>
  </si>
  <si>
    <t>DISJUNTOR TRIPOLAR TIPO NEMA, CORRENTE NOMINAL DE 60 ATÉ 100A - FORNECIMENTO E INSTALAÇÃO. AF_10/2020</t>
  </si>
  <si>
    <t>168,75</t>
  </si>
  <si>
    <t>DISJUNTOR TERMOMAGNÉTICO TRIPOLAR , CORRENTE NOMINAL DE 125A - FORNECIMENTO E INSTALAÇÃO. AF_10/2020</t>
  </si>
  <si>
    <t>468,92</t>
  </si>
  <si>
    <t>DISJUNTOR TERMOMAGNÉTICO TRIPOLAR , CORRENTE NOMINAL DE 200A - FORNECIMENTO E INSTALAÇÃO. AF_10/2020</t>
  </si>
  <si>
    <t>710,57</t>
  </si>
  <si>
    <t>DISJUNTOR TERMOMAGNÉTICO TRIPOLAR , CORRENTE NOMINAL DE 250A - FORNECIMENTO E INSTALAÇÃO. AF_10/2020</t>
  </si>
  <si>
    <t>1.144,12</t>
  </si>
  <si>
    <t>DISJUNTOR TERMOMAGNÉTICO TRIPOLAR , CORRENTE NOMINAL DE 400A - FORNECIMENTO E INSTALAÇÃO. AF_10/2020</t>
  </si>
  <si>
    <t>1.538,36</t>
  </si>
  <si>
    <t>DISJUNTOR TERMOMAGNÉTICO TRIPOLAR , CORRENTE NOMINAL DE 600A - FORNECIMENTO E INSTALAÇÃO. AF_10/2020</t>
  </si>
  <si>
    <t>2.476,10</t>
  </si>
  <si>
    <t>DISJUNTOR BAIXA TENSÃO TRIPOLAR A SECO  800A/600V - FORNECIMENTO E INSTALAÇÃO. AF_10/2020</t>
  </si>
  <si>
    <t>5.192,22</t>
  </si>
  <si>
    <t>CONTATOR TRIPOLAR I NOMINAL 12A - FORNECIMENTO E INSTALAÇÃO. AF_10/2020</t>
  </si>
  <si>
    <t>129,24</t>
  </si>
  <si>
    <t>CONTATOR TRIPOLAR I NOMINAL 22A - FORNECIMENTO E INSTALAÇÃO. AF_10/2020</t>
  </si>
  <si>
    <t>159,75</t>
  </si>
  <si>
    <t>CONTATOR TRIPOLAR I NOMINAL 38A - FORNECIMENTO E INSTALAÇÃO. AF_10/2020</t>
  </si>
  <si>
    <t>333,24</t>
  </si>
  <si>
    <t>CONTATOR TRIPOLAR I NOMIMAL 95A - FORNECIMENTO E INSTALAÇÃO. AF_10/2020</t>
  </si>
  <si>
    <t>1.224,29</t>
  </si>
  <si>
    <t>CAIXA DE PROTEÇÃO PARA MEDIDOR MONOFÁSICO DE EMBUTIR - FORNECIMENTO E INSTALAÇÃO. AF_10/2020</t>
  </si>
  <si>
    <t>115,65</t>
  </si>
  <si>
    <t>QUADRO DE MEDIÇÃO GERAL DE ENERGIA PARA 1 MEDIDOR DE SOBREPOR - FORNECIMENTO E INSTALAÇÃO. AF_10/2020</t>
  </si>
  <si>
    <t>162,03</t>
  </si>
  <si>
    <t>SUPORTE PARAFUSADO COM PLACA DE ENCAIXE 4" X 2" ALTO (2,00 M DO PISO) PARA PONTO ELÉTRICO - FORNECIMENTO E INSTALAÇÃO. AF_12/2015</t>
  </si>
  <si>
    <t>10,02</t>
  </si>
  <si>
    <t>SUPORTE PARAFUSADO COM PLACA DE ENCAIXE 4" X 2" MÉDIO (1,30 M DO PISO) PARA PONTO ELÉTRICO - FORNECIMENTO E INSTALAÇÃO. AF_12/2015</t>
  </si>
  <si>
    <t>8,55</t>
  </si>
  <si>
    <t>SUPORTE PARAFUSADO COM PLACA DE ENCAIXE 4" X 2" BAIXO (0,30 M DO PISO) PARA PONTO ELÉTRICO - FORNECIMENTO E INSTALAÇÃO. AF_12/2015</t>
  </si>
  <si>
    <t>SUPORTE PARAFUSADO COM PLACA DE ENCAIXE 4" X 4" ALTO (2,00 M DO PISO) PARA PONTO ELÉTRICO - FORNECIMENTO E INSTALAÇÃO. AF_12/2015</t>
  </si>
  <si>
    <t>15,74</t>
  </si>
  <si>
    <t>SUPORTE PARAFUSADO COM PLACA DE ENCAIXE 4" X 4" MÉDIO (1,30 M DO PISO) PARA PONTO ELÉTRICO - FORNECIMENTO E INSTALAÇÃO. AF_12/2015</t>
  </si>
  <si>
    <t>SUPORTE PARAFUSADO COM PLACA DE ENCAIXE 4" X 4" BAIXO (0,30 M DO PISO) PARA PONTO ELÉTRICO - FORNECIMENTO E INSTALAÇÃO. AF_12/2015</t>
  </si>
  <si>
    <t>12,90</t>
  </si>
  <si>
    <t>INTERRUPTOR SIMPLES (1 MÓDULO), 10A/250V, SEM SUPORTE E SEM PLACA - FORNECIMENTO E INSTALAÇÃO. AF_12/2015</t>
  </si>
  <si>
    <t>INTERRUPTOR SIMPLES (1 MÓDULO), 10A/250V, INCLUINDO SUPORTE E PLACA - FORNECIMENTO E INSTALAÇÃO. AF_12/2015</t>
  </si>
  <si>
    <t>INTERRUPTOR PARALELO (1 MÓDULO), 10A/250V, SEM SUPORTE E SEM PLACA - FORNECIMENTO E INSTALAÇÃO. AF_12/2015</t>
  </si>
  <si>
    <t>24,81</t>
  </si>
  <si>
    <t>INTERRUPTOR PARALELO (1 MÓDULO), 10A/250V, INCLUINDO SUPORTE E PLACA - FORNECIMENTO E INSTALAÇÃO. AF_12/2015</t>
  </si>
  <si>
    <t>INTERRUPTOR SIMPLES (1 MÓDULO) COM INTERRUPTOR PARALELO (1 MÓDULO), 10A/250V, SEM SUPORTE E SEM PLACA - FORNECIMENTO E INSTALAÇÃO. AF_12/2015</t>
  </si>
  <si>
    <t>40,60</t>
  </si>
  <si>
    <t>INTERRUPTOR SIMPLES (1 MÓDULO) COM INTERRUPTOR PARALELO (1 MÓDULO), 10A/250V, INCLUINDO SUPORTE E PLACA - FORNECIMENTO E INSTALAÇÃO. AF_12/2015</t>
  </si>
  <si>
    <t>49,15</t>
  </si>
  <si>
    <t>INTERRUPTOR SIMPLES (2 MÓDULOS), 10A/250V, SEM SUPORTE E SEM PLACA - FORNECIMENTO E INSTALAÇÃO. AF_12/2015</t>
  </si>
  <si>
    <t>34,36</t>
  </si>
  <si>
    <t>INTERRUPTOR SIMPLES (2 MÓDULOS), 10A/250V, INCLUINDO SUPORTE E PLACA - FORNECIMENTO E INSTALAÇÃO. AF_12/2015</t>
  </si>
  <si>
    <t>42,91</t>
  </si>
  <si>
    <t>INTERRUPTOR PARALELO (2 MÓDULOS), 10A/250V, SEM SUPORTE E SEM PLACA - FORNECIMENTO E INSTALAÇÃO. AF_12/2015</t>
  </si>
  <si>
    <t>46,88</t>
  </si>
  <si>
    <t>INTERRUPTOR PARALELO (2 MÓDULOS), 10A/250V, INCLUINDO SUPORTE E PLACA - FORNECIMENTO E INSTALAÇÃO. AF_12/2015</t>
  </si>
  <si>
    <t>55,43</t>
  </si>
  <si>
    <t>INTERRUPTOR SIMPLES (1 MÓDULO) COM INTERRUPTOR PARALELO (2 MÓDULOS), 10A/250V, SEM SUPORTE E SEM PLACA - FORNECIMENTO E INSTALAÇÃO. AF_12/2015</t>
  </si>
  <si>
    <t>62,71</t>
  </si>
  <si>
    <t>INTERRUPTOR SIMPLES (1 MÓDULO) COM INTERRUPTOR PARALELO (2 MÓDULOS), 10A/250V, INCLUINDO SUPORTE E PLACA - FORNECIMENTO E INSTALAÇÃO. AF_12/2015</t>
  </si>
  <si>
    <t>71,26</t>
  </si>
  <si>
    <t>INTERRUPTOR SIMPLES (2 MÓDULOS) COM INTERRUPTOR PARALELO (1 MÓDULO), 10A/250V, SEM SUPORTE E SEM PLACA - FORNECIMENTO E INSTALAÇÃO. AF_12/2015</t>
  </si>
  <si>
    <t>INTERRUPTOR SIMPLES (2 MÓDULOS) COM INTERRUPTOR PARALELO (1 MÓDULO), 10A/250V, INCLUINDO SUPORTE E PLACA - FORNECIMENTO E INSTALAÇÃO. AF_12/2015</t>
  </si>
  <si>
    <t>64,98</t>
  </si>
  <si>
    <t>INTERRUPTOR SIMPLES (3 MÓDULOS), 10A/250V, SEM SUPORTE E SEM PLACA - FORNECIMENTO E INSTALAÇÃO. AF_12/2015</t>
  </si>
  <si>
    <t>50,19</t>
  </si>
  <si>
    <t>INTERRUPTOR SIMPLES (3 MÓDULOS), 10A/250V, INCLUINDO SUPORTE E PLACA - FORNECIMENTO E INSTALAÇÃO. AF_12/2015</t>
  </si>
  <si>
    <t>INTERRUPTOR PARALELO (3 MÓDULOS), 10A/250V, SEM SUPORTE E SEM PLACA - FORNECIMENTO E INSTALAÇÃO. AF_12/2015</t>
  </si>
  <si>
    <t>INTERRUPTOR PARALELO (3 MÓDULOS), 10A/250V, INCLUINDO SUPORTE E PLACA - FORNECIMENTO E INSTALAÇÃO. AF_12/2015</t>
  </si>
  <si>
    <t>77,50</t>
  </si>
  <si>
    <t>INTERRUPTOR SIMPLES (3 MÓDULOS) COM INTERRUPTOR PARALELO (1 MÓDULO), 10A/250V, SEM SUPORTE E SEM PLACA - FORNECIMENTO E INSTALAÇÃO. AF_12/2015</t>
  </si>
  <si>
    <t>72,58</t>
  </si>
  <si>
    <t>INTERRUPTOR SIMPLES (3 MÓDULOS) COM INTERRUPTOR PARALELO (1 MÓDULO), 10A/250V, INCLUINDO SUPORTE E PLACA - FORNECIMENTO E INSTALAÇÃO. AF_12/2015</t>
  </si>
  <si>
    <t>86,54</t>
  </si>
  <si>
    <t>INTERRUPTOR SIMPLES (2 MÓDULOS) COM INTERRUPTOR PARALELO (2 MÓDULOS), 10A/250V, SEM SUPORTE E SEM PLACA - FORNECIMENTO E INSTALAÇÃO. AF_12/2015</t>
  </si>
  <si>
    <t>78,86</t>
  </si>
  <si>
    <t>INTERRUPTOR SIMPLES (2 MÓDULOS) COM INTERRUPTOR PARALELO (2 MÓDULOS), 10A/250V, INCLUINDO SUPORTE E PLACA - FORNECIMENTO E INSTALAÇÃO. AF_12/2015</t>
  </si>
  <si>
    <t>92,82</t>
  </si>
  <si>
    <t>INTERRUPTOR SIMPLES (4 MÓDULOS), 10A/250V, SEM SUPORTE E SEM PLACA - FORNECIMENTO E INSTALAÇÃO. AF_12/2015</t>
  </si>
  <si>
    <t>66,29</t>
  </si>
  <si>
    <t>INTERRUPTOR SIMPLES (4 MÓDULOS), 10A/250V, INCLUINDO SUPORTE E PLACA - FORNECIMENTO E INSTALAÇÃO. AF_12/2015</t>
  </si>
  <si>
    <t>80,25</t>
  </si>
  <si>
    <t>INTERRUPTOR SIMPLES (6 MÓDULOS), 10A/250V, SEM SUPORTE E SEM PLACA - FORNECIMENTO E INSTALAÇÃO. AF_12/2015</t>
  </si>
  <si>
    <t>INTERRUPTOR SIMPLES (6 MÓDULOS), 10A/250V, INCLUINDO SUPORTE E PLACA - FORNECIMENTO E INSTALAÇÃO. AF_12/2015</t>
  </si>
  <si>
    <t>112,00</t>
  </si>
  <si>
    <t>INTERRUPTOR INTERMEDIÁRIO (1 MÓDULO), 10A/250V, SEM SUPORTE E SEM PLACA - FORNECIMENTO E INSTALAÇÃO. AF_09/2017</t>
  </si>
  <si>
    <t>INTERRUPTOR INTERMEDIÁRIO (1 MÓDULO), 10A/250V, INCLUINDO SUPORTE E PLACA - FORNECIMENTO E INSTALAÇÃO. AF_09/2017</t>
  </si>
  <si>
    <t>49,36</t>
  </si>
  <si>
    <t>INTERRUPTOR BIPOLAR (1 MÓDULO), 10A/250V, SEM SUPORTE E SEM PLACA - FORNECIMENTO E INSTALAÇÃO. AF_09/2017</t>
  </si>
  <si>
    <t>39,34</t>
  </si>
  <si>
    <t>INTERRUPTOR BIPOLAR (1 MÓDULO), 10A/250V, INCLUINDO SUPORTE E PLACA - FORNECIMENTO E INSTALAÇÃO. AF_09/2017</t>
  </si>
  <si>
    <t>47,89</t>
  </si>
  <si>
    <t>DIMMER ROTATIVO (1 MÓDULO), 220V/600W, SEM SUPORTE E SEM PLACA - FORNECIMENTO E INSTALAÇÃO. AF_09/2017</t>
  </si>
  <si>
    <t>103,76</t>
  </si>
  <si>
    <t>DIMMER ROTATIVO (1 MÓDULO), 220V/600W, INCLUINDO SUPORTE E PLACA - FORNECIMENTO E INSTALAÇÃO. AF_09/2017</t>
  </si>
  <si>
    <t>112,31</t>
  </si>
  <si>
    <t>INTERRUPTOR PULSADOR CAMPAINHA (1 MÓDULO), 10A/250V, SEM SUPORTE E SEM PLACA - FORNECIMENTO E INSTALAÇÃO. AF_09/2017</t>
  </si>
  <si>
    <t>INTERRUPTOR PULSADOR CAMPAINHA (1 MÓDULO), 10A/250V, INCLUINDO SUPORTE E PLACA - FORNECIMENTO E INSTALAÇÃO. AF_09/2017</t>
  </si>
  <si>
    <t>25,72</t>
  </si>
  <si>
    <t>CAMPAINHA CIGARRA (1 MÓDULO), 10A/250V, SEM SUPORTE E SEM PLACA - FORNECIMENTO E INSTALAÇÃO. AF_09/2017</t>
  </si>
  <si>
    <t>38,32</t>
  </si>
  <si>
    <t>CAMPAINHA CIGARRA (1 MÓDULO), 10A/250V, INCLUINDO SUPORTE E PLACA - FORNECIMENTO E INSTALAÇÃO. AF_09/2017</t>
  </si>
  <si>
    <t>INTERRUPTOR PULSADOR MINUTERIA (1 MÓDULO), 10A/250V, SEM SUPORTE E SEM PLACA - FORNECIMENTO E INSTALAÇÃO. AF_09/2017</t>
  </si>
  <si>
    <t>INTERRUPTOR PULSADOR MINUTERIA (1 MÓDULO), 10A/250V, INCLUINDO SUPORTE E PLACA - FORNECIMENTO E INSTALAÇÃO. AF_09/2017</t>
  </si>
  <si>
    <t>30,67</t>
  </si>
  <si>
    <t>TOMADA ALTA DE EMBUTIR (1 MÓDULO), 2P+T 10 A, SEM SUPORTE E SEM PLACA - FORNECIMENTO E INSTALAÇÃO. AF_12/2015</t>
  </si>
  <si>
    <t>31,87</t>
  </si>
  <si>
    <t>TOMADA ALTA DE EMBUTIR (1 MÓDULO), 2P+T 20 A, SEM SUPORTE E SEM PLACA - FORNECIMENTO E INSTALAÇÃO. AF_12/2015</t>
  </si>
  <si>
    <t>34,55</t>
  </si>
  <si>
    <t>TOMADA ALTA DE EMBUTIR (1 MÓDULO), 2P+T 10 A, INCLUINDO SUPORTE E PLACA - FORNECIMENTO E INSTALAÇÃO. AF_12/2015</t>
  </si>
  <si>
    <t>40,42</t>
  </si>
  <si>
    <t>TOMADA ALTA DE EMBUTIR (1 MÓDULO), 2P+T 20 A, INCLUINDO SUPORTE E PLACA - FORNECIMENTO E INSTALAÇÃO. AF_12/2015</t>
  </si>
  <si>
    <t>43,10</t>
  </si>
  <si>
    <t>TOMADA MÉDIA DE EMBUTIR (1 MÓDULO), 2P+T 10 A, SEM SUPORTE E SEM PLACA - FORNECIMENTO E INSTALAÇÃO. AF_12/2015</t>
  </si>
  <si>
    <t>23,42</t>
  </si>
  <si>
    <t>TOMADA MÉDIA DE EMBUTIR (1 MÓDULO), 2P+T 20 A, SEM SUPORTE E SEM PLACA - FORNECIMENTO E INSTALAÇÃO. AF_12/2015</t>
  </si>
  <si>
    <t>TOMADA MÉDIA DE EMBUTIR (1 MÓDULO), 2P+T 10 A, INCLUINDO SUPORTE E PLACA - FORNECIMENTO E INSTALAÇÃO. AF_12/2015</t>
  </si>
  <si>
    <t>31,97</t>
  </si>
  <si>
    <t>TOMADA MÉDIA DE EMBUTIR (1 MÓDULO), 2P+T 20 A, INCLUINDO SUPORTE E PLACA - FORNECIMENTO E INSTALAÇÃO. AF_12/2015</t>
  </si>
  <si>
    <t>34,65</t>
  </si>
  <si>
    <t>TOMADA BAIXA DE EMBUTIR (1 MÓDULO), 2P+T 10 A, SEM SUPORTE E SEM PLACA - FORNECIMENTO E INSTALAÇÃO. AF_12/2015</t>
  </si>
  <si>
    <t>TOMADA BAIXA DE EMBUTIR (1 MÓDULO), 2P+T 20 A, SEM SUPORTE E SEM PLACA - FORNECIMENTO E INSTALAÇÃO. AF_12/2015</t>
  </si>
  <si>
    <t>22,81</t>
  </si>
  <si>
    <t>TOMADA BAIXA DE EMBUTIR (1 MÓDULO), 2P+T 10 A, INCLUINDO SUPORTE E PLACA - FORNECIMENTO E INSTALAÇÃO. AF_12/2015</t>
  </si>
  <si>
    <t>TOMADA BAIXA DE EMBUTIR (1 MÓDULO), 2P+T 20 A, INCLUINDO SUPORTE E PLACA - FORNECIMENTO E INSTALAÇÃO. AF_12/2015</t>
  </si>
  <si>
    <t>31,36</t>
  </si>
  <si>
    <t>TOMADA MÉDIA DE EMBUTIR (2 MÓDULOS), 2P+T 10 A, SEM SUPORTE E SEM PLACA - FORNECIMENTO E INSTALAÇÃO. AF_12/2015</t>
  </si>
  <si>
    <t>44,10</t>
  </si>
  <si>
    <t>TOMADA MÉDIA DE EMBUTIR (2 MÓDULOS), 2P+T 20 A, SEM SUPORTE E SEM PLACA - FORNECIMENTO E INSTALAÇÃO. AF_12/2015</t>
  </si>
  <si>
    <t>49,46</t>
  </si>
  <si>
    <t>TOMADA MÉDIA DE EMBUTIR (2 MÓDULOS), 2P+T 10 A, INCLUINDO SUPORTE E PLACA - FORNECIMENTO E INSTALAÇÃO. AF_12/2015</t>
  </si>
  <si>
    <t>52,65</t>
  </si>
  <si>
    <t>TOMADA MÉDIA DE EMBUTIR (2 MÓDULOS), 2P+T 20 A, INCLUINDO SUPORTE E PLACA - FORNECIMENTO E INSTALAÇÃO. AF_12/2015</t>
  </si>
  <si>
    <t>58,01</t>
  </si>
  <si>
    <t>TOMADA BAIXA DE EMBUTIR (2 MÓDULOS), 2P+T 10 A, SEM SUPORTE E SEM PLACA - FORNECIMENTO E INSTALAÇÃO. AF_12/2015</t>
  </si>
  <si>
    <t>37,53</t>
  </si>
  <si>
    <t>TOMADA BAIXA DE EMBUTIR (2 MÓDULOS), 2P+T 20 A, SEM SUPORTE E SEM PLACA - FORNECIMENTO E INSTALAÇÃO. AF_12/2015</t>
  </si>
  <si>
    <t>42,89</t>
  </si>
  <si>
    <t>TOMADA BAIXA DE EMBUTIR (2 MÓDULOS), 2P+T 10 A, INCLUINDO SUPORTE E PLACA - FORNECIMENTO E INSTALAÇÃO. AF_12/2015</t>
  </si>
  <si>
    <t>46,08</t>
  </si>
  <si>
    <t>TOMADA BAIXA DE EMBUTIR (2 MÓDULOS), 2P+T 20 A, INCLUINDO SUPORTE E PLACA - FORNECIMENTO E INSTALAÇÃO. AF_12/2015</t>
  </si>
  <si>
    <t>51,44</t>
  </si>
  <si>
    <t>TOMADA MÉDIA DE EMBUTIR (3 MÓDULOS), 2P+T 10 A, SEM SUPORTE E SEM PLACA - FORNECIMENTO E INSTALAÇÃO. AF_12/2015</t>
  </si>
  <si>
    <t>64,78</t>
  </si>
  <si>
    <t>TOMADA MÉDIA DE EMBUTIR (3 MÓDULOS), 2P+T 20 A, SEM SUPORTE E SEM PLACA - FORNECIMENTO E INSTALAÇÃO. AF_12/2015</t>
  </si>
  <si>
    <t>72,82</t>
  </si>
  <si>
    <t>TOMADA MÉDIA DE EMBUTIR (3 MÓDULOS), 2P+T 10 A, INCLUINDO SUPORTE E PLACA - FORNECIMENTO E INSTALAÇÃO. AF_12/2015</t>
  </si>
  <si>
    <t>TOMADA MÉDIA DE EMBUTIR (3 MÓDULOS), 2P+T 20 A, INCLUINDO SUPORTE E PLACA - FORNECIMENTO E INSTALAÇÃO. AF_12/2015</t>
  </si>
  <si>
    <t>81,37</t>
  </si>
  <si>
    <t>TOMADA BAIXA DE EMBUTIR (3 MÓDULOS), 2P+T 10 A, SEM SUPORTE E SEM PLACA - FORNECIMENTO E INSTALAÇÃO. AF_12/2015</t>
  </si>
  <si>
    <t>54,93</t>
  </si>
  <si>
    <t>TOMADA BAIXA DE EMBUTIR (3 MÓDULOS), 2P+T 20 A, SEM SUPORTE E SEM PLACA - FORNECIMENTO E INSTALAÇÃO. AF_12/2015</t>
  </si>
  <si>
    <t>62,97</t>
  </si>
  <si>
    <t>TOMADA BAIXA DE EMBUTIR (3 MÓDULOS), 2P+T 10 A, INCLUINDO SUPORTE E PLACA - FORNECIMENTO E INSTALAÇÃO. AF_12/2015</t>
  </si>
  <si>
    <t>TOMADA BAIXA DE EMBUTIR (3 MÓDULOS), 2P+T 20 A, INCLUINDO SUPORTE E PLACA - FORNECIMENTO E INSTALAÇÃO. AF_12/2015</t>
  </si>
  <si>
    <t>71,52</t>
  </si>
  <si>
    <t>TOMADA BAIXA DE EMBUTIR (4 MÓDULOS), 2P+T 10 A, SEM SUPORTE E SEM PLACA - FORNECIMENTO E INSTALAÇÃO. AF_12/2015</t>
  </si>
  <si>
    <t>72,78</t>
  </si>
  <si>
    <t>TOMADA BAIXA DE EMBUTIR (4 MÓDULOS), 2P+T 10 A, INCLUINDO SUPORTE E PLACA - FORNECIMENTO E INSTALAÇÃO. AF_12/2015</t>
  </si>
  <si>
    <t>86,74</t>
  </si>
  <si>
    <t>TOMADA BAIXA DE EMBUTIR (6 MÓDULOS), 2P+T 10 A, SEM SUPORTE E SEM PLACA - FORNECIMENTO E INSTALAÇÃO. AF_12/2015</t>
  </si>
  <si>
    <t>107,80</t>
  </si>
  <si>
    <t>TOMADA BAIXA DE EMBUTIR (6 MÓDULOS), 2P+T 10 A, INCLUINDO SUPORTE E PLACA - FORNECIMENTO E INSTALAÇÃO. AF_12/2015</t>
  </si>
  <si>
    <t>121,76</t>
  </si>
  <si>
    <t>INTERRUPTOR SIMPLES (1 MÓDULO) COM 1 TOMADA DE EMBUTIR 2P+T 10 A,  SEM SUPORTE E SEM PLACA - FORNECIMENTO E INSTALAÇÃO. AF_12/2015</t>
  </si>
  <si>
    <t>INTERRUPTOR SIMPLES (1 MÓDULO) COM 1 TOMADA DE EMBUTIR 2P+T 10 A,  INCLUINDO SUPORTE E PLACA - FORNECIMENTO E INSTALAÇÃO. AF_12/2015</t>
  </si>
  <si>
    <t>INTERRUPTOR SIMPLES (1 MÓDULO) COM 2 TOMADAS DE EMBUTIR 2P+T 10 A,  SEM SUPORTE E SEM PLACA - FORNECIMENTO E INSTALAÇÃO. AF_12/2015</t>
  </si>
  <si>
    <t>59,93</t>
  </si>
  <si>
    <t>INTERRUPTOR SIMPLES (1 MÓDULO) COM 2 TOMADAS DE EMBUTIR 2P+T 10 A,  INCLUINDO SUPORTE E PLACA - FORNECIMENTO E INSTALAÇÃO. AF_12/2015</t>
  </si>
  <si>
    <t>68,48</t>
  </si>
  <si>
    <t>INTERRUPTOR SIMPLES (2 MÓDULOS) COM 1 TOMADA DE EMBUTIR 2P+T 10 A,  SEM SUPORTE E SEM PLACA - FORNECIMENTO E INSTALAÇÃO. AF_12/2015</t>
  </si>
  <si>
    <t>INTERRUPTOR SIMPLES (2 MÓDULOS) COM 1 TOMADA DE EMBUTIR 2P+T 10 A,  INCLUINDO SUPORTE E PLACA - FORNECIMENTO E INSTALAÇÃO. AF_12/2015</t>
  </si>
  <si>
    <t>63,59</t>
  </si>
  <si>
    <t>INTERRUPTOR PARALELO (1 MÓDULO) COM 1 TOMADA DE EMBUTIR 2P+T 10 A,  SEM SUPORTE E SEM PLACA - FORNECIMENTO E INSTALAÇÃO. AF_12/2015</t>
  </si>
  <si>
    <t>INTERRUPTOR PARALELO (1 MÓDULO) COM 1 TOMADA DE EMBUTIR 2P+T 10 A,  INCLUINDO SUPORTE E PLACA - FORNECIMENTO E INSTALAÇÃO. AF_12/2015</t>
  </si>
  <si>
    <t>54,04</t>
  </si>
  <si>
    <t>INTERRUPTOR PARALELO (1 MÓDULO) COM 2 TOMADAS DE EMBUTIR 2P+T 10 A,  SEM SUPORTE E SEM PLACA - FORNECIMENTO E INSTALAÇÃO. AF_12/2015</t>
  </si>
  <si>
    <t>INTERRUPTOR PARALELO (1 MÓDULO) COM 2 TOMADAS DE EMBUTIR 2P+T 10 A,  INCLUINDO SUPORTE E PLACA - FORNECIMENTO E INSTALAÇÃO. AF_12/2015</t>
  </si>
  <si>
    <t>74,72</t>
  </si>
  <si>
    <t>INTERRUPTOR PARALELO (2 MÓDULOS) COM 1 TOMADA DE EMBUTIR 2P+T 10 A,  SEM SUPORTE E SEM PLACA - FORNECIMENTO E INSTALAÇÃO. AF_12/2015</t>
  </si>
  <si>
    <t>67,56</t>
  </si>
  <si>
    <t>INTERRUPTOR PARALELO (2 MÓDULOS) COM 1 TOMADA DE EMBUTIR 2P+T 10 A,  INCLUINDO SUPORTE E PLACA - FORNECIMENTO E INSTALAÇÃO. AF_12/2015</t>
  </si>
  <si>
    <t>76,11</t>
  </si>
  <si>
    <t>INTERRUPTOR SIMPLES (1 MÓDULO), INTERRUPTOR PARALELO (1 MÓDULO) E 1 TOMADA DE EMBUTIR 2P+T 10 A,  SEM SUPORTE E SEM PLACA - FORNECIMENTO E INSTALAÇÃO. AF_12/2015</t>
  </si>
  <si>
    <t>61,32</t>
  </si>
  <si>
    <t>INTERRUPTOR SIMPLES (1 MÓDULO), INTERRUPTOR PARALELO (1 MÓDULO) E 1 TOMADA DE EMBUTIR 2P+T 10 A,  INCLUINDO SUPORTE E PLACA - FORNECIMENTO E INSTALAÇÃO. AF_12/2015</t>
  </si>
  <si>
    <t>69,87</t>
  </si>
  <si>
    <t>LUMINÁRIA TIPO CALHA, DE SOBREPOR, COM 1 LÂMPADA TUBULAR FLUORESCENTE DE 18 W, COM REATOR DE PARTIDA RÁPIDA - FORNECIMENTO E INSTALAÇÃO. AF_02/2020</t>
  </si>
  <si>
    <t>52,81</t>
  </si>
  <si>
    <t>LUMINÁRIA TIPO CALHA, DE SOBREPOR, COM 1 LÂMPADA TUBULAR FLUORESCENTE DE 36 W, COM REATOR DE PARTIDA RÁPIDA - FORNECIMENTO E INSTALAÇÃO. AF_02/2020</t>
  </si>
  <si>
    <t>72,11</t>
  </si>
  <si>
    <t>LUMINÁRIA TIPO CALHA, DE SOBREPOR, COM 2 LÂMPADAS TUBULARES FLUORESCENTES DE 18 W, COM REATOR DE PARTIDA RÁPIDA - FORNECIMENTO E INSTALAÇÃO. AF_02/2020</t>
  </si>
  <si>
    <t>70,15</t>
  </si>
  <si>
    <t>LUMINÁRIA TIPO CALHA, DE SOBREPOR, COM 2 LÂMPADAS TUBULARES FLUORESCENTES DE 36 W, COM REATOR DE PARTIDA RÁPIDA - FORNECIMENTO E INSTALAÇÃO. AF_02/2020</t>
  </si>
  <si>
    <t>93,46</t>
  </si>
  <si>
    <t>LUMINÁRIA TIPO CALHA, DE EMBUTIR, COM 2 LÂMPADAS FLUORESCENTES DE 14 W, COM REATOR DE PARTIDA RÁPIDA - FORNECIMENTO E INSTALAÇÃO. AF_02/2020</t>
  </si>
  <si>
    <t>165,65</t>
  </si>
  <si>
    <t>LUMINÁRIA TIPO PLAFON EM PLÁSTICO, DE SOBREPOR, COM 1 LÂMPADA FLUORESCENTE DE 15 W, SEM REATOR - FORNECIMENTO E INSTALAÇÃO. AF_02/2020</t>
  </si>
  <si>
    <t>LUMINÁRIA TIPO PLAFON REDONDO COM VIDRO FOSCO, DE SOBREPOR, COM 1 LÂMPADA FLUORESCENTE DE 15 W, SEM REATOR - FORNECIMENTO E INSTALAÇÃO. AF_02/2020</t>
  </si>
  <si>
    <t>LUMINÁRIA TIPO PLAFON REDONDO COM VIDRO FOSCO, DE SOBREPOR, COM 2 LÂMPADAS FLUORESCENTES DE 15 W, SEM REATOR - FORNECIMENTO E INSTALAÇÃO. AF_02/2020</t>
  </si>
  <si>
    <t>LUMINÁRIA TIPO SPOT, DE SOBREPOR, COM 1 LÂMPADA FLUORESCENTE DE 15 W, SEM REATOR - FORNECIMENTO E INSTALAÇÃO. AF_02/2020</t>
  </si>
  <si>
    <t>92,73</t>
  </si>
  <si>
    <t>LUMINÁRIA TIPO SPOT, DE SOBREPOR, COM 2 LÂMPADAS FLUORESCENTES DE 15 W, SEM REATOR - FORNECIMENTO E INSTALAÇÃO. AF_02/2020</t>
  </si>
  <si>
    <t>94,19</t>
  </si>
  <si>
    <t>SENSOR DE PRESENÇA COM FOTOCÉLULA, FIXAÇÃO EM PAREDE - FORNECIMENTO E INSTALAÇÃO. AF_02/2020</t>
  </si>
  <si>
    <t>64,52</t>
  </si>
  <si>
    <t>SENSOR DE PRESENÇA SEM FOTOCÉLULA, FIXAÇÃO EM PAREDE - FORNECIMENTO E INSTALAÇÃO. AF_02/2020</t>
  </si>
  <si>
    <t>47,12</t>
  </si>
  <si>
    <t>SENSOR DE PRESENÇA COM FOTOCÉLULA, FIXAÇÃO EM TETO - FORNECIMENTO E INSTALAÇÃO. AF_02/2020</t>
  </si>
  <si>
    <t>44,33</t>
  </si>
  <si>
    <t>SENSOR DE PRESENÇA SEM FOTOCÉLULA, FIXAÇÃO EM TETO - FORNECIMENTO E INSTALAÇÃO. AF_02/2020</t>
  </si>
  <si>
    <t>42,10</t>
  </si>
  <si>
    <t>LUMINÁRIA DE EMERGÊNCIA, COM 30 LÂMPADAS LED DE 2 W, SEM REATOR - FORNECIMENTO E INSTALAÇÃO. AF_02/2020</t>
  </si>
  <si>
    <t>LÂMPADA COMPACTA DE LED 6 W, BASE E27 - FORNECIMENTO E INSTALAÇÃO. AF_02/2020</t>
  </si>
  <si>
    <t>16,44</t>
  </si>
  <si>
    <t>LÂMPADA COMPACTA DE LED 10 W, BASE E27 - FORNECIMENTO E INSTALAÇÃO. AF_02/2020</t>
  </si>
  <si>
    <t>17,64</t>
  </si>
  <si>
    <t>LÂMPADA COMPACTA FLUORESCENTE DE 15 W, BASE E27 - FORNECIMENTO E INSTALAÇÃO. AF_02/2020</t>
  </si>
  <si>
    <t>23,66</t>
  </si>
  <si>
    <t>LÂMPADA COMPACTA FLUORESCENTE DE 20 W, BASE E27 - FORNECIMENTO E INSTALAÇÃO. AF_02/2020</t>
  </si>
  <si>
    <t>LÂMPADA COMPACTA DE VAPOR MERCURIO 125 W, BASE E27 - FORNECIMENTO E INSTALAÇÃO. AF_02/2020</t>
  </si>
  <si>
    <t>32,88</t>
  </si>
  <si>
    <t>LÂMPADA COMPACTA DE VAPOR METÁLICO OVOIDE 150 W, BASE E27 - FORNECIMENTO E INSTALAÇÃO. AF_02/2020</t>
  </si>
  <si>
    <t>58,46</t>
  </si>
  <si>
    <t>LÂMPADA TUBULAR FLUORESCENTE T8 DE 16/18 W, BASE G13 - FORNECIMENTO E INSTALAÇÃO. AF_02/2020_P</t>
  </si>
  <si>
    <t>39,99</t>
  </si>
  <si>
    <t>LÂMPADA TUBULAR FLUORESCENTE T8 DE 32/36 W, BASE G13 - FORNECIMENTO E INSTALAÇÃO. AF_02/2020_P</t>
  </si>
  <si>
    <t>44,69</t>
  </si>
  <si>
    <t>LÂMPADA TUBULAR FLUORESCENTE T10 DE 20/40 W, BASE G13 - FORNECIMENTO E INSTALAÇÃO. AF_02/2020_P</t>
  </si>
  <si>
    <t>44,36</t>
  </si>
  <si>
    <t>LÂMPADA TUBULAR FLUORESCENTE T5 DE 14 W, BASE G13 - FORNECIMENTO E INSTALAÇÃO. AF_02/2020_P</t>
  </si>
  <si>
    <t>42,99</t>
  </si>
  <si>
    <t>LÂMPADA TUBULAR LED DE 9/10 W, BASE G13 - FORNECIMENTO E INSTALAÇÃO. AF_02/2020_P</t>
  </si>
  <si>
    <t>26,45</t>
  </si>
  <si>
    <t>LÂMPADA TUBULAR LED DE 18/20 W, BASE G13 - FORNECIMENTO E INSTALAÇÃO. AF_02/2020_P</t>
  </si>
  <si>
    <t>31,73</t>
  </si>
  <si>
    <t>LUMINÁRIA TIPO CALHA, DE SOBREPOR, COM 1 LÂMPADA TUBULAR FLUORESCENTE DE 20 W, COM REATOR DE PARTIDA CONVENCIONAL - FORNECIMENTO E INSTALAÇÃO. AF_02/2020</t>
  </si>
  <si>
    <t>LUMINÁRIA DUPLA TIPO CALHA, DE SOBREPOR, COM 4 LÂMPADAS TUBULARES FLUORESCENTES DE 18 W,COM REATORES DE PARTIDA RÁPIDA - FORNECIMENTO E INSTALAÇÃO. AF_02/2020</t>
  </si>
  <si>
    <t>140,30</t>
  </si>
  <si>
    <t>LUMINÁRIA DUPLA TIPO CALHA, DE SOBREPOR, COM 4 LÂMPADAS TUBULARES FLUORESCENTES DE 36 W, COM REATORES DE PARTIDA RÁPIDA -FORNECIMENTO E INSTALAÇÃO. AF_02/2020</t>
  </si>
  <si>
    <t>186,92</t>
  </si>
  <si>
    <t>LÂMPADA FLUORESCENTE ESPIRAL BRANCA 45 W, BASE E27 - FORNECIMENTO E INSTALAÇÃO. AF_02/2020</t>
  </si>
  <si>
    <t>66,82</t>
  </si>
  <si>
    <t>LÂMPADA FLUORESCENTE ESPIRAL BRANCA 65 W, BASE E27 - FORNECIMENTO E INSTALAÇÃO. AF_02/2020</t>
  </si>
  <si>
    <t>114,00</t>
  </si>
  <si>
    <t>REATOR DE PARTIDA RÁPIDA PARA LÂMPADA FLUORESCENTE 2X40W - FORNECIMENTO E INSTALAÇÃO. AF_02/2020</t>
  </si>
  <si>
    <t>45,76</t>
  </si>
  <si>
    <t>REATOR DE PARTIDA RÁPIDA PARA LÂMPADA FLUORESCENTE 1X20W - FORNECIMENTO E INSTALAÇÃO. AF_02/2020</t>
  </si>
  <si>
    <t>32,60</t>
  </si>
  <si>
    <t>REATOR DE PARTIDA RÁPIDA PARA LÂMPADA FLUORESCENTE 1X40W - FORNECIMENTO E INSTALAÇÃO. AF_02/2020</t>
  </si>
  <si>
    <t>36,76</t>
  </si>
  <si>
    <t>LUMINÁRIA TIPO PLAFON CIRCULAR, DE SOBREPOR, COM LED DE 12/13 W - FORNECIMENTO E INSTALAÇÃO. AF_03/2022</t>
  </si>
  <si>
    <t>37,57</t>
  </si>
  <si>
    <t>ENTRADA DE ENERGIA ELÉTRICA, AÉREA, MONOFÁSICA, COM CAIXA DE SOBREPOR, CABO DE 10 MM2 E DISJUNTOR DIN 50A (NÃO INCLUSO O POSTE DE CONCRETO). AF_07/2020_P</t>
  </si>
  <si>
    <t>1.371,85</t>
  </si>
  <si>
    <t>ENTRADA DE ENERGIA ELÉTRICA, AÉREA, MONOFÁSICA, COM CAIXA DE SOBREPOR, CABO DE 16 MM2 E DISJUNTOR DIN 50A (NÃO INCLUSO O POSTE DE CONCRETO). AF_07/2020_P</t>
  </si>
  <si>
    <t>1.470,08</t>
  </si>
  <si>
    <t>ENTRADA DE ENERGIA ELÉTRICA, AÉREA, MONOFÁSICA, COM CAIXA DE SOBREPOR, CABO DE 25 MM2 E DISJUNTOR DIN 50A (NÃO INCLUSO O POSTE DE CONCRETO). AF_07/2020_P</t>
  </si>
  <si>
    <t>1.511,66</t>
  </si>
  <si>
    <t>ENTRADA DE ENERGIA ELÉTRICA, AÉREA, MONOFÁSICA, COM CAIXA DE SOBREPOR, CABO DE 35 MM2 E DISJUNTOR DIN 50A (NÃO INCLUSO O POSTE DE CONCRETO). AF_07/2020_P</t>
  </si>
  <si>
    <t>1.659,15</t>
  </si>
  <si>
    <t>ENTRADA DE ENERGIA ELÉTRICA, AÉREA, MONOFÁSICA, COM CAIXA DE EMBUTIR, CABO DE 10 MM2 E DISJUNTOR DIN 50A (NÃO INCLUSO O POSTE DE CONCRETO). AF_07/2020_P</t>
  </si>
  <si>
    <t>1.357,64</t>
  </si>
  <si>
    <t>ENTRADA DE ENERGIA ELÉTRICA, AÉREA, MONOFÁSICA, COM CAIXA DE EMBUTIR, CABO DE 16 MM2 E DISJUNTOR DIN 50A (NÃO INCLUSO O POSTE DE CONCRETO). AF_07/2020_P</t>
  </si>
  <si>
    <t>1.455,87</t>
  </si>
  <si>
    <t>ENTRADA DE ENERGIA ELÉTRICA, AÉREA, MONOFÁSICA, COM CAIXA DE EMBUTIR, CABO DE 25 MM2 E DISJUNTOR DIN 50A (NÃO INCLUSO O POSTE DE CONCRETO). AF_07/2020_P</t>
  </si>
  <si>
    <t>1.497,45</t>
  </si>
  <si>
    <t>ENTRADA DE ENERGIA ELÉTRICA, AÉREA, MONOFÁSICA, COM CAIXA DE EMBUTIR, CABO DE 35 MM2 E DISJUNTOR DIN 50A (NÃO INCLUSO O POSTE DE CONCRETO). AF_07/2020_P</t>
  </si>
  <si>
    <t>1.644,94</t>
  </si>
  <si>
    <t>ENTRADA DE ENERGIA ELÉTRICA, AÉREA, BIFÁSICA, COM CAIXA DE SOBREPOR, CABO DE 10 MM2 E DISJUNTOR DIN 50A (NÃO INCLUSO O POSTE DE CONCRETO). AF_07/2020_P</t>
  </si>
  <si>
    <t>1.647,54</t>
  </si>
  <si>
    <t>ENTRADA DE ENERGIA ELÉTRICA, AÉREA, BIFÁSICA, COM CAIXA DE SOBREPOR, CABO DE 16 MM2 E DISJUNTOR DIN 50A (NÃO INCLUSO O POSTE DE CONCRETO). AF_07/2020_P</t>
  </si>
  <si>
    <t>1.796,23</t>
  </si>
  <si>
    <t>ENTRADA DE ENERGIA ELÉTRICA, AÉREA, BIFÁSICA, COM CAIXA DE SOBREPOR, CABO DE 25 MM2 E DISJUNTOR DIN 50A (NÃO INCLUSO O POSTE DE CONCRETO). AF_07/2020_P</t>
  </si>
  <si>
    <t>1.859,16</t>
  </si>
  <si>
    <t>ENTRADA DE ENERGIA ELÉTRICA, AÉREA, BIFÁSICA, COM CAIXA DE SOBREPOR, CABO DE 35 MM2 E DISJUNTOR DIN 50A (NÃO INCLUSO O POSTE DE CONCRETO). AF_07/2020_P</t>
  </si>
  <si>
    <t>2.066,66</t>
  </si>
  <si>
    <t>ENTRADA DE ENERGIA ELÉTRICA, AÉREA, BIFÁSICA, COM CAIXA DE EMBUTIR, CABO DE 10 MM2 E DISJUNTOR DIN 50A (NÃO INCLUSO O POSTE DE CONCRETO). AF_07/2020_P</t>
  </si>
  <si>
    <t>1.640,97</t>
  </si>
  <si>
    <t>ENTRADA DE ENERGIA ELÉTRICA, AÉREA, BIFÁSICA, COM CAIXA DE EMBUTIR, CABO DE 16 MM2 E DISJUNTOR DIN 50A (NÃO INCLUSO O POSTE DE CONCRETO). AF_07/2020_P</t>
  </si>
  <si>
    <t>1.789,66</t>
  </si>
  <si>
    <t>ENTRADA DE ENERGIA ELÉTRICA, AÉREA, BIFÁSICA, COM CAIXA DE EMBUTIR, CABO DE 25 MM2 E DISJUNTOR DIN 50A (NÃO INCLUSO O POSTE DE CONCRETO). AF_07/2020_P</t>
  </si>
  <si>
    <t>1.852,59</t>
  </si>
  <si>
    <t>ENTRADA DE ENERGIA ELÉTRICA, AÉREA, BIFÁSICA, COM CAIXA DE EMBUTIR, CABO DE 35 MM2 E DISJUNTOR DIN 50A (NÃO INCLUSO O POSTE DE CONCRETO). AF_07/2020_P</t>
  </si>
  <si>
    <t>2.060,09</t>
  </si>
  <si>
    <t>ENTRADA DE ENERGIA ELÉTRICA, AÉREA, TRIFÁSICA, COM CAIXA DE SOBREPOR, CABO DE 10 MM2 E DISJUNTOR DIN 50A (NÃO INCLUSO O POSTE DE CONCRETO). AF_07/2020_P</t>
  </si>
  <si>
    <t>1.766,55</t>
  </si>
  <si>
    <t>ENTRADA DE ENERGIA ELÉTRICA, AÉREA, TRIFÁSICA, COM CAIXA DE SOBREPOR, CABO DE 16 MM2 E DISJUNTOR DIN 50A (NÃO INCLUSO O POSTE DE CONCRETO). AF_07/2020_P</t>
  </si>
  <si>
    <t>1.964,80</t>
  </si>
  <si>
    <t>ENTRADA DE ENERGIA ELÉTRICA, AÉREA, TRIFÁSICA, COM CAIXA DE SOBREPOR, CABO DE 25 MM2 E DISJUNTOR DIN 50A (NÃO INCLUSO O POSTE DE CONCRETO). AF_07/2020_P</t>
  </si>
  <si>
    <t>2.048,72</t>
  </si>
  <si>
    <t>ENTRADA DE ENERGIA ELÉTRICA, AÉREA, TRIFÁSICA, COM CAIXA DE SOBREPOR, CABO DE 35 MM2 E DISJUNTOR DIN 50A (NÃO INCLUSO O POSTE DE CONCRETO). AF_07/2020_P</t>
  </si>
  <si>
    <t>2.315,15</t>
  </si>
  <si>
    <t>ENTRADA DE ENERGIA ELÉTRICA, AÉREA, TRIFÁSICA, COM CAIXA DE EMBUTIR, CABO DE 10 MM2 E DISJUNTOR DIN 50A (NÃO INCLUSO O POSTE DE CONCRETO). AF_07/2020</t>
  </si>
  <si>
    <t>1.947,35</t>
  </si>
  <si>
    <t>ENTRADA DE ENERGIA ELÉTRICA, AÉREA, TRIFÁSICA, COM CAIXA DE EMBUTIR, CABO DE 16 MM2 E DISJUNTOR DIN 50A (NÃO INCLUSO O POSTE DE CONCRETO). AF_07/2020</t>
  </si>
  <si>
    <t>2.145,60</t>
  </si>
  <si>
    <t>ENTRADA DE ENERGIA ELÉTRICA, AÉREA, TRIFÁSICA, COM CAIXA DE EMBUTIR, CABO DE 25 MM2 E DISJUNTOR DIN 50A (NÃO INCLUSO O POSTE DE CONCRETO). AF_07/2020</t>
  </si>
  <si>
    <t>2.229,52</t>
  </si>
  <si>
    <t>ENTRADA DE ENERGIA ELÉTRICA, AÉREA, TRIFÁSICA, COM CAIXA DE EMBUTIR, CABO DE 35 MM2 E DISJUNTOR DIN 50A (NÃO INCLUSO O POSTE DE CONCRETO). AF_07/2020</t>
  </si>
  <si>
    <t>2.495,95</t>
  </si>
  <si>
    <t>ENTRADA DE ENERGIA ELÉTRICA, SUBTERRÂNEA, MONOFÁSICA, COM CAIXA DE SOBREPOR, CABO DE 10 MM2 E DISJUNTOR DIN 50A (NÃO INCLUSA MURETA DE ALVENARIA). AF_07/2020_P</t>
  </si>
  <si>
    <t>795,04</t>
  </si>
  <si>
    <t>ENTRADA DE ENERGIA ELÉTRICA, SUBTERRÂNEA, MONOFÁSICA, COM CAIXA DE SOBREPOR, CABO DE 16 MM2 E DISJUNTOR DIN 50A (NÃO INCLUSA MURETA DE ALVENARIA). AF_07/2020_P</t>
  </si>
  <si>
    <t>912,92</t>
  </si>
  <si>
    <t>ENTRADA DE ENERGIA ELÉTRICA, SUBTERRÂNEA, MONOFÁSICA, COM CAIXA DE SOBREPOR, CABO DE 25 MM2 E DISJUNTOR DIN 50A (NÃO INCLUSA MURETA DE ALVENARIA). AF_07/2020_P</t>
  </si>
  <si>
    <t>962,82</t>
  </si>
  <si>
    <t>ENTRADA DE ENERGIA ELÉTRICA, SUBTERRÂNEA, MONOFÁSICA, COM CAIXA DE SOBREPOR, CABO DE 35 MM2 E DISJUNTOR DIN 50A (NÃO INCLUSA MURETA DE ALVENARIA). AF_07/2020_P</t>
  </si>
  <si>
    <t>1.103,00</t>
  </si>
  <si>
    <t>ENTRADA DE ENERGIA ELÉTRICA, SUBTERRÂNEA, MONOFÁSICA, COM CAIXA DE EMBUTIR, CABO DE 10 MM2 E DISJUNTOR DIN 50A (NÃO INCLUSA MURETA DE ALVENARIA). AF_07/2020_P</t>
  </si>
  <si>
    <t>780,83</t>
  </si>
  <si>
    <t>ENTRADA DE ENERGIA ELÉTRICA, SUBTERRÂNEA, MONOFÁSICA, COM CAIXA DE EMBUTIR, CABO DE 16 MM2 E DISJUNTOR DIN 50A (NÃO INCLUSA MURETA DE ALVENARIA). AF_07/2020_P</t>
  </si>
  <si>
    <t>898,71</t>
  </si>
  <si>
    <t>ENTRADA DE ENERGIA ELÉTRICA, SUBTERRÂNEA, MONOFÁSICA, COM CAIXA DE EMBUTIR, CABO DE 25 MM2 E DISJUNTOR DIN 50A (NÃO INCLUSA MURETA DE ALVENARIA). AF_07/2020_P</t>
  </si>
  <si>
    <t>948,61</t>
  </si>
  <si>
    <t>ENTRADA DE ENERGIA ELÉTRICA, SUBTERRÂNEA, MONOFÁSICA, COM CAIXA DE EMBUTIR, CABO DE 35 MM2 E DISJUNTOR DIN 50A (NÃO INCLUSA MURETA DE ALVENARIA). AF_07/2020_P</t>
  </si>
  <si>
    <t>1.088,79</t>
  </si>
  <si>
    <t>ENTRADA DE ENERGIA ELÉTRICA, SUBTERRÂNEA, BIFÁSICA, COM CAIXA DE SOBREPOR, CABO DE 10 MM2 E DISJUNTOR DIN 50A (NÃO INCLUSA MURETA DE ALVENARIA). AF_07/2020_P</t>
  </si>
  <si>
    <t>1.086,93</t>
  </si>
  <si>
    <t>ENTRADA DE ENERGIA ELÉTRICA, SUBTERRÂNEA, BIFÁSICA, COM CAIXA DE SOBREPOR, CABO DE 16 MM2 E DISJUNTOR DIN 50A (NÃO INCLUSA MURETA DE ALVENARIA). AF_07/2020_P</t>
  </si>
  <si>
    <t>1.263,74</t>
  </si>
  <si>
    <t>ENTRADA DE ENERGIA ELÉTRICA, SUBTERRÂNEA, BIFÁSICA, COM CAIXA DE SOBREPOR, CABO DE 25 MM2 E DISJUNTOR DIN 50A (NÃO INCLUSA MURETA DE ALVENARIA). AF_07/2020_P</t>
  </si>
  <si>
    <t>1.338,59</t>
  </si>
  <si>
    <t>ENTRADA DE ENERGIA ELÉTRICA, SUBTERRÂNEA, BIFÁSICA, COM CAIXA DE SOBREPOR, CABO DE 35 MM2 E DISJUNTOR DIN 50A (NÃO INCLUSA MURETA DE ALVENARIA). AF_07/2020_P</t>
  </si>
  <si>
    <t>1.548,86</t>
  </si>
  <si>
    <t>ENTRADA DE ENERGIA ELÉTRICA, SUBTERRÂNEA, BIFÁSICA, COM CAIXA DE EMBUTIR, CABO DE 10 MM2 E DISJUNTOR DIN 50A (NÃO INCLUSA MURETA DE ALVENARIA). AF_07/2020_P</t>
  </si>
  <si>
    <t>1.080,35</t>
  </si>
  <si>
    <t>ENTRADA DE ENERGIA ELÉTRICA, SUBTERRÂNEA, BIFÁSICA, COM CAIXA DE EMBUTIR, CABO DE 16 MM2 E DISJUNTOR DIN 50A (NÃO INCLUSA MURETA DE ALVENARIA). AF_07/2020_P</t>
  </si>
  <si>
    <t>1.257,16</t>
  </si>
  <si>
    <t>ENTRADA DE ENERGIA ELÉTRICA, SUBTERRÂNEA, BIFÁSICA, COM CAIXA DE EMBUTIR, CABO DE 25 MM2 E DISJUNTOR DIN 50A (NÃO INCLUSA MURETA DE ALVENARIA). AF_07/2020_P</t>
  </si>
  <si>
    <t>1.332,01</t>
  </si>
  <si>
    <t>ENTRADA DE ENERGIA ELÉTRICA, SUBTERRÂNEA, BIFÁSICA, COM CAIXA DE EMBUTIR, CABO DE 35 MM2 E DISJUNTOR DIN 50A (NÃO INCLUSA MURETA DE ALVENARIA). AF_07/2020_P</t>
  </si>
  <si>
    <t>1.542,28</t>
  </si>
  <si>
    <t>ENTRADA DE ENERGIA ELÉTRICA, SUBTERRÂNEA, TRIFÁSICA, COM CAIXA DE SOBREPOR, CABO DE 10 MM2 E DISJUNTOR DIN 50A (NÃO INCLUSA MURETA DE ALVENARIA). AF_07/2020_P</t>
  </si>
  <si>
    <t>1.223,83</t>
  </si>
  <si>
    <t>ENTRADA DE ENERGIA ELÉTRICA, SUBTERRÂNEA, TRIFÁSICA, COM CAIXA DE SOBREPOR, CABO DE 16 MM2 E DISJUNTOR DIN 50A (NÃO INCLUSA MURETA DE ALVENARIA). AF_07/2020_P</t>
  </si>
  <si>
    <t>1.459,58</t>
  </si>
  <si>
    <t>ENTRADA DE ENERGIA ELÉTRICA, SUBTERRÂNEA, TRIFÁSICA, COM CAIXA DE SOBREPOR, CABO DE 25 MM2 E DISJUNTOR DIN 50A (NÃO INCLUSA MURETA DE ALVENARIA). AF_07/2020_P</t>
  </si>
  <si>
    <t>1.559,38</t>
  </si>
  <si>
    <t>ENTRADA DE ENERGIA ELÉTRICA, SUBTERRÂNEA, TRIFÁSICA, COM CAIXA DE SOBREPOR, CABO DE 35 MM2 E DISJUNTOR DIN 50A (NÃO INCLUSA MURETA DE ALVENARIA). AF_07/2020_P</t>
  </si>
  <si>
    <t>1.839,74</t>
  </si>
  <si>
    <t>ENTRADA DE ENERGIA ELÉTRICA, SUBTERRÂNEA, TRIFÁSICA, COM CAIXA DE EMBUTIR, CABO DE 10 MM2 E DISJUNTOR DIN 50A (NÃO INCLUSA MURETA DE ALVENARIA). AF_07/2020</t>
  </si>
  <si>
    <t>1.404,62</t>
  </si>
  <si>
    <t>ENTRADA DE ENERGIA ELÉTRICA, SUBTERRÂNEA, TRIFÁSICA, COM CAIXA DE EMBUTIR, CABO DE 16 MM2 E DISJUNTOR DIN 50A (NÃO INCLUSA MURETA DE ALVENARIA). AF_07/2020</t>
  </si>
  <si>
    <t>1.640,37</t>
  </si>
  <si>
    <t>ENTRADA DE ENERGIA ELÉTRICA, SUBTERRÂNEA, TRIFÁSICA, COM CAIXA DE EMBUTIR, CABO DE 25 MM2 E DISJUNTOR DIN 50A (NÃO INCLUSA MURETA DE ALVENARIA). AF_07/2020</t>
  </si>
  <si>
    <t>1.740,17</t>
  </si>
  <si>
    <t>ENTRADA DE ENERGIA ELÉTRICA, SUBTERRÂNEA, TRIFÁSICA, COM CAIXA DE EMBUTIR, CABO DE 35 MM2 E DISJUNTOR DIN 50A (NÃO INCLUSA MURETA DE ALVENARIA). AF_07/2020</t>
  </si>
  <si>
    <t>2.020,53</t>
  </si>
  <si>
    <t>APARELHO SINALIZADOR DE SAÍDA DE GARAGEM, COM CÉLULA FOTOELÉTRICA - FORNECIMENTO E INSTALAÇÃO. AF_07/2020</t>
  </si>
  <si>
    <t>137,36</t>
  </si>
  <si>
    <t>ARMAÇÃO SECUNDÁRIA, COM 1 ESTRIBO E 1 ISOLADOR - FORNECIMENTO E INSTALAÇÃO. AF_07/2020</t>
  </si>
  <si>
    <t>ARMAÇÃO SECUNDÁRIA, COM 2 ESTRIBOS E 2 ISOLADORES - FORNECIMENTO E INSTALAÇÃO. AF_07/2020</t>
  </si>
  <si>
    <t>ARMAÇÃO SECUNDÁRIA, COM 3 ESTRIBOS E 3 ISOLADORES - FORNECIMENTO E INSTALAÇÃO. AF_07/2020</t>
  </si>
  <si>
    <t>160,08</t>
  </si>
  <si>
    <t>ARMAÇÃO SECUNDÁRIA, COM 4 ESTRIBOS E 4 ISOLADORES - FORNECIMENTO E INSTALAÇÃO. AF_07/2020</t>
  </si>
  <si>
    <t>208,08</t>
  </si>
  <si>
    <t>ARMAÇÃO SECUNDÁRIA, COM 1 ESTRIBO, SEM ISOLADOR - FORNECIMENTO E INSTALAÇÃO. AF_07/2020</t>
  </si>
  <si>
    <t>42,94</t>
  </si>
  <si>
    <t>ARMAÇÃO SECUNDÁRIA, COM 2 ESTRIBOS, SEM ISOLADOR - FORNECIMENTO E INSTALAÇÃO. AF_07/2020</t>
  </si>
  <si>
    <t>ARMAÇÃO SECUNDÁRIA, COM 3 ESTRIBOS, SEM ISOLADOR - FORNECIMENTO E INSTALAÇÃO. AF_07/2020</t>
  </si>
  <si>
    <t>121,04</t>
  </si>
  <si>
    <t>ARMAÇÃO SECUNDÁRIA, COM 4 ESTRIBOS, SEM ISOLADOR - FORNECIMENTO E INSTALAÇÃO. AF_07/2020</t>
  </si>
  <si>
    <t>178,00</t>
  </si>
  <si>
    <t>ISOLADOR, TIPO PINO, PARA TENSÃO 15 KV - FORNECIMENTO E INSTALAÇÃO. AF_07/2020</t>
  </si>
  <si>
    <t>ISOLADOR, TIPO DISCO, PARA TENSÃO 15 KV - FORNECIMENTO E INSTALAÇÃO. AF_07/2020</t>
  </si>
  <si>
    <t>ISOLADOR, TIPO ROLDANA, PARA BAIXA TENSÃO - FORNECIMENTO E INSTALAÇÃO. AF_07/2020</t>
  </si>
  <si>
    <t>7,53</t>
  </si>
  <si>
    <t>GRAMPO PARALELO METÁLICO, PARA REDES AÉREAS DE DISTRIBUIÇÃO DE ENERGIA ELÉTRICA DE BAIXA TENSÃO - FORNECIMENTO E INSTALAÇÃO. AF_07/2020</t>
  </si>
  <si>
    <t>20,22</t>
  </si>
  <si>
    <t>ALÇA PREFORMADA DE DISTRIBUIÇÃO, EM  AÇO GALVANIZADO, AWG 1 - FORNECIMENTO E INSTALAÇÃO. AF_07/2020</t>
  </si>
  <si>
    <t>20,65</t>
  </si>
  <si>
    <t>ALÇA PREFORMADA DE DISTRIBUIÇÃO, EM  AÇO GALVANIZADO, AWG 2 - FORNECIMENTO E INSTALAÇÃO. AF_07/2020</t>
  </si>
  <si>
    <t>ALÇA PREFORMADA DE DISTRIBUIÇÃO, EM  AÇO GALVANIZADO, AWG 4 - FORNECIMENTO E INSTALAÇÃO. AF_07/2020</t>
  </si>
  <si>
    <t>8,26</t>
  </si>
  <si>
    <t>ALÇA PREFORMADA DE DISTRIBUIÇÃO, EM  AÇO GALVANIZADO, AWG 6 - FORNECIMENTO E INSTALAÇÃO. AF_07/2020</t>
  </si>
  <si>
    <t>CABO DE COBRE FLEXÍVEL ISOLADO, 10 MM², 0,6/1,0 KV, PARA REDE AÉREA DE DISTRIBUIÇÃO DE ENERGIA ELÉTRICA DE BAIXA TENSÃO - FORNECIMENTO E INSTALAÇÃO. AF_07/2020</t>
  </si>
  <si>
    <t>CABO DE COBRE FLEXÍVEL ISOLADO, 16 MM², 0,6/1,0 KV, PARA REDE AÉREA DE DISTRIBUIÇÃO DE ENERGIA ELÉTRICA DE BAIXA TENSÃO - FORNECIMENTO E INSTALAÇÃO. AF_07/2020</t>
  </si>
  <si>
    <t>18,24</t>
  </si>
  <si>
    <t>CABO DE COBRE FLEXÍVEL ISOLADO, 25 MM², 0,6/1,0 KV, PARA REDE AÉREA DE DISTRIBUIÇÃO DE ENERGIA ELÉTRICA DE BAIXA TENSÃO - FORNECIMENTO E INSTALAÇÃO. AF_07/2020</t>
  </si>
  <si>
    <t>27,73</t>
  </si>
  <si>
    <t>CABO DE COBRE FLEXÍVEL ISOLADO, 35 MM², 0,6/1,0 KV, PARA REDE AÉREA DE DISTRIBUIÇÃO DE ENERGIA ELÉTRICA DE BAIXA TENSÃO - FORNECIMENTO E INSTALAÇÃO. AF_07/2020</t>
  </si>
  <si>
    <t>CABO DE COBRE FLEXÍVEL ISOLADO, 50 MM², 0,6/1,0 KV, PARA REDE AÉREA DE DISTRIBUIÇÃO DE ENERGIA ELÉTRICA DE BAIXA TENSÃO - FORNECIMENTO E INSTALAÇÃO. AF_07/2020</t>
  </si>
  <si>
    <t>54,42</t>
  </si>
  <si>
    <t>CABO DE COBRE FLEXÍVEL ISOLADO, 70 MM², 0,6/1,0 KV, PARA REDE AÉREA DE DISTRIBUIÇÃO DE ENERGIA ELÉTRICA DE BAIXA TENSÃO - FORNECIMENTO E INSTALAÇÃO. AF_07/2020</t>
  </si>
  <si>
    <t>75,37</t>
  </si>
  <si>
    <t>CABO DE COBRE FLEXÍVEL ISOLADO, 95 MM², 0,6/1,0 KV, PARA REDE AÉREA DE DISTRIBUIÇÃO DE ENERGIA ELÉTRICA DE BAIXA TENSÃO - FORNECIMENTO E INSTALAÇÃO. AF_07/2020</t>
  </si>
  <si>
    <t>100,10</t>
  </si>
  <si>
    <t>CABO DE COBRE FLEXÍVEL ISOLADO, 120 MM², 0,6/1,0 KV, PARA REDE AÉREA DE DISTRIBUIÇÃO DE ENERGIA ELÉTRICA DE BAIXA TENSÃO - FORNECIMENTO E INSTALAÇÃO. AF_07/2020</t>
  </si>
  <si>
    <t>130,27</t>
  </si>
  <si>
    <t>REATOR PARA LÂMPADA VAPOR DE MERCÚRIO 400 W, USO EXTERNO - FORNECIMENTO E INSTALAÇÃO. AF_08/2020</t>
  </si>
  <si>
    <t>REATOR PARA LÂMPADA VAPOR DE SÓDIO 250 W, USO EXTERNO - FORNECIMENTO E INSTALAÇÃO. AF_08/2020</t>
  </si>
  <si>
    <t>151,33</t>
  </si>
  <si>
    <t>REATOR PARA LÂMPADA VAPOR DE MERCÚRIO 125 W, USO EXTERNO - FORNECIMENTO E INSTALAÇÃO. AF_08/2020</t>
  </si>
  <si>
    <t>74,14</t>
  </si>
  <si>
    <t>REATOR PARA LÂMPADA VAPOR DE MERCÚRIO 250 W, USO EXTERNO - FORNECIMENTO E INSTALAÇÃO. AF_08/2020</t>
  </si>
  <si>
    <t>86,71</t>
  </si>
  <si>
    <t>SUBSTITUIÇÃO DE REATOR PARA ILUMINAÇÃO PÚBLICA (NÃO INCLUI FORNECIMENTO). AF_08/2020</t>
  </si>
  <si>
    <t>IGNITOR PARA PARTIDA LÂMPADA VAPOR SÓDIO / VAPOR METÁLICO ATÉ 400 W - FORNECIMENTO E INSTALAÇÃO. AF_08/2020</t>
  </si>
  <si>
    <t>23,10</t>
  </si>
  <si>
    <t>RELÉ FOTOELÉTRICO PARA COMANDO DE ILUMINAÇÃO EXTERNA 1000 W - FORNECIMENTO E INSTALAÇÃO. AF_08/2020</t>
  </si>
  <si>
    <t>SUBSTITUIÇÃO DE RELÉ FOTOELÉTRICO PARA COMANDO DE ILUMINAÇÃO EXTERNA 1000 W - FORNECIMENTO E INSTALAÇÃO. AF_08/2020</t>
  </si>
  <si>
    <t>BRAÇO PARA ILUMINAÇÃO PÚBLICA, EM TUBO DE AÇO GALVANIZADO, COMPRIMENTO DE 1,50 M, PARA FIXAÇÃO EM POSTE DE CONCRETO - FORNECIMENTO E INSTALAÇÃO. AF_08/2020</t>
  </si>
  <si>
    <t>135,56</t>
  </si>
  <si>
    <t>BRAÇO PARA ILUMINAÇÃO PÚBLICA, EM TUBO DE AÇO GALVANIZADO, COMPRIMENTO DE 1,50 M, PARA FIXAÇÃO EM POSTE METÁLICO - FORNECIMENTO E INSTALAÇÃO. AF_08/2020</t>
  </si>
  <si>
    <t>128,30</t>
  </si>
  <si>
    <t>LÂMPADA VAPOR METÁLICO 400 W - FORNECIMENTO E INSTALAÇÃO. AF_08/2020</t>
  </si>
  <si>
    <t>LÂMPADA VAPOR METÁLICO 150 W - FORNECIMENTO E INSTALAÇÃO. AF_08/2020</t>
  </si>
  <si>
    <t>51,15</t>
  </si>
  <si>
    <t>LÂMPADA VAPOR DE MERCÚRIO 125 W - FORNECIMENTO E INSTALAÇÃO. AF_08/2020</t>
  </si>
  <si>
    <t>25,57</t>
  </si>
  <si>
    <t>LÂMPADA VAPOR DE MERCÚRIO 250 W - FORNECIMENTO E INSTALAÇÃO. AF_08/2020</t>
  </si>
  <si>
    <t>44,62</t>
  </si>
  <si>
    <t>LÂMPADA VAPOR DE MERCÚRIO 400 W - FORNECIMENTO E INSTALAÇÃO. AF_08/2020</t>
  </si>
  <si>
    <t>60,45</t>
  </si>
  <si>
    <t>LÂMPADA MISTA 160 W - FORNECIMENTO E INSTALAÇÃO. AF_08/2020</t>
  </si>
  <si>
    <t>LÂMPADA MISTA 250 W - FORNECIMENTO E INSTALAÇÃO. AF_08/2020</t>
  </si>
  <si>
    <t>37,93</t>
  </si>
  <si>
    <t>LÂMPADA MISTA 500 W - FORNECIMENTO E INSTALAÇÃO. AF_08/2020</t>
  </si>
  <si>
    <t>69,82</t>
  </si>
  <si>
    <t>LÂMPADA VAPOR DE SÓDIO 150 W - FORNECIMENTO E INSTALAÇÃO. AF_08/2020</t>
  </si>
  <si>
    <t>53,96</t>
  </si>
  <si>
    <t>LÂMPADA VAPOR DE SÓDIO 250 W - FORNECIMENTO E INSTALAÇÃO. AF_08/2020</t>
  </si>
  <si>
    <t>62,21</t>
  </si>
  <si>
    <t>LÂMPADA VAPOR DE SÓDIO 400 W - FORNECIMENTO E INSTALAÇÃO. AF_08/2020</t>
  </si>
  <si>
    <t>72,33</t>
  </si>
  <si>
    <t>SUBSTITUIÇÃO DE LÂMPADA PARA ILUMINAÇÃO PÚBLICA (NÃO INCLUI FORNECIMENTO). AF_08/2020</t>
  </si>
  <si>
    <t>67,05</t>
  </si>
  <si>
    <t>LUMINÁRIA FECHADA, PARA ILUMINAÇÃO PÚBLICA, PARA LÂMPADA DE VAPOR - FORNECIMENTO E INSTALAÇÃO (EXCLUSIVE LÂMPADA E REATOR). AF_08/2020</t>
  </si>
  <si>
    <t>327,97</t>
  </si>
  <si>
    <t>LUMINÁRIA ABERTA PARA ILUMINAÇÃO PÚBLICA, PARA LÂMPADA VAPOR DE MERCÚRIO ATÉ 400 W E MISTA ATÉ 500 W, COM BRAÇO EM TUBO DE AÇO GALV 1", COMPRIMENTO DE 1,50 M, PARA POSTE DE CONCRETO - FORNECIMENTO E INSTALAÇÃO (EXCLUSIVE LÂMPADA E REATOR). AF_08/2020</t>
  </si>
  <si>
    <t>220,73</t>
  </si>
  <si>
    <t>LUMINÁRIA DE LED PARA ILUMINAÇÃO PÚBLICA, DE 33 W ATÉ 50 W - FORNECIMENTO E INSTALAÇÃO. AF_08/2020</t>
  </si>
  <si>
    <t>309,95</t>
  </si>
  <si>
    <t>LUMINÁRIA DE LED PARA ILUMINAÇÃO PÚBLICA, DE 51 W ATÉ 67 W - FORNECIMENTO E INSTALAÇÃO. AF_08/2020</t>
  </si>
  <si>
    <t>508,39</t>
  </si>
  <si>
    <t>LUMINÁRIA DE LED PARA ILUMINAÇÃO PÚBLICA, DE 68 W ATÉ 97 W - FORNECIMENTO E INSTALAÇÃO. AF_08/2020</t>
  </si>
  <si>
    <t>554,72</t>
  </si>
  <si>
    <t>LUMINÁRIA DE LED PARA ILUMINAÇÃO PÚBLICA, DE 98 W ATÉ 137 W - FORNECIMENTO E INSTALAÇÃO. AF_08/2020</t>
  </si>
  <si>
    <t>653,42</t>
  </si>
  <si>
    <t>LUMINÁRIA DE LED PARA ILUMINAÇÃO PÚBLICA, DE 138 W ATÉ 180 W - FORNECIMENTO E INSTALAÇÃO. AF_08/2020</t>
  </si>
  <si>
    <t>856,36</t>
  </si>
  <si>
    <t>LUMINÁRIA DE LED PARA ILUMINAÇÃO PÚBLICA, DE 181 W ATÉ 239 W - FORNECIMENTO E INSTALAÇÃO. AF_08/2020</t>
  </si>
  <si>
    <t>982,58</t>
  </si>
  <si>
    <t>LUMINÁRIA DE LED PARA ILUMINAÇÃO PÚBLICA, DE 240 W ATÉ 350 W - FORNECIMENTO E INSTALAÇÃO. AF_08/2020</t>
  </si>
  <si>
    <t>1.578,41</t>
  </si>
  <si>
    <t>SUBSTITUIÇÃO DE LUMINÁRIA DE VAPOR DE MERCÚRIO/VAPOR DE SÓDIO POR LUMINÁRIA DE LED PARA ILUMINAÇÃO PÚBLICA (NÃO INCLUI FORNECIMENTO). AF_08/2020</t>
  </si>
  <si>
    <t>111,61</t>
  </si>
  <si>
    <t>LUMINÁRIA FECHADA PARA ILUMINAÇÃO PÚBLICA, COM REATOR DE PARTIDA RÁPIDA, COM LÂMPADA VAPOR DE MERCÚRIO 250 W - FORNECIMENTO E INSTALAÇÃO. AF_08/2020</t>
  </si>
  <si>
    <t>459,33</t>
  </si>
  <si>
    <t>ABRAÇADEIRA DE FIXAÇÃO DE BRAÇOS DE LUMINÁRIAS DE 2" - FORNECIMENTO E INSTALAÇÃO. AF_08/2020</t>
  </si>
  <si>
    <t>24,91</t>
  </si>
  <si>
    <t>ABRAÇADEIRA DE FIXAÇÃO DE BRAÇOS DE LUMINÁRIAS DE 3" - FORNECIMENTO E INSTALAÇÃO. AF_08/2020</t>
  </si>
  <si>
    <t>26,13</t>
  </si>
  <si>
    <t>ABRAÇADEIRA DE FIXAÇÃO DE BRAÇOS DE LUMINÁRIAS DE 4" - FORNECIMENTO E INSTALAÇÃO. AF_08/2020</t>
  </si>
  <si>
    <t>31,38</t>
  </si>
  <si>
    <t>REFLETOR RETANGULAR FECHADO, COM LÂMPADA VAPOR METÁLICO 400 W - FORNECIMENTO E INSTALAÇÃO. AF_08/2020</t>
  </si>
  <si>
    <t>276,91</t>
  </si>
  <si>
    <t>LUMINÁRIA ESTANQUE COM PROTEÇÃO CONTRA ÁGUA, POEIRA OU IMPACTOS - FORNECIMENTO E INSTALAÇÃO. AF_08/2020</t>
  </si>
  <si>
    <t>122,55</t>
  </si>
  <si>
    <t>ASSENTAMENTO DE POSTE DE CONCRETO COM COMPRIMENTO NOMINAL DE 9 M, CARGA NOMINAL MENOR OU IGUAL A 1000 DAN, ENGASTAMENTO SIMPLES COM 1,5 M DE SOLO (NÃO INCLUI FORNECIMENTO). AF_11/2019</t>
  </si>
  <si>
    <t>438,25</t>
  </si>
  <si>
    <t>ASSENTAMENTO DE POSTE DE CONCRETO COM COMPRIMENTO NOMINAL DE 10 M, CARGA NOMINAL MENOR OU IGUAL A 1000 DAN, ENGASTAMENTO SIMPLES COM 1,6 M DE SOLO (NÃO INCLUI FORNECIMENTO). AF_11/2019</t>
  </si>
  <si>
    <t>480,48</t>
  </si>
  <si>
    <t>ASSENTAMENTO DE POSTE DE CONCRETO COM COMPRIMENTO NOMINAL DE 10 M, CARGA NOMINAL MAIOR QUE 1000 DAN, ENGASTAMENTO SIMPLES COM 1,6 M DE SOLO (NÃO INCLUI FORNECIMENTO). AF_11/2019</t>
  </si>
  <si>
    <t>524,58</t>
  </si>
  <si>
    <t>ASSENTAMENTO DE POSTE DE CONCRETO COM COMPRIMENTO NOMINAL DE 10,5 M, CARGA NOMINAL MENOR OU IGUAL A 1000 DAN, ENGASTAMENTO SIMPLES COM 1,65 M DE SOLO (NÃO INCLUI FORNECIMENTO). AF_11/2019</t>
  </si>
  <si>
    <t>501,38</t>
  </si>
  <si>
    <t>ASSENTAMENTO DE POSTE DE CONCRETO COM COMPRIMENTO NOMINAL DE 10,5 M, CARGA NOMINAL MAIOR QUE 1000 DAN, ENGASTAMENTO SIMPLES COM 1,65 M DE SOLO (NÃO INCLUI FORNECIMENTO). AF_11/2019</t>
  </si>
  <si>
    <t>580,78</t>
  </si>
  <si>
    <t>ASSENTAMENTO DE POSTE DE CONCRETO COM COMPRIMENTO NOMINAL DE 11 M, CARGA NOMINAL MENOR OU IGUAL A 1000 DAN, ENGASTAMENTO SIMPLES COM 1,7 M DE SOLO (NÃO INCLUI FORNECIMENTO). AF_11/2019</t>
  </si>
  <si>
    <t>523,77</t>
  </si>
  <si>
    <t>ASSENTAMENTO DE POSTE DE CONCRETO COM COMPRIMENTO NOMINAL DE 11 M, CARGA NOMINAL MAIOR QUE 1000 DAN, ENGASTAMENTO SIMPLES COM 1,7 M DE SOLO (NÃO INCLUI FORNECIMENTO). AF_11/2019</t>
  </si>
  <si>
    <t>571,58</t>
  </si>
  <si>
    <t>ASSENTAMENTO DE POSTE DE CONCRETO COM COMPRIMENTO NOMINAL DE 12 M, CARGA NOMINAL MENOR OU IGUAL A 1000 DAN, ENGASTAMENTO SIMPLES COM 1,8 M DE SOLO (NÃO INCLUI FORNECIMENTO). AF_11/2019</t>
  </si>
  <si>
    <t>567,28</t>
  </si>
  <si>
    <t>ASSENTAMENTO DE POSTE DE CONCRETO COM COMPRIMENTO NOMINAL DE 12 M, CARGA NOMINAL MAIOR QUE 1000 DAN, ENGASTAMENTO SIMPLES COM 1,8 M DE SOLO (NÃO INCLUI FORNECIMENTO). AF_11/2019</t>
  </si>
  <si>
    <t>643,51</t>
  </si>
  <si>
    <t>ASSENTAMENTO DE POSTE DE CONCRETO COM COMPRIMENTO NOMINAL DE 13 M, CARGA NOMINAL MENOR OU IGUAL A 1000 DAN, ENGASTAMENTO SIMPLES COM 1,9 M DE SOLO (NÃO INCLUI FORNECIMENTO). AF_11/2019</t>
  </si>
  <si>
    <t>612,26</t>
  </si>
  <si>
    <t>ASSENTAMENTO DE POSTE DE CONCRETO COM COMPRIMENTO NOMINAL DE 13 M, CARGA NOMINAL MAIOR QUE 1000 DAN, ENGASTAMENTO SIMPLES COM 1,9 M DE SOLO (NÃO INCLUI FORNECIMENTO). AF_11/2019</t>
  </si>
  <si>
    <t>671,54</t>
  </si>
  <si>
    <t>ASSENTAMENTO DE POSTE DE CONCRETO COM COMPRIMENTO NOMINAL DE 13,5 M, CARGA NOMINAL MENOR OU IGUAL A 1000 DAN, ENGASTAMENTO SIMPLES COM 1,95 M DE SOLO (NÃO INCLUI FORNECIMENTO). AF_11/2019</t>
  </si>
  <si>
    <t>675,65</t>
  </si>
  <si>
    <t>ASSENTAMENTO DE POSTE DE CONCRETO COM COMPRIMENTO NOMINAL DE 13,5 M, CARGA NOMINAL MAIOR QUE 1000 DAN, ENGASTAMENTO SIMPLES COM 1,95 M DE SOLO (NÃO INCLUI FORNECIMENTO). AF_11/2019</t>
  </si>
  <si>
    <t>734,05</t>
  </si>
  <si>
    <t>ASSENTAMENTO DE POSTE DE CONCRETO COM COMPRIMENTO NOMINAL DE 14 M, CARGA NOMINAL MENOR OU IGUAL A 1000 DAN, ENGASTAMENTO SIMPLES COM 2 M DE SOLO (NÃO INCLUI FORNECIMENTO). AF_11/2019</t>
  </si>
  <si>
    <t>672,89</t>
  </si>
  <si>
    <t>ASSENTAMENTO DE POSTE DE CONCRETO COM COMPRIMENTO NOMINAL DE 14 M, CARGA NOMINAL MAIOR QUE 1000 DAN, ENGASTAMENTO SIMPLES COM 2 M DE SOLO (NÃO INCLUI FORNECIMENTO). AF_11/2019</t>
  </si>
  <si>
    <t>721,34</t>
  </si>
  <si>
    <t>ASSENTAMENTO DE POSTE DE CONCRETO COM COMPRIMENTO NOMINAL DE 15 M, CARGA NOMINAL MENOR OU IGUAL A 1000 DAN, ENGASTAMENTO SIMPLES COM 2,1 M DE SOLO (NÃO INCLUI FORNECIMENTO). AF_11/2019</t>
  </si>
  <si>
    <t>720,56</t>
  </si>
  <si>
    <t>ASSENTAMENTO DE POSTE DE CONCRETO COM COMPRIMENTO NOMINAL DE 15 M, CARGA NOMINAL MAIOR QUE 1000 DAN, ENGASTAMENTO SIMPLES COM 2,1 M DE SOLO (NÃO INCLUI FORNECIMENTO). AF_11/2019</t>
  </si>
  <si>
    <t>802,82</t>
  </si>
  <si>
    <t>ASSENTAMENTO DE POSTE DE CONCRETO COM COMPRIMENTO NOMINAL DE 18 M, CARGA NOMINAL MENOR OU IGUAL A 1000 DAN, ENGASTAMENTO SIMPLES COM 2,4 M DE SOLO (NÃO INCLUI FORNECIMENTO). AF_11/2019</t>
  </si>
  <si>
    <t>863,45</t>
  </si>
  <si>
    <t>ASSENTAMENTO DE POSTE DE CONCRETO COM COMPRIMENTO NOMINAL DE 18 M, CARGA NOMINAL MAIOR QUE 1000 DAN, ENGASTAMENTO SIMPLES COM 2,4 M DE SOLO (NÃO INCLUI FORNECIMENTO). AF_11/2019</t>
  </si>
  <si>
    <t>974,60</t>
  </si>
  <si>
    <t>ASSENTAMENTO DE POSTE DE CONCRETO COM COMPRIMENTO NOMINAL DE 20 M, CARGA NOMINAL MENOR OU IGUAL A 1000 DAN, ENGASTAMENTO SIMPLES COM 2,6 M DE SOLO (NÃO INCLUI FORNECIMENTO). AF_11/2019</t>
  </si>
  <si>
    <t>996,49</t>
  </si>
  <si>
    <t>ASSENTAMENTO DE POSTE DE CONCRETO COM COMPRIMENTO NOMINAL DE 20 M, CARGA NOMINAL MAIOR QUE 1000, ENGASTAMENTO SIMPLES COM 2,6 M DE SOLO (NÃO INCLUI FORNECIMENTO). AF_11/2019</t>
  </si>
  <si>
    <t>1.088,13</t>
  </si>
  <si>
    <t>ASSENTAMENTO DE POSTE DE CONCRETO COM COMPRIMENTO NOMINAL DE 9 M, CARGA NOMINAL DE 150 DAN, ENGASTAMENTO BASE CONCRETADA COM 1 M DE CONCRETO E 0,5 M DE SOLO (NÃO INCLUI FORNECIMENTO). AF_11/2019</t>
  </si>
  <si>
    <t>468,45</t>
  </si>
  <si>
    <t>ASSENTAMENTO DE POSTE DE CONCRETO COM COMPRIMENTO NOMINAL DE 9 M, CARGA NOMINAL DE 300 DAN, ENGASTAMENTO BASE CONCRETADA COM 1 M DE CONCRETO E 0,5 M DE SOLO (NÃO INCLUI FORNECIMENTO). AF_11/2019</t>
  </si>
  <si>
    <t>562,83</t>
  </si>
  <si>
    <t>ASSENTAMENTO DE POSTE DE CONCRETO COM COMPRIMENTO NOMINAL DE 9 M, CARGA NOMINAL DE 400 DAN, ENGASTAMENTO BASE CONCRETADA COM 1 M DE CONCRETO E 0,5 M DE SOLO (NÃO INCLUI FORNECIMENTO). AF_11/2019</t>
  </si>
  <si>
    <t>726,67</t>
  </si>
  <si>
    <t>ASSENTAMENTO DE POSTE DE CONCRETO COM COMPRIMENTO NOMINAL DE 9 M, CARGA NOMINAL DE 600 DAN, ENGASTAMENTO BASE CONCRETADA COM 1 M DE CONCRETO E 0,5 M DE SOLO (NÃO INCLUI FORNECIMENTO). AF_11/2019</t>
  </si>
  <si>
    <t>931,02</t>
  </si>
  <si>
    <t>ASSENTAMENTO DE POSTE DE CONCRETO COM COMPRIMENTO NOMINAL DE 9 M, CARGA NOMINAL DE 1000 DAN, ENGASTAMENTO BASE CONCRETADA COM 1 M DE CONCRETO E 0,5 M DE SOLO (NÃO INCLUI FORNECIMENTO). AF_11/2019</t>
  </si>
  <si>
    <t>1.455,09</t>
  </si>
  <si>
    <t>ASSENTAMENTO DE POSTE DE CONCRETO COM COMPRIMENTO NOMINAL DE 10 M, CARGA NOMINAL DE 300 DAN, ENGASTAMENTO BASE CONCRETADA COM 1 M DE CONCRETO E 0,6 M DE SOLO (NÃO INCLUI FORNECIMENTO). AF_11/2019</t>
  </si>
  <si>
    <t>595,25</t>
  </si>
  <si>
    <t>ASSENTAMENTO DE POSTE DE CONCRETO COM COMPRIMENTO NOMINAL DE 10 M, CARGA NOMINAL DE 600 DAN, ENGASTAMENTO BASE CONCRETADA COM 1 M DE CONCRETO E 0,6 M DE SOLO (NÃO INCLUI FORNECIMENTO). AF_11/2019</t>
  </si>
  <si>
    <t>971,29</t>
  </si>
  <si>
    <t>ASSENTAMENTO DE POSTE DE CONCRETO COM COMPRIMENTO NOMINAL DE 10 M, CARGA NOMINAL DE 1000 DAN, ENGASTAMENTO BASE CONCRETADA COM 1 M DE CONCRETO E 0,6 M DE SOLO (NÃO INCLUI FORNECIMENTO). AF_11/2019</t>
  </si>
  <si>
    <t>1.505,39</t>
  </si>
  <si>
    <t>ASSENTAMENTO DE POSTE DE CONCRETO COM COMPRIMENTO NOMINAL DE 10,5 M, CARGA NOMINAL DE 300 DAN, ENGASTAMENTO BASE CONCRETADA COM 1 M DE CONCRETO E 0,65 M DE SOLO (NÃO INCLUI FORNECIMENTO). AF_11/2019</t>
  </si>
  <si>
    <t>610,48</t>
  </si>
  <si>
    <t>ASSENTAMENTO DE POSTE DE CONCRETO COM COMPRIMENTO NOMINAL DE 10,5 M, CARGA NOMINAL DE 600 DAN, ENGASTAMENTO BASE CONCRETADA COM 1 M DE CONCRETO E 0,65 M DE SOLO (NÃO INCLUI FORNECIMENTO). AF_11/2019</t>
  </si>
  <si>
    <t>991,10</t>
  </si>
  <si>
    <t>ASSENTAMENTO DE POSTE DE CONCRETO COM COMPRIMENTO NOMINAL DE 10,5 M, CARGA NOMINAL DE 1000 DAN, ENGASTAMENTO BASE CONCRETADA COM 1 M DE CONCRETO E 0,65 M DE SOLO (NÃO INCLUI FORNECIMENTO). AF_11/2019</t>
  </si>
  <si>
    <t>1.532,35</t>
  </si>
  <si>
    <t>ASSENTAMENTO DE POSTE DE CONCRETO COM COMPRIMENTO NOMINAL DE 11 M, CARGA NOMINAL DE 300 DAN, ENGASTAMENTO BASE CONCRETADA COM 1 M DE CONCRETO E 0,7 M DE SOLO (NÃO INCLUI FORNECIMENTO). AF_11/2019</t>
  </si>
  <si>
    <t>625,71</t>
  </si>
  <si>
    <t>ASSENTAMENTO DE POSTE DE CONCRETO COM COMPRIMENTO NOMINAL DE 11 M, CARGA NOMINAL DE 400 DAN, ENGASTAMENTO BASE CONCRETADA COM 1 M DE CONCRETO E 0,7 M DE SOLO (NÃO INCLUI FORNECIMENTO). AF_11/2019</t>
  </si>
  <si>
    <t>796,49</t>
  </si>
  <si>
    <t>ASSENTAMENTO DE POSTE DE CONCRETO COM COMPRIMENTO NOMINAL DE 11 M, CARGA NOMINAL DE 600 DAN, ENGASTAMENTO BASE CONCRETADA COM 1 M DE CONCRETO E 0,7 M DE SOLO (NÃO INCLUI FORNECIMENTO). AF_11/2019</t>
  </si>
  <si>
    <t>1.010,51</t>
  </si>
  <si>
    <t>ASSENTAMENTO DE POSTE DE CONCRETO COM COMPRIMENTO NOMINAL DE 11 M, CARGA NOMINAL DE 1000 DAN, ENGASTAMENTO BASE CONCRETADA COM 1 M DE CONCRETO E 0,7 M DE SOLO (NÃO INCLUI FORNECIMENTO). AF_11/2019</t>
  </si>
  <si>
    <t>1.558,55</t>
  </si>
  <si>
    <t>ASSENTAMENTO DE POSTE DE CONCRETO COM COMPRIMENTO NOMINAL DE 12 M, CARGA NOMINAL DE 400 DAN, ENGASTAMENTO BASE CONCRETADA COM 1 M DE CONCRETO E 0,8 M DE SOLO (NÃO INCLUI FORNECIMENTO). AF_11/2019</t>
  </si>
  <si>
    <t>830,69</t>
  </si>
  <si>
    <t>ASSENTAMENTO DE POSTE DE CONCRETO COM COMPRIMENTO NOMINAL DE 12 M, CARGA NOMINAL DE 600 DAN, ENGASTAMENTO BASE CONCRETADA COM 1 M DE CONCRETO E 0,8 M DE SOLO (NÃO INCLUI FORNECIMENTO). AF_11/2019</t>
  </si>
  <si>
    <t>1.048,88</t>
  </si>
  <si>
    <t>ASSENTAMENTO DE POSTE DE CONCRETO COM COMPRIMENTO NOMINAL DE 12 M, CARGA NOMINAL DE 1000 DAN, ENGASTAMENTO BASE CONCRETADA COM 1 M DE CONCRETO E 0,8 M DE SOLO (NÃO INCLUI FORNECIMENTO). AF_11/2019</t>
  </si>
  <si>
    <t>1.613,63</t>
  </si>
  <si>
    <t>ASSENTAMENTO DE POSTE DE CONCRETO COM COMPRIMENTO NOMINAL DE 13 M, CARGA NOMINAL DE 600 DAN, ENGASTAMENTO BASE CONCRETADA COM 1 M DE CONCRETO E 0,9 M DE SOLO (NÃO INCLUI FORNECIMENTO). AF_11/2019</t>
  </si>
  <si>
    <t>1.087,01</t>
  </si>
  <si>
    <t>ASSENTAMENTO DE POSTE DE CONCRETO COM COMPRIMENTO NOMINAL DE 13 M, CARGA NOMINAL DE 1000 DAN, ENGASTAMENTO BASE CONCRETADA COM 1 M DE CONCRETO E 0,9 M DE SOLO - SOMENTE INSTALAÇÃO, SEM FORNECIMENTO. AF_11/2019</t>
  </si>
  <si>
    <t>1.675,97</t>
  </si>
  <si>
    <t>622,30</t>
  </si>
  <si>
    <t>3.867,17</t>
  </si>
  <si>
    <t>4.350,40</t>
  </si>
  <si>
    <t>POSTE DE AÇO CONICO CONTÍNUO CURVO SIMPLES, ENGASTADO, H=9M, INCLUSIVE LUMINÁRIA, SEM LÂMPADA - FORNECIMENTO E INSTALACAO. AF_11/2019</t>
  </si>
  <si>
    <t>2.769,99</t>
  </si>
  <si>
    <t>POSTE DE AÇO CONICO CONTÍNUO CURVO DUPLO, ENGASTADO, H=9M, INCLUSIVE LUMINÁRIAS, SEM LÂMPADAS - FORNECIMENTO E INSTALACAO. AF_11/2019</t>
  </si>
  <si>
    <t>2.927,01</t>
  </si>
  <si>
    <t>REFLETOR EM ALUMÍNIO, DE SUPORTE E ALÇA, COM 1 LÂMPADA VAPOR DE MERCÚRIO DE 125 W, COM REATOR ALTO FATOR DE POTÊNCIA - FORNECIMENTO E INSTALAÇÃO. AF_02/2020</t>
  </si>
  <si>
    <t>365,97</t>
  </si>
  <si>
    <t>REFLETOR EM ALUMÍNIO, DE SUPORTE E ALÇA, COM LÂMPADA VAPOR DE MERCÚRIO DE 250 W, COM REATOR ALTO FATOR DE POTÊNCIA - FORNECIMENTO E INSTALAÇÃO. AF_02/2020</t>
  </si>
  <si>
    <t>385,02</t>
  </si>
  <si>
    <t>LUMINÁRIA ARANDELA TIPO MEIA LUA, DE SOBREPOR, COM 1 LÂMPADA LED DE 6 W, SEM REATOR - FORNECIMENTO E INSTALAÇÃO. AF_02/2020</t>
  </si>
  <si>
    <t>61,76</t>
  </si>
  <si>
    <t>LUMINÁRIA ARANDELA TIPO MEIA LUA, DE SOBREPOR, COM 1 LÂMPADA FLUORESCENTE DE 15 W, SEM REATOR - FORNECIMENTO E INSTALAÇÃO. AF_02/2020</t>
  </si>
  <si>
    <t>LUMINÁRIA ARANDELA TIPO TARTARUGA, DE SOBREPOR, COM 1 LÂMPADA LED DE 6 W, SEM REATOR - FORNECIMENTO E INSTALAÇÃO. AF_02/2020</t>
  </si>
  <si>
    <t>73,43</t>
  </si>
  <si>
    <t>LUMINÁRIA ARANDELA TIPO TARTARUGA, COM GRADE, DE SOBREPOR, COM 1 LÂMPADA FLUORESCENTE DE 15 W, SEM REATOR - FORNECIMENTO E INSTALAÇÃO. AF_02/2020</t>
  </si>
  <si>
    <t>TRANSFORMADOR DE DISTRIBUIÇÃO, 30 KVA, TRIFÁSICO, 60 HZ, CLASSE 15 KV, IMERSO EM ÓLEO MINERAL, INSTALAÇÃO EM POSTE (NÃO INCLUSO SUPORTE) - FORNECIMENTO E INSTALAÇÃO. AF_12/2020</t>
  </si>
  <si>
    <t>9.779,94</t>
  </si>
  <si>
    <t>TRANSFORMADOR DE DISTRIBUIÇÃO, 45 KVA, TRIFÁSICO, 60 HZ, CLASSE 15 KV, IMERSO EM ÓLEO MINERAL, INSTALAÇÃO EM POSTE (NÃO INCLUSO SUPORTE) - FORNECIMENTO E INSTALAÇÃO. AF_12/2020</t>
  </si>
  <si>
    <t>10.885,37</t>
  </si>
  <si>
    <t>TRANSFORMADOR DE DISTRIBUIÇÃO, 75 KVA, TRIFÁSICO, 60 HZ, CLASSE 15 KV, IMERSO EM ÓLEO MINERAL, INSTALAÇÃO EM POSTE (NÃO INCLUSO SUPORTE) - FORNECIMENTO E INSTALAÇÃO. AF_12/2020</t>
  </si>
  <si>
    <t>13.967,17</t>
  </si>
  <si>
    <t>TRANSFORMADOR DE DISTRIBUIÇÃO, 112,5 KVA, TRIFÁSICO, 60 HZ, CLASSE 15 KV, IMERSO EM ÓLEO MINERAL, INSTALAÇÃO EM POSTE (NÃO INCLUSO SUPORTE) - FORNECIMENTO E INSTALAÇÃO. AF_12/2020</t>
  </si>
  <si>
    <t>17.169,24</t>
  </si>
  <si>
    <t>TRANSFORMADOR DE DISTRIBUIÇÃO, 150 KVA, TRIFÁSICO, 60 HZ, CLASSE 15 KV, IMERSO EM ÓLEO MINERAL, INSTALAÇÃO EM POSTE (NÃO INCLUSO SUPORTE) - FORNECIMENTO E INSTALAÇÃO. AF_12/2020</t>
  </si>
  <si>
    <t>21.539,25</t>
  </si>
  <si>
    <t>TRANSFORMADOR DE DISTRIBUIÇÃO, 225 KVA, TRIFÁSICO, 60 HZ, CLASSE 15 KV, IMERSO EM ÓLEO MINERAL, INSTALAÇÃO EM POSTE (NÃO INCLUSO SUPORTE) - FORNECIMENTO E INSTALAÇÃO. AF_12/2020</t>
  </si>
  <si>
    <t>30.060,41</t>
  </si>
  <si>
    <t>TRANSFORMADOR DE DISTRIBUIÇÃO, 300 KVA, TRIFÁSICO, 60 HZ, CLASSE 15 KV, IMERSO EM ÓLEO MINERAL, INSTALAÇÃO EM POSTE (NÃO INCLUSO SUPORTE) - FORNECIMENTO E INSTALAÇÃO. AF_12/2020</t>
  </si>
  <si>
    <t>35.007,57</t>
  </si>
  <si>
    <t>SUPORTE PARA TRANSFORMADOR EM POSTE DE CONCRETO CIRCULAR - FORNECIMENTO E INSTALAÇÃO. AF_12/2020</t>
  </si>
  <si>
    <t>75,23</t>
  </si>
  <si>
    <t>SUPORTE PARA TRANSFORMADOR EM POSTE DE CONCRETO DUPLO T - FORNECIMENTO E INSTALAÇÃO. AF_12/2020</t>
  </si>
  <si>
    <t>260,96</t>
  </si>
  <si>
    <t>TRANSFORMADOR DE DISTRIBUIÇÃO, 500KVA, TRIFÁSICO, 60 HZ, CLASSE 15 KV, IMERSO EM ÓLEO MINERAL, INSTALAÇÃO EM SOLO (NÃO INCLUSO ABRIGO) - FORNECIMENTO E INSTALAÇÃO. AF_02/2022</t>
  </si>
  <si>
    <t>56.707,83</t>
  </si>
  <si>
    <t>TRANSFORMADOR DE DISTRIBUIÇÃO, 750 KVA, TRIFÁSICO, 60 HZ, CLASSE 15 KV, IMERSO EM ÓLEO MINERAL, INSTALAÇÃO EM SOLO (NÃO INCLUSO ABRIGO) - FORNECIMENTO E INSTALAÇÃO. AF_02/2022</t>
  </si>
  <si>
    <t>77.683,09</t>
  </si>
  <si>
    <t>TRANSFORMADOR DE DISTRIBUIÇÃO, 1000 KVA, TRIFÁSICO, 60 HZ, CLASSE 15 KV, IMERSO EM ÓLEO MINERAL, INSTALAÇÃO EM SOLO (NÃO INCLUSO ABRIGO) - FORNECIMENTO E INSTALAÇÃO. AF_02/2022</t>
  </si>
  <si>
    <t>108.612,77</t>
  </si>
  <si>
    <t>PONTO DE ILUMINAÇÃO RESIDENCIAL INCLUINDO INTERRUPTOR SIMPLES, CAIXA ELÉTRICA, ELETRODUTO, CABO, RASGO, QUEBRA E CHUMBAMENTO (EXCLUINDO LUMINÁRIA E LÂMPADA). AF_01/2016</t>
  </si>
  <si>
    <t>145,92</t>
  </si>
  <si>
    <t>PONTO DE ILUMINAÇÃO RESIDENCIAL INCLUINDO INTERRUPTOR SIMPLES (2 MÓDULOS), CAIXA ELÉTRICA, ELETRODUTO, CABO, RASGO, QUEBRA E CHUMBAMENTO (EXCLUINDO LUMINÁRIA E LÂMPADA). AF_01/2016</t>
  </si>
  <si>
    <t>174,02</t>
  </si>
  <si>
    <t>PONTO DE ILUMINAÇÃO RESIDENCIAL INCLUINDO INTERRUPTOR PARALELO, CAIXA ELÉTRICA, ELETRODUTO, CABO, RASGO, QUEBRA E CHUMBAMENTO (EXCLUINDO LUMINÁRIA E LÂMPADA). AF_01/2016</t>
  </si>
  <si>
    <t>164,47</t>
  </si>
  <si>
    <t>PONTO DE ILUMINAÇÃO RESIDENCIAL INCLUINDO INTERRUPTOR PARALELO (2 MÓDULOS), CAIXA ELÉTRICA, ELETRODUTO, CABO, RASGO, QUEBRA E CHUMBAMENTO (EXCLUINDO LUMINÁRIA E LÂMPADA). AF_01/2016</t>
  </si>
  <si>
    <t>211,07</t>
  </si>
  <si>
    <t>PONTO DE ILUMINAÇÃO RESIDENCIAL INCLUINDO INTERRUPTOR SIMPLES CONJUGADO COM PARALELO, CAIXA ELÉTRICA, ELETRODUTO, CABO, RASGO, QUEBRA E CHUMBAMENTO (EXCLUINDO LUMINÁRIA E LÂMPADA). AF_01/2016</t>
  </si>
  <si>
    <t>198,65</t>
  </si>
  <si>
    <t>180,09</t>
  </si>
  <si>
    <t>PONTO DE TOMADA RESIDENCIAL INCLUINDO TOMADA (2 MÓDULOS) 10A/250V, CAIXA ELÉTRICA, ELETRODUTO, CABO, RASGO, QUEBRA E CHUMBAMENTO. AF_01/2016</t>
  </si>
  <si>
    <t>200,77</t>
  </si>
  <si>
    <t>182,77</t>
  </si>
  <si>
    <t>PONTO DE UTILIZAÇÃO DE EQUIPAMENTOS ELÉTRICOS, RESIDENCIAL, INCLUINDO SUPORTE E PLACA, CAIXA ELÉTRICA, ELETRODUTO, CABO, RASGO, QUEBRA E CHUMBAMENTO. AF_01/2016</t>
  </si>
  <si>
    <t>242,52</t>
  </si>
  <si>
    <t>PONTO DE ILUMINAÇÃO E TOMADA, RESIDENCIAL, INCLUINDO INTERRUPTOR SIMPLES E TOMADA 10A/250V, CAIXA ELÉTRICA, ELETRODUTO, CABO, RASGO, QUEBRA E CHUMBAMENTO (EXCLUINDO LUMINÁRIA E LÂMPADA). AF_01/2016</t>
  </si>
  <si>
    <t>220,40</t>
  </si>
  <si>
    <t>PONTO DE ILUMINAÇÃO E TOMADA, RESIDENCIAL, INCLUINDO INTERRUPTOR PARALELO E TOMADA 10A/250V, CAIXA ELÉTRICA, ELETRODUTO, CABO, RASGO, QUEBRA E CHUMBAMENTO (EXCLUINDO LUMINÁRIA E LÂMPADA). AF_01/2016</t>
  </si>
  <si>
    <t>238,95</t>
  </si>
  <si>
    <t>PONTO DE ILUMINAÇÃO E TOMADA, RESIDENCIAL, INCLUINDO INTERRUPTOR SIMPLES, INTERRUPTOR PARALELO E TOMADA 10A/250V, CAIXA ELÉTRICA, ELETRODUTO, CABO, RASGO, QUEBRA E CHUMBAMENTO (EXCLUINDO LUMINÁRIA E LÂMPADA). AF_01/2016</t>
  </si>
  <si>
    <t>273,17</t>
  </si>
  <si>
    <t>CORDOALHA DE COBRE NU 16 MM², NÃO ENTERRADA, COM ISOLADOR - FORNECIMENTO E INSTALAÇÃO. AF_12/2017</t>
  </si>
  <si>
    <t>30,62</t>
  </si>
  <si>
    <t>CORDOALHA DE COBRE NU 25 MM², NÃO ENTERRADA, COM ISOLADOR - FORNECIMENTO E INSTALAÇÃO. AF_12/2017</t>
  </si>
  <si>
    <t>43,35</t>
  </si>
  <si>
    <t>55,79</t>
  </si>
  <si>
    <t>CORDOALHA DE COBRE NU 95 MM², NÃO ENTERRADA, COM ISOLADOR - FORNECIMENTO E INSTALAÇÃO. AF_12/2017</t>
  </si>
  <si>
    <t>124,85</t>
  </si>
  <si>
    <t>CORDOALHA DE COBRE NU 50 MM², ENTERRADA, SEM ISOLADOR - FORNECIMENTO E INSTALAÇÃO. AF_12/2017</t>
  </si>
  <si>
    <t>51,16</t>
  </si>
  <si>
    <t>CORDOALHA DE COBRE NU 70 MM², ENTERRADA, SEM ISOLADOR - FORNECIMENTO E INSTALAÇÃO. AF_12/2017</t>
  </si>
  <si>
    <t>71,76</t>
  </si>
  <si>
    <t>CORDOALHA DE COBRE NU 95 MM², ENTERRADA, SEM ISOLADOR - FORNECIMENTO E INSTALAÇÃO. AF_12/2017</t>
  </si>
  <si>
    <t>100,63</t>
  </si>
  <si>
    <t>ELETRODUTO PVC 40MM (1 ¼ ) PARA SPDA - FORNECIMENTO E INSTALAÇÃO. AF_12/2017</t>
  </si>
  <si>
    <t>57,48</t>
  </si>
  <si>
    <t>86,97</t>
  </si>
  <si>
    <t>129,64</t>
  </si>
  <si>
    <t>BASE METÁLICA PARA MASTRO 1 ½  PARA SPDA - FORNECIMENTO E INSTALAÇÃO. AF_12/2017</t>
  </si>
  <si>
    <t>MASTRO 1 ½  PARA SPDA - FORNECIMENTO E INSTALAÇÃO. AF_12/2017</t>
  </si>
  <si>
    <t>129,68</t>
  </si>
  <si>
    <t>CAPTOR TIPO FRANKLIN PARA SPDA - FORNECIMENTO E INSTALAÇÃO. AF_12/2017</t>
  </si>
  <si>
    <t>108,50</t>
  </si>
  <si>
    <t>20,77</t>
  </si>
  <si>
    <t>PLACA DE CONCRETO PRÉ-MOLDADO COMO PROTEÇÃO MECÂNICA ADICIONAL NO REATERRO PARA REDE ENTERRADA DE DISTRIBUIÇÃO DE ENERGIA ELÉTRICA - FORNECIMENTO E INSTALAÇÃO. AF_12/2021</t>
  </si>
  <si>
    <t>3.047,32</t>
  </si>
  <si>
    <t>CONCRETAGEM COMO PROTEÇÃO MECÂNICA ADICIONAL NO REATERRO PARA REDE ENTERRADA DE DISTRIBUIÇÃO DE ENERGIA ELÉTRICA - FORNECIMENTO E INSTALAÇÃO. AF_12/2021</t>
  </si>
  <si>
    <t>798,94</t>
  </si>
  <si>
    <t>ABRIGO PARA HIDRANTE, 90X60X17CM, COM REGISTRO GLOBO ANGULAR 45 GRAUS 2 1/2", ADAPTADOR STORZ 2 1/2", MANGUEIRA DE INCÊNDIO 20M, REDUÇÃO 2 1/2" X 1 1/2" E ESGUICHO EM LATÃO 1 1/2" - FORNECIMENTO E INSTALAÇÃO. AF_10/2020</t>
  </si>
  <si>
    <t>1.269,85</t>
  </si>
  <si>
    <t>EXTINTOR DE INCÊNDIO PORTÁTIL COM CARGA DE ÁGUA PRESSURIZADA DE 10 L, CLASSE A - FORNECIMENTO E INSTALAÇÃO. AF_10/2020_P</t>
  </si>
  <si>
    <t>222,65</t>
  </si>
  <si>
    <t>EXTINTOR DE INCÊNDIO PORTÁTIL COM CARGA DE CO2 DE 4 KG, CLASSE BC - FORNECIMENTO E INSTALAÇÃO. AF_10/2020_P</t>
  </si>
  <si>
    <t>658,32</t>
  </si>
  <si>
    <t>EXTINTOR DE INCÊNDIO PORTÁTIL COM CARGA DE CO2 DE 6 KG, CLASSE BC - FORNECIMENTO E INSTALAÇÃO. AF_10/2020_P</t>
  </si>
  <si>
    <t>711,40</t>
  </si>
  <si>
    <t>EXTINTOR DE INCÊNDIO PORTÁTIL COM CARGA DE PQS DE 4 KG, CLASSE BC - FORNECIMENTO E INSTALAÇÃO. AF_10/2020_P</t>
  </si>
  <si>
    <t>216,01</t>
  </si>
  <si>
    <t>251,40</t>
  </si>
  <si>
    <t>EXTINTOR DE INCÊNDIO PORTÁTIL COM CARGA DE PQS DE 8 KG, CLASSE BC - FORNECIMENTO E INSTALAÇÃO. AF_10/2020_P</t>
  </si>
  <si>
    <t>295,63</t>
  </si>
  <si>
    <t>EXTINTOR DE INCÊNDIO PORTÁTIL COM CARGA DE PQS DE 12 KG, CLASSE BC - FORNECIMENTO E INSTALAÇÃO. AF_10/2020_P</t>
  </si>
  <si>
    <t>339,86</t>
  </si>
  <si>
    <t>ABRIGO PARA HIDRANTE, 75X45X17CM, COM REGISTRO GLOBO ANGULAR 45 GRAUS 2 1/2", ADAPTADOR STORZ 2 1/2", MANGUEIRA DE INCÊNDIO 15M 2 1/2" E ESGUICHO EM LATÃO 2 1/2" - FORNECIMENTO E INSTALAÇÃO. AF_10/2020</t>
  </si>
  <si>
    <t>1.615,38</t>
  </si>
  <si>
    <t>CAIXA DE INCÊNDIO 45X75X17CM - FORNECIMENTO E INSTALAÇÃO. AF_10/2020</t>
  </si>
  <si>
    <t>533,82</t>
  </si>
  <si>
    <t>CAIXA DE INCÊNDIO 60X90X17CM - FORNECIMENTO E INSTALAÇÃO. AF_10/2020</t>
  </si>
  <si>
    <t>449,31</t>
  </si>
  <si>
    <t>CONJUNTO DE MANGUEIRA PARA COMBATE A INCÊNDIO EM FIBRA DE POLIESTER PURA, COM 1.1/2", REVESTIDA INTERNAMENTE, COMPRIMENTO DE 15M - FORNECIMENTO E INSTALAÇÃO. AF_10/2020</t>
  </si>
  <si>
    <t>306,19</t>
  </si>
  <si>
    <t>HIDRANTE SUBTERRÂNEO PREDIAL (COM CURVA LONGA E CAIXA), DN 75 MM - FORNECIMENTO E INSTALAÇÃO. AF_10/2020</t>
  </si>
  <si>
    <t>3.419,91</t>
  </si>
  <si>
    <t>MANÔMETRO 0 A 200 PSI (0 A 14 KGF/CM2), D = 50MM - FORNECIMENTO E INSTALAÇÃO. AF_10/2020</t>
  </si>
  <si>
    <t>140,98</t>
  </si>
  <si>
    <t>CABO TELEFÔNICO CCI-50 1 PAR, INSTALADO EM ENTRADA DE EDIFICAÇÃO - FORNECIMENTO E INSTALAÇÃO. AF_11/2019</t>
  </si>
  <si>
    <t>3,69</t>
  </si>
  <si>
    <t>CABO TELEFÔNICO CCI-50 2 PARES, SEM BLINDAGEM, INSTALADO EM ENTRADA DE EDIFICAÇÃO - FORNECIMENTO E INSTALAÇÃO. AF_11/2019</t>
  </si>
  <si>
    <t>CABO TELEFÔNICO CCI-50 3 PARES, SEM BLINDAGEM, INSTALADO EM ENTRADA DE EDIFICAÇÃO - FORNECIMENTO E INSTALAÇÃO. AF_11/2019</t>
  </si>
  <si>
    <t>CABO TELEFÔNICO CCI-50 4 PARES, SEM BLINDAGEM, INSTALADO EM ENTRADA DE EDIFICAÇÃO - FORNECIMENTO E INSTALAÇÃO. AF_11/2019</t>
  </si>
  <si>
    <t>6,30</t>
  </si>
  <si>
    <t>CABO TELEFÔNICO CCI-50 5 PARES, SEM BLINDAGEM, INSTALADO EM ENTRADA DE EDIFICAÇÃO - FORNECIMENTO E INSTALAÇÃO. AF_11/2019</t>
  </si>
  <si>
    <t>CABO TELEFÔNICO CCI-50 6 PARES, SEM BLINDAGEM, INSTALADO EM ENTRADA DE EDIFICAÇÃO - FORNECIMENTO E INSTALAÇÃO. AF_11/2019</t>
  </si>
  <si>
    <t>8,20</t>
  </si>
  <si>
    <t>CABO TELEFÔNICO CI-50 10 PARES INSTALADO EM ENTRADA DE EDIFICAÇÃO - FORNECIMENTO E INSTALAÇÃO. AF_11/2019</t>
  </si>
  <si>
    <t>13,95</t>
  </si>
  <si>
    <t>CABO TELEFÔNICO CI-50 20 PARES INSTALADO EM ENTRADA DE EDIFICAÇÃO - FORNECIMENTO E INSTALAÇÃO. AF_11/2019</t>
  </si>
  <si>
    <t>23,73</t>
  </si>
  <si>
    <t>CABO TELEFÔNICO CI-50 30 PARES INSTALADO EM ENTRADA DE EDIFICAÇÃO - FORNECIMENTO E INSTALAÇÃO. AF_11/2019</t>
  </si>
  <si>
    <t>31,08</t>
  </si>
  <si>
    <t>CABO TELEFÔNICO CI-50 50 PARES INSTALADO EM ENTRADA DE EDIFICAÇÃO - FORNECIMENTO E INSTALAÇÃO. AF_11/2019</t>
  </si>
  <si>
    <t>51,77</t>
  </si>
  <si>
    <t>CABO TELEFÔNICO CI-50 75 PARES INSTALADO EM ENTRADA DE EDIFICAÇÃO - FORNECIMENTO E INSTALAÇÃO. AF_11/2019</t>
  </si>
  <si>
    <t>81,51</t>
  </si>
  <si>
    <t>CABO TELEFÔNICO CI-50 200 PARES INSTALADO EM ENTRADA DE EDIFICAÇÃO - FORNECIMENTO E INSTALAÇÃO. AF_11/2019</t>
  </si>
  <si>
    <t>193,97</t>
  </si>
  <si>
    <t>CABO TELEFÔNICO CCI-50 4 PARES, SEM BLINDAGEM, INSTALADO EM PRUMADA - FORNECIMENTO E INSTALAÇÃO. AF_11/2019</t>
  </si>
  <si>
    <t>3,60</t>
  </si>
  <si>
    <t>CABO TELEFÔNICO CCI-50 5 PARES, SEM BLINDAGEM, INSTALADO EM PRUMADA - FORNECIMENTO E INSTALAÇÃO. AF_11/2019</t>
  </si>
  <si>
    <t>CABO TELEFÔNICO CCI-50 6 PARES, SEM BLINDAGEM, INSTALADO EM PRUMADA - FORNECIMENTO E INSTALAÇÃO. AF_11/2019</t>
  </si>
  <si>
    <t>5,49</t>
  </si>
  <si>
    <t>CABO TELEFÔNICO CI-50 10 PARES INSTALADO EM PRUMADA - FORNECIMENTO E INSTALAÇÃO. AF_11/2019</t>
  </si>
  <si>
    <t>11,25</t>
  </si>
  <si>
    <t>CABO TELEFÔNICO CI-50 20 PARES INSTALADO EM PRUMADA - FORNECIMENTO E INSTALAÇÃO. AF_11/2019</t>
  </si>
  <si>
    <t>21,03</t>
  </si>
  <si>
    <t>CABO TELEFÔNICO CI-50 30 PARES INSTALADO EM PRUMADA - FORNECIMENTO E INSTALAÇÃO. AF_11/2019</t>
  </si>
  <si>
    <t>28,38</t>
  </si>
  <si>
    <t>CABO TELEFÔNICO CI-50 50 PARES INSTALADO EM PRUMADA - FORNECIMENTO E INSTALAÇÃO. AF_11/2019</t>
  </si>
  <si>
    <t>49,07</t>
  </si>
  <si>
    <t>CABO TELEFÔNICO CCI-50 1 PAR, SEM BLINDAGEM, INSTALADO EM DISTRIBUIÇÃO DE EDIFICAÇÃO RESIDENCIAL - FORNECIMENTO E INSTALAÇÃO. AF_11/2019</t>
  </si>
  <si>
    <t>CABO TELEFÔNICO CCI-50 2 PARES, SEM BLINDAGEM, INSTALADO EM DISTRIBUIÇÃO DE EDIFICAÇÃO RESIDENCIAL - FORNECIMENTO E INSTALAÇÃO. AF_11/2019</t>
  </si>
  <si>
    <t>CABO TELEFÔNICO CCI-50 3 PARES, SEM BLINDAGEM, INSTALADO EM DISTRIBUIÇÃO DE EDIFICAÇÃO RESIDENCIAL - FORNECIMENTO E INSTALAÇÃO. AF_11/2019</t>
  </si>
  <si>
    <t>9,02</t>
  </si>
  <si>
    <t>CABO TELEFÔNICO CCI-50 4 PARES, SEM BLINDAGEM, INSTALADO EM DISTRIBUIÇÃO DE EDIFICAÇÃO RESIDENCIAL - FORNECIMENTO E INSTALAÇÃO. AF_11/2019</t>
  </si>
  <si>
    <t>9,80</t>
  </si>
  <si>
    <t>CABO TELEFÔNICO CCI-50 5 PARES, SEM BLINDAGEM, INSTALADO EM DISTRIBUIÇÃO DE EDIFICAÇÃO RESIDENCIAL - FORNECIMENTO E INSTALAÇÃO. AF_11/2019</t>
  </si>
  <si>
    <t>CABO TELEFÔNICO CCI-50 6 PARES, SEM BLINDAGEM, INSTALADO EM DISTRIBUIÇÃO DE EDIFICAÇÃO RESIDENCIAL - FORNECIMENTO E INSTALAÇÃO. AF_11/2019</t>
  </si>
  <si>
    <t>11,68</t>
  </si>
  <si>
    <t>CABO TELEFÔNICO CI-50 10 PARES INSTALADO EM DISTRIBUIÇÃO DE EDIFICAÇÃO RESIDENCIAL - FORNECIMENTO E INSTALAÇÃO. AF_11/2019</t>
  </si>
  <si>
    <t>17,44</t>
  </si>
  <si>
    <t>CABO TELEFÔNICO CCI-50 1 PAR, SEM BLINDAGEM, INSTALADO EM DISTRIBUIÇÃO DE EDIFICAÇÃO INSTITUCIONAL - FORNECIMENTO E INSTALAÇÃO. AF_11/2019</t>
  </si>
  <si>
    <t>1,60</t>
  </si>
  <si>
    <t>CABO TELEFÔNICO CCI-50 2 PARES, SEM BLINDAGEM, INSTALADO EM DISTRIBUIÇÃO DE EDIFICAÇÃO INSTITUCIONAL - FORNECIMENTO E INSTALAÇÃO. AF_11/2019</t>
  </si>
  <si>
    <t>CABO TELEFÔNICO CCI-50 3 PARES, SEM BLINDAGEM, INSTALADO EM DISTRIBUIÇÃO DE EDIFICAÇÃO INSTITUCIONAL - FORNECIMENTO E INSTALAÇÃO. AF_11/2019</t>
  </si>
  <si>
    <t>3,43</t>
  </si>
  <si>
    <t>CABO TELEFÔNICO CCI-50 4 PARES, SEM BLINDAGEM, INSTALADO EM DISTRIBUIÇÃO DE EDIFICAÇÃO INSTITUCIONAL - FORNECIMENTO E INSTALAÇÃO. AF_11/2019</t>
  </si>
  <si>
    <t>CABO TELEFÔNICO CCI-50 5 PARES, SEM BLINDAGEM, INSTALADO EM DISTRIBUIÇÃO DE EDIFICAÇÃO INSTITUCIONAL - FORNECIMENTO E INSTALAÇÃO. AF_11/2019</t>
  </si>
  <si>
    <t>5,41</t>
  </si>
  <si>
    <t>CABO TELEFÔNICO CCI-50 6 PARES, SEM BLINDAGEM, INSTALADO EM DISTRIBUIÇÃO DE EDIFICAÇÃO INSTITUCIONAL - FORNECIMENTO E INSTALAÇÃO. AF_11/2019</t>
  </si>
  <si>
    <t>CABO TELEFÔNICO CI-50 10 PARES INSTALADO EM DISTRIBUIÇÃO DE EDIFICAÇÃO INSTITUCIONAL - FORNECIMENTO E INSTALAÇÃO. AF_11/2019</t>
  </si>
  <si>
    <t>CABO TELEFÔNICO CTP-APL-50 10 PARES INSTALADO EM ENTRADA DE EDIFICAÇÃO - FORNECIMENTO E INSTALAÇÃO. AF_11/2019</t>
  </si>
  <si>
    <t>CABO TELEFÔNICO CTP-APL-50 20 PARES INSTALADO EM ENTRADA DE EDIFICAÇÃO - FORNECIMENTO E INSTALAÇÃO. AF_11/2019</t>
  </si>
  <si>
    <t>26,89</t>
  </si>
  <si>
    <t>CABO TELEFÔNICO CTP-APL-50 30 PARES INSTALADO EM ENTRADA DE EDIFICAÇÃO - FORNECIMENTO E INSTALAÇÃO. AF_11/2019</t>
  </si>
  <si>
    <t>35,29</t>
  </si>
  <si>
    <t>CAIXA DE PASSAGEM PARA TELEFONE 15X15X10CM (SOBREPOR), FORNECIMENTO E INSTALACAO. AF_11/2019</t>
  </si>
  <si>
    <t>49,48</t>
  </si>
  <si>
    <t>CAIXA DE PASSAGEM PARA TELEFONE 80X80X15CM (SOBREPOR) FORNECIMENTO E INSTALACAO. AF_11/2019</t>
  </si>
  <si>
    <t>680,39</t>
  </si>
  <si>
    <t>QUADRO DE DISTRIBUIÇÃO PARA TELEFONE N.2, 20X20X12CM EM CHAPA METALICA, DE EMBUTIR, SEM ACESSORIOS, PADRÃO TELEBRAS, FORNECIMENTO E INSTALAÇÃO. AF_11/2019</t>
  </si>
  <si>
    <t>134,74</t>
  </si>
  <si>
    <t>QUADRO DE DISTRIBUICAO PARA TELEFONE N.3, 40X40X12CM EM CHAPA METALICA, DE EMBUTIR, SEM ACESSORIOS, PADRAO TELEBRAS, FORNECIMENTO E INSTALAÇÃO. AF_11/2019</t>
  </si>
  <si>
    <t>257,25</t>
  </si>
  <si>
    <t>QUADRO DE DISTRIBUICAO PARA TELEFONE N.4, 60X60X12CM EM CHAPA METALICA, DE EMBUTIR, SEM ACESSORIOS, PADRAO TELEBRAS, FORNECIMENTO E INSTALAÇÃO. AF_11/2019</t>
  </si>
  <si>
    <t>405,31</t>
  </si>
  <si>
    <t>QUADRO DE DISTRIBUIÇÃO PARA TELEFONE N.5, 80X80X12CM EM CHAPA METALICA, SEM ACESSORIOS, PADRAO TELEBRAS, FORNECIMENTO E INSTALAÇÃO. AF_11/2019</t>
  </si>
  <si>
    <t>590,10</t>
  </si>
  <si>
    <t>CAIXA ENTERRADA PARA INSTALAÇÕES TELEFÔNICAS TIPO R1, EM ALVENARIA COM BLOCOS DE CONCRETO, DIMENSÕES INTERNAS: 0,35X0,60X0,60 M, EXCLUINDO TAMPÃO. AF_12/2020</t>
  </si>
  <si>
    <t>553,66</t>
  </si>
  <si>
    <t>323,86</t>
  </si>
  <si>
    <t>TAMPA PARA CAIXA TIPO R2 E R3, EM FERRO FUNDIDO, DIMENSÕES INTERNAS: 0,55 X 1,10 M - FORNECIMENTO E INSTALAÇÃO. AF_12/2020</t>
  </si>
  <si>
    <t>784,00</t>
  </si>
  <si>
    <t>PINTURA ANTICORROSIVA DE DUTO METÁLICO. AF_04/2018</t>
  </si>
  <si>
    <t>AR CONDICIONADO SPLIT INVERTER, HI-WALL (PAREDE), 9000 BTU/H, CICLO FRIO - FORNECIMENTO E INSTALAÇÃO. AF_11/2021_P</t>
  </si>
  <si>
    <t>2.096,86</t>
  </si>
  <si>
    <t>AR CONDICIONADO SPLIT ON/OFF, HI-WALL (PAREDE), 9000 BTUS/H, CICLO FRIO - FORNECIMENTO E INSTALAÇÃO. AF_11/2021_P</t>
  </si>
  <si>
    <t>1.658,07</t>
  </si>
  <si>
    <t>AR CONDICIONADO SPLIT ON/OFF, HI-WALL (PAREDE), 9000 BTUS/H, CICLO QUENTE/FRIO - FORNECIMENTO E INSTALAÇÃO. AF_11/2021_P</t>
  </si>
  <si>
    <t>1.806,46</t>
  </si>
  <si>
    <t>AR CONDICIONADO SPLIT INVERTER, HI-WALL (PAREDE), 12000 BTU/H, CICLO FRIO - FORNECIMENTO E INSTALAÇÃO. AF_11/2021_P</t>
  </si>
  <si>
    <t>2.325,09</t>
  </si>
  <si>
    <t>AR CONDICIONADO SPLIT ON/OFF, HI-WALL (PAREDE), 12000 BTUS/H, CICLO FRIO - FORNECIMENTO E INSTALAÇÃO. AF_11/2021_P</t>
  </si>
  <si>
    <t>1.903,63</t>
  </si>
  <si>
    <t>AR CONDICIONADO SPLIT ON/OFF, HI-WALL (PAREDE), 12000 BTUS/H, CICLO QUENTE/FRIO - FORNECIMENTO E INSTALAÇÃO. AF_11/2021_P</t>
  </si>
  <si>
    <t>2.043,67</t>
  </si>
  <si>
    <t>AR CONDICIONADO SPLIT INVERTER, HI-WALL (PAREDE), 18000 BTU/H, CICLO FRIO - FORNECIMENTO E INSTALAÇÃO. AF_11/2021_P</t>
  </si>
  <si>
    <t>3.368,17</t>
  </si>
  <si>
    <t>AR CONDICIONADO SPLIT ON/OFF, HI-WALL (PAREDE), 18000 BTUS/H, CICLO FRIO - FORNECIMENTO E INSTALAÇÃO. AF_11/2021_P</t>
  </si>
  <si>
    <t>2.664,26</t>
  </si>
  <si>
    <t>AR CONDICIONADO SPLIT ON/OFF, HI-WALL (PAREDE), 18000 BTUS/H, CICLO QUENTE/FRIO - FORNECIMENTO E INSTALAÇÃO. AF_11/2021_P</t>
  </si>
  <si>
    <t>2.948,13</t>
  </si>
  <si>
    <t>AR CONDICIONADO SPLIT INVERTER, HI-WALL (PAREDE), 24000 BTU/H, CICLO FRIO - FORNECIMENTO E INSTALAÇÃO. AF_11/2021_P</t>
  </si>
  <si>
    <t>4.584,12</t>
  </si>
  <si>
    <t>AR CONDICIONADO SPLIT ON/OFF, HI-WALL (PAREDE), 24000 BTUS/H, CICLO FRIO - FORNECIMENTO E INSTALAÇÃO. AF_11/2021_P</t>
  </si>
  <si>
    <t>3.433,31</t>
  </si>
  <si>
    <t>AR CONDICIONADO SPLIT ON/OFF, HI-WALL (PAREDE), 24000 BTUS/H, CICLO QUENTE/FRIO - FORNECIMENTO E INSTALAÇÃO. AF_11/2021_P</t>
  </si>
  <si>
    <t>3.839,35</t>
  </si>
  <si>
    <t>AR CONDICIONADO SPLIT INVERTER, PISO TETO, 18000 BTU/H, CICLO FRIO - FORNECIMENTO E INSTALAÇÃO. AF_11/2021_P</t>
  </si>
  <si>
    <t>8.492,13</t>
  </si>
  <si>
    <t>AR CONDICIONADO SPLIT ON/OFF, PISO TETO, 18.000 BTU/H, CICLO FRIO - FORNECIMENTO E INSTALAÇÃO. AF_11/2021_P</t>
  </si>
  <si>
    <t>4.858,07</t>
  </si>
  <si>
    <t>AR CONDICIONADO SPLIT INVERTER, PISO TETO, 24000 BTU/H, CICLO FRIO - FORNECIMENTO E INSTALAÇÃO. AF_11/2021_P</t>
  </si>
  <si>
    <t>9.491,99</t>
  </si>
  <si>
    <t>AR CONDICIONADO SPLIT ON/OFF, PISO TETO, 24.000 BTU/H, CICLO FRIO - FORNECIMENTO E INSTALAÇÃO. AF_11/2021_P</t>
  </si>
  <si>
    <t>5.122,58</t>
  </si>
  <si>
    <t>AR CONDICIONADO SPLIT INVERTER, PISO TETO, 24000 BTU/H, QUENTE/FRIO - FORNECIMENTO E INSTALAÇÃO. AF_11/2021_P</t>
  </si>
  <si>
    <t>5.261,63</t>
  </si>
  <si>
    <t>AR CONDICIONADO SPLIT INVERTER, PISO TETO, 36000 BTU/H, CICLO FRIO - FORNECIMENTO E INSTALAÇÃO. AF_11/2021_P</t>
  </si>
  <si>
    <t>10.705,75</t>
  </si>
  <si>
    <t>AR CONDICIONADO SPLIT ON/OFF, PISO TETO, 36.000 BTU/H, CICLO FRIO - FORNECIMENTO E INSTALAÇÃO. AF_11/2021_P</t>
  </si>
  <si>
    <t>6.724,63</t>
  </si>
  <si>
    <t>AR CONDICIONADO SPLIT INVERTER, PISO TETO, 48000 BTU/H, CICLO FRIO - FORNECIMENTO E INSTALAÇÃO. AF_11/2021_P</t>
  </si>
  <si>
    <t>14.815,29</t>
  </si>
  <si>
    <t>AR CONDICIONADO SPLIT ON/OFF, PISO TETO, 48.000 BTU/H, CICLO FRIO - FORNECIMENTO E INSTALAÇÃO. AF_11/2021_P</t>
  </si>
  <si>
    <t>8.297,05</t>
  </si>
  <si>
    <t>AR CONDICIONADO SPLIT INVERTER, PISO TETO, APRESENTANDO ENTRE 54000 E 58000 BTU/H, CICLO FRIO - FORNECIMENTO E INSTALAÇÃO. AF_11/2021_P</t>
  </si>
  <si>
    <t>17.866,35</t>
  </si>
  <si>
    <t>AR CONDICIONADO SPLIT ON/OFF, PISO TETO, 60.000 BTU/H, CICLO FRIO - FORNECIMENTO E INSTALAÇÃO. AF_11/2021_P</t>
  </si>
  <si>
    <t>9.269,34</t>
  </si>
  <si>
    <t>AR CONDICIONADO SPLIT ON/OFF, CASSETE (TETO), FRIO 4 VIAS 18000 BTU/H - FORNECIMENTO E INSTALAÇÃO. AF_11/2021_P</t>
  </si>
  <si>
    <t>5.311,21</t>
  </si>
  <si>
    <t>AR CONDICIONADO SPLIT ON/OFF, CASSETE (TETO), 18000 BTU/H, CICLO QUENTE/FRIO - FORNECIMENTO E INSTALAÇÃO. AF_11/2021_P</t>
  </si>
  <si>
    <t>6.301,58</t>
  </si>
  <si>
    <t>AR CONDICIONADO SPLIT ON/OFF, CASSETE (TETO), FRIO 4 VIAS 24000 BTU/H - FORNECIMENTO E INSTALAÇÃO. AF_11/2021_P</t>
  </si>
  <si>
    <t>6.524,28</t>
  </si>
  <si>
    <t>AR CONDICIONADO SPLIT ON/OFF, CASSETE (TETO), 24000 BTU/H, CICLO QUENTE/FRIO - FORNECIMENTO E INSTALAÇÃO. AF_11/2021_P</t>
  </si>
  <si>
    <t>6.771,69</t>
  </si>
  <si>
    <t>AR CONDICIONADO SPLIT ON/OFF, CASSETE (TETO), FRIO 4 VIAS 36000 BTU/H - FORNECIMENTO E INSTALAÇÃO. AF_11/2021_P</t>
  </si>
  <si>
    <t>9.587,26</t>
  </si>
  <si>
    <t>AR CONDICIONADO SPLIT ON/OFF, CASSETE (TETO), 36000 BTU/H, CICLO QUENTE/FRIO - FORNECIMENTO E INSTALAÇÃO. AF_11/2021_P</t>
  </si>
  <si>
    <t>9.901,89</t>
  </si>
  <si>
    <t>AR CONDICIONADO SPLIT ON/OFF, CASSETE (TETO), FRIO 4 VIAS 48000 BTU/H - FORNECIMENTO E INSTALAÇÃO. AF_11/2021_P</t>
  </si>
  <si>
    <t>10.141,22</t>
  </si>
  <si>
    <t>AR CONDICIONADO SPLIT ON/OFF, CASSETE (TETO), 48000 BTU/H, CICLO QUENTE/FRIO - FORNECIMENTO E INSTALAÇÃO. AF_11/2021_P</t>
  </si>
  <si>
    <t>11.620,93</t>
  </si>
  <si>
    <t>AR CONDICIONADO SPLIT ON/OFF, CASSETE (TETO), FRIO 4 VIAS 60000 BTU/H - FORNECIMENTO E INSTALAÇÃO. AF_11/2021_P</t>
  </si>
  <si>
    <t>11.560,52</t>
  </si>
  <si>
    <t>AR CONDICIONADO SPLIT ON/OFF, CASSETE (TETO), 60000 BTU/H, CICLO QUENTE/FRIO - FORNECIMENTO E INSTALAÇÃO. AF_11/2021_P</t>
  </si>
  <si>
    <t>12.132,83</t>
  </si>
  <si>
    <t>AR CONDICIONADO SPLITÃO 10 TR - FORNECIMENTO E INSTALAÇÃO. AF_11/2021_P</t>
  </si>
  <si>
    <t>22.398,48</t>
  </si>
  <si>
    <t>AR CONDICIONADO SPLITÃO 15 TR - FORNECIMENTO E INSTALAÇÃO. AF_11/2021_P</t>
  </si>
  <si>
    <t>28.685,97</t>
  </si>
  <si>
    <t>RASGO E CHUMBAMENTO EM ALVENARIA PARA TUBOS DE SPLIT PAREDE DE 9000 A 24000 BTUS/H. AF_11/2021</t>
  </si>
  <si>
    <t>16,16</t>
  </si>
  <si>
    <t>TUBO EM COBRE FLEXÍVEL, DN 1/4", COM ISOLAMENTO, INSTALADO EM FORRO, PARA RAMAL DE ALIMENTAÇÃO DE AR CONDICIONADO, INCLUSO FIXADOR. AF_11/2021</t>
  </si>
  <si>
    <t>35,59</t>
  </si>
  <si>
    <t>TUBO EM COBRE FLEXÍVEL, DN 3/8", COM ISOLAMENTO, INSTALADO EM FORRO, PARA RAMAL DE ALIMENTAÇÃO DE AR CONDICIONADO, INCLUSO FIXADOR. AF_11/2021</t>
  </si>
  <si>
    <t>58,92</t>
  </si>
  <si>
    <t>TUBO EM COBRE FLEXÍVEL, DN 1/2", COM ISOLAMENTO, INSTALADO EM FORRO, PARA RAMAL DE ALIMENTAÇÃO DE AR CONDICIONADO, INCLUSO FIXADOR. AF_11/2021</t>
  </si>
  <si>
    <t>73,50</t>
  </si>
  <si>
    <t>TUBO EM COBRE FLEXÍVEL, DN 5/8", COM ISOLAMENTO, INSTALADO EM FORRO, PARA RAMAL DE ALIMENTAÇÃO DE AR CONDICIONADO, INCLUSO FIXADOR. AF_11/2021</t>
  </si>
  <si>
    <t>89,13</t>
  </si>
  <si>
    <t>INSTALAÇÃO DE TUBOS E CONEXÕES, EM AÇO/FERRO GALVANIZADO, PARA O CENTRO DE MEDIÇÃO DE GÁS DE EDIFÍCIO RESIDENCIAL, COM 4 PAVIMENTOS, 16 UNIDADES HABITACIONAIS, DN 32 (1 1/4) - FORNECIMENTO E INSTALAÇÃO. AF_10/2020</t>
  </si>
  <si>
    <t>7.992,34</t>
  </si>
  <si>
    <t>INSTALAÇÃO DE TUBOS E CONEXÕES, EM AÇO/FERRO GALVANIZADO, PARA O CENTRO DE MEDIÇÃO DE GÁS DE EDIFÍCIO RESIDENCIAL, COM 4 PAVIMENTOS, 16 UNIDADES HABITACIONAIS, DN 50 (2) - FORNECIMENTO E INSTALAÇÃO. AF_10/2020</t>
  </si>
  <si>
    <t>14.258,83</t>
  </si>
  <si>
    <t>CABO ELETRÔNICO CATEGORIA 5E, INSTALADO EM EDIFICAÇÃO RESIDENCIAL - FORNECIMENTO E INSTALAÇÃO. AF_11/2019</t>
  </si>
  <si>
    <t>3,15</t>
  </si>
  <si>
    <t>CABO ELETRÔNICO CATEGORIA 5E, INSTALADO EM EDIFICAÇÃO INSTITUCIONAL - FORNECIMENTO E INSTALAÇÃO. AF_11/2019</t>
  </si>
  <si>
    <t>CABO ELETRÔNICO CATEGORIA 6, INSTALADO EM EDIFICAÇÃO RESIDENCIAL - FORNECIMENTO E INSTALAÇÃO. AF_11/2019</t>
  </si>
  <si>
    <t>CABO ELETRÔNICO CATEGORIA 6, INSTALADO EM EDIFICAÇÃO INSTITUCIONAL - FORNECIMENTO E INSTALAÇÃO. AF_11/2019</t>
  </si>
  <si>
    <t>PATCH PANEL 24 PORTAS, CATEGORIA 5E - FORNECIMENTO E INSTALAÇÃO. AF_11/2019</t>
  </si>
  <si>
    <t>649,41</t>
  </si>
  <si>
    <t>PATCH PANEL 24 PORTAS, CATEGORIA 6 - FORNECIMENTO E INSTALAÇÃO. AF_11/2019</t>
  </si>
  <si>
    <t>924,64</t>
  </si>
  <si>
    <t>PATCH PANEL 48 PORTAS, CATEGORIA 6 - FORNECIMENTO E INSTALAÇÃO. AF_11/2019</t>
  </si>
  <si>
    <t>1.425,16</t>
  </si>
  <si>
    <t>TOMADA DE REDE RJ45 - FORNECIMENTO E INSTALAÇÃO. AF_11/2019</t>
  </si>
  <si>
    <t>53,03</t>
  </si>
  <si>
    <t>TOMADA PARA TELEFONE RJ11 - FORNECIMENTO E INSTALAÇÃO. AF_11/2019</t>
  </si>
  <si>
    <t>34,07</t>
  </si>
  <si>
    <t>PATCH PANEL 48 PORTAS, CATEGORIA 5E - FORNECIMENTO E INSTALAÇÃO. AF_11/2019</t>
  </si>
  <si>
    <t>1.096,42</t>
  </si>
  <si>
    <t>21,40</t>
  </si>
  <si>
    <t>TUBO, PVC, SOLDÁVEL, DN 20MM, INSTALADO EM RAMAL DE DISTRIBUIÇÃO DE ÁGUA - FORNECIMENTO E INSTALAÇÃO. AF_12/2014</t>
  </si>
  <si>
    <t>9,99</t>
  </si>
  <si>
    <t>17,31</t>
  </si>
  <si>
    <t>19,90</t>
  </si>
  <si>
    <t>TUBO, PVC, SOLDÁVEL, DN 60MM, INSTALADO EM PRUMADA DE ÁGUA - FORNECIMENTO E INSTALAÇÃO. AF_12/2014</t>
  </si>
  <si>
    <t>32,93</t>
  </si>
  <si>
    <t>TUBO, PVC, SOLDÁVEL, DN 75MM, INSTALADO EM PRUMADA DE ÁGUA - FORNECIMENTO E INSTALAÇÃO. AF_12/2014</t>
  </si>
  <si>
    <t>54,52</t>
  </si>
  <si>
    <t>TUBO, PVC, SOLDÁVEL, DN 85MM, INSTALADO EM PRUMADA DE ÁGUA - FORNECIMENTO E INSTALAÇÃO. AF_12/2014</t>
  </si>
  <si>
    <t>67,88</t>
  </si>
  <si>
    <t>24,37</t>
  </si>
  <si>
    <t>32,96</t>
  </si>
  <si>
    <t>47,97</t>
  </si>
  <si>
    <t>77,19</t>
  </si>
  <si>
    <t>TUBO PVC, SÉRIE R, ÁGUA PLUVIAL, DN 75 MM, FORNECIDO E INSTALADO EM CONDUTORES VERTICAIS DE ÁGUAS PLUVIAIS. AF_12/2014</t>
  </si>
  <si>
    <t>31,65</t>
  </si>
  <si>
    <t>TUBO PVC, SÉRIE R, ÁGUA PLUVIAL, DN 100 MM, FORNECIDO E INSTALADO EM CONDUTORES VERTICAIS DE ÁGUAS PLUVIAIS. AF_12/2014</t>
  </si>
  <si>
    <t>54,76</t>
  </si>
  <si>
    <t>108,59</t>
  </si>
  <si>
    <t>TUBO, CPVC, SOLDÁVEL, DN 15MM, INSTALADO EM RAMAL OU SUB-RAMAL DE ÁGUA - FORNECIMENTO E INSTALAÇÃO. AF_12/2014</t>
  </si>
  <si>
    <t>22,22</t>
  </si>
  <si>
    <t>TUBO, CPVC, SOLDÁVEL, DN 22MM, INSTALADO EM RAMAL OU SUB-RAMAL DE ÁGUA - FORNECIMENTO E INSTALAÇÃO. AF_12/2014</t>
  </si>
  <si>
    <t>33,43</t>
  </si>
  <si>
    <t>TUBO, CPVC, SOLDÁVEL, DN 28MM, INSTALADO EM RAMAL OU SUB-RAMAL DE ÁGUA - FORNECIMENTO E INSTALAÇÃO. AF_12/2014</t>
  </si>
  <si>
    <t>47,36</t>
  </si>
  <si>
    <t>TUBO, CPVC, SOLDÁVEL, DN 35MM, INSTALADO EM RAMAL OU SUB-RAMAL DE ÁGUA  FORNECIMENTO E INSTALAÇÃO. AF_12/2014</t>
  </si>
  <si>
    <t>57,59</t>
  </si>
  <si>
    <t>TUBO PVC, SERIE NORMAL, ESGOTO PREDIAL, DN 40 MM, FORNECIDO E INSTALADO EM RAMAL DE DESCARGA OU RAMAL DE ESGOTO SANITÁRIO. AF_12/2014</t>
  </si>
  <si>
    <t>20,57</t>
  </si>
  <si>
    <t>TUBO PVC, SERIE NORMAL, ESGOTO PREDIAL, DN 50 MM, FORNECIDO E INSTALADO EM RAMAL DE DESCARGA OU RAMAL DE ESGOTO SANITÁRIO. AF_12/2014</t>
  </si>
  <si>
    <t>31,21</t>
  </si>
  <si>
    <t>TUBO PVC, SERIE NORMAL, ESGOTO PREDIAL, DN 75 MM, FORNECIDO E INSTALADO EM RAMAL DE DESCARGA OU RAMAL DE ESGOTO SANITÁRIO. AF_12/2014</t>
  </si>
  <si>
    <t>47,38</t>
  </si>
  <si>
    <t>TUBO PVC, SERIE NORMAL, ESGOTO PREDIAL, DN 100 MM, FORNECIDO E INSTALADO EM RAMAL DE DESCARGA OU RAMAL DE ESGOTO SANITÁRIO. AF_12/2014</t>
  </si>
  <si>
    <t>60,12</t>
  </si>
  <si>
    <t>TUBO, CPVC, SOLDÁVEL, DN 22MM, INSTALADO EM RAMAL DE DISTRIBUIÇÃO DE ÁGUA - FORNECIMENTO E INSTALAÇÃO. AF_12/2014</t>
  </si>
  <si>
    <t>TUBO, CPVC, SOLDÁVEL, DN 28MM, INSTALADO EM RAMAL DE DISTRIBUIÇÃO DE ÁGUA - FORNECIMENTO E INSTALAÇÃO. AF_12/2014</t>
  </si>
  <si>
    <t>35,18</t>
  </si>
  <si>
    <t>TUBO, CPVC, SOLDÁVEL, DN 35MM, INSTALADO EM PRUMADA DE ÁGUA  FORNECIMENTO E INSTALAÇÃO. AF_12/2014</t>
  </si>
  <si>
    <t>37,88</t>
  </si>
  <si>
    <t>TUBO, CPVC, SOLDÁVEL, DN 42MM, INSTALADO EM PRUMADA DE ÁGUA  FORNECIMENTO E INSTALAÇÃO. AF_12/2014</t>
  </si>
  <si>
    <t>51,76</t>
  </si>
  <si>
    <t>TUBO, CPVC, SOLDÁVEL, DN 73MM, INSTALADO EM PRUMADA DE ÁGUA  FORNECIMENTO E INSTALAÇÃO. AF_12/2014</t>
  </si>
  <si>
    <t>120,44</t>
  </si>
  <si>
    <t>TUBO, CPVC, SOLDÁVEL, DN 89MM, INSTALADO EM PRUMADA DE ÁGUA  FORNECIMENTO E INSTALAÇÃO. AF_12/2014</t>
  </si>
  <si>
    <t>190,14</t>
  </si>
  <si>
    <t>15,10</t>
  </si>
  <si>
    <t>TUBO PVC, SERIE NORMAL, ESGOTO PREDIAL, DN 100 MM, FORNECIDO E INSTALADO EM PRUMADA DE ESGOTO SANITÁRIO OU VENTILAÇÃO. AF_12/2014</t>
  </si>
  <si>
    <t>29,41</t>
  </si>
  <si>
    <t>TUBO PVC, SERIE NORMAL, ESGOTO PREDIAL, DN 100 MM, FORNECIDO E INSTALADO EM SUBCOLETOR AÉREO DE ESGOTO SANITÁRIO. AF_12/2014</t>
  </si>
  <si>
    <t>TUBO PVC, SERIE NORMAL, ESGOTO PREDIAL, DN 150 MM, FORNECIDO E INSTALADO EM SUBCOLETOR AÉREO DE ESGOTO SANITÁRIO. AF_12/2014</t>
  </si>
  <si>
    <t>71,05</t>
  </si>
  <si>
    <t>TUBO, PVC, SOLDÁVEL, DN 25MM, INSTALADO EM DRENO DE AR-CONDICIONADO - FORNECIMENTO E INSTALAÇÃO. AF_12/2014</t>
  </si>
  <si>
    <t>(COMPOSIÇÃO REPRESENTATIVA) DO SERVIÇO DE INSTALAÇÃO DE TUBOS DE PVC, SOLDÁVEL, ÁGUA FRIA, DN 20 MM (INSTALADO EM RAMAL, SUB-RAMAL OU RAMAL DE DISTRIBUIÇÃO), INCLUSIVE CONEXÕES, CORTES E FIXAÇÕES, PARA PRÉDIOS. AF_10/2015</t>
  </si>
  <si>
    <t>43,16</t>
  </si>
  <si>
    <t>(COMPOSIÇÃO REPRESENTATIVA) DO SERVIÇO DE INSTALAÇÃO DE TUBOS DE PVC, SOLDÁVEL, ÁGUA FRIA, DN 25 MM (INSTALADO EM RAMAL, SUB-RAMAL, RAMAL DE DISTRIBUIÇÃO OU PRUMADA), INCLUSIVE CONEXÕES, CORTES E FIXAÇÕES, PARA PRÉDIOS. AF_10/2015</t>
  </si>
  <si>
    <t>42,85</t>
  </si>
  <si>
    <t>(COMPOSIÇÃO REPRESENTATIVA) DO SERVIÇO DE INSTALAÇÃO TUBOS DE PVC, SOLDÁVEL, ÁGUA FRIA, DN 32 MM (INSTALADO EM RAMAL, SUB-RAMAL, RAMAL DE DISTRIBUIÇÃO OU PRUMADA), INCLUSIVE CONEXÕES, CORTES E FIXAÇÕES, PARA PRÉDIOS. AF_10/2015</t>
  </si>
  <si>
    <t>(COMPOSIÇÃO REPRESENTATIVA) DO SERVIÇO DE INSTALAÇÃO DE TUBOS DE PVC, SOLDÁVEL, ÁGUA FRIA, DN 40 MM (INSTALADO EM PRUMADA), INCLUSIVE CONEXÕES, CORTES E FIXAÇÕES, PARA PRÉDIOS. AF_10/2015</t>
  </si>
  <si>
    <t>36,18</t>
  </si>
  <si>
    <t>(COMPOSIÇÃO REPRESENTATIVA) DO SERVIÇO DE INSTALAÇÃO DE TUBOS DE PVC, SOLDÁVEL, ÁGUA FRIA, DN 50 MM (INSTALADO EM PRUMADA), INCLUSIVE CONEXÕES, CORTES E FIXAÇÕES, PARA PRÉDIOS. AF_10/2015</t>
  </si>
  <si>
    <t>45,83</t>
  </si>
  <si>
    <t>(COMPOSIÇÃO REPRESENTATIVA) DO SERVIÇO DE INSTALAÇÃO DE TUBOS DE PVC, SÉRIE R, ÁGUA PLUVIAL, DN 75 MM (INSTALADO EM RAMAL DE ENCAMINHAMENTO, OU CONDUTORES VERTICAIS), INCLUSIVE CONEXÕES, CORTE E FIXAÇÕES, PARA PRÉDIOS. AF_10/2015</t>
  </si>
  <si>
    <t>54,90</t>
  </si>
  <si>
    <t>(COMPOSIÇÃO REPRESENTATIVA) DO SERVIÇO DE INSTALAÇÃO DE TUBOS DE PVC, SÉRIE R, ÁGUA PLUVIAL, DN 100 MM (INSTALADO EM RAMAL DE ENCAMINHAMENTO, OU CONDUTORES VERTICAIS), INCLUSIVE CONEXÕES, CORTES E FIXAÇÕES, PARA PRÉDIOS. AF_10/2015</t>
  </si>
  <si>
    <t>82,56</t>
  </si>
  <si>
    <t>(COMPOSIÇÃO REPRESENTATIVA) DO SERVIÇO DE INSTALAÇÃO DE TUBOS DE PVC, SÉRIE R, ÁGUA PLUVIAL, DN 150 MM (INSTALADO EM CONDUTORES VERTICAIS), INCLUSIVE CONEXÕES, CORTES E FIXAÇÕES, PARA PRÉDIOS. AF_10/2015</t>
  </si>
  <si>
    <t>115,11</t>
  </si>
  <si>
    <t>(COMPOSIÇÃO REPRESENTATIVA) DO SERVIÇO DE INSTALAÇÃO DE TUBO DE PVC, SÉRIE NORMAL, ESGOTO PREDIAL, DN 40 MM (INSTALADO EM RAMAL DE DESCARGA OU RAMAL DE ESGOTO SANITÁRIO), INCLUSIVE CONEXÕES, CORTES E FIXAÇÕES, PARA PRÉDIOS. AF_10/2015</t>
  </si>
  <si>
    <t>59,34</t>
  </si>
  <si>
    <t>(COMPOSIÇÃO REPRESENTATIVA) DO SERVIÇO DE INSTALAÇÃO DE TUBO DE PVC, SÉRIE NORMAL, ESGOTO PREDIAL, DN 50 MM (INSTALADO EM RAMAL DE DESCARGA OU RAMAL DE ESGOTO SANITÁRIO), INCLUSIVE CONEXÕES, CORTES E FIXAÇÕES PARA, PRÉDIOS. AF_10/2015</t>
  </si>
  <si>
    <t>(COMPOSIÇÃO REPRESENTATIVA) DO SERVIÇO DE INST. TUBO PVC, SÉRIE N, ESGOTO PREDIAL, DN 75 MM, (INST. EM RAMAL DE DESCARGA, RAMAL DE ESG. SANITÁRIO, PRUMADA DE ESG. SANITÁRIO OU VENTILAÇÃO), INCL. CONEXÕES, CORTES E FIXAÇÕES, P/ PRÉDIOS. AF_10/2015</t>
  </si>
  <si>
    <t>46,25</t>
  </si>
  <si>
    <t>(COMPOSIÇÃO REPRESENTATIVA) DO SERVIÇO DE INST. TUBO PVC, SÉRIE N, ESGOTO PREDIAL, 100 MM (INST. RAMAL DESCARGA, RAMAL DE ESG. SANIT., PRUMADA ESG. SANIT., VENTILAÇÃO OU SUB-COLETOR AÉREO), INCL. CONEXÕES E CORTES, FIXAÇÕES, P/ PRÉDIOS. AF_10/2015</t>
  </si>
  <si>
    <t>75,96</t>
  </si>
  <si>
    <t>(COMPOSIÇÃO REPRESENTATIVA) DO SERVIÇO DE INSTALAÇÃO DE TUBO DE PVC, SÉRIE NORMAL, ESGOTO PREDIAL, DN 150 MM (INSTALADO EM SUB-COLETOR AÉREO), INCLUSIVE CONEXÕES, CORTES E FIXAÇÕES, PARA PRÉDIOS. AF_10/2015</t>
  </si>
  <si>
    <t>86,24</t>
  </si>
  <si>
    <t>TUBO EM COBRE RÍGIDO, DN 22 MM, CLASSE E, SEM ISOLAMENTO, INSTALADO EM PRUMADA DE HIDRÁULICA PREDIAL - FORNECIMENTO E INSTALAÇÃO. AF_04/2022</t>
  </si>
  <si>
    <t>TUBO EM COBRE RÍGIDO, DN 28 MM, CLASSE E, SEM ISOLAMENTO, INSTALADO EM PRUMADA DE HIDRÁULICA PREDIAL - FORNECIMENTO E INSTALAÇÃO. AF_04/2022</t>
  </si>
  <si>
    <t>81,67</t>
  </si>
  <si>
    <t>TUBO EM COBRE RÍGIDO, DN 35 MM, CLASSE E, SEM ISOLAMENTO, INSTALADO EM PRUMADA DE HIDRÁULICA PREDIAL - FORNECIMENTO E INSTALAÇÃO. AF_04/2022</t>
  </si>
  <si>
    <t>118,15</t>
  </si>
  <si>
    <t>TUBO EM COBRE RÍGIDO, DN 42 MM, CLASSE E, SEM ISOLAMENTO, INSTALADO EM PRUMADA DE HIDRÁULICA PREDIAL - FORNECIMENTO E INSTALAÇÃO. AF_04/2022</t>
  </si>
  <si>
    <t>TUBO EM COBRE RÍGIDO, DN 54 MM, CLASSE E, SEM ISOLAMENTO, INSTALADO EM PRUMADA DE HIDRÁULICA PREDIAL - FORNECIMENTO E INSTALAÇÃO. AF_04/2022</t>
  </si>
  <si>
    <t>230,12</t>
  </si>
  <si>
    <t>TUBO EM COBRE RÍGIDO, DN 66 MM, CLASSE E, SEM ISOLAMENTO, INSTALADO EM PRUMADA DE HIDRÁULICA PREDIAL - FORNECIMENTO E INSTALAÇÃO. AF_04/2022</t>
  </si>
  <si>
    <t>323,34</t>
  </si>
  <si>
    <t>TUBO EM COBRE RÍGIDO, DN 22 MM, CLASSE E, COM ISOLAMENTO, INSTALADO EM PRUMADA DE HIDRÁULICA PREDIAL - FORNECIMENTO E INSTALAÇÃO. AF_04/2022</t>
  </si>
  <si>
    <t>162,20</t>
  </si>
  <si>
    <t>TUBO EM COBRE RÍGIDO, DN 28 MM, CLASSE E, COM ISOLAMENTO, INSTALADO EM PRUMADA DE HIDRÁULICA PREDIAL - FORNECIMENTO E INSTALAÇÃO. AF_04/2022</t>
  </si>
  <si>
    <t>183,57</t>
  </si>
  <si>
    <t>TUBO EM COBRE RÍGIDO, DN 35 MM, CLASSE E, COM ISOLAMENTO, INSTALADO EM PRUMADA DE HIDRÁULICA PREDIAL - FORNECIMENTO E INSTALAÇÃO. AF_04/2022</t>
  </si>
  <si>
    <t>247,01</t>
  </si>
  <si>
    <t>TUBO EM COBRE RÍGIDO, DN 42 MM, CLASSE E, COM ISOLAMENTO, INSTALADO EM PRUMADA DE HIDRÁULICA PREDIAL - FORNECIMENTO E INSTALAÇÃO. AF_04/2022</t>
  </si>
  <si>
    <t>306,03</t>
  </si>
  <si>
    <t>TUBO EM COBRE RÍGIDO, DN 54 MM, CLASSE E, COM ISOLAMENTO, INSTALADO EM PRUMADA DE HIDRÁULICA PREDIAL - FORNECIMENTO E INSTALAÇÃO. AF_04/2022</t>
  </si>
  <si>
    <t>405,81</t>
  </si>
  <si>
    <t>TUBO EM COBRE RÍGIDO, DN 66 MM, CLASSE E, COM ISOLAMENTO, INSTALADO EM PRUMADA DE HIDRÁULICA PREDIAL - FORNECIMENTO E INSTALAÇÃO. AF_04/2022</t>
  </si>
  <si>
    <t>501,49</t>
  </si>
  <si>
    <t>TUBO EM COBRE RÍGIDO, DN 15 MM, CLASSE E, SEM ISOLAMENTO, INSTALADO EM RAMAL DE DISTRIBUIÇÃO DE HIDRÁULICA PREDIAL - FORNECIMENTO E INSTALAÇÃO. AF_04/2022</t>
  </si>
  <si>
    <t>42,21</t>
  </si>
  <si>
    <t>TUBO EM COBRE RÍGIDO, DN 22 MM, CLASSE E, SEM ISOLAMENTO, INSTALADO EM RAMAL DE DISTRIBUIÇÃO DE HIDRÁULICA PREDIAL - FORNECIMENTO E INSTALAÇÃO. AF_04/2022</t>
  </si>
  <si>
    <t>69,25</t>
  </si>
  <si>
    <t>TUBO EM COBRE RÍGIDO, DN 28 MM, CLASSE E, SEM ISOLAMENTO, INSTALADO EM RAMAL DE DISTRIBUIÇÃO DE HIDRÁULICA PREDIAL - FORNECIMENTO E INSTALAÇÃO. AF_04/2022</t>
  </si>
  <si>
    <t>86,84</t>
  </si>
  <si>
    <t>TUBO EM COBRE RÍGIDO, DN 15 MM, CLASSE E, COM ISOLAMENTO, INSTALADO EM RAMAL DE DISTRIBUIÇÃO DE HIDRÁULICA PREDIAL - FORNECIMENTO E INSTALAÇÃO. AF_04/2022</t>
  </si>
  <si>
    <t>65,21</t>
  </si>
  <si>
    <t>TUBO EM COBRE RÍGIDO, DN 22 MM, CLASSE E, COM ISOLAMENTO, INSTALADO EM RAMAL DE DISTRIBUIÇÃO DE HIDRÁULICA PREDIAL - FORNECIMENTO E INSTALAÇÃO. AF_04/2022</t>
  </si>
  <si>
    <t>169,61</t>
  </si>
  <si>
    <t>TUBO EM COBRE RÍGIDO, DN 28 MM, CLASSE E, COM ISOLAMENTO, INSTALADO EM RAMAL DE DISTRIBUIÇÃO DE HIDRÁULICA PREDIAL - FORNECIMENTO E INSTALAÇÃO. AF_04/2022</t>
  </si>
  <si>
    <t>191,19</t>
  </si>
  <si>
    <t>TUBO EM COBRE RÍGIDO, DN 15 MM, CLASSE E, SEM ISOLAMENTO, INSTALADO EM RAMAL E SUB-RAMAL DE HIDRÁULICA PREDIAL - FORNECIMENTO E INSTALAÇÃO. AF_04/2022</t>
  </si>
  <si>
    <t>52,35</t>
  </si>
  <si>
    <t>TUBO EM COBRE RÍGIDO, DN 22 MM, CLASSE E, SEM ISOLAMENTO, INSTALADO EM RAMAL E SUB-RAMAL DE HIDRÁULICA PREDIAL - FORNECIMENTO E INSTALAÇÃO. AF_04/2022</t>
  </si>
  <si>
    <t>86,73</t>
  </si>
  <si>
    <t>TUBO EM COBRE RÍGIDO, DN 28 MM, CLASSE E, SEM ISOLAMENTO, INSTALADO EM RAMAL E SUB-RAMAL DE HIDRÁULICA PREDIAL - FORNECIMENTO E INSTALAÇÃO. AF_04/2022</t>
  </si>
  <si>
    <t>110,60</t>
  </si>
  <si>
    <t>TUBO EM COBRE RÍGIDO, DN 15 MM, CLASSE E, COM ISOLAMENTO, INSTALADO EM RAMAL E SUB-RAMAL DE HIDRÁULICA PREDIAL - FORNECIMENTO E INSTALAÇÃO. AF_04/2022</t>
  </si>
  <si>
    <t>72,93</t>
  </si>
  <si>
    <t>TUBO EM COBRE RÍGIDO, DN 22 MM, CLASSE E, COM ISOLAMENTO, INSTALADO EM RAMAL E SUB-RAMAL DE HIDRÁULICA PREDIAL - FORNECIMENTO E INSTALAÇÃO. AF_04/2022</t>
  </si>
  <si>
    <t>184,64</t>
  </si>
  <si>
    <t>TUBO EM COBRE RÍGIDO, DN 28 MM, CLASSE E, COM ISOLAMENTO, INSTALADO EM RAMAL E SUB-RAMAL DE HIDRÁULICA PREDIAL - FORNECIMENTO E INSTALAÇÃO. AF_04/2022</t>
  </si>
  <si>
    <t>212,53</t>
  </si>
  <si>
    <t>TUBO DE AÇO GALVANIZADO COM COSTURA, CLASSE MÉDIA, CONEXÃO RANHURADA, DN 50 (2"), INSTALADO EM PRUMADAS - FORNECIMENTO E INSTALAÇÃO. AF_10/2020</t>
  </si>
  <si>
    <t>115,32</t>
  </si>
  <si>
    <t>TUBO DE AÇO GALVANIZADO COM COSTURA, CLASSE MÉDIA, CONEXÃO RANHURADA, DN 65 (2 1/2"), INSTALADO EM PRUMADAS - FORNECIMENTO E INSTALAÇÃO. AF_10/2020</t>
  </si>
  <si>
    <t>142,08</t>
  </si>
  <si>
    <t>TUBO DE AÇO GALVANIZADO COM COSTURA, CLASSE MÉDIA, CONEXÃO RANHURADA, DN 80 (3"), INSTALADO EM PRUMADAS - FORNECIMENTO E INSTALAÇÃO. AF_10/2020</t>
  </si>
  <si>
    <t>188,33</t>
  </si>
  <si>
    <t>TUBO DE AÇO PRETO SEM COSTURA, CONEXÃO SOLDADA, DN 50 (2"), INSTALADO EM PRUMADAS - FORNECIMENTO E INSTALAÇÃO. AF_10/2020</t>
  </si>
  <si>
    <t>129,05</t>
  </si>
  <si>
    <t>TUBO DE AÇO PRETO SEM COSTURA, CONEXÃO SOLDADA, DN 65 (2 1/2"), INSTALADO EM PRUMADAS - FORNECIMENTO E INSTALAÇÃO. AF_10/2020</t>
  </si>
  <si>
    <t>195,66</t>
  </si>
  <si>
    <t>TUBO DE AÇO GALVANIZADO COM COSTURA, CLASSE MÉDIA, DN 50 (2"), CONEXÃO ROSQUEADA, INSTALADO EM PRUMADAS - FORNECIMENTO E INSTALAÇÃO. AF_10/2020</t>
  </si>
  <si>
    <t>124,63</t>
  </si>
  <si>
    <t>TUBO DE AÇO GALVANIZADO COM COSTURA, CLASSE MÉDIA, DN 65 (2 1/2"), CONEXÃO ROSQUEADA, INSTALADO EM PRUMADAS - FORNECIMENTO E INSTALAÇÃO. AF_10/2020</t>
  </si>
  <si>
    <t>151,45</t>
  </si>
  <si>
    <t>TUBO DE AÇO GALVANIZADO COM COSTURA, CLASSE MÉDIA, DN 80 (3"), CONEXÃO ROSQUEADA, INSTALADO EM PRUMADAS - FORNECIMENTO E INSTALAÇÃO. AF_10/2020</t>
  </si>
  <si>
    <t>197,78</t>
  </si>
  <si>
    <t>TUBO DE AÇO PRETO SEM COSTURA, CONEXÃO SOLDADA, DN 25 (1"), INSTALADO EM REDE DE ALIMENTAÇÃO PARA HIDRANTE - FORNECIMENTO E INSTALAÇÃO. AF_10/2020</t>
  </si>
  <si>
    <t>60,82</t>
  </si>
  <si>
    <t>TUBO DE AÇO PRETO SEM COSTURA, CONEXÃO SOLDADA, DN 32 (1 1/4"), INSTALADO EM REDE DE ALIMENTAÇÃO PARA HIDRANTE - FORNECIMENTO E INSTALAÇÃO. AF_10/2020</t>
  </si>
  <si>
    <t>81,29</t>
  </si>
  <si>
    <t>TUBO DE AÇO PRETO SEM COSTURA, CONEXÃO SOLDADA, DN 50 (2"), INSTALADO EM REDE DE ALIMENTAÇÃO PARA HIDRANTE - FORNECIMENTO E INSTALAÇÃO. AF_10/2020</t>
  </si>
  <si>
    <t>109,72</t>
  </si>
  <si>
    <t>TUBO DE AÇO PRETO SEM COSTURA, CONEXÃO SOLDADA, DN 65 (2 1/2"), INSTALADO EM REDE DE ALIMENTAÇÃO PARA HIDRANTE - FORNECIMENTO E INSTALAÇÃO. AF_10/2020</t>
  </si>
  <si>
    <t>175,57</t>
  </si>
  <si>
    <t>TUBO DE AÇO GALVANIZADO COM COSTURA, CLASSE MÉDIA, DN 32 (1 1/4"), CONEXÃO ROSQUEADA, INSTALADO EM REDE DE ALIMENTAÇÃO PARA HIDRANTE - FORNECIMENTO E INSTALAÇÃO. AF_10/2020</t>
  </si>
  <si>
    <t>69,68</t>
  </si>
  <si>
    <t>TUBO DE AÇO GALVANIZADO COM COSTURA, CLASSE MÉDIA, DN 40 (1 1/2"), CONEXÃO ROSQUEADA, INSTALADO EM REDE DE ALIMENTAÇÃO PARA HIDRANTE - FORNECIMENTO E INSTALAÇÃO. AF_10/2020</t>
  </si>
  <si>
    <t>80,38</t>
  </si>
  <si>
    <t>TUBO DE AÇO GALVANIZADO COM COSTURA, CLASSE MÉDIA, DN 50 (2"), CONEXÃO ROSQUEADA, INSTALADO EM REDE DE ALIMENTAÇÃO PARA HIDRANTE - FORNECIMENTO E INSTALAÇÃO. AF_10/2020</t>
  </si>
  <si>
    <t>113,11</t>
  </si>
  <si>
    <t>139,41</t>
  </si>
  <si>
    <t>185,25</t>
  </si>
  <si>
    <t>TUBO DE AÇO PRETO SEM COSTURA, CONEXÃO SOLDADA, DN 25 (1"), INSTALADO EM REDE DE ALIMENTAÇÃO PARA SPRINKLER - FORNECIMENTO E INSTALAÇÃO. AF_10/2020</t>
  </si>
  <si>
    <t>64,30</t>
  </si>
  <si>
    <t>TUBO DE AÇO PRETO SEM COSTURA, CONEXÃO SOLDADA, DN 32 (1 1/4"), INSTALADO EM REDE DE ALIMENTAÇÃO PARA SPRINKLER - FORNECIMENTO E INSTALAÇÃO. AF_10/2020</t>
  </si>
  <si>
    <t>TUBO DE AÇO PRETO SEM COSTURA, CONEXÃO SOLDADA, DN 40 (1 1/2"), INSTALADO EM REDE DE ALIMENTAÇÃO PARA SPRINKLER - FORNECIMENTO E INSTALAÇÃO. AF_10/2020</t>
  </si>
  <si>
    <t>92,79</t>
  </si>
  <si>
    <t>TUBO DE AÇO PRETO SEM COSTURA, CONEXÃO SOLDADA, DN 50 (2"), INSTALADO EM REDE DE ALIMENTAÇÃO PARA SPRINKLER - FORNECIMENTO E INSTALAÇÃO. AF_10/2020</t>
  </si>
  <si>
    <t>113,20</t>
  </si>
  <si>
    <t>TUBO DE AÇO PRETO SEM COSTURA, CONEXÃO SOLDADA, DN 65 (2 1/2"), INSTALADO EM REDE DE ALIMENTAÇÃO PARA SPRINKLER - FORNECIMENTO E INSTALAÇÃO. AF_10/2020</t>
  </si>
  <si>
    <t>179,04</t>
  </si>
  <si>
    <t>TUBO DE AÇO GALVANIZADO COM COSTURA, CLASSE MÉDIA, CONEXÃO ROSQUEADA, DN 32 (1 1/4"), INSTALADO EM REDE DE ALIMENTAÇÃO PARA SPRINKLER - FORNECIMENTO E INSTALAÇÃO. AF_10/2020</t>
  </si>
  <si>
    <t>73,94</t>
  </si>
  <si>
    <t>TUBO DE AÇO GALVANIZADO COM COSTURA, CLASSE MÉDIA, CONEXÃO ROSQUEADA, DN 40 (1 1/2"), INSTALADO EM REDE DE ALIMENTAÇÃO PARA SPRINKLER - FORNECIMENTO E INSTALAÇÃO. AF_10/2020</t>
  </si>
  <si>
    <t>84,67</t>
  </si>
  <si>
    <t>TUBO DE AÇO GALVANIZADO COM COSTURA, CLASSE MÉDIA, CONEXÃO ROSQUEADA, DN 50 (2"), INSTALADO EM REDE DE ALIMENTAÇÃO PARA SPRINKLER - FORNECIMENTO E INSTALAÇÃO. AF_10/2020</t>
  </si>
  <si>
    <t>117,40</t>
  </si>
  <si>
    <t>TUBO DE AÇO GALVANIZADO COM COSTURA, CLASSE MÉDIA, CONEXÃO ROSQUEADA, DN 65 (2 1/2"), INSTALADO EM REDE DE ALIMENTAÇÃO PARA SPRINKLER - FORNECIMENTO E INSTALAÇÃO. AF_10/2020</t>
  </si>
  <si>
    <t>143,79</t>
  </si>
  <si>
    <t>TUBO DE AÇO GALVANIZADO COM COSTURA, CLASSE MÉDIA, CONEXÃO ROSQUEADA, DN 80 (3"), INSTALADO EM REDE DE ALIMENTAÇÃO PARA SPRINKLER - FORNECIMENTO E INSTALAÇÃO. AF_10/2020</t>
  </si>
  <si>
    <t>189,64</t>
  </si>
  <si>
    <t>TUBO DE AÇO GALVANIZADO COM COSTURA, CLASSE MÉDIA, CONEXÃO ROSQUEADA, DN 15 (1/2"), INSTALADO EM RAMAIS E SUB-RAMAIS DE GÁS - FORNECIMENTO E INSTALAÇÃO. AF_10/2020</t>
  </si>
  <si>
    <t>33,72</t>
  </si>
  <si>
    <t>TUBO DE AÇO GALVANIZADO COM COSTURA, CLASSE MÉDIA, CONEXÃO ROSQUEADA, DN 20 (3/4"), INSTALADO EM RAMAIS E SUB-RAMAIS DE GÁS - FORNECIMENTO E INSTALAÇÃO. AF_10/2020</t>
  </si>
  <si>
    <t>TUBO DE AÇO PRETO SEM COSTURA, CLASSE MÉDIA, CONEXÃO SOLDADA, DN 15 (1/2"), INSTALADO EM RAMAIS E SUB-RAMAIS DE GÁS - FORNECIMENTO E INSTALAÇÃO. AF_10/2020</t>
  </si>
  <si>
    <t>45,28</t>
  </si>
  <si>
    <t>TUBO DE AÇO PRETO SEM COSTURA, CLASSE MÉDIA, CONEXÃO SOLDADA, DN 20 (3/4"), INSTALADO EM RAMAIS E SUB-RAMAIS DE GÁS - FORNECIMENTO E INSTALAÇÃO. AF_10/2020</t>
  </si>
  <si>
    <t>64,57</t>
  </si>
  <si>
    <t>TUBO DE AÇO PRETO SEM COSTURA, CLASSE MÉDIA, CONEXÃO SOLDADA, DN 25 (1"), INSTALADO EM RAMAIS  E SUB-RAMAIS DE GÁS - FORNECIMENTO E INSTALAÇÃO. AF_10/2020</t>
  </si>
  <si>
    <t>83,91</t>
  </si>
  <si>
    <t>TUBO DE AÇO GALVANIZADO COM COSTURA, CLASSE MÉDIA, DN 50 (2), CONEXÃO ROSQUEADA, INSTALADO EM RESERVAÇÃO DE ÁGUA DE EDIFICAÇÃO QUE POSSUA RESERVATÓRIO DE FIBRA/FIBROCIMENTO  FORNECIMENTO E INSTALAÇÃO. AF_06/2016</t>
  </si>
  <si>
    <t>120,99</t>
  </si>
  <si>
    <t>TUBO DE AÇO GALVANIZADO COM COSTURA, CLASSE MÉDIA, DN 65 (2 1/2), CONEXÃO ROSQUEADA, INSTALADO EM RESERVAÇÃO DE ÁGUA DE EDIFICAÇÃO QUE POSSUA RESERVATÓRIO DE FIBRA/FIBROCIMENTO  FORNECIMENTO E INSTALAÇÃO. AF_06/2016</t>
  </si>
  <si>
    <t>144,03</t>
  </si>
  <si>
    <t>TUBO DE AÇO GALVANIZADO COM COSTURA, CLASSE MÉDIA, DN 80 (3), CONEXÃO ROSQUEADA, INSTALADO EM RESERVAÇÃO DE ÁGUA DE EDIFICAÇÃO QUE POSSUA RESERVATÓRIO DE FIBRA/FIBROCIMENTO  FORNECIMENTO E INSTALAÇÃO. AF_06/2016</t>
  </si>
  <si>
    <t>204,91</t>
  </si>
  <si>
    <t>TUBO EM COBRE RÍGIDO, DN 54 MM, CLASSE E, SEM ISOLAMENTO, INSTALADO EM RESERVAÇÃO DE ÁGUA DE EDIFICAÇÃO QUE POSSUA RESERVATÓRIO DE FIBRA/FIBROCIMENTO  FORNECIMENTO E INSTALAÇÃO. AF_06/2016</t>
  </si>
  <si>
    <t>239,56</t>
  </si>
  <si>
    <t>TUBO EM COBRE RÍGIDO, DN 66 MM, CLASSE E, SEM ISOLAMENTO, INSTALADO EM RESERVAÇÃO DE ÁGUA DE EDIFICAÇÃO QUE POSSUA RESERVATÓRIO DE FIBRA/FIBROCIMENTO  FORNECIMENTO E INSTALAÇÃO. AF_06/2016</t>
  </si>
  <si>
    <t>325,30</t>
  </si>
  <si>
    <t>TUBO EM COBRE RÍGIDO, DN 79 MM, CLASSE E, SEM ISOLAMENTO, INSTALADO EM RESERVAÇÃO DE ÁGUA DE EDIFICAÇÃO QUE POSSUA RESERVATÓRIO DE FIBRA/FIBROCIMENTO  FORNECIMENTO E INSTALAÇÃO. AF_06/2016</t>
  </si>
  <si>
    <t>447,18</t>
  </si>
  <si>
    <t>TUBO EM COBRE RÍGIDO, DN 104 MM, CLASSE E, SEM ISOLAMENTO, INSTALADO EM RESERVAÇÃO DE ÁGUA DE EDIFICAÇÃO QUE POSSUA RESERVATÓRIO DE FIBRA/FIBROCIMENTO  FORNECIMENTO E INSTALAÇÃO. AF_06/2016</t>
  </si>
  <si>
    <t>643,96</t>
  </si>
  <si>
    <t>TUBO, PVC, SOLDÁVEL, DN  25 MM, INSTALADO EM RESERVAÇÃO DE ÁGUA DE EDIFICAÇÃO QUE POSSUA RESERVATÓRIO DE FIBRA/FIBROCIMENTO   FORNECIMENTO E INSTALAÇÃO. AF_06/2016</t>
  </si>
  <si>
    <t>10,70</t>
  </si>
  <si>
    <t>TUBO, PVC, SOLDÁVEL, DN 32 MM, INSTALADO EM RESERVAÇÃO DE ÁGUA DE EDIFICAÇÃO QUE POSSUA RESERVATÓRIO DE FIBRA/FIBROCIMENTO   FORNECIMENTO E INSTALAÇÃO. AF_06/2016</t>
  </si>
  <si>
    <t>16,79</t>
  </si>
  <si>
    <t>TUBO, PVC, SOLDÁVEL, DN 40 MM, INSTALADO EM RESERVAÇÃO DE ÁGUA DE EDIFICAÇÃO QUE POSSUA RESERVATÓRIO DE FIBRA/FIBROCIMENTO   FORNECIMENTO E INSTALAÇÃO. AF_06/2016</t>
  </si>
  <si>
    <t>24,02</t>
  </si>
  <si>
    <t>26,31</t>
  </si>
  <si>
    <t>TUBO, PVC, SOLDÁVEL, DN 60 MM, INSTALADO EM RESERVAÇÃO DE ÁGUA DE EDIFICAÇÃO QUE POSSUA RESERVATÓRIO DE FIBRA/FIBROCIMENTO   FORNECIMENTO E INSTALAÇÃO. AF_06/2016</t>
  </si>
  <si>
    <t>42,82</t>
  </si>
  <si>
    <t>TUBO, PVC, SOLDÁVEL, DN 75 MM, INSTALADO EM RESERVAÇÃO DE ÁGUA DE EDIFICAÇÃO QUE POSSUA RESERVATÓRIO DE FIBRA/FIBROCIMENTO   FORNECIMENTO E INSTALAÇÃO. AF_06/2016</t>
  </si>
  <si>
    <t>62,65</t>
  </si>
  <si>
    <t>TUBO, PVC, SOLDÁVEL, DN 85 MM, INSTALADO EM RESERVAÇÃO DE ÁGUA DE EDIFICAÇÃO QUE POSSUA RESERVATÓRIO DE FIBRA/FIBROCIMENTO   FORNECIMENTO E INSTALAÇÃO. AF_06/2016</t>
  </si>
  <si>
    <t>82,03</t>
  </si>
  <si>
    <t>TUBO, PVC, SOLDÁVEL, DN 110 MM, INSTALADO EM RESERVAÇÃO DE ÁGUA DE EDIFICAÇÃO QUE POSSUA RESERVATÓRIO DE FIBRA/FIBROCIMENTO   FORNECIMENTO E INSTALAÇÃO. AF_06/2016</t>
  </si>
  <si>
    <t>117,33</t>
  </si>
  <si>
    <t>TUBO, CPVC, SOLDÁVEL, DN 22 MM, INSTALADO EM RESERVAÇÃO DE ÁGUA DE EDIFICAÇÃO QUE POSSUA RESERVATÓRIO DE FIBRA/FIBROCIMENTO  FORNECIMENTO E INSTALAÇÃO. AF_06/2016</t>
  </si>
  <si>
    <t>23,43</t>
  </si>
  <si>
    <t>TUBO, CPVC, SOLDÁVEL, DN 28 MM, INSTALADO EM RESERVAÇÃO DE ÁGUA DE EDIFICAÇÃO QUE POSSUA RESERVATÓRIO DE FIBRA/FIBROCIMENTO  FORNECIMENTO E INSTALAÇÃO. AF_06/2016</t>
  </si>
  <si>
    <t>34,31</t>
  </si>
  <si>
    <t>TUBO, CPVC, SOLDÁVEL, DN 35 MM, INSTALADO EM RESERVAÇÃO DE ÁGUA DE EDIFICAÇÃO QUE POSSUA RESERVATÓRIO DE FIBRA/FIBROCIMENTO  FORNECIMENTO E INSTALAÇÃO. AF_06/2016</t>
  </si>
  <si>
    <t>42,47</t>
  </si>
  <si>
    <t>TUBO, CPVC, SOLDÁVEL, DN 42 MM, INSTALADO EM RESERVAÇÃO DE ÁGUA DE EDIFICAÇÃO QUE POSSUA RESERVATÓRIO DE FIBRA/FIBROCIMENTO  FORNECIMENTO E INSTALAÇÃO. AF_06/2016</t>
  </si>
  <si>
    <t>55,55</t>
  </si>
  <si>
    <t>TUBO, CPVC, SOLDÁVEL, DN 54 MM, INSTALADO EM RESERVAÇÃO DE ÁGUA DE EDIFICAÇÃO QUE POSSUA RESERVATÓRIO DE FIBRA/FIBROCIMENTO  FORNECIMENTO E INSTALAÇÃO. AF_06/2016</t>
  </si>
  <si>
    <t>TUBO, CPVC, SOLDÁVEL, DN 73 MM, INSTALADO EM RESERVAÇÃO DE ÁGUA DE EDIFICAÇÃO QUE POSSUA RESERVATÓRIO DE FIBRA/FIBROCIMENTO  FORNECIMENTO E INSTALAÇÃO. AF_06/2016</t>
  </si>
  <si>
    <t>122,24</t>
  </si>
  <si>
    <t>TUBO, CPVC, SOLDÁVEL, DN 89 MM, INSTALADO EM RESERVAÇÃO DE ÁGUA DE EDIFICAÇÃO QUE POSSUA RESERVATÓRIO DE FIBRA/FIBROCIMENTO  FORNECIMENTO E INSTALAÇÃO. AF_06/2016</t>
  </si>
  <si>
    <t>213,18</t>
  </si>
  <si>
    <t>TUBO DE AÇO PRETO SEM COSTURA, CONEXÃO SOLDADA, DN 40 (1 1/2"), INSTALADO EM REDE DE ALIMENTAÇÃO PARA HIDRANTE - FORNECIMENTO E INSTALAÇÃO. AF_10/2020</t>
  </si>
  <si>
    <t>89,31</t>
  </si>
  <si>
    <t>TUBO, PPR, DN 25, CLASSE PN 20,  INSTALADO EM RAMAL OU SUB-RAMAL DE ÁGUA  FORNECIMENTO E INSTALAÇÃO. AF_06/2015</t>
  </si>
  <si>
    <t>32,02</t>
  </si>
  <si>
    <t>TUBO, PPR, DN 25, CLASSE PN 25 INSTALADO EM RAMAL OU SUB-RAMAL DE ÁGUA  FORNECIMENTO E INSTALAÇÃO. AF_06/2015</t>
  </si>
  <si>
    <t>33,61</t>
  </si>
  <si>
    <t>TUBO, PPR, DN 25, CLASSE PN 20,  INSTALADO EM RAMAL DE DISTRIBUIÇÃO DE ÁGUA  FORNECIMENTO E INSTALAÇÃO. AF_06/2015</t>
  </si>
  <si>
    <t>TUBO, PPR, DN 32, CLASSE PN 12,  INSTALADO EM RAMAL DE DISTRIBUIÇÃO DE ÁGUA  FORNECIMENTO E INSTALAÇÃO. AF_06/2015</t>
  </si>
  <si>
    <t>28,76</t>
  </si>
  <si>
    <t>TUBO, PPR, DN 40, CLASSE PN 12,  INSTALADO EM RAMAL DE DISTRIBUIÇÃO DE ÁGUA  FORNECIMENTO E INSTALAÇÃO. AF_06/2015</t>
  </si>
  <si>
    <t>TUBO, PPR, DN 25, CLASSE PN 25,  INSTALADO EM RAMAL DE DISTRIBUIÇÃO DE ÁGUA  FORNECIMENTO E INSTALAÇÃO. AF_06/2015</t>
  </si>
  <si>
    <t>20,59</t>
  </si>
  <si>
    <t>TUBO, PPR, DN 32, CLASSE PN 25,  INSTALADO EM RAMAL DE DISTRIBUIÇÃO DE ÁGUA  FORNECIMENTO E INSTALAÇÃO. AF_06/2015</t>
  </si>
  <si>
    <t>36,87</t>
  </si>
  <si>
    <t>TUBO, PPR, DN 40, CLASSE PN 25,  INSTALADO EM RAMAL DE DISTRIBUIÇÃO DE ÁGUA  FORNECIMENTO E INSTALAÇÃO. AF_06/2015</t>
  </si>
  <si>
    <t>53,70</t>
  </si>
  <si>
    <t>TUBO, PPR, DN 25, CLASSE PN 20,  INSTALADO EM PRUMADA DE ÁGUA  FORNECIMENTO E INSTALAÇÃO. AF_06/2015</t>
  </si>
  <si>
    <t>15,60</t>
  </si>
  <si>
    <t>TUBO, PPR, DN 32, CLASSE PN 12,  INSTALADO EM PRUMADA DE ÁGUA  FORNECIMENTO E INSTALAÇÃO. AF_06/2015</t>
  </si>
  <si>
    <t>19,44</t>
  </si>
  <si>
    <t>TUBO, PPR, DN 40, CLASSE PN 12,  INSTALADO EM PRUMADA DE ÁGUA  FORNECIMENTO E INSTALAÇÃO. AF_06/2015</t>
  </si>
  <si>
    <t>29,53</t>
  </si>
  <si>
    <t>TUBO, PPR, DN 50, CLASSE PN 12,  INSTALADO EM PRUMADA DE ÁGUA  FORNECIMENTO E INSTALAÇÃO. AF_06/2015</t>
  </si>
  <si>
    <t>39,41</t>
  </si>
  <si>
    <t>TUBO, PPR, DN 63, CLASSE PN 12,  INSTALADO EM PRUMADA DE ÁGUA  FORNECIMENTO E INSTALAÇÃO. AF_06/2015</t>
  </si>
  <si>
    <t>57,76</t>
  </si>
  <si>
    <t>TUBO, PPR, DN 75, CLASSE PN 12,  INSTALADO EM PRUMADA DE ÁGUA  FORNECIMENTO E INSTALAÇÃO. AF_06/2015</t>
  </si>
  <si>
    <t>TUBO, PPR, DN 90, CLASSE PN 12,  INSTALADO EM PRUMADA DE ÁGUA  FORNECIMENTO E INSTALAÇÃO. AF_06/2015</t>
  </si>
  <si>
    <t>133,16</t>
  </si>
  <si>
    <t>TUBO, PPR, DN 110, CLASSE PN 12,  INSTALADO EM PRUMADA DE ÁGUA  FORNECIMENTO E INSTALAÇÃO. AF_06/2015</t>
  </si>
  <si>
    <t>232,39</t>
  </si>
  <si>
    <t>TUBO, PPR, DN 25, CLASSE PN 25,  INSTALADO EM PRUMADA DE ÁGUA  FORNECIMENTO E INSTALAÇÃO. AF_06/2015</t>
  </si>
  <si>
    <t>TUBO, PPR, DN 32, CLASSE PN 25,  INSTALADO EM PRUMADA DE ÁGUA  FORNECIMENTO E INSTALAÇÃO. AF_06/2015</t>
  </si>
  <si>
    <t>25,74</t>
  </si>
  <si>
    <t>TUBO, PPR, DN 40, CLASSE PN 25,  INSTALADO EM PRUMADA DE ÁGUA  FORNECIMENTO E INSTALAÇÃO. AF_06/2015</t>
  </si>
  <si>
    <t>35,75</t>
  </si>
  <si>
    <t>TUBO, PPR, DN 50, CLASSE PN 25,  INSTALADO EM PRUMADA DE ÁGUA  FORNECIMENTO E INSTALAÇÃO. AF_06/2015</t>
  </si>
  <si>
    <t>TUBO, PPR, DN 63, CLASSE PN 25,  INSTALADO EM PRUMADA DE ÁGUA  FORNECIMENTO E INSTALAÇÃO. AF_06/2015</t>
  </si>
  <si>
    <t>69,98</t>
  </si>
  <si>
    <t>TUBO, PPR, DN 75, CLASSE PN 25,  INSTALADO EM PRUMADA DE ÁGUA  FORNECIMENTO E INSTALAÇÃO. AF_06/2015</t>
  </si>
  <si>
    <t>131,63</t>
  </si>
  <si>
    <t>TUBO, PPR, DN 90, CLASSE PN 25,  INSTALADO EM PRUMADA DE ÁGUA  FORNECIMENTO E INSTALAÇÃO. AF_06/2015</t>
  </si>
  <si>
    <t>194,30</t>
  </si>
  <si>
    <t>TUBO, PPR, DN 110, CLASSE PN 25,  INSTALADO EM PRUMADA DE ÁGUA  FORNECIMENTO E INSTALAÇÃO. AF_06/2015</t>
  </si>
  <si>
    <t>265,49</t>
  </si>
  <si>
    <t>TUBO, PPR, DN 20, CLASSE PN 20,  INSTALADO EM RESERVAÇÃO DE ÁGUA DE EDIFICAÇÃO QUE POSSUA RESERVATÓRIO DE FIBRA/FIBROCIMENTO  FORNECIMENTO E INSTALAÇÃO. AF_06/2016</t>
  </si>
  <si>
    <t>TUBO, PPR, DN 25, CLASSE PN 20,  INSTALADO EM RESERVAÇÃO DE ÁGUA DE EDIFICAÇÃO QUE POSSUA RESERVATÓRIO DE FIBRA/FIBROCIMENTO  FORNECIMENTO E INSTALAÇÃO. AF_06/2016</t>
  </si>
  <si>
    <t>19,48</t>
  </si>
  <si>
    <t>TUBO, PPR, DN 32, CLASSE PN 12,  INSTALADO EM RESERVAÇÃO DE ÁGUA DE EDIFICAÇÃO QUE POSSUA RESERVATÓRIO DE FIBRA/FIBROCIMENTO  FORNECIMENTO E INSTALAÇÃO. AF_06/2016</t>
  </si>
  <si>
    <t>23,77</t>
  </si>
  <si>
    <t>TUBO, PPR, DN 40, CLASSE PN 12,  INSTALADO EM RESERVAÇÃO DE ÁGUA DE EDIFICAÇÃO QUE POSSUA RESERVATÓRIO DE FIBRA/FIBROCIMENTO  FORNECIMENTO E INSTALAÇÃO. AF_06/2016</t>
  </si>
  <si>
    <t>32,71</t>
  </si>
  <si>
    <t>TUBO, PPR, DN 50, CLASSE PN 12,  INSTALADO EM RESERVAÇÃO DE ÁGUA DE EDIFICAÇÃO QUE POSSUA RESERVATÓRIO DE FIBRA/FIBROCIMENTO  FORNECIMENTO E INSTALAÇÃO. AF_06/2016</t>
  </si>
  <si>
    <t>TUBO, PPR, DN 63, CLASSE PN 12,  INSTALADO EM RESERVAÇÃO DE ÁGUA DE EDIFICAÇÃO QUE POSSUA RESERVATÓRIO DE FIBRA/FIBROCIMENTO  FORNECIMENTO E INSTALAÇÃO. AF_06/2016</t>
  </si>
  <si>
    <t>59,95</t>
  </si>
  <si>
    <t>TUBO, PPR, DN 75, CLASSE PN 12,  INSTALADO EM RESERVAÇÃO DE ÁGUA DE EDIFICAÇÃO QUE POSSUA RESERVATÓRIO DE FIBRA/FIBROCIMENTO  FORNECIMENTO E INSTALAÇÃO. AF_06/2016</t>
  </si>
  <si>
    <t>TUBO, PPR, DN 90, CLASSE PN 12,  INSTALADO EM RESERVAÇÃO DE ÁGUA DE EDIFICAÇÃO QUE POSSUA RESERVATÓRIO DE FIBRA/FIBROCIMENTO  FORNECIMENTO E INSTALAÇÃO. AF_06/2016</t>
  </si>
  <si>
    <t>130,45</t>
  </si>
  <si>
    <t>TUBO, PPR, DN 110, CLASSE PN 12,  INSTALADO EM RESERVAÇÃO DE ÁGUA DE EDIFICAÇÃO QUE POSSUA RESERVATÓRIO DE FIBRA/FIBROCIMENTO  FORNECIMENTO E INSTALAÇÃO. AF_06/2016</t>
  </si>
  <si>
    <t>213,03</t>
  </si>
  <si>
    <t>TUBO, PPR, DN 20, CLASSE PN 25,  INSTALADO EM RESERVAÇÃO DE ÁGUA DE EDIFICAÇÃO QUE POSSUA RESERVATÓRIO DE FIBRA/FIBROCIMENTO  FORNECIMENTO E INSTALAÇÃO. AF_06/2016</t>
  </si>
  <si>
    <t>TUBO, PPR, DN 25, CLASSE PN 25,  INSTALADO EM RESERVAÇÃO DE ÁGUA DE EDIFICAÇÃO QUE POSSUA RESERVATÓRIO DE FIBRA/FIBROCIMENTO  FORNECIMENTO E INSTALAÇÃO. AF_06/2016</t>
  </si>
  <si>
    <t>TUBO, PPR, DN 32, CLASSE PN 25,  INSTALADO EM RESERVAÇÃO DE ÁGUA DE EDIFICAÇÃO QUE POSSUA RESERVATÓRIO DE FIBRA/FIBROCIMENTO  FORNECIMENTO E INSTALAÇÃO. AF_06/2016</t>
  </si>
  <si>
    <t>30,78</t>
  </si>
  <si>
    <t>TUBO, PPR, DN 40, CLASSE PN 25,  INSTALADO EM RESERVAÇÃO DE ÁGUA DE EDIFICAÇÃO QUE POSSUA RESERVATÓRIO DE FIBRA/FIBROCIMENTO  FORNECIMENTO E INSTALAÇÃO. AF_06/2016</t>
  </si>
  <si>
    <t>39,54</t>
  </si>
  <si>
    <t>TUBO, PPR, DN 50, CLASSE PN 25,  INSTALADO EM RESERVAÇÃO DE ÁGUA DE EDIFICAÇÃO QUE POSSUA RESERVATÓRIO DE FIBRA/FIBROCIMENTO  FORNECIMENTO E INSTALAÇÃO. AF_06/2016</t>
  </si>
  <si>
    <t>57,70</t>
  </si>
  <si>
    <t>TUBO, PPR, DN 63, CLASSE PN 25,  INSTALADO EM RESERVAÇÃO DE ÁGUA DE EDIFICAÇÃO QUE POSSUA RESERVATÓRIO DE FIBRA/FIBROCIMENTO  FORNECIMENTO E INSTALAÇÃO. AF_06/2016</t>
  </si>
  <si>
    <t>72,53</t>
  </si>
  <si>
    <t>TUBO, PPR, DN 75, CLASSE PN 25,  INSTALADO EM RESERVAÇÃO DE ÁGUA DE EDIFICAÇÃO QUE POSSUA RESERVATÓRIO DE FIBRA/FIBROCIMENTO  FORNECIMENTO E INSTALAÇÃO. AF_06/2016</t>
  </si>
  <si>
    <t>133,90</t>
  </si>
  <si>
    <t>TUBO, PPR, DN 90, CLASSE PN 25,  INSTALADO EM RESERVAÇÃO DE ÁGUA DE EDIFICAÇÃO QUE POSSUA RESERVATÓRIO DE FIBRA/FIBROCIMENTO  FORNECIMENTO E INSTALAÇÃO. AF_06/2016</t>
  </si>
  <si>
    <t>TUBO, PPR, DN 110, CLASSE PN 25,  INSTALADO EM RESERVAÇÃO DE ÁGUA DE EDIFICAÇÃO QUE POSSUA RESERVATÓRIO DE FIBRA/FIBROCIMENTO  FORNECIMENTO E INSTALAÇÃO. AF_06/2016</t>
  </si>
  <si>
    <t>244,11</t>
  </si>
  <si>
    <t>TUBO, PEX, MONOCAMADA, DN 16, INSTALADO EM RAMAL OU SUB-RAMAL DE ÁGUA  FORNECIMENTO E INSTALAÇÃO. AF_06/2015</t>
  </si>
  <si>
    <t>TUBO, PEX, MONOCAMADA, DN 20, INSTALADO EM RAMAL OU SUB-RAMAL DE ÁGUA  FORNECIMENTO E INSTALAÇÃO. AF_06/2015</t>
  </si>
  <si>
    <t>11,58</t>
  </si>
  <si>
    <t>TUBO, PEX, MONOCAMADA, DN 25, INSTALADO EM RAMAL OU SUB-RAMAL DE ÁGUA  FORNECIMENTO E INSTALAÇÃO. AF_06/2015</t>
  </si>
  <si>
    <t>16,28</t>
  </si>
  <si>
    <t>TUBO, PEX, MONOCAMADA, DN 32, INSTALADO EM RAMAL OU SUB-RAMAL DE ÁGUA  FORNECIMENTO E INSTALAÇÃO. AF_06/2015</t>
  </si>
  <si>
    <t>24,65</t>
  </si>
  <si>
    <t>TUBO, PEX, MONOCAMADA, DN 16, INSTALADO EM RAMAL DE DISTRIBUIÇÃO DE ÁGUA  FORNECIMENTO E INSTALAÇÃO. AF_06/2015</t>
  </si>
  <si>
    <t>9,23</t>
  </si>
  <si>
    <t>TUBO, PEX, MONOCAMADA, DN 20, INSTALADO EM RAMAL DE DISTRIBUIÇÃO DE ÁGUA  FORNECIMENTO E INSTALAÇÃO. AF_06/2015</t>
  </si>
  <si>
    <t>TUBO, PEX, MONOCAMADA, DN 25, INSTALADO EM RAMAL DE DISTRIBUIÇÃO DE ÁGUA  FORNECIMENTO E INSTALAÇÃO. AF_06/2015</t>
  </si>
  <si>
    <t>17,84</t>
  </si>
  <si>
    <t>TUBO, PEX, MONOCAMADA, DN 32, INSTALADO EM RAMAL DE DISTRIBUIÇÃO DE ÁGUA  FORNECIMENTO E INSTALAÇÃO. AF_06/2015</t>
  </si>
  <si>
    <t>TUBO EM COBRE FLEXÍVEL, DN 1/4, COM ISOLAMENTO, INSTALADO EM RAMAL DE ALIMENTAÇÃO DE AR CONDICIONADO COM CONDENSADORA INDIVIDUAL   FORNECIMENTO E INSTALAÇÃO. AF_12/2015</t>
  </si>
  <si>
    <t>32,23</t>
  </si>
  <si>
    <t>TUBO EM COBRE FLEXÍVEL, DN 3/8", COM ISOLAMENTO, INSTALADO EM RAMAL DE ALIMENTAÇÃO DE AR CONDICIONADO COM CONDENSADORA INDIVIDUAL  FORNECIMENTO E INSTALAÇÃO. AF_12/2015</t>
  </si>
  <si>
    <t>TUBO EM COBRE FLEXÍVEL, DN 1/2", COM ISOLAMENTO, INSTALADO EM RAMAL DE ALIMENTAÇÃO DE AR CONDICIONADO COM CONDENSADORA INDIVIDUAL  FORNECIMENTO E INSTALAÇÃO. AF_12/2015</t>
  </si>
  <si>
    <t>70,00</t>
  </si>
  <si>
    <t>TUBO EM COBRE FLEXÍVEL, DN 5/8", COM ISOLAMENTO, INSTALADO EM RAMAL DE ALIMENTAÇÃO DE AR CONDICIONADO COM CONDENSADORA INDIVIDUAL  FORNECIMENTO E INSTALAÇÃO. AF_12/2015</t>
  </si>
  <si>
    <t>85,59</t>
  </si>
  <si>
    <t>TUBO EM COBRE FLEXÍVEL, DN 1/4", COM ISOLAMENTO, INSTALADO EM RAMAL DE ALIMENTAÇÃO DE AR CONDICIONADO COM CONDENSADORA CENTRAL  FORNECIMENTO E INSTALAÇÃO. AF_12/2015</t>
  </si>
  <si>
    <t>32,53</t>
  </si>
  <si>
    <t>TUBO EM COBRE FLEXÍVEL, DN 3/8", COM ISOLAMENTO, INSTALADO EM RAMAL DE ALIMENTAÇÃO DE AR CONDICIONADO COM CONDENSADORA CENTRAL  FORNECIMENTO E INSTALAÇÃO. AF_12/2015</t>
  </si>
  <si>
    <t>55,86</t>
  </si>
  <si>
    <t>TUBO EM COBRE FLEXÍVEL, DN 1/2", COM ISOLAMENTO, INSTALADO EM RAMAL DE ALIMENTAÇÃO DE AR CONDICIONADO COM CONDENSADORA CENTRAL  FORNECIMENTO E INSTALAÇÃO. AF_12/2015</t>
  </si>
  <si>
    <t>70,44</t>
  </si>
  <si>
    <t>TUBO EM COBRE FLEXÍVEL, DN 5/8, COM ISOLAMENTO, INSTALADO EM RAMAL DE ALIMENTAÇÃO DE AR CONDICIONADO COM CONDENSADORA CENTRAL   FORNECIMENTO E INSTALAÇÃO. AF_12/2015</t>
  </si>
  <si>
    <t>86,07</t>
  </si>
  <si>
    <t>TUBO EM COBRE RÍGIDO, DN 22 MM, CLASSE A, SEM ISOLAMENTO, INSTALADO EM PRUMADA DE GÁS COMBUSTÍVEL - FORNECIMENTO E INSTALAÇÃO. AF_04/2022</t>
  </si>
  <si>
    <t>92,78</t>
  </si>
  <si>
    <t>TUBO EM COBRE RÍGIDO, DN 28 MM, CLASSE A, SEM ISOLAMENTO, INSTALADO EM PRUMADA DE GÁS COMBUSTÍVEL - FORNECIMENTO E INSTALAÇÃO. AF_04/2022</t>
  </si>
  <si>
    <t>118,08</t>
  </si>
  <si>
    <t>TUBO EM COBRE RÍGIDO, DN 35 MM, CLASSE A, SEM ISOLAMENTO, INSTALADO EM PRUMADA DE GÁS COMBUSTÍVEL - FORNECIMENTO E INSTALAÇÃO. AF_04/2022</t>
  </si>
  <si>
    <t>177,75</t>
  </si>
  <si>
    <t>TUBO EM COBRE RÍGIDO, DN 42 MM, CLASSE A, SEM ISOLAMENTO, INSTALADO EM PRUMADA DE GÁS COMBUSTÍVEL - FORNECIMENTO E INSTALAÇÃO. AF_04/2022</t>
  </si>
  <si>
    <t>213,86</t>
  </si>
  <si>
    <t>TUBO EM COBRE RÍGIDO, DN 54 MM, CLASSE A, SEM ISOLAMENTO, INSTALADO EM PRUMADA DE GÁS COMBUSTÍVEL - FORNECIMENTO E INSTALAÇÃO. AF_04/2022</t>
  </si>
  <si>
    <t>TUBO EM COBRE RÍGIDO, DN 66 MM, CLASSE A, SEM ISOLAMENTO, INSTALADO EM PRUMADA DE GÁS COMBUSTÍVEL - FORNECIMENTO E INSTALAÇÃO. AF_04/2022</t>
  </si>
  <si>
    <t>231,25</t>
  </si>
  <si>
    <t>TUBO EM COBRE RÍGIDO, DN 22 MM, CLASSE I, SEM ISOLAMENTO, INSTALADO EM PRUMADA  FORNECIMENTO E INSTALAÇÃO. AF_12/2015</t>
  </si>
  <si>
    <t>111,86</t>
  </si>
  <si>
    <t>TUBO EM COBRE RÍGIDO, DN 28 MM, CLASSE I, SEM ISOLAMENTO, INSTALADO EM PRUMADA  FORNECIMENTO E INSTALAÇÃO. AF_12/2015</t>
  </si>
  <si>
    <t>154,60</t>
  </si>
  <si>
    <t>TUBO EM COBRE RÍGIDO, DN 35 MM, CLASSE I, SEM ISOLAMENTO, INSTALADO EM PRUMADA  FORNECIMENTO E INSTALAÇÃO. AF_12/2015</t>
  </si>
  <si>
    <t>222,95</t>
  </si>
  <si>
    <t>TUBO EM COBRE RÍGIDO, DN 42 MM, CLASSE I, SEM ISOLAMENTO, INSTALADO EM PRUMADA  FORNECIMENTO E INSTALAÇÃO. AF_12/2015</t>
  </si>
  <si>
    <t>270,74</t>
  </si>
  <si>
    <t>TUBO EM COBRE RÍGIDO, DN 54 MM, CLASSE I, SEM ISOLAMENTO, INSTALADO EM PRUMADA  FORNECIMENTO E INSTALAÇÃO. AF_12/2015</t>
  </si>
  <si>
    <t>374,44</t>
  </si>
  <si>
    <t>TUBO EM COBRE RÍGIDO, DN 66 MM, CLASSE I, SEM ISOLAMENTO, INSTALADO EM PRUMADA  FORNECIMENTO E INSTALAÇÃO. AF_12/2015</t>
  </si>
  <si>
    <t>485,33</t>
  </si>
  <si>
    <t>TUBO EM COBRE RÍGIDO, DN 15 MM, CLASSE I, SEM ISOLAMENTO, INSTALADO EM RAMAL DE DISTRIBUIÇÃO  FORNECIMENTO E INSTALAÇÃO. AF_12/2015</t>
  </si>
  <si>
    <t>72,85</t>
  </si>
  <si>
    <t>TUBO EM COBRE RÍGIDO, DN 22 MM, CLASSE I, SEM ISOLAMENTO, INSTALADO EM RAMAL DE DISTRIBUIÇÃO FORNECIMENTO E INSTALAÇÃO. AF_12/2015</t>
  </si>
  <si>
    <t>116,11</t>
  </si>
  <si>
    <t>TUBO EM COBRE RÍGIDO, DN 28 MM, CLASSE I, SEM ISOLAMENTO, INSTALADO EM RAMAL DE DISTRIBUIÇÃO FORNECIMENTO E INSTALAÇÃO. AF_12/2015</t>
  </si>
  <si>
    <t>159,14</t>
  </si>
  <si>
    <t>TUBO EM COBRE RÍGIDO, DN 15 MM, CLASSE I, SEM ISOLAMENTO, INSTALADO EM RAMAL E SUB-RAMAL  FORNECIMENTO E INSTALAÇÃO. AF_12/2015</t>
  </si>
  <si>
    <t>TUBO EM COBRE RÍGIDO, DN 22 MM, CLASSE I, SEM ISOLAMENTO, INSTALADO EM RAMAL E SUB-RAMAL  FORNECIMENTO E INSTALAÇÃO. AF_12/2015</t>
  </si>
  <si>
    <t>132,13</t>
  </si>
  <si>
    <t>TUBO EM COBRE RÍGIDO, DN 28 MM, CLASSE I, SEM ISOLAMENTO, INSTALADO EM RAMAL E SUB-RAMAL  FORNECIMENTO E INSTALAÇÃO. AF_12/2015</t>
  </si>
  <si>
    <t>181,00</t>
  </si>
  <si>
    <t>TUBO DE AÇO GALVANIZADO COM COSTURA, CLASSE MÉDIA, DN 25 (1"), CONEXÃO ROSQUEADA, INSTALADO EM REDE DE ALIMENTAÇÃO PARA HIDRANTE - FORNECIMENTO E INSTALAÇÃO. AF_10/2020</t>
  </si>
  <si>
    <t>56,21</t>
  </si>
  <si>
    <t>TUBO DE AÇO GALVANIZADO COM COSTURA, CLASSE MÉDIA, CONEXÃO ROSQUEADA, DN 25 (1"), INSTALADO EM REDE DE ALIMENTAÇÃO PARA SPRINKLER - FORNECIMENTO E INSTALAÇÃO. AF_10/2020</t>
  </si>
  <si>
    <t>60,46</t>
  </si>
  <si>
    <t>TUBO DE AÇO GALVANIZADO COM COSTURA, CLASSE MÉDIA, CONEXÃO ROSQUEADA, DN 25 (1"), INSTALADO EM RAMAIS  E SUB-RAMAIS DE GÁS - FORNECIMENTO E INSTALAÇÃO. AF_10/2020</t>
  </si>
  <si>
    <t>70,22</t>
  </si>
  <si>
    <t>KIT CAVALETE PARA GÁS - SEM MEDIDOR OU REGULADOR - ENTRADA INDIVIDUAL PRINCIPAL, EM AÇO GALVANIZADO DN 15 E 25 MM (1/2" E 1") - FORNECIMENTO E INSTALAÇÃO. AF_01/2020</t>
  </si>
  <si>
    <t>701,43</t>
  </si>
  <si>
    <t>TUBO, PEX, MULTICAMADA, DN 16, INSTALADO EM IMPLANTAÇÃO DE INSTALAÇÕES DE GÁS - FORNECIMENTO E INSTALAÇÃO. AF_01/2020</t>
  </si>
  <si>
    <t>18,88</t>
  </si>
  <si>
    <t>TUBO, PEX, MULTICAMADA, DN 20, INSTALADO EM IMPLANTAÇÃO DE INSTALAÇÕES DE GÁS - FORNECIMENTO E INSTALAÇÃO. AF_01/2020</t>
  </si>
  <si>
    <t>27,79</t>
  </si>
  <si>
    <t>TUBO, PEX, MULTICAMADA, DN 26, INSTALADO EM IMPLANTAÇÃO DE INSTALAÇÕES DE GÁS - FORNECIMENTO E INSTALAÇÃO. AF_01/2020</t>
  </si>
  <si>
    <t>36,96</t>
  </si>
  <si>
    <t>TUBO, PEX, MULTICAMADA, DN 32, INSTALADO EM IMPLANTAÇÃO DE INSTALAÇÕES DE GÁS - FORNECIMENTO E INSTALAÇÃO. AF_01/2020</t>
  </si>
  <si>
    <t>49,94</t>
  </si>
  <si>
    <t>TUBO, PEX, MULTICAMADA, COM TUBO LUVA, DN 16, INSTALADO EM IMPLANTAÇÃO DE INSTALAÇÕES DE GÁS - FORNECIMENTO E INSTALAÇÃO. AF_01/2020</t>
  </si>
  <si>
    <t>19,31</t>
  </si>
  <si>
    <t>TUBO, PEX, MULTICAMADA, COM TUBO LUVA, DN 20, INSTALADO EM IMPLANTAÇÃO DE INSTALAÇÕES DE GÁS - FORNECIMENTO E INSTALAÇÃO. AF_01/2020</t>
  </si>
  <si>
    <t>28,24</t>
  </si>
  <si>
    <t>TUBO, PEX, MULTICAMADA, COM TUBO LUVA, DN 26, INSTALADO EM IMPLANTAÇÃO DE INSTALAÇÕES DE GÁS - FORNECIMENTO E INSTALAÇÃO. AF_01/2020</t>
  </si>
  <si>
    <t>37,39</t>
  </si>
  <si>
    <t>TUBO, PEX, MULTICAMADA, COM TUBO LUVA, DN 32, INSTALADO EM IMPLANTAÇÃO DE INSTALAÇÕES DE GÁS - FORNECIMENTO E INSTALAÇÃO. AF_01/2020</t>
  </si>
  <si>
    <t>TUBO, PEX, MULTICAMADA, DN 16, INSTALADO EM RAMAL INTERNO DE INSTALAÇÕES DE GÁS - FORNECIMENTO E INSTALAÇÃO. AF_01/2020</t>
  </si>
  <si>
    <t>TUBO, PEX, MULTICAMADA, DN 20, INSTALADO EM RAMAL INTERNO DE INSTALAÇÕES DE GÁS - FORNECIMENTO E INSTALAÇÃO. AF_01/2020</t>
  </si>
  <si>
    <t>26,74</t>
  </si>
  <si>
    <t>TUBO, PEX, MULTICAMADA, DN 26, INSTALADO EM RAMAL INTERNO DE INSTALAÇÕES DE GÁS - FORNECIMENTO E INSTALAÇÃO. AF_01/2020</t>
  </si>
  <si>
    <t>35,68</t>
  </si>
  <si>
    <t>TUBO, PEX, MULTICAMADA, DN 32, INSTALADO EM RAMAL INTERNO DE INSTALAÇÕES DE GÁS - FORNECIMENTO E INSTALAÇÃO. AF_01/2020</t>
  </si>
  <si>
    <t>48,37</t>
  </si>
  <si>
    <t>TUBO, PEX, MULTICAMADA, COM TUBO LUVA, DN 16, INSTALADO EM RAMAL INTERNO DE INSTALAÇÕES DE GÁS - FORNECIMENTO E INSTALAÇÃO. AF_01/2020</t>
  </si>
  <si>
    <t>24,42</t>
  </si>
  <si>
    <t>TUBO, PEX, MULTICAMADA, COM TUBO LUVA, DN 20, INSTALADO EM RAMAL INTERNO DE INSTALAÇÕES DE GÁS - FORNECIMENTO E INSTALAÇÃO. AF_01/2020</t>
  </si>
  <si>
    <t>34,30</t>
  </si>
  <si>
    <t>TUBO, PEX, MULTICAMADA, COM TUBO LUVA, DN 26, INSTALADO EM RAMAL INTERNO DE INSTALAÇÕES DE GÁS - FORNECIMENTO E INSTALAÇÃO. AF_01/2020</t>
  </si>
  <si>
    <t>44,65</t>
  </si>
  <si>
    <t>TUBO, PEX, MULTICAMADA, COM TUBO LUVA, DN 32, INSTALADO EM RAMAL INTERNO DE INSTALAÇÕES DE GÁS - FORNECIMENTO E INSTALAÇÃO. AF_01/2020</t>
  </si>
  <si>
    <t>59,28</t>
  </si>
  <si>
    <t>TUBO DE AÇO GALVANIZADO COM COSTURA, CLASSE MÉDIA, DN 100 (4"), CONEXÃO ROSQUEADA, INSTALADO EM PRUMADAS - FORNECIMENTO E INSTALAÇÃO. AF_10/2020</t>
  </si>
  <si>
    <t>265,71</t>
  </si>
  <si>
    <t>UNIÃO, EM FERRO GALVANIZADO, 4", CONEXÃO ROSQUEADA, INSTALADO EM PRUMADAS - FORNECIMENTO E INSTALAÇÃO. AF_10/2020</t>
  </si>
  <si>
    <t>445,79</t>
  </si>
  <si>
    <t>207,46</t>
  </si>
  <si>
    <t>LUVA DE REDUÇÃO, EM FERRO GALVANIZADO, 4" X 2 1/2", CONEXÃO ROSQUEADA, INSTALADO EM PRUMADAS - FORNECIMENTO E INSTALAÇÃO. AF_10/2020</t>
  </si>
  <si>
    <t>238,15</t>
  </si>
  <si>
    <t>LUVA DE REDUÇÃO, EM FERRO GALVANIZADO, 4" X 2", CONEXÃO ROSQUEADA, INSTALADO EM PRUMADAS - FORNECIMENTO E INSTALAÇÃO. AF_10/2020</t>
  </si>
  <si>
    <t>LUVA DE REDUÇÃO, EM FERRO GALVANIZADO, 4" X 3", CONEXÃO ROSQUEADA, INSTALADO EM PRUMADAS - FORNECIMENTO E INSTALAÇÃO. AF_10/2020</t>
  </si>
  <si>
    <t>NIPLE, EM FERRO GALVANIZADO, 4", CONEXÃO ROSQUEADA, INSTALADO EM PRUMADAS - FORNECIMENTO E INSTALAÇÃO. AF_10/2020</t>
  </si>
  <si>
    <t>194,62</t>
  </si>
  <si>
    <t>JOELHO 90°, EM FERRO GALVANIZADO, 4", CONEXÃO ROSQUEADA, INSTALADO EM PRUMADAS - FORNECIMENTO E INSTALAÇÃO. AF_10/2020</t>
  </si>
  <si>
    <t>421,28</t>
  </si>
  <si>
    <t>TUBO DE AÇO GALVANIZADO COM COSTURA, CLASSE MÉDIA, DN 100 (4"), CONEXÃO ROSQUEADA, INSTALADO EM REDE DE ALIMENTAÇÃO PARA HIDRANTE - FORNECIMENTO E INSTALAÇÃO. AF_10/2020</t>
  </si>
  <si>
    <t>252,47</t>
  </si>
  <si>
    <t>UNIÃO, EM FERRO GALVANIZADO, 4", CONEXÃO ROSQUEADA, INSTALADO EM REDE DE ALIMENTAÇÃO PARA HIDRANTE - FORNECIMENTO E INSTALAÇÃO. AF_10/2020</t>
  </si>
  <si>
    <t>450,86</t>
  </si>
  <si>
    <t>LUVA DE REDUÇÃO, EM FERRO GALVANIZADO, 4" X 2 1/2", CONEXÃO ROSQUEADA, INSTALADO EM REDE DE ALIMENTAÇÃO PARA HIDRANTE - FORNECIMENTO E INSTALAÇÃO. AF_10/2020</t>
  </si>
  <si>
    <t>243,22</t>
  </si>
  <si>
    <t>LUVA DE REDUÇÃO, EM FERRO GALVANIZADO, 4" X 2", CONEXÃO ROSQUEADA, INSTALADO EM REDE DE ALIMENTAÇÃO PARA HIDRANTE - FORNECIMENTO E INSTALAÇÃO. AF_10/2020</t>
  </si>
  <si>
    <t>NIPLE, EM FERRO GALVANIZADO, 4", CONEXÃO ROSQUEADA, INSTALADO EM REDE DE ALIMENTAÇÃO PARA HIDRANTE - FORNECIMENTO E INSTALAÇÃO. AF_10/2020</t>
  </si>
  <si>
    <t>199,69</t>
  </si>
  <si>
    <t>JOELHO 90°, EM FERRO GALVANIZADO, 4", CONEXÃO ROSQUEADA, INSTALADO EM REDE DE ALIMENTAÇÃO PARA HIDRANTE - FORNECIMENTO E INSTALAÇÃO. AF_10/2020</t>
  </si>
  <si>
    <t>334,91</t>
  </si>
  <si>
    <t>431,43</t>
  </si>
  <si>
    <t>TUBO EM COBRE RÍGIDO, DN 15 MM, CLASSE E, SEM ISOLAMENTO, INSTALADO EM RAMAL E SUB-RAMAL DE GÁS COMBUSTÍVEL - FORNECIMENTO E INSTALAÇÃO. AF_04/2022</t>
  </si>
  <si>
    <t>44,16</t>
  </si>
  <si>
    <t>TUBO EM COBRE RÍGIDO, DN 22 MM, CLASSE E, SEM ISOLAMENTO, INSTALADO EM RAMAL E SUB-RAMAL DE GÁS COMBUSTÍVEL - FORNECIMENTO E INSTALAÇÃO. AF_04/2022</t>
  </si>
  <si>
    <t>75,92</t>
  </si>
  <si>
    <t>TUBO EM COBRE RÍGIDO, DN 28 MM, CLASSE E, SEM ISOLAMENTO, INSTALADO EM RAMAL E SUB-RAMAL DE GÁS COMBUSTÍVEL - FORNECIMENTO E INSTALAÇÃO. AF_04/2022</t>
  </si>
  <si>
    <t>92,72</t>
  </si>
  <si>
    <t>TUBO EM COBRE RÍGIDO, DN 15 MM, CLASSE A, SEM ISOLAMENTO, INSTALADO EM RAMAL E SUB-RAMAL DE GÁS MEDICINAL - FORNECIMENTO E INSTALAÇÃO. AF_04/2022</t>
  </si>
  <si>
    <t>68,89</t>
  </si>
  <si>
    <t>TUBO EM COBRE RÍGIDO, DN 22 MM, CLASSE A, SEM ISOLAMENTO, INSTALADO EM RAMAL E SUB-RAMAL DE GÁS MEDICINAL - FORNECIMENTO E INSTALAÇÃO. AF_04/2022</t>
  </si>
  <si>
    <t>107,83</t>
  </si>
  <si>
    <t>TUBO EM COBRE RÍGIDO, DN 28 MM, CLASSE A, SEM ISOLAMENTO, INSTALADO EM RAMAL E SUB-RAMAL DE GÁS MEDICINAL - FORNECIMENTO E INSTALAÇÃO. AF_04/2022</t>
  </si>
  <si>
    <t>136,21</t>
  </si>
  <si>
    <t>TUBO EM COBRE RÍGIDO, DN 15 MM, CLASSE E, SEM ISOLAMENTO, INSTALADO EM RAMAL E SUB-RAMAL DE AQUECIMENTO SOLAR - FORNECIMENTO E INSTALAÇÃO. AF_04/2022</t>
  </si>
  <si>
    <t>52,91</t>
  </si>
  <si>
    <t>TUBO EM COBRE RÍGIDO, DN 22 MM, CLASSE E, SEM ISOLAMENTO, INSTALADO EM RAMAL E SUB-RAMAL DE AQUECIMENTO SOLAR - FORNECIMENTO E INSTALAÇÃO. AF_04/2022</t>
  </si>
  <si>
    <t>TUBO EM COBRE RÍGIDO, DN 28 MM, CLASSE E, SEM ISOLAMENTO, INSTALADO EM RAMAL E SUB-RAMAL DE AQUECIMENTO SOLAR - FORNECIMENTO E INSTALAÇÃO. AF_04/2022</t>
  </si>
  <si>
    <t>101,43</t>
  </si>
  <si>
    <t>TUBO EM COBRE RÍGIDO, DN 15 MM, CLASSE E, COM ISOLAMENTO, INSTALADO EM RAMAL E SUB-RAMAL DE AQUECIMENTO SOLAR - FORNECIMENTO E INSTALAÇÃO. AF_04/2022</t>
  </si>
  <si>
    <t>73,38</t>
  </si>
  <si>
    <t>TUBO EM COBRE RÍGIDO, DN 22 MM, CLASSE E, COM ISOLAMENTO, INSTALADO EM RAMAL E SUB-RAMAL DE AQUECIMENTO SOLAR - FORNECIMENTO E INSTALAÇÃO. AF_04/2022</t>
  </si>
  <si>
    <t>179,86</t>
  </si>
  <si>
    <t>TUBO EM COBRE RÍGIDO, DN 28 MM, CLASSE E, COM ISOLAMENTO, INSTALADO EM RAMAL E SUB-RAMAL DE AQUECIMENTO SOLAR - FORNECIMENTO E INSTALAÇÃO. AF_04/2022</t>
  </si>
  <si>
    <t>203,26</t>
  </si>
  <si>
    <t>JOELHO 45 GRAUS, PVC, SOLDÁVEL, DN 20MM, INSTALADO EM RAMAL OU SUB-RAMAL DE ÁGUA - FORNECIMENTO E INSTALAÇÃO. AF_12/2014</t>
  </si>
  <si>
    <t>7,74</t>
  </si>
  <si>
    <t>CURVA 90 GRAUS, PVC, SOLDÁVEL, DN 20MM, INSTALADO EM RAMAL OU SUB-RAMAL DE ÁGUA - FORNECIMENTO E INSTALAÇÃO. AF_12/2014</t>
  </si>
  <si>
    <t>CURVA 45 GRAUS, PVC, SOLDÁVEL, DN 20MM, INSTALADO EM RAMAL OU SUB-RAMAL DE ÁGUA - FORNECIMENTO E INSTALAÇÃO. AF_12/2014</t>
  </si>
  <si>
    <t>JOELHO 45 GRAUS, PVC, SOLDÁVEL, DN 25MM, INSTALADO EM RAMAL OU SUB-RAMAL DE ÁGUA - FORNECIMENTO E INSTALAÇÃO. AF_12/2014</t>
  </si>
  <si>
    <t>9,66</t>
  </si>
  <si>
    <t>CURVA 90 GRAUS, PVC, SOLDÁVEL, DN 25MM, INSTALADO EM RAMAL OU SUB-RAMAL DE ÁGUA - FORNECIMENTO E INSTALAÇÃO. AF_12/2014</t>
  </si>
  <si>
    <t>11,65</t>
  </si>
  <si>
    <t>CURVA 45 GRAUS, PVC, SOLDÁVEL, DN 25MM, INSTALADO EM RAMAL OU SUB-RAMAL DE ÁGUA - FORNECIMENTO E INSTALAÇÃO. AF_12/2014</t>
  </si>
  <si>
    <t>JOELHO 90 GRAUS, PVC, SOLDÁVEL, DN 32MM, INSTALADO EM RAMAL OU SUB-RAMAL DE ÁGUA - FORNECIMENTO E INSTALAÇÃO. AF_12/2014</t>
  </si>
  <si>
    <t>JOELHO 45 GRAUS, PVC, SOLDÁVEL, DN 32MM, INSTALADO EM RAMAL OU SUB-RAMAL DE ÁGUA - FORNECIMENTO E INSTALAÇÃO. AF_12/2014</t>
  </si>
  <si>
    <t>14,91</t>
  </si>
  <si>
    <t>CURVA 90 GRAUS, PVC, SOLDÁVEL, DN 32MM, INSTALADO EM RAMAL OU SUB-RAMAL DE ÁGUA - FORNECIMENTO E INSTALAÇÃO. AF_12/2014</t>
  </si>
  <si>
    <t>18,26</t>
  </si>
  <si>
    <t>CURVA 45 GRAUS, PVC, SOLDÁVEL, DN 32MM, INSTALADO EM RAMAL OU SUB-RAMAL DE ÁGUA - FORNECIMENTO E INSTALAÇÃO. AF_12/2014</t>
  </si>
  <si>
    <t>14,34</t>
  </si>
  <si>
    <t>5,55</t>
  </si>
  <si>
    <t>LUVA DE CORRER, PVC, SOLDÁVEL, DN 20MM, INSTALADO EM RAMAL OU SUB-RAMAL DE ÁGUA - FORNECIMENTO E INSTALAÇÃO. AF_12/2014</t>
  </si>
  <si>
    <t>LUVA COM BUCHA DE LATÃO, PVC, SOLDÁVEL, DN 20MM X 1/2, INSTALADO EM RAMAL OU SUB-RAMAL DE ÁGUA - FORNECIMENTO E INSTALAÇÃO. AF_12/2014</t>
  </si>
  <si>
    <t>11,20</t>
  </si>
  <si>
    <t>UNIÃO, PVC, SOLDÁVEL, DN 20MM, INSTALADO EM RAMAL OU SUB-RAMAL DE ÁGUA - FORNECIMENTO E INSTALAÇÃO. AF_12/2014</t>
  </si>
  <si>
    <t>14,13</t>
  </si>
  <si>
    <t>5,64</t>
  </si>
  <si>
    <t>CURVA DE TRANSPOSIÇÃO, PVC, SOLDÁVEL, DN 20MM, INSTALADO EM RAMAL OU SUB-RAMAL DE ÁGUA - FORNECIMENTO E INSTALAÇÃO. AF_12/2014</t>
  </si>
  <si>
    <t>9,96</t>
  </si>
  <si>
    <t>LUVA DE CORRER, PVC, SOLDÁVEL, DN 25MM, INSTALADO EM RAMAL OU SUB-RAMAL DE ÁGUA - FORNECIMENTO E INSTALAÇÃO. AF_12/2014</t>
  </si>
  <si>
    <t>LUVA DE REDUÇÃO, PVC, SOLDÁVEL, DN 32MM X 25MM, INSTALADO EM RAMAL OU SUB-RAMAL DE ÁGUA - FORNECIMENTO E INSTALAÇÃO. AF_12/2014</t>
  </si>
  <si>
    <t>LUVA COM BUCHA DE LATÃO, PVC, SOLDÁVEL, DN 25MM X 3/4, INSTALADO EM RAMAL OU SUB-RAMAL DE ÁGUA - FORNECIMENTO E INSTALAÇÃO. AF_12/2014</t>
  </si>
  <si>
    <t>14,10</t>
  </si>
  <si>
    <t>UNIÃO, PVC, SOLDÁVEL, DN 25MM, INSTALADO EM RAMAL OU SUB-RAMAL DE ÁGUA - FORNECIMENTO E INSTALAÇÃO. AF_12/2014</t>
  </si>
  <si>
    <t>6,69</t>
  </si>
  <si>
    <t>CURVA DE TRANSPOSIÇÃO, PVC, SOLDÁVEL, DN 25MM, INSTALADO EM RAMAL OU SUB-RAMAL DE ÁGUA   FORNECIMENTO E INSTALAÇÃO. AF_12/2014</t>
  </si>
  <si>
    <t>14,30</t>
  </si>
  <si>
    <t>LUVA SOLDÁVEL E COM ROSCA, PVC, SOLDÁVEL, DN 25MM X 3/4, INSTALADO EM RAMAL OU SUB-RAMAL DE ÁGUA - FORNECIMENTO E INSTALAÇÃO. AF_12/2014</t>
  </si>
  <si>
    <t>LUVA DE CORRER, PVC, SOLDÁVEL, DN 32MM, INSTALADO EM RAMAL OU SUB-RAMAL DE ÁGUA   FORNECIMENTO E INSTALAÇÃO. AF_12/2014</t>
  </si>
  <si>
    <t>37,65</t>
  </si>
  <si>
    <t>LUVA DE REDUÇÃO, PVC, SOLDÁVEL, DN 40MM X 32MM, INSTALADO EM RAMAL OU SUB-RAMAL DE ÁGUA - FORNECIMENTO E INSTALAÇÃO. AF_12/2014</t>
  </si>
  <si>
    <t>12,45</t>
  </si>
  <si>
    <t>LUVA SOLDÁVEL E COM ROSCA, PVC, SOLDÁVEL, DN 32MM X 1, INSTALADO EM RAMAL OU SUB-RAMAL DE ÁGUA - FORNECIMENTO E INSTALAÇÃO. AF_12/2014</t>
  </si>
  <si>
    <t>13,55</t>
  </si>
  <si>
    <t>UNIÃO, PVC, SOLDÁVEL, DN 32MM, INSTALADO EM RAMAL OU SUB-RAMAL DE ÁGUA - FORNECIMENTO E INSTALAÇÃO. AF_12/2014</t>
  </si>
  <si>
    <t>9,11</t>
  </si>
  <si>
    <t>CURVA DE TRANSPOSIÇÃO, PVC, SOLDÁVEL, DN 32MM, INSTALADO EM RAMAL OU SUB-RAMAL DE ÁGUA   FORNECIMENTO E INSTALAÇÃO. AF_12/2014</t>
  </si>
  <si>
    <t>10,19</t>
  </si>
  <si>
    <t>21,73</t>
  </si>
  <si>
    <t>14,74</t>
  </si>
  <si>
    <t>TE, PVC, SOLDÁVEL, DN 32MM, INSTALADO EM RAMAL OU SUB-RAMAL DE ÁGUA - FORNECIMENTO E INSTALAÇÃO. AF_12/2014</t>
  </si>
  <si>
    <t>TÊ COM BUCHA DE LATÃO NA BOLSA CENTRAL, PVC, SOLDÁVEL, DN 32MM X 3/4, INSTALADO EM RAMAL OU SUB-RAMAL DE ÁGUA - FORNECIMENTO E INSTALAÇÃO. AF_12/2014</t>
  </si>
  <si>
    <t>20,64</t>
  </si>
  <si>
    <t>JOELHO 90 GRAUS, PVC, SOLDÁVEL, DN 20MM, INSTALADO EM RAMAL DE DISTRIBUIÇÃO DE ÁGUA - FORNECIMENTO E INSTALAÇÃO. AF_12/2014</t>
  </si>
  <si>
    <t>4,97</t>
  </si>
  <si>
    <t>JOELHO 45 GRAUS, PVC, SOLDÁVEL, DN 20MM, INSTALADO EM RAMAL DE DISTRIBUIÇÃO DE ÁGUA - FORNECIMENTO E INSTALAÇÃO. AF_12/2014</t>
  </si>
  <si>
    <t>5,42</t>
  </si>
  <si>
    <t>CURVA 90 GRAUS, PVC, SOLDÁVEL, DN 20MM, INSTALADO EM RAMAL DE DISTRIBUIÇÃO DE ÁGUA - FORNECIMENTO E INSTALAÇÃO. AF_12/2014</t>
  </si>
  <si>
    <t>7,31</t>
  </si>
  <si>
    <t>CURVA 45 GRAUS, PVC, SOLDÁVEL, DN 20MM, INSTALADO EM RAMAL DE DISTRIBUIÇÃO DE ÁGUA - FORNECIMENTO E INSTALAÇÃO. AF_12/2014</t>
  </si>
  <si>
    <t>JOELHO 45 GRAUS, PVC, SOLDÁVEL, DN 25MM, INSTALADO EM RAMAL DE DISTRIBUIÇÃO DE ÁGUA - FORNECIMENTO E INSTALAÇÃO. AF_12/2014</t>
  </si>
  <si>
    <t>CURVA 90 GRAUS, PVC, SOLDÁVEL, DN 25MM, INSTALADO EM RAMAL DE DISTRIBUIÇÃO DE ÁGUA - FORNECIMENTO E INSTALAÇÃO. AF_12/2014</t>
  </si>
  <si>
    <t>8,97</t>
  </si>
  <si>
    <t>CURVA 45 GRAUS, PVC, SOLDÁVEL, DN 25MM, INSTALADO EM RAMAL DE DISTRIBUIÇÃO DE ÁGUA - FORNECIMENTO E INSTALAÇÃO. AF_12/2014</t>
  </si>
  <si>
    <t>8,08</t>
  </si>
  <si>
    <t>JOELHO 90 GRAUS, PVC, SOLDÁVEL, DN 25MM, X 3/4 INSTALADO EM RAMAL DE DISTRIBUIÇÃO DE ÁGUA - FORNECIMENTO E INSTALAÇÃO. AF_12/2014</t>
  </si>
  <si>
    <t>9,30</t>
  </si>
  <si>
    <t>JOELHO 45 GRAUS, PVC, SOLDÁVEL, DN 32MM, INSTALADO EM RAMAL DE DISTRIBUIÇÃO DE ÁGUA - FORNECIMENTO E INSTALAÇÃO. AF_12/2014</t>
  </si>
  <si>
    <t>CURVA 90 GRAUS, PVC, SOLDÁVEL, DN 32MM, INSTALADO EM RAMAL DE DISTRIBUIÇÃO DE ÁGUA - FORNECIMENTO E INSTALAÇÃO. AF_12/2014</t>
  </si>
  <si>
    <t>15,05</t>
  </si>
  <si>
    <t>CURVA 45 GRAUS, PVC, SOLDÁVEL, DN 32MM, INSTALADO EM RAMAL DE DISTRIBUIÇÃO DE ÁGUA - FORNECIMENTO E INSTALAÇÃO. AF_12/2014</t>
  </si>
  <si>
    <t>11,13</t>
  </si>
  <si>
    <t>LUVA, PVC, SOLDÁVEL, DN 20MM, INSTALADO EM RAMAL DE DISTRIBUIÇÃO DE ÁGUA - FORNECIMENTO E INSTALAÇÃO. AF_12/2014</t>
  </si>
  <si>
    <t>4,02</t>
  </si>
  <si>
    <t>LUVA DE CORRER, PVC, SOLDÁVEL, DN 20MM, INSTALADO EM RAMAL DE DISTRIBUIÇÃO DE ÁGUA - FORNECIMENTO E INSTALAÇÃO. AF_12/2014</t>
  </si>
  <si>
    <t>LUVA DE REDUÇÃO, PVC, SOLDÁVEL, DN 25MM X 20MM, INSTALADO EM RAMAL DE DISTRIBUIÇÃO DE ÁGUA - FORNECIMENTO E INSTALAÇÃO. AF_12/2014</t>
  </si>
  <si>
    <t>LUVA COM BUCHA DE LATÃO, PVC, SOLDÁVEL, DN 20MM X 1/2, INSTALADO EM RAMAL DE DISTRIBUIÇÃO DE ÁGUA - FORNECIMENTO E INSTALAÇÃO. AF_12/2014</t>
  </si>
  <si>
    <t>9,67</t>
  </si>
  <si>
    <t>UNIÃO, PVC, SOLDÁVEL, DN 20MM, INSTALADO EM RAMAL DE DISTRIBUIÇÃO DE ÁGUA - FORNECIMENTO E INSTALAÇÃO. AF_12/2014</t>
  </si>
  <si>
    <t>ADAPTADOR CURTO COM BOLSA E ROSCA PARA REGISTRO, PVC, SOLDÁVEL, DN 20MM X 1/2, INSTALADO EM RAMAL DE DISTRIBUIÇÃO DE ÁGUA - FORNECIMENTO E INSTALAÇÃO. AF_12/2014</t>
  </si>
  <si>
    <t>4,11</t>
  </si>
  <si>
    <t>CURVA DE TRANSPOSIÇÃO, PVC, SOLDÁVEL, DN 20MM, INSTALADO EM RAMAL DE DISTRIBUIÇÃO DE ÁGUA   FORNECIMENTO E INSTALAÇÃO. AF_12/2014</t>
  </si>
  <si>
    <t>4,76</t>
  </si>
  <si>
    <t>LUVA DE CORRER, PVC, SOLDÁVEL, DN 25MM, INSTALADO EM RAMAL DE DISTRIBUIÇÃO DE ÁGUA - FORNECIMENTO E INSTALAÇÃO. AF_12/2014</t>
  </si>
  <si>
    <t>16,67</t>
  </si>
  <si>
    <t>8,42</t>
  </si>
  <si>
    <t>LUVA COM BUCHA DE LATÃO, PVC, SOLDÁVEL, DN 25MM X 3/4, INSTALADO EM RAMAL DE DISTRIBUIÇÃO DE ÁGUA - FORNECIMENTO E INSTALAÇÃO. AF_12/2014</t>
  </si>
  <si>
    <t>12,29</t>
  </si>
  <si>
    <t>UNIÃO, PVC, SOLDÁVEL, DN 25MM, INSTALADO EM RAMAL DE DISTRIBUIÇÃO DE ÁGUA - FORNECIMENTO E INSTALAÇÃO. AF_12/2014</t>
  </si>
  <si>
    <t>15,02</t>
  </si>
  <si>
    <t>ADAPTADOR CURTO COM BOLSA E ROSCA PARA REGISTRO, PVC, SOLDÁVEL, DN 25MM X 3/4, INSTALADO EM RAMAL DE DISTRIBUIÇÃO DE ÁGUA - FORNECIMENTO E INSTALAÇÃO. AF_12/2014</t>
  </si>
  <si>
    <t>4,88</t>
  </si>
  <si>
    <t>CURVA DE TRANSPOSIÇÃO, PVC, SOLDÁVEL, DN 25MM, INSTALADO EM RAMAL DE DISTRIBUIÇÃO DE ÁGUA   FORNECIMENTO E INSTALAÇÃO. AF_12/2014</t>
  </si>
  <si>
    <t>7,09</t>
  </si>
  <si>
    <t>LUVA DE CORRER, PVC, SOLDÁVEL, DN 32MM, INSTALADO EM RAMAL DE DISTRIBUIÇÃO DE ÁGUA   FORNECIMENTO E INSTALAÇÃO. AF_12/2014</t>
  </si>
  <si>
    <t>35,50</t>
  </si>
  <si>
    <t>LUVA SOLDÁVEL E COM ROSCA, PVC, SOLDÁVEL, DN 32MM X 1, INSTALADO EM RAMAL DE DISTRIBUIÇÃO DE ÁGUA - FORNECIMENTO E INSTALAÇÃO. AF_12/2014</t>
  </si>
  <si>
    <t>UNIÃO, PVC, SOLDÁVEL, DN 32MM, INSTALADO EM RAMAL DE DISTRIBUIÇÃO DE ÁGUA - FORNECIMENTO E INSTALAÇÃO. AF_12/2014</t>
  </si>
  <si>
    <t>ADAPTADOR CURTO COM BOLSA E ROSCA PARA REGISTRO, PVC, SOLDÁVEL, DN 32MM X 1, INSTALADO EM RAMAL DE DISTRIBUIÇÃO DE ÁGUA - FORNECIMENTO E INSTALAÇÃO. AF_12/2014</t>
  </si>
  <si>
    <t>6,96</t>
  </si>
  <si>
    <t>CURVA DE TRANSPOSIÇÃO, PVC, SOLDÁVEL, DN 32MM, INSTALADO EM RAMAL DE DISTRIBUIÇÃO DE ÁGUA   FORNECIMENTO E INSTALAÇÃO. AF_12/2014</t>
  </si>
  <si>
    <t>28,01</t>
  </si>
  <si>
    <t>TE, PVC, SOLDÁVEL, DN 20MM, INSTALADO EM RAMAL DE DISTRIBUIÇÃO DE ÁGUA - FORNECIMENTO E INSTALAÇÃO. AF_12/2014</t>
  </si>
  <si>
    <t>TÊ SOLDÁVEL E COM ROSCA NA BOLSA CENTRAL, PVC, SOLDÁVEL, DN 20MM X 1/2, INSTALADO EM RAMAL DE DISTRIBUIÇÃO DE ÁGUA - FORNECIMENTO E INSTALAÇÃO. AF_12/2014</t>
  </si>
  <si>
    <t>8,61</t>
  </si>
  <si>
    <t>TÊ COM BUCHA DE LATÃO NA BOLSA CENTRAL, PVC, SOLDÁVEL, DN 25MM X 1/2, INSTALADO EM RAMAL DE DISTRIBUIÇÃO DE ÁGUA - FORNECIMENTO E INSTALAÇÃO. AF_12/2014</t>
  </si>
  <si>
    <t>TÊ DE REDUÇÃO, PVC, SOLDÁVEL, DN 25MM X 20MM, INSTALADO EM RAMAL DE DISTRIBUIÇÃO DE ÁGUA - FORNECIMENTO E INSTALAÇÃO. AF_12/2014</t>
  </si>
  <si>
    <t>13,89</t>
  </si>
  <si>
    <t>TÊ COM BUCHA DE LATÃO NA BOLSA CENTRAL, PVC, SOLDÁVEL, DN 32MM X 3/4, INSTALADO EM RAMAL DE DISTRIBUIÇÃO DE ÁGUA - FORNECIMENTO E INSTALAÇÃO. AF_12/2014</t>
  </si>
  <si>
    <t>30,08</t>
  </si>
  <si>
    <t>16,41</t>
  </si>
  <si>
    <t>4,66</t>
  </si>
  <si>
    <t>JOELHO 45 GRAUS, PVC, SOLDÁVEL, DN 25MM, INSTALADO EM PRUMADA DE ÁGUA - FORNECIMENTO E INSTALAÇÃO. AF_12/2014</t>
  </si>
  <si>
    <t>5,63</t>
  </si>
  <si>
    <t>CURVA 90 GRAUS, PVC, SOLDÁVEL, DN 25MM, INSTALADO EM PRUMADA DE ÁGUA - FORNECIMENTO E INSTALAÇÃO. AF_12/2014</t>
  </si>
  <si>
    <t>CURVA 45 GRAUS, PVC, SOLDÁVEL, DN 25MM, INSTALADO EM PRUMADA DE ÁGUA - FORNECIMENTO E INSTALAÇÃO. AF_12/2014</t>
  </si>
  <si>
    <t>6,73</t>
  </si>
  <si>
    <t>JOELHO 45 GRAUS, PVC, SOLDÁVEL, DN 32MM, INSTALADO EM PRUMADA DE ÁGUA - FORNECIMENTO E INSTALAÇÃO. AF_12/2014</t>
  </si>
  <si>
    <t>10,16</t>
  </si>
  <si>
    <t>CURVA 90 GRAUS, PVC, SOLDÁVEL, DN 32MM, INSTALADO EM PRUMADA DE ÁGUA - FORNECIMENTO E INSTALAÇÃO. AF_12/2014</t>
  </si>
  <si>
    <t>13,51</t>
  </si>
  <si>
    <t>CURVA 45 GRAUS, PVC, SOLDÁVEL, DN 32MM, INSTALADO EM PRUMADA DE ÁGUA - FORNECIMENTO E INSTALAÇÃO. AF_12/2014</t>
  </si>
  <si>
    <t>9,59</t>
  </si>
  <si>
    <t>JOELHO 45 GRAUS, PVC, SOLDÁVEL, DN 40MM, INSTALADO EM PRUMADA DE ÁGUA - FORNECIMENTO E INSTALAÇÃO. AF_12/2014</t>
  </si>
  <si>
    <t>CURVA 90 GRAUS, PVC, SOLDÁVEL, DN 40MM, INSTALADO EM PRUMADA DE ÁGUA - FORNECIMENTO E INSTALAÇÃO. AF_12/2014</t>
  </si>
  <si>
    <t>21,51</t>
  </si>
  <si>
    <t>CURVA 45 GRAUS, PVC, SOLDÁVEL, DN 40MM, INSTALADO EM PRUMADA DE ÁGUA - FORNECIMENTO E INSTALAÇÃO. AF_12/2014</t>
  </si>
  <si>
    <t>14,82</t>
  </si>
  <si>
    <t>JOELHO 45 GRAUS, PVC, SOLDÁVEL, DN 50MM, INSTALADO EM PRUMADA DE ÁGUA - FORNECIMENTO E INSTALAÇÃO. AF_12/2014</t>
  </si>
  <si>
    <t>17,05</t>
  </si>
  <si>
    <t>CURVA 90 GRAUS, PVC, SOLDÁVEL, DN 50MM, INSTALADO EM PRUMADA DE ÁGUA - FORNECIMENTO E INSTALAÇÃO. AF_12/2014</t>
  </si>
  <si>
    <t>26,83</t>
  </si>
  <si>
    <t>CURVA 45 GRAUS, PVC, SOLDÁVEL, DN 50MM, INSTALADO EM PRUMADA DE ÁGUA - FORNECIMENTO E INSTALAÇÃO. AF_12/2014</t>
  </si>
  <si>
    <t>JOELHO 90 GRAUS, PVC, SOLDÁVEL, DN 60MM, INSTALADO EM PRUMADA DE ÁGUA - FORNECIMENTO E INSTALAÇÃO. AF_12/2014</t>
  </si>
  <si>
    <t>40,43</t>
  </si>
  <si>
    <t>JOELHO 45 GRAUS, PVC, SOLDÁVEL, DN 60MM, INSTALADO EM PRUMADA DE ÁGUA - FORNECIMENTO E INSTALAÇÃO. AF_12/2014</t>
  </si>
  <si>
    <t>45,77</t>
  </si>
  <si>
    <t>CURVA 90 GRAUS, PVC, SOLDÁVEL, DN 60MM, INSTALADO EM PRUMADA DE ÁGUA - FORNECIMENTO E INSTALAÇÃO. AF_12/2014</t>
  </si>
  <si>
    <t>56,89</t>
  </si>
  <si>
    <t>CURVA 45 GRAUS, PVC, SOLDÁVEL, DN 60MM, INSTALADO EM PRUMADA DE ÁGUA - FORNECIMENTO E INSTALAÇÃO. AF_12/2014</t>
  </si>
  <si>
    <t>JOELHO 90 GRAUS, PVC, SOLDÁVEL, DN 75MM, INSTALADO EM PRUMADA DE ÁGUA - FORNECIMENTO E INSTALAÇÃO. AF_12/2014</t>
  </si>
  <si>
    <t>11,77</t>
  </si>
  <si>
    <t>JOELHO 45 GRAUS, PVC, SOLDÁVEL, DN 75MM, INSTALADO EM PRUMADA DE ÁGUA - FORNECIMENTO E INSTALAÇÃO. AF_12/2014</t>
  </si>
  <si>
    <t>CURVA 90 GRAUS, PVC, SOLDÁVEL, DN 75MM, INSTALADO EM PRUMADA DE ÁGUA - FORNECIMENTO E INSTALAÇÃO. AF_12/2014</t>
  </si>
  <si>
    <t>80,91</t>
  </si>
  <si>
    <t>CURVA 45 GRAUS, PVC, SOLDÁVEL, DN 75MM, INSTALADO EM PRUMADA DE ÁGUA - FORNECIMENTO E INSTALAÇÃO. AF_12/2014</t>
  </si>
  <si>
    <t>15,32</t>
  </si>
  <si>
    <t>JOELHO 90 GRAUS, PVC, SOLDÁVEL, DN 85MM, INSTALADO EM PRUMADA DE ÁGUA - FORNECIMENTO E INSTALAÇÃO. AF_12/2014</t>
  </si>
  <si>
    <t>152,43</t>
  </si>
  <si>
    <t>JOELHO 45 GRAUS, PVC, SOLDÁVEL, DN 85MM, INSTALADO EM PRUMADA DE ÁGUA - FORNECIMENTO E INSTALAÇÃO. AF_12/2014</t>
  </si>
  <si>
    <t>114,14</t>
  </si>
  <si>
    <t>30,04</t>
  </si>
  <si>
    <t>CURVA 90 GRAUS, PVC, SOLDÁVEL, DN 85MM, INSTALADO EM PRUMADA DE ÁGUA - FORNECIMENTO E INSTALAÇÃO. AF_12/2014</t>
  </si>
  <si>
    <t>112,20</t>
  </si>
  <si>
    <t>CURVA 45 GRAUS, PVC, SOLDÁVEL, DN 85MM, INSTALADO EM PRUMADA DE ÁGUA - FORNECIMENTO E INSTALAÇÃO. AF_12/2014</t>
  </si>
  <si>
    <t>85,34</t>
  </si>
  <si>
    <t>LUVA, PVC, SOLDÁVEL, DN 25MM, INSTALADO EM PRUMADA DE ÁGUA - FORNECIMENTO E INSTALAÇÃO. AF_12/2014</t>
  </si>
  <si>
    <t>3,86</t>
  </si>
  <si>
    <t>51,58</t>
  </si>
  <si>
    <t>LUVA DE CORRER, PVC, SOLDÁVEL, DN 25MM, INSTALADO EM PRUMADA DE ÁGUA - FORNECIMENTO E INSTALAÇÃO. AF_12/2014</t>
  </si>
  <si>
    <t>41,09</t>
  </si>
  <si>
    <t>LUVA DE REDUÇÃO, PVC, SOLDÁVEL, DN 32MM X 25MM, INSTALADO EM PRUMADA DE ÁGUA - FORNECIMENTO E INSTALAÇÃO. AF_12/2014</t>
  </si>
  <si>
    <t>7,52</t>
  </si>
  <si>
    <t>JOELHO 45 GRAUS PARA PÉ DE COLUNA, PVC, SERIE R, ÁGUA PLUVIAL, DN 100 MM, JUNTA ELÁSTICA, FORNECIDO E INSTALADO EM RAMAL DE ENCAMINHAMENTO. AF_12/2014</t>
  </si>
  <si>
    <t>CURVA 87 GRAUS E 30 MINUTOS, PVC, SERIE R, ÁGUA PLUVIAL, DN 100 MM, JUNTA ELÁSTICA, FORNECIDO E INSTALADO EM RAMAL DE ENCAMINHAMENTO. AF_12/2014</t>
  </si>
  <si>
    <t>UNIÃO, PVC, SOLDÁVEL, DN 25MM, INSTALADO EM PRUMADA DE ÁGUA - FORNECIMENTO E INSTALAÇÃO. AF_12/2014</t>
  </si>
  <si>
    <t>14,12</t>
  </si>
  <si>
    <t>3,98</t>
  </si>
  <si>
    <t>CURVAR 45 GRAUS, PVC, SERIE R, ÁGUA PLUVIAL, DN 100 MM, JUNTA ELÁSTICA, FORNECIDO E INSTALADO EM RAMAL DE ENCAMINHAMENTO. AF_12/2014</t>
  </si>
  <si>
    <t>44,01</t>
  </si>
  <si>
    <t>CURVA DE TRANSPOSIÇÃO, PVC, SOLDÁVEL, DN 25MM, INSTALADO EM PRUMADA DE ÁGUA  - FORNECIMENTO E INSTALAÇÃO. AF_12/2014</t>
  </si>
  <si>
    <t>11,59</t>
  </si>
  <si>
    <t>6,07</t>
  </si>
  <si>
    <t>LUVA DE CORRER, PVC, SOLDÁVEL, DN 32MM, INSTALADO EM PRUMADA DE ÁGUA - FORNECIMENTO E INSTALAÇÃO. AF_12/2014</t>
  </si>
  <si>
    <t>34,48</t>
  </si>
  <si>
    <t>10,45</t>
  </si>
  <si>
    <t>BUCHA DE REDUÇÃO LONGA, PVC, SERIE R, ÁGUA PLUVIAL, DN 50 X 40 MM, JUNTA ELÁSTICA, FORNECIDO E INSTALADO EM RAMAL DE ENCAMINHAMENTO. AF_12/2014</t>
  </si>
  <si>
    <t>13,94</t>
  </si>
  <si>
    <t>24,90</t>
  </si>
  <si>
    <t>REDUÇÃO EXCÊNTRICA, PVC, SERIE R, ÁGUA PLUVIAL, DN 75 X 50 MM, JUNTA ELÁSTICA, FORNECIDO E INSTALADO EM RAMAL DE ENCAMINHAMENTO. AF_12/2014</t>
  </si>
  <si>
    <t>17,00</t>
  </si>
  <si>
    <t>TÊ DE INSPEÇÃO, PVC, SERIE R, ÁGUA PLUVIAL, DN 75 MM, JUNTA ELÁSTICA, FORNECIDO E INSTALADO EM RAMAL DE ENCAMINHAMENTO. AF_12/2014</t>
  </si>
  <si>
    <t>46,32</t>
  </si>
  <si>
    <t>LUVA SOLDÁVEL E COM ROSCA, PVC, SOLDÁVEL, DN 32MM X 1, INSTALADO EM PRUMADA DE ÁGUA - FORNECIMENTO E INSTALAÇÃO. AF_12/2014</t>
  </si>
  <si>
    <t>10,38</t>
  </si>
  <si>
    <t>UNIÃO, PVC, SOLDÁVEL, DN 32MM, INSTALADO EM PRUMADA DE ÁGUA - FORNECIMENTO E INSTALAÇÃO. AF_12/2014</t>
  </si>
  <si>
    <t>5,94</t>
  </si>
  <si>
    <t>27,97</t>
  </si>
  <si>
    <t>CURVA DE TRANSPOSIÇÃO, PVC, SOLDÁVEL, DN 32MM, INSTALADO EM PRUMADA DE ÁGUA   FORNECIMENTO E INSTALAÇÃO. AF_12/2014</t>
  </si>
  <si>
    <t>LUVA DE CORRER, PVC, SERIE R, ÁGUA PLUVIAL, DN 100 MM, JUNTA ELÁSTICA, FORNECIDO E INSTALADO EM RAMAL DE ENCAMINHAMENTO. AF_12/2014</t>
  </si>
  <si>
    <t>REDUÇÃO EXCÊNTRICA, PVC, SERIE R, ÁGUA PLUVIAL, DN 100 X 75 MM, JUNTA ELÁSTICA, FORNECIDO E INSTALADO EM RAMAL DE ENCAMINHAMENTO. AF_12/2014</t>
  </si>
  <si>
    <t>9,48</t>
  </si>
  <si>
    <t>TÊ DE INSPEÇÃO, PVC, SERIE R, ÁGUA PLUVIAL, DN 100 MM, JUNTA ELÁSTICA, FORNECIDO E INSTALADO EM RAMAL DE ENCAMINHAMENTO. AF_12/2014</t>
  </si>
  <si>
    <t>77,66</t>
  </si>
  <si>
    <t>LUVA DE REDUÇÃO, PVC, SOLDÁVEL, DN 40MM X 32MM, INSTALADO EM PRUMADA DE ÁGUA - FORNECIMENTO E INSTALAÇÃO. AF_12/2014</t>
  </si>
  <si>
    <t>10,17</t>
  </si>
  <si>
    <t>26,35</t>
  </si>
  <si>
    <t>LUVA COM ROSCA, PVC, SOLDÁVEL, DN 40MM X 1.1/4, INSTALADO EM PRUMADA DE ÁGUA - FORNECIMENTO E INSTALAÇÃO. AF_12/2014</t>
  </si>
  <si>
    <t>19,45</t>
  </si>
  <si>
    <t>62,94</t>
  </si>
  <si>
    <t>53,63</t>
  </si>
  <si>
    <t>94,32</t>
  </si>
  <si>
    <t>UNIÃO, PVC, SOLDÁVEL, DN 40MM, INSTALADO EM PRUMADA DE ÁGUA - FORNECIMENTO E INSTALAÇÃO. AF_12/2014</t>
  </si>
  <si>
    <t>88,92</t>
  </si>
  <si>
    <t>ADAPTADOR CURTO COM BOLSA E ROSCA PARA REGISTRO, PVC, SOLDÁVEL, DN 40MM X 1.1/2, INSTALADO EM PRUMADA DE ÁGUA - FORNECIMENTO E INSTALAÇÃO. AF_12/2014</t>
  </si>
  <si>
    <t>TÊ, PVC, SERIE R, ÁGUA PLUVIAL, DN 100 X 100 MM, JUNTA ELÁSTICA, FORNECIDO E INSTALADO EM RAMAL DE ENCAMINHAMENTO. AF_12/2014</t>
  </si>
  <si>
    <t>86,16</t>
  </si>
  <si>
    <t>ADAPTADOR CURTO COM BOLSA E ROSCA PARA REGISTRO, PVC, SOLDÁVEL, DN 40MM X 1.1/4, INSTALADO EM PRUMADA DE ÁGUA - FORNECIMENTO E INSTALAÇÃO. AF_12/2014</t>
  </si>
  <si>
    <t>8,91</t>
  </si>
  <si>
    <t>TÊ, PVC, SERIE R, ÁGUA PLUVIAL, DN 100 X 75 MM, JUNTA ELÁSTICA, FORNECIDO E INSTALADO EM RAMAL DE ENCAMINHAMENTO. AF_12/2014</t>
  </si>
  <si>
    <t>77,87</t>
  </si>
  <si>
    <t>JUNÇÃO DUPLA, PVC, SERIE R, ÁGUA PLUVIAL, DN 100 X 100 X 100 MM, JUNTA ELÁSTICA, FORNECIDO E INSTALADO EM RAMAL DE ENCAMINHAMENTO. AF_12/2014</t>
  </si>
  <si>
    <t>155,40</t>
  </si>
  <si>
    <t>LUVA, PVC, SOLDÁVEL, DN 50MM, INSTALADO EM PRUMADA DE ÁGUA - FORNECIMENTO E INSTALAÇÃO. AF_12/2014</t>
  </si>
  <si>
    <t>11,97</t>
  </si>
  <si>
    <t>LUVA DE CORRER, PVC, SOLDÁVEL, DN 50MM, INSTALADO EM PRUMADA DE ÁGUA - FORNECIMENTO E INSTALAÇÃO. AF_12/2014</t>
  </si>
  <si>
    <t>41,17</t>
  </si>
  <si>
    <t>LUVA DE REDUÇÃO, PVC, SOLDÁVEL, DN 50MM X 25MM, INSTALADO EM PRUMADA DE ÁGUA   FORNECIMENTO E INSTALAÇÃO. AF_12/2014</t>
  </si>
  <si>
    <t>12,30</t>
  </si>
  <si>
    <t>JOELHO 90 GRAUS, PVC, SERIE R, ÁGUA PLUVIAL, DN 75 MM, JUNTA ELÁSTICA, FORNECIDO E INSTALADO EM CONDUTORES VERTICAIS DE ÁGUAS PLUVIAIS. AF_12/2014</t>
  </si>
  <si>
    <t>JOELHO 45 GRAUS, PVC, SERIE R, ÁGUA PLUVIAL, DN 75 MM, JUNTA ELÁSTICA, FORNECIDO E INSTALADO EM CONDUTORES VERTICAIS DE ÁGUAS PLUVIAIS. AF_12/2014</t>
  </si>
  <si>
    <t>JOELHO 90 GRAUS, PVC, SERIE R, ÁGUA PLUVIAL, DN 100 MM, JUNTA ELÁSTICA, FORNECIDO E INSTALADO EM CONDUTORES VERTICAIS DE ÁGUAS PLUVIAIS. AF_12/2014</t>
  </si>
  <si>
    <t>49,83</t>
  </si>
  <si>
    <t>JOELHO 45 GRAUS, PVC, SERIE R, ÁGUA PLUVIAL, DN 100 MM, JUNTA ELÁSTICA, FORNECIDO E INSTALADO EM CONDUTORES VERTICAIS DE ÁGUAS PLUVIAIS. AF_12/2014</t>
  </si>
  <si>
    <t>JOELHO 45 GRAUS PARA PÉ DE COLUNA, PVC, SERIE R, ÁGUA PLUVIAL, DN 100 MM, JUNTA ELÁSTICA, FORNECIDO E INSTALADO EM CONDUTORES VERTICAIS DE ÁGUAS PLUVIAIS. AF_12/2014</t>
  </si>
  <si>
    <t>CURVA 87 GRAUS E 30 MINUTOS, PVC, SERIE R, ÁGUA PLUVIAL, DN 100 MM, JUNTA ELÁSTICA, FORNECIDO E INSTALADO EM CONDUTORES VERTICAIS DE ÁGUAS PLUVIAIS. AF_12/2014</t>
  </si>
  <si>
    <t>66,30</t>
  </si>
  <si>
    <t>CURVAR 45 GRAUS, PVC, SERIE R, ÁGUA PLUVIAL, DN 100 MM, JUNTA ELÁSTICA, FORNECIDO E INSTALADO EM CONDUTORES VERTICAIS DE ÁGUAS PLUVIAIS. AF_12/2014</t>
  </si>
  <si>
    <t>JOELHO 90 GRAUS, PVC, SERIE R, ÁGUA PLUVIAL, DN 150 MM, JUNTA ELÁSTICA, FORNECIDO E INSTALADO EM CONDUTORES VERTICAIS DE ÁGUAS PLUVIAIS. AF_12/2014</t>
  </si>
  <si>
    <t>158,76</t>
  </si>
  <si>
    <t>128,61</t>
  </si>
  <si>
    <t>CURVA 87 GRAUS E 30 MINUTOS, PVC, SERIE R, ÁGUA PLUVIAL, DN 150 MM, JUNTA ELÁSTICA, FORNECIDO E INSTALADO EM CONDUTORES VERTICAIS DE ÁGUAS PLUVIAIS. AF_12/2014</t>
  </si>
  <si>
    <t>216,28</t>
  </si>
  <si>
    <t>LUVA COM ROSCA, PVC, SOLDÁVEL, DN 50MM X 1.1/2, INSTALADO EM PRUMADA DE ÁGUA - FORNECIMENTO E INSTALAÇÃO. AF_12/2014</t>
  </si>
  <si>
    <t>37,14</t>
  </si>
  <si>
    <t>UNIÃO, PVC, SOLDÁVEL, DN 50MM, INSTALADO EM PRUMADA DE ÁGUA - FORNECIMENTO E INSTALAÇÃO. AF_12/2014</t>
  </si>
  <si>
    <t>45,09</t>
  </si>
  <si>
    <t>ADAPTADOR CURTO COM BOLSA E ROSCA PARA REGISTRO, PVC, SOLDÁVEL, DN 50MM X 1.1/4, INSTALADO EM PRUMADA DE ÁGUA - FORNECIMENTO E INSTALAÇÃO. AF_12/2014</t>
  </si>
  <si>
    <t>ADAPTADOR CURTO COM BOLSA E ROSCA PARA REGISTRO, PVC, SOLDÁVEL, DN 50MM X 1.1/2, INSTALADO EM PRUMADA DE ÁGUA - FORNECIMENTO E INSTALAÇÃO. AF_12/2014</t>
  </si>
  <si>
    <t>11,74</t>
  </si>
  <si>
    <t>22,92</t>
  </si>
  <si>
    <t>LUVA DE CORRER, PVC, SOLDÁVEL, DN 60MM, INSTALADO EM PRUMADA DE ÁGUA   FORNECIMENTO E INSTALAÇÃO. AF_12/2014</t>
  </si>
  <si>
    <t>LUVA SIMPLES, PVC, SERIE R, ÁGUA PLUVIAL, DN 75 MM, JUNTA ELÁSTICA, FORNECIDO E INSTALADO EM CONDUTORES VERTICAIS DE ÁGUAS PLUVIAIS. AF_12/2014</t>
  </si>
  <si>
    <t>21,43</t>
  </si>
  <si>
    <t>LUVA DE CORRER, PVC, SERIE R, ÁGUA PLUVIAL, DN 75 MM, JUNTA ELÁSTICA, FORNECIDO E INSTALADO EM CONDUTORES VERTICAIS DE ÁGUAS PLUVIAIS. AF_12/2014</t>
  </si>
  <si>
    <t>23,58</t>
  </si>
  <si>
    <t>LUVA DE REDUÇÃO, PVC, SOLDÁVEL, DN 60MM X 50MM, INSTALADO EM PRUMADA DE ÁGUA - FORNECIMENTO E INSTALAÇÃO. AF_12/2014</t>
  </si>
  <si>
    <t>22,33</t>
  </si>
  <si>
    <t>UNIÃO, PVC, SOLDÁVEL, DN 60MM, INSTALADO EM PRUMADA DE ÁGUA - FORNECIMENTO E INSTALAÇÃO. AF_12/2014</t>
  </si>
  <si>
    <t>105,78</t>
  </si>
  <si>
    <t>ADAPTADOR CURTO COM BOLSA E ROSCA PARA REGISTRO, PVC, SOLDÁVEL, DN 60MM X 2, INSTALADO EM PRUMADA DE ÁGUA - FORNECIMENTO E INSTALAÇÃO. AF_12/2014</t>
  </si>
  <si>
    <t>22,94</t>
  </si>
  <si>
    <t>LUVA, PVC, SOLDÁVEL, DN 75MM, INSTALADO EM PRUMADA DE ÁGUA - FORNECIMENTO E INSTALAÇÃO. AF_12/2014</t>
  </si>
  <si>
    <t>37,77</t>
  </si>
  <si>
    <t>UNIÃO, PVC, SOLDÁVEL, DN 75MM, INSTALADO EM PRUMADA DE ÁGUA - FORNECIMENTO E INSTALAÇÃO. AF_12/2014</t>
  </si>
  <si>
    <t>209,19</t>
  </si>
  <si>
    <t>ADAPTADOR CURTO COM BOLSA E ROSCA PARA REGISTRO, PVC, SOLDÁVEL, DN 75MM X 2.1/2, INSTALADO EM PRUMADA DE ÁGUA - FORNECIMENTO E INSTALAÇÃO. AF_12/2014</t>
  </si>
  <si>
    <t>33,48</t>
  </si>
  <si>
    <t>LUVA, PVC, SOLDÁVEL, DN 85MM, INSTALADO EM PRUMADA DE ÁGUA - FORNECIMENTO E INSTALAÇÃO. AF_12/2014</t>
  </si>
  <si>
    <t>73,37</t>
  </si>
  <si>
    <t>UNIÃO, PVC, SOLDÁVEL, DN 85MM, INSTALADO EM PRUMADA DE ÁGUA - FORNECIMENTO E INSTALAÇÃO. AF_12/2014</t>
  </si>
  <si>
    <t>317,19</t>
  </si>
  <si>
    <t>ADAPTADOR CURTO COM BOLSA E ROSCA PARA REGISTRO, PVC, SOLDÁVEL, DN 85MM X 3, INSTALADO EM PRUMADA DE ÁGUA - FORNECIMENTO E INSTALAÇÃO. AF_12/2014</t>
  </si>
  <si>
    <t>49,32</t>
  </si>
  <si>
    <t>TÊ COM BUCHA DE LATÃO NA BOLSA CENTRAL, PVC, SOLDÁVEL, DN 25MM X 1/2, INSTALADO EM PRUMADA DE ÁGUA - FORNECIMENTO E INSTALAÇÃO. AF_12/2014</t>
  </si>
  <si>
    <t>16,34</t>
  </si>
  <si>
    <t>TÊ DE REDUÇÃO, PVC, SOLDÁVEL, DN 25MM X 20MM, INSTALADO EM PRUMADA DE ÁGUA - FORNECIMENTO E INSTALAÇÃO. AF_12/2014</t>
  </si>
  <si>
    <t>9,35</t>
  </si>
  <si>
    <t>TE, PVC, SOLDÁVEL, DN 32MM, INSTALADO EM PRUMADA DE ÁGUA - FORNECIMENTO E INSTALAÇÃO. AF_12/2014</t>
  </si>
  <si>
    <t>11,84</t>
  </si>
  <si>
    <t>TÊ COM BUCHA DE LATÃO NA BOLSA CENTRAL, PVC, SOLDÁVEL, DN 32MM X 3/4, INSTALADO EM PRUMADA DE ÁGUA - FORNECIMENTO E INSTALAÇÃO. AF_12/2014</t>
  </si>
  <si>
    <t>28,03</t>
  </si>
  <si>
    <t>TÊ DE REDUÇÃO, PVC, SOLDÁVEL, DN 32MM X 25MM, INSTALADO EM PRUMADA DE ÁGUA - FORNECIMENTO E INSTALAÇÃO. AF_12/2014</t>
  </si>
  <si>
    <t>20,83</t>
  </si>
  <si>
    <t>23,51</t>
  </si>
  <si>
    <t>TÊ DE REDUÇÃO, PVC, SOLDÁVEL, DN 50MM X 40MM, INSTALADO EM PRUMADA DE ÁGUA - FORNECIMENTO E INSTALAÇÃO. AF_12/2014</t>
  </si>
  <si>
    <t>33,33</t>
  </si>
  <si>
    <t>TÊ DE REDUÇÃO, PVC, SOLDÁVEL, DN 50MM X 25MM, INSTALADO EM PRUMADA DE ÁGUA - FORNECIMENTO E INSTALAÇÃO. AF_12/2014</t>
  </si>
  <si>
    <t>TE, PVC, SOLDÁVEL, DN 60MM, INSTALADO EM PRUMADA DE ÁGUA - FORNECIMENTO E INSTALAÇÃO. AF_12/2014</t>
  </si>
  <si>
    <t>51,51</t>
  </si>
  <si>
    <t>TE, PVC, SOLDÁVEL, DN 75MM, INSTALADO EM PRUMADA DE ÁGUA - FORNECIMENTO E INSTALAÇÃO. AF_12/2014</t>
  </si>
  <si>
    <t>95,59</t>
  </si>
  <si>
    <t>TE DE REDUÇÃO, PVC, SOLDÁVEL, DN 75MM X 50MM, INSTALADO EM PRUMADA DE ÁGUA - FORNECIMENTO E INSTALAÇÃO. AF_12/2014</t>
  </si>
  <si>
    <t>82,22</t>
  </si>
  <si>
    <t>TE, PVC, SOLDÁVEL, DN 85MM, INSTALADO EM PRUMADA DE ÁGUA - FORNECIMENTO E INSTALAÇÃO. AF_12/2014</t>
  </si>
  <si>
    <t>147,12</t>
  </si>
  <si>
    <t>TE DE REDUÇÃO, PVC, SOLDÁVEL, DN 85MM X 60MM, INSTALADO EM PRUMADA DE ÁGUA - FORNECIMENTO E INSTALAÇÃO. AF_12/2014</t>
  </si>
  <si>
    <t>119,75</t>
  </si>
  <si>
    <t>JOELHO 90 GRAUS, CPVC, SOLDÁVEL, DN 15MM, INSTALADO EM RAMAL OU SUB-RAMAL DE ÁGUA - FORNECIMENTO E INSTALAÇÃO. AF_12/2014</t>
  </si>
  <si>
    <t>JOELHO 45 GRAUS, CPVC, SOLDÁVEL, DN 15MM, INSTALADO EM RAMAL OU SUB-RAMAL DE ÁGUA - FORNECIMENTO E INSTALAÇÃO. AF_12/2014</t>
  </si>
  <si>
    <t>CURVA 90 GRAUS, CPVC, SOLDÁVEL, DN 15MM, INSTALADO EM RAMAL OU SUB-RAMAL DE ÁGUA - FORNECIMENTO E INSTALAÇÃO. AF_12/2014</t>
  </si>
  <si>
    <t>JOELHO DE TRANSIÇÃO, 90 GRAUS, CPVC, SOLDÁVEL, DN 15MM X 1/2", INSTALADO EM RAMAL OU SUB-RAMAL DE ÁGUA - FORNECIMENTO E INSTALAÇÃO. AF_12/2014</t>
  </si>
  <si>
    <t>JOELHO 90 GRAUS, CPVC, SOLDÁVEL, DN 22MM, INSTALADO EM RAMAL OU SUB-RAMAL DE ÁGUA - FORNECIMENTO E INSTALAÇÃO. AF_12/2014</t>
  </si>
  <si>
    <t>JOELHO 45 GRAUS, CPVC, SOLDÁVEL, DN 22MM, INSTALADO EM RAMAL OU SUB-RAMAL DE ÁGUA - FORNECIMENTO E INSTALAÇÃO. AF_12/2014</t>
  </si>
  <si>
    <t>14,84</t>
  </si>
  <si>
    <t>CURVA 90 GRAUS, CPVC, SOLDÁVEL, DN 22MM, INSTALADO EM RAMAL OU SUB-RAMAL DE ÁGUA - FORNECIMENTO E INSTALAÇÃO. AF_12/2014</t>
  </si>
  <si>
    <t>15,40</t>
  </si>
  <si>
    <t>JOELHO DE TRANSIÇÃO, 90 GRAUS, CPVC, SOLDÁVEL, DN 22MM X 1/2", INSTALADO EM RAMAL OU SUB-RAMAL DE ÁGUA - FORNECIMENTO E INSTALAÇÃO. AF_12/2014</t>
  </si>
  <si>
    <t>23,36</t>
  </si>
  <si>
    <t>JOELHO DE TRANSIÇÃO, 90 GRAUS, CPVC, SOLDÁVEL, DN 22MM X 3/4", INSTALADO EM RAMAL OU SUB-RAMAL DE ÁGUA - FORNECIMENTO E INSTALAÇÃO. AF_12/2014</t>
  </si>
  <si>
    <t>25,16</t>
  </si>
  <si>
    <t>JOELHO 90 GRAUS, CPVC, SOLDÁVEL, DN 28MM, INSTALADO EM RAMAL OU SUB-RAMAL DE ÁGUA - FORNECIMENTO E INSTALAÇÃO. AF_12/2014</t>
  </si>
  <si>
    <t>19,92</t>
  </si>
  <si>
    <t>JOELHO 45 GRAUS, CPVC, SOLDÁVEL, DN 28MM, INSTALADO EM RAMAL OU SUB-RAMAL DE ÁGUA  FORNECIMENTO E INSTALAÇÃO. AF_12/2014</t>
  </si>
  <si>
    <t>19,53</t>
  </si>
  <si>
    <t>CURVA 90 GRAUS, CPVC, SOLDÁVEL, DN 28MM, INSTALADO EM RAMAL OU SUB-RAMAL DE ÁGUA  FORNECIMENTO E INSTALAÇÃO. AF_12/2014</t>
  </si>
  <si>
    <t>JOELHO 90 GRAUS, CPVC, SOLDÁVEL, DN 35MM, INSTALADO EM RAMAL OU SUB-RAMAL DE ÁGUA  FORNECIMENTO E INSTALAÇÃO. AF_12/2014</t>
  </si>
  <si>
    <t>28,75</t>
  </si>
  <si>
    <t>JOELHO 45 GRAUS, CPVC, SOLDÁVEL, DN 35MM, INSTALADO EM RAMAL OU SUB-RAMAL DE ÁGUA  FORNECIMENTO E INSTALAÇÃO. AF_12/2014</t>
  </si>
  <si>
    <t>LUVA, CPVC, SOLDÁVEL, DN 15MM, INSTALADO EM RAMAL OU SUB-RAMAL DE ÁGUA - FORNECIMENTO E INSTALAÇÃO. AF_12/2014</t>
  </si>
  <si>
    <t>6,66</t>
  </si>
  <si>
    <t>LUVA DE CORRER, CPVC, SOLDÁVEL, DN 15MM, INSTALADO EM RAMAL OU SUB-RAMAL DE ÁGUA  FORNECIMENTO E INSTALAÇÃO. AF_12/2014</t>
  </si>
  <si>
    <t>10,51</t>
  </si>
  <si>
    <t>LUVA DE TRANSIÇÃO, CPVC, SOLDÁVEL, DN15MM X 1/2", INSTALADO EM RAMAL OU SUB-RAMAL DE ÁGUA - FORNECIMENTO E INSTALAÇÃO. AF_12/2014</t>
  </si>
  <si>
    <t>16,45</t>
  </si>
  <si>
    <t>UNIÃO, CPVC, SOLDÁVEL, DN15MM, INSTALADO EM RAMAL OU SUB-RAMAL DE ÁGUA  FORNECIMENTO E INSTALAÇÃO. AF_12/2014</t>
  </si>
  <si>
    <t>16,06</t>
  </si>
  <si>
    <t>CONECTOR, CPVC, SOLDÁVEL, DN 15MM X 1/2, INSTALADO EM RAMAL OU SUB-RAMAL DE ÁGUA  FORNECIMENTO E INSTALAÇÃO. AF_12/2014</t>
  </si>
  <si>
    <t>23,31</t>
  </si>
  <si>
    <t>ADAPTADOR, CPVC, SOLDÁVEL, DN15MM, INSTALADO EM RAMAL OU SUB-RAMAL DE ÁGUA  FORNECIMENTO E INSTALAÇÃO. AF_12/2014</t>
  </si>
  <si>
    <t>CURVA DE TRANSPOSIÇÃO, CPVC, SOLDÁVEL, DN15MM, INSTALADO EM RAMAL OU SUB-RAMAL DE ÁGUA  FORNECIMENTO E INSTALAÇÃO. AF_12/2014</t>
  </si>
  <si>
    <t>11,32</t>
  </si>
  <si>
    <t>LUVA, CPVC, SOLDÁVEL, DN 22MM, INSTALADO EM RAMAL OU SUB-RAMAL DE ÁGUA  FORNECIMENTO E INSTALAÇÃO. AF_12/2014</t>
  </si>
  <si>
    <t>LUVA DE CORRER, CPVC, SOLDÁVEL, DN 22MM, INSTALADO EM RAMAL OU SUB-RAMAL DE ÁGUA  FORNECIMENTO E INSTALAÇÃO. AF_12/2014</t>
  </si>
  <si>
    <t>15,15</t>
  </si>
  <si>
    <t>LUVA DE TRANSIÇÃO, CPVC, SOLDÁVEL, DN22MM X 25MM, INSTALADO EM RAMAL OU SUB-RAMAL DE ÁGUA - FORNECIMENTO E INSTALAÇÃO. AF_12/2014</t>
  </si>
  <si>
    <t>UNIÃO, CPVC, SOLDÁVEL, DN22MM, INSTALADO EM RAMAL OU SUB-RAMAL DE ÁGUA  FORNECIMENTO E INSTALAÇÃO. AF_12/2014</t>
  </si>
  <si>
    <t>19,64</t>
  </si>
  <si>
    <t>CONECTOR, CPVC, SOLDÁVEL, DN 22MM X 1/2, INSTALADO EM RAMAL OU SUB-RAMAL DE ÁGUA  FORNECIMENTO E INSTALAÇÃO. AF_12/2014</t>
  </si>
  <si>
    <t>ADAPTADOR, CPVC, SOLDÁVEL, DN22MM, INSTALADO EM RAMAL OU SUB-RAMAL DE ÁGUA  FORNECIMENTO E INSTALAÇÃO. AF_12/2014</t>
  </si>
  <si>
    <t>13,14</t>
  </si>
  <si>
    <t>CURVA DE TRANSPOSIÇÃO, CPVC, SOLDÁVEL, DN22MM, INSTALADO EM RAMAL OU SUB-RAMAL DE ÁGUA  FORNECIMENTO E INSTALAÇÃO. AF_12/2014</t>
  </si>
  <si>
    <t>REDUÇÃO EXCÊNTRICA, PVC, SERIE R, ÁGUA PLUVIAL, DN 75 X 50 MM, JUNTA ELÁSTICA, FORNECIDO E INSTALADO EM CONDUTORES VERTICAIS DE ÁGUAS PLUVIAIS. AF_12/2014</t>
  </si>
  <si>
    <t>15,68</t>
  </si>
  <si>
    <t>BUCHA DE REDUÇÃO, CPVC, SOLDÁVEL, DN22MM X 15MM, INSTALADO EM RAMAL OU SUB-RAMAL DE ÁGUA  FORNECIMENTO E INSTALAÇÃO. AF_12/2014</t>
  </si>
  <si>
    <t>TÊ DE INSPEÇÃO, PVC, SERIE R, ÁGUA PLUVIAL, DN 75 MM, JUNTA ELÁSTICA, FORNECIDO E INSTALADO EM CONDUTORES VERTICAIS DE ÁGUAS PLUVIAIS. AF_12/2014</t>
  </si>
  <si>
    <t>45,00</t>
  </si>
  <si>
    <t>CONECTOR, CPVC, SOLDÁVEL, DN22MM X 3/4", INSTALADO EM RAMAL OU SUB-RAMAL DE ÁGUA - FORNECIMENTO E INSTALAÇÃO. AF_12/2014</t>
  </si>
  <si>
    <t>27,84</t>
  </si>
  <si>
    <t>LUVA SIMPLES, PVC, SERIE R, ÁGUA PLUVIAL, DN 100 MM, JUNTA ELÁSTICA, FORNECIDO E INSTALADO EM CONDUTORES VERTICAIS DE ÁGUAS PLUVIAIS. AF_12/2014</t>
  </si>
  <si>
    <t>26,88</t>
  </si>
  <si>
    <t>LUVA, CPVC, SOLDÁVEL, DN 28MM, INSTALADO EM RAMAL OU SUB-RAMAL DE ÁGUA  FORNECIMENTO E INSTALAÇÃO. AF_12/2014</t>
  </si>
  <si>
    <t>13,36</t>
  </si>
  <si>
    <t>LUVA DE CORRER, PVC, SERIE R, ÁGUA PLUVIAL, DN 100 MM, JUNTA ELÁSTICA, FORNECIDO E INSTALADO EM CONDUTORES VERTICAIS DE ÁGUAS PLUVIAIS. AF_12/2014</t>
  </si>
  <si>
    <t>41,57</t>
  </si>
  <si>
    <t>LUVA DE CORRER, CPVC, SOLDÁVEL, DN 28MM, INSTALADO EM RAMAL OU SUB-RAMAL DE ÁGUA  FORNECIMENTO E INSTALAÇÃO. AF_12/2014</t>
  </si>
  <si>
    <t>31,92</t>
  </si>
  <si>
    <t>UNIÃO, CPVC, SOLDÁVEL, DN28MM, INSTALADO EM RAMAL OU SUB-RAMAL DE ÁGUA  FORNECIMENTO E INSTALAÇÃO. AF_12/2014</t>
  </si>
  <si>
    <t>TÊ DE INSPEÇÃO, PVC, SERIE R, ÁGUA PLUVIAL, DN 100 MM, JUNTA ELÁSTICA, FORNECIDO E INSTALADO EM CONDUTORES VERTICAIS DE ÁGUAS PLUVIAIS. AF_12/2014</t>
  </si>
  <si>
    <t>76,57</t>
  </si>
  <si>
    <t>CONECTOR, CPVC, SOLDÁVEL, DN 28MM X 1, INSTALADO EM RAMAL OU SUB-RAMAL DE ÁGUA  FORNECIMENTO E INSTALAÇÃO. AF_12/2014</t>
  </si>
  <si>
    <t>42,81</t>
  </si>
  <si>
    <t>LUVA SIMPLES, PVC, SERIE R, ÁGUA PLUVIAL, DN 150 MM, JUNTA ELÁSTICA, FORNECIDO E INSTALADO EM CONDUTORES VERTICAIS DE ÁGUAS PLUVIAIS. AF_12/2014</t>
  </si>
  <si>
    <t>77,57</t>
  </si>
  <si>
    <t>BUCHA DE REDUÇÃO, CPVC, SOLDÁVEL, DN28MM X 22MM, INSTALADO EM RAMAL OU SUB-RAMAL DE ÁGUA  FORNECIMENTO E INSTALAÇÃO. AF_12/2014</t>
  </si>
  <si>
    <t>LUVA DE CORRER, PVC, SERIE R, ÁGUA PLUVIAL, DN 150 MM, JUNTA ELÁSTICA, FORNECIDO E INSTALADO EM CONDUTORES VERTICAIS DE ÁGUAS PLUVIAIS. AF_12/2014</t>
  </si>
  <si>
    <t>129,98</t>
  </si>
  <si>
    <t>LUVA, CPVC, SOLDÁVEL, DN 35MM, INSTALADO EM RAMAL OU SUB-RAMAL DE ÁGUA  FORNECIMENTO E INSTALAÇÃO. AF_12/2014</t>
  </si>
  <si>
    <t>REDUÇÃO EXCÊNTRICA, PVC, SERIE R, ÁGUA PLUVIAL, DN 150 X 100 MM, JUNTA ELÁSTICA, FORNECIDO E INSTALADO EM CONDUTORES VERTICAIS DE ÁGUAS PLUVIAIS. AF_12/2014</t>
  </si>
  <si>
    <t>LUVA DE CORRER, CPVC, SOLDÁVEL, DN 35MM, INSTALADO EM RAMAL OU SUB-RAMAL DE ÁGUA  FORNECIMENTO E INSTALAÇÃO. AF_12/2014</t>
  </si>
  <si>
    <t>30,32</t>
  </si>
  <si>
    <t>TÊ DE INSPEÇÃO, PVC, SERIE R, ÁGUA PLUVIAL, DN 150 X 100 MM, JUNTA ELÁSTICA, FORNECIDO E INSTALADO EM CONDUTORES VERTICAIS DE ÁGUAS PLUVIAIS. AF_12/2014</t>
  </si>
  <si>
    <t>343,76</t>
  </si>
  <si>
    <t>UNIÃO, CPVC, SOLDÁVEL, DN35MM, INSTALADO EM RAMAL OU SUB-RAMAL DE ÁGUA  FORNECIMENTO E INSTALAÇÃO. AF_12/2014</t>
  </si>
  <si>
    <t>41,16</t>
  </si>
  <si>
    <t>JUNÇÃO SIMPLES, PVC, SERIE R, ÁGUA PLUVIAL, DN 75 X 75 MM, JUNTA ELÁSTICA, FORNECIDO E INSTALADO EM CONDUTORES VERTICAIS DE ÁGUAS PLUVIAIS. AF_12/2014</t>
  </si>
  <si>
    <t>60,53</t>
  </si>
  <si>
    <t>CONECTOR, CPVC, SOLDÁVEL, DN 35MM X 1 1/4, INSTALADO EM RAMAL OU SUB-RAMAL DE ÁGUA  FORNECIMENTO E INSTALAÇÃO. AF_12/2014</t>
  </si>
  <si>
    <t>148,39</t>
  </si>
  <si>
    <t>51,22</t>
  </si>
  <si>
    <t>BUCHA DE REDUÇÃO, CPVC, SOLDÁVEL, DN35MM X 28MM, INSTALADO EM RAMAL OU SUB-RAMAL DE ÁGUA  FORNECIMENTO E INSTALAÇÃO. AF_12/2014</t>
  </si>
  <si>
    <t>JUNÇÃO SIMPLES, PVC, SERIE R, ÁGUA PLUVIAL, DN 100 X 100 MM, JUNTA ELÁSTICA, FORNECIDO E INSTALADO EM CONDUTORES VERTICAIS DE ÁGUAS PLUVIAIS. AF_12/2014</t>
  </si>
  <si>
    <t>TE, CPVC, SOLDÁVEL, DN 15MM, INSTALADO EM RAMAL OU SUB-RAMAL DE ÁGUA - FORNECIMENTO E INSTALAÇÃO. AF_12/2014</t>
  </si>
  <si>
    <t>JUNÇÃO SIMPLES, PVC, SERIE R, ÁGUA PLUVIAL, DN 100 X 75 MM, JUNTA ELÁSTICA, FORNECIDO E INSTALADO EM CONDUTORES VERTICAIS DE ÁGUAS PLUVIAIS. AF_12/2014</t>
  </si>
  <si>
    <t>86,52</t>
  </si>
  <si>
    <t>TÊ, PVC, SERIE R, ÁGUA PLUVIAL, DN 100 X 100 MM, JUNTA ELÁSTICA, FORNECIDO E INSTALADO EM CONDUTORES VERTICAIS DE ÁGUAS PLUVIAIS. AF_12/2014</t>
  </si>
  <si>
    <t>83,76</t>
  </si>
  <si>
    <t>TE DE TRANSIÇÃO, CPVC, SOLDÁVEL, DN 15MM X 1/2, INSTALADO EM RAMAL OU SUB-RAMAL DE ÁGUA  FORNECIMENTO E INSTALAÇÃO. AF_12/2014</t>
  </si>
  <si>
    <t>TÊ MISTURADOR, CPVC, SOLDÁVEL, DN15MM, INSTALADO EM RAMAL OU SUB-RAMAL DE ÁGUA  FORNECIMENTO E INSTALAÇÃO. AF_12/2014</t>
  </si>
  <si>
    <t>75,47</t>
  </si>
  <si>
    <t>TE, CPVC, SOLDÁVEL, DN 22MM, INSTALADO EM RAMAL OU SUB-RAMAL DE ÁGUA - FORNECIMENTO E INSTALAÇÃO. AF_12/2014</t>
  </si>
  <si>
    <t>13,44</t>
  </si>
  <si>
    <t>JUNÇÃO SIMPLES, PVC, SERIE R, ÁGUA PLUVIAL, DN 150 X 150 MM, JUNTA ELÁSTICA, FORNECIDO E INSTALADO EM CONDUTORES VERTICAIS DE ÁGUAS PLUVIAIS. AF_12/2014</t>
  </si>
  <si>
    <t>271,63</t>
  </si>
  <si>
    <t>JUNÇÃO SIMPLES, PVC, SERIE R, ÁGUA PLUVIAL, DN 150 X 100 MM, JUNTA ELÁSTICA, FORNECIDO E INSTALADO EM CONDUTORES VERTICAIS DE ÁGUAS PLUVIAIS. AF_12/2014</t>
  </si>
  <si>
    <t>234,79</t>
  </si>
  <si>
    <t>TE DE TRANSIÇÃO, CPVC, SOLDÁVEL, DN 22MM X 1/2, INSTALADO EM RAMAL OU SUB-RAMAL DE ÁGUA  FORNECIMENTO E INSTALAÇÃO. AF_12/2014</t>
  </si>
  <si>
    <t>19,11</t>
  </si>
  <si>
    <t>TÊ, PVC, SERIE R, ÁGUA PLUVIAL, DN 150 X 150 MM, JUNTA ELÁSTICA, FORNECIDO E INSTALADO EM CONDUTORES VERTICAIS DE ÁGUAS PLUVIAIS. AF_12/2014</t>
  </si>
  <si>
    <t>207,66</t>
  </si>
  <si>
    <t>TÊ MISTURADOR, CPVC, SOLDÁVEL, DN22MM, INSTALADO EM RAMAL OU SUB-RAMAL DE ÁGUA  FORNECIMENTO E INSTALAÇÃO. AF_12/2014</t>
  </si>
  <si>
    <t>TE MISTURADOR DE TRANSIÇÃO, CPVC, SOLDÁVEL, DN 22MM X 3/4", INSTALADO EM RAMAL OU SUB-RAMAL DE ÁGUA - FORNECIMENTO E INSTALAÇÃO. AF_12/2014</t>
  </si>
  <si>
    <t>42,11</t>
  </si>
  <si>
    <t>TÊ, PVC, SERIE R, ÁGUA PLUVIAL, DN 150 X 100 MM, JUNTA ELÁSTICA, FORNECIDO E INSTALADO EM CONDUTORES VERTICAIS DE ÁGUAS PLUVIAIS. AF_12/2014</t>
  </si>
  <si>
    <t>143,09</t>
  </si>
  <si>
    <t>TÊ, CPVC, SOLDÁVEL, DN28MM, INSTALADO EM RAMAL OU SUB-RAMAL DE ÁGUA   FORNECIMENTO E INSTALAÇÃO. AF_12/2014</t>
  </si>
  <si>
    <t>24,39</t>
  </si>
  <si>
    <t>TÊ, CPVC, SOLDÁVEL, DN35MM, INSTALADO EM RAMAL OU SUB-RAMAL DE ÁGUA  FORNECIMENTO E INSTALAÇÃO. AF_12/2014</t>
  </si>
  <si>
    <t>49,93</t>
  </si>
  <si>
    <t>TUBO, CPVC, SOLDÁVEL, DN 35MM, INSTALADO EM RAMAL DE DISTRIBUIÇÃO DE ÁGUA   FORNECIMENTO E INSTALAÇÃO. AF_12/2014</t>
  </si>
  <si>
    <t>43,27</t>
  </si>
  <si>
    <t>JOELHO 90 GRAUS, CPVC, SOLDÁVEL, DN 22MM, INSTALADO EM RAMAL DE DISTRIBUIÇÃO DE ÁGUA   FORNECIMENTO E INSTALAÇÃO. AF_12/2014</t>
  </si>
  <si>
    <t>JOELHO 45 GRAUS, CPVC, SOLDÁVEL, DN 22MM, INSTALADO EM RAMAL DE DISTRIBUIÇÃO DE ÁGUA   FORNECIMENTO E INSTALAÇÃO. AF_12/2014</t>
  </si>
  <si>
    <t>CURVA 90 GRAUS, CPVC, SOLDÁVEL, DN 22MM, INSTALADO EM RAMAL DE DISTRIBUIÇÃO DE ÁGUA - FORNECIMENTO E INSTALAÇÃO. AF_12/2014</t>
  </si>
  <si>
    <t>JOELHO DE TRANSIÇÃO, 90 GRAUS, CPVC, SOLDÁVEL, DN 22MM X 1/2", INSTALADO EM RAMAL DE ALIMENTAÇAÕ DE ÁGUA - FORNECIMENTO E INSTALAÇÃO. AF_12/2014</t>
  </si>
  <si>
    <t>JOELHO 90 GRAUS, CPVC, SOLDÁVEL, DN 28MM, INSTALADO EM RAMAL DE DISTRIBUIÇÃO DE ÁGUA   FORNECIMENTO E INSTALAÇÃO. AF_12/2014</t>
  </si>
  <si>
    <t>JOELHO 90 GRAUS, PVC, SERIE NORMAL, ESGOTO PREDIAL, DN 40 MM, JUNTA SOLDÁVEL, FORNECIDO E INSTALADO EM RAMAL DE DESCARGA OU RAMAL DE ESGOTO SANITÁRIO. AF_12/2014</t>
  </si>
  <si>
    <t>JOELHO 45 GRAUS, CPVC, SOLDÁVEL, DN 28MM, INSTALADO EM RAMAL DE DISTRIBUIÇÃO DE ÁGUA   FORNECIMENTO E INSTALAÇÃO. AF_12/2014</t>
  </si>
  <si>
    <t>16,69</t>
  </si>
  <si>
    <t>JOELHO 45 GRAUS, PVC, SERIE NORMAL, ESGOTO PREDIAL, DN 40 MM, JUNTA SOLDÁVEL, FORNECIDO E INSTALADO EM RAMAL DE DESCARGA OU RAMAL DE ESGOTO SANITÁRIO. AF_12/2014</t>
  </si>
  <si>
    <t>CURVA 90 GRAUS, CPVC, SOLDÁVEL, DN 28MM, INSTALADO EM RAMAL DE DISTRIBUIÇÃO DE ÁGUA   FORNECIMENTO E INSTALAÇÃO. AF_12/2014</t>
  </si>
  <si>
    <t>CURVA CURTA 90 GRAUS, PVC, SERIE NORMAL, ESGOTO PREDIAL, DN 40 MM, JUNTA SOLDÁVEL, FORNECIDO E INSTALADO EM RAMAL DE DESCARGA OU RAMAL DE ESGOTO SANITÁRIO. AF_12/2014</t>
  </si>
  <si>
    <t>JOELHO 90 GRAUS, CPVC, SOLDÁVEL, DN 35MM, INSTALADO EM RAMAL DE DISTRIBUIÇÃO DE ÁGUA   FORNECIMENTO E INSTALAÇÃO. AF_12/2014</t>
  </si>
  <si>
    <t>25,39</t>
  </si>
  <si>
    <t>CURVA LONGA 90 GRAUS, PVC, SERIE NORMAL, ESGOTO PREDIAL, DN 40 MM, JUNTA SOLDÁVEL, FORNECIDO E INSTALADO EM RAMAL DE DESCARGA OU RAMAL DE ESGOTO SANITÁRIO. AF_12/2014</t>
  </si>
  <si>
    <t>12,98</t>
  </si>
  <si>
    <t>JOELHO 90 GRAUS, PVC, SERIE NORMAL, ESGOTO PREDIAL, DN 50 MM, JUNTA ELÁSTICA, FORNECIDO E INSTALADO EM RAMAL DE DESCARGA OU RAMAL DE ESGOTO SANITÁRIO. AF_12/2014</t>
  </si>
  <si>
    <t>JOELHO 45 GRAUS, PVC, SERIE NORMAL, ESGOTO PREDIAL, DN 50 MM, JUNTA ELÁSTICA, FORNECIDO E INSTALADO EM RAMAL DE DESCARGA OU RAMAL DE ESGOTO SANITÁRIO. AF_12/2014</t>
  </si>
  <si>
    <t>CURVA CURTA 90 GRAUS, PVC, SERIE NORMAL, ESGOTO PREDIAL, DN 50 MM, JUNTA ELÁSTICA, FORNECIDO E INSTALADO EM RAMAL DE DESCARGA OU RAMAL DE ESGOTO SANITÁRIO. AF_12/2014</t>
  </si>
  <si>
    <t>21,04</t>
  </si>
  <si>
    <t>JOELHO 45 GRAUS, CPVC, SOLDÁVEL, DN 35MM, INSTALADO EM RAMAL DE DISTRIBUIÇÃO DE ÁGUA   FORNECIMENTO E INSTALAÇÃO. AF_12/2014</t>
  </si>
  <si>
    <t>CURVA LONGA 90 GRAUS, PVC, SERIE NORMAL, ESGOTO PREDIAL, DN 50 MM, JUNTA ELÁSTICA, FORNECIDO E INSTALADO EM RAMAL DE DESCARGA OU RAMAL DE ESGOTO SANITÁRIO. AF_12/2014</t>
  </si>
  <si>
    <t>LUVA, CPVC, SOLDÁVEL, DN 22MM, INSTALADO EM RAMAL DE DISTRIBUIÇÃO DE ÁGUA   FORNECIMENTO E INSTALAÇÃO. AF_12/2014</t>
  </si>
  <si>
    <t>JOELHO 90 GRAUS, PVC, SERIE NORMAL, ESGOTO PREDIAL, DN 75 MM, JUNTA ELÁSTICA, FORNECIDO E INSTALADO EM RAMAL DE DESCARGA OU RAMAL DE ESGOTO SANITÁRIO. AF_12/2014</t>
  </si>
  <si>
    <t>20,66</t>
  </si>
  <si>
    <t>LUVA DE CORRER, CPVC, SOLDÁVEL, DN 22MM, INSTALADO EM RAMAL DE DISTRIBUIÇÃO DE ÁGUA   FORNECIMENTO E INSTALAÇÃO. AF_12/2014</t>
  </si>
  <si>
    <t>JOELHO 45 GRAUS, PVC, SERIE NORMAL, ESGOTO PREDIAL, DN 75 MM, JUNTA ELÁSTICA, FORNECIDO E INSTALADO EM RAMAL DE DESCARGA OU RAMAL DE ESGOTO SANITÁRIO. AF_12/2014</t>
  </si>
  <si>
    <t>LUVA DE TRANSIÇÃO, CPVC, SOLDÁVEL, DN 22MM X 25MM, INSTALADO EM RAMAL DE DISTRIBUIÇÃO DE ÁGUA   FORNECIMENTO E INSTALAÇÃO. AF_12/2014</t>
  </si>
  <si>
    <t>UNIÃO, CPVC, SOLDÁVEL, DN 22MM, INSTALADO EM RAMAL DE DISTRIBUIÇÃO DE ÁGUA   FORNECIMENTO E INSTALAÇÃO. AF_12/2014</t>
  </si>
  <si>
    <t>18,02</t>
  </si>
  <si>
    <t>CURVA CURTA 90 GRAUS, PVC, SERIE NORMAL, ESGOTO PREDIAL, DN 75 MM, JUNTA ELÁSTICA, FORNECIDO E INSTALADO EM RAMAL DE DESCARGA OU RAMAL DE ESGOTO SANITÁRIO. AF_12/2014</t>
  </si>
  <si>
    <t>37,08</t>
  </si>
  <si>
    <t>CURVA LONGA 90 GRAUS, PVC, SERIE NORMAL, ESGOTO PREDIAL, DN 75 MM, JUNTA ELÁSTICA, FORNECIDO E INSTALADO EM RAMAL DE DESCARGA OU RAMAL DE ESGOTO SANITÁRIO. AF_12/2014</t>
  </si>
  <si>
    <t>53,54</t>
  </si>
  <si>
    <t>JOELHO 90 GRAUS, PVC, SERIE NORMAL, ESGOTO PREDIAL, DN 100 MM, JUNTA ELÁSTICA, FORNECIDO E INSTALADO EM RAMAL DE DESCARGA OU RAMAL DE ESGOTO SANITÁRIO. AF_12/2014</t>
  </si>
  <si>
    <t>26,67</t>
  </si>
  <si>
    <t>CONECTOR, CPVC, SOLDÁVEL, DN 22MM X 1/2 , INSTALADO EM RAMAL DE DISTRIBUIÇÃO DE ÁGUA   FORNECIMENTO E INSTALAÇÃO. AF_12/2014</t>
  </si>
  <si>
    <t>27,64</t>
  </si>
  <si>
    <t>JOELHO 45 GRAUS, PVC, SERIE NORMAL, ESGOTO PREDIAL, DN 100 MM, JUNTA ELÁSTICA, FORNECIDO E INSTALADO EM RAMAL DE DESCARGA OU RAMAL DE ESGOTO SANITÁRIO. AF_12/2014</t>
  </si>
  <si>
    <t>26,60</t>
  </si>
  <si>
    <t>ADAPTADOR, CPVC, SOLDÁVEL, DN 22MM, INSTALADO EM RAMAL DE DISTRIBUIÇÃO DE ÁGUA   FORNECIMENTO E INSTALAÇÃO. AF_12/2014</t>
  </si>
  <si>
    <t>CURVA CURTA 90 GRAUS, PVC, SERIE NORMAL, ESGOTO PREDIAL, DN 100 MM, JUNTA ELÁSTICA, FORNECIDO E INSTALADO EM RAMAL DE DESCARGA OU RAMAL DE ESGOTO SANITÁRIO. AF_12/2014</t>
  </si>
  <si>
    <t>44,53</t>
  </si>
  <si>
    <t>CURVA DE TRANSPOSIÇÃO, CPVC, SOLDÁVEL, DN 22MM, INSTALADO EM RAMAL DE DISTRIBUIÇÃO DE ÁGUA   FORNECIMENTO E INSTALAÇÃO. AF_12/2014</t>
  </si>
  <si>
    <t>CURVA LONGA 90 GRAUS, PVC, SERIE NORMAL, ESGOTO PREDIAL, DN 100 MM, JUNTA ELÁSTICA, FORNECIDO E INSTALADO EM RAMAL DE DESCARGA OU RAMAL DE ESGOTO SANITÁRIO. AF_12/2014</t>
  </si>
  <si>
    <t>76,20</t>
  </si>
  <si>
    <t>BUCHA DE REDUÇÃO, CPVC, SOLDÁVEL, DN 22MM X 15MM, INSTALADO EM RAMAL DE DISTRIBUIÇÃO DE ÁGUA   FORNECIMENTO E INSTALAÇÃO. AF_12/2014</t>
  </si>
  <si>
    <t>6,23</t>
  </si>
  <si>
    <t>LUVA SIMPLES, PVC, SERIE NORMAL, ESGOTO PREDIAL, DN 40 MM, JUNTA SOLDÁVEL, FORNECIDO E INSTALADO EM RAMAL DE DESCARGA OU RAMAL DE ESGOTO SANITÁRIO. AF_12/2014</t>
  </si>
  <si>
    <t>6,65</t>
  </si>
  <si>
    <t>LUVA SIMPLES, PVC, SERIE NORMAL, ESGOTO PREDIAL, DN 50 MM, JUNTA ELÁSTICA, FORNECIDO E INSTALADO EM RAMAL DE DESCARGA OU RAMAL DE ESGOTO SANITÁRIO. AF_12/2014</t>
  </si>
  <si>
    <t>9,85</t>
  </si>
  <si>
    <t>LUVA DE CORRER, PVC, SERIE NORMAL, ESGOTO PREDIAL, DN 50 MM, JUNTA ELÁSTICA, FORNECIDO E INSTALADO EM RAMAL DE DESCARGA OU RAMAL DE ESGOTO SANITÁRIO. AF_12/2014</t>
  </si>
  <si>
    <t>LUVA, CPVC, SOLDÁVEL, DN 28MM, INSTALADO EM RAMAL DE DISTRIBUIÇÃO DE ÁGUA   FORNECIMENTO E INSTALAÇÃO. AF_12/2014</t>
  </si>
  <si>
    <t>LUVA DE CORRER, CPVC, SOLDÁVEL, DN 28MM, INSTALADO EM RAMAL DE DISTRIBUIÇÃO DE ÁGUA   FORNECIMENTO E INSTALAÇÃO. AF_12/2014</t>
  </si>
  <si>
    <t>UNIÃO, CPVC, SOLDÁVEL, DN 28MM, INSTALADO EM RAMAL DE DISTRIBUIÇÃO DE ÁGUA   FORNECIMENTO E INSTALAÇÃO. AF_12/2014</t>
  </si>
  <si>
    <t>26,86</t>
  </si>
  <si>
    <t>CONECTOR, CPVC, SOLDÁVEL, DN 28MM X 1 , INSTALADO EM RAMAL DE DISTRIBUIÇÃO DE ÁGUA   FORNECIMENTO E INSTALAÇÃO. AF_12/2014</t>
  </si>
  <si>
    <t>BUCHA DE REDUÇÃO, CPVC, SOLDÁVEL, DN 28MM X 22MM, INSTALADO EM RAMAL DE DISTRIBUIÇÃO DE ÁGUA - FORNECIMENTO E INSTALAÇÃO. AF_12/2014</t>
  </si>
  <si>
    <t>8,48</t>
  </si>
  <si>
    <t>LUVA, CPVC, SOLDÁVEL, DN 35MM, INSTALADO EM RAMAL DE DISTRIBUIÇÃO DE ÁGUA - FORNECIMENTO E INSTALAÇÃO. AF_12/2014</t>
  </si>
  <si>
    <t>17,99</t>
  </si>
  <si>
    <t>LUVA DE CORRER, CPVC, SOLDÁVEL, DN 35MM, INSTALADO EM RAMAL DE DISTRIBUIÇÃO DE ÁGUA - FORNECIMENTO E INSTALAÇÃO. AF_12/2014</t>
  </si>
  <si>
    <t>UNIÃO, CPVC, SOLDÁVEL, DN35MM, INSTALADO EM RAMAL DE DISTRIBUIÇÃO DE ÁGUA - FORNECIMENTO E INSTALAÇÃO. AF_12/2014</t>
  </si>
  <si>
    <t>38,93</t>
  </si>
  <si>
    <t>CONECTOR, CPVC, SOLDÁVEL, DN 35MM X 1 1/4 , INSTALADO EM RAMAL DE DISTRIBUIÇÃO DE ÁGUA - FORNECIMENTO E INSTALAÇÃO. AF_12/2014</t>
  </si>
  <si>
    <t>146,16</t>
  </si>
  <si>
    <t>BUCHA DE REDUÇÃO, CPVC, SOLDÁVEL, DN35MM X 28MM, INSTALADO EM RAMAL DE DISTRIBUIÇÃO DE ÁGUA - FORNECIMENTO E INSTALAÇÃO. AF_12/2014</t>
  </si>
  <si>
    <t>30,27</t>
  </si>
  <si>
    <t>TE, CPVC, SOLDÁVEL, DN 22MM, INSTALADO EM RAMAL DE DISTRIBUIÇÃO DE ÁGUA - FORNECIMENTO E INSTALAÇÃO. AF_12/2014</t>
  </si>
  <si>
    <t>14,08</t>
  </si>
  <si>
    <t>TE DE TRANSIÇÃO, CPVC, SOLDÁVEL, DN 22MM X 1/2 , INSTALADO EM RAMAL DE DISTRIBUIÇÃO DE ÁGUA   FORNECIMENTO E INSTALAÇÃO. AF_12/2014</t>
  </si>
  <si>
    <t>TÊ MISTURADOR, CPVC, SOLDÁVEL, DN 22MM, INSTALADO EM RAMAL DE DISTRIBUIÇÃO DE ÁGUA - FORNECIMENTO E INSTALAÇÃO. AF_12/2014</t>
  </si>
  <si>
    <t>TÊ, CPVC, SOLDÁVEL, DN 28MM, INSTALADO EM RAMAL DE DISTRIBUIÇÃO DE ÁGUA - FORNECIMENTO E INSTALAÇÃO. AF_12/2014</t>
  </si>
  <si>
    <t>20,58</t>
  </si>
  <si>
    <t>TÊ, CPVC, SOLDÁVEL, DN35MM, INSTALADO EM RAMAL DE DISTRIBUIÇÃO DE ÁGUA - FORNECIMENTO E INSTALAÇÃO. AF_12/2014</t>
  </si>
  <si>
    <t>45,42</t>
  </si>
  <si>
    <t>TUBO, CPVC, SOLDÁVEL, DN 54MM, INSTALADO EM PRUMADA DE ÁGUA  FORNECIMENTO E INSTALAÇÃO. AF_12/2014</t>
  </si>
  <si>
    <t>78,58</t>
  </si>
  <si>
    <t>LUVA SIMPLES, PVC, SERIE NORMAL, ESGOTO PREDIAL, DN 75 MM, JUNTA ELÁSTICA, FORNECIDO E INSTALADO EM RAMAL DE DESCARGA OU RAMAL DE ESGOTO SANITÁRIO. AF_12/2014</t>
  </si>
  <si>
    <t>16,64</t>
  </si>
  <si>
    <t>LUVA DE CORRER, PVC, SERIE NORMAL, ESGOTO PREDIAL, DN 75 MM, JUNTA ELÁSTICA, FORNECIDO E INSTALADO EM RAMAL DE DESCARGA OU RAMAL DE ESGOTO SANITÁRIO. AF_12/2014</t>
  </si>
  <si>
    <t>24,08</t>
  </si>
  <si>
    <t>JOELHO 90 GRAUS, CPVC, SOLDÁVEL, DN 35MM, INSTALADO EM PRUMADA DE ÁGUA  FORNECIMENTO E INSTALAÇÃO. AF_12/2014</t>
  </si>
  <si>
    <t>23,85</t>
  </si>
  <si>
    <t>LUVA SIMPLES, PVC, SERIE NORMAL, ESGOTO PREDIAL, DN 100 MM, JUNTA ELÁSTICA, FORNECIDO E INSTALADO EM RAMAL DE DESCARGA OU RAMAL DE ESGOTO SANITÁRIO. AF_12/2014</t>
  </si>
  <si>
    <t>LUVA DE CORRER, PVC, SERIE NORMAL, ESGOTO PREDIAL, DN 100 MM, JUNTA ELÁSTICA, FORNECIDO E INSTALADO EM RAMAL DE DESCARGA OU RAMAL DE ESGOTO SANITÁRIO. AF_12/2014</t>
  </si>
  <si>
    <t>34,37</t>
  </si>
  <si>
    <t>JOELHO 45 GRAUS, CPVC, SOLDÁVEL, DN 35MM, INSTALADO EM PRUMADA DE ÁGUA - FORNECIMENTO E INSTALAÇÃO. AF_12/2014</t>
  </si>
  <si>
    <t>JOELHO 90 GRAUS, CPVC, SOLDÁVEL, DN 42MM, INSTALADO EM PRUMADA DE ÁGUA  FORNECIMENTO E INSTALAÇÃO. AF_12/2014</t>
  </si>
  <si>
    <t>34,90</t>
  </si>
  <si>
    <t>TE, PVC, SERIE NORMAL, ESGOTO PREDIAL, DN 40 X 40 MM, JUNTA SOLDÁVEL, FORNECIDO E INSTALADO EM RAMAL DE DESCARGA OU RAMAL DE ESGOTO SANITÁRIO. AF_12/2014</t>
  </si>
  <si>
    <t>12,84</t>
  </si>
  <si>
    <t>JUNÇÃO SIMPLES, PVC, SERIE NORMAL, ESGOTO PREDIAL, DN 40 MM, JUNTA SOLDÁVEL, FORNECIDO E INSTALADO EM RAMAL DE DESCARGA OU RAMAL DE ESGOTO SANITÁRIO. AF_12/2014</t>
  </si>
  <si>
    <t>21,88</t>
  </si>
  <si>
    <t>JUNÇÃO SIMPLES, PVC, SERIE NORMAL, ESGOTO PREDIAL, DN 50 X 50 MM, JUNTA ELÁSTICA, FORNECIDO E INSTALADO EM RAMAL DE DESCARGA OU RAMAL DE ESGOTO SANITÁRIO. AF_12/2014</t>
  </si>
  <si>
    <t>24,18</t>
  </si>
  <si>
    <t>TE, PVC, SERIE NORMAL, ESGOTO PREDIAL, DN 75 X 75 MM, JUNTA ELÁSTICA, FORNECIDO E INSTALADO EM RAMAL DE DESCARGA OU RAMAL DE ESGOTO SANITÁRIO. AF_12/2014</t>
  </si>
  <si>
    <t>37,07</t>
  </si>
  <si>
    <t>JOELHO 45 GRAUS, CPVC, SOLDÁVEL, DN 42MM, INSTALADO EM PRUMADA DE ÁGUA  FORNECIMENTO E INSTALAÇÃO. AF_12/2014</t>
  </si>
  <si>
    <t>JOELHO 90 GRAUS, CPVC, SOLDÁVEL, DN 54MM, INSTALADO EM PRUMADA DE ÁGUA  FORNECIMENTO E INSTALAÇÃO. AF_12/2014</t>
  </si>
  <si>
    <t>66,35</t>
  </si>
  <si>
    <t>JOELHO 45 GRAUS, CPVC, SOLDÁVEL, DN 54MM, INSTALADO EM PRUMADA DE ÁGUA  FORNECIMENTO E INSTALAÇÃO. AF_12/2014</t>
  </si>
  <si>
    <t>67,35</t>
  </si>
  <si>
    <t>JOELHO 90 GRAUS, CPVC, SOLDÁVEL, DN 73MM, INSTALADO EM PRUMADA DE ÁGUA  FORNECIMENTO E INSTALAÇÃO. AF_12/2014</t>
  </si>
  <si>
    <t>160,88</t>
  </si>
  <si>
    <t>JOELHO 45 GRAUS, CPVC, SOLDÁVEL, DN 73MM, INSTALADO EM PRUMADA DE ÁGUA  FORNECIMENTO E INSTALAÇÃO. AF_12/2014</t>
  </si>
  <si>
    <t>164,54</t>
  </si>
  <si>
    <t>JOELHO 90 GRAUS, CPVC, SOLDÁVEL, DN 89MM, INSTALADO EM PRUMADA DE ÁGUA  FORNECIMENTO E INSTALAÇÃO. AF_12/2014</t>
  </si>
  <si>
    <t>190,28</t>
  </si>
  <si>
    <t>JOELHO 45 GRAUS, CPVC, SOLDÁVEL, DN 89MM, INSTALADO EM PRUMADA DE ÁGUA  FORNECIMENTO E INSTALAÇÃO. AF_12/2014</t>
  </si>
  <si>
    <t>195,21</t>
  </si>
  <si>
    <t>LUVA, CPVC, SOLDÁVEL, DN 35MM, INSTALADO EM PRUMADA DE ÁGUA  FORNECIMENTO E INSTALAÇÃO. AF_12/2014</t>
  </si>
  <si>
    <t>16,98</t>
  </si>
  <si>
    <t>JUNÇÃO SIMPLES, PVC, SERIE NORMAL, ESGOTO PREDIAL, DN 75 X 75 MM, JUNTA ELÁSTICA, FORNECIDO E INSTALADO EM RAMAL DE DESCARGA OU RAMAL DE ESGOTO SANITÁRIO. AF_12/2014</t>
  </si>
  <si>
    <t>40,22</t>
  </si>
  <si>
    <t>TE, PVC, SERIE NORMAL, ESGOTO PREDIAL, DN 100 X 100 MM, JUNTA ELÁSTICA, FORNECIDO E INSTALADO EM RAMAL DE DESCARGA OU RAMAL DE ESGOTO SANITÁRIO. AF_12/2014</t>
  </si>
  <si>
    <t>45,05</t>
  </si>
  <si>
    <t>JUNÇÃO SIMPLES, PVC, SERIE NORMAL, ESGOTO PREDIAL, DN 100 X 100 MM, JUNTA ELÁSTICA, FORNECIDO E INSTALADO EM RAMAL DE DESCARGA OU RAMAL DE ESGOTO SANITÁRIO. AF_12/2014</t>
  </si>
  <si>
    <t>52,43</t>
  </si>
  <si>
    <t>CURVA CURTA 90 GRAUS, PVC, SERIE NORMAL, ESGOTO PREDIAL, DN 50 MM, JUNTA ELÁSTICA, FORNECIDO E INSTALADO EM PRUMADA DE ESGOTO SANITÁRIO OU VENTILAÇÃO. AF_12/2014</t>
  </si>
  <si>
    <t>17,09</t>
  </si>
  <si>
    <t>CURVA LONGA 90 GRAUS, PVC, SERIE NORMAL, ESGOTO PREDIAL, DN 50 MM, JUNTA ELÁSTICA, FORNECIDO E INSTALADO EM PRUMADA DE ESGOTO SANITÁRIO OU VENTILAÇÃO. AF_12/2014</t>
  </si>
  <si>
    <t>CURVA CURTA 90 GRAUS, PVC, SERIE NORMAL, ESGOTO PREDIAL, DN 75 MM, JUNTA ELÁSTICA, FORNECIDO E INSTALADO EM PRUMADA DE ESGOTO SANITÁRIO OU VENTILAÇÃO. AF_12/2014</t>
  </si>
  <si>
    <t>32,26</t>
  </si>
  <si>
    <t>CURVA LONGA 90 GRAUS, PVC, SERIE NORMAL, ESGOTO PREDIAL, DN 75 MM, JUNTA ELÁSTICA, FORNECIDO E INSTALADO EM PRUMADA DE ESGOTO SANITÁRIO OU VENTILAÇÃO. AF_12/2014</t>
  </si>
  <si>
    <t>48,72</t>
  </si>
  <si>
    <t>JOELHO 90 GRAUS, PVC, SERIE NORMAL, ESGOTO PREDIAL, DN 100 MM, JUNTA ELÁSTICA, FORNECIDO E INSTALADO EM PRUMADA DE ESGOTO SANITÁRIO OU VENTILAÇÃO. AF_12/2014</t>
  </si>
  <si>
    <t>20,97</t>
  </si>
  <si>
    <t>JOELHO 45 GRAUS, PVC, SERIE NORMAL, ESGOTO PREDIAL, DN 100 MM, JUNTA ELÁSTICA, FORNECIDO E INSTALADO EM PRUMADA DE ESGOTO SANITÁRIO OU VENTILAÇÃO. AF_12/2014</t>
  </si>
  <si>
    <t>20,90</t>
  </si>
  <si>
    <t>CURVA CURTA 90 GRAUS, PVC, SERIE NORMAL, ESGOTO PREDIAL, DN 100 MM, JUNTA ELÁSTICA, FORNECIDO E INSTALADO EM PRUMADA DE ESGOTO SANITÁRIO OU VENTILAÇÃO. AF_12/2014</t>
  </si>
  <si>
    <t>38,83</t>
  </si>
  <si>
    <t>CURVA LONGA 90 GRAUS, PVC, SERIE NORMAL, ESGOTO PREDIAL, DN 100 MM, JUNTA ELÁSTICA, FORNECIDO E INSTALADO EM PRUMADA DE ESGOTO SANITÁRIO OU VENTILAÇÃO. AF_12/2014</t>
  </si>
  <si>
    <t>7,66</t>
  </si>
  <si>
    <t>LUVA DE CORRER, PVC, SERIE NORMAL, ESGOTO PREDIAL, DN 50 MM, JUNTA ELÁSTICA, FORNECIDO E INSTALADO EM PRUMADA DE ESGOTO SANITÁRIO OU VENTILAÇÃO. AF_12/2014</t>
  </si>
  <si>
    <t>17,28</t>
  </si>
  <si>
    <t>LUVA DE CORRER, CPVC, SOLDÁVEL, DN 35MM, INSTALADO EM PRUMADA DE ÁGUA  FORNECIMENTO E INSTALAÇÃO. AF_12/2014</t>
  </si>
  <si>
    <t>UNIÃO, CPVC, SOLDÁVEL, DN35MM, INSTALADO EM PRUMADA DE ÁGUA  FORNECIMENTO E INSTALAÇÃO. AF_12/2014</t>
  </si>
  <si>
    <t>37,92</t>
  </si>
  <si>
    <t>CONECTOR, CPVC, SOLDÁVEL, DN 35MM X 1 1/4, INSTALADO EM PRUMADA DE ÁGUA  FORNECIMENTO E INSTALAÇÃO. AF_12/2014</t>
  </si>
  <si>
    <t>145,15</t>
  </si>
  <si>
    <t>LUVA DE CORRER, PVC, SERIE NORMAL, ESGOTO PREDIAL, DN 75 MM, JUNTA ELÁSTICA, FORNECIDO E INSTALADO EM PRUMADA DE ESGOTO SANITÁRIO OU VENTILAÇÃO. AF_12/2014</t>
  </si>
  <si>
    <t>21,00</t>
  </si>
  <si>
    <t>BUCHA DE REDUÇÃO, CPVC, SOLDÁVEL, DN35MM X 28MM, INSTALADO EM PRUMADA DE ÁGUA  FORNECIMENTO E INSTALAÇÃO. AF_12/2014</t>
  </si>
  <si>
    <t>LUVA SIMPLES, PVC, SERIE NORMAL, ESGOTO PREDIAL, DN 100 MM, JUNTA ELÁSTICA, FORNECIDO E INSTALADO EM PRUMADA DE ESGOTO SANITÁRIO OU VENTILAÇÃO. AF_12/2014</t>
  </si>
  <si>
    <t>LUVA, CPVC, SOLDÁVEL, DN 42MM, INSTALADO EM PRUMADA DE ÁGUA  FORNECIMENTO E INSTALAÇÃO. AF_12/2014</t>
  </si>
  <si>
    <t>22,06</t>
  </si>
  <si>
    <t>LUVA DE CORRER, PVC, SERIE NORMAL, ESGOTO PREDIAL, DN 100 MM, JUNTA ELÁSTICA, FORNECIDO E INSTALADO EM PRUMADA DE ESGOTO SANITÁRIO OU VENTILAÇÃO. AF_12/2014</t>
  </si>
  <si>
    <t>30,42</t>
  </si>
  <si>
    <t>LUVA DE CORRER, CPVC, SOLDÁVEL, DN 42MM, INSTALADO EM PRUMADA DE ÁGUA  FORNECIMENTO E INSTALAÇÃO. AF_12/2014</t>
  </si>
  <si>
    <t>36,47</t>
  </si>
  <si>
    <t>TE, PVC, SERIE NORMAL, ESGOTO PREDIAL, DN 50 X 50 MM, JUNTA ELÁSTICA, FORNECIDO E INSTALADO EM PRUMADA DE ESGOTO SANITÁRIO OU VENTILAÇÃO. AF_12/2014</t>
  </si>
  <si>
    <t>LUVA DE TRANSIÇÃO, CPVC, SOLDÁVEL, DN42MM X 1.1/2, INSTALADO EM PRUMADA DE ÁGUA  FORNECIMENTO E INSTALAÇÃO. AF_12/2014</t>
  </si>
  <si>
    <t>148,60</t>
  </si>
  <si>
    <t>19,35</t>
  </si>
  <si>
    <t>UNIÃO, CPVC, SOLDÁVEL, DN42MM, INSTALADO EM PRUMADA DE ÁGUA  FORNECIMENTO E INSTALAÇÃO. AF_12/2014</t>
  </si>
  <si>
    <t>30,94</t>
  </si>
  <si>
    <t>34,09</t>
  </si>
  <si>
    <t>CONECTOR, CPVC, SOLDÁVEL, DN 42MM X 1.1/2, INSTALADO EM PRUMADA DE ÁGUA  FORNECIMENTO E INSTALAÇÃO. AF_12/2014</t>
  </si>
  <si>
    <t>177,19</t>
  </si>
  <si>
    <t>BUCHA DE REDUÇÃO, CPVC, SOLDÁVEL, DN 42MM X 22MM, INSTALADO EM RAMAL DE DISTRIBUIÇÃO DE ÁGUA - FORNECIMENTO E INSTALAÇÃO. AF_12/2014</t>
  </si>
  <si>
    <t>38,10</t>
  </si>
  <si>
    <t>TE, PVC, SERIE NORMAL, ESGOTO PREDIAL, DN 100 X 100 MM, JUNTA ELÁSTICA, FORNECIDO E INSTALADO EM PRUMADA DE ESGOTO SANITÁRIO OU VENTILAÇÃO. AF_12/2014</t>
  </si>
  <si>
    <t>37,60</t>
  </si>
  <si>
    <t>JUNÇÃO SIMPLES, PVC, SERIE NORMAL, ESGOTO PREDIAL, DN 100 X 100 MM, JUNTA ELÁSTICA, FORNECIDO E INSTALADO EM PRUMADA DE ESGOTO SANITÁRIO OU VENTILAÇÃO. AF_12/2014</t>
  </si>
  <si>
    <t>LUVA, CPVC, SOLDÁVEL, DN 54MM, INSTALADO EM PRUMADA DE ÁGUA  FORNECIMENTO E INSTALAÇÃO. AF_12/2014</t>
  </si>
  <si>
    <t>38,20</t>
  </si>
  <si>
    <t>LUVA DE TRANSIÇÃO, CPVC, SOLDÁVEL, DN 54MM X 2, INSTALADO EM PRUMADA DE ÁGUA  FORNECIMENTO E INSTALAÇÃO. AF_12/2014</t>
  </si>
  <si>
    <t>239,18</t>
  </si>
  <si>
    <t>UNIÃO, CPVC, SOLDÁVEL, DN 54MM, INSTALADO EM PRUMADA DE ÁGUA  FORNECIMENTO E INSTALAÇÃO. AF_12/2014</t>
  </si>
  <si>
    <t>120,68</t>
  </si>
  <si>
    <t>LUVA, CPVC, SOLDÁVEL, DN 73MM, INSTALADO EM PRUMADA DE ÁGUA  FORNECIMENTO E INSTALAÇÃO. AF_12/2014</t>
  </si>
  <si>
    <t>132,20</t>
  </si>
  <si>
    <t>UNIÃO, CPVC, SOLDÁVEL, DN 73MM, INSTALADO EM PRUMADA DE ÁGUA  FORNECIMENTO E INSTALAÇÃO. AF_12/2014</t>
  </si>
  <si>
    <t>174,82</t>
  </si>
  <si>
    <t>LUVA, CPVC, SOLDÁVEL, DN 89MM, INSTALADO EM PRUMADA DE ÁGUA  FORNECIMENTO E INSTALAÇÃO. AF_12/2014</t>
  </si>
  <si>
    <t>154,53</t>
  </si>
  <si>
    <t>UNIÃO, CPVC, SOLDÁVEL, DN 89MM, INSTALADO EM PRUMADA DE ÁGUA  FORNECIMENTO E INSTALAÇÃO. AF_12/2014</t>
  </si>
  <si>
    <t>256,41</t>
  </si>
  <si>
    <t>TÊ, CPVC, SOLDÁVEL, DN 35MM, INSTALADO EM PRUMADA DE ÁGUA  FORNECIMENTO E INSTALAÇÃO. AF_12/2014</t>
  </si>
  <si>
    <t>43,40</t>
  </si>
  <si>
    <t>TE, CPVC, SOLDÁVEL, DN  42MM, INSTALADO EM PRUMADA DE ÁGUA  FORNECIMENTO E INSTALAÇÃO. AF_12/2014</t>
  </si>
  <si>
    <t>55,06</t>
  </si>
  <si>
    <t>TÊ, CPVC, SOLDÁVEL, DN 54 MM, INSTALADO EM PRUMADA DE ÁGUA  FORNECIMENTO E INSTALAÇÃO. AF_12/2014</t>
  </si>
  <si>
    <t>84,36</t>
  </si>
  <si>
    <t>TÊ, CPVC, SOLDÁVEL, DN 73MM, INSTALADO EM PRUMADA DE ÁGUA  FORNECIMENTO E INSTALAÇÃO. AF_12/2014</t>
  </si>
  <si>
    <t>TÊ, CPVC, SOLDÁVEL, DN 89MM, INSTALADO EM PRUMADA DE ÁGUA  FORNECIMENTO E INSTALAÇÃO. AF_12/2014</t>
  </si>
  <si>
    <t>230,10</t>
  </si>
  <si>
    <t>JOELHO 90 GRAUS, PVC, SERIE NORMAL, ESGOTO PREDIAL, DN 100 MM, JUNTA ELÁSTICA, FORNECIDO E INSTALADO EM SUBCOLETOR AÉREO DE ESGOTO SANITÁRIO. AF_12/2014</t>
  </si>
  <si>
    <t>26,23</t>
  </si>
  <si>
    <t>JOELHO 45 GRAUS, PVC, SERIE NORMAL, ESGOTO PREDIAL, DN 100 MM, JUNTA ELÁSTICA, FORNECIDO E INSTALADO EM SUBCOLETOR AÉREO DE ESGOTO SANITÁRIO. AF_12/2014</t>
  </si>
  <si>
    <t>26,16</t>
  </si>
  <si>
    <t>CURVA CURTA 90 GRAUS, PVC, SERIE NORMAL, ESGOTO PREDIAL, DN 100 MM, JUNTA ELÁSTICA, FORNECIDO E INSTALADO EM SUBCOLETOR AÉREO DE ESGOTO SANITÁRIO. AF_12/2014</t>
  </si>
  <si>
    <t>44,09</t>
  </si>
  <si>
    <t>CURVA LONGA 90 GRAUS, PVC, SERIE NORMAL, ESGOTO PREDIAL, DN 100 MM, JUNTA ELÁSTICA, FORNECIDO E INSTALADO EM SUBCOLETOR AÉREO DE ESGOTO SANITÁRIO. AF_12/2014</t>
  </si>
  <si>
    <t>75,76</t>
  </si>
  <si>
    <t>JOELHO 90 GRAUS, PVC, SERIE NORMAL, ESGOTO PREDIAL, DN 150 MM, JUNTA ELÁSTICA, FORNECIDO E INSTALADO EM SUBCOLETOR AÉREO DE ESGOTO SANITÁRIO. AF_12/2014</t>
  </si>
  <si>
    <t>95,70</t>
  </si>
  <si>
    <t>JOELHO 45 GRAUS, PVC, SERIE NORMAL, ESGOTO PREDIAL, DN 150 MM, JUNTA ELÁSTICA, FORNECIDO E INSTALADO EM SUBCOLETOR AÉREO DE ESGOTO SANITÁRIO. AF_12/2014</t>
  </si>
  <si>
    <t>102,08</t>
  </si>
  <si>
    <t>LUVA SIMPLES, PVC, SERIE NORMAL, ESGOTO PREDIAL, DN 100 MM, JUNTA ELÁSTICA, FORNECIDO E INSTALADO EM SUBCOLETOR AÉREO DE ESGOTO SANITÁRIO. AF_12/2014</t>
  </si>
  <si>
    <t>20,15</t>
  </si>
  <si>
    <t>LUVA DE CORRER, PVC, SERIE NORMAL, ESGOTO PREDIAL, DN 100 MM, JUNTA ELÁSTICA, FORNECIDO E INSTALADO EM SUBCOLETOR AÉREO DE ESGOTO SANITÁRIO. AF_12/2014</t>
  </si>
  <si>
    <t>LUVA DE CORRER, PVC, SERIE NORMAL, ESGOTO PREDIAL, DN 150 MM, JUNTA ELÁSTICA, FORNECIDO E INSTALADO EM SUBCOLETOR AÉREO DE ESGOTO SANITÁRIO. AF_12/2014</t>
  </si>
  <si>
    <t>118,20</t>
  </si>
  <si>
    <t>TE, PVC, SERIE NORMAL, ESGOTO PREDIAL, DN 100 X 100 MM, JUNTA ELÁSTICA, FORNECIDO E INSTALADO EM SUBCOLETOR AÉREO DE ESGOTO SANITÁRIO. AF_12/2014</t>
  </si>
  <si>
    <t>44,61</t>
  </si>
  <si>
    <t>JUNÇÃO SIMPLES, PVC, SERIE NORMAL, ESGOTO PREDIAL, DN 100 X 100 MM, JUNTA ELÁSTICA, FORNECIDO E INSTALADO EM SUBCOLETOR AÉREO DE ESGOTO SANITÁRIO. AF_12/2014</t>
  </si>
  <si>
    <t>51,99</t>
  </si>
  <si>
    <t>TE, PVC, SERIE NORMAL, ESGOTO PREDIAL, DN 150 X 150 MM, JUNTA ELÁSTICA, FORNECIDO E INSTALADO EM SUBCOLETOR AÉREO DE ESGOTO SANITÁRIO. AF_12/2014</t>
  </si>
  <si>
    <t>JUNÇÃO SIMPLES, PVC, SERIE NORMAL, ESGOTO PREDIAL, DN 150 X 150 MM, JUNTA ELÁSTICA, FORNECIDO E INSTALADO EM SUBCOLETOR AÉREO DE ESGOTO SANITÁRIO. AF_12/2014</t>
  </si>
  <si>
    <t>222,27</t>
  </si>
  <si>
    <t>JOELHO 90 GRAUS, PVC, SOLDÁVEL, DN 25MM, INSTALADO EM DRENO DE AR-CONDICIONADO - FORNECIMENTO E INSTALAÇÃO. AF_12/2014</t>
  </si>
  <si>
    <t>JOELHO 45 GRAUS, PVC, SOLDÁVEL, DN 25MM, INSTALADO EM DRENO DE AR-CONDICIONADO - FORNECIMENTO E INSTALAÇÃO. AF_12/2014</t>
  </si>
  <si>
    <t>LUVA, PVC, SOLDÁVEL, DN 25MM, INSTALADO EM DRENO DE AR-CONDICIONADO - FORNECIMENTO E INSTALAÇÃO. AF_12/2014</t>
  </si>
  <si>
    <t>3,88</t>
  </si>
  <si>
    <t>TE, PVC, SOLDÁVEL, DN 25MM, INSTALADO EM DRENO DE AR-CONDICIONADO - FORNECIMENTO E INSTALAÇÃO. AF_12/2014</t>
  </si>
  <si>
    <t>8,35</t>
  </si>
  <si>
    <t>LUVA COM BUCHA DE LATÃO, PVC, SOLDÁVEL, DN 32MM X 1 , INSTALADO EM RAMAL OU SUB-RAMAL DE ÁGUA   FORNECIMENTO E INSTALAÇÃO. AF_12/2014</t>
  </si>
  <si>
    <t>30,00</t>
  </si>
  <si>
    <t>LUVA COM BUCHA DE LATÃO, PVC, SOLDÁVEL, DN 25MM X 3/4, INSTALADO EM PRUMADA DE ÁGUA - FORNECIMENTO E INSTALAÇÃO. AF_12/2014</t>
  </si>
  <si>
    <t>11,39</t>
  </si>
  <si>
    <t>LUVA SOLDÁVEL E COM BUCHA DE LATÃO, PVC, SOLDÁVEL, DN 32MM X 1 , INSTALADO EM PRUMADA DE ÁGUA   FORNECIMENTO E INSTALAÇÃO. AF_12/2014</t>
  </si>
  <si>
    <t>15,49</t>
  </si>
  <si>
    <t>BUCHA DE REDUÇÃO, PVC, SOLDÁVEL, DN 40MM X 32MM, INSTALADO EM RAMAL OU SUB-RAMAL DE ÁGUA - FORNECIMENTO E INSTALAÇÃO. AF_03/2015</t>
  </si>
  <si>
    <t>9,28</t>
  </si>
  <si>
    <t>COTOVELO EM COBRE, DN 22 MM, 90 GRAUS, SEM ANEL DE SOLDA, INSTALADO EM PRUMADA DE HIDRÁULICA PREDIAL - FORNECIMENTO E INSTALAÇÃO. AF_04/2022</t>
  </si>
  <si>
    <t>19,10</t>
  </si>
  <si>
    <t>COTOVELO EM COBRE, DN 28 MM, 90 GRAUS, SEM ANEL DE SOLDA, INSTALADO EM PRUMADA DE HIDRÁULICA PREDIAL - FORNECIMENTO E INSTALAÇÃO. AF_04/2022</t>
  </si>
  <si>
    <t>30,46</t>
  </si>
  <si>
    <t>COTOVELO EM COBRE, DN 35 MM, 90 GRAUS, SEM ANEL DE SOLDA, INSTALADO EM PRUMADA DE HIDRÁULICA PREDIAL - FORNECIMENTO E INSTALAÇÃO. AF_04/2022</t>
  </si>
  <si>
    <t>54,82</t>
  </si>
  <si>
    <t>COTOVELO EM COBRE, DN 42 MM, 90 GRAUS, SEM ANEL DE SOLDA, INSTALADO EM PRUMADA DE HIDRÁULICA PREDIAL - FORNECIMENTO E INSTALAÇÃO. AF_04/2022</t>
  </si>
  <si>
    <t>83,70</t>
  </si>
  <si>
    <t>COTOVELO EM COBRE, DN 54 MM, 90 GRAUS, SEM ANEL DE SOLDA, INSTALADO EM PRUMADA DE HIDRÁULICA PREDIAL - FORNECIMENTO E INSTALAÇÃO. AF_04/2022</t>
  </si>
  <si>
    <t>130,30</t>
  </si>
  <si>
    <t>COTOVELO EM COBRE, DN 66 MM, 90 GRAUS, SEM ANEL DE SOLDA, INSTALADO EM PRUMADA DE HIDRÁULICA PREDIAL - FORNECIMENTO E INSTALAÇÃO. AF_04/2022</t>
  </si>
  <si>
    <t>409,60</t>
  </si>
  <si>
    <t>LUVA EM COBRE, DN 22 MM, SEM ANEL DE SOLDA, INSTALADO EM PRUMADA DE HIDRÁULICA PREDIAL - FORNECIMENTO E INSTALAÇÃO. AF_04/2022</t>
  </si>
  <si>
    <t>10,73</t>
  </si>
  <si>
    <t>LUVA EM COBRE, DN 28 MM, SEM ANEL DE SOLDA, INSTALADO EM PRUMADA DE HIDRÁULICA PREDIAL - FORNECIMENTO E INSTALAÇÃO. AF_04/2022</t>
  </si>
  <si>
    <t>18,46</t>
  </si>
  <si>
    <t>LUVA EM COBRE, DN 35 MM, SEM ANEL DE SOLDA, INSTALADO EM PRUMADA DE HIDRÁULICA PREDIAL - FORNECIMENTO E INSTALAÇÃO. AF_04/2022</t>
  </si>
  <si>
    <t>LUVA EM COBRE, DN 42 MM, SEM ANEL DE SOLDA, INSTALADO EM PRUMADA DE HIDRÁULICA PREDIAL - FORNECIMENTO E INSTALAÇÃO. AF_04/2022</t>
  </si>
  <si>
    <t>47,23</t>
  </si>
  <si>
    <t>LUVA EM COBRE, DN 54 MM, SEM ANEL DE SOLDA, INSTALADO EM PRUMADA DE HIDRÁULICA PREDIAL - FORNECIMENTO E INSTALAÇÃO. AF_04/2022</t>
  </si>
  <si>
    <t>LUVA EM COBRE, DN 66 MM, SEM ANEL DE SOLDA, INSTALADO EM PRUMADA DE HIDRÁULICA PREDIAL - FORNECIMENTO E INSTALAÇÃO. AF_04/2022</t>
  </si>
  <si>
    <t>210,40</t>
  </si>
  <si>
    <t>TE EM COBRE, DN 22 MM, SEM ANEL DE SOLDA, INSTALADO EM PRUMADA DE HIDRÁULICA PREDIAL - FORNECIMENTO E INSTALAÇÃO. AF_04/2022</t>
  </si>
  <si>
    <t>25,11</t>
  </si>
  <si>
    <t>TE EM COBRE, DN 28 MM, SEM ANEL DE SOLDA, INSTALADO EM PRUMADA DE HIDRÁULICA PREDIAL - FORNECIMENTO E INSTALAÇÃO. AF_04/2022</t>
  </si>
  <si>
    <t>38,64</t>
  </si>
  <si>
    <t>TE EM COBRE, DN 35 MM, SEM ANEL DE SOLDA, INSTALADO EM PRUMADA DE HIDRÁULICA PREDIAL - FORNECIMENTO E INSTALAÇÃO. AF_04/2022</t>
  </si>
  <si>
    <t>TE EM COBRE, DN 42 MM, SEM ANEL DE SOLDA, INSTALADO EM PRUMADA DE HIDRÁULICA PREDIAL - FORNECIMENTO E INSTALAÇÃO. AF_04/2022</t>
  </si>
  <si>
    <t>103,41</t>
  </si>
  <si>
    <t>TE EM COBRE, DN 54 MM, SEM ANEL DE SOLDA, INSTALADO EM PRUMADA DE HIDRÁULICA PREDIAL - FORNECIMENTO E INSTALAÇÃO. AF_04/2022</t>
  </si>
  <si>
    <t>191,60</t>
  </si>
  <si>
    <t>TE EM COBRE, DN 66 MM, SEM ANEL DE SOLDA, INSTALADO EM PRUMADA DE HIDRÁULICA PREDIAL - FORNECIMENTO E INSTALAÇÃO. AF_04/2022</t>
  </si>
  <si>
    <t>503,23</t>
  </si>
  <si>
    <t>COTOVELO EM COBRE, DN 15 MM, 90 GRAUS, SEM ANEL DE SOLDA, INSTALADO EM RAMAL DE DISTRIBUIÇÃO  FORNECIMENTO E INSTALAÇÃO. AF_12/2015</t>
  </si>
  <si>
    <t>13,21</t>
  </si>
  <si>
    <t>COTOVELO EM COBRE, DN 22 MM, 90 GRAUS, SEM ANEL DE SOLDA, INSTALADO EM RAMAL DE DISTRIBUIÇÃO DE HIDRÁULICA PREDIAL - FORNECIMENTO E INSTALAÇÃO. AF_04/2022</t>
  </si>
  <si>
    <t>COTOVELO EM COBRE, DN 28 MM, 90 GRAUS, SEM ANEL DE SOLDA, INSTALADO EM RAMAL DE DISTRIBUIÇÃO DE HIDRÁULICA PREDIAL - FORNECIMENTO E INSTALAÇÃO. AF_04/2022</t>
  </si>
  <si>
    <t>33,87</t>
  </si>
  <si>
    <t>LUVA EM COBRE, DN 15 MM, SEM ANEL DE SOLDA, INSTALADO EM RAMAL DE DISTRIBUIÇÃO DE HIDRÁULICA PREDIAL - FORNECIMENTO E INSTALAÇÃO. AF_04/2022</t>
  </si>
  <si>
    <t>LUVA EM COBRE, DN 22 MM, SEM ANEL DE SOLDA, INSTALADO EM RAMAL DE DISTRIBUIÇÃO DE HIDRÁULICA PREDIAL - FORNECIMENTO E INSTALAÇÃO. AF_04/2022</t>
  </si>
  <si>
    <t>13,20</t>
  </si>
  <si>
    <t>LUVA EM COBRE, DN 28 MM, SEM ANEL DE SOLDA, INSTALADO EM RAMAL DE DISTRIBUIÇÃO DE HIDRÁULICA PREDIAL - FORNECIMENTO E INSTALAÇÃO. AF_04/2022</t>
  </si>
  <si>
    <t>TE EM COBRE, DN 15 MM, SEM ANEL DE SOLDA, INSTALADO EM RAMAL DE DISTRIBUIÇÃO DE HIDRÁULICA PREDIAL - FORNECIMENTO E INSTALAÇÃO. AF_04/2022</t>
  </si>
  <si>
    <t>18,44</t>
  </si>
  <si>
    <t>TE EM COBRE, DN 22 MM, SEM ANEL DE SOLDA, INSTALADO EM RAMAL DE DISTRIBUIÇÃO DE HIDRÁULICA PREDIAL - FORNECIMENTO E INSTALAÇÃO. AF_04/2022</t>
  </si>
  <si>
    <t>TE EM COBRE, DN 28 MM, SEM ANEL DE SOLDA, INSTALADO EM RAMAL DE DISTRIBUIÇÃO DE HIDRÁULICA PREDIAL - FORNECIMENTO E INSTALAÇÃO. AF_04/2022</t>
  </si>
  <si>
    <t>43,20</t>
  </si>
  <si>
    <t>COTOVELO EM COBRE, DN 15 MM, 90 GRAUS, SEM ANEL DE SOLDA, INSTALADO EM RAMAL E SUB-RAMAL DE HIDRÁULICA PREDIAL - FORNECIMENTO E INSTALAÇÃO. AF_04/2022</t>
  </si>
  <si>
    <t>13,77</t>
  </si>
  <si>
    <t>COTOVELO EM COBRE, DN 22 MM, 90 GRAUS, SEM ANEL DE SOLDA, INSTALADO EM RAMAL E SUB-RAMAL DE HIDRÁULICA PREDIAL - FORNECIMENTO E INSTALAÇÃO. AF_04/2022</t>
  </si>
  <si>
    <t>25,54</t>
  </si>
  <si>
    <t>COTOVELO EM COBRE, DN 28 MM, 90 GRAUS, SEM ANEL DE SOLDA, INSTALADO EM RAMAL E SUB-RAMAL DE HIDRÁULICA PREDIAL - FORNECIMENTO E INSTALAÇÃO. AF_04/2022</t>
  </si>
  <si>
    <t>38,76</t>
  </si>
  <si>
    <t>LUVA EM COBRE, DN 15 MM, SEM ANEL DE SOLDA, INSTALADO EM RAMAL E SUB-RAMAL DE HIDRÁULICA PREDIAL - FORNECIMENTO E INSTALAÇÃO. AF_04/2022</t>
  </si>
  <si>
    <t>LUVA EM COBRE, DN 22 MM, SEM ANEL DE SOLDA, INSTALADO EM RAMAL E SUB-RAMAL DE HIDRÁULICA PREDIAL - FORNECIMENTO E INSTALAÇÃO. AF_04/2022</t>
  </si>
  <si>
    <t>LUVA EM COBRE, DN 28 MM, SEM ANEL DE SOLDA, INSTALADO EM RAMAL E SUB-RAMAL DE HIDRÁULICA PREDIAL - FORNECIMENTO E INSTALAÇÃO. AF_04/2022</t>
  </si>
  <si>
    <t>TE EM COBRE, DN 15 MM, SEM ANEL DE SOLDA, INSTALADO EM RAMAL E SUB-RAMAL DE HIDRÁULICA PREDIAL - FORNECIMENTO E INSTALAÇÃO. AF_04/2022</t>
  </si>
  <si>
    <t>18,76</t>
  </si>
  <si>
    <t>TE EM COBRE, DN 22 MM, SEM ANEL DE SOLDA, INSTALADO EM RAMAL E SUB-RAMAL DE HIDRÁULICA PREDIAL - FORNECIMENTO E INSTALAÇÃO. AF_04/2022</t>
  </si>
  <si>
    <t>33,71</t>
  </si>
  <si>
    <t>TE EM COBRE, DN 28 MM, SEM ANEL DE SOLDA, INSTALADO EM RAMAL E SUB-RAMAL DE HIDRÁULICA PREDIAL - FORNECIMENTO E INSTALAÇÃO. AF_04/2022</t>
  </si>
  <si>
    <t>NIPLE, EM FERRO GALVANIZADO, DN 50 (2"), CONEXÃO ROSQUEADA, INSTALADO EM PRUMADAS - FORNECIMENTO E INSTALAÇÃO. AF_10/2020</t>
  </si>
  <si>
    <t>67,93</t>
  </si>
  <si>
    <t>LUVA, EM FERRO GALVANIZADO, DN 50 (2"), CONEXÃO ROSQUEADA, INSTALADO EM PRUMADAS - FORNECIMENTO E INSTALAÇÃO. AF_10/2020</t>
  </si>
  <si>
    <t>67,90</t>
  </si>
  <si>
    <t>NIPLE, EM FERRO GALVANIZADO, DN 65 (2 1/2"), CONEXÃO ROSQUEADA, INSTALADO EM PRUMADAS - FORNECIMENTO E INSTALAÇÃO. AF_10/2020</t>
  </si>
  <si>
    <t>LUVA, EM FERRO GALVANIZADO, DN 65 (2 1/2"), CONEXÃO ROSQUEADA, INSTALADO EM PRUMADAS - FORNECIMENTO E INSTALAÇÃO. AF_10/2020</t>
  </si>
  <si>
    <t>102,75</t>
  </si>
  <si>
    <t>NIPLE, EM FERRO GALVANIZADO, DN 80 (3"), CONEXÃO ROSQUEADA, INSTALADO EM PRUMADAS - FORNECIMENTO E INSTALAÇÃO. AF_10/2020</t>
  </si>
  <si>
    <t>131,41</t>
  </si>
  <si>
    <t>LUVA, EM FERRO GALVANIZADO, DN 80 (3"), CONEXÃO ROSQUEADA, INSTALADO EM PRUMADAS - FORNECIMENTO E INSTALAÇÃO. AF_10/2020</t>
  </si>
  <si>
    <t>141,59</t>
  </si>
  <si>
    <t>JOELHO 45 GRAUS, EM FERRO GALVANIZADO, DN 50 (2"), CONEXÃO ROSQUEADA, INSTALADO EM PRUMADAS - FORNECIMENTO E INSTALAÇÃO. AF_10/2020</t>
  </si>
  <si>
    <t>101,00</t>
  </si>
  <si>
    <t>JOELHO 90 GRAUS, EM FERRO GALVANIZADO, DN 50 (2"), CONEXÃO ROSQUEADA, INSTALADO EM PRUMADAS - FORNECIMENTO E INSTALAÇÃO. AF_10/2020</t>
  </si>
  <si>
    <t>JOELHO 45 GRAUS, EM FERRO GALVANIZADO, DN 65 (2 1/2"), CONEXÃO ROSQUEADA, INSTALADO EM PRUMADAS - FORNECIMENTO E INSTALAÇÃO. AF_10/2020</t>
  </si>
  <si>
    <t>159,04</t>
  </si>
  <si>
    <t>JOELHO 90 GRAUS, EM FERRO GALVANIZADO, DN 65 (2 1/2"), CONEXÃO ROSQUEADA, INSTALADO EM PRUMADAS - FORNECIMENTO E INSTALAÇÃO. AF_10/2020</t>
  </si>
  <si>
    <t>147,84</t>
  </si>
  <si>
    <t>JOELHO 45 GRAUS, EM FERRO GALVANIZADO, DN 80 (3"), CONEXÃO ROSQUEADA, INSTALADO EM PRUMADAS - FORNECIMENTO E INSTALAÇÃO. AF_10/2020</t>
  </si>
  <si>
    <t>214,75</t>
  </si>
  <si>
    <t>JOELHO 90 GRAUS, EM FERRO GALVANIZADO, DN 80 (3"), CONEXÃO ROSQUEADA, INSTALADO EM PRUMADAS - FORNECIMENTO E INSTALAÇÃO. AF_10/2020</t>
  </si>
  <si>
    <t>193,17</t>
  </si>
  <si>
    <t>TÊ, EM FERRO GALVANIZADO, DN 50 (2"), CONEXÃO ROSQUEADA, INSTALADO EM PRUMADAS - FORNECIMENTO E INSTALAÇÃO. AF_10/2020</t>
  </si>
  <si>
    <t>131,18</t>
  </si>
  <si>
    <t>TÊ, EM FERRO GALVANIZADO, DN 65 (2 1/2"), CONEXÃO ROSQUEADA, INSTALADO EM PRUMADAS - FORNECIMENTO E INSTALAÇÃO. AF_10/2020</t>
  </si>
  <si>
    <t>202,71</t>
  </si>
  <si>
    <t>TÊ, EM FERRO GALVANIZADO, DN 80 (3"), CONEXÃO ROSQUEADA, INSTALADO EM PRUMADAS - FORNECIMENTO E INSTALAÇÃO. AF_10/2020</t>
  </si>
  <si>
    <t>255,44</t>
  </si>
  <si>
    <t>NIPLE, EM FERRO GALVANIZADO, DN 25 (1"), CONEXÃO ROSQUEADA, INSTALADO EM REDE DE ALIMENTAÇÃO PARA HIDRANTE - FORNECIMENTO E INSTALAÇÃO. AF_10/2020</t>
  </si>
  <si>
    <t>LUVA, EM FERRO GALVANIZADO, DN 25 (1"), CONEXÃO ROSQUEADA, INSTALADO EM REDE DE ALIMENTAÇÃO PARA HIDRANTE - FORNECIMENTO E INSTALAÇÃO. AF_10/2020</t>
  </si>
  <si>
    <t>36,66</t>
  </si>
  <si>
    <t>NIPLE, EM FERRO GALVANIZADO, DN 32 (1 1/4"), CONEXÃO ROSQUEADA, INSTALADO EM REDE DE ALIMENTAÇÃO PARA HIDRANTE - FORNECIMENTO E INSTALAÇÃO. AF_10/2020</t>
  </si>
  <si>
    <t>42,65</t>
  </si>
  <si>
    <t>LUVA, EM FERRO GALVANIZADO, DN 32 (1 1/4"), CONEXÃO ROSQUEADA, INSTALADO EM REDE DE ALIMENTAÇÃO PARA HIDRANTE - FORNECIMENTO E INSTALAÇÃO. AF_10/2020</t>
  </si>
  <si>
    <t>44,57</t>
  </si>
  <si>
    <t>NIPLE, EM FERRO GALVANIZADO, DN 40 (1 1/2"), CONEXÃO ROSQUEADA, INSTALADO EM REDE DE ALIMENTAÇÃO PARA HIDRANTE - FORNECIMENTO E INSTALAÇÃO. AF_10/2020</t>
  </si>
  <si>
    <t>51,08</t>
  </si>
  <si>
    <t>LUVA, EM FERRO GALVANIZADO, DN 40 (1 1/2"), CONEXÃO ROSQUEADA, INSTALADO EM REDE DE ALIMENTAÇÃO PARA HIDRANTE - FORNECIMENTO E INSTALAÇÃO. AF_10/2020</t>
  </si>
  <si>
    <t>51,46</t>
  </si>
  <si>
    <t>NIPLE, EM FERRO GALVANIZADO, DN 50 (2"), CONEXÃO ROSQUEADA, INSTALADO EM REDE DE ALIMENTAÇÃO PARA HIDRANTE - FORNECIMENTO E INSTALAÇÃO. AF_10/2020</t>
  </si>
  <si>
    <t>67,89</t>
  </si>
  <si>
    <t>LUVA, EM FERRO GALVANIZADO, DN 50 (2"), CONEXÃO ROSQUEADA, INSTALADO EM REDE DE ALIMENTAÇÃO PARA HIDRANTE - FORNECIMENTO E INSTALAÇÃO. AF_10/2020</t>
  </si>
  <si>
    <t>104,24</t>
  </si>
  <si>
    <t>NIPLE, EM FERRO GALVANIZADO, DN 80 (3"), CONEXÃO ROSQUEADA, INSTALADO EM REDE DE ALIMENTAÇÃO PARA HIDRANTE - FORNECIMENTO E INSTALAÇÃO. AF_10/2020</t>
  </si>
  <si>
    <t>134,47</t>
  </si>
  <si>
    <t>144,65</t>
  </si>
  <si>
    <t>JOELHO 45 GRAUS, EM FERRO GALVANIZADO, DN 25 (1"), CONEXÃO ROSQUEADA, INSTALADO EM REDE DE ALIMENTAÇÃO PARA HIDRANTE - FORNECIMENTO E INSTALAÇÃO. AF_10/2020</t>
  </si>
  <si>
    <t>JOELHO 90 GRAUS, EM FERRO GALVANIZADO, DN 25 (1"), CONEXÃO ROSQUEADA, INSTALADO EM REDE DE ALIMENTAÇÃO PARA HIDRANTE - FORNECIMENTO E INSTALAÇÃO. AF_10/2020</t>
  </si>
  <si>
    <t>49,81</t>
  </si>
  <si>
    <t>JOELHO 45 GRAUS, EM FERRO GALVANIZADO, DN 32 (1 1/4"), CONEXÃO ROSQUEADA, INSTALADO EM REDE DE ALIMENTAÇÃO PARA HIDRANTE - FORNECIMENTO E INSTALAÇÃO. AF_10/2020</t>
  </si>
  <si>
    <t>67,96</t>
  </si>
  <si>
    <t>JOELHO 90 GRAUS, EM FERRO GALVANIZADO, DN 32 (1 1/4"), CONEXÃO ROSQUEADA, INSTALADO EM REDE DE ALIMENTAÇÃO PARA HIDRANTE - FORNECIMENTO E INSTALAÇÃO. AF_10/2020</t>
  </si>
  <si>
    <t>JOELHO 45 GRAUS, EM FERRO GALVANIZADO, DN 40 (1 1/2"), CONEXÃO ROSQUEADA, INSTALADO EM REDE DE ALIMENTAÇÃO PARA HIDRANTE - FORNECIMENTO E INSTALAÇÃO. AF_10/2020</t>
  </si>
  <si>
    <t>78,55</t>
  </si>
  <si>
    <t>JOELHO 90 GRAUS, EM FERRO GALVANIZADO, DN 40 (1 1/2"), CONEXÃO ROSQUEADA, INSTALADO EM REDE DE ALIMENTAÇÃO PARA HIDRANTE - FORNECIMENTO E INSTALAÇÃO. AF_10/2020</t>
  </si>
  <si>
    <t>74,80</t>
  </si>
  <si>
    <t>JOELHO 45 GRAUS, EM FERRO GALVANIZADO, DN 50 (2"), CONEXÃO ROSQUEADA, INSTALADO EM REDE DE ALIMENTAÇÃO PARA HIDRANTE - FORNECIMENTO E INSTALAÇÃO. AF_10/2020</t>
  </si>
  <si>
    <t>100,91</t>
  </si>
  <si>
    <t>JOELHO 90 GRAUS, EM FERRO GALVANIZADO, DN 50 (2"), CONEXÃO ROSQUEADA, INSTALADO EM REDE DE ALIMENTAÇÃO PARA HIDRANTE - FORNECIMENTO E INSTALAÇÃO. AF_10/2020</t>
  </si>
  <si>
    <t>JOELHO 45 GRAUS, EM FERRO GALVANIZADO, DN 65 (2 1/2"), CONEXÃO ROSQUEADA, INSTALADO EM REDE DE ALIMENTAÇÃO PARA HIDRANTE - FORNECIMENTO E INSTALAÇÃO. AF_10/2020</t>
  </si>
  <si>
    <t>161,31</t>
  </si>
  <si>
    <t>150,11</t>
  </si>
  <si>
    <t>JOELHO 45 GRAUS, EM FERRO GALVANIZADO, CONEXÃO ROSQUEADA, DN 80 (3"), INSTALADO EM REDE DE ALIMENTAÇÃO PARA HIDRANTE - FORNECIMENTO E INSTALAÇÃO. AF_10/2020</t>
  </si>
  <si>
    <t>219,35</t>
  </si>
  <si>
    <t>197,77</t>
  </si>
  <si>
    <t>TÊ, EM FERRO GALVANIZADO, CONEXÃO ROSQUEADA, DN 25 (1"), INSTALADO EM REDE DE ALIMENTAÇÃO PARA HIDRANTE - FORNECIMENTO E INSTALAÇÃO. AF_10/2020</t>
  </si>
  <si>
    <t>67,42</t>
  </si>
  <si>
    <t>TÊ, EM FERRO GALVANIZADO, CONEXÃO ROSQUEADA, DN 32 (1 1/4"), INSTALADO EM REDE DE ALIMENTAÇÃO PARA HIDRANTE - FORNECIMENTO E INSTALAÇÃO. AF_10/2020</t>
  </si>
  <si>
    <t>84,04</t>
  </si>
  <si>
    <t>TÊ, EM FERRO GALVANIZADO, CONEXÃO ROSQUEADA, DN 40 (1 1/2"), INSTALADO EM REDE DE ALIMENTAÇÃO PARA HIDRANTE - FORNECIMENTO E INSTALAÇÃO. AF_10/2020</t>
  </si>
  <si>
    <t>TÊ, EM FERRO GALVANIZADO, CONEXÃO ROSQUEADA, DN 50 (2"), INSTALADO EM REDE DE ALIMENTAÇÃO PARA HIDRANTE - FORNECIMENTO E INSTALAÇÃO. AF_10/2020</t>
  </si>
  <si>
    <t>205,69</t>
  </si>
  <si>
    <t>261,56</t>
  </si>
  <si>
    <t>NIPLE, EM FERRO GALVANIZADO, CONEXÃO ROSQUEADA, DN 25 (1"), INSTALADO EM REDE DE ALIMENTAÇÃO PARA SPRINKLER - FORNECIMENTO E INSTALAÇÃO. AF_10/2020</t>
  </si>
  <si>
    <t>26,33</t>
  </si>
  <si>
    <t>LUVA, EM FERRO GALVANIZADO, CONEXÃO ROSQUEADA, DN 25 (1"), INSTALADO EM REDE DE ALIMENTAÇÃO PARA SPRINKLER - FORNECIMENTO E INSTALAÇÃO. AF_10/2020</t>
  </si>
  <si>
    <t>NIPLE, EM FERRO GALVANIZADO, CONEXÃO ROSQUEADA, DN 32 (1 1/4"), INSTALADO EM REDE DE ALIMENTAÇÃO PARA SPRINKLER - FORNECIMENTO E INSTALAÇÃO. AF_10/2020</t>
  </si>
  <si>
    <t>33,24</t>
  </si>
  <si>
    <t>LUVA, EM FERRO GALVANIZADO, CONEXÃO ROSQUEADA, DN 32 (1 1/4"), INSTALADO EM REDE DE ALIMENTAÇÃO PARA SPRINKLER - FORNECIMENTO E INSTALAÇÃO. AF_10/2020</t>
  </si>
  <si>
    <t>35,16</t>
  </si>
  <si>
    <t>NIPLE, EM FERRO GALVANIZADO, CONEXÃO ROSQUEADA, DN 40 (1 1/2"), INSTALADO EM REDE DE ALIMENTAÇÃO PARA SPRINKLER - FORNECIMENTO E INSTALAÇÃO. AF_10/2020</t>
  </si>
  <si>
    <t>40,35</t>
  </si>
  <si>
    <t>LUVA, EM FERRO GALVANIZADO, CONEXÃO ROSQUEADA, DN 40 (1 1/2"), INSTALADO EM REDE DE ALIMENTAÇÃO PARA SPRINKLER - FORNECIMENTO E INSTALAÇÃO. AF_10/2020</t>
  </si>
  <si>
    <t>40,73</t>
  </si>
  <si>
    <t>NIPLE, EM FERRO GALVANIZADO, CONEXÃO ROSQUEADA, DN 50 (2"), INSTALADO EM REDE DE ALIMENTAÇÃO PARA SPRINKLER - FORNECIMENTO E INSTALAÇÃO. AF_10/2020</t>
  </si>
  <si>
    <t>LUVA, EM FERRO GALVANIZADO, CONEXÃO ROSQUEADA, DN 50 (2"), INSTALADO EM REDE DE ALIMENTAÇÃO PARA SPRINKLER - FORNECIMENTO E INSTALAÇÃO. AF_10/2020</t>
  </si>
  <si>
    <t>55,52</t>
  </si>
  <si>
    <t>NIPLE, EM FERRO GALVANIZADO, CONEXÃO ROSQUEADA, DN 65 (2 1/2"), INSTALADO EM REDE DE ALIMENTAÇÃO PARA SPRINKLER - FORNECIMENTO E INSTALAÇÃO. AF_10/2020</t>
  </si>
  <si>
    <t>78,00</t>
  </si>
  <si>
    <t>LUVA, EM FERRO GALVANIZADO, CONEXÃO ROSQUEADA, DN 65 (2 1/2"), INSTALADO EM REDE DE ALIMENTAÇÃO PARA SPRINKLER - FORNECIMENTO E INSTALAÇÃO. AF_10/2020</t>
  </si>
  <si>
    <t>NIPLE, EM FERRO GALVANIZADO, CONEXÃO ROSQUEADA, DN 80 (3"), INSTALADO EM REDE DE ALIMENTAÇÃO PARA SPRINKLER - FORNECIMENTO E INSTALAÇÃO. AF_10/2020</t>
  </si>
  <si>
    <t>117,26</t>
  </si>
  <si>
    <t>LUVA, EM FERRO GALVANIZADO, CONEXÃO ROSQUEADA, DN 80 (3"), INSTALADO EM REDE DE ALIMENTAÇÃO PARA SPRINKLER - FORNECIMENTO E INSTALAÇÃO. AF_10/2020</t>
  </si>
  <si>
    <t>127,44</t>
  </si>
  <si>
    <t>JOELHO 45 GRAUS, EM FERRO GALVANIZADO, CONEXÃO ROSQUEADA, DN 25 (1"), INSTALADO EM REDE DE ALIMENTAÇÃO PARA SPRINKLER - FORNECIMENTO E INSTALAÇÃO. AF_10/2020</t>
  </si>
  <si>
    <t>40,10</t>
  </si>
  <si>
    <t>JOELHO 90 GRAUS, EM FERRO GALVANIZADO, CONEXÃO ROSQUEADA, DN 25 (1"), INSTALADO EM REDE DE ALIMENTAÇÃO PARA SPRINKLER - FORNECIMENTO E INSTALAÇÃO. AF_10/2020</t>
  </si>
  <si>
    <t>37,37</t>
  </si>
  <si>
    <t>JOELHO 45 GRAUS, EM FERRO GALVANIZADO, CONEXÃO ROSQUEADA, DN 32 (1 1/4"), INSTALADO EM REDE DE ALIMENTAÇÃO PARA SPRINKLER - FORNECIMENTO E INSTALAÇÃO. AF_10/2020</t>
  </si>
  <si>
    <t>53,87</t>
  </si>
  <si>
    <t>JOELHO 90 GRAUS, EM FERRO GALVANIZADO, CONEXÃO ROSQUEADA, DN 32 (1 1/4"), INSTALADO EM REDE DE ALIMENTAÇÃO PARA SPRINKLER - FORNECIMENTO E INSTALAÇÃO. AF_10/2020</t>
  </si>
  <si>
    <t>JOELHO 45 GRAUS, EM FERRO GALVANIZADO, CONEXÃO ROSQUEADA, DN 40 (1 1/2"), INSTALADO EM REDE DE ALIMENTAÇÃO PARA SPRINKLER - FORNECIMENTO E INSTALAÇÃO. AF_10/2020</t>
  </si>
  <si>
    <t>JOELHO 90 GRAUS, EM FERRO GALVANIZADO, CONEXÃO ROSQUEADA, DN 40 (1 1/2"), INSTALADO EM REDE DE ALIMENTAÇÃO PARA SPRINKLER - FORNECIMENTO E INSTALAÇÃO. AF_10/2020</t>
  </si>
  <si>
    <t>58,73</t>
  </si>
  <si>
    <t>JOELHO 45 GRAUS, EM FERRO GALVANIZADO, CONEXÃO ROSQUEADA, DN 50 (2"), INSTALADO EM REDE DE ALIMENTAÇÃO PARA SPRINKLER - FORNECIMENTO E INSTALAÇÃO. AF_10/2020</t>
  </si>
  <si>
    <t>82,43</t>
  </si>
  <si>
    <t>JOELHO 90 GRAUS, EM FERRO GALVANIZADO, CONEXÃO ROSQUEADA, DN 50 (2"), INSTALADO EM REDE DE ALIMENTAÇÃO PARA SPRINKLER - FORNECIMENTO E INSTALAÇÃO. AF_10/2020</t>
  </si>
  <si>
    <t>79,88</t>
  </si>
  <si>
    <t>JOELHO 45 GRAUS, EM FERRO GALVANIZADO, CONEXÃO ROSQUEADA, DN 65 (2 1/2"), INSTALADO EM REDE DE ALIMENTAÇÃO PARA SPRINKLER - FORNECIMENTO E INSTALAÇÃO. AF_10/2020</t>
  </si>
  <si>
    <t>139,15</t>
  </si>
  <si>
    <t>JOELHO 90 GRAUS, EM FERRO GALVANIZADO, CONEXÃO ROSQUEADA, DN 65 (2 1/2"), INSTALADO EM REDE DE ALIMENTAÇÃO PARA SPRINKLER - FORNECIMENTO E INSTALAÇÃO. AF_10/2020</t>
  </si>
  <si>
    <t>127,95</t>
  </si>
  <si>
    <t>JOELHO 45 GRAUS, EM FERRO GALVANIZADO, CONEXÃO ROSQUEADA, DN 80 (3"), INSTALADO EM REDE DE ALIMENTAÇÃO PARA SPRINKLER - FORNECIMENTO E INSTALAÇÃO. AF_10/2020</t>
  </si>
  <si>
    <t>193,55</t>
  </si>
  <si>
    <t>JOELHO 90 GRAUS, EM FERRO GALVANIZADO, CONEXÃO ROSQUEADA, DN 80 (3"), INSTALADO EM REDE DE ALIMENTAÇÃO PARA SPRINKLER - FORNECIMENTO E INSTALAÇÃO. AF_10/2020</t>
  </si>
  <si>
    <t>171,97</t>
  </si>
  <si>
    <t>TÊ, EM FERRO GALVANIZADO, CONEXÃO ROSQUEADA, DN 25 (1"), INSTALADO EM REDE DE ALIMENTAÇÃO PARA SPRINKLER - FORNECIMENTO E INSTALAÇÃO. AF_10/2020</t>
  </si>
  <si>
    <t>TÊ, EM FERRO GALVANIZADO, CONEXÃO ROSQUEADA, DN 32 (1 1/4"), INSTALADO EM REDE DE ALIMENTAÇÃO PARA SPRINKLER - FORNECIMENTO E INSTALAÇÃO. AF_10/2020</t>
  </si>
  <si>
    <t>65,17</t>
  </si>
  <si>
    <t>TÊ, EM FERRO GALVANIZADO, CONEXÃO ROSQUEADA, DN 40 (1 1/2"), INSTALADO EM REDE DE ALIMENTAÇÃO PARA SPRINKLER - FORNECIMENTO E INSTALAÇÃO. AF_10/2020</t>
  </si>
  <si>
    <t>76,85</t>
  </si>
  <si>
    <t>TÊ, EM FERRO GALVANIZADO, CONEXÃO ROSQUEADA, DN 50 (2"), INSTALADO EM REDE DE ALIMENTAÇÃO PARA SPRINKLER - FORNECIMENTO E INSTALAÇÃO. AF_10/2020</t>
  </si>
  <si>
    <t>106,41</t>
  </si>
  <si>
    <t>TÊ, EM FERRO GALVANIZADO, CONEXÃO ROSQUEADA, DN 65 (2 1/2"), INSTALADO EM REDE DE ALIMENTAÇÃO PARA SPRINKLER - FORNECIMENTO E INSTALAÇÃO. AF_10/2020</t>
  </si>
  <si>
    <t>176,18</t>
  </si>
  <si>
    <t>TÊ, EM FERRO GALVANIZADO, CONEXÃO ROSQUEADA, DN 80 (3"), INSTALADO EM REDE DE ALIMENTAÇÃO PARA SPRINKLER - FORNECIMENTO E INSTALAÇÃO. AF_10/2020</t>
  </si>
  <si>
    <t>227,14</t>
  </si>
  <si>
    <t>NIPLE, EM FERRO GALVANIZADO, CONEXÃO ROSQUEADA, DN 15 (1/2"), INSTALADO EM RAMAIS E SUB-RAMAIS DE GÁS - FORNECIMENTO E INSTALAÇÃO. AF_10/2020</t>
  </si>
  <si>
    <t>LUVA, EM FERRO GALVANIZADO, CONEXÃO ROSQUEADA, DN 15 (1/2"), INSTALADO EM RAMAIS E SUB-RAMAIS DE GÁS - FORNECIMENTO E INSTALAÇÃO. AF_10/2020</t>
  </si>
  <si>
    <t>NIPLE, EM FERRO GALVANIZADO, CONEXÃO ROSQUEADA, DN 20 (3/4"), INSTALADO EM RAMAIS E SUB-RAMAIS DE GÁS - FORNECIMENTO E INSTALAÇÃO. AF_10/2020</t>
  </si>
  <si>
    <t>21,98</t>
  </si>
  <si>
    <t>LUVA, EM FERRO GALVANIZADO, CONEXÃO ROSQUEADA, DN 20 (3/4"), INSTALADO EM RAMAIS E SUB-RAMAIS DE GÁS - FORNECIMENTO E INSTALAÇÃO. AF_10/2020</t>
  </si>
  <si>
    <t>NIPLE, EM FERRO GALVANIZADO, CONEXÃO ROSQUEADA, DN 25 (1"), INSTALADO EM RAMAIS E SUB-RAMAIS DE GÁS - FORNECIMENTO E INSTALAÇÃO. AF_10/2020</t>
  </si>
  <si>
    <t>34,25</t>
  </si>
  <si>
    <t>LUVA, EM FERRO GALVANIZADO, CONEXÃO ROSQUEADA, DN 25 (1"), INSTALADO EM RAMAIS E SUB-RAMAIS DE GÁS - FORNECIMENTO E INSTALAÇÃO. AF_10/2020</t>
  </si>
  <si>
    <t>36,30</t>
  </si>
  <si>
    <t>JOELHO 45 GRAUS, EM FERRO GALVANIZADO, CONEXÃO ROSQUEADA, DN 15 (1/2"), INSTALADO EM RAMAIS E SUB-RAMAIS DE GÁS - FORNECIMENTO E INSTALAÇÃO. AF_10/2020</t>
  </si>
  <si>
    <t>20,72</t>
  </si>
  <si>
    <t>JOELHO 90 GRAUS, EM FERRO GALVANIZADO, CONEXÃO ROSQUEADA, DN 15 (1/2"), INSTALADO EM RAMAIS E SUB-RAMAIS DE GÁS - FORNECIMENTO E INSTALAÇÃO. AF_10/2020</t>
  </si>
  <si>
    <t>19,24</t>
  </si>
  <si>
    <t>JOELHO 45 GRAUS, EM FERRO GALVANIZADO, CONEXÃO ROSQUEADA, DN 20 (3/4"), INSTALADO EM RAMAIS E SUB-RAMAIS DE GÁS - FORNECIMENTO E INSTALAÇÃO. AF_10/2020</t>
  </si>
  <si>
    <t>33,51</t>
  </si>
  <si>
    <t>JOELHO 90 GRAUS, EM FERRO GALVANIZADO, CONEXÃO ROSQUEADA, DN 20 (3/4"), INSTALADO EM RAMAIS E SUB-RAMAIS DE GÁS - FORNECIMENTO E INSTALAÇÃO. AF_10/2020</t>
  </si>
  <si>
    <t>31,29</t>
  </si>
  <si>
    <t>JOELHO 45 GRAUS, EM FERRO GALVANIZADO, CONEXÃO ROSQUEADA, DN 25 (1"), INSTALADO EM RAMAIS E SUB-RAMAIS DE GÁS - FORNECIMENTO E INSTALAÇÃO. AF_10/2020</t>
  </si>
  <si>
    <t>52,06</t>
  </si>
  <si>
    <t>JOELHO 90 GRAUS, EM FERRO GALVANIZADO, CONEXÃO ROSQUEADA, DN 25 (1"), INSTALADO EM RAMAIS E SUB-RAMAIS DE GÁS - FORNECIMENTO E INSTALAÇÃO. AF_10/2020</t>
  </si>
  <si>
    <t>49,33</t>
  </si>
  <si>
    <t>TÊ, EM FERRO GALVANIZADO, CONEXÃO ROSQUEADA, DN 15 (1/2"), INSTALADO EM RAMAIS E SUB-RAMAIS DE GÁS - FORNECIMENTO E INSTALAÇÃO. AF_10/2020</t>
  </si>
  <si>
    <t>25,93</t>
  </si>
  <si>
    <t>TÊ, EM FERRO GALVANIZADO, CONEXÃO ROSQUEADA, DN 20 (3/4"), INSTALADO EM RAMAIS E SUB-RAMAIS DE GÁS - FORNECIMENTO E INSTALAÇÃO. AF_10/2020</t>
  </si>
  <si>
    <t>41,27</t>
  </si>
  <si>
    <t>TÊ, EM FERRO GALVANIZADO, CONEXÃO ROSQUEADA, DN 25 (1"), INSTALADO EM RAMAIS E SUB-RAMAIS DE GÁS - FORNECIMENTO E INSTALAÇÃO. AF_10/2020</t>
  </si>
  <si>
    <t>66,76</t>
  </si>
  <si>
    <t>UNIÃO, EM FERRO GALVANIZADO, DN 50 (2"), CONEXÃO ROSQUEADA, INSTALADO EM PRUMADAS - FORNECIMENTO E INSTALAÇÃO. AF_10/2020</t>
  </si>
  <si>
    <t>142,19</t>
  </si>
  <si>
    <t>UNIÃO, EM FERRO GALVANIZADO, DN 65 (2 1/2"), CONEXÃO ROSQUEADA, INSTALADO EM PRUMADAS - FORNECIMENTO E INSTALAÇÃO. AF_10/2020</t>
  </si>
  <si>
    <t>219,03</t>
  </si>
  <si>
    <t>UNIÃO, EM FERRO GALVANIZADO, DN 80 (3"), CONEXÃO ROSQUEADA, INSTALADO EM PRUMADAS - FORNECIMENTO E INSTALAÇÃO. AF_10/2020</t>
  </si>
  <si>
    <t>324,63</t>
  </si>
  <si>
    <t>UNIÃO, EM FERRO GALVANIZADO, DN 25 (1"), CONEXÃO ROSQUEADA, INSTALADO EM REDE DE ALIMENTAÇÃO PARA HIDRANTE - FORNECIMENTO E INSTALAÇÃO. AF_10/2020</t>
  </si>
  <si>
    <t>58,77</t>
  </si>
  <si>
    <t>UNIÃO, EM FERRO GALVANIZADO, DN 32 (1 1/4"), CONEXÃO ROSQUEADA, INSTALADO EM REDE DE ALIMENTAÇÃO PARA HIDRANTE - FORNECIMENTO E INSTALAÇÃO. AF_10/2020</t>
  </si>
  <si>
    <t>85,67</t>
  </si>
  <si>
    <t>UNIÃO, EM FERRO GALVANIZADO, DN 40 (1 1/2"), CONEXÃO ROSQUEADA, INSTALADO EM REDE DE ALIMENTAÇÃO PARA HIDRANTE - FORNECIMENTO E INSTALAÇÃO. AF_10/2020</t>
  </si>
  <si>
    <t>UNIÃO, EM FERRO GALVANIZADO, DN 50 (2"), CONEXÃO ROSQUEADA, INSTALADO EM REDE DE ALIMENTAÇÃO PARA HIDRANTE - FORNECIMENTO E INSTALAÇÃO. AF_10/2020</t>
  </si>
  <si>
    <t>142,15</t>
  </si>
  <si>
    <t>UNIÃO, EM FERRO GALVANIZADO, DN 65 (2 1/2"), CONEXÃO ROSQUEADA, INSTALADO EM REDE DE ALIMENTAÇÃO PARA HIDRANTE - FORNECIMENTO E INSTALAÇÃO. AF_10/2020</t>
  </si>
  <si>
    <t>220,52</t>
  </si>
  <si>
    <t>UNIÃO, EM FERRO GALVANIZADO, DN 80 (3"), CONEXÃO ROSQUEADA, INSTALADO EM REDE DE ALIMENTAÇÃO PARA HIDRANTE - FORNECIMENTO E INSTALAÇÃO. AF_10/2020</t>
  </si>
  <si>
    <t>327,69</t>
  </si>
  <si>
    <t>UNIÃO, EM FERRO GALVANIZADO, CONEXÃO ROSQUEADA, DN 25 (1"), INSTALADO EM REDE DE ALIMENTAÇÃO PARA SPRINKLER - FORNECIMENTO E INSTALAÇÃO. AF_10/2020</t>
  </si>
  <si>
    <t>50,49</t>
  </si>
  <si>
    <t>UNIÃO, EM FERRO GALVANIZADO, CONEXÃO ROSQUEADA, DN 32 (1 1/4"), INSTALADO EM REDE DE ALIMENTAÇÃO PARA SPRINKLER - FORNECIMENTO E INSTALAÇÃO. AF_10/2020</t>
  </si>
  <si>
    <t>76,26</t>
  </si>
  <si>
    <t>UNIÃO, EM FERRO GALVANIZADO, CONEXÃO ROSQUEADA, DN 40 (1 1/2"), INSTALADO EM REDE DE ALIMENTAÇÃO PARA SPRINKLER - FORNECIMENTO E INSTALAÇÃO. AF_10/2020</t>
  </si>
  <si>
    <t>92,31</t>
  </si>
  <si>
    <t>UNIÃO, EM FERRO GALVANIZADO, CONEXÃO ROSQUEADA, DN 50 (2"), INSTALADO EM REDE DE ALIMENTAÇÃO PARA SPRINKLER - FORNECIMENTO E INSTALAÇÃO. AF_10/2020</t>
  </si>
  <si>
    <t>129,81</t>
  </si>
  <si>
    <t>UNIÃO, EM FERRO GALVANIZADO, CONEXÃO ROSQUEADA, DN 65 (2 1/2"), INSTALADO EM REDE DE ALIMENTAÇÃO PARA SPRINKLER - FORNECIMENTO E INSTALAÇÃO. AF_10/2020</t>
  </si>
  <si>
    <t>205,72</t>
  </si>
  <si>
    <t>UNIÃO, EM FERRO GALVANIZADO, CONEXÃO ROSQUEADA, DN 80 (3"), INSTALADO EM REDE DE ALIMENTAÇÃO PARA SPRINKLER - FORNECIMENTO E INSTALAÇÃO. AF_10/2020</t>
  </si>
  <si>
    <t>310,48</t>
  </si>
  <si>
    <t>UNIÃO, EM FERRO GALVANIZADO, CONEXÃO ROSQUEADA, DN 15 (1/2"), INSTALADO EM RAMAIS E SUB-RAMAIS DE GÁS - FORNECIMENTO E INSTALAÇÃO. AF_10/2020</t>
  </si>
  <si>
    <t>34,79</t>
  </si>
  <si>
    <t>UNIÃO, EM FERRO GALVANIZADO, CONEXÃO ROSQUEADA, DN 20 (3/4"), INSTALADO EM RAMAIS E SUB-RAMAIS DE GÁS - FORNECIMENTO E INSTALAÇÃO. AF_10/2020</t>
  </si>
  <si>
    <t>49,06</t>
  </si>
  <si>
    <t>UNIÃO, EM FERRO GALVANIZADO, CONEXÃO ROSQUEADA, DN 25 (1"), INSTALADO EM RAMAIS E SUB-RAMAIS DE GÁS - FORNECIMENTO E INSTALAÇÃO. AF_10/2020</t>
  </si>
  <si>
    <t>58,41</t>
  </si>
  <si>
    <t>LUVA DE REDUÇÃO, EM FERRO GALVANIZADO, 2" X 1 1/2", CONEXÃO ROSQUEADA, INSTALADO EM PRUMADAS - FORNECIMENTO E INSTALAÇÃO. AF_10/2020</t>
  </si>
  <si>
    <t>72,22</t>
  </si>
  <si>
    <t>LUVA DE REDUÇÃO, EM FERRO GALVANIZADO, 2" X 1 1/4", CONEXÃO ROSQUEADA, INSTALADO EM PRUMADAS - FORNECIMENTO E INSTALAÇÃO. AF_10/2020</t>
  </si>
  <si>
    <t>LUVA DE REDUÇÃO, EM FERRO GALVANIZADO, 2" X 1", CONEXÃO ROSQUEADA, INSTALADO EM PRUMADAS - FORNECIMENTO E INSTALAÇÃO. AF_10/2020</t>
  </si>
  <si>
    <t>LUVA DE REDUÇÃO, EM FERRO GALVANIZADO, 2 1/2" X 1 1/2", CONEXÃO ROSQUEADA, INSTALADO EM PRUMADAS - FORNECIMENTO E INSTALAÇÃO. AF_10/2020</t>
  </si>
  <si>
    <t>107,58</t>
  </si>
  <si>
    <t>LUVA DE REDUÇÃO, EM FERRO GALVANIZADO, 2 1/2" X 2", CONEXÃO ROSQUEADA, INSTALADO EM PRUMADAS - FORNECIMENTO E INSTALAÇÃO. AF_10/2020</t>
  </si>
  <si>
    <t>LUVA DE REDUÇÃO, EM FERRO GALVANIZADO, 3" X 1 1/2", CONEXÃO ROSQUEADA, INSTALADO EM PRUMADAS - FORNECIMENTO E INSTALAÇÃO. AF_10/2020</t>
  </si>
  <si>
    <t>147,47</t>
  </si>
  <si>
    <t>LUVA DE REDUÇÃO, EM FERRO GALVANIZADO, 3" X 2 1/2", CONEXÃO ROSQUEADA, INSTALADO EM PRUMADAS - FORNECIMENTO E INSTALAÇÃO. AF_10/2020</t>
  </si>
  <si>
    <t>150,03</t>
  </si>
  <si>
    <t>LUVA DE REDUÇÃO, EM FERRO GALVANIZADO, 3" X 2", CONEXÃO ROSQUEADA, INSTALADO EM PRUMADAS - FORNECIMENTO E INSTALAÇÃO. AF_10/2020</t>
  </si>
  <si>
    <t>LUVA DE REDUÇÃO, EM FERRO GALVANIZADO, 1" X 1/2", CONEXÃO ROSQUEADA, INSTALADO EM REDE DE ALIMENTAÇÃO PARA HIDRANTE - FORNECIMENTO E INSTALAÇÃO. AF_10/2020</t>
  </si>
  <si>
    <t>LUVA DE REDUÇÃO, EM FERRO GALVANIZADO, 1" X 3/4", CONEXÃO ROSQUEADA, INSTALADO EM REDE DE ALIMENTAÇÃO PARA HIDRANTE - FORNECIMENTO E INSTALAÇÃO. AF_10/2020</t>
  </si>
  <si>
    <t>36,78</t>
  </si>
  <si>
    <t>LUVA DE REDUÇÃO, EM FERRO GALVANIZADO, 1 1/4" X 1", CONEXÃO ROSQUEADA, INSTALADO EM REDE DE ALIMENTAÇÃO PARA HIDRANTE - FORNECIMENTO E INSTALAÇÃO. AF_10/2020</t>
  </si>
  <si>
    <t>LUVA DE REDUÇÃO, EM FERRO GALVANIZADO, 1 1/4" X 1/2", CONEXÃO ROSQUEADA, INSTALADO EM REDE DE ALIMENTAÇÃO PARA HIDRANTE - FORNECIMENTO E INSTALAÇÃO. AF_10/2020</t>
  </si>
  <si>
    <t>46,09</t>
  </si>
  <si>
    <t>LUVA DE REDUÇÃO, EM FERRO GALVANIZADO, 1 1/4" X 3/4", CONEXÃO ROSQUEADA, INSTALADO EM REDE DE ALIMENTAÇÃO PARA HIDRANTE - FORNECIMENTO E INSTALAÇÃO. AF_10/2020</t>
  </si>
  <si>
    <t>LUVA DE REDUÇÃO, EM FERRO GALVANIZADO, 1 1/2" X 1 1/4", CONEXÃO ROSQUEADA, INSTALADO EM REDE DE ALIMENTAÇÃO PARA HIDRANTE - FORNECIMENTO E INSTALAÇÃO. AF_10/2020</t>
  </si>
  <si>
    <t>53,04</t>
  </si>
  <si>
    <t>LUVA DE REDUÇÃO, EM FERRO GALVANIZADO, 1 1/2" X 1", CONEXÃO ROSQUEADA, INSTALADO EM REDE DE ALIMENTAÇÃO PARA HIDRANTE - FORNECIMENTO E INSTALAÇÃO. AF_10/2020</t>
  </si>
  <si>
    <t>LUVA DE REDUÇÃO, EM FERRO GALVANIZADO, 1 1/2" X 3/4", CONEXÃO ROSQUEADA, INSTALADO EM REDE DE ALIMENTAÇÃO PARA HIDRANTE - FORNECIMENTO E INSTALAÇÃO. AF_10/2020</t>
  </si>
  <si>
    <t>LUVA DE REDUÇÃO, EM FERRO GALVANIZADO, 2" X 1 1/2", CONEXÃO ROSQUEADA, INSTALADO EM REDE DE ALIMENTAÇÃO PARA HIDRANTE - FORNECIMENTO E INSTALAÇÃO. AF_10/2020</t>
  </si>
  <si>
    <t>72,18</t>
  </si>
  <si>
    <t>LUVA DE REDUÇÃO, EM FERRO GALVANIZADO, 2" X 1 1/4", CONEXÃO ROSQUEADA, INSTALADO EM REDE DE ALIMENTAÇÃO PARA HIDRANTE - FORNECIMENTO E INSTALAÇÃO. AF_10/2020</t>
  </si>
  <si>
    <t>LUVA DE REDUÇÃO, EM FERRO GALVANIZADO, 2" X 1", CONEXÃO ROSQUEADA, INSTALADO EM REDE DE ALIMENTAÇÃO PARA HIDRANTE - FORNECIMENTO E INSTALAÇÃO. AF_10/2020</t>
  </si>
  <si>
    <t>LUVA DE REDUÇÃO, EM FERRO GALVANIZADO, 2 1/2" X 1 1/2", CONEXÃO ROSQUEADA, INSTALADO EM REDE DE ALIMENTAÇÃO PARA HIDRANTE - FORNECIMENTO E INSTALAÇÃO. AF_10/2020</t>
  </si>
  <si>
    <t>109,07</t>
  </si>
  <si>
    <t>LUVA DE REDUÇÃO, EM FERRO GALVANIZADO, 2 1/2" X 2", CONEXÃO ROSQUEADA, INSTALADO EM REDE DE ALIMENTAÇÃO PARA HIDRANTE - FORNECIMENTO E INSTALAÇÃO. AF_10/2020</t>
  </si>
  <si>
    <t>153,09</t>
  </si>
  <si>
    <t>LUVA DE REDUÇÃO, EM FERRO GALVANIZADO, 3" X 2", CONEXÃO ROSQUEADA, INSTALADO EM REDE DE ALIMENTAÇÃO PARA HIDRANTE - FORNECIMENTO E INSTALAÇÃO. AF_10/2020</t>
  </si>
  <si>
    <t>LUVA DE REDUÇÃO, EM FERRO GALVANIZADO, 1" X 1/2", CONEXÃO ROSQUEADA, INSTALADO EM REDE DE ALIMENTAÇÃO PARA SPRINKLER - FORNECIMENTO E INSTALAÇÃO. AF_10/2020</t>
  </si>
  <si>
    <t>28,21</t>
  </si>
  <si>
    <t>LUVA DE REDUÇÃO, EM FERRO GALVANIZADO, 1" X 3/4", CONEXÃO ROSQUEADA, INSTALADO EM REDE DE ALIMENTAÇÃO PARA SPRINKLER - FORNECIMENTO E INSTALAÇÃO. AF_10/2020</t>
  </si>
  <si>
    <t>28,50</t>
  </si>
  <si>
    <t>LUVA DE REDUÇÃO, EM FERRO GALVANIZADO, 1 1/4" X 1", CONEXÃO ROSQUEADA, INSTALADO EM REDE DE ALIMENTAÇÃO PARA SPRINKLER - FORNECIMENTO E INSTALAÇÃO. AF_10/2020</t>
  </si>
  <si>
    <t>36,69</t>
  </si>
  <si>
    <t>LUVA DE REDUÇÃO, EM FERRO GALVANIZADO, 1 1/4" X 1/2", CONEXÃO ROSQUEADA, INSTALADO EM REDE DE ALIMENTAÇÃO PARA SPRINKLER - FORNECIMENTO E INSTALAÇÃO. AF_10/2020</t>
  </si>
  <si>
    <t>LUVA DE REDUÇÃO, EM FERRO GALVANIZADO, 1 1/4" X 3/4", CONEXÃO ROSQUEADA, INSTALADO EM REDE DE ALIMENTAÇÃO PARA SPRINKLER - FORNECIMENTO E INSTALAÇÃO. AF_10/2020</t>
  </si>
  <si>
    <t>LUVA DE REDUÇÃO, EM FERRO GALVANIZADO, 1 1/2" X 1 1/4", CONEXÃO ROSQUEADA, INSTALADO EM REDE DE ALIMENTAÇÃO PARA SPRINKLER - FORNECIMENTO E INSTALAÇÃO. AF_10/2020</t>
  </si>
  <si>
    <t>42,31</t>
  </si>
  <si>
    <t>LUVA DE REDUÇÃO, EM FERRO GALVANIZADO, 1 1/2" X 1", CONEXÃO ROSQUEADA, INSTALADO EM REDE DE ALIMENTAÇÃO PARA SPRINKLER - FORNECIMENTO E INSTALAÇÃO. AF_10/2020</t>
  </si>
  <si>
    <t>LUVA DE REDUÇÃO, EM FERRO GALVANIZADO, 1 1/2" X 3/4", CONEXÃO ROSQUEADA, INSTALADO EM REDE DE ALIMENTAÇÃO PARA SPRINKLER - FORNECIMENTO E INSTALAÇÃO. AF_10/2020</t>
  </si>
  <si>
    <t>LUVA DE REDUÇÃO, EM FERRO GALVANIZADO, 2" X 1 1/2", CONEXÃO ROSQUEADA, INSTALADO EM REDE DE ALIMENTAÇÃO PARA SPRINKLER - FORNECIMENTO E INSTALAÇÃO. AF_10/2020</t>
  </si>
  <si>
    <t>LUVA DE REDUÇÃO, EM FERRO GALVANIZADO, 2" X 1 1/4", CONEXÃO ROSQUEADA, INSTALADO EM REDE DE ALIMENTAÇÃO PARA SPRINKLER - FORNECIMENTO E INSTALAÇÃO. AF_10/2020</t>
  </si>
  <si>
    <t>LUVA DE REDUÇÃO, EM FERRO GALVANIZADO, 2" X 1", CONEXÃO ROSQUEADA, INSTALADO EM REDE DE ALIMENTAÇÃO PARA SPRINKLER - FORNECIMENTO E INSTALAÇÃO. AF_10/2020</t>
  </si>
  <si>
    <t>LUVA DE REDUÇÃO, EM FERRO GALVANIZADO, 2 1/2" X 1 1/2", CONEXÃO ROSQUEADA, INSTALADO EM REDE DE ALIMENTAÇÃO PARA SPRINKLER - FORNECIMENTO E INSTALAÇÃO. AF_10/2020</t>
  </si>
  <si>
    <t>LUVA DE REDUÇÃO, EM FERRO GALVANIZADO, 2 1/2" X 2", CONEXÃO ROSQUEADA, INSTALADO EM REDE DE ALIMENTAÇÃO PARA SPRINKLER - FORNECIMENTO E INSTALAÇÃO. AF_10/2020</t>
  </si>
  <si>
    <t>LUVA DE REDUÇÃO, EM FERRO GALVANIZADO, 3" X 2 1/2", CONEXÃO ROSQUEADA, INSTALADO EM REDE DE ALIMENTAÇÃO PARA SPRINKLER - FORNECIMENTO E INSTALAÇÃO. AF_10/2020</t>
  </si>
  <si>
    <t>135,88</t>
  </si>
  <si>
    <t>LUVA DE REDUÇÃO, EM FERRO GALVANIZADO, 3" X 2", CONEXÃO ROSQUEADA, INSTALADO EM REDE DE ALIMENTAÇÃO PARA SPRINKLER - FORNECIMENTO E INSTALAÇÃO. AF_10/2020</t>
  </si>
  <si>
    <t>LUVA DE REDUÇÃO, EM FERRO GALVANIZADO, 3/4" X 1/2", CONEXÃO ROSQUEADA, INSTALADO EM RAMAIS E SUB-RAMAIS DE GÁS - FORNECIMENTO E INSTALAÇÃO. AF_10/2020</t>
  </si>
  <si>
    <t>LUVA PASSANTE EM COBRE, DN 22 MM, SEM ANEL DE SOLDA, INSTALADO EM PRUMADA DE HIDRÁULICA PREDIAL - FORNECIMENTO E INSTALAÇÃO. AF_04/2022</t>
  </si>
  <si>
    <t>JUNTA DE EXPANSÃO EM COBRE, DN 22 MM, PONTA X PONTA, INSTALADO EM PRUMADA DE HIDRÁULICA PREDIAL - FORNECIMENTO E INSTALAÇÃO. AF_04/2022</t>
  </si>
  <si>
    <t>600,40</t>
  </si>
  <si>
    <t>CONECTOR EM BRONZE/LATÃO, DN 22 MM X 3/4", SEM ANEL DE SOLDA, BOLSA X ROSCA F, INSTALADO EM PRUMADA DE HIDRÁULICA PREDIAL - FORNECIMENTO E INSTALAÇÃO. AF_04/2022</t>
  </si>
  <si>
    <t>CURVA DE TRANSPOSIÇÃO EM BRONZE/LATÃO, DN 22 MM, SEM ANEL DE SOLDA, BOLSA X BOLSA, INSTALADO EM PRUMADA DE HIDRÁULICA PREDIAL - FORNECIMENTO E INSTALAÇÃO. AF_04/2022</t>
  </si>
  <si>
    <t>51,21</t>
  </si>
  <si>
    <t>LUVA PASSANTE EM COBRE, DN 28 MM, SEM ANEL DE SOLDA, INSTALADO EM PRUMADA DE HIDRÁULICA PREDIAL - FORNECIMENTO E INSTALAÇÃO. AF_04/2022</t>
  </si>
  <si>
    <t>BUCHA DE REDUÇÃO EM COBRE, DN 28 MM X 22 MM, SEM ANEL DE SOLDA, PONTA X BOLSA, INSTALADO EM PRUMADA DE HIDRÁULICA PREDIAL - FORNECIMENTO E INSTALAÇÃO. AF_04/2022</t>
  </si>
  <si>
    <t>JUNTA DE EXPANSÃO EM COBRE, DN 28 MM, PONTA X PONTA, INSTALADO EM PRUMADA DE HIDRÁULICA PREDIAL - FORNECIMENTO E INSTALAÇÃO. AF_04/2022</t>
  </si>
  <si>
    <t>660,35</t>
  </si>
  <si>
    <t>CONECTOR EM BRONZE/LATÃO, DN 28 MM X 1/2", SEM ANEL DE SOLDA, BOLSA X ROSCA F, INSTALADO EM PRUMADA DE HIDRÁULICA PREDIAL - FORNECIMENTO E INSTALAÇÃO. AF_04/2022</t>
  </si>
  <si>
    <t>32,87</t>
  </si>
  <si>
    <t>CURVA DE TRANSPOSIÇÃO EM BRONZE/LATÃO, DN 28 MM, SEM ANEL DE SOLDA, BOLSA X BOLSA, INSTALADO EM PRUMADA DE HIDRÁULICA PREDIAL - FORNECIMENTO E INSTALAÇÃO. AF_04/2022</t>
  </si>
  <si>
    <t>LUVA PASSANTE EM COBRE, DN 35 MM, SEM ANEL DE SOLDA, INSTALADO EM PRUMADA DE HIDRÁULICA PREDIAL - FORNECIMENTO E INSTALAÇÃO. AF_04/2022</t>
  </si>
  <si>
    <t>35,66</t>
  </si>
  <si>
    <t>BUCHA DE REDUÇÃO EM COBRE, DN 35 MM X 28 MM, SEM ANEL DE SOLDA, PONTA X BOLSA, INSTALADO EM PRUMADA DE HIDRÁULICA PREDIAL - FORNECIMENTO E INSTALAÇÃO. AF_04/2022</t>
  </si>
  <si>
    <t>30,01</t>
  </si>
  <si>
    <t>JUNTA DE EXPANSÃO EM BRONZE/LATÃO, DN 35 MM, PONTA X PONTA, INSTALADO EM PRUMADA DE HIDRÁULICA PREDIAL - FORNECIMENTO E INSTALAÇÃO. AF_04/2022</t>
  </si>
  <si>
    <t>756,61</t>
  </si>
  <si>
    <t>LUVA PASSANTE EM COBRE, DN 42 MM, SEM ANEL DE SOLDA, INSTALADO EM PRUMADA DE HIDRÁULICA PREDIAL - FORNECIMENTO E INSTALAÇÃO. AF_04/2022</t>
  </si>
  <si>
    <t>55,17</t>
  </si>
  <si>
    <t>BUCHA DE REDUÇÃO EM COBRE, DN 42 MM X 35 MM, SEM ANEL DE SOLDA, PONTA X BOLSA, INSTALADO EM PRUMADA DE HIDRÁULICA PREDIAL - FORNECIMENTO E INSTALAÇÃO. AF_04/2022</t>
  </si>
  <si>
    <t>49,50</t>
  </si>
  <si>
    <t>JUNTA DE EXPANSÃO EM BRONZE/LATÃO, DN 42 MM, PONTA X PONTA, INSTALADO EM PRUMADA DE HIDRÁULICA PREDIAL - FORNECIMENTO E INSTALAÇÃO. AF_04/2022</t>
  </si>
  <si>
    <t>949,58</t>
  </si>
  <si>
    <t>LUVA PASSANTE EM COBRE, DN 54 MM, SEM ANEL DE SOLDA, INSTALADO EM PRUMADA DE HIDRÁULICA PREDIAL - FORNECIMENTO E INSTALAÇÃO. AF_04/2022</t>
  </si>
  <si>
    <t>82,33</t>
  </si>
  <si>
    <t>BUCHA DE REDUÇÃO EM COBRE, DN 54 MM X 42 MM, SEM ANEL DE SOLDA, PONTA X BOLSA, INSTALADO EM PRUMADA DE HIDRÁULICA PREDIAL - FORNECIMENTO E INSTALAÇÃO. AF_04/2022</t>
  </si>
  <si>
    <t>69,92</t>
  </si>
  <si>
    <t>JUNTA DE EXPANSÃO EM BRONZE/LATÃO, DN 54 MM, PONTA X PONTA, INSTALADO EM PRUMADA DE HIDRÁULICA PREDIAL - FORNECIMENTO E INSTALAÇÃO. AF_04/2022</t>
  </si>
  <si>
    <t>1.316,39</t>
  </si>
  <si>
    <t>LUVA PASSANTE EM COBRE, DN 66 MM, SEM ANEL DE SOLDA, INSTALADO EM PRUMADA DE HIDRÁULICA PREDIAL - FORNECIMENTO E INSTALAÇÃO. AF_04/2022</t>
  </si>
  <si>
    <t>BUCHA DE REDUÇÃO EM COBRE, DN 66 MM X 54 MM, SEM ANEL DE SOLDA, PONTA X BOLSA, INSTALADO EM PRUMADA DE HIDRÁULICA PREDIAL - FORNECIMENTO E INSTALAÇÃO. AF_04/2022</t>
  </si>
  <si>
    <t>193,46</t>
  </si>
  <si>
    <t>JUNTA DE EXPANSÃO EM BRONZE/LATÃO, DN 66 MM, PONTA X PONTA, INSTALADO EM PRUMADA DE HIDRÁULICA PREDIAL - FORNECIMENTO E INSTALAÇÃO. AF_04/2022</t>
  </si>
  <si>
    <t>1.737,47</t>
  </si>
  <si>
    <t>CURVA EM COBRE, DN 15 MM, 45 GRAUS, SEM ANEL DE SOLDA, BOLSA X BOLSA, INSTALADO EM RAMAL DE DISTRIBUIÇÃO DE HIDRÁULICA PREDIAL - FORNECIMENTO E INSTALAÇÃO. AF_04/2022</t>
  </si>
  <si>
    <t>COTOVELO EM BRONZE/LATÃO, DN 15 MM X 1/2", 90 GRAUS, SEM ANEL DE SOLDA, BOLSA X ROSCA F, INSTALADO EM RAMAL DE DISTRIBUIÇÃO DE HIDRÁULICA PREDIAL - FORNECIMENTO E INSTALAÇÃO. AF_04/2022</t>
  </si>
  <si>
    <t>21,32</t>
  </si>
  <si>
    <t>CURVA EM COBRE, DN 22 MM, 45 GRAUS, SEM ANEL DE SOLDA, BOLSA X BOLSA, INSTALADO EM RAMAL DE DISTRIBUIÇÃO DE HIDRÁULICA PREDIAL - FORNECIMENTO E INSTALAÇÃO. AF_04/2022</t>
  </si>
  <si>
    <t>22,47</t>
  </si>
  <si>
    <t>COTOVELO EM BRONZE/LATÃO, DN 22 MM X 1/2", 90 GRAUS, SEM ANEL DE SOLDA, BOLSA X ROSCA F, INSTALADO EM RAMAL DE DISTRIBUIÇÃO DE HIDRÁULICA PREDIAL - FORNECIMENTO E INSTALAÇÃO. AF_04/2022</t>
  </si>
  <si>
    <t>COTOVELO EM BRONZE/LATÃO, DN 22 MM X 3/4", 90 GRAUS, SEM ANEL DE SOLDA, BOLSA X ROSCA F, INSTALADO EM RAMAL DE DISTRIBUIÇÃO DE HIDRÁULICA PREDIAL - FORNECIMENTO E INSTALAÇÃO. AF_04/2022</t>
  </si>
  <si>
    <t>34,41</t>
  </si>
  <si>
    <t>CURVA EM COBRE, DN 28 MM, 45 GRAUS, SEM ANEL DE SOLDA, BOLSA X BOLSA, INSTALADO EM RAMAL DE DISTRIBUIÇÃO DE HIDRÁULICA PREDIAL - FORNECIMENTO E INSTALAÇÃO. AF_04/2022</t>
  </si>
  <si>
    <t>31,82</t>
  </si>
  <si>
    <t>LUVA PASSANTE EM COBRE, DN 15 MM, SEM ANEL DE SOLDA, INSTALADO EM RAMAL DE DISTRIBUIÇÃO DE HIDRÁULICA PREDIAL - FORNECIMENTO E INSTALAÇÃO. AF_04/2022</t>
  </si>
  <si>
    <t>CONECTOR EM BRONZE/LATÃO, DN 15 MM X 1/2", SEM ANEL DE SOLDA, BOLSA X ROSCA F, INSTALADO EM RAMAL DE DISTRIBUIÇÃO DE HIDRÁULICA PREDIAL - FORNECIMENTO E INSTALAÇÃO. AF_04/2022</t>
  </si>
  <si>
    <t>CURVA DE TRANSPOSIÇÃO EM BRONZE/LATÃO, DN 15 MM, SEM ANEL DE SOLDA, BOLSA X BOLSA, INSTALADO EM RAMAL DE DISTRIBUIÇÃO DE HIDRÁULICA PREDIAL - FORNECIMENTO E INSTALAÇÃO. AF_04/2022</t>
  </si>
  <si>
    <t>26,50</t>
  </si>
  <si>
    <t>JUNTA DE EXPANSÃO EM COBRE, DN 15 MM, PONTA X PONTA, INSTALADO EM RAMAL DE DISTRIBUIÇÃO DE HIDRÁULICA PREDIAL - FORNECIMENTO E INSTALAÇÃO. AF_04/2022</t>
  </si>
  <si>
    <t>519,29</t>
  </si>
  <si>
    <t>LUVA PASSANTE EM COBRE, DN 22 MM, SEM ANEL DE SOLDA, INSTALADO EM RAMAL DE DISTRIBUIÇÃO DE HIDRÁULICA PREDIAL - FORNECIMENTO E INSTALAÇÃO. AF_04/2022</t>
  </si>
  <si>
    <t>14,73</t>
  </si>
  <si>
    <t>BUCHA DE REDUÇÃO EM COBRE, DN 22 MM X 15 MM, SEM ANEL DE SOLDA, PONTA X BOLSA, INSTALADO EM RAMAL DE DISTRIBUIÇÃO DE HIDRÁULICA PREDIAL - FORNECIMENTO E INSTALAÇÃO. AF_04/2022</t>
  </si>
  <si>
    <t>JUNTA DE EXPANSÃO EM COBRE, DN 22 MM, PONTA X PONTA, INSTALADO EM RAMAL DE DISTRIBUIÇÃO DE HIDRÁULICA PREDIAL - FORNECIMENTO E INSTALAÇÃO. AF_04/2022</t>
  </si>
  <si>
    <t>602,87</t>
  </si>
  <si>
    <t>CONECTOR EM BRONZE/LATÃO, DN 22 MM X 1/2", SEM ANEL DE SOLDA, BOLSA X ROSCA F, INSTALADO EM RAMAL DE DISTRIBUIÇÃO DE HIDRÁULICA PREDIAL - FORNECIMENTO E INSTALAÇÃO. AF_04/2022</t>
  </si>
  <si>
    <t>21,27</t>
  </si>
  <si>
    <t>CONECTOR EM BRONZE/LATÃO, DN 22 MM X 3/4", SEM ANEL DE SOLDA, BOLSA X ROSCA F, INSTALADO EM RAMAL DE DISTRIBUIÇÃO DE HIDRÁULICA PREDIAL - FORNECIMENTO E INSTALAÇÃO. AF_04/2022</t>
  </si>
  <si>
    <t>CURVA DE TRANSPOSIÇÃO EM BRONZE/LATÃO, DN 22 MM, SEM ANEL DE SOLDA, BOLSA X BOLSA, INSTALADO EM RAMAL DE DISTRIBUIÇÃO DE HIDRÁULICA PREDIAL - FORNECIMENTO E INSTALAÇÃO. AF_04/2022</t>
  </si>
  <si>
    <t>53,68</t>
  </si>
  <si>
    <t>LUVA PASSANTE EM COBRE, DN 28 MM, SEM ANEL DE SOLDA, INSTALADO EM RAMAL DE DISTRIBUIÇÃO DE HIDRÁULICA PREDIAL - FORNECIMENTO E INSTALAÇÃO. AF_04/2022</t>
  </si>
  <si>
    <t>BUCHA DE REDUÇÃO EM COBRE, DN 28 MM X 22 MM, SEM ANEL DE SOLDA, INSTALADO EM RAMAL DE DISTRIBUIÇÃO DE HIDRÁULICA PREDIAL - FORNECIMENTO E INSTALAÇÃO. AF_04/2022</t>
  </si>
  <si>
    <t>JUNTA DE EXPANSÃO EM COBRE, DN 28 MM, PONTA X PONTA, INSTALADO EM RAMAL DE DISTRIBUIÇÃO DE HIDRÁULICA PREDIAL - FORNECIMENTO E INSTALAÇÃO. AF_04/2022</t>
  </si>
  <si>
    <t>662,64</t>
  </si>
  <si>
    <t>CONECTOR EM BRONZE/LATÃO, DN 28 MM X 1/2", SEM ANEL DE SOLDA, BOLSA X ROSCA F, INSTALADO EM RAMAL DE DISTRIBUIÇÃO DE HIDRÁULICA PREDIAL - FORNECIMENTO E INSTALAÇÃO. AF_04/2022</t>
  </si>
  <si>
    <t>34,02</t>
  </si>
  <si>
    <t>CURVA DE TRANSPOSIÇÃO EM BRONZE/LATÃO, DN 28 MM, SEM ANEL DE SOLDA, BOLSA X BOLSA, INSTALADO EM RAMAL DE DISTRIBUIÇÃO DE HIDRÁULICA PREDIAL - FORNECIMENTO E INSTALAÇÃO. AF_04/2022</t>
  </si>
  <si>
    <t>92,37</t>
  </si>
  <si>
    <t>CURVA EM COBRE, DN 15 MM, 45 GRAUS, SEM ANEL DE SOLDA, BOLSA X BOLSA, INSTALADO EM RAMAL E SUB-RAMAL DE HIDRÁULICA PREDIAL - FORNECIMENTO E INSTALAÇÃO. AF_04/2022</t>
  </si>
  <si>
    <t>13,76</t>
  </si>
  <si>
    <t>COTOVELO EM BRONZE/LATÃO, DN 15 MM X 1/2", 90 GRAUS, SEM ANEL DE SOLDA, BOLSA X ROSCA F, INSTALADO EM RAMAL E SUB-RAMAL DE HIDRÁULICA PREDIAL - FORNECIMENTO E INSTALAÇÃO. AF_04/2022</t>
  </si>
  <si>
    <t>21,44</t>
  </si>
  <si>
    <t>CURVA EM COBRE, DN 22 MM, 45 GRAUS, SEM ANEL DE SOLDA, BOLSA X BOLSA, INSTALADO EM RAMAL E SUB-RAMAL DE HIDRÁULICA PREDIAL - FORNECIMENTO E INSTALAÇÃO. AF_04/2022</t>
  </si>
  <si>
    <t>25,21</t>
  </si>
  <si>
    <t>COTOVELO EM BRONZE/LATÃO, DN 22 MM X 1/2", 90 GRAUS, SEM ANEL DE SOLDA, BOLSA X ROSCA F, INSTALADO EM RAMAL E SUB-RAMAL DE HIDRÁULICA PREDIAL - FORNECIMENTO E INSTALAÇÃO. AF_04/2022</t>
  </si>
  <si>
    <t>COTOVELO EM BRONZE/LATÃO, DN 22 MM X 3/4", 90 GRAUS, SEM ANEL DE SOLDA, BOLSA X ROSCA F, INSTALADO EM RAMAL E SUB-RAMAL DE HIDRÁULICA PREDIAL - FORNECIMENTO E INSTALAÇÃO. AF_04/2022</t>
  </si>
  <si>
    <t>35,80</t>
  </si>
  <si>
    <t>CURVA EM COBRE, DN 28 MM, 45 GRAUS, SEM ANEL DE SOLDA, BOLSA X BOLSA, INSTALADO EM RAMAL E SUB-RAMAL DE HIDRÁULICA PREDIAL - FORNECIMENTO E INSTALAÇÃO. AF_04/2022</t>
  </si>
  <si>
    <t>36,71</t>
  </si>
  <si>
    <t>LUVA PASSANTE EM COBRE, DN 15 MM, SEM ANEL DE SOLDA, INSTALADO EM RAMAL E SUB-RAMAL DE HIDRÁULICA PREDIAL - FORNECIMENTO E INSTALAÇÃO. AF_04/2022</t>
  </si>
  <si>
    <t>8,94</t>
  </si>
  <si>
    <t>CONECTOR EM BRONZE/LATÃO, DN 15 MM X 1/2", SEM ANEL DE SOLDA, BOLSA X ROSCA F, INSTALADO EM RAMAL E SUB-RAMAL DE HIDRÁULICA PREDIAL - FORNECIMENTO E INSTALAÇÃO. AF_04/2022</t>
  </si>
  <si>
    <t>CURVA DE TRANSPOSIÇÃO EM BRONZE/LATÃO, DN 15 MM, SEM ANEL DE SOLDA, BOLSA X BOLSA, INSTALADO EM RAMAL E SUB-RAMAL DE HIDRÁULICA PREDIAL - FORNECIMENTO E INSTALAÇÃO. AF_04/2022</t>
  </si>
  <si>
    <t>26,66</t>
  </si>
  <si>
    <t>JUNTA DE EXPANSÃO EM COBRE, DN 15 MM, PONTA X PONTA, INSTALADO EM RAMAL E SUB-RAMAL DE HIDRÁULICA PREDIAL - FORNECIMENTO E INSTALAÇÃO. AF_04/2022</t>
  </si>
  <si>
    <t>519,45</t>
  </si>
  <si>
    <t>LUVA PASSANTE EM COBRE, DN 22 MM, SEM ANEL DE SOLDA, INSTALADO EM RAMAL E SUB-RAMAL DE HIDRÁULICA PREDIAL - FORNECIMENTO E INSTALAÇÃO. AF_04/2022</t>
  </si>
  <si>
    <t>16,58</t>
  </si>
  <si>
    <t>BUCHA DE REDUÇÃO EM COBRE, DN 22 MM X 15 MM, SEM ANEL DE SOLDA, PONTA X BOLSA, INSTALADO EM RAMAL E SUB-RAMAL DE HIDRÁULICA PREDIAL - FORNECIMENTO E INSTALAÇÃO. AF_04/2022</t>
  </si>
  <si>
    <t>13,99</t>
  </si>
  <si>
    <t>JUNTA DE EXPANSÃO EM COBRE, DN 22 MM, PONTA X PONTA, INSTALADO EM RAMAL E SUB-RAMAL DE HIDRÁULICA PREDIAL - FORNECIMENTO E INSTALAÇÃO. AF_04/2022</t>
  </si>
  <si>
    <t>604,72</t>
  </si>
  <si>
    <t>CONECTOR EM BRONZE/LATÃO, DN 22 MM X 1/2", SEM ANEL DE SOLDA, BOLSA X ROSCA F, INSTALADO EM RAMAL E SUB-RAMAL DE HIDRÁULICA PREDIAL - FORNECIMENTO E INSTALAÇÃO. AF_04/2022</t>
  </si>
  <si>
    <t>CONECTOR EM BRONZE/LATÃO, DN 22 MM X 3/4", SEM ANEL DE SOLDA, BOLSA X ROSCA F, INSTALADO EM RAMAL E SUB-RAMAL DE HIDRÁULICA PREDIAL - FORNECIMENTO E INSTALAÇÃO. AF_04/2022</t>
  </si>
  <si>
    <t>26,97</t>
  </si>
  <si>
    <t>CURVA DE TRANSPOSIÇÃO EM BRONZE/LATÃO, DN 22 MM, SEM ANEL DE SOLDA, BOLSA X BOLSA, INSTALADO EM RAMAL E SUB-RAMAL DE HIDRÁULICA PREDIAL - FORNECIMENTO E INSTALAÇÃO. AF_04/2022</t>
  </si>
  <si>
    <t>55,53</t>
  </si>
  <si>
    <t>LUVA PASSANTE EM COBRE, DN 28 MM, SEM ANEL DE SOLDA, INSTALADO EM RAMAL E SUB-RAMAL  DE HIDRÁULICA PREDIAL - FORNECIMENTO E INSTALAÇÃO. AF_04/2022</t>
  </si>
  <si>
    <t>CONECTOR EM BRONZE/LATÃO, DN 28 MM X 1/2", SEM ANEL DE SOLDA, BOLSA X ROSCA F, INSTALADO EM RAMAL E SUB-RAMAL DE HIDRÁULICA PREDIAL - FORNECIMENTO E INSTALAÇÃO. AF_04/2022</t>
  </si>
  <si>
    <t>CURVA DE TRANSPOSIÇÃO EM BRONZE/LATÃO, DN 28 MM, SEM ANEL DE SOLDA, BOLSA X BOLSA, INSTALADO EM RAMAL E SUB-RAMAL DE HIDRÁULICA PREDIAL - FORNECIMENTO E INSTALAÇÃO. AF_04/2022</t>
  </si>
  <si>
    <t>JUNTA DE EXPANSÃO EM COBRE, DN 28 MM, PONTA X PONTA, INSTALADO EM RAMAL E SUB-RAMAL DE HIDRÁULICA PREDIAL - FORNECIMENTO E INSTALAÇÃO. AF_04/2022</t>
  </si>
  <si>
    <t>665,93</t>
  </si>
  <si>
    <t>TE DUPLA CURVA EM BRONZE/LATÃO, DN 1/2" X 15 MM X 1/2", SEM ANEL DE SOLDA, ROSCA F X BOLSA X ROSCA F, INSTALADO EM RAMAL E SUB-RAMAL DE HIDRÁULICA PREDIAL - FORNECIMENTO E INSTALAÇÃO. AF_04/2022</t>
  </si>
  <si>
    <t>65,31</t>
  </si>
  <si>
    <t>TE DUPLA CURVA EM BRONZE/LATÃO, DN 3/4" X 22 MM X 3/4", SEM ANEL DE SOLDA, ROSCA F X BOLSA X ROSCA F, INSTALADO EM RAMAL E SUB-RAMAL DE HIDRÁULICA PREDIAL - FORNECIMENTO E INSTALAÇÃO. AF_04/2022</t>
  </si>
  <si>
    <t>CURVA EM COBRE, DN 22 MM, 45 GRAUS, SEM ANEL DE SOLDA, BOLSA X BOLSA, INSTALADO EM PRUMADA DE HIDRÁULICA PREDIAL - FORNECIMENTO E INSTALAÇÃO. AF_04/2022</t>
  </si>
  <si>
    <t>COTOVELO EM BRONZE/LATÃO, DN 22 MM X 1/2", 90 GRAUS, SEM ANEL DE SOLDA, BOLSA X ROSCA F, INSTALADO EM PRUMADA DE HIDRÁULICA PREDIAL - FORNECIMENTO E INSTALAÇÃO. AF_04/2022</t>
  </si>
  <si>
    <t>28,77</t>
  </si>
  <si>
    <t>COTOVELO EM BRONZE/LATÃO, DN 22 MM X 3/4", 90 GRAUS, SEM ANEL DE SOLDA, BOLSA X ROSCA F, INSTALADO EM PRUMADA DE HIDRÁULICA PREDIAL - FORNECIMENTO E INSTALAÇÃO. AF_04/2022</t>
  </si>
  <si>
    <t>32,57</t>
  </si>
  <si>
    <t>CURVA EM COBRE, DN 28 MM, 45 GRAUS, SEM ANEL DE SOLDA, BOLSA X BOLSA, INSTALADO EM PRUMADA DE HIDRÁULICA PREDIAL - FORNECIMENTO E INSTALAÇÃO. AF_04/2022</t>
  </si>
  <si>
    <t>28,41</t>
  </si>
  <si>
    <t>CURVA EM COBRE, DN 35 MM, 45 GRAUS, SEM ANEL DE SOLDA, BOLSA X BOLSA, INSTALADO EM PRUMADA DE HIDRÁULICA PREDIAL -  FORNECIMENTO E INSTALAÇÃO. AF_04/2022</t>
  </si>
  <si>
    <t>64,87</t>
  </si>
  <si>
    <t>CURVA EM COBRE, DN 42 MM, 45 GRAUS, SEM ANEL DE SOLDA, BOLSA X BOLSA, INSTALADO EM PRUMADA DE HIDRÁULICA PREDIAL - FORNECIMENTO E INSTALAÇÃO. AF_04/2022</t>
  </si>
  <si>
    <t>102,56</t>
  </si>
  <si>
    <t>CURVA EM COBRE, DN 54 MM, 45 GRAUS, SEM ANEL DE SOLDA, BOLSA X BOLSA, INSTALADO EM PRUMADA DE HIDRÁULICA PREDIAL - FORNECIMENTO E INSTALAÇÃO. AF_04/2022</t>
  </si>
  <si>
    <t>151,19</t>
  </si>
  <si>
    <t>CURVA EM COBRE, DN 66 MM, 45 GRAUS, SEM ANEL DE SOLDA, BOLSA X BOLSA, INSTALADO EM PRUMADA DE HIDRÁULICA PREDIAL - FORNECIMENTO E INSTALAÇÃO. AF_04/2022</t>
  </si>
  <si>
    <t>336,95</t>
  </si>
  <si>
    <t>BUCHA DE REDUÇÃO EM COBRE, DN 28 MM X 22 MM, SEM ANEL DE SOLDA, INSTALADO EM RAMAL E SUB-RAMAL DE HIDRÁULICA PREDIAL - FORNECIMENTO E INSTALAÇÃO. AF_04/2022</t>
  </si>
  <si>
    <t>20,24</t>
  </si>
  <si>
    <t>LUVA, EM FERRO GALVANIZADO, CONEXÃO ROSQUEADA, DN 50 (2), INSTALADO EM RESERVAÇÃO DE ÁGUA DE EDIFICAÇÃO QUE POSSUA RESERVATÓRIO DE FIBRA/FIBROCIMENTO  FORNECIMENTO E INSTALAÇÃO. AF_06/2016</t>
  </si>
  <si>
    <t>54,81</t>
  </si>
  <si>
    <t>NIPLE, EM FERRO GALVANIZADO, CONEXÃO ROSQUEADA, DN 50 (2), INSTALADO EM RESERVAÇÃO DE ÁGUA DE EDIFICAÇÃO QUE POSSUA RESERVATÓRIO DE FIBRA/FIBROCIMENTO  FORNECIMENTO E INSTALAÇÃO. AF_06/2016</t>
  </si>
  <si>
    <t>54,84</t>
  </si>
  <si>
    <t>LUVA, EM FERRO GALVANIZADO, CONEXÃO ROSQUEADA, DN 65 (2 1/2), INSTALADO EM RESERVAÇÃO DE ÁGUA DE EDIFICAÇÃO QUE POSSUA RESERVATÓRIO DE FIBRA/FIBROCIMENTO  FORNECIMENTO E INSTALAÇÃO. AF_06/2016</t>
  </si>
  <si>
    <t>87,04</t>
  </si>
  <si>
    <t>NIPLE, EM FERRO GALVANIZADO, CONEXÃO ROSQUEADA, DN 65 (2 1/2), INSTALADO EM RESERVAÇÃO DE ÁGUA DE EDIFICAÇÃO QUE POSSUA RESERVATÓRIO DE FIBRA/FIBROCIMENTO  FORNECIMENTO E INSTALAÇÃO. AF_06/2016</t>
  </si>
  <si>
    <t>75,60</t>
  </si>
  <si>
    <t>LUVA, EM FERRO GALVANIZADO, CONEXÃO ROSQUEADA, DN 80 (3), INSTALADO EM RESERVAÇÃO DE ÁGUA DE EDIFICAÇÃO QUE POSSUA RESERVATÓRIO DE FIBRA/FIBROCIMENTO  FORNECIMENTO E INSTALAÇÃO. AF_06/2016</t>
  </si>
  <si>
    <t>127,28</t>
  </si>
  <si>
    <t>NIPLE, EM FERRO GALVANIZADO, CONEXÃO ROSQUEADA, DN 80 (3), INSTALADO EM RESERVAÇÃO DE ÁGUA DE EDIFICAÇÃO QUE POSSUA RESERVATÓRIO DE FIBRA/FIBROCIMENTO  FORNECIMENTO E INSTALAÇÃO. AF_06/2016</t>
  </si>
  <si>
    <t>117,10</t>
  </si>
  <si>
    <t>COTOVELO 90 GRAUS, EM FERRO GALVANIZADO, CONEXÃO ROSQUEADA, DN 50 (2), INSTALADO EM RESERVAÇÃO DE ÁGUA DE EDIFICAÇÃO QUE POSSUA RESERVATÓRIO DE FIBRA/FIBROCIMENTO  FORNECIMENTO E INSTALAÇÃO. AF_06/2016</t>
  </si>
  <si>
    <t>78,87</t>
  </si>
  <si>
    <t>COTOVELO 45 GRAUS, EM FERRO GALVANIZADO, CONEXÃO ROSQUEADA, DN 50 (2), INSTALADO EM RESERVAÇÃO DE ÁGUA DE EDIFICAÇÃO QUE POSSUA RESERVATÓRIO DE FIBRA/FIBROCIMENTO  FORNECIMENTO E INSTALAÇÃO. AF_06/2016</t>
  </si>
  <si>
    <t>81,42</t>
  </si>
  <si>
    <t>COTOVELO 90 GRAUS, EM FERRO GALVANIZADO, CONEXÃO ROSQUEADA, DN 65 (2 1/2), INSTALADO EM RESERVAÇÃO DE ÁGUA DE EDIFICAÇÃO QUE POSSUA RESERVATÓRIO DE FIBRA/FIBROCIMENTO  FORNECIMENTO E INSTALAÇÃO. AF_06/2016</t>
  </si>
  <si>
    <t>124,42</t>
  </si>
  <si>
    <t>COTOVELO 45 GRAUS, EM FERRO GALVANIZADO, CONEXÃO ROSQUEADA, DN 65 (2 1/2), INSTALADO EM RESERVAÇÃO DE ÁGUA DE EDIFICAÇÃO QUE POSSUA RESERVATÓRIO DE FIBRA/FIBROCIMENTO  FORNECIMENTO E INSTALAÇÃO. AF_06/2016</t>
  </si>
  <si>
    <t>135,62</t>
  </si>
  <si>
    <t>COTOVELO 90 GRAUS, EM FERRO GALVANIZADO, CONEXÃO ROSQUEADA, DN 80 (3), INSTALADO EM RESERVAÇÃO DE ÁGUA DE EDIFICAÇÃO QUE POSSUA RESERVATÓRIO DE FIBRA/FIBROCIMENTO  FORNECIMENTO E INSTALAÇÃO. AF_06/2016</t>
  </si>
  <si>
    <t>171,78</t>
  </si>
  <si>
    <t>COTOVELO 45 GRAUS, EM FERRO GALVANIZADO, CONEXÃO ROSQUEADA, DN 80 (3), INSTALADO EM RESERVAÇÃO DE ÁGUA DE EDIFICAÇÃO QUE POSSUA RESERVATÓRIO DE FIBRA/FIBROCIMENTO  FORNECIMENTO E INSTALAÇÃO. AF_06/2016</t>
  </si>
  <si>
    <t>193,36</t>
  </si>
  <si>
    <t>TÊ, EM FERRO GALVANIZADO, CONEXÃO ROSQUEADA, DN 50 (2), INSTALADO EM RESERVAÇÃO DE ÁGUA DE EDIFICAÇÃO QUE POSSUA RESERVATÓRIO DE FIBRA/FIBROCIMENTO  FORNECIMENTO E INSTALAÇÃO. AF_06/2016</t>
  </si>
  <si>
    <t>104,97</t>
  </si>
  <si>
    <t>TÊ, EM FERRO GALVANIZADO, CONEXÃO ROSQUEADA, DN 65 (2 1/2), INSTALADO EM RESERVAÇÃO DE ÁGUA DE EDIFICAÇÃO QUE POSSUA RESERVATÓRIO DE FIBRA/FIBROCIMENTO  FORNECIMENTO E INSTALAÇÃO. AF_06/2016</t>
  </si>
  <si>
    <t>171,35</t>
  </si>
  <si>
    <t>TÊ, EM FERRO GALVANIZADO, CONEXÃO ROSQUEADA, DN 80 (3), INSTALADO EM RESERVAÇÃO DE ÁGUA DE EDIFICAÇÃO QUE POSSUA RESERVATÓRIO DE FIBRA/FIBROCIMENTO  FORNECIMENTO E INSTALAÇÃO. AF_06/2016</t>
  </si>
  <si>
    <t>226,76</t>
  </si>
  <si>
    <t>LUVA EM COBRE, DN 54 MM, SEM ANEL DE SOLDA, INSTALADO EM RESERVAÇÃO DE ÁGUA DE EDIFICAÇÃO QUE POSSUA RESERVATÓRIO DE FIBRA/FIBROCIMENTO  FORNECIMENTO E INSTALAÇÃO. AF_06/2016</t>
  </si>
  <si>
    <t>87,50</t>
  </si>
  <si>
    <t>LUVA EM COBRE, DN 66 MM, SEM ANEL DE SOLDA, INSTALADO EM RESERVAÇÃO DE ÁGUA DE EDIFICAÇÃO QUE POSSUA RESERVATÓRIO DE FIBRA/FIBROCIMENTO  FORNECIMENTO E INSTALAÇÃO. AF_06/2016</t>
  </si>
  <si>
    <t>220,60</t>
  </si>
  <si>
    <t>LUVA EM COBRE, DN 79 MM, SEM ANEL DE SOLDA, INSTALADO EM RESERVAÇÃO DE ÁGUA DE EDIFICAÇÃO QUE POSSUA RESERVATÓRIO DE FIBRA/FIBROCIMENTO  FORNECIMENTO E INSTALAÇÃO. AF_06/2016</t>
  </si>
  <si>
    <t>329,21</t>
  </si>
  <si>
    <t>LUVA DE COBRE, DN 104 MM, SEM ANEL DE SOLDA, INSTALADO EM RESERVAÇÃO DE ÁGUA DE EDIFICAÇÃO QUE POSSUA RESERVATÓRIO DE FIBRA/FIBROCIMENTO  FORNECIMENTO E INSTALAÇÃO. AF_06/2016</t>
  </si>
  <si>
    <t>463,58</t>
  </si>
  <si>
    <t>COTOVELO EM COBRE, DN 54 MM, 90 GRAUS, SEM ANEL DE SOLDA, INSTALADO EM RESERVAÇÃO DE ÁGUA DE EDIFICAÇÃO QUE POSSUA RESERVATÓRIO DE FIBRA/FIBROCIMENTO  FORNECIMENTO E INSTALAÇÃO. AF_06/2016</t>
  </si>
  <si>
    <t>148,73</t>
  </si>
  <si>
    <t>CURVA EM COBRE, DN 54 MM, 45 GRAUS, SEM ANEL DE SOLDA, BOLSA X BOLSA, INSTALADO EM RESERVAÇÃO DE ÁGUA DE EDIFICAÇÃO QUE POSSUA RESERVATÓRIO DE FIBRA/FIBROCIMENTO  FORNECIMENTO E INSTALAÇÃO. AF_06/2016</t>
  </si>
  <si>
    <t>169,62</t>
  </si>
  <si>
    <t>COTOVELO EM COBRE, DN 66 MM, 90 GRAUS, SEM ANEL DE SOLDA, INSTALADO EM RESERVAÇÃO DE ÁGUA DE EDIFICAÇÃO QUE POSSUA RESERVATÓRIO DE FIBRA/FIBROCIMENTO  FORNECIMENTO E INSTALAÇÃO. AF_06/2016</t>
  </si>
  <si>
    <t>423,34</t>
  </si>
  <si>
    <t>CURVA EM COBRE, DN 66 MM, 45 GRAUS, SEM ANEL DE SOLDA, BOLSA X BOLSA, INSTALADO EM RESERVAÇÃO DE ÁGUA DE EDIFICAÇÃO QUE POSSUA RESERVATÓRIO DE FIBRA/FIBROCIMENTO  FORNECIMENTO E INSTALAÇÃO. AF_06/2016</t>
  </si>
  <si>
    <t>350,69</t>
  </si>
  <si>
    <t>COTOVELO EM COBRE, DN 79 MM, 90 GRAUS, SEM ANEL DE SOLDA, INSTALADO EM RESERVAÇÃO DE ÁGUA DE EDIFICAÇÃO QUE POSSUA RESERVATÓRIO DE FIBRA/FIBROCIMENTO  FORNECIMENTO E INSTALAÇÃO. AF_06/2016</t>
  </si>
  <si>
    <t>415,14</t>
  </si>
  <si>
    <t>COTOVELO EM COBRE, DN 104 MM, 90 GRAUS, SEM ANEL DE SOLDA, INSTALADO EM RESERVAÇÃO DE ÁGUA DE EDIFICAÇÃO QUE POSSUA RESERVATÓRIO DE FIBRA/FIBROCIMENTO  FORNECIMENTO E INSTALAÇÃO. AF_06/2016</t>
  </si>
  <si>
    <t>958,56</t>
  </si>
  <si>
    <t>TE EM COBRE, DN 54 MM, SEM ANEL DE SOLDA, INSTALADO EM RESERVAÇÃO DE ÁGUA DE EDIFICAÇÃO QUE POSSUA RESERVATÓRIO DE FIBRA/FIBROCIMENTO  FORNECIMENTO E INSTALAÇÃO. AF_06/2016</t>
  </si>
  <si>
    <t>218,32</t>
  </si>
  <si>
    <t>TE EM COBRE, DN 66 MM, SEM ANEL DE SOLDA, INSTALADO EM RESERVAÇÃO DE ÁGUA DE EDIFICAÇÃO QUE POSSUA RESERVATÓRIO DE FIBRA/FIBROCIMENTO  FORNECIMENTO E INSTALAÇÃO. AF_06/2016</t>
  </si>
  <si>
    <t>TE EM COBRE, DN 79 MM, SEM ANEL DE SOLDA, INSTALADO EM RESERVAÇÃO DE ÁGUA DE EDIFICAÇÃO QUE POSSUA RESERVATÓRIO DE FIBRA/FIBROCIMENTO  FORNECIMENTO E INSTALAÇÃO. AF_06/2016</t>
  </si>
  <si>
    <t>800,34</t>
  </si>
  <si>
    <t>TE EM COBRE, DN 104 MM, SEM ANEL DE SOLDA, INSTALADO EM RESERVAÇÃO DE ÁGUA DE EDIFICAÇÃO QUE POSSUA RESERVATÓRIO DE FIBRA/FIBROCIMENTO  FORNECIMENTO E INSTALAÇÃO. AF_06/2016</t>
  </si>
  <si>
    <t>1.674,39</t>
  </si>
  <si>
    <t>ADAPTADOR CURTO COM BOLSA E ROSCA PARA REGISTRO, PVC, SOLDÁVEL, DN  25 MM X 3/4 , INSTALADO EM RESERVAÇÃO DE ÁGUA DE EDIFICAÇÃO QUE POSSUA RESERVATÓRIO DE FIBRA/FIBROCIMENTO   FORNECIMENTO E INSTALAÇÃO. AF_06/2016</t>
  </si>
  <si>
    <t>6,29</t>
  </si>
  <si>
    <t>LUVA PVC, SOLDÁVEL, DN  25 MM, INSTALADA EM RESERVAÇÃO DE ÁGUA DE EDIFICAÇÃO QUE POSSUA RESERVATÓRIO DE FIBRA/FIBROCIMENTO   FORNECIMENTO E INSTALAÇÃO. AF_06/2016</t>
  </si>
  <si>
    <t>6,17</t>
  </si>
  <si>
    <t>ADAPTADOR CURTO COM BOLSA E ROSCA PARA REGISTRO, PVC, SOLDÁVEL, DN 32 MM X 1 , INSTALADO EM RESERVAÇÃO DE ÁGUA DE EDIFICAÇÃO QUE POSSUA RESERVATÓRIO DE FIBRA/FIBROCIMENTO   FORNECIMENTO E INSTALAÇÃO. AF_06/2016</t>
  </si>
  <si>
    <t>LUVA PVC, SOLDÁVEL, DN 32 MM, INSTALADA EM RESERVAÇÃO DE ÁGUA DE EDIFICAÇÃO QUE POSSUA RESERVATÓRIO DE FIBRA/FIBROCIMENTO   FORNECIMENTO E INSTALAÇÃO. AF_06/2016</t>
  </si>
  <si>
    <t>7,61</t>
  </si>
  <si>
    <t>ADAPTADOR CURTO COM BOLSA E ROSCA PARA REGISTRO, PVC, SOLDÁVEL, DN 40 MM X 1 1/4 , INSTALADO EM RESERVAÇÃO DE ÁGUA DE EDIFICAÇÃO QUE POSSUA RESERVATÓRIO DE FIBRA/FIBROCIMENTO   FORNECIMENTO E INSTALAÇÃO. AF_06/2016</t>
  </si>
  <si>
    <t>12,40</t>
  </si>
  <si>
    <t>LUVA, PVC, SOLDÁVEL, DN 40 MM, INSTALADO EM RESERVAÇÃO DE ÁGUA DE EDIFICAÇÃO QUE POSSUA RESERVATÓRIO DE FIBRA/FIBROCIMENTO   FORNECIMENTO E INSTALAÇÃO. AF_06/2016</t>
  </si>
  <si>
    <t>ADAPTADOR CURTO COM BOLSA E ROSCA PARA REGISTRO, PVC, SOLDÁVEL, DN 50 MM X 1 1/2 , INSTALADO EM RESERVAÇÃO DE ÁGUA DE EDIFICAÇÃO QUE POSSUA RESERVATÓRIO DE FIBRA/FIBROCIMENTO   FORNECIMENTO E INSTALAÇÃO. AF_06/2016</t>
  </si>
  <si>
    <t>13,60</t>
  </si>
  <si>
    <t>LUVA, PVC, SOLDÁVEL, DN 50 MM, INSTALADO EM RESERVAÇÃO DE ÁGUA DE EDIFICAÇÃO QUE POSSUA RESERVATÓRIO DE FIBRA/FIBROCIMENTO   FORNECIMENTO E INSTALAÇÃO. AF_06/2016</t>
  </si>
  <si>
    <t>13,83</t>
  </si>
  <si>
    <t>ADAPTADOR CURTO COM BOLSA E ROSCA PARA REGISTRO, PVC, SOLDÁVEL, DN 60 MM X 2 , INSTALADO EM RESERVAÇÃO DE ÁGUA DE EDIFICAÇÃO QUE POSSUA RESERVATÓRIO DE FIBRA/FIBROCIMENTO   FORNECIMENTO E INSTALAÇÃO. AF_06/2016</t>
  </si>
  <si>
    <t>LUVA, PVC, SOLDÁVEL, DN 60 MM, INSTALADO EM RESERVAÇÃO DE ÁGUA DE EDIFICAÇÃO QUE POSSUA RESERVATÓRIO DE FIBRA/FIBROCIMENTO   FORNECIMENTO E INSTALAÇÃO. AF_06/2016</t>
  </si>
  <si>
    <t>29,90</t>
  </si>
  <si>
    <t>ADAPTADOR CURTO COM BOLSA E ROSCA PARA REGISTRO, PVC, SOLDÁVEL, DN 75 MM X 2 1/2 , INSTALADO EM RESERVAÇÃO DE ÁGUA DE EDIFICAÇÃO QUE POSSUA RESERVATÓRIO DE FIBRA/FIBROCIMENTO   FORNECIMENTO E INSTALAÇÃO. AF_06/2016</t>
  </si>
  <si>
    <t>36,80</t>
  </si>
  <si>
    <t>LUVA, PVC, SOLDÁVEL, DN 75 MM, INSTALADO EM RESERVAÇÃO DE ÁGUA DE EDIFICAÇÃO QUE POSSUA RESERVATÓRIO DE FIBRA/FIBROCIMENTO   FORNECIMENTO E INSTALAÇÃO. AF_06/2016</t>
  </si>
  <si>
    <t>ADAPTADOR CURTO COM BOLSA E ROSCA PARA REGISTRO, PVC, SOLDÁVEL, DN 85 MM X 3 , INSTALADO EM RESERVAÇÃO DE ÁGUA DE EDIFICAÇÃO QUE POSSUA RESERVATÓRIO DE FIBRA/FIBROCIMENTO   FORNECIMENTO E INSTALAÇÃO. AF_06/2016</t>
  </si>
  <si>
    <t>62,84</t>
  </si>
  <si>
    <t>LUVA, PVC, SOLDÁVEL, DN 85 MM, INSTALADO EM RESERVAÇÃO DE ÁGUA DE EDIFICAÇÃO QUE POSSUA RESERVATÓRIO DE FIBRA/FIBROCIMENTO   FORNECIMENTO E INSTALAÇÃO. AF_06/2016</t>
  </si>
  <si>
    <t>86,89</t>
  </si>
  <si>
    <t>ADAPTADOR CURTO COM BOLSA E ROSCA PARA REGISTRO, PVC, SOLDÁVEL, DN 110 MM X 4 , INSTALADO EM RESERVAÇÃO DE ÁGUA DE EDIFICAÇÃO QUE POSSUA RESERVATÓRIO DE FIBRA/FIBROCIMENTO   FORNECIMENTO E INSTALAÇÃO. AF_06/2016</t>
  </si>
  <si>
    <t>84,25</t>
  </si>
  <si>
    <t>LUVA, PVC, SOLDÁVEL, DN 110 MM, INSTALADO EM RESERVAÇÃO DE ÁGUA DE EDIFICAÇÃO QUE POSSUA RESERVATÓRIO DE FIBRA/FIBROCIMENTO   FORNECIMENTO E INSTALAÇÃO. AF_06/2016</t>
  </si>
  <si>
    <t>124,37</t>
  </si>
  <si>
    <t>JOELHO 90 GRAUS COM BUCHA DE LATÃO, PVC, SOLDÁVEL, DN  25 MM, X 3/4 INSTALADO EM RESERVAÇÃO DE ÁGUA DE EDIFICAÇÃO QUE POSSUA RESERVATÓRIO DE FIBRA/FIBROCIMENTO   FORNECIMENTO E INSTALAÇÃO. AF_06/2016</t>
  </si>
  <si>
    <t>CURVA 90 GRAUS, PVC, SOLDÁVEL, DN  25 MM, INSTALADO EM RESERVAÇÃO DE ÁGUA DE EDIFICAÇÃO QUE POSSUA RESERVATÓRIO DE FIBRA/FIBROCIMENTO   FORNECIMENTO E INSTALAÇÃO. AF_06/2016</t>
  </si>
  <si>
    <t>JOELHO 90 GRAUS, PVC, SOLDÁVEL, DN 32 MM INSTALADO EM RESERVAÇÃO DE ÁGUA DE EDIFICAÇÃO QUE POSSUA RESERVATÓRIO DE FIBRA/FIBROCIMENTO   FORNECIMENTO E INSTALAÇÃO. AF_06/2016</t>
  </si>
  <si>
    <t>CURVA 90 GRAUS, PVC, SOLDÁVEL, DN 32 MM, INSTALADO EM RESERVAÇÃO DE ÁGUA DE EDIFICAÇÃO QUE POSSUA RESERVATÓRIO DE FIBRA/FIBROCIMENTO   FORNECIMENTO E INSTALAÇÃO. AF_06/2016</t>
  </si>
  <si>
    <t>JOELHO 90 GRAUS, PVC, SOLDÁVEL, DN 40 MM INSTALADO EM RESERVAÇÃO DE ÁGUA DE EDIFICAÇÃO QUE POSSUA RESERVATÓRIO DE FIBRA/FIBROCIMENTO   FORNECIMENTO E INSTALAÇÃO. AF_06/2016</t>
  </si>
  <si>
    <t>17,07</t>
  </si>
  <si>
    <t>CURVA 90 GRAUS, PVC, SOLDÁVEL, DN 40 MM, INSTALADO EM RESERVAÇÃO DE ÁGUA DE EDIFICAÇÃO QUE POSSUA RESERVATÓRIO DE FIBRA/FIBROCIMENTO   FORNECIMENTO E INSTALAÇÃO. AF_06/2016</t>
  </si>
  <si>
    <t>26,19</t>
  </si>
  <si>
    <t>JOELHO 90 GRAUS, PVC, SOLDÁVEL, DN 50 MM INSTALADO EM RESERVAÇÃO DE ÁGUA DE EDIFICAÇÃO QUE POSSUA RESERVATÓRIO DE FIBRA/FIBROCIMENTO   FORNECIMENTO E INSTALAÇÃO. AF_06/2016</t>
  </si>
  <si>
    <t>CURVA 90 GRAUS, PVC, SOLDÁVEL, DN 50 MM, INSTALADO EM RESERVAÇÃO DE ÁGUA DE EDIFICAÇÃO QUE POSSUA RESERVATÓRIO DE FIBRA/FIBROCIMENTO   FORNECIMENTO E INSTALAÇÃO. AF_06/2016</t>
  </si>
  <si>
    <t>29,62</t>
  </si>
  <si>
    <t>JOELHO 90 GRAUS, PVC, SOLDÁVEL, DN 60 MM INSTALADO EM RESERVAÇÃO DE ÁGUA DE EDIFICAÇÃO QUE POSSUA RESERVATÓRIO DE FIBRA/FIBROCIMENTO   FORNECIMENTO E INSTALAÇÃO. AF_06/2016</t>
  </si>
  <si>
    <t>CURVA 90 GRAUS, PVC, SOLDÁVEL, DN 60 MM, INSTALADO EM RESERVAÇÃO DE ÁGUA DE EDIFICAÇÃO QUE POSSUA RESERVATÓRIO DE FIBRA/FIBROCIMENTO   FORNECIMENTO E INSTALAÇÃO. AF_06/2016</t>
  </si>
  <si>
    <t>66,03</t>
  </si>
  <si>
    <t>JOELHO 90 GRAUS, PVC, SOLDÁVEL, DN 75 MM INSTALADO EM RESERVAÇÃO DE ÁGUA DE EDIFICAÇÃO QUE POSSUA RESERVATÓRIO DE FIBRA/FIBROCIMENTO   FORNECIMENTO E INSTALAÇÃO. AF_06/2016</t>
  </si>
  <si>
    <t>134,28</t>
  </si>
  <si>
    <t>CURVA 90 GRAUS, PVC, SOLDÁVEL, DN 75 MM, INSTALADO EM RESERVAÇÃO DE ÁGUA DE EDIFICAÇÃO QUE POSSUA RESERVATÓRIO DE FIBRA/FIBROCIMENTO   FORNECIMENTO E INSTALAÇÃO. AF_06/2016</t>
  </si>
  <si>
    <t>85,94</t>
  </si>
  <si>
    <t>JOELHO 90 GRAUS, PVC, SOLDÁVEL, DN 85 MM INSTALADO EM RESERVAÇÃO DE ÁGUA DE EDIFICAÇÃO QUE POSSUA RESERVATÓRIO DE FIBRA/FIBROCIMENTO   FORNECIMENTO E INSTALAÇÃO. AF_06/2016</t>
  </si>
  <si>
    <t>170,51</t>
  </si>
  <si>
    <t>CURVA 90 GRAUS, PVC, SOLDÁVEL, DN 85 MM, INSTALADO EM RESERVAÇÃO DE ÁGUA DE EDIFICAÇÃO QUE POSSUA RESERVATÓRIO DE FIBRA/FIBROCIMENTO   FORNECIMENTO E INSTALAÇÃO. AF_06/2016</t>
  </si>
  <si>
    <t>130,28</t>
  </si>
  <si>
    <t>JOELHO 90 GRAUS, PVC, SOLDÁVEL, DN 110 MM INSTALADO EM RESERVAÇÃO DE ÁGUA DE EDIFICAÇÃO QUE POSSUA RESERVATÓRIO DE FIBRA/FIBROCIMENTO   FORNECIMENTO E INSTALAÇÃO. AF_06/2016</t>
  </si>
  <si>
    <t>322,19</t>
  </si>
  <si>
    <t>CURVA 90 GRAUS, PVC, SOLDÁVEL, DN 110 MM, INSTALADO EM RESERVAÇÃO DE ÁGUA DE EDIFICAÇÃO QUE POSSUA RESERVATÓRIO DE FIBRA/FIBROCIMENTO   FORNECIMENTO E INSTALAÇÃO. AF_06/2016</t>
  </si>
  <si>
    <t>261,54</t>
  </si>
  <si>
    <t>TÊ, PVC, SOLDÁVEL, DN  25 MM INSTALADO EM RESERVAÇÃO DE ÁGUA DE EDIFICAÇÃO QUE POSSUA RESERVATÓRIO DE FIBRA/FIBROCIMENTO   FORNECIMENTO E INSTALAÇÃO. AF_06/2016</t>
  </si>
  <si>
    <t>11,02</t>
  </si>
  <si>
    <t>TÊ COM BUCHA DE LATÃO NA BOLSA CENTRAL, PVC, SOLDÁVEL, DN  25 MM X 3/4 , INSTALADO EM RESERVAÇÃO DE ÁGUA DE EDIFICAÇÃO QUE POSSUA RESERVATÓRIO DE FIBRA/FIBROCIMENTO   FORNECIMENTO E INSTALAÇÃO. AF_06/2016</t>
  </si>
  <si>
    <t>15,38</t>
  </si>
  <si>
    <t>TÊ, PVC, SOLDÁVEL, DN 32 MM INSTALADO EM RESERVAÇÃO DE ÁGUA DE EDIFICAÇÃO QUE POSSUA RESERVATÓRIO DE FIBRA/FIBROCIMENTO   FORNECIMENTO E INSTALAÇÃO. AF_06/2016</t>
  </si>
  <si>
    <t>TÊ DE REDUÇÃO, PVC, SOLDÁVEL, DN 32 MM X  25 MM, INSTALADO EM RESERVAÇÃO DE ÁGUA DE EDIFICAÇÃO QUE POSSUA RESERVATÓRIO DE FIBRA/FIBROCIMENTO   FORNECIMENTO E INSTALAÇÃO. AF_06/2016</t>
  </si>
  <si>
    <t>17,19</t>
  </si>
  <si>
    <t>TÊ, PVC, SOLDÁVEL, DN 40 MM INSTALADO EM RESERVAÇÃO DE ÁGUA DE EDIFICAÇÃO QUE POSSUA RESERVATÓRIO DE FIBRA/FIBROCIMENTO   FORNECIMENTO E INSTALAÇÃO. AF_06/2016</t>
  </si>
  <si>
    <t>TÊ DE REDUÇÃO, PVC, SOLDÁVEL, DN 40 MM X 32 MM, INSTALADO EM RESERVAÇÃO DE ÁGUA DE EDIFICAÇÃO QUE POSSUA RESERVATÓRIO DE FIBRA/FIBROCIMENTO   FORNECIMENTO E INSTALAÇÃO. AF_06/2016</t>
  </si>
  <si>
    <t>TÊ, PVC, SOLDÁVEL, DN 50 MM INSTALADO EM RESERVAÇÃO DE ÁGUA DE EDIFICAÇÃO QUE POSSUA RESERVATÓRIO DE FIBRA/FIBROCIMENTO   FORNECIMENTO E INSTALAÇÃO. AF_06/2016</t>
  </si>
  <si>
    <t>27,28</t>
  </si>
  <si>
    <t>TÊ DE REDUÇÃO, PVC, SOLDÁVEL, DN 50 MM X 40 MM, INSTALADO EM RESERVAÇÃO DE ÁGUA DE EDIFICAÇÃO QUE POSSUA RESERVATÓRIO DE FIBRA/FIBROCIMENTO   FORNECIMENTO E INSTALAÇÃO. AF_06/2016</t>
  </si>
  <si>
    <t>37,10</t>
  </si>
  <si>
    <t>TÊ, PVC, SOLDÁVEL, DN 60 MM INSTALADO EM RESERVAÇÃO DE ÁGUA DE EDIFICAÇÃO QUE POSSUA RESERVATÓRIO DE FIBRA/FIBROCIMENTO   FORNECIMENTO E INSTALAÇÃO. AF_06/2016</t>
  </si>
  <si>
    <t>TÊ, PVC, SOLDÁVEL, DN 75 MM INSTALADO EM RESERVAÇÃO DE ÁGUA DE EDIFICAÇÃO QUE POSSUA RESERVATÓRIO DE FIBRA/FIBROCIMENTO   FORNECIMENTO E INSTALAÇÃO. AF_06/2016</t>
  </si>
  <si>
    <t>102,35</t>
  </si>
  <si>
    <t>TÊ DE REDUÇÃO, PVC, SOLDÁVEL, DN 75 MM X 50 MM, INSTALADO EM RESERVAÇÃO DE ÁGUA DE EDIFICAÇÃO QUE POSSUA RESERVATÓRIO DE FIBRA/FIBROCIMENTO   FORNECIMENTO E INSTALAÇÃO. AF_06/2016</t>
  </si>
  <si>
    <t>88,98</t>
  </si>
  <si>
    <t>TÊ, PVC, SOLDÁVEL, DN 85 MM INSTALADO EM RESERVAÇÃO DE ÁGUA DE EDIFICAÇÃO QUE POSSUA RESERVATÓRIO DE FIBRA/FIBROCIMENTO   FORNECIMENTO E INSTALAÇÃO. AF_06/2016</t>
  </si>
  <si>
    <t>171,95</t>
  </si>
  <si>
    <t>TÊ DE REDUÇÃO, PVC, SOLDÁVEL, DN 85 MM X 60 MM, INSTALADO EM RESERVAÇÃO DE ÁGUA DE EDIFICAÇÃO QUE POSSUA RESERVATÓRIO DE FIBRA/FIBROCIMENTO   FORNECIMENTO E INSTALAÇÃO. AF_06/2016</t>
  </si>
  <si>
    <t>144,58</t>
  </si>
  <si>
    <t>TÊ, PVC, SOLDÁVEL, DN 110 MM INSTALADO EM RESERVAÇÃO DE ÁGUA DE EDIFICAÇÃO QUE POSSUA RESERVATÓRIO DE FIBRA/FIBROCIMENTO   FORNECIMENTO E INSTALAÇÃO. AF_06/2016</t>
  </si>
  <si>
    <t>258,78</t>
  </si>
  <si>
    <t>TÊ DE REDUÇÃO, PVC, SOLDÁVEL, DN 110 MM X 60 MM, INSTALADO EM RESERVAÇÃO DE ÁGUA DE EDIFICAÇÃO QUE POSSUA RESERVATÓRIO DE FIBRA/FIBROCIMENTO   FORNECIMENTO E INSTALAÇÃO. AF_06/2016</t>
  </si>
  <si>
    <t>244,77</t>
  </si>
  <si>
    <t>ADAPTADOR COM FLANGE E ANEL DE VEDAÇÃO, PVC, SOLDÁVEL, DN  25 MM X 3/4 , INSTALADO EM RESERVAÇÃO DE ÁGUA DE EDIFICAÇÃO QUE POSSUA RESERVATÓRIO DE FIBRA/FIBROCIMENTO   FORNECIMENTO E INSTALAÇÃO. AF_06/2016</t>
  </si>
  <si>
    <t>21,94</t>
  </si>
  <si>
    <t>ADAPTADOR COM FLANGE E ANEL DE VEDAÇÃO, PVC, SOLDÁVEL, DN 32 MM X 1 , INSTALADO EM RESERVAÇÃO DE ÁGUA DE EDIFICAÇÃO QUE POSSUA RESERVATÓRIO DE FIBRA/FIBROCIMENTO   FORNECIMENTO E INSTALAÇÃO. AF_06/2016</t>
  </si>
  <si>
    <t>26,14</t>
  </si>
  <si>
    <t>ADAPTADOR COM FLANGE E ANEL DE VEDAÇÃO, PVC, SOLDÁVEL, DN 40 MM X 1 1/4 , INSTALADO EM RESERVAÇÃO DE ÁGUA DE EDIFICAÇÃO QUE POSSUA RESERVATÓRIO DE FIBRA/FIBROCIMENTO   FORNECIMENTO E INSTALAÇÃO. AF_06/2016</t>
  </si>
  <si>
    <t>ADAPTADOR COM FLANGE E ANEL DE VEDAÇÃO, PVC, SOLDÁVEL, DN 50 MM X 1 1/2 , INSTALADO EM RESERVAÇÃO DE ÁGUA DE EDIFICAÇÃO QUE POSSUA RESERVATÓRIO DE FIBRA/FIBROCIMENTO   FORNECIMENTO E INSTALAÇÃO. AF_06/2016</t>
  </si>
  <si>
    <t>46,28</t>
  </si>
  <si>
    <t>ADAPTADOR COM FLANGE E ANEL DE VEDAÇÃO, PVC, SOLDÁVEL, DN 60 MM X 2 , INSTALADO EM RESERVAÇÃO DE ÁGUA DE EDIFICAÇÃO QUE POSSUA RESERVATÓRIO DE FIBRA/FIBROCIMENTO   FORNECIMENTO E INSTALAÇÃO. AF_06/2016</t>
  </si>
  <si>
    <t>58,09</t>
  </si>
  <si>
    <t>ADAPTADOR COM FLANGES LIVRES, PVC, SOLDÁVEL, DN  25 MM X 3/4 , INSTALADO EM RESERVAÇÃO DE ÁGUA DE EDIFICAÇÃO QUE POSSUA RESERVATÓRIO DE FIBRA/FIBROCIMENTO   FORNECIMENTO E INSTALAÇÃO. AF_06/2016</t>
  </si>
  <si>
    <t>27,88</t>
  </si>
  <si>
    <t>ADAPTADOR COM FLANGES LIVRES, PVC, SOLDÁVEL, DN 32 MM X 1 , INSTALADO EM RESERVAÇÃO DE ÁGUA DE EDIFICAÇÃO QUE POSSUA RESERVATÓRIO DE FIBRA/FIBROCIMENTO   FORNECIMENTO E INSTALAÇÃO. AF_06/2016</t>
  </si>
  <si>
    <t>36,26</t>
  </si>
  <si>
    <t>ADAPTADOR COM FLANGES LIVRES, PVC, SOLDÁVEL, DN 40 MM X 1 1/4 , INSTALADO EM RESERVAÇÃO DE ÁGUA DE EDIFICAÇÃO QUE POSSUA RESERVATÓRIO DE FIBRA/FIBROCIMENTO   FORNECIMENTO E INSTALAÇÃO. AF_06/2016</t>
  </si>
  <si>
    <t>57,06</t>
  </si>
  <si>
    <t>ADAPTADOR COM FLANGES LIVRES, PVC, SOLDÁVEL, DN 50 MM X 1 1/2 , INSTALADO EM RESERVAÇÃO DE ÁGUA DE EDIFICAÇÃO QUE POSSUA RESERVATÓRIO DE FIBRA/FIBROCIMENTO   FORNECIMENTO E INSTALAÇÃO. AF_06/2016</t>
  </si>
  <si>
    <t>67,15</t>
  </si>
  <si>
    <t>ADAPTADOR COM FLANGES LIVRES, PVC, SOLDÁVEL, DN 60 MM X 2 , INSTALADO EM RESERVAÇÃO DE ÁGUA DE EDIFICAÇÃO QUE POSSUA RESERVATÓRIO DE FIBRA/FIBROCIMENTO   FORNECIMENTO E INSTALAÇÃO. AF_06/2016</t>
  </si>
  <si>
    <t>91,02</t>
  </si>
  <si>
    <t>ADAPTADOR COM FLANGES LIVRES, PVC, SOLDÁVEL, DN 75 MM X 2 1/2 , INSTALADO EM RESERVAÇÃO DE ÁGUA DE EDIFICAÇÃO QUE POSSUA RESERVATÓRIO DE FIBRA/FIBROCIMENTO   FORNECIMENTO E INSTALAÇÃO. AF_06/2016</t>
  </si>
  <si>
    <t>242,49</t>
  </si>
  <si>
    <t>ADAPTADOR COM FLANGES LIVRES, PVC, SOLDÁVEL, DN 85 MM X 3 , INSTALADO EM RESERVAÇÃO DE ÁGUA DE EDIFICAÇÃO QUE POSSUA RESERVATÓRIO DE FIBRA/FIBROCIMENTO   FORNECIMENTO E INSTALAÇÃO. AF_06/2016</t>
  </si>
  <si>
    <t>329,84</t>
  </si>
  <si>
    <t>ADAPTADOR COM FLANGES LIVRES, PVC, SOLDÁVEL, DN 110 MM X 4 , INSTALADO EM RESERVAÇÃO DE ÁGUA DE EDIFICAÇÃO QUE POSSUA RESERVATÓRIO DE FIBRA/FIBROCIMENTO   FORNECIMENTO E INSTALAÇÃO. AF_06/2016</t>
  </si>
  <si>
    <t>456,49</t>
  </si>
  <si>
    <t>CONECTOR, CPVC, SOLDÁVEL, DN 22 MM X 3/4, INSTALADO EM RESERVAÇÃO DE ÁGUA DE EDIFICAÇÃO QUE POSSUA RESERVATÓRIO DE FIBRA/FIBROCIMENTO  FORNECIMENTO E INSTALAÇÃO. AF_06/2016</t>
  </si>
  <si>
    <t>LUVA, CPVC, SOLDÁVEL, DN 22 MM, INSTALADO EM RESERVAÇÃO DE ÁGUA DE EDIFICAÇÃO QUE POSSUA RESERVATÓRIO DE FIBRA/FIBROCIMENTO  FORNECIMENTO E INSTALAÇÃO. AF_06/2016</t>
  </si>
  <si>
    <t>6,21</t>
  </si>
  <si>
    <t>CONECTOR, CPVC, SOLDÁVEL, DN 28 MM X 1, INSTALADO EM RESERVAÇÃO DE ÁGUA DE EDIFICAÇÃO QUE POSSUA RESERVATÓRIO DE FIBRA/FIBROCIMENTO  FORNECIMENTO E INSTALAÇÃO. AF_06/2016</t>
  </si>
  <si>
    <t>38,12</t>
  </si>
  <si>
    <t>LUVA, CPVC, SOLDÁVEL, DN 28 MM, INSTALADO EM RESERVAÇÃO DE ÁGUA DE EDIFICAÇÃO QUE POSSUA RESERVATÓRIO DE FIBRA/FIBROCIMENTO  FORNECIMENTO E INSTALAÇÃO. AF_06/2016</t>
  </si>
  <si>
    <t>8,67</t>
  </si>
  <si>
    <t>CONECTOR, CPVC, SOLDÁVEL, DN 35 MM X 1 1/4, INSTALADO EM RESERVAÇÃO DE ÁGUA DE EDIFICAÇÃO QUE POSSUA RESERVATÓRIO DE FIBRA/FIBROCIMENTO  FORNECIMENTO E INSTALAÇÃO. AF_06/2016</t>
  </si>
  <si>
    <t>143,35</t>
  </si>
  <si>
    <t>LUVA, CPVC, SOLDÁVEL, DN 35 MM, INSTALADO EM RESERVAÇÃO DE ÁGUA DE EDIFICAÇÃO QUE POSSUA RESERVATÓRIO DE FIBRA/FIBROCIMENTO  FORNECIMENTO E INSTALAÇÃO. AF_06/2016</t>
  </si>
  <si>
    <t>CONECTOR, CPVC, SOLDÁVEL, DN 42 MM X 1 1/2, INSTALADO EM RESERVAÇÃO DE ÁGUA DE EDIFICAÇÃO QUE POSSUA RESERVATÓRIO DE FIBRA/FIBROCIMENTO  FORNECIMENTO E INSTALAÇÃO. AF_06/2016</t>
  </si>
  <si>
    <t>174,04</t>
  </si>
  <si>
    <t>LUVA, CPVC, SOLDÁVEL, DN 42 MM, INSTALADO EM RESERVAÇÃO DE ÁGUA DE EDIFICAÇÃO QUE POSSUA RESERVATÓRIO DE FIBRA/FIBROCIMENTO  FORNECIMENTO E INSTALAÇÃO. AF_06/2016</t>
  </si>
  <si>
    <t>LUVA, CPVC, SOLDÁVEL, DN 54 MM, INSTALADO EM RESERVAÇÃO DE ÁGUA DE EDIFICAÇÃO QUE POSSUA RESERVATÓRIO DE FIBRA/FIBROCIMENTO  FORNECIMENTO E INSTALAÇÃO. AF_06/2016</t>
  </si>
  <si>
    <t>36,54</t>
  </si>
  <si>
    <t>LUVA, CPVC, SOLDÁVEL, DN 89 MM, INSTALADO EM RESERVAÇÃO DE ÁGUA DE EDIFICAÇÃO QUE POSSUA RESERVATÓRIO DE FIBRA/FIBROCIMENTO  FORNECIMENTO E INSTALAÇÃO. AF_06/2016</t>
  </si>
  <si>
    <t>150,90</t>
  </si>
  <si>
    <t>JOELHO 90 GRAUS, CPVC, SOLDÁVEL, DN 22 MM, INSTALADO EM RESERVAÇÃO DE ÁGUA DE EDIFICAÇÃO QUE POSSUA RESERVATÓRIO DE FIBRA/FIBROCIMENTO  FORNECIMENTO E INSTALAÇÃO. AF_06/2016</t>
  </si>
  <si>
    <t>9,74</t>
  </si>
  <si>
    <t>CURVA 90 GRAUS, CPVC, SOLDÁVEL, DN 22 MM, INSTALADO EM RESERVAÇÃO DE ÁGUA DE EDIFICAÇÃO QUE POSSUA RESERVATÓRIO DE FIBRA/FIBROCIMENTO  FORNECIMENTO E INSTALAÇÃO. AF_06/2016</t>
  </si>
  <si>
    <t>11,99</t>
  </si>
  <si>
    <t>JOELHO 90 GRAUS, CPVC, SOLDÁVEL, DN 28 MM, INSTALADO EM RESERVAÇÃO DE ÁGUA DE EDIFICAÇÃO QUE POSSUA RESERVATÓRIO DE FIBRA/FIBROCIMENTO  FORNECIMENTO E INSTALAÇÃO. AF_06/2016</t>
  </si>
  <si>
    <t>CURVA 90 GRAUS, CPVC, SOLDÁVEL, DN 28 MM, INSTALADO EM RESERVAÇÃO DE ÁGUA DE EDIFICAÇÃO QUE POSSUA RESERVATÓRIO DE FIBRA/FIBROCIMENTO  FORNECIMENTO E INSTALAÇÃO. AF_06/2016</t>
  </si>
  <si>
    <t>JOELHO 90 GRAUS, CPVC, SOLDÁVEL, DN 35 MM, INSTALADO EM RESERVAÇÃO DE ÁGUA DE EDIFICAÇÃO QUE POSSUA RESERVATÓRIO DE FIBRA/FIBROCIMENTO  FORNECIMENTO E INSTALAÇÃO. AF_06/2016</t>
  </si>
  <si>
    <t>JOELHO 90 GRAUS, CPVC, SOLDÁVEL, DN 42 MM, INSTALADO EM RESERVAÇÃO DE ÁGUA DE EDIFICAÇÃO QUE POSSUA RESERVATÓRIO DE FIBRA/FIBROCIMENTO  FORNECIMENTO E INSTALAÇÃO. AF_06/2016</t>
  </si>
  <si>
    <t>32,48</t>
  </si>
  <si>
    <t>JOELHO 90 GRAUS, CPVC, SOLDÁVEL, DN 54 MM, INSTALADO EM RESERVAÇÃO DE ÁGUA DE EDIFICAÇÃO QUE POSSUA RESERVATÓRIO DE FIBRA/FIBROCIMENTO  FORNECIMENTO E INSTALAÇÃO. AF_06/2016</t>
  </si>
  <si>
    <t>66,71</t>
  </si>
  <si>
    <t>JOELHO 90 GRAUS, CPVC, SOLDÁVEL, DN 73 MM, INSTALADO EM RESERVAÇÃO DE ÁGUA DE EDIFICAÇÃO QUE POSSUA RESERVATÓRIO DE FIBRA/FIBROCIMENTO  FORNECIMENTO E INSTALAÇÃO. AF_06/2016</t>
  </si>
  <si>
    <t>156,31</t>
  </si>
  <si>
    <t>JOELHO 90 GRAUS, CPVC, SOLDÁVEL, DN 89 MM, INSTALADO EM RESERVAÇÃO DE ÁGUA DE EDIFICAÇÃO QUE POSSUA RESERVATÓRIO DE FIBRA/FIBROCIMENTO  FORNECIMENTO E INSTALAÇÃO. AF_06/2016</t>
  </si>
  <si>
    <t>191,56</t>
  </si>
  <si>
    <t>TE, CPVC, SOLDÁVEL, DN 22 MM, INSTALADO EM RESERVAÇÃO DE ÁGUA DE EDIFICAÇÃO QUE POSSUA RESERVATÓRIO DE FIBRA/FIBROCIMENTO  FORNECIMENTO E INSTALAÇÃO. AF_06/2016</t>
  </si>
  <si>
    <t>12,36</t>
  </si>
  <si>
    <t>TE, CPVC, SOLDÁVEL, DN 28 MM, INSTALADO EM RESERVAÇÃO DE ÁGUA DE EDIFICAÇÃO QUE POSSUA RESERVATÓRIO DE FIBRA/FIBROCIMENTO  FORNECIMENTO E INSTALAÇÃO. AF_06/2016</t>
  </si>
  <si>
    <t>16,61</t>
  </si>
  <si>
    <t>TE, CPVC, SOLDÁVEL, DN 35 MM, INSTALADO EM RESERVAÇÃO DE ÁGUA DE EDIFICAÇÃO QUE POSSUA RESERVATÓRIO DE FIBRA/FIBROCIMENTO  FORNECIMENTO E INSTALAÇÃO. AF_06/2016</t>
  </si>
  <si>
    <t>41,56</t>
  </si>
  <si>
    <t>TE, CPVC, SOLDÁVEL, DN 42 MM, INSTALADO EM RESERVAÇÃO DE ÁGUA DE EDIFICAÇÃO QUE POSSUA RESERVATÓRIO DE FIBRA/FIBROCIMENTO  FORNECIMENTO E INSTALAÇÃO. AF_06/2016</t>
  </si>
  <si>
    <t>51,01</t>
  </si>
  <si>
    <t>TE, CPVC, SOLDÁVEL, DN 54 MM, INSTALADO EM RESERVAÇÃO DE ÁGUA DE EDIFICAÇÃO QUE POSSUA RESERVATÓRIO DE FIBRA/FIBROCIMENTO  FORNECIMENTO E INSTALAÇÃO. AF_06/2016</t>
  </si>
  <si>
    <t>83,86</t>
  </si>
  <si>
    <t>TE, CPVC, SOLDÁVEL, DN 73 MM, INSTALADO EM RESERVAÇÃO DE ÁGUA DE EDIFICAÇÃO QUE POSSUA RESERVATÓRIO DE FIBRA/FIBROCIMENTO  FORNECIMENTO E INSTALAÇÃO. AF_06/2016</t>
  </si>
  <si>
    <t>178,56</t>
  </si>
  <si>
    <t>TE, CPVC, SOLDÁVEL, DN 89 MM, INSTALADO EM RESERVAÇÃO DE ÁGUA DE EDIFICAÇÃO QUE POSSUA RESERVATÓRIO DE FIBRA/FIBROCIMENTO  FORNECIMENTO E INSTALAÇÃO. AF_06/2016</t>
  </si>
  <si>
    <t>229,65</t>
  </si>
  <si>
    <t>ADAPTADOR COM FLANGE E ANEL DE VEDAÇÃO, PVC, SOLDÁVEL, DN  20 MM X 1/2 , INSTALADO EM RESERVAÇÃO DE ÁGUA DE EDIFICAÇÃO QUE POSSUA RESERVATÓRIO DE FIBRA/FIBROCIMENTO   FORNECIMENTO E INSTALAÇÃO. AF_06/2016</t>
  </si>
  <si>
    <t>ADAPTADOR COM FLANGES LIVRES, PVC, SOLDÁVEL LONGO, DN 32 MM X 1 , INSTALADO EM RESERVAÇÃO DE ÁGUA DE EDIFICAÇÃO QUE POSSUA RESERVATÓRIO DE FIBRA/FIBROCIMENTO   FORNECIMENTO E INSTALAÇÃO. AF_06/2016</t>
  </si>
  <si>
    <t>36,86</t>
  </si>
  <si>
    <t>ADAPTADOR COM FLANGES LIVRES, PVC, SOLDÁVEL LONGO, DN 40 MM X 1 1/4 , INSTALADO EM RESERVAÇÃO DE ÁGUA DE EDIFICAÇÃO QUE POSSUA RESERVATÓRIO DE FIBRA/FIBROCIMENTO   FORNECIMENTO E INSTALAÇÃO. AF_06/2016</t>
  </si>
  <si>
    <t>48,73</t>
  </si>
  <si>
    <t>ADAPTADOR COM FLANGES LIVRES, PVC, SOLDÁVEL LONGO, DN 50 MM X 1 1/2 , INSTALADO EM RESERVAÇÃO DE ÁGUA DE EDIFICAÇÃO QUE POSSUA RESERVATÓRIO DE FIBRA/FIBROCIMENTO   FORNECIMENTO E INSTALAÇÃO. AF_06/2016</t>
  </si>
  <si>
    <t>64,01</t>
  </si>
  <si>
    <t>ADAPTADOR COM FLANGES LIVRES, PVC, SOLDÁVEL LONGO, DN 60 MM X 2 , INSTALADO EM RESERVAÇÃO DE ÁGUA DE EDIFICAÇÃO QUE POSSUA RESERVATÓRIO DE FIBRA/FIBROCIMENTO   FORNECIMENTO E INSTALAÇÃO. AF_06/2016</t>
  </si>
  <si>
    <t>93,86</t>
  </si>
  <si>
    <t>ADAPTADOR COM FLANGES LIVRES, PVC, SOLDÁVEL LONGO, DN 75 MM X 2 1/2 , INSTALADO EM RESERVAÇÃO DE ÁGUA DE EDIFICAÇÃO QUE POSSUA RESERVATÓRIO DE FIBRA/FIBROCIMENTO   FORNECIMENTO E INSTALAÇÃO. AF_06/2016</t>
  </si>
  <si>
    <t>301,03</t>
  </si>
  <si>
    <t>ADAPTADOR COM FLANGES LIVRES, PVC, SOLDÁVEL LONGO, DN 85 MM X 3 , INSTALADO EM RESERVAÇÃO DE ÁGUA DE EDIFICAÇÃO QUE POSSUA RESERVATÓRIO DE FIBRA/FIBROCIMENTO   FORNECIMENTO E INSTALAÇÃO. AF_06/2016</t>
  </si>
  <si>
    <t>348,68</t>
  </si>
  <si>
    <t>ADAPTADOR COM FLANGES LIVRES, PVC, SOLDÁVEL LONGO, DN 110 MM X 4 , INSTALADO EM RESERVAÇÃO DE ÁGUA DE EDIFICAÇÃO QUE POSSUA RESERVATÓRIO DE FIBRA/FIBROCIMENTO   FORNECIMENTO E INSTALAÇÃO. AF_06/2016</t>
  </si>
  <si>
    <t>489,67</t>
  </si>
  <si>
    <t>LUVA, CPVC, SOLDÁVEL, DN 73 MM, INSTALADO EM RESERVAÇÃO DE ÁGUA DE EDIFICAÇÃO QUE POSSUA RESERVATÓRIO DE FIBRA/FIBROCIMENTO  FORNECIMENTO E INSTALAÇÃO. AF_06/2016</t>
  </si>
  <si>
    <t>128,03</t>
  </si>
  <si>
    <t>ADAPTADOR COM FLANGES LIVRES, PVC, SOLDÁVEL LONGO, DN  25 MM X 3/4 , INSTALADO EM RESERVAÇÃO DE ÁGUA DE EDIFICAÇÃO QUE POSSUA RESERVATÓRIO DE FIBRA/FIBROCIMENTO    FORNECIMENTO E INSTALAÇÃO. AF_06/2016</t>
  </si>
  <si>
    <t>34,28</t>
  </si>
  <si>
    <t>LUVA COM BUCHA DE LATÃO, PVC, SOLDÁVEL, DN 32MM X 1 , INSTALADO EM RAMAL DE DISTRIBUIÇÃO DE ÁGUA   FORNECIMENTO E INSTALAÇÃO. AF_12/2014</t>
  </si>
  <si>
    <t>27,85</t>
  </si>
  <si>
    <t>LUVA SIMPLES, PVC, SÉRIE NORMAL, ESGOTO PREDIAL, DN 150 MM, JUNTA ELÁSTICA, FORNECIDO E INSTALADO EM SUBCOLETOR AÉREO DE ESGOTO SANITÁRIO. AF_12/2014</t>
  </si>
  <si>
    <t>62,31</t>
  </si>
  <si>
    <t>CURVA 90 GRAUS, PVC, SERIE R, ÁGUA PLUVIAL, DN 100 MM, JUNTA ELÁSTICA, FORNECIDO E INSTALADO EM RAMAL DE ENCAMINHAMENTO. AF_12/2014</t>
  </si>
  <si>
    <t>85,84</t>
  </si>
  <si>
    <t>CURVA 90 GRAUS, PVC, SERIE R, ÁGUA PLUVIAL, DN 100 MM, JUNTA ELÁSTICA, FORNECIDO E INSTALADO EM CONDUTORES VERTICAIS DE ÁGUAS PLUVIAIS. AF_12/2014</t>
  </si>
  <si>
    <t>84,09</t>
  </si>
  <si>
    <t>SPRINKLER TIPO PENDENTE, 68 °C, UNIÃO POR ROSCA DN 15 (1/2") - FORNECIMENTO E INSTALAÇÃO. AF_10/2020</t>
  </si>
  <si>
    <t>JOELHO 90 GRAUS, PPR, DN 25 MM, CLASSE PN 25, INSTALADO EM RAMAL OU SUB-RAMAL DE ÁGUA  FORNECIMENTO E INSTALAÇÃO . AF_06/2015</t>
  </si>
  <si>
    <t>14,00</t>
  </si>
  <si>
    <t>JOELHO 45 GRAUS, PPR, DN 25 MM, CLASSE PN 25, INSTALADO EM RAMAL OU SUB-RAMAL DE ÁGUA  FORNECIMENTO E INSTALAÇÃO . AF_06/2015</t>
  </si>
  <si>
    <t>LUVA, PPR, DN 25 MM, CLASSE PN 25, INSTALADO EM RAMAL OU SUB-RAMAL DE ÁGUA  FORNECIMENTO E INSTALAÇÃO . AF_06/2015</t>
  </si>
  <si>
    <t>9,90</t>
  </si>
  <si>
    <t>CONECTOR MACHO, PPR, 25 X 1/2'', CLASSE PN 25, INSTALADO EM RAMAL OU SUB-RAMAL DE ÁGUA   FORNECIMENTO E INSTALAÇÃO . AF_06/2015</t>
  </si>
  <si>
    <t>CONECTOR FÊMEA, PPR, 25 X 1/2'', CLASSE PN 25, INSTALADO EM RAMAL OU SUB-RAMAL DE ÁGUA   FORNECIMENTO E INSTALAÇÃO . AF_06/2015</t>
  </si>
  <si>
    <t>TÊ NORMAL, PPR, DN 25 MM, CLASSE PN 25, INSTALADO EM RAMAL OU SUB-RAMAL DE ÁGUA  FORNECIMENTO E INSTALAÇÃO . AF_06/2015</t>
  </si>
  <si>
    <t>18,51</t>
  </si>
  <si>
    <t>TÊ MISTURADOR, PPR, 25 X 3/4'' , CLASSE PN 25, INSTALADO EM RAMAL OU SUB-RAMAL DE ÁGUA  FORNECIMENTO E INSTALAÇÃO . AF_06/2015</t>
  </si>
  <si>
    <t>58,10</t>
  </si>
  <si>
    <t>JOELHO 90 GRAUS, PPR, DN 25 MM, CLASSE PN 25, INSTALADO EM RAMAL DE DISTRIBUIÇÃO  FORNECIMENTO E INSTALAÇÃO . AF_06/2015</t>
  </si>
  <si>
    <t>10,67</t>
  </si>
  <si>
    <t>JOELHO 45 GRAUS, PPR, DN 25 MM, CLASSE PN 25, INSTALADO EM RAMAL DE DISTRIBUIÇÃO DE ÁGUA  FORNECIMENTO E INSTALAÇÃO . AF_06/2015</t>
  </si>
  <si>
    <t>JOELHO 90 GRAUS, PPR, DN 32 MM, CLASSE PN 25, INSTALADO EM RAMAL DE DISTRIBUIÇÃO  FORNECIMENTO E INSTALAÇÃO . AF_06/2015</t>
  </si>
  <si>
    <t>JOELHO 45 GRAUS, PPR, DN 32 MM, CLASSE PN 25, INSTALADO EM RAMAL DE DISTRIBUIÇÃO DE ÁGUA  FORNECIMENTO E INSTALAÇÃO . AF_06/2015</t>
  </si>
  <si>
    <t>JOELHO 90 GRAUS, PPR, DN 40 MM, CLASSE PN 25, INSTALADO EM RAMAL DE DISTRIBUIÇÃO  FORNECIMENTO E INSTALAÇÃO . AF_06/2015</t>
  </si>
  <si>
    <t>33,47</t>
  </si>
  <si>
    <t>JOELHO 45 GRAUS, PPR, DN 40 MM, CLASSE PN 25, INSTALADO EM RAMAL DE DISTRIBUIÇÃO DE ÁGUA  FORNECIMENTO E INSTALAÇÃO . AF_06/2015</t>
  </si>
  <si>
    <t>32,73</t>
  </si>
  <si>
    <t>LUVA, PPR, DN 25 MM, CLASSE PN 25, INSTALADO EM RAMAL DE DISTRIBUIÇÃO DE ÁGUA  FORNECIMENTO E INSTALAÇÃO . AF_06/2015</t>
  </si>
  <si>
    <t>CONECTOR MACHO, PPR, 25 X 1/2, CLASSE PN 25, INSTALADO EM RAMAL DE DISTRIBUIÇÃO DE ÁGUA  FORNECIMENTO E INSTALAÇÃO . AF_06/2015</t>
  </si>
  <si>
    <t>26,62</t>
  </si>
  <si>
    <t>CONECTOR FÊMEA, PPR, 25 X 1/2'', CLASSE PN 25, INSTALADO EM RAMAL DE DISTRIBUIÇÃO DE ÁGUA   FORNECIMENTO E INSTALAÇÃO . AF_06/2015</t>
  </si>
  <si>
    <t>19,86</t>
  </si>
  <si>
    <t>LUVA, PPR, DN 32 MM, CLASSE PN 25, INSTALADO EM RAMAL DE DISTRIBUIÇÃO DE ÁGUA  FORNECIMENTO E INSTALAÇÃO. AF_06/2015</t>
  </si>
  <si>
    <t>CONECTOR MACHO, PPR, 32 X 3/4'', CLASSE PN 25, INSTALADO EM RAMAL DE DISTRIBUIÇÃO DE ÁGUA   FORNECIMENTO E INSTALAÇÃO. AF_06/2015</t>
  </si>
  <si>
    <t>45,10</t>
  </si>
  <si>
    <t>CONECTOR FÊMEA, PPR, 32 X 3/4'', CLASSE PN 25, INSTALADO EM RAMAL DE DISTRIBUIÇÃO DE ÁGUA   FORNECIMENTO E INSTALAÇÃO . AF_06/2015</t>
  </si>
  <si>
    <t>34,71</t>
  </si>
  <si>
    <t>BUCHA DE REDUÇÃO, PPR, 32 X 25, CLASSE PN 25, INSTALADO EM RAMAL DE DISTRIBUIÇÃO DE ÁGUA  FORNECIMENTO E INSTALAÇÃO . AF_06/2015</t>
  </si>
  <si>
    <t>LUVA, PPR, DN 40 MM, CLASSE PN 25, INSTALADO EM RAMAL DE DISTRIBUIÇÃO DE ÁGUA  FORNECIMENTO E INSTALAÇÃO. AF_06/2015</t>
  </si>
  <si>
    <t>25,32</t>
  </si>
  <si>
    <t>BUCHA DE REDUÇÃO, PPR, 40 X 25, CLASSE PN 25, INSTALADO EM RAMAL DE DISTRIBUIÇÃO DE ÁGUA  FORNECIMENTO E INSTALAÇÃO . AF_06/2015</t>
  </si>
  <si>
    <t>TÊ NORMAL, PPR, DN 25 MM, CLASSE PN 25, INSTALADO EM RAMAL DE DISTRIBUIÇÃO DE ÁGUA  FORNECIMENTO E INSTALAÇÃO . AF_06/2015</t>
  </si>
  <si>
    <t>TÊ NORMAL, PPR, DN 32 MM, CLASSE PN 25, INSTALADO EM RAMAL DE DISTRIBUIÇÃO DE ÁGUA  FORNECIMENTO E INSTALAÇÃO . AF_06/2015</t>
  </si>
  <si>
    <t>26,81</t>
  </si>
  <si>
    <t>TÊ NORMAL, PPR, DN 40 MM, CLASSE PN 25, INSTALADO EM RAMAL DE DISTRIBUIÇÃO DE ÁGUA  FORNECIMENTO E INSTALAÇÃO . AF_06/2015</t>
  </si>
  <si>
    <t>47,71</t>
  </si>
  <si>
    <t>JOELHO 90 GRAUS, PPR, DN 25 MM, CLASSE PN 25, INSTALADO EM PRUMADA DE ÁGUA  FORNECIMENTO E INSTALAÇÃO . AF_06/2015</t>
  </si>
  <si>
    <t>JOELHO 45 GRAUS, PPR, DN 25 MM, CLASSE PN 25, INSTALADO EM PRUMADA DE ÁGUA  FORNECIMENTO E INSTALAÇÃO . AF_06/2015</t>
  </si>
  <si>
    <t>JOELHO 90 GRAUS, PPR, DN 32 MM, CLASSE PN 25, INSTALADO EM PRUMADA DE ÁGUA  FORNECIMENTO E INSTALAÇÃO . AF_06/2015</t>
  </si>
  <si>
    <t>8,57</t>
  </si>
  <si>
    <t>JOELHO 45 GRAUS, PPR, DN 32 MM, CLASSE PN 25, INSTALADO EM PRUMADA DE ÁGUA  FORNECIMENTO E INSTALAÇÃO . AF_06/2015</t>
  </si>
  <si>
    <t>JOELHO 90 GRAUS, PPR, DN 40 MM, CLASSE PN 25, INSTALADO EM PRUMADA DE ÁGUA  FORNECIMENTO E INSTALAÇÃO . AF_06/2015</t>
  </si>
  <si>
    <t>JOELHO 45 GRAUS, PPR, DN 40 MM, CLASSE PN 25, INSTALADO EM PRUMADA DE ÁGUA  FORNECIMENTO E INSTALAÇÃO . AF_06/2015</t>
  </si>
  <si>
    <t>14,25</t>
  </si>
  <si>
    <t>JOELHO 90 GRAUS, PPR, DN 50 MM, CLASSE PN 25, INSTALADO EM PRUMADA DE ÁGUA  FORNECIMENTO E INSTALAÇÃO . AF_06/2015</t>
  </si>
  <si>
    <t>28,47</t>
  </si>
  <si>
    <t>JOELHO 45 GRAUS, PPR, DN 50 MM, CLASSE PN 25, INSTALADO EM PRUMADA DE ÁGUA  FORNECIMENTO E INSTALAÇÃO . AF_06/2015</t>
  </si>
  <si>
    <t>29,49</t>
  </si>
  <si>
    <t>JOELHO 90 GRAUS, PPR, DN 63 MM, CLASSE PN 25, INSTALADO EM PRUMADA DE ÁGUA  FORNECIMENTO E INSTALAÇÃO . AF_06/2015</t>
  </si>
  <si>
    <t>43,00</t>
  </si>
  <si>
    <t>JOELHO 45 GRAUS, PPR, DN 63 MM, CLASSE PN 25, INSTALADO EM PRUMADA DE ÁGUA  FORNECIMENTO E INSTALAÇÃO . AF_06/2015</t>
  </si>
  <si>
    <t>40,52</t>
  </si>
  <si>
    <t>JOELHO 90 GRAUS, PPR, DN 75 MM, CLASSE PN 25, INSTALADO EM PRUMADA DE ÁGUA  FORNECIMENTO E INSTALAÇÃO . AF_06/2015</t>
  </si>
  <si>
    <t>JOELHO 45 GRAUS, PPR, DN 75 MM, CLASSE PN 25, INSTALADO EM PRUMADA DE ÁGUA  FORNECIMENTO E INSTALAÇÃO . AF_06/2015</t>
  </si>
  <si>
    <t>JOELHO 90 GRAUS, PPR, DN 90 MM, CLASSE PN 25, INSTALADO EM PRUMADA DE ÁGUA  FORNECIMENTO E INSTALAÇÃO . AF_06/2015</t>
  </si>
  <si>
    <t>147,37</t>
  </si>
  <si>
    <t>JOELHO 90 GRAUS, PPR, DN 110 MM, CLASSE PN 25, INSTALADO EM PRUMADA DE ÁGUA  FORNECIMENTO E INSTALAÇÃO . AF_06/2015</t>
  </si>
  <si>
    <t>220,62</t>
  </si>
  <si>
    <t>LUVA, PPR, DN 25 MM, CLASSE PN 25, INSTALADO EM PRUMADA DE ÁGUA  FORNECIMENTO E INSTALAÇÃO . AF_06/2015</t>
  </si>
  <si>
    <t>CONECTOR MACHO, PPR, 25 X 1/2'', CLASSE PN 25, INSTALADO EM PRUMADA DE ÁGUA   FORNECIMENTO E INSTALAÇÃO . AF_06/2015</t>
  </si>
  <si>
    <t>CONECTOR FÊMEA, PPR, 25 X 1/2'', CLASSE PN 25, INSTALADO EM PRUMADA DE ÁGUA   FORNECIMENTO E INSTALAÇÃO . AF_06/2015</t>
  </si>
  <si>
    <t>LUVA, PPR, DN 32 MM, CLASSE PN 25, INSTALADO EM PRUMADA DE ÁGUA  FORNECIMENTO E INSTALAÇÃO. AF_06/2015</t>
  </si>
  <si>
    <t>5,95</t>
  </si>
  <si>
    <t>BUCHA DE REDUÇÃO, PPR, 32 X 25, CLASSE PN 25, INSTALADO EM PRUMADA DE ÁGUA  FORNECIMENTO E INSTALAÇÃO . AF_06/2015</t>
  </si>
  <si>
    <t>LUVA, PPR, DN 40 MM, CLASSE PN 25, INSTALADO EM PRUMADA DE ÁGUA  FORNECIMENTO E INSTALAÇÃO. AF_06/2015</t>
  </si>
  <si>
    <t>BUCHA DE REDUÇÃO, PPR, 40 X 25, CLASSE PN 25, INSTALADO EM PRUMADA DE ÁGUA  FORNECIMENTO E INSTALAÇÃO . AF_06/2015</t>
  </si>
  <si>
    <t>15,20</t>
  </si>
  <si>
    <t>LUVA, PPR, DN 50 MM, CLASSE PN 25, INSTALADO EM PRUMADA DE ÁGUA  FORNECIMENTO E INSTALAÇÃO. AF_06/2015</t>
  </si>
  <si>
    <t>LUVA, PPR, DN 63 MM, CLASSE PN 25, INSTALADO EM PRUMADA DE ÁGUA  FORNECIMENTO E INSTALAÇÃO. AF_06/2015</t>
  </si>
  <si>
    <t>LUVA, PPR, DN 75 MM, CLASSE PN 25, INSTALADO EM PRUMADA DE ÁGUA  FORNECIMENTO E INSTALAÇÃO. AF_06/2015</t>
  </si>
  <si>
    <t>LUVA, PPR, DN 90 MM, CLASSE PN 25, INSTALADO EM PRUMADA DE ÁGUA  FORNECIMENTO E INSTALAÇÃO. AF_06/2015</t>
  </si>
  <si>
    <t>LUVA, PPR, DN 110 MM, CLASSE PN 25, INSTALADO EM PRUMADA DE ÁGUA  FORNECIMENTO E INSTALAÇÃO. AF_06/2015</t>
  </si>
  <si>
    <t>157,28</t>
  </si>
  <si>
    <t>TÊ NORMAL, PPR, DN 25 MM, CLASSE PN 25, INSTALADO EM PRUMADA DE ÁGUA  FORNECIMENTO E INSTALAÇÃO . AF_06/2015</t>
  </si>
  <si>
    <t>7,42</t>
  </si>
  <si>
    <t>TÊ NORMAL, PPR, DN 32 MM, CLASSE PN 25, INSTALADO EM PRUMADA DE ÁGUA  FORNECIMENTO E INSTALAÇÃO . AF_06/2015</t>
  </si>
  <si>
    <t>11,62</t>
  </si>
  <si>
    <t>TÊ NORMAL, PPR, DN 40 MM, CLASSE PN 25, INSTALADO EM PRUMADA DE ÁGUA  FORNECIMENTO E INSTALAÇÃO . AF_06/2015</t>
  </si>
  <si>
    <t>23,02</t>
  </si>
  <si>
    <t>TÊ NORMAL, PPR, DN 50 MM, CLASSE PN 25, INSTALADO EM PRUMADA DE ÁGUA  FORNECIMENTO E INSTALAÇÃO . AF_06/2015</t>
  </si>
  <si>
    <t>31,70</t>
  </si>
  <si>
    <t>TÊ NORMAL, PPR, DN 63 MM, CLASSE PN 25, INSTALADO EM PRUMADA DE ÁGUA  FORNECIMENTO E INSTALAÇÃO . AF_06/2015</t>
  </si>
  <si>
    <t>TÊ NORMAL, PPR, DN 75 MM, CLASSE PN 25, INSTALADO EM PRUMADA DE ÁGUA  FORNECIMENTO E INSTALAÇÃO . AF_06/2015</t>
  </si>
  <si>
    <t>103,73</t>
  </si>
  <si>
    <t>TÊ NORMAL, PPR, DN 90 MM, CLASSE PN 25, INSTALADO EM PRUMADA DE ÁGUA  FORNECIMENTO E INSTALAÇÃO . AF_06/2015</t>
  </si>
  <si>
    <t>156,33</t>
  </si>
  <si>
    <t>TÊ NORMAL, PPR, DN 110 MM, CLASSE PN 25, INSTALADO EM PRUMADA DE ÁGUA  FORNECIMENTO E INSTALAÇÃO . AF_06/2015</t>
  </si>
  <si>
    <t>247,05</t>
  </si>
  <si>
    <t>LUVA, PPR, DN 20 MM, CLASSE PN 25, INSTALADO EM RESERVAÇÃO DE ÁGUA DE EDIFICAÇÃO QUE POSSUA RESERVATÓRIO DE FIBRA/FIBROCIMENTO  FORNECIMENTO E INSTALAÇÃO. AF_06/2016</t>
  </si>
  <si>
    <t>5,76</t>
  </si>
  <si>
    <t>LUVA, PPR, DN 25 MM, CLASSE PN 25, INSTALADO EM RESERVAÇÃO DE ÁGUA DE EDIFICAÇÃO QUE POSSUA RESERVATÓRIO DE FIBRA/FIBROCIMENTO  FORNECIMENTO E INSTALAÇÃO. AF_06/2016</t>
  </si>
  <si>
    <t>6,79</t>
  </si>
  <si>
    <t>CONECTOR MACHO, PPR, 25 X 1/2'', CLASSE PN 25,  INSTALADO EM RESERVAÇÃO DE ÁGUA DE EDIFICAÇÃO QUE POSSUA RESERVATÓRIO DE FIBRA/FIBROCIMENTO   FORNECIMENTO E INSTALAÇÃO. AF_06/2016</t>
  </si>
  <si>
    <t>25,71</t>
  </si>
  <si>
    <t>LUVA, PPR, DN 32 MM, CLASSE PN 25, INSTALADO EM RESERVAÇÃO DE ÁGUA DE EDIFICAÇÃO QUE POSSUA RESERVATÓRIO DE FIBRA/FIBROCIMENTO  FORNECIMENTO E INSTALAÇÃO. AF_06/2016</t>
  </si>
  <si>
    <t>8,80</t>
  </si>
  <si>
    <t>CONECTOR MACHO, PPR, 32 X 3/4'', CLASSE PN 25,  INSTALADO EM RESERVAÇÃO DE ÁGUA DE EDIFICAÇÃO QUE POSSUA RESERVATÓRIO DE FIBRA/FIBROCIMENTO   FORNECIMENTO E INSTALAÇÃO. AF_06/2016</t>
  </si>
  <si>
    <t>LUVA, PPR, DN 40 MM, CLASSE PN 25, INSTALADO EM RESERVAÇÃO DE ÁGUA DE EDIFICAÇÃO QUE POSSUA RESERVATÓRIO DE FIBRA/FIBROCIMENTO  FORNECIMENTO E INSTALAÇÃO. AF_06/2016</t>
  </si>
  <si>
    <t>14,94</t>
  </si>
  <si>
    <t>LUVA, PPR, DN 50 MM, CLASSE PN 25, INSTALADO EM RESERVAÇÃO DE ÁGUA DE EDIFICAÇÃO QUE POSSUA RESERVATÓRIO DE FIBRA/FIBROCIMENTO  FORNECIMENTO E INSTALAÇÃO. AF_06/2016</t>
  </si>
  <si>
    <t>22,66</t>
  </si>
  <si>
    <t>LUVA, PPR, DN 63 MM, CLASSE PN 25, INSTALADO EM RESERVAÇÃO DE ÁGUA DE EDIFICAÇÃO QUE POSSUA RESERVATÓRIO DE FIBRA/FIBROCIMENTO  FORNECIMENTO E INSTALAÇÃO. AF_06/2016</t>
  </si>
  <si>
    <t>30,14</t>
  </si>
  <si>
    <t>LUVA, PPR, DN 75 MM, CLASSE PN 25, INSTALADO EM RESERVAÇÃO DE ÁGUA DE EDIFICAÇÃO QUE POSSUA RESERVATÓRIO DE FIBRA/FIBROCIMENTO  FORNECIMENTO E INSTALAÇÃO. AF_06/2016</t>
  </si>
  <si>
    <t>LUVA, PPR, DN 90 MM, CLASSE PN 25, INSTALADO EM RESERVAÇÃO DE ÁGUA DE EDIFICAÇÃO QUE POSSUA RESERVATÓRIO DE FIBRA/FIBROCIMENTO  FORNECIMENTO E INSTALAÇÃO. AF_06/2016</t>
  </si>
  <si>
    <t>LUVA, PPR, DN 110 MM, CLASSE PN 25, INSTALADO EM RESERVAÇÃO DE ÁGUA DE EDIFICAÇÃO QUE POSSUA RESERVATÓRIO DE FIBRA/FIBROCIMENTO  FORNECIMENTO E INSTALAÇÃO. AF_06/2016</t>
  </si>
  <si>
    <t>157,25</t>
  </si>
  <si>
    <t>JOELHO 90 GRAUS, PPR, DN 20 MM, CLASSE PN 25,  INSTALADO EM RESERVAÇÃO DE ÁGUA DE EDIFICAÇÃO QUE POSSUA RESERVATÓRIO DE FIBRA/FIBROCIMENTO  FORNECIMENTO E INSTALAÇÃO. AF_06/2016</t>
  </si>
  <si>
    <t>8,03</t>
  </si>
  <si>
    <t>JOELHO 90 GRAUS, PPR, DN 25 MM, CLASSE PN 25,  INSTALADO EM RESERVAÇÃO DE ÁGUA DE EDIFICAÇÃO QUE POSSUA RESERVATÓRIO DE FIBRA/FIBROCIMENTO  FORNECIMENTO E INSTALAÇÃO. AF_06/2016</t>
  </si>
  <si>
    <t>JOELHO 90 GRAUS, PPR, DN 32 MM, CLASSE PN 25,  INSTALADO EM RESERVAÇÃO DE ÁGUA DE EDIFICAÇÃO QUE POSSUA RESERVATÓRIO DE FIBRA/FIBROCIMENTO  FORNECIMENTO E INSTALAÇÃO. AF_06/2016</t>
  </si>
  <si>
    <t>12,85</t>
  </si>
  <si>
    <t>JOELHO 90 GRAUS, PPR, DN 40 MM, CLASSE PN 25,  INSTALADO EM RESERVAÇÃO DE ÁGUA DE EDIFICAÇÃO QUE POSSUA RESERVATÓRIO DE FIBRA/FIBROCIMENTO  FORNECIMENTO E INSTALAÇÃO. AF_06/2016</t>
  </si>
  <si>
    <t>JOELHO 90 GRAUS, PPR, DN 50 MM, CLASSE PN 25,  INSTALADO EM RESERVAÇÃO DE ÁGUA DE EDIFICAÇÃO QUE POSSUA RESERVATÓRIO DE FIBRA/FIBROCIMENTO  FORNECIMENTO E INSTALAÇÃO. AF_06/2016</t>
  </si>
  <si>
    <t>33,12</t>
  </si>
  <si>
    <t>JOELHO 90 GRAUS, PPR, DN 63 MM, CLASSE PN 25,  INSTALADO EM RESERVAÇÃO DE ÁGUA DE EDIFICAÇÃO QUE POSSUA RESERVATÓRIO DE FIBRA/FIBROCIMENTO  FORNECIMENTO E INSTALAÇÃO. AF_06/2016</t>
  </si>
  <si>
    <t>44,23</t>
  </si>
  <si>
    <t>JOELHO 90 GRAUS, PPR, DN 75 MM, CLASSE PN 25,  INSTALADO EM RESERVAÇÃO DE ÁGUA DE EDIFICAÇÃO QUE POSSUA RESERVATÓRIO DE FIBRA/FIBROCIMENTO  FORNECIMENTO E INSTALAÇÃO. AF_06/2016</t>
  </si>
  <si>
    <t>102,18</t>
  </si>
  <si>
    <t>JOELHO 90 GRAUS, PPR, DN 90 MM, CLASSE PN 25,  INSTALADO EM RESERVAÇÃO DE ÁGUA DE EDIFICAÇÃO QUE POSSUA RESERVATÓRIO DE FIBRA/FIBROCIMENTO  FORNECIMENTO E INSTALAÇÃO. AF_06/2016</t>
  </si>
  <si>
    <t>146,23</t>
  </si>
  <si>
    <t>JOELHO 90 GRAUS, PPR, DN 110 MM, CLASSE PN 25,  INSTALADO EM RESERVAÇÃO DE ÁGUA DE EDIFICAÇÃO QUE POSSUA RESERVATÓRIO DE FIBRA/FIBROCIMENTO  FORNECIMENTO E INSTALAÇÃO. AF_06/2016</t>
  </si>
  <si>
    <t>220,57</t>
  </si>
  <si>
    <t>TÊ MISTURADOR, PPR, DN 20 MM, CLASSE PN 25,  INSTALADO EM RESERVAÇÃO DE ÁGUA DE EDIFICAÇÃO QUE POSSUA RESERVATÓRIO DE FIBRA/FIBROCIMENTO  FORNECIMENTO E INSTALAÇÃO. AF_06/2016</t>
  </si>
  <si>
    <t>TÊ MISTURADOR, PPR, DN 25 MM, CLASSE PN 25,  INSTALADO EM RESERVAÇÃO DE ÁGUA DE EDIFICAÇÃO QUE POSSUA RESERVATÓRIO DE FIBRA/FIBROCIMENTO  FORNECIMENTO E INSTALAÇÃO. AF_06/2016</t>
  </si>
  <si>
    <t>14,93</t>
  </si>
  <si>
    <t>TÊ, PPR, DN 32 MM, CLASSE PN 25,  INSTALADO EM RESERVAÇÃO DE ÁGUA DE EDIFICAÇÃO QUE POSSUA RESERVATÓRIO DE FIBRA/FIBROCIMENTO  FORNECIMENTO E INSTALAÇÃO. AF_06/2016</t>
  </si>
  <si>
    <t>TÊ, PPR, DN 40 MM, CLASSE PN 25,  INSTALADO EM RESERVAÇÃO DE ÁGUA DE EDIFICAÇÃO QUE POSSUA RESERVATÓRIO DE FIBRA/FIBROCIMENTO  FORNECIMENTO E INSTALAÇÃO. AF_06/2016</t>
  </si>
  <si>
    <t>TÊ, PPR, DN 50 MM, CLASSE PN 25,  INSTALADO EM RESERVAÇÃO DE ÁGUA DE EDIFICAÇÃO QUE POSSUA RESERVATÓRIO DE FIBRA/FIBROCIMENTO  FORNECIMENTO E INSTALAÇÃO. AF_06/2016</t>
  </si>
  <si>
    <t>TÊ, PPR, DN 63 MM, CLASSE PN 25,  INSTALADO EM RESERVAÇÃO DE ÁGUA DE EDIFICAÇÃO QUE POSSUA RESERVATÓRIO DE FIBRA/FIBROCIMENTO  FORNECIMENTO E INSTALAÇÃO. AF_06/2016</t>
  </si>
  <si>
    <t>TÊ, PPR, DN 75 MM, CLASSE PN 25,  INSTALADO EM RESERVAÇÃO DE ÁGUA DE EDIFICAÇÃO QUE POSSUA RESERVATÓRIO DE FIBRA/FIBROCIMENTO  FORNECIMENTO E INSTALAÇÃO. AF_06/2016</t>
  </si>
  <si>
    <t>109,81</t>
  </si>
  <si>
    <t>TÊ, PPR, DN 90 MM, CLASSE PN 25,  INSTALADO EM RESERVAÇÃO DE ÁGUA DE EDIFICAÇÃO QUE POSSUA RESERVATÓRIO DE FIBRA/FIBROCIMENTO  FORNECIMENTO E INSTALAÇÃO. AF_06/2016</t>
  </si>
  <si>
    <t>154,79</t>
  </si>
  <si>
    <t>TÊ, PPR, DN 110 MM, CLASSE PN 25,  INSTALADO EM RESERVAÇÃO DE ÁGUA DE EDIFICAÇÃO QUE POSSUA RESERVATÓRIO DE FIBRA/FIBROCIMENTO  FORNECIMENTO E INSTALAÇÃO. AF_06/2016</t>
  </si>
  <si>
    <t>246,97</t>
  </si>
  <si>
    <t>KIT CHASSI PEX, PRÉ-FABRICADO, PARA CHUVEIRO COM REGISTROS DE PRESSÃO E CONEXÕES POR CRIMPAGEM  FORNECIMENTO E INSTALAÇÃO. AF_06/2015</t>
  </si>
  <si>
    <t>292,67</t>
  </si>
  <si>
    <t>KIT CHASSI PEX, PRÉ-FABRICADO, PARA COZINHA COM CUBA SIMPLES E CONEXÕES POR CRIMPAGEM  FORNECIMENTO E INSTALAÇÃO. AF_06/2015</t>
  </si>
  <si>
    <t>149,79</t>
  </si>
  <si>
    <t>KIT CHASSI PEX, PRÉ-FABRICADO, PARA ÁREA DE SERVIÇO COM TANQUE E MÁQUINA DE LAVAR ROUPA, E CONEXÕES POR CRIMPAGEM  FORNECIMENTO E INSTALAÇÃO. AF_06/2015</t>
  </si>
  <si>
    <t>266,68</t>
  </si>
  <si>
    <t>KIT CHASSI PEX, PRÉ-FABRICADO, PARA CHUVEIRO COM REGISTROS DE PRESSÃO E CONEXÕES POR ANEL DESLIZANTE  FORNECIMENTO E INSTALAÇÃO. AF_06/2015</t>
  </si>
  <si>
    <t>301,23</t>
  </si>
  <si>
    <t>KIT CHASSI PEX, PRÉ-FABRICADO, PARA COZINHA COM CUBA SIMPLES E CONEXÕES POR ANEL DESLIZANTE  FORNECIMENTO E INSTALAÇÃO. AF_06/2015</t>
  </si>
  <si>
    <t>145,09</t>
  </si>
  <si>
    <t>KIT CHASSI PEX, PRÉ-FABRICADO, PARA ÁREA DE SERVIÇO COM TANQUE E MÁQUINA DE LAVAR ROUPA, E CONEXÕES POR ANEL DESLIZANTE  FORNECIMENTO E INSTALAÇÃO. AF_06/2015</t>
  </si>
  <si>
    <t>241,05</t>
  </si>
  <si>
    <t>UNIÃO METÁLICA PARA INSTALAÇÕES EM PEX, DN 16 MM, FIXAÇÃO DAS CONEXÕES POR ANEL DESLIZANTE  FORNECIMENTO E INSTALAÇÃO . AF_06/2015</t>
  </si>
  <si>
    <t>CONEXÃO FIXA, ROSCA FÊMEA, METÁLICA, PARA INSTALAÇÕES EM PEX, DN 16 MM X 1/2", COM ANEL DESLIZANTE. FORNECIMENTO E INSTALAÇÃO. AF_06/2015</t>
  </si>
  <si>
    <t>CONEXÃO MÓVEL, ROSCA FÊMEA, METÁLICA, PARA INSTALAÇÕES EM PEX, DN 16 MM X 3/4", COM ANEL DESLIZANTE. FORNECIMENTO E INSTALAÇÃO. AF_06/2015</t>
  </si>
  <si>
    <t>UNIÃO METÁLICA PARA INSTALAÇÕES EM PEX, DN 20 MM, FIXAÇÃO DAS CONEXÕES POR ANEL DESLIZANTE  FORNECIMENTO E INSTALAÇÃO . AF_06/2015</t>
  </si>
  <si>
    <t>CONEXÃO FIXA, ROSCA FÊMEA, METÁLICA, PARA INSTALAÇÕES EM PEX, DN 20 MM X 1/2", COM ANEL DESLIZANTE. FORNECIMENTO E INSTALAÇÃO. AF_06/2015</t>
  </si>
  <si>
    <t>CONEXÃO FIXA, ROSCA FÊMEA, METÁLICA, PARA INSTALAÇÕES EM PEX, DN 20 MM X 3/4", COM ANEL DESLIZANTE. FORNECIMENTO E INSTALAÇÃO. AF_06/2015</t>
  </si>
  <si>
    <t>19,71</t>
  </si>
  <si>
    <t>UNIÃO DE REDUÇÃO, METÁLICA, PARA INSTALAÇÕES EM PEX, DN 20 X 16 MM, CONEXÃO POR ANEL DESLIZANTE  FORNECIMENTO E INSTALAÇÃO. AF_06/2015</t>
  </si>
  <si>
    <t>16,59</t>
  </si>
  <si>
    <t>UNIÃO METÁLICA PARA INSTALAÇÕES EM PEX, DN 25 MM, FIXAÇÃO DAS CONEXÕES POR ANEL DESLIZANTE   FORNECIMENTO E INSTALAÇÃO. AF_06/2015</t>
  </si>
  <si>
    <t>CONEXÃO FIXA, ROSCA FÊMEA, METÁLICA, PARA INSTALAÇÕES EM PEX, DN 25 MM X 3/4", COM ANEL DESLIZANTE. FORNECIMENTO E INSTALAÇÃO. AF_06/2015</t>
  </si>
  <si>
    <t>23,12</t>
  </si>
  <si>
    <t>CONEXÃO FIXA, ROSCA FÊMEA, METÁLICA, PARA INSTALAÇÕES EM PEX, DN 25 MM X 1", COM ANEL DESLIZANTE. FORNECIMENTO E INSTALAÇÃO. AF_06/2015</t>
  </si>
  <si>
    <t>26,36</t>
  </si>
  <si>
    <t>UNIÃO DE REDUÇÃO, METÁLICA, PEX, DN 25 X 16 MM, CONEXÃO POR ANEL DESLIZANTE  FORNECIMENTO E INSTALAÇÃO. AF_06/2015</t>
  </si>
  <si>
    <t>UNIÃO DE REDUÇÃO, METÁLICA, PEX, DN 25 X 20 MM, CONEXÃO POR ANEL DESLIZANTE  FORNECIMENTO E INSTALAÇÃO. AF_06/2015</t>
  </si>
  <si>
    <t>UNIÃO METÁLICA PARA INSTALAÇÕES EM PEX, DN 32 MM, FIXAÇÃO DAS CONEXÕES POR ANEL DESLIZANTE   FORNECIMENTO E INSTALAÇÃO. AF_06/2015</t>
  </si>
  <si>
    <t>CONEXÃO FIXA, ROSCA FÊMEA, METÁLICA, PARA INSTALAÇÕES EM PEX, DN 32 MM X 1", COM ANEL DESLIZANTE  FORNECIMENTO E INSTALAÇÃO. AF_06/2015</t>
  </si>
  <si>
    <t>38,14</t>
  </si>
  <si>
    <t>UNIÃO DE REDUÇÃO, METÁLICA, PEX, DN 32 X 25 MM, CONEXÃO POR ANEL DESLIZANTE  FORNECIMENTO E INSTALAÇÃO. AF_06/2015</t>
  </si>
  <si>
    <t>38,66</t>
  </si>
  <si>
    <t>LUVA PARA INSTALAÇÕES EM PEX, DN 16 MM, CONEXÃO POR CRIMPAGEM  FORNECIMENTO E INSTALAÇÃO . AF_06/2015</t>
  </si>
  <si>
    <t>15,93</t>
  </si>
  <si>
    <t>CONEXÃO FIXA, ROSCA FÊMEA, PARA INSTALAÇÕES EM PEX, DN 16MM X 1/2", CONEXÃO POR CRIMPAGEM  FORNECIMENTO E INSTALAÇÃO. AF_06/2015</t>
  </si>
  <si>
    <t>18,01</t>
  </si>
  <si>
    <t>CONEXÃO FIXA, ROSCA FÊMEA, PARA INSTALAÇÕES EM PEX, DN 16MM X 3/4", CONEXÃO POR CRIMPAGEM  FORNECIMENTO E INSTALAÇÃO. AF_06/2015</t>
  </si>
  <si>
    <t>24,49</t>
  </si>
  <si>
    <t>LUVA PARA INSTALAÇÕES EM PEX, DN 20 MM, CONEXÃO POR CRIMPAGEM   FORNECIMENTO E INSTALAÇÃO. AF_06/2015</t>
  </si>
  <si>
    <t>CONEXÃO FIXA, ROSCA FÊMEA, PARA INSTALAÇÕES EM PEX, DN 20MM X 1/2", CONEXÃO POR CRIMPAGEM  FORNECIMENTO E INSTALAÇÃO. AF_06/2015</t>
  </si>
  <si>
    <t>22,97</t>
  </si>
  <si>
    <t>CONEXÃO FIXA, ROSCA FÊMEA, PARA INSTALAÇÕES EM PEX, DN 20MM X 3/4", CONEXÃO POR CRIMPAGEM  FORNECIMENTO E INSTALAÇÃO. AF_06/2015</t>
  </si>
  <si>
    <t>28,92</t>
  </si>
  <si>
    <t>LUVA DE REDUÇÃO PARA INSTALAÇÕES EM PEX, DN 20 X 16 MM, CONEXÃO POR CRIMPAGEM  FORNECIMENTO E INSTALAÇÃO. AF_06/2015</t>
  </si>
  <si>
    <t>22,10</t>
  </si>
  <si>
    <t>LUVA PARA INSTALAÇÕES EM PEX, DN 25 MM, CONEXÃO POR CRIMPAGEM   FORNECIMENTO E INSTALAÇÃO. AF_06/2015</t>
  </si>
  <si>
    <t>32,20</t>
  </si>
  <si>
    <t>CONEXÃO FIXA, ROSCA FÊMEA, PARA INSTALAÇÕES EM PEX, DN 25MM X 1/2", CONEXÃO POR CRIMPAGEM  FORNECIMENTO E INSTALAÇÃO. AF_06/2015</t>
  </si>
  <si>
    <t>CONEXÃO FIXA, ROSCA FÊMEA, PARA INSTALAÇÕES EM PEX, DN 25MM X 3/4", CONEXÃO POR CRIMPAGEM  FORNECIMENTO E INSTALAÇÃO. AF_06/2015</t>
  </si>
  <si>
    <t>30,33</t>
  </si>
  <si>
    <t>LUVA DE REDUÇÃO PARA INSTALAÇÕES EM PEX, DN 25 X 16 MM, CONEXÃO POR CRIMPAGEM  FORNECIMENTO E INSTALAÇÃO. AF_06/2015</t>
  </si>
  <si>
    <t>LUVA PARA INSTALAÇÕES EM PEX, DN 32 MM, CONEXÃO POR CRIMPAGEM  FORNECIMENTO E INSTALAÇÃO . AF_06/2015</t>
  </si>
  <si>
    <t>47,03</t>
  </si>
  <si>
    <t>CONEXÃO FIXA, ROSCA FÊMEA, PARA INSTALAÇÕES EM PEX, DN 32 MM X 3/4", CONEXÃO POR CRIMPAGEM  FORNECIMENTO E INSTALAÇÃO. AF_06/2015</t>
  </si>
  <si>
    <t>LUVA DE REDUÇÃO PARA INSTALAÇÕES EM PEX, DN 32 X 25 MM, CONEXÃO POR CRIMPAGEM  FORNECIMENTO E INSTALAÇÃO. AF_06/2015</t>
  </si>
  <si>
    <t>JOELHO 90 GRAUS, METÁLICO, PARA INSTALAÇÕES EM PEX, DN 16 MM, CONEXÃO POR ANEL DESLIZANTE   FORNECIMENTO E INSTALAÇÃO. AF_06/2015</t>
  </si>
  <si>
    <t>JOELHO 90 GRAUS, ROSCA FÊMEA TERMINAL, METÁLICO, PARA INSTALAÇÕES EM PEX, DN 16MM X 1/2", CONEXÃO POR ANEL DESLIZANTE  FORNECIMENTO E INSTALAÇÃO. AF_06/2015</t>
  </si>
  <si>
    <t>21,28</t>
  </si>
  <si>
    <t>JOELHO, ROSCA FÊMEA, COM BASE FIXA, METÁLICO, PARA INSTALAÇÕES EM PEX, DN 16MM X 1/2", CONEXÃO POR ANEL DESLIZANTE  FORNECIMENTO E INSTALAÇÃO. AF_06/2015</t>
  </si>
  <si>
    <t>20,94</t>
  </si>
  <si>
    <t>JOELHO 90 GRAUS, METÁLICO, PARA INSTALAÇÕES EM PEX, DN 20 MM, CONEXÃO POR ANEL DESLIZANTE  FORNECIMENTO E INSTALAÇÃO . AF_06/2015</t>
  </si>
  <si>
    <t>27,11</t>
  </si>
  <si>
    <t>JOELHO 90 GRAUS, ROSCA FÊMEA TERMINAL, METÁLICO, PARA INSTALAÇÕES EM PEX, DN 20 MM X 1/2", CONEXÃO POR ANEL DESLIZANTE  FORNECIMENTO E INSTALAÇÃO. AF_06/2015</t>
  </si>
  <si>
    <t>23,65</t>
  </si>
  <si>
    <t>JOELHO 90 GRAUS, ROSCA FÊMEA TERMINAL, METÁLICO, PARA INSTALAÇÕES EM PEX, DN 20 MM X 3/4", CONEXÃO POR ANEL DESLIZANTE  FORNECIMENTO E INSTALAÇÃO. AF_06/2015</t>
  </si>
  <si>
    <t>JOELHO ROSCA FÊMEA, COM BASE FIXA, METÁLICO, PARA INSTALAÇÕES EM PEX, DN 20MM X 1/2", CONEXÃO POR ANEL DESLIZANTE  FORNECIMENTO E INSTALAÇÃO. AF_06/2015</t>
  </si>
  <si>
    <t>29,08</t>
  </si>
  <si>
    <t>JOELHO ROSCA FÊMEA, MÓVEL, METÁLICO, PARA INSTALAÇÕES EM PEX, DN 20MM X 3/4", CONEXÃO POR ANEL DESLIZANTE  FORNECIMENTO E INSTALAÇÃO. AF_06/2015</t>
  </si>
  <si>
    <t>JOELHO 90 GRAUS, METÁLICO, PARA INSTALAÇÕES EM PEX, DN 25 MM, CONEXÃO POR ANEL DESLIZANTE   FORNECIMENTO E INSTALAÇÃO. AF_06/2015</t>
  </si>
  <si>
    <t>42,61</t>
  </si>
  <si>
    <t>JOELHO 90 GRAUS, ROSCA FÊMEA TERMINAL, METÁLICO, PARA INSTALAÇÕES EM PEX, DN 25 MM X 3/4", CONEXÃO POR ANEL DESLIZANTE  FORNECIMENTO E INSTALAÇÃO. AF_06/2015</t>
  </si>
  <si>
    <t>33,40</t>
  </si>
  <si>
    <t>JOELHO ROSCA FÊMEA, COM BASE FIXA, METÁLICO, PARA INSTALAÇÕES EM PEX, DN 25MM X 3/4", CONEXÃO POR ANEL DESLIZANTE  FORNECIMENTO E INSTALAÇÃO. AF_06/2015</t>
  </si>
  <si>
    <t>36,77</t>
  </si>
  <si>
    <t>JOELHO 90 GRAUS, METÁLICO, PARA INSTALAÇÕES EM PEX, DN 32 MM, CONEXÃO POR ANEL DESLIZANTE  FORNECIMENTO E INSTALAÇÃO . AF_06/2015</t>
  </si>
  <si>
    <t>55,31</t>
  </si>
  <si>
    <t>JOELHO 90 GRAUS, PARA INSTALAÇÕES EM PEX, DN 16 MM, CONEXÃO POR CRIMPAGEM   FORNECIMENTO E INSTALAÇÃO. AF_06/2015</t>
  </si>
  <si>
    <t>JOELHO 90 GRAUS, ROSCA FÊMEA TERMINAL, PARA INSTALAÇÕES EM PEX, DN 16MM X 1/2", CONEXÃO POR CRIMPAGEM  FORNECIMENTO E INSTALAÇÃO. AF_06/2015</t>
  </si>
  <si>
    <t>JOELHO 90 GRAUS, ROSCA FÊMEA TERMINAL, PARA INSTALAÇÕES EM PEX, DN 16MM X 3/4", CONEXÃO POR CRIMPAGEM  FORNECIMENTO E INSTALAÇÃO. AF_06/2015</t>
  </si>
  <si>
    <t>31,19</t>
  </si>
  <si>
    <t>JOELHO 90 GRAUS, PARA INSTALAÇÕES EM PEX, DN 20 MM, CONEXÃO POR CRIMPAGEM   FORNECIMENTO E INSTALAÇÃO. AF_06/2015</t>
  </si>
  <si>
    <t>26,68</t>
  </si>
  <si>
    <t>JOELHO 90 GRAUS, ROSCA FÊMEA TERMINAL, PARA INSTALAÇÕES EM PEX, DN 20MM X 1/2", CONEXÃO POR CRIMPAGEM  FORNECIMENTO E INSTALAÇÃO. AF_06/2015</t>
  </si>
  <si>
    <t>30,05</t>
  </si>
  <si>
    <t>JOELHO 90 GRAUS, ROSCA FÊMEA TERMINAL, PARA INSTALAÇÕES EM PEX, DN 20MM X 3/4", CONEXÃO POR CRIMPAGEM  FORNECIMENTO E INSTALAÇÃO. AF_06/2015</t>
  </si>
  <si>
    <t>JOELHO 90 GRAUS, PARA INSTALAÇÕES EM PEX, DN 25 MM, CONEXÃO POR CRIMPAGEM   FORNECIMENTO E INSTALAÇÃO. AF_06/2015</t>
  </si>
  <si>
    <t>JOELHO 90 GRAUS, ROSCA FÊMEA TERMINAL, PARA INSTALAÇÕES EM PEX, DN 25MM X 1/2", CONEXÃO POR CRIMPAGEM  FORNECIMENTO E INSTALAÇÃO. AF_06/2015</t>
  </si>
  <si>
    <t>33,63</t>
  </si>
  <si>
    <t>JOELHO 90 GRAUS, ROSCA FÊMEA TERMINAL, PARA INSTALAÇÕES EM PEX, DN 25MM X 1, CONEXÃO POR CRIMPAGEM  FORNECIMENTO E INSTALAÇÃO. AF_06/2015</t>
  </si>
  <si>
    <t>53,83</t>
  </si>
  <si>
    <t>JOELHO 90 GRAUS, PARA INSTALAÇÕES EM PEX, DN 32 MM, CONEXÃO POR CRIMPAGEM   FORNECIMENTO E INSTALAÇÃO. AF_06/2015</t>
  </si>
  <si>
    <t>54,33</t>
  </si>
  <si>
    <t>JOELHO 90 GRAUS, ROSCA FÊMEA TERMINAL, PARA INSTALAÇÕES EM PEX, DN 32 MM X 1", CONEXÃO POR CRIMPAGEM  FORNECIMENTO E INSTALAÇÃO. AF_06/2015</t>
  </si>
  <si>
    <t>67,45</t>
  </si>
  <si>
    <t>TÊ, METÁLICO, PARA INSTALAÇÕES EM PEX, DN 16 MM, CONEXÃO POR ANEL DESLIZANTE  FORNECIMENTO E INSTALAÇÃO. AF_06/2015</t>
  </si>
  <si>
    <t>TÊ, ROSCA FÊMEA, METÁLICO, PARA INSTALAÇÕES EM PEX, DN 16 MM X ½, CONEXÃO POR ANEL DESLIZANTE   FORNECIMENTO E INSTALAÇÃO. AF_06/2015</t>
  </si>
  <si>
    <t>29,04</t>
  </si>
  <si>
    <t>TÊ, METÁLICO, PARA INSTALAÇÕES EM PEX, DN 20 MM, CONEXÃO POR ANEL DESLIZANTE  FORNECIMENTO E INSTALAÇÃO. AF_06/2015</t>
  </si>
  <si>
    <t>32,38</t>
  </si>
  <si>
    <t>TÊ, ROSCA FÊMEA, METÁLICO, PARA INSTALAÇÕES EM PEX, DN 20 MM X ½, CONEXÃO POR ANEL DESLIZANTE   FORNECIMENTO E INSTALAÇÃO. AF_06/2015</t>
  </si>
  <si>
    <t>TÊ, METÁLICO, PARA INSTALAÇÕES EM PEX, DN 25 MM, CONEXÃO POR ANEL DESLIZANTE  FORNECIMENTO E INSTALAÇÃO. AF_06/2015</t>
  </si>
  <si>
    <t>50,96</t>
  </si>
  <si>
    <t>TÊ, ROSCA FÊMEA, METÁLICO, PARA INSTALAÇÕES EM PEX, DN 25 MM X 3/4", CONEXÃO POR ANEL DESLIZANTE  FORNECIMENTO E INSTALAÇÃO. AF_06/2015</t>
  </si>
  <si>
    <t>49,90</t>
  </si>
  <si>
    <t>TÊ, METÁLICO, PARA INSTALAÇÕES EM PEX, DN 32 MM, CONEXÃO POR ANEL DESLIZANTE  FORNECIMENTO E INSTALAÇÃO. AF_06/2015</t>
  </si>
  <si>
    <t>TÊ, ROSCA MACHO, METÁLICO, PARA INSTALAÇÕES EM PEX, DN 32 MM X 1", CONEXÃO POR ANEL DESLIZANTE  FORNECIMENTO E INSTALAÇÃO. AF_06/2015</t>
  </si>
  <si>
    <t>78,07</t>
  </si>
  <si>
    <t>TÊ, PARA INSTALAÇÕES EM PEX, DN 16 MM, CONEXÃO POR CRIMPAGEM  FORNECIMENTO E INSTALAÇÃO. AF_06/2015</t>
  </si>
  <si>
    <t>TÊ, PARA INSTALAÇÕES EM PEX, DN 20 MM, CONEXÃO POR CRIMPAGEM  FORNECIMENTO E INSTALAÇÃO. AF_06/2015</t>
  </si>
  <si>
    <t>37,13</t>
  </si>
  <si>
    <t>TÊ, PEX, DN 25 MM, CONEXÃO POR CRIMPAGEM  FORNECIMENTO E INSTALAÇÃO. AF_06/2015</t>
  </si>
  <si>
    <t>58,85</t>
  </si>
  <si>
    <t>TÊ, PARA INSTALAÇÕES EM PEX, DN 32 MM, CONEXÃO POR CRIMPAGEM  FORNECIMENTO E INSTALAÇÃO. AF_06/2015</t>
  </si>
  <si>
    <t>DISTRIBUIDOR 2 SAÍDAS, METÁLICO, PARA INSTALAÇÕES EM PEX, ENTRADA DE 3/4" X 2 SAÍDAS DE 1/2", CONEXÃO POR ANEL DESLIZANTE  FORNECIMENTO E INSTALAÇÃO. AF_06/2015</t>
  </si>
  <si>
    <t>77,22</t>
  </si>
  <si>
    <t>DISTRIBUIDOR 2 SAÍDAS, METÁLICO, PARA INSTALAÇÕES EM PEX, ENTRADA DE 1" X 2 SAÍDAS DE 1/2", CONEXÃO POR ANEL DESLIZANTE  FORNECIMENTO E INSTALAÇÃO. AF_06/2015</t>
  </si>
  <si>
    <t>89,37</t>
  </si>
  <si>
    <t>DISTRIBUIDOR 3 SAÍDAS, METÁLICO, PARA INSTALAÇÕES EM PEX, ENTRADA DE 3/4" X 3 SAÍDAS DE 1/2", CONEXÃO POR ANEL DESLIZANTE  FORNECIMENTO E INSTALAÇÃO . AF_06/2015</t>
  </si>
  <si>
    <t>DISTRIBUIDOR 3 SAÍDAS, METÁLICO, PARA INSTALAÇÕES EM PEX, ENTRADA DE 1 X 3 SAÍDAS DE 1/2, CONEXÃO POR ANEL DESLIZANTE   FORNECIMENTO E INSTALAÇÃO. AF_06/2015</t>
  </si>
  <si>
    <t>113,62</t>
  </si>
  <si>
    <t>DISTRIBUIDOR 2 SAÍDAS, PARA INSTALAÇÕES EM PEX, ENTRADA DE 32 MM X 2 SAÍDAS DE 16 MM, CONEXÃO POR CRIMPAGEM FORNECIMENTO E INSTALAÇÃO. AF_06/2015</t>
  </si>
  <si>
    <t>207,92</t>
  </si>
  <si>
    <t>DISTRIBUIDOR 2 SAÍDAS, PARA INSTALAÇÕES EM PEX, ENTRADA DE 32 MM X 2 SAÍDAS DE 20 MM, CONEXÃO POR CRIMPAGEM  FORNECIMENTO E INSTALAÇÃO. AF_06/2015</t>
  </si>
  <si>
    <t>222,11</t>
  </si>
  <si>
    <t>DISTRIBUIDOR 2 SAÍDAS, PARA INSTALAÇÕES EM PEX, ENTRADA DE 32 MM X 2 SAÍDAS DE 25 MM, CONEXÃO POR CRIMPAGEM  FORNECIMENTO E INSTALAÇÃO. AF_06/2015</t>
  </si>
  <si>
    <t>224,76</t>
  </si>
  <si>
    <t>DISTRIBUIDOR 3 SAÍDAS, PARA INSTALAÇÕES EM PEX, ENTRADA DE 32 MM X 3 SAÍDAS DE 16 MM, CONEXÃO POR CRIMPAGEM  FORNECIMENTO E INSTALAÇÃO. AF_06/2015</t>
  </si>
  <si>
    <t>225,40</t>
  </si>
  <si>
    <t>DISTRIBUIDOR 3 SAÍDAS, PARA INSTALAÇÕES EM PEX, ENTRADA DE 32 MM X 3 SAÍDAS DE 20 MM, CONEXÃO POR CRIMPAGEM  FORNECIMENTO E INSTALAÇÃO. AF_06/2015</t>
  </si>
  <si>
    <t>257,17</t>
  </si>
  <si>
    <t>DISTRIBUIDOR 3 SAÍDAS, PARA INSTALAÇÕES EM PEX, ENTRADA DE 32 MM X 3 SAÍDAS DE 25 MM, CONEXÃO POR CRIMPAGEM  FORNECIMENTO E INSTALAÇÃO. AF_06/2015</t>
  </si>
  <si>
    <t>271,56</t>
  </si>
  <si>
    <t>FLANGE EM AÇO, DN 15 MM X 1/2'', INSTALADO EM RESERVAÇÃO DE ÁGUA DE EDIFICAÇÃO QUE POSSUA RESERVATÓRIO DE FIBRA/FIBROCIMENTO - FORNECIMENTO E INSTALAÇÃO. AF_06/2016</t>
  </si>
  <si>
    <t>32,18</t>
  </si>
  <si>
    <t>FLANGE EM AÇO, DN 20 MM X 3/4'', INSTALADO EM RESERVAÇÃO DE ÁGUA DE EDIFICAÇÃO QUE POSSUA RESERVATÓRIO DE FIBRA/FIBROCIMENTO - FORNECIMENTO E INSTALAÇÃO. AF_06/2016</t>
  </si>
  <si>
    <t>39,68</t>
  </si>
  <si>
    <t>FLANGE EM AÇO, DN 25 MM X 1'', INSTALADO EM RESERVAÇÃO DE ÁGUA DE EDIFICAÇÃO QUE POSSUA RESERVATÓRIO DE FIBRA/FIBROCIMENTO - FORNECIMENTO E INSTALAÇÃO. AF_06/2016</t>
  </si>
  <si>
    <t>45,34</t>
  </si>
  <si>
    <t>FLANGE EM AÇO, DN 32 MM X 1 1/4'', INSTALADO EM RESERVAÇÃO DE ÁGUA DE EDIFICAÇÃO QUE POSSUA RESERVATÓRIO DE FIBRA/FIBROCIMENTO - FORNECIMENTO E INSTALAÇÃO. AF_06/2016</t>
  </si>
  <si>
    <t>58,48</t>
  </si>
  <si>
    <t>FLANGE EM AÇO, DN 40 MM X 1 1/2'', INSTALADO EM RESERVAÇÃO DE ÁGUA DE EDIFICAÇÃO QUE POSSUA RESERVATÓRIO DE FIBRA/FIBROCIMENTO - FORNECIMENTO E INSTALAÇÃO. AF_06/2016</t>
  </si>
  <si>
    <t>70,58</t>
  </si>
  <si>
    <t>ACOPLAMENTO RÍGIDO EM AÇO, CONEXÃO RANHURADA, DN 50 (2"), INSTALADO EM PRUMADAS - FORNECIMENTO E INSTALAÇÃO. AF_10/2020</t>
  </si>
  <si>
    <t>44,26</t>
  </si>
  <si>
    <t>ACOPLAMENTO RÍGIDO EM AÇO, CONEXÃO RANHURADA, DN 65 (2 1/2"), INSTALADO EM PRUMADAS - FORNECIMENTO E INSTALAÇÃO. AF_10/2020</t>
  </si>
  <si>
    <t>ACOPLAMENTO RÍGIDO EM AÇO, CONEXÃO RANHURADA, DN 80 (3"), INSTALADO EM PRUMADAS - FORNECIMENTO E INSTALAÇÃO. AF_10/2020</t>
  </si>
  <si>
    <t>55,41</t>
  </si>
  <si>
    <t>CURVA 45 GRAUS, EM AÇO, CONEXÃO RANHURADA, DN 50 (2"), INSTALADO EM PRUMADAS - FORNECIMENTO E INSTALAÇÃO. AF_10/2020</t>
  </si>
  <si>
    <t>105,54</t>
  </si>
  <si>
    <t>CURVA 90 GRAUS, EM AÇO, CONEXÃO RANHURADA, DN 50 (2"), INSTALADO EM PRUMADAS - FORNECIMENTO E INSTALAÇÃO. AF_10/2020</t>
  </si>
  <si>
    <t>107,69</t>
  </si>
  <si>
    <t>CURVA 45 GRAUS, EM AÇO, CONEXÃO RANHURADA, DN 65 (2 1/2"), INSTALADO EM PRUMADAS - FORNECIMENTO E INSTALAÇÃO. AF_10/2020</t>
  </si>
  <si>
    <t>123,62</t>
  </si>
  <si>
    <t>CURVA 90 GRAUS, EM AÇO, CONEXÃO RANHURADA, DN 65 (2 1/2"), INSTALADO EM PRUMADAS - FORNECIMENTO E INSTALAÇÃO. AF_10/2020</t>
  </si>
  <si>
    <t>127,74</t>
  </si>
  <si>
    <t>CURVA 45 GRAUS, EM AÇO, CONEXÃO RANHURADA, DN 80 (3), INSTALADO EM PRUMADAS - FORNECIMENTO E INSTALAÇÃO. AF_10/2020</t>
  </si>
  <si>
    <t>CURVA 90 GRAUS, EM AÇO, CONEXÃO RANHURADA, DN 80 (3"), INSTALADO EM PRUMADAS - FORNECIMENTO E INSTALAÇÃO. AF_10/2020</t>
  </si>
  <si>
    <t>145,97</t>
  </si>
  <si>
    <t>TÊ, EM AÇO, CONEXÃO RANHURADA, DN 50 (2"), INSTALADO EM PRUMADAS - FORNECIMENTO E INSTALAÇÃO. AF_10/2020</t>
  </si>
  <si>
    <t>161,29</t>
  </si>
  <si>
    <t>TÊ, EM AÇO, CONEXÃO RANHURADA, DN 65 (2 1/2"), INSTALADO EM PRUMADAS - FORNECIMENTO E INSTALAÇÃO. AF_10/2020</t>
  </si>
  <si>
    <t>193,89</t>
  </si>
  <si>
    <t>TÊ, EM AÇO, CONEXÃO RANHURADA, DN 80 (3"), INSTALADO EM PRUMADAS - FORNECIMENTO E INSTALAÇÃO. AF_10/2020</t>
  </si>
  <si>
    <t>213,85</t>
  </si>
  <si>
    <t>LUVA, EM AÇO, CONEXÃO SOLDADA, DN 50 (2"), INSTALADO EM PRUMADAS - FORNECIMENTO E INSTALAÇÃO. AF_10/2020</t>
  </si>
  <si>
    <t>114,93</t>
  </si>
  <si>
    <t>LUVA COM REDUÇÃO, EM AÇO, CONEXÃO SOLDADA, DN 50 X 40 MM (2  X 1 1/2"), INSTALADO EM PRUMADAS - FORNECIMENTO E INSTALAÇÃO. AF_10/2020</t>
  </si>
  <si>
    <t>137,01</t>
  </si>
  <si>
    <t>LUVA, EM AÇO, CONEXÃO SOLDADA, DN 65 (2 1/2"), INSTALADO EM PRUMADAS - FORNECIMENTO E INSTALAÇÃO. AF_10/2020</t>
  </si>
  <si>
    <t>243,12</t>
  </si>
  <si>
    <t>LUVA COM REDUÇÃO, EM AÇO, CONEXÃO SOLDADA, DN 65 X 50 MM (2 1/2" X 2"), INSTALADO EM PRUMADAS - FORNECIMENTO E INSTALAÇÃO. AF_10/2020</t>
  </si>
  <si>
    <t>LUVA, EM AÇO, CONEXÃO SOLDADA, DN 80 (3"), INSTALADO EM PRUMADAS - FORNECIMENTO E INSTALAÇÃO. AF_10/2020</t>
  </si>
  <si>
    <t>258,54</t>
  </si>
  <si>
    <t>LUVA COM REDUÇÃO, EM AÇO, CONEXÃO SOLDADA, DN 80 X 65 MM (3" X 2 1/2"), INSTALADO EM PRUMADAS - FORNECIMENTO E INSTALAÇÃO. AF_10/2020</t>
  </si>
  <si>
    <t>318,69</t>
  </si>
  <si>
    <t>CURVA 45 GRAUS, EM AÇO, CONEXÃO SOLDADA, DN 50 (2"), INSTALADO EM PRUMADAS - FORNECIMENTO E INSTALAÇÃO. AF_10/2020</t>
  </si>
  <si>
    <t>190,56</t>
  </si>
  <si>
    <t>CURVA 90 GRAUS, EM AÇO, CONEXÃO SOLDADA, DN 50 (2"), INSTALADO EM PRUMADAS - FORNECIMENTO E INSTALAÇÃO. AF_10/2020</t>
  </si>
  <si>
    <t>203,17</t>
  </si>
  <si>
    <t>CURVA 45 GRAUS, EM AÇO, CONEXÃO SOLDADA, DN 65 (2 1/2"), INSTALADO EM PRUMADAS - FORNECIMENTO E INSTALAÇÃO. AF_10/2020</t>
  </si>
  <si>
    <t>332,88</t>
  </si>
  <si>
    <t>CURVA 90 GRAUS, EM AÇO, CONEXÃO SOLDADA, DN 65 (2 1/2"), INSTALADO EM PRUMADAS - FORNECIMENTO E INSTALAÇÃO. AF_10/2020</t>
  </si>
  <si>
    <t>353,05</t>
  </si>
  <si>
    <t>CURVA 45 GRAUS, EM AÇO, CONEXÃO SOLDADA, DN 80 (3"), INSTALADO EM PRUMADAS - FORNECIMENTO E INSTALAÇÃO. AF_10/2020</t>
  </si>
  <si>
    <t>772,72</t>
  </si>
  <si>
    <t>CURVA 90 GRAUS, EM AÇO, CONEXÃO SOLDADA, DN 80 (3"), INSTALADO EM PRUMADAS - FORNECIMENTO E INSTALAÇÃO. AF_10/2020</t>
  </si>
  <si>
    <t>682,26</t>
  </si>
  <si>
    <t>TÊ, EM AÇO, CONEXÃO SOLDADA, DN 50 (2"), INSTALADO EM PRUMADAS - FORNECIMENTO E INSTALAÇÃO. AF_10/2020</t>
  </si>
  <si>
    <t>304,69</t>
  </si>
  <si>
    <t>TÊ, EM AÇO, CONEXÃO SOLDADA, DN 65 (2 1/2"), INSTALADO EM PRUMADAS - FORNECIMENTO E INSTALAÇÃO. AF_10/2020</t>
  </si>
  <si>
    <t>534,39</t>
  </si>
  <si>
    <t>TÊ, EM AÇO, CONEXÃO SOLDADA, DN 80 (3"), INSTALADO EM PRUMADAS - FORNECIMENTO E INSTALAÇÃO. AF_10/2020</t>
  </si>
  <si>
    <t>830,72</t>
  </si>
  <si>
    <t>LUVA, EM AÇO, CONEXÃO SOLDADA, DN 25 (1"), INSTALADO EM REDE DE ALIMENTAÇÃO PARA HIDRANTE - FORNECIMENTO E INSTALAÇÃO. AF_10/2020</t>
  </si>
  <si>
    <t>LUVA COM REDUÇÃO, EM AÇO, CONEXÃO SOLDADA, DN 25 X 20 MM (1  X 3/4"), INSTALADO EM REDE DE ALIMENTAÇÃO PARA HIDRANTE - FORNECIMENTO E INSTALAÇÃO. AF_10/2020</t>
  </si>
  <si>
    <t>29,97</t>
  </si>
  <si>
    <t>LUVA, EM AÇO, CONEXÃO SOLDADA, DN 32 (1 1/4"), INSTALADO EM REDE DE ALIMENTAÇÃO PARA HIDRANTE - FORNECIMENTO E INSTALAÇÃO. AF_10/2020</t>
  </si>
  <si>
    <t>LUVA COM REDUÇÃO, EM AÇO, CONEXÃO SOLDADA, DN 32 X 25 MM (1 1/4"  X 1"), INSTALADO EM REDE DE ALIMENTAÇÃO PARA HIDRANTE - FORNECIMENTO E INSTALAÇÃO. AF_10/2020</t>
  </si>
  <si>
    <t>63,82</t>
  </si>
  <si>
    <t>LUVA, EM AÇO, CONEXÃO SOLDADA, DN 40 (1 1/2"), INSTALADO EM REDE DE ALIMENTAÇÃO PARA HIDRANTE - FORNECIMENTO E INSTALAÇÃO. AF_10/2020</t>
  </si>
  <si>
    <t>67,22</t>
  </si>
  <si>
    <t>LUVA COM REDUÇÃO, EM AÇO, CONEXÃO SOLDADA, DN 40  X 32 MM (1 1/2" X 1 1/4"), INSTALADO EM REDE DE ALIMENTAÇÃO PARA HIDRANTE - FORNECIMENTO E INSTALAÇÃO. AF_10/2020</t>
  </si>
  <si>
    <t>81,19</t>
  </si>
  <si>
    <t>LUVA, EM AÇO, CONEXÃO SOLDADA, DN 50 (2"), INSTALADO EM REDE DE ALIMENTAÇÃO PARA HIDRANTE - FORNECIMENTO E INSTALAÇÃO. AF_10/2020</t>
  </si>
  <si>
    <t>100,27</t>
  </si>
  <si>
    <t>LUVA COM REDUÇÃO, EM AÇO, CONEXÃO SOLDADA, DN 50 X 40 MM (2" X 1 1/2"), INSTALADO EM REDE DE ALIMENTAÇÃO PARA HIDRANTE - FORNECIMENTO E INSTALAÇÃO. AF_10/2020</t>
  </si>
  <si>
    <t>122,35</t>
  </si>
  <si>
    <t>LUVA, EM AÇO, CONEXÃO SOLDADA, DN 65 (2 1/2"), INSTALADO EM REDE DE ALIMENTAÇÃO PARA HIDRANTE - FORNECIMENTO E INSTALAÇÃO. AF_10/2020</t>
  </si>
  <si>
    <t>186,30</t>
  </si>
  <si>
    <t>LUVA COM REDUÇÃO, EM AÇO, CONEXÃO SOLDADA, DN 65 X 50 MM (2 1/2" X 2"), INSTALADO EM REDE DE ALIMENTAÇÃO PARA HIDRANTE - FORNECIMENTO E INSTALAÇÃO. AF_10/2020</t>
  </si>
  <si>
    <t>230,95</t>
  </si>
  <si>
    <t>LUVA, EM AÇO, CONEXÃO SOLDADA, DN 80 (3"), INSTALADO EM REDE DE ALIMENTAÇÃO PARA HIDRANTE - FORNECIMENTO E INSTALAÇÃO. AF_10/2020</t>
  </si>
  <si>
    <t>248,87</t>
  </si>
  <si>
    <t>LUVA COM REDUÇÃO, EM AÇO, CONEXÃO SOLDADA, DN 80 X 65 MM (3" X 2 1/2"), INSTALADO EM REDE DE ALIMENTAÇÃO PARA HIDRANTE - FORNECIMENTO E INSTALAÇÃO. AF_10/2020</t>
  </si>
  <si>
    <t>309,02</t>
  </si>
  <si>
    <t>CURVA 45 GRAUS, EM AÇO, CONEXÃO SOLDADA, DN 25 (1"), INSTALADO EM REDE DE ALIMENTAÇÃO PARA HIDRANTE - FORNECIMENTO E INSTALAÇÃO. AF_10/2020</t>
  </si>
  <si>
    <t>CURVA 90 GRAUS, EM AÇO, CONEXÃO SOLDADA, DN 25 (1"), INSTALADO EM REDE DE ALIMENTAÇÃO PARA HIDRANTE - FORNECIMENTO E INSTALAÇÃO. AF_10/2020</t>
  </si>
  <si>
    <t>CURVA 45 GRAUS, EM AÇO, CONEXÃO SOLDADA, DN 32 (1 1/4"), INSTALADO EM REDE DE ALIMENTAÇÃO PARA HIDRANTE - FORNECIMENTO E INSTALAÇÃO. AF_10/2020</t>
  </si>
  <si>
    <t>86,31</t>
  </si>
  <si>
    <t>CURVA 90 GRAUS, EM AÇO, CONEXÃO SOLDADA, DN 32 (1 1/4"), INSTALADO EM REDE DE ALIMENTAÇÃO PARA HIDRANTE - FORNECIMENTO E INSTALAÇÃO. AF_10/2020</t>
  </si>
  <si>
    <t>CURVA 45 GRAUS, EM AÇO, CONEXÃO SOLDADA, DN 40 (1 1/2"), INSTALADO EM REDE DE ALIMENTAÇÃO PARA HIDRANTE - FORNECIMENTO E INSTALAÇÃO. AF_10/2020</t>
  </si>
  <si>
    <t>121,66</t>
  </si>
  <si>
    <t>CURVA 90 GRAUS, EM AÇO, CONEXÃO SOLDADA, DN 40 (1 1/2"), INSTALADO EM REDE DE ALIMENTAÇÃO PARA HIDRANTE - FORNECIMENTO E INSTALAÇÃO. AF_10/2020</t>
  </si>
  <si>
    <t>CURVA 45 GRAUS, EM AÇO, CONEXÃO SOLDADA, DN 50 (2"), INSTALADO EM REDE DE ALIMENTAÇÃO PARA HIDRANTE - FORNECIMENTO E INSTALAÇÃO. AF_10/2020</t>
  </si>
  <si>
    <t>168,57</t>
  </si>
  <si>
    <t>CURVA 90 GRAUS, EM AÇO, CONEXÃO SOLDADA, DN 50 (2"), INSTALADO EM REDE DE ALIMENTAÇÃO PARA HIDRANTE - FORNECIMENTO E INSTALAÇÃO. AF_10/2020</t>
  </si>
  <si>
    <t>181,18</t>
  </si>
  <si>
    <t>CURVA 45 GRAUS, EM AÇO, CONEXÃO SOLDADA, DN 65 (2 1/2"), INSTALADO EM REDE DE ALIMENTAÇÃO PARA HIDRANTE - FORNECIMENTO E INSTALAÇÃO. AF_10/2020</t>
  </si>
  <si>
    <t>314,66</t>
  </si>
  <si>
    <t>CURVA 90 GRAUS, EM AÇO, CONEXÃO SOLDADA, DN 65 (2 1/2"), INSTALADO EM REDE DE ALIMENTAÇÃO PARA HIDRANTE - FORNECIMENTO E INSTALAÇÃO. AF_10/2020</t>
  </si>
  <si>
    <t>334,83</t>
  </si>
  <si>
    <t>CURVA 45 GRAUS, EM AÇO, CONEXÃO SOLDADA, DN 80 (3"), INSTALADO EM REDE DE ALIMENTAÇÃO PARA HIDRANTE - FORNECIMENTO E INSTALAÇÃO. AF_10/2020</t>
  </si>
  <si>
    <t>758,20</t>
  </si>
  <si>
    <t>CURVA 90 GRAUS, EM AÇO, CONEXÃO SOLDADA, DN 80 (3"), INSTALADO EM REDE DE ALIMENTAÇÃO PARA HIDRANTE - FORNECIMENTO E INSTALAÇÃO. AF_10/2020</t>
  </si>
  <si>
    <t>667,74</t>
  </si>
  <si>
    <t>TÊ, EM AÇO, CONEXÃO SOLDADA, DN 25 (1"), INSTALADO EM REDE DE ALIMENTAÇÃO PARA HIDRANTE - FORNECIMENTO E INSTALAÇÃO. AF_10/2020</t>
  </si>
  <si>
    <t>TÊ, EM AÇO, CONEXÃO SOLDADA, DN 32 (1 1/4"), INSTALADO EM REDE DE ALIMENTAÇÃO PARA HIDRANTE - FORNECIMENTO E INSTALAÇÃO. AF_10/2020</t>
  </si>
  <si>
    <t>136,15</t>
  </si>
  <si>
    <t>TÊ, EM AÇO, CONEXÃO SOLDADA, DN 40 (1 1/2"), INSTALADO EM REDE DE ALIMENTAÇÃO PARA HIDRANTE - FORNECIMENTO E INSTALAÇÃO. AF_10/2020</t>
  </si>
  <si>
    <t>175,86</t>
  </si>
  <si>
    <t>TÊ, EM AÇO, CONEXÃO SOLDADA, DN 50 (2"), INSTALADO EM REDE DE ALIMENTAÇÃO PARA HIDRANTE - FORNECIMENTO E INSTALAÇÃO. AF_10/2020</t>
  </si>
  <si>
    <t>275,35</t>
  </si>
  <si>
    <t>TÊ, EM AÇO, CONEXÃO SOLDADA, DN 65 (2 1/2"), INSTALADO EM REDE DE ALIMENTAÇÃO PARA HIDRANTE - FORNECIMENTO E INSTALAÇÃO. AF_10/2020</t>
  </si>
  <si>
    <t>510,06</t>
  </si>
  <si>
    <t>TÊ, EM AÇO, CONEXÃO SOLDADA, DN 80 (3"), INSTALADO EM REDE DE ALIMENTAÇÃO PARA HIDRANTE - FORNECIMENTO E INSTALAÇÃO. AF_10/2020</t>
  </si>
  <si>
    <t>811,38</t>
  </si>
  <si>
    <t>LUVA, EM AÇO, CONEXÃO SOLDADA, DN 25 (1"), INSTALADO EM REDE DE ALIMENTAÇÃO PARA SPRINKLER - FORNECIMENTO E INSTALAÇÃO. AF_10/2020</t>
  </si>
  <si>
    <t>34,06</t>
  </si>
  <si>
    <t>LUVA COM REDUÇÃO, EM AÇO, CONEXÃO SOLDADA, DN 25 X 20 MM (1" X 3/4"), INSTALADO EM REDE DE ALIMENTAÇÃO PARA SPRINKLER - FORNECIMENTO E INSTALAÇÃO. AF_10/2020</t>
  </si>
  <si>
    <t>27,59</t>
  </si>
  <si>
    <t>LUVA, EM AÇO, CONEXÃO SOLDADA, DN 32 (1 1/4"), INSTALADO EM REDE DE ALIMENTAÇÃO PARA SPRINKLER - FORNECIMENTO E INSTALAÇÃO. AF_10/2020</t>
  </si>
  <si>
    <t>48,51</t>
  </si>
  <si>
    <t>LUVA COM REDUÇÃO, EM AÇO, CONEXÃO SOLDADA, DN 32 X 25 MM (1 1/4"  X 1"), INSTALADO EM REDE DE ALIMENTAÇÃO PARA SPRINKLER - FORNECIMENTO E INSTALAÇÃO. AF_10/2020</t>
  </si>
  <si>
    <t>59,64</t>
  </si>
  <si>
    <t>LUVA, EM AÇO, CONEXÃO SOLDADA, DN 40 (1 1/2"), INSTALADO EM REDE DE ALIMENTAÇÃO PARA SPRINKLER - FORNECIMENTO E INSTALAÇÃO. AF_10/2020</t>
  </si>
  <si>
    <t>61,02</t>
  </si>
  <si>
    <t>LUVA COM REDUÇÃO, EM AÇO, CONEXÃO SOLDADA, DN 40  X 32 MM (1 1/2" X 1 1/4"), INSTALADO EM REDE DE ALIMENTAÇÃO PARA SPRINKLER - FORNECIMENTO E INSTALAÇÃO. AF_10/2020</t>
  </si>
  <si>
    <t>74,99</t>
  </si>
  <si>
    <t>LUVA, EM AÇO, CONEXÃO SOLDADA, DN 50 (2"), INSTALADO EM REDE DE ALIMENTAÇÃO PARA SPRINKLER - FORNECIMENTO E INSTALAÇÃO. AF_10/2020</t>
  </si>
  <si>
    <t>91,50</t>
  </si>
  <si>
    <t>LUVA COM REDUÇÃO, EM AÇO, CONEXÃO SOLDADA, DN 50 X 40 MM (2" X 1 1/2"), INSTALADO EM REDE DE ALIMENTAÇÃO PARA SPRINKLER - FORNECIMENTO E INSTALAÇÃO. AF_10/2020</t>
  </si>
  <si>
    <t>113,58</t>
  </si>
  <si>
    <t>LUVA, EM AÇO, CONEXÃO SOLDADA, DN 65 (2 1/2"), INSTALADO EM REDE DE ALIMENTAÇÃO PARA SPRINKLER - FORNECIMENTO E INSTALAÇÃO. AF_10/2020</t>
  </si>
  <si>
    <t>173,71</t>
  </si>
  <si>
    <t>LUVA COM REDUÇÃO, EM AÇO, CONEXÃO SOLDADA, DN 65 X 50 MM (2 1/2" X 2"), INSTALADO EM REDE DE ALIMENTAÇÃO PARA SPRINKLER - FORNECIMENTO E INSTALAÇÃO. AF_10/2020</t>
  </si>
  <si>
    <t>218,36</t>
  </si>
  <si>
    <t>LUVA, EM AÇO, CONEXÃO SOLDADA, DN 80 (3"), INSTALADO EM REDE DE ALIMENTAÇÃO PARA SPRINKLER - FORNECIMENTO E INSTALAÇÃO. AF_10/2020</t>
  </si>
  <si>
    <t>232,32</t>
  </si>
  <si>
    <t>LUVA COM REDUÇÃO, EM AÇO, CONEXÃO SOLDADA, DN 80 X 65 MM (3" X 2 1/2"), INSTALADO EM REDE DE ALIMENTAÇÃO PARA SPRINKLER - FORNECIMENTO E INSTALAÇÃO. AF_10/2020</t>
  </si>
  <si>
    <t>292,47</t>
  </si>
  <si>
    <t>CURVA 45 GRAUS, EM AÇO, CONEXÃO SOLDADA, DN 25 (1"), INSTALADO EM REDE DE ALIMENTAÇÃO PARA SPRINKLER - FORNECIMENTO E INSTALAÇÃO. AF_10/2020</t>
  </si>
  <si>
    <t>CURVA 90 GRAUS, EM AÇO, CONEXÃO SOLDADA, DN 25 (1"), INSTALADO EM REDE DE ALIMENTAÇÃO PARA SPRINKLER - FORNECIMENTO E INSTALAÇÃO. AF_10/2020</t>
  </si>
  <si>
    <t>CURVA 45 GRAUS, EM AÇO, CONEXÃO SOLDADA, DN 32 (1 1/4"), INSTALADO EM REDE DE ALIMENTAÇÃO PARA SPRINKLER - FORNECIMENTO E INSTALAÇÃO. AF_10/2020</t>
  </si>
  <si>
    <t>80,04</t>
  </si>
  <si>
    <t>CURVA 90 GRAUS, EM AÇO, CONEXÃO SOLDADA, DN 32 (1 1/4"), INSTALADO EM REDE DE ALIMENTAÇÃO PARA SPRINKLER - FORNECIMENTO E INSTALAÇÃO. AF_10/2020</t>
  </si>
  <si>
    <t>CURVA 45 GRAUS, EM AÇO, CONEXÃO SOLDADA, DN 40 (1 1/2"), INSTALADO EM REDE DE ALIMENTAÇÃO PARA SPRINKLER - FORNECIMENTO E INSTALAÇÃO. AF_10/2020</t>
  </si>
  <si>
    <t>112,33</t>
  </si>
  <si>
    <t>CURVA 90 GRAUS, EM AÇO, CONEXÃO SOLDADA, DN 40 (1 1/2"), INSTALADO EM REDE DE ALIMENTAÇÃO PARA SPRINKLER - FORNECIMENTO E INSTALAÇÃO. AF_10/2020</t>
  </si>
  <si>
    <t>CURVA 45 GRAUS, EM AÇO, CONEXÃO SOLDADA, DN 50 (2"), INSTALADO EM REDE DE ALIMENTAÇÃO PARA SPRINKLER - FORNECIMENTO E INSTALAÇÃO. AF_10/2020</t>
  </si>
  <si>
    <t>155,43</t>
  </si>
  <si>
    <t>CURVA 90 GRAUS, EM AÇO, CONEXÃO SOLDADA, DN 50 (2"), INSTALADO EM REDE DE ALIMENTAÇÃO PARA SPRINKLER - FORNECIMENTO E INSTALAÇÃO. AF_10/2020</t>
  </si>
  <si>
    <t>168,04</t>
  </si>
  <si>
    <t>CURVA 45 GRAUS, EM AÇO, CONEXÃO SOLDADA, DN 65 (2 1/2"), INSTALADO EM REDE DE ALIMENTAÇÃO PARA SPRINKLER - FORNECIMENTO E INSTALAÇÃO. AF_10/2020</t>
  </si>
  <si>
    <t>295,68</t>
  </si>
  <si>
    <t>CURVA 90 GRAUS, EM AÇO, CONEXÃO SOLDADA, DN 65 (2 1/2"), INSTALADO EM REDE DE ALIMENTAÇÃO PARA SPRINKLER - FORNECIMENTO E INSTALAÇÃO. AF_10/2020</t>
  </si>
  <si>
    <t>315,85</t>
  </si>
  <si>
    <t>CURVA 45 GRAUS, EM AÇO, CONEXÃO SOLDADA, DN 80 (3"), INSTALADO EM REDE DE ALIMENTAÇÃO PARA SPRINKLER - FORNECIMENTO E INSTALAÇÃO. AF_10/2020</t>
  </si>
  <si>
    <t>733,43</t>
  </si>
  <si>
    <t>CURVA 90 GRAUS, EM AÇO, CONEXÃO SOLDADA, DN 80 (3"), INSTALADO EM REDE DE ALIMENTAÇÃO PARA SPRINKLER - FORNECIMENTO E INSTALAÇÃO. AF_10/2020</t>
  </si>
  <si>
    <t>642,97</t>
  </si>
  <si>
    <t>TÊ, EM AÇO, CONEXÃO SOLDADA, DN 25 (1"), INSTALADO EM REDE DE ALIMENTAÇÃO PARA SPRINKLER - FORNECIMENTO E INSTALAÇÃO. AF_10/2020</t>
  </si>
  <si>
    <t>TÊ, EM AÇO, CONEXÃO SOLDADA, DN 32 (1 1/4"), INSTALADO EM REDE DE ALIMENTAÇÃO PARA SPRINKLER - FORNECIMENTO E INSTALAÇÃO. AF_10/2020</t>
  </si>
  <si>
    <t>127,80</t>
  </si>
  <si>
    <t>TÊ, EM AÇO, CONEXÃO SOLDADA, DN 40 (1 1/2"), INSTALADO EM REDE DE ALIMENTAÇÃO PARA SPRINKLER - FORNECIMENTO E INSTALAÇÃO. AF_10/2020</t>
  </si>
  <si>
    <t>163,41</t>
  </si>
  <si>
    <t>TÊ, EM AÇO, CONEXÃO SOLDADA, DN 50 (2"), INSTALADO EM REDE DE ALIMENTAÇÃO PARA SPRINKLER - FORNECIMENTO E INSTALAÇÃO. AF_10/2020</t>
  </si>
  <si>
    <t>257,82</t>
  </si>
  <si>
    <t>TÊ, EM AÇO, CONEXÃO SOLDADA, DN 65 (2 1/2"), INSTALADO EM REDE DE ALIMENTAÇÃO PARA SPRINKLER - FORNECIMENTO E INSTALAÇÃO. AF_10/2020</t>
  </si>
  <si>
    <t>488,50</t>
  </si>
  <si>
    <t>TÊ, EM AÇO, CONEXÃO SOLDADA, DN 80 (3"), INSTALADO EM REDE DE ALIMENTAÇÃO PARA SPRINKLER - FORNECIMENTO E INSTALAÇÃO. AF_10/2020</t>
  </si>
  <si>
    <t>778,36</t>
  </si>
  <si>
    <t>LUVA, EM AÇO, CONEXÃO SOLDADA, DN 15 (1/2"), INSTALADO EM RAMAIS E SUB-RAMAIS DE GÁS - FORNECIMENTO E INSTALAÇÃO. AF_10/2020</t>
  </si>
  <si>
    <t>LUVA, EM AÇO, CONEXÃO SOLDADA, DN 20 (3/4"), INSTALADO EM RAMAIS E SUB-RAMAIS DE GÁS - FORNECIMENTO E INSTALAÇÃO. AF_10/2020</t>
  </si>
  <si>
    <t>32,95</t>
  </si>
  <si>
    <t>LUVA COM REDUÇÃO, EM AÇO, CONEXÃO SOLDADA, DN 20 X 15 MM (3/4" X 1/2"), INSTALADO EM RAMAIS E SUB-RAMAIS DE GÁS - FORNECIMENTO E INSTALAÇÃO. AF_10/2020</t>
  </si>
  <si>
    <t>27,58</t>
  </si>
  <si>
    <t>LUVA, EM AÇO, CONEXÃO SOLDADA, DN 25 (1"), INSTALADO EM RAMAIS E SUB-RAMAIS DE GÁS - FORNECIMENTO E INSTALAÇÃO. AF_10/2020</t>
  </si>
  <si>
    <t>52,50</t>
  </si>
  <si>
    <t>LUVA COM REDUÇÃO, EM AÇO, CONEXÃO SOLDADA, DN 25 X 20 MM (1" X 3/4"), INSTALADO EM RAMAIS E SUB-RAMAIS DE GÁS - FORNECIMENTO E INSTALAÇÃO. AF_10/2020</t>
  </si>
  <si>
    <t>CURVA 45 GRAUS, EM AÇO, CONEXÃO SOLDADA, DN 15 (1/2"), INSTALADO EM RAMAIS E SUB-RAMAIS DE GÁS - FORNECIMENTO E INSTALAÇÃO. AF_10/2020</t>
  </si>
  <si>
    <t>34,89</t>
  </si>
  <si>
    <t>CURVA 90 GRAUS, EM AÇO, CONEXÃO SOLDADA, DN 15 (1/2"), INSTALADO EM RAMAIS E SUB-RAMAIS DE GÁS - FORNECIMENTO E INSTALAÇÃO. AF_10/2020</t>
  </si>
  <si>
    <t>CURVA 45 GRAUS, EM AÇO, CONEXÃO SOLDADA, DN 20 (3/4"), INSTALADO EM RAMAIS E SUB-RAMAIS DE GÁS - FORNECIMENTO E INSTALAÇÃO. AF_10/2020</t>
  </si>
  <si>
    <t>51,02</t>
  </si>
  <si>
    <t>CURVA 90 GRAUS, EM AÇO, CONEXÃO SOLDADA, DN 20 (3/4"), INSTALADO EM RAMAIS E SUB-RAMAIS DE GÁS - FORNECIMENTO E INSTALAÇÃO. AF_10/2020</t>
  </si>
  <si>
    <t>CURVA 45 GRAUS, EM AÇO, CONEXÃO SOLDADA, DN 25 (1"), INSTALADO EM RAMAIS E SUB-RAMAIS DE GÁS - FORNECIMENTO E INSTALAÇÃO. AF_10/2020</t>
  </si>
  <si>
    <t>83,21</t>
  </si>
  <si>
    <t>CURVA 90 GRAUS, EM AÇO, CONEXÃO SOLDADA, DN 25 (1"), INSTALADO EM RAMAIS E SUB-RAMAIS DE GÁS - FORNECIMENTO E INSTALAÇÃO. AF_10/2020</t>
  </si>
  <si>
    <t>TÊ, EM AÇO, CONEXÃO SOLDADA, DN 15 (1/2"), INSTALADO EM RAMAIS E SUB-RAMAIS DE GÁS - FORNECIMENTO E INSTALAÇÃO. AF_10/2020</t>
  </si>
  <si>
    <t>TÊ, EM AÇO, CONEXÃO SOLDADA, DN 20 (3/4"), INSTALADO EM RAMAIS E SUB-RAMAIS DE GÁS - FORNECIMENTO E INSTALAÇÃO. AF_10/2020</t>
  </si>
  <si>
    <t>72,70</t>
  </si>
  <si>
    <t>TÊ, EM AÇO, CONEXÃO SOLDADA, DN 25 (1"), INSTALADO EM RAMAIS E SUB-RAMAIS DE GÁS - FORNECIMENTO E INSTALAÇÃO. AF_10/2020</t>
  </si>
  <si>
    <t>124,41</t>
  </si>
  <si>
    <t>CONECTOR EM BRONZE/LATÃO, DN 22 MM X 1/2", SEM ANEL DE SOLDA, BOLSA X ROSCA F, INSTALADO EM PRUMADA DE HIDRÁULICA PREDIAL - FORNECIMENTO E INSTALAÇÃO. AF_04/2022</t>
  </si>
  <si>
    <t>20,03</t>
  </si>
  <si>
    <t>COTOVELO EM COBRE, DN 15 MM, 90 GRAUS, SEM ANEL DE SOLDA, INSTALADO EM RAMAL E SUB-RAMAL DE GÁS COMBUSTÍVEL - FORNECIMENTO E INSTALAÇÃO. AF_04/2022</t>
  </si>
  <si>
    <t>CURVA EM COBRE, DN 15 MM, 45 GRAUS, SEM ANEL DE SOLDA, BOLSA X BOLSA, INSTALADO EM RAMAL E SUB-RAMAL DE GÁS COMBUSTÍVEL - FORNECIMENTO E INSTALAÇÃO. AF_04/2022</t>
  </si>
  <si>
    <t>COTOVELO EM BRONZE/LATÃO, DN 15 MM X 1/2, 90 GRAUS, SEM ANEL DE SOLDA, BOLSA X ROSCA F, INSTALADO EM RAMAL E SUB-RAMAL DE GÁS COMBUSTÍVEL - FORNECIMENTO E INSTALAÇÃO. AF_04/2022</t>
  </si>
  <si>
    <t>23,41</t>
  </si>
  <si>
    <t>COTOVELO EM COBRE, DN 22 MM, 90 GRAUS, SEM ANEL DE SOLDA, INSTALADO EM RAMAL E SUB-RAMAL DE GÁS COMBUSTÍVEL - FORNECIMENTO E INSTALAÇÃO. AF_04/2022</t>
  </si>
  <si>
    <t>33,67</t>
  </si>
  <si>
    <t>CURVA EM COBRE, DN 22 MM, 45 GRAUS, SEM ANEL DE SOLDA, BOLSA X BOLSA, INSTALADO EM RAMAL E SUB-RAMAL DE GÁS COMBUSTÍVEL - FORNECIMENTO E INSTALAÇÃO. AF_04/2022</t>
  </si>
  <si>
    <t>33,34</t>
  </si>
  <si>
    <t>COTOVELO EM BRONZE/LATÃO, DN 22 MM X 1/2, 90 GRAUS, SEM ANEL DE SOLDA, BOLSA X ROSCA F, INSTALADO EM RAMAL E SUB-RAMAL DE GÁS COMBUSTÍVEL - FORNECIMENTO E INSTALAÇÃO. AF_04/2022</t>
  </si>
  <si>
    <t>36,05</t>
  </si>
  <si>
    <t>COTOVELO EM BRONZE/LATÃO, DN 22 MM X 3/4, 90 GRAUS, SEM ANEL DE SOLDA, BOLSA X ROSCA F, INSTALADO EM RAMAL E SUB-RAMAL DE GÁS COMBUSTÍVEL - FORNECIMENTO E INSTALAÇÃO. AF_04/2022</t>
  </si>
  <si>
    <t>COTOVELO EM COBRE, DN 28 MM, 90 GRAUS, SEM ANEL DE SOLDA, INSTALADO EM RAMAL E SUB-RAMAL DE GÁS COMBUSTÍVEL - FORNECIMENTO E INSTALAÇÃO. AF_04/2022</t>
  </si>
  <si>
    <t>50,48</t>
  </si>
  <si>
    <t>CURVA EM COBRE, DN 28 MM, 45 GRAUS, SEM ANEL DE SOLDA, BOLSA X BOLSA, INSTALADO EM RAMAL E SUB-RAMAL DE GÁS COMBUSTÍVEL - FORNECIMENTO E INSTALAÇÃO. AF_04/2022</t>
  </si>
  <si>
    <t>48,43</t>
  </si>
  <si>
    <t>LUVA EM COBRE, DN 15 MM, SEM ANEL DE SOLDA, INSTALADO EM RAMAL E SUB-RAMAL DE GÁS COMBUSTÍVEL - FORNECIMENTO E INSTALAÇÃO. AF_04/2022</t>
  </si>
  <si>
    <t>LUVA PASSANTE EM COBRE, DN 15 MM, SEM ANEL DE SOLDA, INSTALADO EM RAMAL E SUB-RAMAL DE GÁS COMBUSTÍVEL - FORNECIMENTO E INSTALAÇÃO. AF_04/2022</t>
  </si>
  <si>
    <t>CURVA DE TRANSPOSIÇÃO EM BRONZE/LATÃO, DN 15 MM, SEM ANEL DE SOLDA, BOLSA X BOLSA, INSTALADO EM RAMAL E SUB-RAMAL DE GÁS COMBUSTÍVEL - FORNECIMENTO E INSTALAÇÃO. AF_04/2022</t>
  </si>
  <si>
    <t>JUNTA DE EXPANSÃO EM COBRE, DN 15 MM, PONTA X PONTA, INSTALADO EM RAMAL E SUB-RAMAL DE GÁS COMBUSTÍVEL - FORNECIMENTO E INSTALAÇÃO. AF_04/2022</t>
  </si>
  <si>
    <t>522,09</t>
  </si>
  <si>
    <t>CONECTOR EM BRONZE/LATÃO, DN 15 MM X 1/2, SEM ANEL DE SOLDA, BOLSA X ROSCA F, INSTALADO EM RAMAL E SUB-RAMAL DE GÁS COMBUSTÍVEL - FORNECIMENTO E INSTALAÇÃO. AF_04/2022</t>
  </si>
  <si>
    <t>21,75</t>
  </si>
  <si>
    <t>LUVA EM COBRE, DN 22 MM, SEM ANEL DE SOLDA, INSTALADO EM RAMAL E SUB-RAMAL DE GÁS COMBUSTÍVEL - FORNECIMENTO E INSTALAÇÃO. AF_04/2022</t>
  </si>
  <si>
    <t>20,51</t>
  </si>
  <si>
    <t>LUVA PASSANTE EM COBRE, DN 22 MM, SEM ANEL DE SOLDA, INSTALADO EM RAMAL E SUB-RAMAL DE GÁS COMBUSTÍVEL - FORNECIMENTO E INSTALAÇÃO. AF_04/2022</t>
  </si>
  <si>
    <t>JUNTA DE EXPANSÃO EM COBRE, DN 22 MM, PONTA X PONTA, INSTALADO EM RAMAL E SUB-RAMAL DE GÁS COMBUSTÍVEL - FORNECIMENTO E INSTALAÇÃO. AF_04/2022</t>
  </si>
  <si>
    <t>610,18</t>
  </si>
  <si>
    <t>CURVA DE TRANSPOSIÇÃO EM BRONZE/LATÃO, DN 22 MM, SEM ANEL DE SOLDA, BOLSA X BOLSA, INSTALADO EM RAMAL E SUB-RAMAL DE GÁS COMBUSTÍVEL - FORNECIMENTO E INSTALAÇÃO. AF_04/2022</t>
  </si>
  <si>
    <t>60,99</t>
  </si>
  <si>
    <t>BUCHA DE REDUÇÃO EM COBRE, DN 22 MM X 15 MM, SEM ANEL DE SOLDA, PONTA X BOLSA, INSTALADO EM RAMAL E SUB-RAMAL DE GÁS COMBUSTÍVEL - FORNECIMENTO E INSTALAÇÃO. AF_04/2022</t>
  </si>
  <si>
    <t>CONECTOR EM BRONZE/LATÃO, DN 22 MM X 1/2, SEM ANEL DE SOLDA, BOLSA X ROSCA F, INSTALADO EM RAMAL E SUB-RAMAL DE GÁS COMBUSTÍVEL - FORNECIMENTO E INSTALAÇÃO. AF_04/2022</t>
  </si>
  <si>
    <t>24,93</t>
  </si>
  <si>
    <t>CONECTOR EM BRONZE/LATÃO, DN 22 MM X 3/4, SEM ANEL DE SOLDA, BOLSA X ROSCA F, INSTALADO EM RAMAL E SUB-RAMAL DE GÁS COMBUSTÍVEL - FORNECIMENTO E INSTALAÇÃO. AF_04/2022</t>
  </si>
  <si>
    <t>LUVA EM COBRE, DN 28 MM, SEM ANEL DE SOLDA, INSTALADO EM RAMAL E SUB-RAMAL DE GÁS COMBUSTÍVEL - FORNECIMENTO E INSTALAÇÃO. AF_04/2022</t>
  </si>
  <si>
    <t>LUVA PASSANTE EM COBRE, DN 28 MM, SEM ANEL DE SOLDA, INSTALADO EM RAMAL E SUB-RAMAL DE GÁS COMBUSTÍVEL - FORNECIMENTO E INSTALAÇÃO. AF_04/2022</t>
  </si>
  <si>
    <t>CURVA DE TRANSPOSIÇÃO EM BRONZE/LATÃO, DN 28 MM, SEM ANEL DE SOLDA, BOLSA X BOLSA, INSTALADO EM RAMAL E SUB-RAMAL DE GÁS COMBUSTÍVEL - FORNECIMENTO E INSTALAÇÃO. AF_04/2022</t>
  </si>
  <si>
    <t>102,99</t>
  </si>
  <si>
    <t>JUNTA DE EXPANSÃO EM COBRE, DN 28 MM, PONTA X PONTA, INSTALADO EM RAMAL E SUB-RAMAL DE GÁS COMBUSTÍVEL - FORNECIMENTO E INSTALAÇÃO. AF_04/2022</t>
  </si>
  <si>
    <t>673,26</t>
  </si>
  <si>
    <t>CONECTOR EM BRONZE/LATÃO, DN 28 MM X 1/2, SEM ANEL DE SOLDA, BOLSA X ROSCA F, INSTALADO EM RAMAL E SUB-RAMAL DE GÁS COMBUSTÍVEL - FORNECIMENTO E INSTALAÇÃO. AF_04/2022</t>
  </si>
  <si>
    <t>39,33</t>
  </si>
  <si>
    <t>BUCHA DE REDUÇÃO EM COBRE, DN 28 MM X 22 MM, SEM ANEL DE SOLDA, INSTALADO EM RAMAL E SUB-RAMAL DE GÁS COMBUSTÍVEL - FORNECIMENTO E INSTALAÇÃO. AF_04/2022</t>
  </si>
  <si>
    <t>TÊ EM COBRE, DN 15 MM, SEM ANEL DE SOLDA, INSTALADO EM RAMAL E SUB-RAMAL DE GÁS COMBUSTÍVEL - FORNECIMENTO E INSTALAÇÃO. AF_04/2022</t>
  </si>
  <si>
    <t>24,01</t>
  </si>
  <si>
    <t>TE EM COBRE, DN 22 MM, SEM ANEL DE SOLDA, INSTALADO EM RAMAL E SUB-RAMAL DE GÁS COMBUSTÍVEL - FORNECIMENTO E INSTALAÇÃO. AF_04/2022</t>
  </si>
  <si>
    <t>44,56</t>
  </si>
  <si>
    <t>TÊ EM COBRE, DN 28 MM, SEM ANEL DE SOLDA, INSTALADO EM RAMAL E SUB-RAMAL DE GÁS COMBUSTÍVEL - FORNECIMENTO E INSTALAÇÃO. AF_04/2022</t>
  </si>
  <si>
    <t>COTOVELO EM COBRE, DN 15 MM, 90 GRAUS, SEM ANEL DE SOLDA, INSTALADO EM RAMAL E SUB-RAMAL DE GÁS MEDICINAL - FORNECIMENTO E INSTALAÇÃO. AF_04/2022</t>
  </si>
  <si>
    <t>17,10</t>
  </si>
  <si>
    <t>CURVA EM COBRE, DN 15 MM, 45 GRAUS, SEM ANEL DE SOLDA, BOLSA X BOLSA, INSTALADO EM RAMAL E SUB-RAMAL DE GÁS MEDICINAL - FORNECIMENTO E INSTALAÇÃO. AF_04/2022</t>
  </si>
  <si>
    <t>17,06</t>
  </si>
  <si>
    <t>COTOVELO EM BRONZE/LATÃO, DN 15 MM X 1/2, 90 GRAUS, SEM ANEL DE SOLDA, BOLSA X ROSCA F, INSTALADO EM RAMAL E SUB-RAMAL DE GÁS MEDICINAL - FORNECIMENTO E INSTALAÇÃO. AF_04/2022</t>
  </si>
  <si>
    <t>23,09</t>
  </si>
  <si>
    <t>COTOVELO EM COBRE, DN 22 MM, 90 GRAUS, SEM ANEL DE SOLDA, INSTALADO EM RAMAL E SUB-RAMAL DE GÁS MEDICINAL - FORNECIMENTO E INSTALAÇÃO. AF_04/2022</t>
  </si>
  <si>
    <t>28,69</t>
  </si>
  <si>
    <t>CURVA EM COBRE, DN 22 MM, 45 GRAUS, SEM ANEL DE SOLDA, BOLSA X BOLSA, INSTALADO EM RAMAL E SUB-RAMAL DE GÁS MEDICINAL - FORNECIMENTO E INSTALAÇÃO. AF_04/2022</t>
  </si>
  <si>
    <t>28,36</t>
  </si>
  <si>
    <t>COTOVELO EM BRONZE/LATÃO, DN 22 MM X 1/2, 90 GRAUS, SEM ANEL DE SOLDA, BOLSA X ROSCA F, INSTALADO EM RAMAL E SUB-RAMAL DE GÁS MEDICINAL - FORNECIMENTO E INSTALAÇÃO. AF_04/2022</t>
  </si>
  <si>
    <t>33,55</t>
  </si>
  <si>
    <t>COTOVELO EM BRONZE/LATÃO, DN 22 MM X 3/4, 90 GRAUS, SEM ANEL DE SOLDA, BOLSA X ROSCA F, INSTALADO EM RAMAL E SUB-RAMAL DE GÁS MEDICINAL - FORNECIMENTO E INSTALAÇÃO. AF_04/2022</t>
  </si>
  <si>
    <t>37,36</t>
  </si>
  <si>
    <t>COTOVELO EM COBRE, DN 28 MM, 90 GRAUS, SEM ANEL DE SOLDA, INSTALADO EM RAMAL E SUB-RAMAL DE GÁS MEDICINAL - FORNECIMENTO E INSTALAÇÃO. AF_04/2022</t>
  </si>
  <si>
    <t>41,79</t>
  </si>
  <si>
    <t>CURVA EM COBRE, DN 28 MM, 45 GRAUS, SEM ANEL DE SOLDA, BOLSA X BOLSA, INSTALADO EM RAMAL E SUB-RAMAL DE GÁS MEDICINAL - FORNECIMENTO E INSTALAÇÃO. AF_04/2022</t>
  </si>
  <si>
    <t>39,74</t>
  </si>
  <si>
    <t>LUVA EM COBRE, DN 15 MM, SEM ANEL DE SOLDA, INSTALADO EM RAMAL E SUB-RAMAL DE GÁS MEDICINAL - FORNECIMENTO E INSTALAÇÃO. AF_04/2022</t>
  </si>
  <si>
    <t>LUVA PASSANTE EM COBRE, DN 15 MM, SEM ANEL DE SOLDA, INSTALADO EM RAMAL E SUB-RAMAL DE GÁS MEDICINAL - FORNECIMENTO E INSTALAÇÃO. AF_04/2022</t>
  </si>
  <si>
    <t>CURVA DE TRANSPOSIÇÃO EM BRONZE/LATÃO, DN 15 MM, SEM ANEL DE SOLDA, BOLSA X BOLSA, INSTALADO EM RAMAL E SUB-RAMAL DE GÁS MEDICINAL - FORNECIMENTO E INSTALAÇÃO. AF_04/2022</t>
  </si>
  <si>
    <t>JUNTA DE EXPANSÃO EM COBRE, DN 15 MM, PONTA X PONTA, INSTALADO EM RAMAL E SUB-RAMAL DE GÁS MEDICINAL - FORNECIMENTO E INSTALAÇÃO. AF_04/2022</t>
  </si>
  <si>
    <t>521,67</t>
  </si>
  <si>
    <t>CONECTOR EM BRONZE/LATÃO, DN 15 MM X 1/2, SEM ANEL DE SOLDA, BOLSA X ROSCA F, INSTALADO EM RAMAL E SUB-RAMAL DE GÁS MEDICINAL - FORNECIMENTO E INSTALAÇÃO. AF_04/2022</t>
  </si>
  <si>
    <t>21,53</t>
  </si>
  <si>
    <t>LUVA EM COBRE, DN 22 MM, SEM ANEL DE SOLDA, INSTALADO EM RAMAL E SUB-RAMAL DE GÁS MEDICINAL - FORNECIMENTO E INSTALAÇÃO. AF_04/2022</t>
  </si>
  <si>
    <t>LUVA PASSANTE EM COBRE, DN 22 MM, SEM ANEL DE SOLDA, INSTALADO EM RAMAL E SUB-RAMAL DE GÁS MEDICINAL - FORNECIMENTO E INSTALAÇÃO. AF_04/2022</t>
  </si>
  <si>
    <t>18,70</t>
  </si>
  <si>
    <t>JUNTA DE EXPANSÃO EM COBRE, DN 22 MM, PONTA X PONTA, INSTALADO EM RAMAL E SUB-RAMAL DE GÁS MEDICINAL - FORNECIMENTO E INSTALAÇÃO. AF_04/2022</t>
  </si>
  <si>
    <t>606,84</t>
  </si>
  <si>
    <t>CURVA DE TRANSPOSIÇÃO EM BRONZE/LATÃO, DN 22 MM, SEM ANEL DE SOLDA, BOLSA X BOLSA, INSTALADO EM RAMAL E SUB-RAMAL DE GÁS MEDICINAL - FORNECIMENTO E INSTALAÇÃO. AF_04/2022</t>
  </si>
  <si>
    <t>57,65</t>
  </si>
  <si>
    <t>BUCHA DE REDUÇÃO EM COBRE, DN 22 MM X 15 MM, SEM ANEL DE SOLDA, PONTA X BOLSA, INSTALADO EM RAMAL E SUB-RAMAL DE GÁS MEDICINAL - FORNECIMENTO E INSTALAÇÃO. AF_04/2022</t>
  </si>
  <si>
    <t>CONECTOR EM BRONZE/LATÃO, DN 22 MM X 1/2", SEM ANEL DE SOLDA, BOLSA X ROSCA F, INSTALADO EM RAMAL E SUB-RAMAL DE GÁS MEDICINAL - FORNECIMENTO E INSTALAÇÃO. AF_04/2022</t>
  </si>
  <si>
    <t>23,25</t>
  </si>
  <si>
    <t>CONECTOR EM BRONZE/LATÃO, DN 22 MM X 3/4", SEM ANEL DE SOLDA, BOLSA X ROSCA F, INSTALADO EM RAMAL E SUB-RAMAL DE GÁS MEDICINAL - FORNECIMENTO E INSTALAÇÃO. AF_04/2022</t>
  </si>
  <si>
    <t>28,02</t>
  </si>
  <si>
    <t>LUVA EM COBRE, DN 28 MM, SEM ANEL DE SOLDA, INSTALADO EM RAMAL E SUB-RAMAL DE GÁS MEDICINAL - FORNECIMENTO E INSTALAÇÃO. AF_04/2022</t>
  </si>
  <si>
    <t>LUVA PASSANTE EM COBRE, DN 28 MM, SEM ANEL DE SOLDA, INSTALADO EM RAMAL E SUB-RAMAL DE GÁS MEDICINAL - FORNECIMENTO E INSTALAÇÃO. AF_04/2022</t>
  </si>
  <si>
    <t>CURVA DE TRANSPOSIÇÃO EM BRONZE/LATÃO, DN 28 MM, SEM ANEL DE SOLDA, BOLSA X BOLSA, INSTALADO EM RAMAL E SUB-RAMAL DE GÁS MEDICINAL - FORNECIMENTO E INSTALAÇÃO. AF_04/2022</t>
  </si>
  <si>
    <t>JUNTA DE EXPANSÃO EM COBRE, DN 28 MM, PONTA X PONTA, INSTALADO EM RAMAL E SUB-RAMAL DE GÁS MEDICINAL - FORNECIMENTO E INSTALAÇÃO. AF_04/2022</t>
  </si>
  <si>
    <t>667,96</t>
  </si>
  <si>
    <t>CONECTOR EM BRONZE/LATÃO, DN 28 MM X 1/2", SEM ANEL DE SOLDA, BOLSA X ROSCA F, INSTALADO EM RAMAL E SUB-RAMAL DE GÁS MEDICINAL - FORNECIMENTO E INSTALAÇÃO. AF_04/2022</t>
  </si>
  <si>
    <t>BUCHA DE REDUÇÃO EM COBRE, DN 28 MM X 22 MM, SEM ANEL DE SOLDA, INSTALADO EM RAMAL E SUB-RAMAL DE GÁS MEDICINAL - FORNECIMENTO E INSTALAÇÃO. AF_04/2022</t>
  </si>
  <si>
    <t>TÊ EM COBRE, DN 15 MM, SEM ANEL DE SOLDA, INSTALADO EM RAMAL E SUB-RAMAL DE GÁS MEDICINAL - FORNECIMENTO E INSTALAÇÃO. AF_04/2022</t>
  </si>
  <si>
    <t>23,15</t>
  </si>
  <si>
    <t>TÊ EM COBRE, DN 22 MM, SEM ANEL DE SOLDA, INSTALADO EM RAMAL E SUB-RAMAL DE GÁS MEDICINAL - FORNECIMENTO E INSTALAÇÃO. AF_04/2022</t>
  </si>
  <si>
    <t>TÊ EM COBRE, DN 28 MM, SEM ANEL DE SOLDA, INSTALADO EM RAMAL E SUB-RAMAL DE GÁS MEDICINAL - FORNECIMENTO E INSTALAÇÃO. AF_04/2022</t>
  </si>
  <si>
    <t>53,78</t>
  </si>
  <si>
    <t>COTOVELO EM COBRE, DN 15 MM, 90 GRAUS, SEM ANEL DE SOLDA, INSTALADO EM RAMAL E SUB-RAMAL DE AQUECIMENTO SOLAR - FORNECIMENTO E INSTALAÇÃO. AF_04/2022</t>
  </si>
  <si>
    <t>17,78</t>
  </si>
  <si>
    <t>CURVA EM COBRE, DN 15 MM, 45 GRAUS, SEM ANEL DE SOLDA, BOLSA X BOLSA, INSTALADO EM RAMAL E SUB-RAMAL DE AQUECIMENTO SOLAR - FORNECIMENTO E INSTALAÇÃO. AF_04/2022</t>
  </si>
  <si>
    <t>17,74</t>
  </si>
  <si>
    <t>COTOVELO EM BRONZE/LATÃO, DN 15 MM X 1/2", 90 GRAUS, SEM ANEL DE SOLDA, BOLSA X ROSCA F, INSTALADO EM RAMAL E SUB-RAMAL DE AQUECIMENTO SOLAR - FORNECIMENTO E INSTALAÇÃO. AF_04/2022</t>
  </si>
  <si>
    <t>23,44</t>
  </si>
  <si>
    <t>COTOVELO EM COBRE, DN 22 MM, 90 GRAUS, SEM ANEL DE SOLDA, INSTALADO EM RAMAL E SUB-RAMAL DE AQUECIMENTO SOLAR - FORNECIMENTO E INSTALAÇÃO. AF_04/2022</t>
  </si>
  <si>
    <t>27,95</t>
  </si>
  <si>
    <t>CURVA EM COBRE, DN 22 MM, 45 GRAUS, SEM ANEL DE SOLDA, BOLSA X BOLSA, INSTALADO EM RAMAL E SUB-RAMAL DE AQUECIMENTO SOLAR - FORNECIMENTO E INSTALAÇÃO. AF_04/2022</t>
  </si>
  <si>
    <t>27,62</t>
  </si>
  <si>
    <t>COTOVELO EM BRONZE/LATÃO, DN 22 MM X 1/2", 90 GRAUS, SEM ANEL DE SOLDA, BOLSA X ROSCA F, INSTALADO EM RAMAL E SUB-RAMAL DE AQUECIMENTO SOLAR - FORNECIMENTO E INSTALAÇÃO. AF_04/2022</t>
  </si>
  <si>
    <t>33,19</t>
  </si>
  <si>
    <t>COTOVELO EM BRONZE/LATÃO, DN 22 MM X 3/4", 90 GRAUS, SEM ANEL DE SOLDA, BOLSA X ROSCA F, INSTALADO EM RAMAL E SUB-RAMAL DE AQUECIMENTO SOLAR - FORNECIMENTO E INSTALAÇÃO. AF_04/2022</t>
  </si>
  <si>
    <t>37,00</t>
  </si>
  <si>
    <t>COTOVELO EM COBRE, DN 28 MM, 90 GRAUS, SEM ANEL DE SOLDA, INSTALADO EM RAMAL E SUB-RAMAL DE AQUECIMENTO SOLAR - FORNECIMENTO E INSTALAÇÃO. AF_04/2022</t>
  </si>
  <si>
    <t>39,83</t>
  </si>
  <si>
    <t>CURVA EM COBRE, DN 28 MM, 45 GRAUS, SEM ANEL DE SOLDA, BOLSA X BOLSA, INSTALADO EM RAMAL E SUB-RAMAL DE AQUECIMENTO SOLAR - FORNECIMENTO E INSTALAÇÃO. AF_04/2022</t>
  </si>
  <si>
    <t>37,78</t>
  </si>
  <si>
    <t>LUVA EM COBRE, DN 15 MM, SEM ANEL DE SOLDA, INSTALADO EM RAMAL E SUB-RAMAL DE AQUECIMENTO SOLAR - FORNECIMENTO E INSTALAÇÃO. AF_04/2022</t>
  </si>
  <si>
    <t>11,55</t>
  </si>
  <si>
    <t>LUVA PASSANTE EM COBRE, DN 15 MM, SEM ANEL DE SOLDA, INSTALADO EM RAMAL E SUB-RAMAL DE AQUECIMENTO SOLAR - FORNECIMENTO E INSTALAÇÃO. AF_04/2022</t>
  </si>
  <si>
    <t>CURVA DE TRANSPOSIÇÃO EM BRONZE/LATÃO, DN 15 MM, SEM ANEL DE SOLDA, BOLSA X BOLSA, INSTALADO EM RAMAL E SUB-RAMAL DE AQUECIMENTO SOLAR - FORNECIMENTO E INSTALAÇÃO. AF_04/2022</t>
  </si>
  <si>
    <t>JUNTA DE EXPANSÃO EM COBRE, DN 15 MM, PONTA X PONTA, INSTALADO EM RAMAL E SUB-RAMAL DE AQUECIMENTO SOLAR - FORNECIMENTO E INSTALAÇÃO. AF_04/2022</t>
  </si>
  <si>
    <t>522,10</t>
  </si>
  <si>
    <t>CONECTOR EM BRONZE/LATÃO, DN 15 MM X 1/2", SEM ANEL DE SOLDA, BOLSA X ROSCA F, INSTALADO EM RAMAL E SUB-RAMAL DE AQUECIMENTO SOLAR - FORNECIMENTO E INSTALAÇÃO. AF_04/2022</t>
  </si>
  <si>
    <t>LUVA EM COBRE, DN 22 MM, SEM ANEL DE SOLDA, INSTALADO EM RAMAL E SUB-RAMAL DE AQUECIMENTO SOLAR - FORNECIMENTO E INSTALAÇÃO. AF_04/2022</t>
  </si>
  <si>
    <t>LUVA PASSANTE EM COBRE, DN 22 MM, SEM ANEL DE SOLDA, INSTALADO EM RAMAL E SUB-RAMAL DE AQUECIMENTO SOLAR - FORNECIMENTO E INSTALAÇÃO. AF_04/2022</t>
  </si>
  <si>
    <t>18,17</t>
  </si>
  <si>
    <t>JUNTA DE EXPANSÃO EM COBRE, DN 22 MM, PONTA X PONTA, INSTALADO EM RAMAL E SUB-RAMAL DE AQUECIMENTO SOLAR - FORNECIMENTO E INSTALAÇÃO. AF_04/2022</t>
  </si>
  <si>
    <t>606,31</t>
  </si>
  <si>
    <t>CURVA DE TRANSPOSIÇÃO EM BRONZE/LATÃO, DN 22 MM, SEM ANEL DE SOLDA, BOLSA X BOLSA, INSTALADO EM RAMAL E SUB-RAMAL DE AQUECIMENTO SOLAR - FORNECIMENTO E INSTALAÇÃO. AF_04/2022</t>
  </si>
  <si>
    <t>57,12</t>
  </si>
  <si>
    <t>BUCHA DE REDUÇÃO EM COBRE, DN 22 MM X 15 MM, SEM ANEL DE SOLDA, PONTA X BOLSA, INSTALADO EM RAMAL E SUB-RAMAL DE AQUECIMENTO SOLAR - FORNECIMENTO E INSTALAÇÃO. AF_04/2022</t>
  </si>
  <si>
    <t>CONECTOR EM BRONZE/LATÃO, DN 22 MM X 1/2", SEM ANEL DE SOLDA, BOLSA X ROSCA F, INSTALADO EM RAMAL E SUB-RAMAL DE AQUECIMENTO SOLAR - FORNECIMENTO E INSTALAÇÃO. AF_04/2022</t>
  </si>
  <si>
    <t>CONECTOR EM BRONZE/LATÃO, DN 22 MM X 3/4", SEM ANEL DE SOLDA, BOLSA X ROSCA F, INSTALADO EM RAMAL E SUB-RAMAL DE AQUECIMENTO SOLAR - FORNECIMENTO E INSTALAÇÃO. AF_04/2022</t>
  </si>
  <si>
    <t>27,76</t>
  </si>
  <si>
    <t>LUVA EM COBRE, DN 28 MM, SEM ANEL DE SOLDA, INSTALADO EM RAMAL E SUB-RAMAL DE AQUECIMENTO SOLAR - FORNECIMENTO E INSTALAÇÃO. AF_04/2022</t>
  </si>
  <si>
    <t>24,72</t>
  </si>
  <si>
    <t>LUVA PASSANTE EM COBRE, DN 28 MM, SEM ANEL DE SOLDA, INSTALADO EM RAMAL E SUB-RAMAL DE AQUECIMENTO SOLAR - FORNECIMENTO E INSTALAÇÃO. AF_04/2022</t>
  </si>
  <si>
    <t>CURVA DE TRANSPOSIÇÃO EM BRONZE/LATÃO, DN 28 MM, SEM ANEL DE SOLDA, BOLSA X BOLSA, INSTALADO EM RAMAL E SUB-RAMAL DE AQUECIMENTO SOLAR - FORNECIMENTO E INSTALAÇÃO. AF_04/2022</t>
  </si>
  <si>
    <t>96,34</t>
  </si>
  <si>
    <t>JUNTA DE EXPANSÃO EM COBRE, DN 28 MM, PONTA X PONTA, INSTALADO EM RAMAL E SUB-RAMAL DE AQUECIMENTO SOLAR - FORNECIMENTO E INSTALAÇÃO. AF_04/2022</t>
  </si>
  <si>
    <t>CONECTOR EM BRONZE/LATÃO, DN 28 MM X 1/2", SEM ANEL DE SOLDA, BOLSA X ROSCA F, INSTALADO EM RAMAL E SUB-RAMAL DE AQUECIMENTO SOLAR - FORNECIMENTO E INSTALAÇÃO. AF_04/2022</t>
  </si>
  <si>
    <t>36,01</t>
  </si>
  <si>
    <t>BUCHA DE REDUÇÃO EM COBRE, DN 28 MM X 22 MM, SEM ANEL DE SOLDA, INSTALADO EM RAMAL E SUB-RAMAL DE AQUECIMENTO SOLAR - FORNECIMENTO E INSTALAÇÃO. AF_04/2022</t>
  </si>
  <si>
    <t>21,38</t>
  </si>
  <si>
    <t>TÊ EM COBRE, DN 15 MM, SEM ANEL DE SOLDA, INSTALADO EM RAMAL E SUB-RAMAL DE AQUECIMENTO SOLAR - FORNECIMENTO E INSTALAÇÃO. AF_04/2022</t>
  </si>
  <si>
    <t>24,06</t>
  </si>
  <si>
    <t>TÊ EM COBRE, DN 22 MM, SEM ANEL DE SOLDA, INSTALADO EM RAMAL E SUB-RAMAL DE AQUECIMENTO SOLAR - FORNECIMENTO E INSTALAÇÃO. AF_04/2022</t>
  </si>
  <si>
    <t>36,91</t>
  </si>
  <si>
    <t>TÊ EM COBRE, DN 28 MM, SEM ANEL DE SOLDA, INSTALADO EM RAMAL E SUB-RAMAL DE AQUECIMENTO SOLAR - FORNECIMENTO E INSTALAÇÃO. AF_04/2022</t>
  </si>
  <si>
    <t>CAIXA ENTERRADA HIDRÁULICA RETANGULAR, EM CONCRETO PRÉ-MOLDADO, DIMENSÕES INTERNAS: 0,3X0,3X0,3 M. AF_12/2020</t>
  </si>
  <si>
    <t>165,59</t>
  </si>
  <si>
    <t>CAIXA ENTERRADA HIDRÁULICA RETANGULAR, EM CONCRETO PRÉ-MOLDADO, DIMENSÕES INTERNAS: 0,4X0,4X0,4 M. AF_12/2020</t>
  </si>
  <si>
    <t>306,31</t>
  </si>
  <si>
    <t>CAIXA ENTERRADA HIDRÁULICA RETANGULAR, EM CONCRETO PRÉ-MOLDADO, DIMENSÕES INTERNAS: 0,6X0,6X0,5 M. AF_12/2020</t>
  </si>
  <si>
    <t>397,94</t>
  </si>
  <si>
    <t>CAIXA ENTERRADA HIDRÁULICA RETANGULAR, EM CONCRETO PRÉ-MOLDADO, DIMENSÕES INTERNAS: 0,8X0,8X0,5 M. AF_12/2020</t>
  </si>
  <si>
    <t>780,92</t>
  </si>
  <si>
    <t>CAIXA ENTERRADA HIDRÁULICA RETANGULAR EM ALVENARIA COM TIJOLOS CERÂMICOS MACIÇOS, DIMENSÕES INTERNAS: 0,3X0,3X0,3 M PARA REDE DE ESGOTO. AF_12/2020</t>
  </si>
  <si>
    <t>180,52</t>
  </si>
  <si>
    <t>CAIXA ENTERRADA HIDRÁULICA RETANGULAR EM ALVENARIA COM TIJOLOS CERÂMICOS MACIÇOS, DIMENSÕES INTERNAS: 0,4X0,4X0,4 M PARA REDE DE ESGOTO. AF_12/2020</t>
  </si>
  <si>
    <t>282,88</t>
  </si>
  <si>
    <t>CAIXA ENTERRADA HIDRÁULICA RETANGULAR EM ALVENARIA COM TIJOLOS CERÂMICOS MACIÇOS, DIMENSÕES INTERNAS: 0,6X0,6X0,6 M PARA REDE DE ESGOTO. AF_12/2020</t>
  </si>
  <si>
    <t>549,76</t>
  </si>
  <si>
    <t>CAIXA ENTERRADA HIDRÁULICA RETANGULAR EM ALVENARIA COM TIJOLOS CERÂMICOS MACIÇOS, DIMENSÕES INTERNAS: 0,8X0,8X0,6 M PARA REDE DE ESGOTO. AF_12/2020</t>
  </si>
  <si>
    <t>765,19</t>
  </si>
  <si>
    <t>CAIXA ENTERRADA HIDRÁULICA RETANGULAR EM ALVENARIA COM TIJOLOS CERÂMICOS MACIÇOS, DIMENSÕES INTERNAS: 1X1X0,6 M PARA REDE DE ESGOTO. AF_12/2020</t>
  </si>
  <si>
    <t>909,35</t>
  </si>
  <si>
    <t>CAIXA ENTERRADA HIDRÁULICA RETANGULAR, EM ALVENARIA COM BLOCOS DE CONCRETO, DIMENSÕES INTERNAS: 0,4X0,4X0,4 M PARA REDE DE ESGOTO. AF_12/2020</t>
  </si>
  <si>
    <t>227,34</t>
  </si>
  <si>
    <t>CAIXA ENTERRADA HIDRÁULICA RETANGULAR, EM ALVENARIA COM BLOCOS DE CONCRETO, DIMENSÕES INTERNAS: 0,6X0,6X0,6 M PARA REDE DE ESGOTO. AF_12/2020</t>
  </si>
  <si>
    <t>421,90</t>
  </si>
  <si>
    <t>CAIXA ENTERRADA HIDRÁULICA RETANGULAR, EM ALVENARIA COM BLOCOS DE CONCRETO, DIMENSÕES INTERNAS: 0,8X0,8X0,6 M PARA REDE DE ESGOTO. AF_12/2020</t>
  </si>
  <si>
    <t>602,03</t>
  </si>
  <si>
    <t>716,29</t>
  </si>
  <si>
    <t>CAIXA DE GORDURA SIMPLES, CIRCULAR, EM CONCRETO PRÉ-MOLDADO, DIÂMETRO INTERNO = 0,4 M, ALTURA INTERNA = 0,4 M. AF_12/2020</t>
  </si>
  <si>
    <t>157,42</t>
  </si>
  <si>
    <t>CAIXA DE GORDURA SIMPLES (CAPACIDADE: 36L), RETANGULAR, EM ALVENARIA COM TIJOLOS CERÂMICOS MACIÇOS, DIMENSÕES INTERNAS = 0,2X0,4 M, ALTURA INTERNA = 0,8 M. AF_12/2020</t>
  </si>
  <si>
    <t>354,14</t>
  </si>
  <si>
    <t>CAIXA DE GORDURA DUPLA (CAPACIDADE: 126 L), RETANGULAR, EM ALVENARIA COM TIJOLOS CERÂMICOS MACIÇOS, DIMENSÕES INTERNAS = 0,4X0,7 M, ALTURA INTERNA = 0,8 M. AF_12/2020</t>
  </si>
  <si>
    <t>615,59</t>
  </si>
  <si>
    <t>CAIXA DE GORDURA ESPECIAL (CAPACIDADE: 312 L - PARA ATÉ 146 PESSOAS SERVIDAS NO PICO), RETANGULAR, EM ALVENARIA COM TIJOLOS CERÂMICOS MACIÇOS, DIMENSÕES INTERNAS = 0,4X1,2 M, ALTURA INTERNA = 1 M. AF_12/2020</t>
  </si>
  <si>
    <t>1.014,48</t>
  </si>
  <si>
    <t>CAIXA DE GORDURA SIMPLES (CAPACIDADE: 36 L), RETANGULAR, EM ALVENARIA COM BLOCOS DE CONCRETO, DIMENSÕES INTERNAS = 0,2X0,4 M, ALTURA INTERNA = 0,8 M. AF_12/2020</t>
  </si>
  <si>
    <t>255,20</t>
  </si>
  <si>
    <t>455,83</t>
  </si>
  <si>
    <t>CAIXA ENTERRADA HIDRÁULICA RETANGULAR EM ALVENARIA COM TIJOLOS CERÂMICOS MACIÇOS, DIMENSÕES INTERNAS: 0,3X0,3X0,3 M PARA REDE DE DRENAGEM. AF_12/2020</t>
  </si>
  <si>
    <t>158,84</t>
  </si>
  <si>
    <t>CAIXA ENTERRADA HIDRÁULICA RETANGULAR EM ALVENARIA COM TIJOLOS CERÂMICOS MACIÇOS, DIMENSÕES INTERNAS: 0,4X0,4X0,4 M PARA REDE DE DRENAGEM. AF_12/2020</t>
  </si>
  <si>
    <t>245,67</t>
  </si>
  <si>
    <t>CAIXA ENTERRADA HIDRÁULICA RETANGULAR EM ALVENARIA COM TIJOLOS CERÂMICOS MACIÇOS, DIMENSÕES INTERNAS: 0,6X0,6X0,6 M PARA REDE DE DRENAGEM. AF_12/2020</t>
  </si>
  <si>
    <t>466,22</t>
  </si>
  <si>
    <t>CAIXA ENTERRADA HIDRÁULICA RETANGULAR EM ALVENARIA COM TIJOLOS CERÂMICOS MACIÇOS, DIMENSÕES INTERNAS: 0,8X0,8X0,6 M PARA REDE DE DRENAGEM. AF_12/2020</t>
  </si>
  <si>
    <t>650,65</t>
  </si>
  <si>
    <t>CAIXA ENTERRADA HIDRÁULICA RETANGULAR EM ALVENARIA COM TIJOLOS CERÂMICOS MACIÇOS, DIMENSÕES INTERNAS: 1X1X0,6 M PARA REDE DE DRENAGEM. AF_12/2020</t>
  </si>
  <si>
    <t>761,20</t>
  </si>
  <si>
    <t>CAIXA ENTERRADA HIDRÁULICA RETANGULAR, EM ALVENARIA COM BLOCOS DE CONCRETO, DIMENSÕES INTERNAS: 0,4X0,4X0,4 M PARA REDE DE DRENAGEM. AF_12/2020</t>
  </si>
  <si>
    <t>203,71</t>
  </si>
  <si>
    <t>CAIXA ENTERRADA HIDRÁULICA RETANGULAR, EM ALVENARIA COM BLOCOS DE CONCRETO, DIMENSÕES INTERNAS: 0,6X0,6X0,6 M PARA REDE DE DRENAGEM. AF_12/2020</t>
  </si>
  <si>
    <t>369,29</t>
  </si>
  <si>
    <t>CAIXA ENTERRADA HIDRÁULICA RETANGULAR, EM ALVENARIA COM BLOCOS DE CONCRETO, DIMENSÕES INTERNAS: 0,8X0,8X0,6 M PARA REDE DE DRENAGEM. AF_12/2020</t>
  </si>
  <si>
    <t>526,95</t>
  </si>
  <si>
    <t>CAIXA ENTERRADA HIDRÁULICA RETANGULAR, EM ALVENARIA COM BLOCOS DE CONCRETO, DIMENSÕES INTERNAS: 1X1X0,6 M PARA REDE DE DRENAGEM. AF_12/2020</t>
  </si>
  <si>
    <t>614,83</t>
  </si>
  <si>
    <t>FURO EM CAIXA D'ÁGUA COM ESPESSURA DE 2 ATÉ 5 MM E DIÂMETRO DE 15 MM. AF_06/2021</t>
  </si>
  <si>
    <t>3,06</t>
  </si>
  <si>
    <t>FURO EM CAIXA D'ÁGUA COM ESPESSURA DE 6 ATÉ 8 MM E DIÂMETRO DE 15 MM. AF_06/2021</t>
  </si>
  <si>
    <t>FURO EM CAIXA D'ÁGUA COM ESPESSURA DE 2 ATÉ 5 MM E DIÂMETRO DE 20 MM. AF_06/2021</t>
  </si>
  <si>
    <t>FURO EM CAIXA D'ÁGUA COM ESPESSURA DE 6 ATÉ 8 MM E DIÂMETRO DE 20 MM. AF_06/2021</t>
  </si>
  <si>
    <t>4,77</t>
  </si>
  <si>
    <t>FURO EM CAIXA D'ÁGUA COM ESPESSURA DE 2 ATÉ 5 MM E DIÂMETRO DE 25 MM. AF_06/2021</t>
  </si>
  <si>
    <t>3,74</t>
  </si>
  <si>
    <t>FURO EM CAIXA D'ÁGUA COM ESPESSURA DE 6 ATÉ 8 MM E DIÂMETRO DE 25 MM. AF_06/2021</t>
  </si>
  <si>
    <t>5,11</t>
  </si>
  <si>
    <t>FURO EM CAIXA D'ÁGUA COM ESPESSURA DE 2 ATÉ 5 MM E DIÂMETRO DE 32 MM. AF_06/2021</t>
  </si>
  <si>
    <t>FURO EM CAIXA D'ÁGUA COM ESPESSURA DE 6 ATÉ 8 MM E DIÂMETRO DE 32 MM. AF_06/2021</t>
  </si>
  <si>
    <t>5,60</t>
  </si>
  <si>
    <t>FURO EM CAIXA D'ÁGUA COM ESPESSURA DE 2 ATÉ 5 MM E DIÂMETRO DE 40 MM. AF_06/2021</t>
  </si>
  <si>
    <t>FURO EM CAIXA D'ÁGUA COM ESPESSURA DE 6 ATÉ 8 MM E DIÂMETRO DE 40 MM. AF_06/2021</t>
  </si>
  <si>
    <t>6,15</t>
  </si>
  <si>
    <t>FURO EM CAIXA D'ÁGUA COM ESPESSURA DE 2 ATÉ 5 MM E DIÂMETRO DE 50 MM. AF_06/2021</t>
  </si>
  <si>
    <t>5,47</t>
  </si>
  <si>
    <t>FURO EM CAIXA D'ÁGUA COM ESPESSURA DE 6 ATÉ 8 MM E DIÂMETRO DE 50 MM. AF_06/2021</t>
  </si>
  <si>
    <t>6,83</t>
  </si>
  <si>
    <t>FURO EM CAIXA D'ÁGUA COM ESPESSURA DE 2 ATÉ 5 MM E DIÂMETRO DE 60 MM. AF_06/2021</t>
  </si>
  <si>
    <t>FURO EM CAIXA D'ÁGUA COM ESPESSURA DE 6 ATÉ 8 MM E DIÂMETRO DE 60 MM. AF_06/2021</t>
  </si>
  <si>
    <t>FURO EM CAIXA D'ÁGUA COM ESPESSURA DE 2 ATÉ 5 MM E DIÂMETRO DE 75 MM. AF_06/2021</t>
  </si>
  <si>
    <t>7,19</t>
  </si>
  <si>
    <t>FURO EM CAIXA D'ÁGUA COM ESPESSURA DE 6 ATÉ 8 MM E DIÂMETRO DE 75 MM. AF_06/2021</t>
  </si>
  <si>
    <t>FURO EM CAIXA D'ÁGUA COM ESPESSURA DE 2 ATÉ 5 MM E DIÂMETRO DE 100 MM. AF_06/2021</t>
  </si>
  <si>
    <t>8,92</t>
  </si>
  <si>
    <t>FURO EM CAIXA D'ÁGUA COM ESPESSURA DE 6 ATÉ 8 MM E DIÂMETRO DE 100 MM. AF_06/2021</t>
  </si>
  <si>
    <t>10,28</t>
  </si>
  <si>
    <t>CAIXA D´ÁGUA EM POLIETILENO, 500 LITROS - FORNECIMENTO E INSTALAÇÃO. AF_06/2021</t>
  </si>
  <si>
    <t>276,71</t>
  </si>
  <si>
    <t>CAIXA D´ÁGUA EM POLIETILENO, 750 LITROS - FORNECIMENTO E INSTALAÇÃO. AF_06/2021</t>
  </si>
  <si>
    <t>472,31</t>
  </si>
  <si>
    <t>CAIXA D´ÁGUA EM POLIETILENO, 1000 LITROS - FORNECIMENTO E INSTALAÇÃO. AF_06/2021</t>
  </si>
  <si>
    <t>480,55</t>
  </si>
  <si>
    <t>CAIXA D´ÁGUA EM POLIETILENO, 1500 LITROS - FORNECIMENTO E INSTALAÇÃO. AF_06/2021</t>
  </si>
  <si>
    <t>971,37</t>
  </si>
  <si>
    <t>CAIXA D´ÁGUA EM POLIETILENO, 2000 LITROS - FORNECIMENTO E INSTALAÇÃO. AF_06/2021</t>
  </si>
  <si>
    <t>1.092,98</t>
  </si>
  <si>
    <t>CAIXA D´ÁGUA EM POLIÉSTER REFORÇADO COM FIBRA DE VIDRO, 500 LITROS - FORNECIMENTO E INSTALAÇÃO. AF_06/2021</t>
  </si>
  <si>
    <t>449,03</t>
  </si>
  <si>
    <t>CAIXA D´ÁGUA EM POLIÉSTER REFORÇADO COM FIBRA DE VIDRO, 1000 LITROS - FORNECIMENTO E INSTALAÇÃO. AF_06/2021</t>
  </si>
  <si>
    <t>616,94</t>
  </si>
  <si>
    <t>CAIXA D´ÁGUA EM POLIÉSTER REFORÇADO COM FIBRA DE VIDRO, 1500 LITROS - FORNECIMENTO E INSTALAÇÃO. AF_06/2021</t>
  </si>
  <si>
    <t>998,71</t>
  </si>
  <si>
    <t>CAIXA D´ÁGUA EM POLIÉSTER REFORÇADO COM FIBRA DE VIDRO, 2000 LITROS - FORNECIMENTO E INSTALAÇÃO. AF_06/2021</t>
  </si>
  <si>
    <t>1.287,08</t>
  </si>
  <si>
    <t>CAIXA D´ÁGUA EM POLIÉSTER REFORÇADO COM FIBRA DE VIDRO, 5000 LITROS - FORNECIMENTO E INSTALAÇÃO. AF_06/2021</t>
  </si>
  <si>
    <t>3.305,84</t>
  </si>
  <si>
    <t>CAIXA D´ÁGUA EM POLIÉSTER REFORÇADO COM FIBRA DE VIDRO, 10000 LITROS - FORNECIMENTO E INSTALAÇÃO. AF_06/2021</t>
  </si>
  <si>
    <t>6.357,43</t>
  </si>
  <si>
    <t>CAIXA D´ÁGUA EM POLIETILENO, 500 LITROS (INCLUSOS TUBOS, CONEXÕES E TORNEIRA DE BÓIA) - FORNECIMENTO E INSTALAÇÃO. AF_06/2021</t>
  </si>
  <si>
    <t>710,13</t>
  </si>
  <si>
    <t>CAIXA D´ÁGUA EM POLIETILENO, 1000 LITROS (INCLUSOS TUBOS, CONEXÕES E TORNEIRA DE BÓIA) - FORNECIMENTO E INSTALAÇÃO. AF_06/2021</t>
  </si>
  <si>
    <t>975,78</t>
  </si>
  <si>
    <t>CAIXA SIFONADA, PVC, DN 100 X 100 X 50 MM, FORNECIDA E INSTALADA EM RAMAIS DE ENCAMINHAMENTO DE ÁGUA PLUVIAL. AF_12/2014</t>
  </si>
  <si>
    <t>CAIXA SIFONADA, PVC, DN 150 X 185 X 75 MM, FORNECIDA E INSTALADA EM RAMAIS DE ENCAMINHAMENTO DE ÁGUA PLUVIAL. AF_12/2014</t>
  </si>
  <si>
    <t>92,56</t>
  </si>
  <si>
    <t>RALO SIFONADO, PVC, DN 100 X 40 MM, JUNTA SOLDÁVEL, FORNECIDO E INSTALADO EM RAMAIS DE ENCAMINHAMENTO DE ÁGUA PLUVIAL. AF_12/2014</t>
  </si>
  <si>
    <t>15,83</t>
  </si>
  <si>
    <t>RALO SIFONADO, PVC, DN 100 X 40 MM, JUNTA SOLDÁVEL, FORNECIDO E INSTALADO EM RAMAL DE DESCARGA OU EM RAMAL DE ESGOTO SANITÁRIO. AF_12/2014</t>
  </si>
  <si>
    <t>17,38</t>
  </si>
  <si>
    <t>RALO SECO, PVC, DN 100 X 40 MM, JUNTA SOLDÁVEL, FORNECIDO E INSTALADO EM RAMAL DE DESCARGA OU EM RAMAL DE ESGOTO SANITÁRIO. AF_12/2014</t>
  </si>
  <si>
    <t>14,51</t>
  </si>
  <si>
    <t>TANQUE DE LOUÇA BRANCA COM COLUNA, 30L OU EQUIVALENTE - FORNECIMENTO E INSTALAÇÃO. AF_01/2020</t>
  </si>
  <si>
    <t>595,43</t>
  </si>
  <si>
    <t>TANQUE DE LOUÇA BRANCA SUSPENSO, 18L OU EQUIVALENTE - FORNECIMENTO E INSTALAÇÃO. AF_01/2020</t>
  </si>
  <si>
    <t>414,05</t>
  </si>
  <si>
    <t>TANQUE DE MÁRMORE SINTÉTICO COM COLUNA, 22L OU EQUIVALENTE   FORNECIMENTO E INSTALAÇÃO. AF_01/2020</t>
  </si>
  <si>
    <t>519,61</t>
  </si>
  <si>
    <t>TANQUE DE MÁRMORE SINTÉTICO SUSPENSO, 22L OU EQUIVALENTE - FORNECIMENTO E INSTALAÇÃO. AF_01/2020</t>
  </si>
  <si>
    <t>297,33</t>
  </si>
  <si>
    <t>VÁLVULA EM METAL CROMADO 1.1/2 X 1.1/2 PARA TANQUE OU LAVATÓRIO, COM OU SEM LADRÃO - FORNECIMENTO E INSTALAÇÃO. AF_01/2020</t>
  </si>
  <si>
    <t>56,93</t>
  </si>
  <si>
    <t>VÁLVULA EM METAL CROMADO TIPO AMERICANA 3.1/2 X 1.1/2 PARA PIA - FORNECIMENTO E INSTALAÇÃO. AF_01/2020</t>
  </si>
  <si>
    <t>VÁLVULA EM PLÁSTICO 1 PARA PIA, TANQUE OU LAVATÓRIO, COM OU SEM LADRÃO - FORNECIMENTO E INSTALAÇÃO. AF_01/2020</t>
  </si>
  <si>
    <t>6,78</t>
  </si>
  <si>
    <t>VÁLVULA EM PLÁSTICO CROMADO TIPO AMERICANA 3.1/2 X 1.1/2 SEM ADAPTADOR PARA PIA - FORNECIMENTO E INSTALAÇÃO. AF_01/2020</t>
  </si>
  <si>
    <t>SIFÃO DO TIPO GARRAFA EM METAL CROMADO 1 X 1.1/2 - FORNECIMENTO E INSTALAÇÃO. AF_01/2020</t>
  </si>
  <si>
    <t>172,07</t>
  </si>
  <si>
    <t>SIFÃO DO TIPO GARRAFA/COPO EM PVC 1.1/4  X 1.1/2 - FORNECIMENTO E INSTALAÇÃO. AF_01/2020</t>
  </si>
  <si>
    <t>SIFÃO DO TIPO FLEXÍVEL EM PVC 1  X 1.1/2  - FORNECIMENTO E INSTALAÇÃO. AF_01/2020</t>
  </si>
  <si>
    <t>10,81</t>
  </si>
  <si>
    <t>ENGATE FLEXÍVEL EM PLÁSTICO BRANCO, 1/2 X 30CM - FORNECIMENTO E INSTALAÇÃO. AF_01/2020</t>
  </si>
  <si>
    <t>ENGATE FLEXÍVEL EM PLÁSTICO BRANCO, 1/2 X 40CM - FORNECIMENTO E INSTALAÇÃO. AF_01/2020</t>
  </si>
  <si>
    <t>ENGATE FLEXÍVEL EM INOX, 1/2  X 30CM - FORNECIMENTO E INSTALAÇÃO. AF_01/2020</t>
  </si>
  <si>
    <t>42,22</t>
  </si>
  <si>
    <t>ENGATE FLEXÍVEL EM INOX, 1/2  X 40CM - FORNECIMENTO E INSTALAÇÃO. AF_01/2020</t>
  </si>
  <si>
    <t>VASO SANITÁRIO SIFONADO COM CAIXA ACOPLADA LOUÇA BRANCA - FORNECIMENTO E INSTALAÇÃO. AF_01/2020</t>
  </si>
  <si>
    <t>399,93</t>
  </si>
  <si>
    <t>BANCADA DE GRANITO CINZA POLIDO, DE 1,50 X 0,60 M, PARA PIA DE COZINHA - FORNECIMENTO E INSTALAÇÃO. AF_01/2020</t>
  </si>
  <si>
    <t>623,14</t>
  </si>
  <si>
    <t>BANCADA DE MÁRMORE BRANCO POLIDO, DE 1,50 X 0,60 M, PARA PIA DE COZINHA - FORNECIMENTO E INSTALAÇÃO. AF_01/2020</t>
  </si>
  <si>
    <t>524,37</t>
  </si>
  <si>
    <t>BANCADA DE MÁRMORE SINTÉTICO, DE 120 X 60CM, COM CUBA INTEGRADA - FORNECIMENTO E INSTALAÇÃO. AF_01/2020</t>
  </si>
  <si>
    <t>302,73</t>
  </si>
  <si>
    <t>BANCADA DE GRANITO CINZA POLIDO, DE 0,50 X 0,60 M, PARA LAVATÓRIO - FORNECIMENTO E INSTALAÇÃO. AF_01/2020</t>
  </si>
  <si>
    <t>315,18</t>
  </si>
  <si>
    <t>BANCADA DE MÁRMORE BRANCO POLIDO, DE 0,50 X 0,60 M, PARA LAVATÓRIO - FORNECIMENTO E INSTALAÇÃO. AF_01/2020</t>
  </si>
  <si>
    <t>278,13</t>
  </si>
  <si>
    <t>CUBA DE EMBUTIR RETANGULAR DE AÇO INOXIDÁVEL, 46 X 30 X 12 CM - FORNECIMENTO E INSTALAÇÃO. AF_01/2020</t>
  </si>
  <si>
    <t>164,96</t>
  </si>
  <si>
    <t>120,83</t>
  </si>
  <si>
    <t>LAVATÓRIO LOUÇA BRANCA COM COLUNA, *44 X 35,5* CM, PADRÃO POPULAR - FORNECIMENTO E INSTALAÇÃO. AF_01/2020</t>
  </si>
  <si>
    <t>273,25</t>
  </si>
  <si>
    <t>LAVATÓRIO LOUÇA BRANCA COM COLUNA, 45 X 55CM OU EQUIVALENTE, PADRÃO MÉDIO - FORNECIMENTO E INSTALAÇÃO. AF_01/2020</t>
  </si>
  <si>
    <t>307,79</t>
  </si>
  <si>
    <t>LAVATÓRIO LOUÇA BRANCA SUSPENSO, 29,5 X 39CM OU EQUIVALENTE, PADRÃO POPULAR - FORNECIMENTO E INSTALAÇÃO. AF_01/2020</t>
  </si>
  <si>
    <t>125,01</t>
  </si>
  <si>
    <t>APARELHO MISTURADOR DE MESA PARA LAVATÓRIO, PADRÃO MÉDIO - FORNECIMENTO E INSTALAÇÃO. AF_01/2020</t>
  </si>
  <si>
    <t>337,41</t>
  </si>
  <si>
    <t>TORNEIRA CROMADA DE MESA, 1/2 OU 3/4, PARA LAVATÓRIO, PADRÃO POPULAR - FORNECIMENTO E INSTALAÇÃO. AF_01/2020</t>
  </si>
  <si>
    <t>62,46</t>
  </si>
  <si>
    <t>APARELHO MISTURADOR DE MESA PARA PIA DE COZINHA, PADRÃO MÉDIO - FORNECIMENTO E INSTALAÇÃO. AF_01/2020</t>
  </si>
  <si>
    <t>402,90</t>
  </si>
  <si>
    <t>TORNEIRA CROMADA TUBO MÓVEL, DE MESA, 1/2 OU 3/4, PARA PIA DE COZINHA, PADRÃO ALTO - FORNECIMENTO E INSTALAÇÃO. AF_01/2020</t>
  </si>
  <si>
    <t>108,45</t>
  </si>
  <si>
    <t>106,60</t>
  </si>
  <si>
    <t>TORNEIRA CROMADA LONGA, DE PAREDE, 1/2 OU 3/4, PARA PIA DE COZINHA, PADRÃO POPULAR - FORNECIMENTO E INSTALAÇÃO. AF_01/2020</t>
  </si>
  <si>
    <t>73,09</t>
  </si>
  <si>
    <t>TORNEIRA CROMADA 1/2 OU 3/4 PARA TANQUE, PADRÃO POPULAR - FORNECIMENTO E INSTALAÇÃO. AF_01/2020</t>
  </si>
  <si>
    <t>46,06</t>
  </si>
  <si>
    <t>82,16</t>
  </si>
  <si>
    <t>TORNEIRA CROMADA DE MESA, 1/2 OU 3/4, PARA LAVATÓRIO, PADRÃO MÉDIO - FORNECIMENTO E INSTALAÇÃO. AF_01/2020</t>
  </si>
  <si>
    <t>119,24</t>
  </si>
  <si>
    <t>TORNEIRA PLÁSTICA 3/4 PARA TANQUE - FORNECIMENTO E INSTALAÇÃO. AF_01/2020</t>
  </si>
  <si>
    <t>25,42</t>
  </si>
  <si>
    <t>745,33</t>
  </si>
  <si>
    <t>TANQUE DE LOUÇA BRANCA COM COLUNA, 30L OU EQUIVALENTE, INCLUSO SIFÃO FLEXÍVEL EM PVC, VÁLVULA PLÁSTICA E TORNEIRA DE METAL CROMADO PADRÃO POPULAR - FORNECIMENTO E INSTALAÇÃO. AF_01/2020</t>
  </si>
  <si>
    <t>659,08</t>
  </si>
  <si>
    <t>TANQUE DE LOUÇA BRANCA COM COLUNA, 30L OU EQUIVALENTE, INCLUSO SIFÃO FLEXÍVEL EM PVC, VÁLVULA PLÁSTICA E TORNEIRA DE PLÁSTICO - FORNECIMENTO E INSTALAÇÃO. AF_01/2020</t>
  </si>
  <si>
    <t>638,44</t>
  </si>
  <si>
    <t>TANQUE DE LOUÇA BRANCA SUSPENSO, 18L OU EQUIVALENTE, INCLUSO SIFÃO TIPO GARRAFA EM METAL CROMADO, VÁLVULA METÁLICA E TORNEIRA DE METAL CROMADO PADRÃO MÉDIO - FORNECIMENTO E INSTALAÇÃO. AF_01/2020</t>
  </si>
  <si>
    <t>725,21</t>
  </si>
  <si>
    <t>TANQUE DE LOUÇA BRANCA SUSPENSO, 18L OU EQUIVALENTE, INCLUSO SIFÃO TIPO GARRAFA EM PVC, VÁLVULA PLÁSTICA E TORNEIRA DE METAL CROMADO PADRÃO POPULAR - FORNECIMENTO E INSTALAÇÃO. AF_01/2020</t>
  </si>
  <si>
    <t>485,77</t>
  </si>
  <si>
    <t>TANQUE DE LOUÇA BRANCA SUSPENSO, 18L OU EQUIVALENTE, INCLUSO SIFÃO TIPO GARRAFA EM PVC, VÁLVULA PLÁSTICA E TORNEIRA DE PLÁSTICO - FORNECIMENTO E INSTALAÇÃO. AF_01/2020</t>
  </si>
  <si>
    <t>465,13</t>
  </si>
  <si>
    <t>TANQUE DE MÁRMORE SINTÉTICO COM COLUNA, 22L OU EQUIVALENTE, INCLUSO SIFÃO FLEXÍVEL EM PVC, VÁLVULA PLÁSTICA E TORNEIRA DE METAL CROMADO PADRÃO POPULAR - FORNECIMENTO E INSTALAÇÃO. AF_01/2020</t>
  </si>
  <si>
    <t>583,26</t>
  </si>
  <si>
    <t>TANQUE DE MÁRMORE SINTÉTICO COM COLUNA, 22L OU EQUIVALENTE, INCLUSO SIFÃO FLEXÍVEL EM PVC, VÁLVULA PLÁSTICA E TORNEIRA DE PLÁSTICO - FORNECIMENTO E INSTALAÇÃO. AF_01/2020</t>
  </si>
  <si>
    <t>562,62</t>
  </si>
  <si>
    <t>TANQUE DE MÁRMORE SINTÉTICO SUSPENSO, 22L OU EQUIVALENTE, INCLUSO SIFÃO TIPO GARRAFA EM PVC, VÁLVULA PLÁSTICA E TORNEIRA DE METAL CROMADO PADRÃO POPULAR - FORNEC. E INSTALAÇÃO. AF_01/2020</t>
  </si>
  <si>
    <t>369,05</t>
  </si>
  <si>
    <t>TANQUE DE MÁRMORE SINTÉTICO SUSPENSO, 22L OU EQUIVALENTE, INCLUSO SIFÃO TIPO GARRAFA EM PVC, VÁLVULA PLÁSTICA E TORNEIRA DE PLÁSTICO - FORNECIMENTO E INSTALAÇÃO. AF_01/2020</t>
  </si>
  <si>
    <t>348,41</t>
  </si>
  <si>
    <t>TANQUE DE MÁRMORE SINTÉTICO SUSPENSO, 22L OU EQUIVALENTE, INCLUSO SIFÃO FLEXÍVEL EM PVC, VÁLVULA PLÁSTICA E TORNEIRA DE METAL CROMADO PADRÃO POPULAR - FORNECIMENTO E INSTALAÇÃO. AF_01/2020</t>
  </si>
  <si>
    <t>360,98</t>
  </si>
  <si>
    <t>TANQUE DE MÁRMORE SINTÉTICO SUSPENSO, 22L OU EQUIVALENTE, INCLUSO SIFÃO FLEXÍVEL EM PVC, VÁLVULA PLÁSTICA E TORNEIRA DE PLÁSTICO - FORNECIMENTO E INSTALAÇÃO. AF_01/2020</t>
  </si>
  <si>
    <t>340,34</t>
  </si>
  <si>
    <t>VASO SANITÁRIO SIFONADO COM CAIXA ACOPLADA LOUÇA BRANCA, INCLUSO ENGATE FLEXÍVEL EM PLÁSTICO BRANCO, 1/2  X 40CM - FORNECIMENTO E INSTALAÇÃO. AF_01/2020</t>
  </si>
  <si>
    <t>409,28</t>
  </si>
  <si>
    <t>VASO SANITÁRIO SIFONADO COM CAIXA ACOPLADA LOUÇA BRANCA - PADRÃO MÉDIO, INCLUSO ENGATE FLEXÍVEL EM METAL CROMADO, 1/2  X 40CM - FORNECIMENTO E INSTALAÇÃO. AF_01/2020</t>
  </si>
  <si>
    <t>445,70</t>
  </si>
  <si>
    <t>BANCADA DE MÁRMORE SINTÉTICO 120 X 60CM, COM CUBA INTEGRADA, INCLUSO SIFÃO TIPO GARRAFA EM PVC, VÁLVULA EM PLÁSTICO CROMADO TIPO AMERICANA E TORNEIRA CROMADA LONGA, DE PAREDE, PADRÃO POPULAR - FORNECIMENTO E INSTALAÇÃO. AF_01/2020</t>
  </si>
  <si>
    <t>413,09</t>
  </si>
  <si>
    <t>BANCADA DE MÁRMORE SINTÉTICO 120 X 60CM, COM CUBA INTEGRADA, INCLUSO SIFÃO TIPO FLEXÍVEL EM PVC, VÁLVULA EM PLÁSTICO CROMADO TIPO AMERICANA E TORNEIRA CROMADA LONGA, DE PAREDE, PADRÃO POPULAR - FORNECIMENTO E INSTALAÇÃO. AF_01/2020</t>
  </si>
  <si>
    <t>405,02</t>
  </si>
  <si>
    <t>237,11</t>
  </si>
  <si>
    <t>CUBA DE EMBUTIR DE AÇO INOXIDÁVEL MÉDIA, INCLUSO VÁLVULA TIPO AMERICANA E SIFÃO TIPO GARRAFA EM METAL CROMADO - FORNECIMENTO E INSTALAÇÃO. AF_01/2020</t>
  </si>
  <si>
    <t>398,37</t>
  </si>
  <si>
    <t>CUBA DE EMBUTIR OVAL EM LOUÇA BRANCA, 35 X 50CM OU EQUIVALENTE, INCLUSO VÁLVULA EM METAL CROMADO E SIFÃO FLEXÍVEL EM PVC - FORNECIMENTO E INSTALAÇÃO. AF_01/2020</t>
  </si>
  <si>
    <t>188,57</t>
  </si>
  <si>
    <t>CUBA DE EMBUTIR OVAL EM LOUÇA BRANCA, 35 X 50CM OU EQUIVALENTE, INCLUSO VÁLVULA E SIFÃO TIPO GARRAFA EM METAL CROMADO - FORNECIMENTO E INSTALAÇÃO. AF_01/2020</t>
  </si>
  <si>
    <t>349,83</t>
  </si>
  <si>
    <t>361,66</t>
  </si>
  <si>
    <t>LAVATÓRIO LOUÇA BRANCA COM COLUNA, 45 X 55CM OU EQUIVALENTE, PADRÃO MÉDIO, INCLUSO SIFÃO TIPO GARRAFA, VÁLVULA E ENGATE FLEXÍVEL DE 40CM EM METAL CROMADO, COM APARELHO MISTURADOR PADRÃO MÉDIO - FORNECIMENTO E INSTALAÇÃO. AF_01/2020</t>
  </si>
  <si>
    <t>965,74</t>
  </si>
  <si>
    <t>LAVATÓRIO LOUÇA BRANCA COM COLUNA, 45 X 55CM OU EQUIVALENTE, PADRÃO MÉDIO, INCLUSO SIFÃO TIPO GARRAFA, VÁLVULA E ENGATE FLEXÍVEL DE 40CM EM METAL CROMADO, COM TORNEIRA CROMADA DE MESA, PADRÃO MÉDIO - FORNECIMENTO E INSTALAÇÃO. AF_01/2020</t>
  </si>
  <si>
    <t>701,80</t>
  </si>
  <si>
    <t>LAVATÓRIO LOUÇA BRANCA SUSPENSO, 29,5 X 39CM OU EQUIVALENTE, PADRÃO POPULAR, INCLUSO SIFÃO TIPO GARRAFA EM PVC, VÁLVULA E ENGATE FLEXÍVEL 30CM EM PLÁSTICO E TORNEIRA CROMADA DE MESA, PADRÃO POPULAR - FORNECIMENTO E INSTALAÇÃO. AF_01/2020</t>
  </si>
  <si>
    <t>LAVATÓRIO LOUÇA BRANCA SUSPENSO, 29,5 X 39CM OU EQUIVALENTE, PADRÃO POPULAR, INCLUSO SIFÃO FLEXÍVEL EM PVC, VÁLVULA E ENGATE FLEXÍVEL 30CM EM PLÁSTICO E TORNEIRA CROMADA DE MESA, PADRÃO POPULAR - FORNECIMENTO E INSTALAÇÃO. AF_01/2020</t>
  </si>
  <si>
    <t>213,42</t>
  </si>
  <si>
    <t>BANCADA MÁRMORE BRANCO, 50 X 60 CM, INCLUSO CUBA DE EMBUTIR OVAL EM LOUÇA BRANCA 35 X 50 CM, VÁLVULA, SIFÃO TIPO GARRAFA E ENGATE FLEXÍVEL 40 CM EM METAL CROMADO E APARELHO MISTURADOR DE MESA, PADRÃO MÉDIO - FORNEC. E INSTALAÇÃO. AF_01/2020</t>
  </si>
  <si>
    <t>1.056,91</t>
  </si>
  <si>
    <t>BANCADA GRANITO CINZA,  50 X 60 CM, INCL. CUBA DE EMBUTIR OVAL LOUÇA BRANCA 35 X 50 CM, VÁLVULA METAL CROMADO, SIFÃO FLEXÍVEL PVC, ENGATE 30 CM FLEXÍVEL PLÁSTICO E TORNEIRA CROMADA DE MESA, PADRÃO POPULAR - FORNEC. E INSTALAÇÃO. AF_01/2020</t>
  </si>
  <si>
    <t>574,57</t>
  </si>
  <si>
    <t>BANCADA GRANITO CINZA  150 X 60 CM, COM CUBA DE EMBUTIR DE AÇO, VÁLVULA AMERICANA EM METAL, SIFÃO FLEXÍVEL EM PVC, ENGATE FLEXÍVEL 30 CM, TORNEIRA CROMADA LONGA, DE PAREDE, 1/2 OU 3/4, P/ COZINHA, PADRÃO POPULAR - FORNEC. E INSTALAÇÃO. AF_01/2020</t>
  </si>
  <si>
    <t>941,70</t>
  </si>
  <si>
    <t>BANCADA MÁRMORE BRANCO 150 X 60 CM, COM CUBA DE EMBUTIR DE AÇO, VÁLVULA AMERICANA E SIFÃO TIPO GARRAFA EM METAL , ENGATE FLEXÍVEL 30 CM, TORNEIRA CROMADA, DE MESA, 1/2 OU 3/4, PARA PIA COZINHA, PADRÃO ALTO - FORNEC. E INSTALAÇÃO. AF_01/2020</t>
  </si>
  <si>
    <t>1.039,55</t>
  </si>
  <si>
    <t>VASO SANITARIO SIFONADO CONVENCIONAL COM  LOUÇA BRANCA - FORNECIMENTO E INSTALAÇÃO. AF_01/2020</t>
  </si>
  <si>
    <t>249,42</t>
  </si>
  <si>
    <t>256,79</t>
  </si>
  <si>
    <t>VASO SANITARIO SIFONADO CONVENCIONAL PARA PCD SEM FURO FRONTAL COM  LOUÇA BRANCA SEM ASSENTO -  FORNECIMENTO E INSTALAÇÃO. AF_01/2020</t>
  </si>
  <si>
    <t>619,80</t>
  </si>
  <si>
    <t>627,17</t>
  </si>
  <si>
    <t>PORTA TOALHA ROSTO EM METAL CROMADO, TIPO ARGOLA, INCLUSO FIXAÇÃO. AF_01/2020</t>
  </si>
  <si>
    <t>41,44</t>
  </si>
  <si>
    <t>PORTA TOALHA BANHO EM METAL CROMADO, TIPO BARRA, INCLUSO FIXAÇÃO. AF_01/2020</t>
  </si>
  <si>
    <t>SABONETEIRA DE PAREDE EM METAL CROMADO, INCLUSO FIXAÇÃO. AF_01/2020</t>
  </si>
  <si>
    <t>50,24</t>
  </si>
  <si>
    <t>KIT DE ACESSORIOS PARA BANHEIRO EM METAL CROMADO, 5 PECAS, INCLUSO FIXAÇÃO. AF_01/2020</t>
  </si>
  <si>
    <t>SABONETEIRA PLASTICA TIPO DISPENSER PARA SABONETE LIQUIDO COM RESERVATORIO 800 A 1500 ML, INCLUSO FIXAÇÃO. AF_01/2020</t>
  </si>
  <si>
    <t>51,04</t>
  </si>
  <si>
    <t>VASO SANITÁRIO INFANTIL LOUÇA BRANCA - FORNECIMENTO E INSTALACAO. AF_01/2020</t>
  </si>
  <si>
    <t>447,95</t>
  </si>
  <si>
    <t>ASSENTO SANITÁRIO CONVENCIONAL - FORNECIMENTO E INSTALACAO. AF_01/2020</t>
  </si>
  <si>
    <t>43,56</t>
  </si>
  <si>
    <t>ASSENTO SANITÁRIO INFANTIL - FORNECIMENTO E INSTALACAO. AF_01/2020</t>
  </si>
  <si>
    <t>87,44</t>
  </si>
  <si>
    <t>CUBA DE EMBUTIR RETANGULAR DE AÇO INOXIDÁVEL, 56 X 33 X 12 CM - FORNECIMENTO E INSTALAÇÃO. AF_01/2020</t>
  </si>
  <si>
    <t>TORNEIRA CROMADA DE MESA PARA LAVATORIO, TIPO MONOCOMANDO. AF_01/2020</t>
  </si>
  <si>
    <t>286,99</t>
  </si>
  <si>
    <t>TORNEIRA CROMADA DE MESA PARA LAVATÓRIO COM SENSOR DE PRESENCA. AF_01/2020</t>
  </si>
  <si>
    <t>1.489,69</t>
  </si>
  <si>
    <t>SABONETEIRA DE PAREDE EM PLASTICO ABS COM ACABAMENTO CROMADO E ACRILICO, INCLUSO FIXAÇÃO. AF_01/2020</t>
  </si>
  <si>
    <t>31,85</t>
  </si>
  <si>
    <t>ACABAMENTO MONOCOMANDO PARA CHUVEIRO  FORNECIMENTO E INSTALAÇÃO. AF_01/2020</t>
  </si>
  <si>
    <t>437,11</t>
  </si>
  <si>
    <t>574,45</t>
  </si>
  <si>
    <t>MICTÓRIO SIFONADO LOUÇA BRANCA PARA ENTRADA DE ÁGUA EMBUTIDA  PADRÃO ALTO  FORNECIMENTO E INSTALAÇÃO. AF_01/2020</t>
  </si>
  <si>
    <t>809,05</t>
  </si>
  <si>
    <t>79,20</t>
  </si>
  <si>
    <t>SUPORTE MÃO FRANCESA EM AÇO, ABAS IGUAIS 30 CM, CAPACIDADE MINIMA 60 KG, BRANCO - FORNECIMENTO E INSTALAÇÃO. AF_01/2020</t>
  </si>
  <si>
    <t>40,45</t>
  </si>
  <si>
    <t>SUPORTE MÃO FRANCESA EM ACO, ABAS IGUAIS 40 CM, CAPACIDADE MINIMA 70 KG, BRANCO - FORNECIMENTO E INSTALAÇÃO. AF_01/2020</t>
  </si>
  <si>
    <t>526,40</t>
  </si>
  <si>
    <t>BARRA DE APOIO EM "L", EM ACO INOX POLIDO 80 X 80 CM, FIXADA NA PAREDE - FORNECIMENTO E INSTALACAO. AF_01/2020</t>
  </si>
  <si>
    <t>573,80</t>
  </si>
  <si>
    <t>BARRA DE APOIO LATERAL ARTICULADA, COM TRAVA, EM ACO INOX POLIDO, FIXADA NA PAREDE - FORNECIMENTO E INSTALAÇÃO. AF_01/2020</t>
  </si>
  <si>
    <t>489,89</t>
  </si>
  <si>
    <t>BARRA DE APOIO RETA, EM ACO INOX POLIDO, COMPRIMENTO 60CM, FIXADA NA PAREDE - FORNECIMENTO E INSTALAÇÃO. AF_01/2020</t>
  </si>
  <si>
    <t>278,24</t>
  </si>
  <si>
    <t>293,87</t>
  </si>
  <si>
    <t>304,27</t>
  </si>
  <si>
    <t>BARRA DE APOIO RETA, EM ACO INOX POLIDO, COMPRIMENTO 90 CM,  FIXADA NA PAREDE - FORNECIMENTO E INSTALAÇÃO. AF_01/2020</t>
  </si>
  <si>
    <t>312,25</t>
  </si>
  <si>
    <t>BARRA DE APOIO RETA, EM ALUMINIO, COMPRIMENTO 60 CM,  FIXADA NA PAREDE - FORNECIMENTO E INSTALAÇÃO. AF_01/2020</t>
  </si>
  <si>
    <t>273,16</t>
  </si>
  <si>
    <t>BARRA DE APOIO RETA, EM ALUMINIO, COMPRIMENTO 70 CM,  FIXADA NA PAREDE - FORNECIMENTO E INSTALAÇÃO. AF_01/2020</t>
  </si>
  <si>
    <t>293,14</t>
  </si>
  <si>
    <t>BARRA DE APOIO RETA, EM ALUMINIO, COMPRIMENTO 80 CM,  FIXADA NA PAREDE - FORNECIMENTO E INSTALAÇÃO. AF_01/2020</t>
  </si>
  <si>
    <t>305,90</t>
  </si>
  <si>
    <t>BARRA DE APOIO RETA, EM ALUMINIO, COMPRIMENTO 90 CM,  FIXADA NA PAREDE - FORNECIMENTO E INSTALAÇÃO. AF_01/2020</t>
  </si>
  <si>
    <t>313,87</t>
  </si>
  <si>
    <t>PUXADOR PARA PCD, FIXADO NA PORTA - FORNECIMENTO E INSTALAÇÃO. AF_01/2020</t>
  </si>
  <si>
    <t>907,32</t>
  </si>
  <si>
    <t>VASO SANITÁRIO SIFONADO COM CAIXA ACOPLADA, LOUÇA BRANCA - PADRÃO ALTO - FORNECIMENTO E INSTALAÇÃO. AF_01/2020</t>
  </si>
  <si>
    <t>533,39</t>
  </si>
  <si>
    <t>TANQUE SÉPTICO CIRCULAR, EM CONCRETO PRÉ-MOLDADO, DIÂMETRO INTERNO = 1,10 M, ALTURA INTERNA = 2,50 M, VOLUME ÚTIL: 2138,2 L (PARA 5 CONTRIBUINTES). AF_12/2020</t>
  </si>
  <si>
    <t>1.875,86</t>
  </si>
  <si>
    <t>TANQUE SÉPTICO CIRCULAR, EM CONCRETO PRÉ-MOLDADO, DIÂMETRO INTERNO = 1,40 M, ALTURA INTERNA = 2,50 M, VOLUME ÚTIL: 3463,6 L (PARA 13 CONTRIBUINTES). AF_12/2020</t>
  </si>
  <si>
    <t>2.581,56</t>
  </si>
  <si>
    <t>TANQUE SÉPTICO CIRCULAR, EM CONCRETO PRÉ-MOLDADO, DIÂMETRO INTERNO = 1,88 M, ALTURA INTERNA = 2,50 M, VOLUME ÚTIL: 6245,8 L (PARA 32 CONTRIBUINTES). AF_12/2020</t>
  </si>
  <si>
    <t>4.190,39</t>
  </si>
  <si>
    <t>TANQUE SÉPTICO CIRCULAR, EM CONCRETO PRÉ-MOLDADO, DIÂMETRO INTERNO = 2,38 M, ALTURA INTERNA = 2,50 M, VOLUME ÚTIL: 10009,8 L (PARA 69 CONTRIBUINTES). AF_12/2020</t>
  </si>
  <si>
    <t>1.406,99</t>
  </si>
  <si>
    <t>TANQUE SÉPTICO CIRCULAR, EM CONCRETO PRÉ-MOLDADO, DIÂMETRO INTERNO = 2,38 M, ALTURA INTERNA = 3,0 M, VOLUME ÚTIL: 12234,2 L (PARA 86 CONTRIBUINTES). AF_12/2020</t>
  </si>
  <si>
    <t>5.775,81</t>
  </si>
  <si>
    <t>TANQUE SÉPTICO CIRCULAR, EM CONCRETO PRÉ-MOLDADO, DIÂMETRO INTERNO = 2,88 M, ALTURA INTERNA = 2,50 M, VOLUME ÚTIL: 14657,4 L (PARA 105 CONTRIBUINTES). AF_12/2020</t>
  </si>
  <si>
    <t>1.912,21</t>
  </si>
  <si>
    <t>FILTRO ANAERÓBIO CIRCULAR, EM CONCRETO PRÉ-MOLDADO, DIÂMETRO INTERNO = 1,10 M, ALTURA INTERNA = 1,50 M, VOLUME ÚTIL: 1140,4 L (PARA 5 CONTRIBUINTES). AF_12/2020</t>
  </si>
  <si>
    <t>772,97</t>
  </si>
  <si>
    <t>FILTRO ANAERÓBIO CIRCULAR, EM CONCRETO PRÉ-MOLDADO, DIÂMETRO INTERNO = 1,88 M, ALTURA INTERNA = 1,50 M, VOLUME ÚTIL: 3331,1 L (PARA 19 CONTRIBUINTES). AF_12/2020</t>
  </si>
  <si>
    <t>1.648,96</t>
  </si>
  <si>
    <t>FILTRO ANAERÓBIO CIRCULAR, EM CONCRETO PRÉ-MOLDADO, DIÂMETRO INTERNO = 2,38 M, ALTURA INTERNA = 1,50 M, VOLUME ÚTIL: 5338,6 L (PARA 34 CONTRIBUINTES). AF_12/2020</t>
  </si>
  <si>
    <t>2.613,60</t>
  </si>
  <si>
    <t>FILTRO ANAERÓBIO CIRCULAR, EM CONCRETO PRÉ-MOLDADO, DIÂMETRO INTERNO = 2,88 M, ALTURA INTERNA = 1,50 M, VOLUME ÚTIL: 7817,3 L (PARA 75 CONTRIBUINTES). AF_12/2020</t>
  </si>
  <si>
    <t>7.159,87</t>
  </si>
  <si>
    <t>SUMIDOURO CIRCULAR, EM CONCRETO PRÉ-MOLDADO, DIÂMETRO INTERNO = 1,88 M, ALTURA INTERNA = 2,00 M, ÁREA DE INFILTRAÇÃO: 13,1 M² (PARA 5 CONTRIBUINTES). AF_12/2020</t>
  </si>
  <si>
    <t>2.824,01</t>
  </si>
  <si>
    <t>SUMIDOURO CIRCULAR, EM CONCRETO PRÉ-MOLDADO, DIÂMETRO INTERNO = 2,38 M, ALTURA INTERNA = 2,50 M, ÁREA DE INFILTRAÇÃO: 21,3 M² (PARA 8 CONTRIBUINTES). AF_12/2020</t>
  </si>
  <si>
    <t>4.305,42</t>
  </si>
  <si>
    <t>SUMIDOURO CIRCULAR, EM CONCRETO PRÉ-MOLDADO, DIÂMETRO INTERNO = 2,38 M, ALTURA INTERNA = 3,0 M, ÁREA DE INFILTRAÇÃO: 25 M² (PARA 10 CONTRIBUINTES). AF_12/2020</t>
  </si>
  <si>
    <t>1.331,78</t>
  </si>
  <si>
    <t>SUMIDOURO CIRCULAR, EM CONCRETO PRÉ-MOLDADO, DIÂMETRO INTERNO = 2,88 M, ALTURA INTERNA = 3,0 M, ÁREA DE INFILTRAÇÃO: 31,4 M² (PARA 12 CONTRIBUINTES). AF_12/2020</t>
  </si>
  <si>
    <t>6.878,17</t>
  </si>
  <si>
    <t>TANQUE SÉPTICO RETANGULAR, EM ALVENARIA COM TIJOLOS CERÂMICOS MACIÇOS, DIMENSÕES INTERNAS: 1,0 X 2,0 X 1,4 M, VOLUME ÚTIL: 2000 L (PARA 5 CONTRIBUINTES). AF_12/2020</t>
  </si>
  <si>
    <t>4.644,24</t>
  </si>
  <si>
    <t>TANQUE SÉPTICO RETANGULAR, EM ALVENARIA COM TIJOLOS CERÂMICOS MACIÇOS, DIMENSÕES INTERNAS: 1,2 X 2,4 X 1,6 M, VOLUME ÚTIL: 3456 L (PARA 13 CONTRIBUINTES). AF_12/2020</t>
  </si>
  <si>
    <t>6.178,98</t>
  </si>
  <si>
    <t>TANQUE SÉPTICO RETANGULAR, EM ALVENARIA COM TIJOLOS CERÂMICOS MACIÇOS, DIMENSÕES INTERNAS: 1,4 X 3,2 X 1,8 M, VOLUME ÚTIL: 6272 L (PARA 32 CONTRIBUINTES). AF_12/2020</t>
  </si>
  <si>
    <t>8.719,36</t>
  </si>
  <si>
    <t>TANQUE SÉPTICO RETANGULAR, EM ALVENARIA COM TIJOLOS CERÂMICOS MACIÇOS, DIMENSÕES INTERNAS: 1,6 X 4,4 X 1,8 M, VOLUME ÚTIL: 9856 L (PARA 68 CONTRIBUINTES). AF_12/2020</t>
  </si>
  <si>
    <t>11.748,66</t>
  </si>
  <si>
    <t>TANQUE SÉPTICO RETANGULAR, EM ALVENARIA COM TIJOLOS CERÂMICOS MACIÇOS, DIMENSÕES INTERNAS: 1,6 X 4,8 X 2,0 M, VOLUME ÚTIL: 12288 L (PARA 86 CONTRIBUINTES). AF_12/2020</t>
  </si>
  <si>
    <t>13.392,11</t>
  </si>
  <si>
    <t>TANQUE SÉPTICO RETANGULAR, EM ALVENARIA COM TIJOLOS CERÂMICOS MACIÇOS, DIMENSÕES INTERNAS: 1,6 X 4,6 X 2,4 M, VOLUME ÚTIL: 14720 L (PARA 105 CONTRIBUINTES). AF_12/2020</t>
  </si>
  <si>
    <t>14.546,36</t>
  </si>
  <si>
    <t>FILTRO ANAERÓBIO RETANGULAR, EM ALVENARIA COM TIJOLOS CERÂMICOS MACIÇOS, DIMENSÕES INTERNAS: 0,8 X 1,2 X 1,67 M, VOLUME ÚTIL: 1152 L (PARA 5 CONTRIBUINTES). AF_12/2020</t>
  </si>
  <si>
    <t>3.927,79</t>
  </si>
  <si>
    <t>FILTRO ANAERÓBIO RETANGULAR, EM ALVENARIA COM TIJOLOS CERÂMICOS MACIÇOS, DIMENSÕES INTERNAS: 1,2 X 1,8 X 1,67 M, VOLUME ÚTIL: 2592 L (PARA 13 CONTRIBUINTES). AF_12/2020</t>
  </si>
  <si>
    <t>6.206,85</t>
  </si>
  <si>
    <t>FILTRO ANAERÓBIO RETANGULAR, EM ALVENARIA COM TIJOLOS CERÂMICOS MACIÇOS, DIMENSÕES INTERNAS: 1,4 X 3,0 X 1,67 M, VOLUME ÚTIL: 5040 L (PARA 32 CONTRIBUINTES). AF_12/2020</t>
  </si>
  <si>
    <t>9.726,84</t>
  </si>
  <si>
    <t>FILTRO ANAERÓBIO RETANGULAR, EM ALVENARIA COM TIJOLOS CERÂMICOS MACIÇOS, DIMENSÕES INTERNAS: 1,4 X 4,2 X 1,67 M, VOLUME ÚTIL: 7056 L (PARA 67 CONTRIBUINTES). AF_12/2020</t>
  </si>
  <si>
    <t>12.696,53</t>
  </si>
  <si>
    <t>FILTRO ANAERÓBIO RETANGULAR, EM ALVENARIA COM TIJOLOS CERÂMICOS MACIÇOS, DIMENSÕES INTERNAS: 1,6 X 4,6 X 1,67 M, VOLUME ÚTIL: 8832 L (PARA 84 CONTRIBUINTES). AF_12/2020</t>
  </si>
  <si>
    <t>14.687,94</t>
  </si>
  <si>
    <t>FILTRO ANAERÓBIO RETANGULAR, EM ALVENARIA COM TIJOLOS CERÂMICOS MACIÇOS, DIMENSÕES INTERNAS: 1,6 X 5,6 X 1,67 M, VOLUME ÚTIL: 10752 L (PARA 103 CONTRIBUINTES). AF_12/2020</t>
  </si>
  <si>
    <t>17.325,98</t>
  </si>
  <si>
    <t>SUMIDOURO RETANGULAR, EM ALVENARIA COM TIJOLOS CERÂMICOS MACIÇOS, DIMENSÕES INTERNAS: 0,8 X 1,4 X 3,0 M, ÁREA DE INFILTRAÇÃO: 13,2 M² (PARA 5 CONTRIBUINTES). AF_12/2020</t>
  </si>
  <si>
    <t>4.276,87</t>
  </si>
  <si>
    <t>SUMIDOURO RETANGULAR, EM ALVENARIA COM TIJOLOS CERÂMICOS MACIÇOS, DIMENSÕES INTERNAS: 1,0 X 3,0 X 3,0 M, ÁREA DE INFILTRAÇÃO: 25 M² (PARA 10 CONTRIBUINTES). AF_12/2020</t>
  </si>
  <si>
    <t>7.523,77</t>
  </si>
  <si>
    <t>SUMIDOURO RETANGULAR, EM ALVENARIA COM TIJOLOS CERÂMICOS MACIÇOS, DIMENSÕES INTERNAS: 1,6 X 3,4 X 3,0 M, ÁREA DE INFILTRAÇÃO: 32,9 M² (PARA 13 CONTRIBUINTES). AF_12/2020</t>
  </si>
  <si>
    <t>9.717,67</t>
  </si>
  <si>
    <t>SUMIDOURO RETANGULAR, EM ALVENARIA COM TIJOLOS CERÂMICOS MACIÇOS, DIMENSÕES INTERNAS: 1,6 X 5,8 X 3,0 M, ÁREA DE INFILTRAÇÃO: 50 M² (PARA 20 CONTRIBUINTES). AF_12/2020</t>
  </si>
  <si>
    <t>14.429,61</t>
  </si>
  <si>
    <t>TANQUE SÉPTICO RETANGULAR, EM ALVENARIA COM BLOCOS DE CONCRETO, DIMENSÕES INTERNAS: 1,0 X 2,0 X 1,4 M, VOLUME ÚTIL: 2000 L (PARA 5 CONTRIBUINTES). AF_12/2020</t>
  </si>
  <si>
    <t>3.586,73</t>
  </si>
  <si>
    <t>TANQUE SÉPTICO RETANGULAR, EM ALVENARIA COM BLOCOS DE CONCRETO, DIMENSÕES INTERNAS: 1,2 X 2,4 X 1,6 M, VOLUME ÚTIL: 3456 L (PARA 13 CONTRIBUINTES). AF_12/2020</t>
  </si>
  <si>
    <t>4.717,35</t>
  </si>
  <si>
    <t>TANQUE SÉPTICO RETANGULAR, EM ALVENARIA COM BLOCOS DE CONCRETO, DIMENSÕES INTERNAS: 1,4 X 3,2 X 1,8 M, VOLUME ÚTIL: 6272 L (PARA 32 CONTRIBUINTES). AF_12/2020</t>
  </si>
  <si>
    <t>6.605,06</t>
  </si>
  <si>
    <t>TANQUE SÉPTICO RETANGULAR, EM ALVENARIA COM BLOCOS DE CONCRETO, DIMENSÕES INTERNAS: 1,6 X 4,4 X 1,8 M, VOLUME ÚTIL: 9856 L (PARA 68 CONTRIBUINTES). AF_12/2020</t>
  </si>
  <si>
    <t>8.988,20</t>
  </si>
  <si>
    <t>TANQUE SÉPTICO RETANGULAR, EM ALVENARIA COM BLOCOS DE CONCRETO, DIMENSÕES INTERNAS: 1,6 X 4,8 X 2,0 M, VOLUME ÚTIL: 12288 L (PARA 86 CONTRIBUINTES). AF_12/2020</t>
  </si>
  <si>
    <t>10.107,53</t>
  </si>
  <si>
    <t>TANQUE SÉPTICO RETANGULAR, EM ALVENARIA COM BLOCOS DE CONCRETO, DIMENSÕES INTERNAS: 1,6 X 4,6 X 2,4 M, VOLUME ÚTIL: 14720 L (PARA 105 CONTRIBUINTES). AF_12/2020</t>
  </si>
  <si>
    <t>10.706,85</t>
  </si>
  <si>
    <t>FILTRO ANAERÓBIO RETANGULAR, EM ALVENARIA COM BLOCOS DE CONCRETO, DIMENSÕES INTERNAS: 0,8 X 1,2 X 1,67 M, VOLUME ÚTIL: 1152 L (PARA 5 CONTRIBUINTES). AF_12/2020</t>
  </si>
  <si>
    <t>3.123,81</t>
  </si>
  <si>
    <t>FILTRO ANAERÓBIO RETANGULAR, EM ALVENARIA COM BLOCOS DE CONCRETO, DIMENSÕES INTERNAS: 1,2 X 1,8 X 1,67 M, VOLUME ÚTIL: 2592 L (PARA 13 CONTRIBUINTES). AF_12/2020</t>
  </si>
  <si>
    <t>4.993,41</t>
  </si>
  <si>
    <t>FILTRO ANAERÓBIO RETANGULAR, EM ALVENARIA COM BLOCOS DE CONCRETO, DIMENSÕES INTERNAS: 1,4 X 3,0 X 1,67 M, VOLUME ÚTIL: 5040 L (PARA 32 CONTRIBUINTES). AF_12/2020</t>
  </si>
  <si>
    <t>7.925,61</t>
  </si>
  <si>
    <t>FILTRO ANAERÓBIO RETANGULAR, EM ALVENARIA COM BLOCOS DE CONCRETO, DIMENSÕES INTERNAS: 1,4 X 4,2 X 1,67 M, VOLUME ÚTIL: 7056 L (PARA 67 CONTRIBUINTES). AF_12/2020</t>
  </si>
  <si>
    <t>10.396,49</t>
  </si>
  <si>
    <t>FILTRO ANAERÓBIO RETANGULAR, EM ALVENARIA COM BLOCOS DE CONCRETO, DIMENSÕES INTERNAS: 1,6 X 4,6 X 1,67 M, VOLUME ÚTIL: 8832 L (PARA 84 CONTRIBUINTES). AF_12/2020</t>
  </si>
  <si>
    <t>12.127,03</t>
  </si>
  <si>
    <t>FILTRO ANAERÓBIO RETANGULAR, EM ALVENARIA COM BLOCOS DE CONCRETO, DIMENSÕES INTERNAS: 1,6 X 5,6 X 1,67 M, VOLUME ÚTIL: 10752 L (PARA 103 CONTRIBUINTES). AF_12/2020</t>
  </si>
  <si>
    <t>14.345,55</t>
  </si>
  <si>
    <t>SUMIDOURO RETANGULAR, EM ALVENARIA COM BLOCOS DE CONCRETO, DIMENSÕES INTERNAS: 0,8 X 1,4 X 3,0 M, ÁREA DE INFILTRAÇÃO: 13,2 M² (PARA 5 CONTRIBUINTES). AF_12/2020</t>
  </si>
  <si>
    <t>2.512,76</t>
  </si>
  <si>
    <t>SUMIDOURO RETANGULAR, EM ALVENARIA COM BLOCOS DE CONCRETO, DIMENSÕES INTERNAS: 1,0 X 3,0 X 3,0 M, ÁREA DE INFILTRAÇÃO: 25 M² (PARA 10 CONTRIBUINTES). AF_12/2020</t>
  </si>
  <si>
    <t>4.316,82</t>
  </si>
  <si>
    <t>SUMIDOURO RETANGULAR, EM ALVENARIA COM BLOCOS DE CONCRETO, DIMENSÕES INTERNAS: 1,6 X 3,4 X 3,0 M, ÁREA DE INFILTRAÇÃO: 32,9 M² (PARA 13 CONTRIBUINTES). . AF_12/2020</t>
  </si>
  <si>
    <t>5.709,11</t>
  </si>
  <si>
    <t>8.473,81</t>
  </si>
  <si>
    <t>CAIXA DE GORDURA ESPECIAL (CAPACIDADE: 312 L - PARA ATÉ 146 PESSOAS SERVIDAS NO PICO), RETANGULAR, EM ALVENARIA COM BLOCOS DE CONCRETO, DIMENSÕES INTERNAS = 0,4X1,2 M, ALTURA INTERNA = 1 M. AF_12/2020</t>
  </si>
  <si>
    <t>CAIXA DE GORDURA PEQUENA (CAPACIDADE: 19 L), CIRCULAR, EM PVC, DIÂMETRO INTERNO= 0,3 M. AF_12/2020</t>
  </si>
  <si>
    <t>436,66</t>
  </si>
  <si>
    <t>CAIXA DE INSPEÇÃO PARA ATERRAMENTO, CIRCULAR, EM POLIETILENO, DIÂMETRO INTERNO = 0,3 M. AF_12/2020</t>
  </si>
  <si>
    <t>58,11</t>
  </si>
  <si>
    <t>TIL (TUBO DE INSPEÇÃO E LIMPEZA) CONDOMINIAL PARA ESGOTO, EM PVC, DN 100 X 100 MM. AF_12/2020</t>
  </si>
  <si>
    <t>92,61</t>
  </si>
  <si>
    <t>609,62</t>
  </si>
  <si>
    <t>146,87</t>
  </si>
  <si>
    <t>PONTO DE CONSUMO TERMINAL DE ÁGUA FRIA (SUBRAMAL) COM TUBULAÇÃO DE PVC, DN 25 MM, INSTALADO EM RAMAL DE ÁGUA, INCLUSOS RASGO E CHUMBAMENTO EM ALVENARIA. AF_12/2014</t>
  </si>
  <si>
    <t>137,02</t>
  </si>
  <si>
    <t>PONTO DE CONSUMO TERMINAL DE ÁGUA QUENTE (SUBRAMAL) COM TUBULAÇÃO DE CPVC, DN 22 MM, INSTALADO EM RAMAL DE ÁGUA, INCLUSOS RASGO E CHUMBAMENTO EM ALVENARIA. AF_12/2014</t>
  </si>
  <si>
    <t>218,47</t>
  </si>
  <si>
    <t>REGISTRO DE PRESSÃO BRUTO, LATÃO, ROSCÁVEL, 1/2" - FORNECIMENTO E INSTALAÇÃO. AF_08/2021</t>
  </si>
  <si>
    <t>25,25</t>
  </si>
  <si>
    <t>REGISTRO DE PRESSÃO BRUTO, LATÃO,  ROSCÁVEL, 3/4'' - FORNECIMENTO E INSTALAÇÃO. AF_08/2021</t>
  </si>
  <si>
    <t>31,22</t>
  </si>
  <si>
    <t>REGISTRO DE GAVETA BRUTO, LATÃO, ROSCÁVEL, 1/2" - FORNECIMENTO E INSTALAÇÃO. AF_08/2021</t>
  </si>
  <si>
    <t>REGISTRO DE GAVETA BRUTO, LATÃO, ROSCÁVEL, 3/4" - FORNECIMENTO E INSTALAÇÃO. AF_08/2021</t>
  </si>
  <si>
    <t>37,70</t>
  </si>
  <si>
    <t>MISTURADOR MONOCOMANDO PARA CHUVEIRO, BASE BRUTA E ACABAMENTO CROMADO - FORNECIMENTO E INSTALAÇÃO. AF_08/2021</t>
  </si>
  <si>
    <t>454,03</t>
  </si>
  <si>
    <t>KIT DE REGISTRO DE PRESSÃO BRUTO DE LATÃO ½", INCLUSIVE CONEXÕES,  ROSCÁVEL, INSTALADO EM RAMAL DE ÁGUA FRIA - FORNECIMENTO E INSTALAÇÃO. AF_12/2014</t>
  </si>
  <si>
    <t>40,56</t>
  </si>
  <si>
    <t>KIT DE REGISTRO DE PRESSÃO BRUTO DE LATÃO ¾", INCLUSIVE CONEXÕES, ROSCÁVEL, INSTALADO EM RAMAL DE ÁGUA FRIA - FORNECIMENTO E INSTALAÇÃO. AF_12/2014</t>
  </si>
  <si>
    <t>45,54</t>
  </si>
  <si>
    <t>KIT DE REGISTRO DE GAVETA BRUTO DE LATÃO ½", INCLUSIVE CONEXÕES, ROSCÁVEL, INSTALADO EM RAMAL DE ÁGUA FRIA - FORNECIMENTO E INSTALAÇÃO. AF_12/2014</t>
  </si>
  <si>
    <t>45,58</t>
  </si>
  <si>
    <t>KIT DE REGISTRO DE GAVETA BRUTO DE LATÃO ¾", INCLUSIVE CONEXÕES, ROSCÁVEL, INSTALADO EM RAMAL DE ÁGUA FRIA - FORNECIMENTO E INSTALAÇÃO. AF_12/2014</t>
  </si>
  <si>
    <t>KIT DE MISTURADOR BASE BRUTA DE LATÃO ¾" MONOCOMANDO PARA CHUVEIRO, INCLUSIVE CONEXÕES, INSTALADO EM RAMAL DE ÁGUA - FORNECIMENTO E INSTALAÇÃO. AF_12/2014</t>
  </si>
  <si>
    <t>651,44</t>
  </si>
  <si>
    <t>KIT DE TÊ MISTURADOR EM CPVC ¾" COM DUPLO COMANDO PARA CHUVEIRO, INCLUSIVE CONEXÕES, INSTALADO EM RAMAL DE ÁGUA - FORNECIMENTO E INSTALAÇÃO. AF_12/2014</t>
  </si>
  <si>
    <t>274,12</t>
  </si>
  <si>
    <t>81,01</t>
  </si>
  <si>
    <t>85,18</t>
  </si>
  <si>
    <t>REGISTRO DE GAVETA BRUTO, LATÃO, ROSCÁVEL, 1/2", COM ACABAMENTO E CANOPLA CROMADOS - FORNECIMENTO E INSTALAÇÃO. AF_08/2021</t>
  </si>
  <si>
    <t>78,94</t>
  </si>
  <si>
    <t>REGISTRO DE ESFERA, PVC, ROSCÁVEL, COM VOLANTE, 3/4" - FORNECIMENTO E INSTALAÇÃO. AF_08/2021</t>
  </si>
  <si>
    <t>43,52</t>
  </si>
  <si>
    <t>REGISTRO DE ESFERA, PVC, SOLDÁVEL, COM VOLANTE, DN  32 MM - FORNECIMENTO E INSTALAÇÃO. AF_08/2021</t>
  </si>
  <si>
    <t>66,09</t>
  </si>
  <si>
    <t>89,53</t>
  </si>
  <si>
    <t>92,20</t>
  </si>
  <si>
    <t>REGISTRO DE ESFERA, PVC, SOLDÁVEL, COM VOLANTE, DN  60 MM - FORNECIMENTO E INSTALAÇÃO. AF_08/2021</t>
  </si>
  <si>
    <t>168,99</t>
  </si>
  <si>
    <t>REGISTRO DE GAVETA BRUTO, LATÃO, ROSCÁVEL, 1" - FORNECIMENTO E INSTALAÇÃO. AF_08/2021</t>
  </si>
  <si>
    <t>58,36</t>
  </si>
  <si>
    <t>REGISTRO DE GAVETA BRUTO, LATÃO, ROSCÁVEL, 1 1/4" - FORNECIMENTO E INSTALAÇÃO. AF_08/2021</t>
  </si>
  <si>
    <t>79,52</t>
  </si>
  <si>
    <t>REGISTRO DE GAVETA BRUTO, LATÃO, ROSCÁVEL, 1 1/2" - FORNECIMENTO E INSTALAÇÃO. AF_08/2021</t>
  </si>
  <si>
    <t>100,73</t>
  </si>
  <si>
    <t>REGISTRO DE GAVETA BRUTO, LATÃO, ROSCÁVEL, 2" - FORNECIMENTO E INSTALAÇÃO. AF_08/2021</t>
  </si>
  <si>
    <t>139,09</t>
  </si>
  <si>
    <t>REGISTRO DE GAVETA BRUTO, LATÃO, ROSCÁVEL, 2 1/2" - FORNECIMENTO E INSTALAÇÃO. AF_08/2021</t>
  </si>
  <si>
    <t>277,26</t>
  </si>
  <si>
    <t>REGISTRO DE GAVETA BRUTO, LATÃO, ROSCÁVEL, 3" - FORNECIMENTO E INSTALAÇÃO. AF_08/2021</t>
  </si>
  <si>
    <t>336,50</t>
  </si>
  <si>
    <t>REGISTRO DE GAVETA BRUTO, LATÃO, ROSCÁVEL, 4" - FORNECIMENTO E INSTALAÇÃO. AF_08/2021</t>
  </si>
  <si>
    <t>680,44</t>
  </si>
  <si>
    <t>109,35</t>
  </si>
  <si>
    <t>149,92</t>
  </si>
  <si>
    <t>REGISTRO DE GAVETA BRUTO, LATÃO, ROSCÁVEL, 1 1/2", COM ACABAMENTO E CANOPLA CROMADOS - FORNECIMENTO E INSTALAÇÃO. AF_08/2021</t>
  </si>
  <si>
    <t>158,87</t>
  </si>
  <si>
    <t>TORNEIRA DE BOIA PARA CAIXA D'ÁGUA, ROSCÁVEL, 1/2" - FORNECIMENTO E INSTALAÇÃO. AF_08/2021</t>
  </si>
  <si>
    <t>TORNEIRA DE BOIA PARA CAIXA D'ÁGUA, ROSCÁVEL, 3/4" - FORNECIMENTO E INSTALAÇÃO. AF_08/2021</t>
  </si>
  <si>
    <t>85,95</t>
  </si>
  <si>
    <t>185,76</t>
  </si>
  <si>
    <t>TORNEIRA DE BOIA PARA CAIXA D'ÁGUA, ROSCÁVEL, 1 1/4" - FORNECIMENTO E INSTALAÇÃO. AF_08/2021</t>
  </si>
  <si>
    <t>TORNEIRA DE BOIA PARA CAIXA D'ÁGUA, ROSCÁVEL, 1 1/2" - FORNECIMENTO E INSTALAÇÃO. AF_08/2021</t>
  </si>
  <si>
    <t>382,18</t>
  </si>
  <si>
    <t>TORNEIRA DE BOIA PARA CAIXA D'ÁGUA, ROSCÁVEL, 2" - FORNECIMENTO E INSTALAÇÃO. AF_08/2021</t>
  </si>
  <si>
    <t>490,50</t>
  </si>
  <si>
    <t>VÁLVULA DE ESFERA BRUTA, BRONZE, ROSCÁVEL, 1/2" - FORNECIMENTO E INSTALAÇÃO. AF_08/2021</t>
  </si>
  <si>
    <t>49,79</t>
  </si>
  <si>
    <t>VÁLVULA DE ESFERA BRUTA, BRONZE, ROSCÁVEL, 3/4'' - FORNECIMENTO E INSTALAÇÃO. AF_08/2021</t>
  </si>
  <si>
    <t>58,67</t>
  </si>
  <si>
    <t>VÁLVULA DE ESFERA BRUTA, BRONZE, ROSCÁVEL, 1'' - FORNECIMENTO E INSTALAÇÃO. AF_08/2021</t>
  </si>
  <si>
    <t>VÁLVULA DE ESFERA BRUTA, BRONZE, ROSCÁVEL, 1 1/4'' - FORNECIMENTO E INSTALAÇÃO. AF_08/2021</t>
  </si>
  <si>
    <t>117,17</t>
  </si>
  <si>
    <t>VÁLVULA DE ESFERA BRUTA, BRONZE, ROSCÁVEL, 1 1/2'' - FORNECIMENTO E INSTALAÇÃO. AF_08/2021</t>
  </si>
  <si>
    <t>142,05</t>
  </si>
  <si>
    <t>VÁLVULA DE ESFERA BRUTA, BRONZE, ROSCÁVEL, 2'' - FORNECIMENTO E INSTALAÇÃO. AF_08/2021</t>
  </si>
  <si>
    <t>216,07</t>
  </si>
  <si>
    <t>VÁLVULA DE RETENÇÃO HORIZONTAL, DE BRONZE, ROSCÁVEL, 3/4" - FORNECIMENTO E INSTALAÇÃO. AF_08/2021</t>
  </si>
  <si>
    <t>94,50</t>
  </si>
  <si>
    <t>VÁLVULA DE RETENÇÃO HORIZONTAL, DE BRONZE, ROSCÁVEL, 1" - FORNECIMENTO E INSTALAÇÃO. AF_08/2021</t>
  </si>
  <si>
    <t>128,39</t>
  </si>
  <si>
    <t>VÁLVULA DE RETENÇÃO HORIZONTAL, DE BRONZE, ROSCÁVEL, 1 1/4" - FORNECIMENTO E INSTALAÇÃO. AF_08/2021</t>
  </si>
  <si>
    <t>191,28</t>
  </si>
  <si>
    <t>VÁLVULA DE RETENÇÃO HORIZONTAL, DE BRONZE, ROSCÁVEL, 1 1/2"  - FORNECIMENTO E INSTALAÇÃO. AF_08/2021</t>
  </si>
  <si>
    <t>215,42</t>
  </si>
  <si>
    <t>300,50</t>
  </si>
  <si>
    <t>VÁLVULA DE RETENÇÃO HORIZONTAL, DE BRONZE, ROSCÁVEL, 2 1/2" - FORNECIMENTO E INSTALAÇÃO. AF_08/2021</t>
  </si>
  <si>
    <t>428,29</t>
  </si>
  <si>
    <t>VÁLVULA DE RETENÇÃO HORIZONTAL, DE BRONZE, ROSCÁVEL, 3" - FORNECIMENTO E INSTALAÇÃO. AF_08/2021</t>
  </si>
  <si>
    <t>588,93</t>
  </si>
  <si>
    <t>VÁLVULA DE RETENÇÃO HORIZONTAL, DE BRONZE, ROSCÁVEL, 4" - FORNECIMENTO E INSTALAÇÃO. AF_08/2021</t>
  </si>
  <si>
    <t>906,27</t>
  </si>
  <si>
    <t>VÁLVULA DE RETENÇÃO VERTICAL, DE BRONZE, ROSCÁVEL, 1/2" - FORNECIMENTO E INSTALAÇÃO. AF_08/2021</t>
  </si>
  <si>
    <t>57,05</t>
  </si>
  <si>
    <t>VÁLVULA DE RETENÇÃO VERTICAL, DE BRONZE, ROSCÁVEL, 3/4" - FORNECIMENTO E INSTALAÇÃO. AF_08/2021</t>
  </si>
  <si>
    <t>62,36</t>
  </si>
  <si>
    <t>VÁLVULA DE RETENÇÃO VERTICAL, DE BRONZE, ROSCÁVEL, 1" - FORNECIMENTO E INSTALAÇÃO. AF_08/2021</t>
  </si>
  <si>
    <t>69,39</t>
  </si>
  <si>
    <t>VÁLVULA DE RETENÇÃO VERTICAL, DE BRONZE, ROSCÁVEL, 1 1/4" - FORNECIMENTO E INSTALAÇÃO. AF_08/2021</t>
  </si>
  <si>
    <t>103,17</t>
  </si>
  <si>
    <t>120,19</t>
  </si>
  <si>
    <t>173,16</t>
  </si>
  <si>
    <t>VÁLVULA DE RETENÇÃO VERTICAL, DE BRONZE, ROSCÁVEL, 3" - FORNECIMENTO E INSTALAÇÃO. AF_08/2021</t>
  </si>
  <si>
    <t>371,07</t>
  </si>
  <si>
    <t>VÁLVULA DE RETENÇÃO VERTICAL, DE BRONZE, ROSCÁVEL, 4" - FORNECIMENTO E INSTALAÇÃO. AF_08/2021</t>
  </si>
  <si>
    <t>632,15</t>
  </si>
  <si>
    <t>291,65</t>
  </si>
  <si>
    <t>VÁLVULA DE RETENÇÃO HORIZONTAL, DE BRONZE, ROSCÁVEL, 1/2" - FORNECIMENTO E INSTALAÇÃO. AF_08/2021</t>
  </si>
  <si>
    <t>77,15</t>
  </si>
  <si>
    <t>VÁLVULA DE RETENÇÃO VERTICAL, DE BRONZE, ROSCÁVEL, 2 1/2" - FORNECIMENTO E INSTALAÇÃO. AF_08/2021</t>
  </si>
  <si>
    <t>273,43</t>
  </si>
  <si>
    <t>VÁLVULA DE RETENÇÃO, DE BRONZE, PÉ COM CRIVOS, ROSCÁVEL, 3/4" - FORNECIMENTO E INSTALAÇÃO. AF_08/2021</t>
  </si>
  <si>
    <t>58,50</t>
  </si>
  <si>
    <t>VÁLVULA DE RETENÇÃO, DE BRONZE, PÉ COM CRIVOS, ROSCÁVEL, 1" - FORNECIMENTO E INSTALAÇÃO. AF_08/2021</t>
  </si>
  <si>
    <t>VÁLVULA DE RETENÇÃO, DE BRONZE, PÉ COM CRIVOS, ROSCÁVEL, 1 1/4" - FORNECIMENTO E INSTALAÇÃO. AF_08/2021</t>
  </si>
  <si>
    <t>102,88</t>
  </si>
  <si>
    <t>VÁLVULA DE RETENÇÃO, DE BRONZE, PÉ COM CRIVOS, ROSCÁVEL, 1 1/2" - FORNECIMENTO E INSTALAÇÃO. AF_08/2021</t>
  </si>
  <si>
    <t>110,84</t>
  </si>
  <si>
    <t>166,57</t>
  </si>
  <si>
    <t>VÁLVULA DE RETENÇÃO, DE BRONZE, PÉ COM CRIVOS, ROSCÁVEL, 2 1/2" - FORNECIMENTO E INSTALAÇÃO. AF_08/2021</t>
  </si>
  <si>
    <t>294,25</t>
  </si>
  <si>
    <t>VÁLVULA DE RETENÇÃO, DE BRONZE, PÉ COM CRIVOS, ROSCÁVEL, 3" - FORNECIMENTO E INSTALAÇÃO. AF_08/2021</t>
  </si>
  <si>
    <t>402,16</t>
  </si>
  <si>
    <t>VÁLVULA DE RETENÇÃO, DE BRONZE, PÉ COM CRIVOS, ROSCÁVEL, 4" - FORNECIMENTO E INSTALAÇÃO. AF_08/2021</t>
  </si>
  <si>
    <t>701,56</t>
  </si>
  <si>
    <t>VÁLVULA DE DESCARGA METÁLICA, BASE 1 1/4", ACABAMENTO METALICO CROMADO - FORNECIMENTO E INSTALAÇÃO. AF_08/2021</t>
  </si>
  <si>
    <t>238,62</t>
  </si>
  <si>
    <t>170,26</t>
  </si>
  <si>
    <t>REGISTRO OU REGULADOR DE GÁS DE COZINHA - FORNECIMENTO E INSTALAÇÃO. AF_08/2021</t>
  </si>
  <si>
    <t>43,11</t>
  </si>
  <si>
    <t>REGISTRO DE ESFERA, PVC, ROSCÁVEL, COM VOLANTE, 1/2" - FORNECIMENTO E INSTALAÇÃO. AF_08/2021</t>
  </si>
  <si>
    <t>34,85</t>
  </si>
  <si>
    <t>REGISTRO DE ESFERA, PVC, ROSCÁVEL, COM VOLANTE, 1" - FORNECIMENTO E INSTALAÇÃO. AF_08/2021</t>
  </si>
  <si>
    <t>68,46</t>
  </si>
  <si>
    <t>REGISTRO DE ESFERA, PVC, ROSCÁVEL, COM VOLANTE, 1 1/4" - FORNECIMENTO E INSTALAÇÃO. AF_08/2021</t>
  </si>
  <si>
    <t>91,57</t>
  </si>
  <si>
    <t>REGISTRO DE ESFERA, PVC, ROSCÁVEL, COM VOLANTE, 1 1/2" - FORNECIMENTO E INSTALAÇÃO. AF_08/2021</t>
  </si>
  <si>
    <t>REGISTRO DE ESFERA, PVC, ROSCÁVEL, COM VOLANTE, 2" - FORNECIMENTO E INSTALAÇÃO. AF_08/2021</t>
  </si>
  <si>
    <t>147,79</t>
  </si>
  <si>
    <t>REGISTRO DE ESFERA, PVC, ROSCÁVEL, COM BORBOLETA, 1/2" - FORNECIMENTO E INSTALAÇÃO. AF_08/2021</t>
  </si>
  <si>
    <t>28,70</t>
  </si>
  <si>
    <t>REGISTRO DE ESFERA, PVC, ROSCÁVEL, COM BORBOLETA, 3/4" - FORNECIMENTO E INSTALAÇÃO. AF_08/2021</t>
  </si>
  <si>
    <t>REGISTRO DE ESFERA, PVC, ROSCÁVEL, COM CABEÇA QUADRADA, 1/2" - FORNECIMENTO E INSTALAÇÃO. AF_08/2021</t>
  </si>
  <si>
    <t>REGISTRO DE ESFERA, PVC, ROSCÁVEL, COM CABEÇA QUADRADA, 3/4" - FORNECIMENTO E INSTALAÇÃO. AF_08/2021</t>
  </si>
  <si>
    <t>44,78</t>
  </si>
  <si>
    <t>REGISTRO DE PRESSÃO, PVC, ROSCÁVEL, VOLANTE SIMPLES, 1/2" - FORNECIMENTO E INSTALAÇÃO. AF_08/2021</t>
  </si>
  <si>
    <t>13,03</t>
  </si>
  <si>
    <t>REGISTRO DE PRESSÃO, PVC, ROSCÁVEL, VOLANTE SIMPLES, 3/4" - FORNECIMENTO E INSTALAÇÃO. AF_08/2021</t>
  </si>
  <si>
    <t>32,85</t>
  </si>
  <si>
    <t>REGISTRO DE ESFERA, PVC, SOLDÁVEL, COM VOLANTE, DN  20 MM - FORNECIMENTO E INSTALAÇÃO. AF_08/2021</t>
  </si>
  <si>
    <t>REGISTRO DE PRESSÃO, PVC, SOLDÁVEL, VOLANTE SIMPLES, DN  20 MM - FORNECIMENTO E INSTALAÇÃO. AF_08/2021</t>
  </si>
  <si>
    <t>REGISTRO DE PRESSÃO, PVC, SOLDÁVEL, VOLANTE SIMPLES, DN  25 MM - FORNECIMENTO E INSTALAÇÃO. AF_08/2021</t>
  </si>
  <si>
    <t>27,75</t>
  </si>
  <si>
    <t>SUBSTITUIÇÃO DE REGISTRO OU VÁLVULA, ROSCÁVEL, DN  20 MM. AF_08/2021</t>
  </si>
  <si>
    <t>SUBSTITUIÇÃO DE REGISTRO OU VÁLVULA, ROSCÁVEL, DN  25 MM. AF_08/2021</t>
  </si>
  <si>
    <t>SUBSTITUIÇÃO DE REGISTRO OU VÁLVULA, ROSCÁVEL, DN  32 MM. AF_08/2021</t>
  </si>
  <si>
    <t>39,60</t>
  </si>
  <si>
    <t>KIT CAVALETE PARA MEDIÇÃO DE ÁGUA - ENTRADA PRINCIPAL, EM PVC SOLDÁVEL DN 20 (½")   FORNECIMENTO E INSTALAÇÃO (EXCLUSIVE HIDRÔMETRO). AF_11/2016</t>
  </si>
  <si>
    <t>173,24</t>
  </si>
  <si>
    <t>KIT CAVALETE PARA MEDIÇÃO DE ÁGUA - ENTRADA PRINCIPAL, EM PVC SOLDÁVEL DN 25 (¾")   FORNECIMENTO E INSTALAÇÃO (EXCLUSIVE HIDRÔMETRO). AF_11/2016</t>
  </si>
  <si>
    <t>185,92</t>
  </si>
  <si>
    <t>KIT CAVALETE PARA MEDIÇÃO DE ÁGUA - ENTRADA PRINCIPAL, EM AÇO GALVANIZADO DN 25 (1 )   FORNECIMENTO E INSTALAÇÃO (EXCLUSIVE HIDRÔMETRO). AF_11/2016</t>
  </si>
  <si>
    <t>371,25</t>
  </si>
  <si>
    <t>KIT CAVALETE PARA MEDIÇÃO DE ÁGUA - ENTRADA PRINCIPAL, EM AÇO GALVANIZADO DN 32 (1 ¼)  FORNECIMENTO E INSTALAÇÃO (EXCLUSIVE HIDRÔMETRO). AF_11/2016</t>
  </si>
  <si>
    <t>571,39</t>
  </si>
  <si>
    <t>KIT CAVALETE PARA MEDIÇÃO DE ÁGUA - ENTRADA PRINCIPAL, EM AÇO GALVANIZADO DN 40 (1 ½)  FORNECIMENTO E INSTALAÇÃO (EXCLUSIVE HIDRÔMETRO). AF_11/2016</t>
  </si>
  <si>
    <t>697,37</t>
  </si>
  <si>
    <t>KIT CAVALETE PARA MEDIÇÃO DE ÁGUA - ENTRADA PRINCIPAL, EM AÇO GALVANIZADO DN 50 (2)  FORNECIMENTO E INSTALAÇÃO (EXCLUSIVE HIDRÔMETRO). AF_11/2016</t>
  </si>
  <si>
    <t>909,23</t>
  </si>
  <si>
    <t>KIT CAVALETE PARA MEDIÇÃO DE ÁGUA - ENTRADA INDIVIDUALIZADA, EM PVC DN 25 (¾), PARA 2 MEDIDORES  FORNECIMENTO E INSTALAÇÃO (EXCLUSIVE HIDRÔMETRO). AF_11/2016</t>
  </si>
  <si>
    <t>304,45</t>
  </si>
  <si>
    <t>KIT CAVALETE PARA MEDIÇÃO DE ÁGUA - ENTRADA INDIVIDUALIZADA, EM PVC DN 25 (¾), PARA 3 MEDIDORES  FORNECIMENTO E INSTALAÇÃO (EXCLUSIVE HIDRÔMETRO). AF_11/2016</t>
  </si>
  <si>
    <t>449,85</t>
  </si>
  <si>
    <t>KIT CAVALETE PARA MEDIÇÃO DE ÁGUA - ENTRADA INDIVIDUALIZADA, EM PVC DN 25 (¾), PARA 4 MEDIDORES  FORNECIMENTO E INSTALAÇÃO (EXCLUSIVE HIDRÔMETRO). AF_11/2016</t>
  </si>
  <si>
    <t>588,76</t>
  </si>
  <si>
    <t>224,44</t>
  </si>
  <si>
    <t>KIT CAVALETE PARA MEDIÇÃO DE ÁGUA - ENTRADA INDIVIDUALIZADA, EM PVC DN 32 (1), PARA 2 MEDIDORES  FORNECIMENTO E INSTALAÇÃO (EXCLUSIVE HIDRÔMETRO). AF_11/2016</t>
  </si>
  <si>
    <t>411,37</t>
  </si>
  <si>
    <t>KIT CAVALETE PARA MEDIÇÃO DE ÁGUA - ENTRADA INDIVIDUALIZADA, EM PVC DN 32 (1), PARA 3 MEDIDORES  FORNECIMENTO E INSTALAÇÃO (EXCLUSIVE HIDRÔMETRO). AF_11/2016</t>
  </si>
  <si>
    <t>613,05</t>
  </si>
  <si>
    <t>KIT CAVALETE PARA MEDIÇÃO DE ÁGUA - ENTRADA INDIVIDUALIZADA, EM PVC DN 32 (1), PARA 4 MEDIDORES  FORNECIMENTO E INSTALAÇÃO (EXCLUSIVE HIDRÔMETRO). AF_11/2016</t>
  </si>
  <si>
    <t>804,08</t>
  </si>
  <si>
    <t>HIDRÔMETRO DN 20 (½), 1,5 M³/H  FORNECIMENTO E INSTALAÇÃO. AF_11/2016</t>
  </si>
  <si>
    <t>138,11</t>
  </si>
  <si>
    <t>HIDRÔMETRO DN 20 (½), 3,0 M³/H  FORNECIMENTO E INSTALAÇÃO. AF_11/2016</t>
  </si>
  <si>
    <t>146,78</t>
  </si>
  <si>
    <t>179,46</t>
  </si>
  <si>
    <t>114,54</t>
  </si>
  <si>
    <t>KIT CAVALETE PARA MEDIÇÃO DE ÁGUA - ENTRADA INDIVIDUALIZADA, EM PVC DN 25 (¾), PARA 1 MEDIDOR  FORNECIMENTO E INSTALAÇÃO (EXCLUSIVE HIDRÔMETRO). AF_11/2016</t>
  </si>
  <si>
    <t>170,43</t>
  </si>
  <si>
    <t>FURO EM ALVENARIA PARA DIÂMETROS MENORES OU IGUAIS A 40 MM. AF_05/2015</t>
  </si>
  <si>
    <t>FURO EM ALVENARIA PARA DIÂMETROS MAIORES QUE 40 MM E MENORES OU IGUAIS A 75 MM. AF_05/2015</t>
  </si>
  <si>
    <t>FURO EM ALVENARIA PARA DIÂMETROS MAIORES QUE 75 MM. AF_05/2015</t>
  </si>
  <si>
    <t>47,27</t>
  </si>
  <si>
    <t>FURO EM CONCRETO PARA DIÂMETROS MENORES OU IGUAIS A 40 MM. AF_05/2015</t>
  </si>
  <si>
    <t>57,50</t>
  </si>
  <si>
    <t>FURO EM CONCRETO PARA DIÂMETROS MAIORES QUE 40 MM E MENORES OU IGUAIS A 75 MM. AF_05/2015</t>
  </si>
  <si>
    <t>FURO EM CONCRETO PARA DIÂMETROS MAIORES QUE 75 MM. AF_05/2015</t>
  </si>
  <si>
    <t>117,62</t>
  </si>
  <si>
    <t>RASGO EM ALVENARIA PARA RAMAIS/ DISTRIBUIÇÃO COM DIAMETROS MENORES OU IGUAIS A 40 MM. AF_05/2015</t>
  </si>
  <si>
    <t>RASGO EM CONTRAPISO PARA RAMAIS/ DISTRIBUIÇÃO COM DIÂMETROS MENORES OU IGUAIS A 40 MM. AF_05/2015</t>
  </si>
  <si>
    <t>24,67</t>
  </si>
  <si>
    <t>RASGO EM CONTRAPISO PARA RAMAIS/ DISTRIBUIÇÃO COM DIÂMETROS MAIORES QUE 40 MM E MENORES OU IGUAIS A 75 MM. AF_05/2015</t>
  </si>
  <si>
    <t>26,34</t>
  </si>
  <si>
    <t>RASGO EM CONTRAPISO PARA RAMAIS/ DISTRIBUIÇÃO COM DIÂMETROS MAIORES QUE 75 MM. AF_05/2015</t>
  </si>
  <si>
    <t>28,61</t>
  </si>
  <si>
    <t>RASGO EM ALVENARIA PARA ELETRODUTOS COM DIAMETROS MENORES OU IGUAIS A 40 MM. AF_05/2015</t>
  </si>
  <si>
    <t>6,13</t>
  </si>
  <si>
    <t>PASSANTE TIPO PEÇA EM POLIESTIRENO PARA ABERTURA PARA PASSAGEM DE 1 TUBO, FIXADO EM LAJE. AF_05/2015</t>
  </si>
  <si>
    <t>PASSANTE TIPO PEÇA EM POLIESTIRENO PARA ABERTURA PARA PASSAGEM DE MAIS DE 1 TUBO, FIXADO EM LAJE. AF_05/2015</t>
  </si>
  <si>
    <t>PASSANTE TIPO TUBO DE DIÂMETRO MENOR OU IGUAL A 40 MM, FIXADO EM LAJE. AF_05/2015</t>
  </si>
  <si>
    <t>2,96</t>
  </si>
  <si>
    <t>PASSANTE TIPO TUBO DE DIÂMETRO MAIORES QUE 40 MM E MENORES OU IGUAIS A 75 MM, FIXADO EM LAJE. AF_05/2015</t>
  </si>
  <si>
    <t>5,43</t>
  </si>
  <si>
    <t>PASSANTE TIPO TUBO DE DIÂMETRO MAIOR QUE 75 MM, FIXADO EM LAJE. AF_05/2015</t>
  </si>
  <si>
    <t>7,01</t>
  </si>
  <si>
    <t>QUEBRA EM ALVENARIA PARA INSTALAÇÃO DE CAIXA DE TOMADA (4X4 OU 4X2). AF_05/2015</t>
  </si>
  <si>
    <t>3,96</t>
  </si>
  <si>
    <t>QUEBRA EM ALVENARIA PARA INSTALAÇÃO DE QUADRO DISTRIBUIÇÃO PEQUENO (19X25 CM). AF_05/2015</t>
  </si>
  <si>
    <t>QUEBRA EM ALVENARIA PARA INSTALAÇÃO DE QUADRO DISTRIBUIÇÃO GRANDE (76X40 CM). AF_05/2015</t>
  </si>
  <si>
    <t>25,62</t>
  </si>
  <si>
    <t>QUEBRA EM ALVENARIA PARA INSTALAÇÃO DE ABRIGO PARA MANGUEIRAS (90X60 CM). AF_05/2015</t>
  </si>
  <si>
    <t>36,14</t>
  </si>
  <si>
    <t>SUPORTE PARA ATÉ 3 TUBOS HORIZONTAIS, ESPAÇADO A CADA 1 M, EM PERFILADO DE SEÇÃO 38X76 MM, POR METRO DE TUBULAÇÃO FIXADA. AF_05/2015</t>
  </si>
  <si>
    <t>SUPORTE PARA MAIS DE 3 TUBOS HORIZONTAIS, ESPAÇADO A CADA 1 M, EM PERFILADO DE SEÇÃO 38X76 MM, POR METRO DE TUBULAÇÃO FIXADA. AF_05/2015</t>
  </si>
  <si>
    <t>SUPORTE PARA ATÉ 3 TUBOS VERTICAIS, ESPAÇADO A CADA 3 M, EM PERFILADO DE SEÇÃO 38X38 MM, POR METRO DE TUBULAÇÃO FIXADA. AF_05/2015</t>
  </si>
  <si>
    <t>SUPORTE PARA MAIS DE 3 TUBOS VERTICAIS, ESPAÇADO A CADA 3 M, EM PERFILADO DE SEÇÃO 38X38 MM, POR METRO DE TUBULAÇÃO FIXADA. AF_05/2015</t>
  </si>
  <si>
    <t>1,26</t>
  </si>
  <si>
    <t>CHUMBAMENTO LINEAR EM ALVENARIA PARA RAMAIS/DISTRIBUIÇÃO COM DIÂMETROS MENORES OU IGUAIS A 40 MM. AF_05/2015</t>
  </si>
  <si>
    <t>CHUMBAMENTO LINEAR EM ALVENARIA PARA RAMAIS/DISTRIBUIÇÃO COM DIÂMETROS MAIORES QUE 40 MM E MENORES OU IGUAIS A 75 MM. AF_05/2015</t>
  </si>
  <si>
    <t>CHUMBAMENTO LINEAR EM CONTRAPISO PARA RAMAIS/DISTRIBUIÇÃO COM DIÂMETROS MENORES OU IGUAIS A 40 MM. AF_05/2015</t>
  </si>
  <si>
    <t>5,61</t>
  </si>
  <si>
    <t>CHUMBAMENTO LINEAR EM CONTRAPISO PARA RAMAIS/DISTRIBUIÇÃO COM DIÂMETROS MAIORES QUE 40 MM E MENORES OU IGUAIS A 75 MM. AF_05/2015</t>
  </si>
  <si>
    <t>CHUMBAMENTO LINEAR EM CONTRAPISO PARA RAMAIS/DISTRIBUIÇÃO COM DIÂMETROS MAIORES QUE 75 MM. AF_05/2015</t>
  </si>
  <si>
    <t>12,46</t>
  </si>
  <si>
    <t>FIXAÇÃO DE TUBOS HORIZONTAIS DE PEX DIAMETROS IGUAIS OU INFERIORES A 40 MM COM ABRAÇADEIRA PLÁSTICA 390 MM, FIXADA EM LAJE. AF_05/2015</t>
  </si>
  <si>
    <t>FIXAÇÃO DE TUBOS HORIZONTAIS DE PPR DIÂMETROS MENORES OU IGUAIS A 40 MM COM ABRAÇADEIRA METÁLICA RÍGIDA TIPO D 1/2", FIXADA EM PERFILADO EM LAJE. AF_05/2015</t>
  </si>
  <si>
    <t>11,69</t>
  </si>
  <si>
    <t>FIXAÇÃO DE TUBOS HORIZONTAIS DE PPR DIÂMETROS MAIORES QUE 40 MM E MENORES OU IGUAIS A 75 MM COM ABRAÇADEIRA METÁLICA RÍGIDA TIPO D 1 1/2", FIXADA EM PERFILADO EM LAJE. AF_05/2015</t>
  </si>
  <si>
    <t>8,88</t>
  </si>
  <si>
    <t>FIXAÇÃO DE TUBOS HORIZONTAIS DE PPR DIÂMETROS MAIORES QUE 75 MM COM ABRAÇADEIRA METÁLICA RÍGIDA TIPO D 3", FIXADA EM PERFILADO EM LAJE. AF_05/2015</t>
  </si>
  <si>
    <t>FIXAÇÃO DE TUBOS HORIZONTAIS DE PVC, CPVC OU COBRE DIÂMETROS MENORES OU IGUAIS A 40 MM OU ELETROCALHAS ATÉ 150MM DE LARGURA, COM ABRAÇADEIRA METÁLICA RÍGIDA TIPO D 1/2, FIXADA EM PERFILADO EM LAJE. AF_05/2015</t>
  </si>
  <si>
    <t>FIXAÇÃO DE TUBOS HORIZONTAIS DE PVC, CPVC OU COBRE DIÂMETROS MAIORES QUE 40 MM E MENORES OU IGUAIS A 75 MM COM ABRAÇADEIRA METÁLICA RÍGIDA TIPO D 1 1/2", FIXADA EM PERFILADO EM LAJE. AF_05/2015</t>
  </si>
  <si>
    <t>FIXAÇÃO DE TUBOS HORIZONTAIS DE PVC, CPVC OU COBRE DIÂMETROS MAIORES QUE 75 MM COM ABRAÇADEIRA METÁLICA RÍGIDA TIPO D 3", FIXADA EM PERFILADO EM LAJE. AF_05/2015</t>
  </si>
  <si>
    <t>FIXAÇÃO DE TUBOS VERTICAIS DE PPR DIÂMETROS MENORES OU IGUAIS A 40 MM COM ABRAÇADEIRA METÁLICA RÍGIDA TIPO D 1/2", FIXADA EM PERFILADO EM ALVENARIA. AF_05/2015</t>
  </si>
  <si>
    <t>1,52</t>
  </si>
  <si>
    <t>FIXAÇÃO DE TUBOS VERTICAIS DE PPR DIÂMETROS MAIORES QUE 40 MM E MENORES OU IGUAIS A 75 MM COM ABRAÇADEIRA METÁLICA RÍGIDA TIPO D 1 1/2", FIXADA EM PERFILADO EM ALVENARIA. AF_05/2015</t>
  </si>
  <si>
    <t>FIXAÇÃO DE TUBOS VERTICAIS DE PPR DIÂMETROS MAIORES QUE 75 MM COM ABRAÇADEIRA METÁLICA RÍGIDA TIPO D 3", FIXADA EM PERFILADO EM ALVENARIA. AF_05/2015</t>
  </si>
  <si>
    <t>FIXAÇÃO DE TUBOS HORIZONTAIS DE PPR DIÂMETROS MENORES OU IGUAIS A 40 MM COM ABRAÇADEIRA METÁLICA RÍGIDA TIPO  D  1/2" , FIXADA DIRETAMENTE NA LAJE. AF_05/2015</t>
  </si>
  <si>
    <t>26,84</t>
  </si>
  <si>
    <t>FIXAÇÃO DE TUBOS HORIZONTAIS DE PPR DIÂMETROS MAIORES QUE 40 MM E MENORES OU IGUAIS A 75 MM COM ABRAÇADEIRA METÁLICA RÍGIDA TIPO  D  1 1/2" , FIXADA DIRETAMENTE NA LAJE. AF_05/2015</t>
  </si>
  <si>
    <t>FIXAÇÃO DE TUBOS HORIZONTAIS DE PPR DIÂMETROS MAIORES QUE 75 MM COM ABRAÇADEIRA METÁLICA RÍGIDA TIPO  D  3" , FIXADA DIRETAMENTE NA LAJE. AF_05/2015</t>
  </si>
  <si>
    <t>FIXAÇÃO DE TUBOS HORIZONTAIS DE PVC, CPVC OU COBRE DIÂMETROS MENORES OU IGUAIS A 40 MM COM ABRAÇADEIRA METÁLICA RÍGIDA TIPO  D  1/2" , FIXADA DIRETAMENTE NA LAJE. AF_05/2015</t>
  </si>
  <si>
    <t>6,89</t>
  </si>
  <si>
    <t>FIXAÇÃO DE TUBOS HORIZONTAIS DE PVC, CPVC OU COBRE DIÂMETROS MAIORES QUE 40 MM E MENORES OU IGUAIS A 75 MM COM ABRAÇADEIRA METÁLICA RÍGIDA TIPO D 1 1/2, FIXADA DIRETAMENTE NA LAJE. AF_05/2015</t>
  </si>
  <si>
    <t>FIXAÇÃO DE TUBOS HORIZONTAIS DE PVC, CPVC OU COBRE DIÂMETROS MAIORES QUE 75 MM COM ABRAÇADEIRA METÁLICA RÍGIDA TIPO  D  3" , FIXADA DIRETAMENTE NA LAJE. AF_05/2015</t>
  </si>
  <si>
    <t>7,00</t>
  </si>
  <si>
    <t>FIXAÇÃO DE TUBOS HORIZONTAIS DE PPR DIÂMETROS MENORES OU IGUAIS A 40 MM COM ABRAÇADEIRA METÁLICA FLEXÍVEL 18 MM, FIXADA DIRETAMENTE NA LAJE. AF_05/2015</t>
  </si>
  <si>
    <t>FIXAÇÃO DE TUBOS HORIZONTAIS DE PPR DIÂMETROS MAIORES QUE 40 MM E MENORES OU IGUAIS A 75 MM COM ABRAÇADEIRA METÁLICA FLEXÍVEL 18 MM, FIXADA DIRETAMENTE NA LAJE. AF_05/2015</t>
  </si>
  <si>
    <t>13,13</t>
  </si>
  <si>
    <t>FIXAÇÃO DE TUBOS HORIZONTAIS DE PPR DIÂMETROS MAIORES QUE 75 MM COM ABRAÇADEIRA METÁLICA FLEXÍVEL 18 MM, FIXADA DIRETAMENTE NA LAJE. AF_05/2015</t>
  </si>
  <si>
    <t>12,18</t>
  </si>
  <si>
    <t>FIXAÇÃO DE TUBOS HORIZONTAIS DE PVC, CPVC OU COBRE DIÂMETROS MENORES OU IGUAIS A 40 MM COM ABRAÇADEIRA METÁLICA FLEXÍVEL 18 MM, FIXADA DIRETAMENTE NA LAJE. AF_05/2015</t>
  </si>
  <si>
    <t>6,87</t>
  </si>
  <si>
    <t>FIXAÇÃO DE TUBOS HORIZONTAIS DE PVC, CPVC OU COBRE DIÂMETROS MAIORES QUE 40 MM E MENORES OU IGUAIS A 75 MM COM ABRAÇADEIRA METÁLICA FLEXÍVEL 18 MM, FIXADA DIRETAMENTE NA LAJE. AF_05/2015</t>
  </si>
  <si>
    <t>FIXAÇÃO DE TUBOS HORIZONTAIS DE PVC, CPVC OU COBRE DIÂMETROS MAIORES QUE 75 MM COM ABRAÇADEIRA METÁLICA FLEXÍVEL 18 MM, FIXADA DIRETAMENTE NA LAJE. AF_05/2015</t>
  </si>
  <si>
    <t>6,43</t>
  </si>
  <si>
    <t>CHUMBAMENTO PONTUAL DE ABERTURA EM LAJE COM PASSAGEM DE 1 TUBO DE DIAMETRO EQUIVALENTE IGUAL À  50 MM. AF_05/2015</t>
  </si>
  <si>
    <t>CHUMBAMENTO PONTUAL DE ABERTURA EM LAJE COM PASSAGEM DE MAIS DE 1 TUBO DE  DIAMETRO EQUIVALENTE IGUAL À  50 MM. AF_05/2015</t>
  </si>
  <si>
    <t>CHUMBAMENTO PONTUAL EM PASSAGEM DE TUBO COM DIÂMETRO MENOR OU IGUAL A 40 MM. AF_05/2015</t>
  </si>
  <si>
    <t>4,84</t>
  </si>
  <si>
    <t>CHUMBAMENTO PONTUAL EM PASSAGEM DE TUBO COM DIÂMETROS ENTRE 40 MM E 75 MM. AF_05/2015</t>
  </si>
  <si>
    <t>CHUMBAMENTO PONTUAL EM PASSAGEM DE TUBO COM DIÂMETRO MAIOR QUE 75 MM. AF_05/2015</t>
  </si>
  <si>
    <t>RASGO EM ALVENARIA PARA RAMAIS/ DISTRIBUIÇÃO COM DIÂMETROS MAIORES QUE 40 MM E MENORES OU IGUAIS A 75 MM. AF_05/2015</t>
  </si>
  <si>
    <t>CONJUNTO HIDRÁULICO PARA INSTALAÇÃO DE BOMBA EM AÇO ROSCÁVEL, DN SUCÇÃO 65 (2½) E DN RECALQUE 50 (2), PARA EDIFICAÇÃO ENTRE 12 E 18 PAVIMENTOS  FORNECIMENTO E INSTALAÇÃO. AF_06/2016</t>
  </si>
  <si>
    <t>2.719,56</t>
  </si>
  <si>
    <t>CONJUNTO HIDRÁULICO PARA INSTALAÇÃO DE BOMBA EM AÇO ROSCÁVEL, DN SUCÇÃO 50 (2) E DN RECALQUE 40 (1 1/2), PARA EDIFICAÇÃO ENTRE 8 E 12 PAVIMENTOS  FORNECIMENTO E INSTALAÇÃO. AF_06/2016</t>
  </si>
  <si>
    <t>1.898,15</t>
  </si>
  <si>
    <t>CONJUNTO HIDRÁULICO PARA INSTALAÇÃO DE BOMBA EM AÇO ROSCÁVEL, DN SUCÇÃO 40 (1 1/2) E DN RECALQUE 32 (1 1/4), PARA EDIFICAÇÃO ENTRE 4 E 8 PAVIMENTOS  FORNECIMENTO E INSTALAÇÃO. AF_06/2016</t>
  </si>
  <si>
    <t>1.485,71</t>
  </si>
  <si>
    <t>CONJUNTO HIDRÁULICO PARA INSTALAÇÃO DE BOMBA EM AÇO ROSCÁVEL, DN SUCÇÃO 32 (1 1/4) E DN RECALQUE 25 (1), PARA EDIFICAÇÃO ATÉ 4 PAVIMENTOS  FORNECIMENTO E INSTALAÇÃO. AF_06/2016</t>
  </si>
  <si>
    <t>1.243,18</t>
  </si>
  <si>
    <t>FIXAÇÃO UTILIZANDO PARAFUSO E BUCHA DE NYLON, SOMENTE MÃO DE OBRA. AF_10/2016</t>
  </si>
  <si>
    <t>4,39</t>
  </si>
  <si>
    <t>SUPORTE PARA DUTO EM CHAPA GALVANIZADA BITOLA 26, ESPAÇADO A CADA 1 M, EM PERFILADO DE SEÇÃO 38X76 MM, POR ÁREA DE DUTO FIXADO. AF_07/2017</t>
  </si>
  <si>
    <t>SUPORTE PARA DUTO EM CHAPA GALVANIZADA BITOLA 24, ESPAÇADO A CADA 1 M, EM PERFILADO DE SEÇÃO 38X76 MM, POR ÁREA DE DUTO FIXADO. AF_07/2017</t>
  </si>
  <si>
    <t>SUPORTE PARA DUTO EM CHAPA GALVANIZADA BITOLA 22, ESPAÇADO A CADA 1 M, EM PERFILADO DE SEÇÃO 38X76 MM, POR ÁREA DE DUTO FIXADO. AF_07/2017</t>
  </si>
  <si>
    <t>14,60</t>
  </si>
  <si>
    <t>SUPORTE PARA ELETROCALHA LISA OU PERFURADA EM AÇO GALVANIZADO, LARGURA 200 OU 400 MM E ALTURA 50 MM, ESPAÇADO A CADA 1,5 M, EM PERFILADO DE SEÇÃO 38X76 MM, POR METRO DE ELETRECOLHA FIXADA. AF_07/2017</t>
  </si>
  <si>
    <t>SUPORTE PARA ELETROCALHA LISA OU PERFURADA EM AÇO GALVANIZADO, LARGURA 500 OU 800 MM E ALTURA 50 MM, ESPAÇADO A CADA 1,5 M, EM PERFILADO DE SEÇÃO 38X76 MM, POR METRO DE ELETROCALHA FIXADA. AF_07/2017</t>
  </si>
  <si>
    <t>CAIXA ENTERRADA RETENTORA DE AREIA RETANGULAR, EM ALVENARIA COM BLOCOS DE CONCRETO, DIMENSÕES INTERNAS: 1,00 X 1,00 X 1,20 M, EXCLUINDO TAMPÃO. AF_12/2020</t>
  </si>
  <si>
    <t>1.614,70</t>
  </si>
  <si>
    <t>CAIXA ENTERRADA SEPARADORA DE ÓLEO RETANGULAR, EM ALVENARIA COM BLOCOS DE CONCRETO, DIMENSÕES INTERNAS: 0,6 X 0,6 X 1,00 M, EXCLUINDO TAMPÃO. AF_12/2020</t>
  </si>
  <si>
    <t>1.029,09</t>
  </si>
  <si>
    <t>CAIXA ENTERRADA SEPARADORA DE ÓLEO RETANGULAR, EM ALVENARIA COM BLOCOS DE CONCRETO, DIMENSÕES INTERNAS: 0,8 X 0,8 X 1,00 M, EXCLUINDO TAMPÃO. AF_12/2020</t>
  </si>
  <si>
    <t>1.302,14</t>
  </si>
  <si>
    <t>CAIXA ENTERRADA SEPARADORA DE ÓLEO RETANGULAR, EM ALVENARIA COM BLOCOS DE CONCRETO, DIMENSÕES INTERNAS: 1,00 X 1,00 X 1,00 M, EXCLUINDO TAMPÃO. AF_12/2020</t>
  </si>
  <si>
    <t>1.662,07</t>
  </si>
  <si>
    <t>BOMBA CENTRÍFUGA, MONOFÁSICA, 0,5 CV OU 0,49 HP, HM 6 A 20 M, Q 1,2 A 8,3 M3/H - FORNECIMENTO E INSTALAÇÃO. AF_12/2020</t>
  </si>
  <si>
    <t>981,49</t>
  </si>
  <si>
    <t>BOMBA CENTRÍFUGA, MONOFÁSICA, 0,5 CV OU 0,49 HP, HM 6 A 20 M, Q 1,2 A 8,3 M3/H (NÃO INCLUI O FORNECIMENTO DA BOMBA). AF_12/2020</t>
  </si>
  <si>
    <t>123,88</t>
  </si>
  <si>
    <t>1.572,68</t>
  </si>
  <si>
    <t>BOMBA CENTRÍFUGA, TRIFÁSICA, 1 CV OU 0,99 HP, HM 14 A 40 M, Q 0,6 A 8,4 M3/H (NÃO INCLUI O FORNECIMENTO DA BOMBA). AF_12/2020</t>
  </si>
  <si>
    <t>127,03</t>
  </si>
  <si>
    <t>BOMBA CENTRÍFUGA, TRIFÁSICA, 1,5 CV OU 1,48 HP, HM 10 A 70 M, Q 1,8 A 5,3 M3/H - FORNECIMENTO E INSTALAÇÃO. AF_12/2020</t>
  </si>
  <si>
    <t>2.750,20</t>
  </si>
  <si>
    <t>BOMBA CENTRÍFUGA, TRIFÁSICA, 1,5 CV OU 1,48 HP, HM 10 A 24 M, Q 6,1 A 21,9 M3/H - FORNECIMENTO E INSTALAÇÃO. AF_12/2020</t>
  </si>
  <si>
    <t>1.680,60</t>
  </si>
  <si>
    <t>BOMBA CENTRÍFUGA, TRIFÁSICA, 1,5 CV OU 1,48 HP (NÃO INCLUI O FORNECIMENTO DA BOMBA). AF_12/2020</t>
  </si>
  <si>
    <t>130,86</t>
  </si>
  <si>
    <t>BOMBA CENTRÍFUGA, TRIFÁSICA, 3 CV OU 2,96 HP, HM 34 A 40 M, Q 8,6 A 14,8 M3/H - FORNECIMENTO E INSTALAÇÃO. AF_12/2020</t>
  </si>
  <si>
    <t>2.296,53</t>
  </si>
  <si>
    <t>BOMBA CENTRÍFUGA, TRIFÁSICA, 3 CV OU 2,96 HP, HM 34 A 40 M, Q 8,6 A 14,8 M3/H (NÃO INCLUI O FORNECIMENTO DA BOMBA). AF_12/2020</t>
  </si>
  <si>
    <t>134,16</t>
  </si>
  <si>
    <t>MOTO BOMBA HORIZONTAL ATÉ 10 CV, HM 75 A 80 M, Q 25,4 A 48 (NÃO INCLUI O FORNECIMENTO DA BOMBA). AF_12/2020</t>
  </si>
  <si>
    <t>168,63</t>
  </si>
  <si>
    <t>BOMBA CENTRÍFUGA, TRIFÁSICA, 10 CV OU 9,86 HP, HM 85 A 140 M, Q 4,2 A 14,9 M3/H - FORNECIMENTO E INSTALAÇÃO. AF_12/2020</t>
  </si>
  <si>
    <t>7.804,83</t>
  </si>
  <si>
    <t>BOMBA CENTRÍFUGA, TRIFÁSICA, 10 CV OU 9,86 HP, HM 85 A 140 M, Q 4,2 A 14,9 M3/H (NÃO INCLUI O FORNECIMENTO DA BOMBA). AF_12/2020</t>
  </si>
  <si>
    <t>178,46</t>
  </si>
  <si>
    <t>INSTALAÇÃO DE QUADRO ELÉTRICO PARA BOMBAS TRIFÁSICAS ATÉ 25 CV (NÃO INCLUI O FORNECIMENTO DO QUADRO). AF_12/2020</t>
  </si>
  <si>
    <t>64,62</t>
  </si>
  <si>
    <t>CHAVE DE BOIA AUTOMÁTICA SUPERIOR/INFERIOR 15A/250V - FORNECIMENTO E INSTALAÇÃO. AF_12/2020</t>
  </si>
  <si>
    <t>77,42</t>
  </si>
  <si>
    <t>MOTO BOMBA HORIZONTAL DE 12,5 A 25 CV, HM 140 M (NÃO INCLUI O FORNECIMENTO DA BOMBA). AF_12/2020</t>
  </si>
  <si>
    <t>194,45</t>
  </si>
  <si>
    <t>AQUECEDOR SOLAR COMPACTO, KIT PARA 1 COLETOR SOLAR EM VIDRO TEMPERADO E SERPENTINA EM TUBO DE COBRE COM SUPORTE, RESERVATÓRIO, FIXAÇÕES E TUBOS - FORNECIMENTO E INSTALAÇÃO. AF_12/2021</t>
  </si>
  <si>
    <t>3.350,35</t>
  </si>
  <si>
    <t>BLOCO CONCRETADO NO LOCAL, 20X20X15CM, PARA BASE DE FIXAÇÃO DA ESTRUTURA SOLAR PARA LAJE DE CONCRETO - FORNECIMENTO E INSTALAÇÃO. AF_12/2021</t>
  </si>
  <si>
    <t>10,34</t>
  </si>
  <si>
    <t>RESERVATÓRIO TÉRMICO/BOILER SOLAR EM AÇO INOX 400 L COM 2 PLACAS COLETORAS EM VIDRO TEMPERADO COM SERPENTINA EM TUBO DE COBRE 2 X 1 M - FORNECIMENTO E INSTALAÇÃO. AF_12/2021</t>
  </si>
  <si>
    <t>5.538,90</t>
  </si>
  <si>
    <t>RESERVATÓRIO TÉRMICO/BOILER SOLAR EM AÇO INOX 600 L COM 3 PLACAS COLETORAS EM VIDRO TEMPERADO COM SERPENTINA EM TUBO DE COBRE 2 X 1 M - FORNECIMENTO E INSTALAÇÃO. AF_12/2021</t>
  </si>
  <si>
    <t>7.354,21</t>
  </si>
  <si>
    <t>RESERVATÓRIO TÉRMICO/BOILER SOLAR EM AÇO INOX 800 L COM 4 PLACAS COLETORAS EM VIDRO TEMPERADO COM SERPENTINA EM TUBO DE COBRE 2 X 1 M - FORNECIMENTO E INSTALAÇÃO. AF_12/2021</t>
  </si>
  <si>
    <t>7.338,38</t>
  </si>
  <si>
    <t>RESERVATÓRIO TÉRMICO/BOILER SOLAR EM AÇO INOX 1000 L COM 5 PLACAS COLETORAS EM VIDRO TEMPERADO COM SERPENTINA EM TUBO DE COBRE 2 X 1 M - FORNECIMENTO E INSTALAÇÃO. AF_12/2021</t>
  </si>
  <si>
    <t>11.082,14</t>
  </si>
  <si>
    <t>COLETOR PREDIAL DE ESGOTO, DA CAIXA ATÉ A REDE (DISTÂNCIA = 10 M, LARGURA DA VALA = 0,65 M), INCLUINDO ESCAVAÇÃO MANUAL, PREPARO DE FUNDO DE VALA E REATERRO MANUAL COM COMPACTAÇÃO MECANIZADA, TUBO PVC P/ REDE COLETORA ESGOTO JEI DN 100 MM E CONEXÕES - FORNECIMENTO E INSTALAÇÃO. AF_03/2016</t>
  </si>
  <si>
    <t>1.240,43</t>
  </si>
  <si>
    <t>COLETOR PREDIAL DE ESGOTO, DA CAIXA ATÉ A REDE (DISTÂNCIA = 8 M, LARGURA DA VALA = 0,65 M), INCLUINDO ESCAVAÇÃO MANUAL, PREPARO DE FUNDO DE VALA E REATERRO MANUAL COM COMPACTAÇÃO MECANIZADA, TUBO PVC P/ REDE COLETORA ESGOTO JEI DN 100 MM E CONEXÕES - FORNECIMENTO E INSTALAÇÃO. AF_03/2016</t>
  </si>
  <si>
    <t>1.017,21</t>
  </si>
  <si>
    <t>COLETOR PREDIAL DE ESGOTO, DA CAIXA ATÉ A REDE (DISTÂNCIA = 6 M, LARGURA DA VALA = 0,65 M), INCLUINDO ESCAVAÇÃO MANUAL, PREPARO DE FUNDO DE VALA E REATERRO MANUAL COM COMPACTAÇÃO MECANIZADA, TUBO PVC P/ REDE COLETORA ESGOTO JEI DN 100 MM E CONEXÕES - FORNECIMENTO E INSTALAÇÃO. AF_03/2016</t>
  </si>
  <si>
    <t>794,85</t>
  </si>
  <si>
    <t>COLETOR PREDIAL DE ESGOTO, DA CAIXA ATÉ A REDE (DISTÂNCIA = 4 M, LARGURA DA VALA = 0,65 M), INCLUINDO ESCAVAÇÃO MANUAL, PREPARO DE FUNDO DE VALA E REATERRO MANUAL COM COMPACTAÇÃO MECANIZADA, TUBO  PVC P/ REDE COLETORA ESGOTO JEI DN 100 MM E CONEXÕES - FORNECIMENTO E INSTALAÇÃO. AF_03/2016</t>
  </si>
  <si>
    <t>576,90</t>
  </si>
  <si>
    <t>COLETOR PREDIAL DE ESGOTO, DA CAIXA ATÉ A REDE (DISTÂNCIA = 10 M, LARGURA DA VALA = 0,65 M), INCLUINDO ESCAVAÇÃO MECANIZADA, PREPARO DE FUNDO DE VALA E REATERRO COM COMPACTAÇÃO MECANIZADA, TUBO PVC P/ REDE COLETORA ESGOTO JEI DN 100 MM E CONEXÕES - FORNECIMENTO E INSTALAÇÃO. AF_03/2016</t>
  </si>
  <si>
    <t>922,90</t>
  </si>
  <si>
    <t>COLETOR PREDIAL DE ESGOTO, DA CAIXA ATÉ A REDE (DISTÂNCIA = 8 M, LARGURA DA VALA = 0,65 M), INCLUINDO ESCAVAÇÃO MECANIZADA, PREPARO DE FUNDO DE VALA E REATERRO COM COMPACTAÇÃO MECANIZADA, TUBO PVC P/ REDE COLETORA ESGOTO JEI DN 100 MM E CONEXÕES - FORNECIMENTO E INSTALAÇÃO. AF_03/2016</t>
  </si>
  <si>
    <t>766,93</t>
  </si>
  <si>
    <t>COLETOR PREDIAL DE ESGOTO, DA CAIXA ATÉ A REDE (DISTÂNCIA = 6 M, LARGURA DA VALA = 0,65 M), INCLUINDO ESCAVAÇÃO MECANIZADA, PREPARO DE FUNDO DE VALA E REATERRO COM COMPACTAÇÃO MECANIZADA, TUBO PVC P/ REDE COLETORA ESGOTO JEI DN 100 MM E CONEXÕES - FORNECIMENTO E INSTALAÇÃO. AF_03/2016</t>
  </si>
  <si>
    <t>609,95</t>
  </si>
  <si>
    <t>COLETOR PREDIAL DE ESGOTO, DA CAIXA ATÉ A REDE (DISTÂNCIA = 4 M, LARGURA DA VALA = 0,65 M), INCLUINDO ESCAVAÇÃO MECANIZADA, PREPARO DE FUNDO DE VALA E REATERRO COM COMPACTAÇÃO MECANIZADA, TUBO PVC P/ REDE COLETORA ESGOTO JEI DN 100 MM E CONEXÕES - FORNECIMENTO E INSTALAÇÃO. AF_03/2016</t>
  </si>
  <si>
    <t>455,50</t>
  </si>
  <si>
    <t>ESCAVAÇÃO MECANIZADA PARA BLOCO DE COROAMENTO OU SAPATA COM RETROESCAVADEIRA (SEM ESCAVAÇÃO PARA COLOCAÇÃO DE FÔRMAS). AF_06/2017</t>
  </si>
  <si>
    <t>95,10</t>
  </si>
  <si>
    <t>ESCAVAÇÃO MECANIZADA PARA BLOCO DE COROAMENTO OU SAPATA COM RETROESCAVADEIRA (INCLUINDO ESCAVAÇÃO PARA COLOCAÇÃO DE FÔRMAS). AF_06/2017</t>
  </si>
  <si>
    <t>42,17</t>
  </si>
  <si>
    <t>ESCAVAÇÃO MANUAL PARA BLOCO DE COROAMENTO OU SAPATA (SEM ESCAVAÇÃO PARA COLOCAÇÃO DE FÔRMAS). AF_06/2017</t>
  </si>
  <si>
    <t>136,57</t>
  </si>
  <si>
    <t>86,76</t>
  </si>
  <si>
    <t>ESCAVAÇÃO MECANIZADA PARA VIGA BALDRAME COM MINI-ESCAVADEIRA (SEM ESCAVAÇÃO PARA COLOCAÇÃO DE FÔRMAS). AF_06/2017</t>
  </si>
  <si>
    <t>167,16</t>
  </si>
  <si>
    <t>ESCAVAÇÃO MECANIZADA PARA VIGA BALDRAME COM MINI-ESCAVADEIRA (INCLUINDO ESCAVAÇÃO PARA COLOCAÇÃO DE FÔRMAS). AF_06/2017</t>
  </si>
  <si>
    <t>37,23</t>
  </si>
  <si>
    <t>ESCAVAÇÃO MANUAL DE VALA PARA VIGA BALDRAME (SEM ESCAVAÇÃO PARA COLOCAÇÃO DE FÔRMAS). AF_06/2017</t>
  </si>
  <si>
    <t>276,21</t>
  </si>
  <si>
    <t>113,77</t>
  </si>
  <si>
    <t>218,06</t>
  </si>
  <si>
    <t>ESCAVAÇÃO HORIZONTAL EM SOLO DE 1A CATEGORIA COM TRATOR DE ESTEIRAS (100HP/LÂMINA: 2,19M3). AF_07/2020</t>
  </si>
  <si>
    <t>ESCAVAÇÃO HORIZONTAL EM SOLO DE 1A CATEGORIA COM TRATOR DE ESTEIRAS (150HP/LÂMINA: 3,18M3). AF_07/2020</t>
  </si>
  <si>
    <t>3,30</t>
  </si>
  <si>
    <t>ESCAVAÇÃO HORIZONTAL EM SOLO DE 1A CATEGORIA COM TRATOR DE ESTEIRAS (170HP/LÂMINA: 5,20M3). AF_07/2020</t>
  </si>
  <si>
    <t>2,06</t>
  </si>
  <si>
    <t>ESCAVAÇÃO HORIZONTAL EM SOLO DE 1A CATEGORIA COM TRATOR DE ESTEIRAS (347HP/LÂMINA: 8,70M3). AF_07/2020</t>
  </si>
  <si>
    <t>ESCAVAÇÃO HORIZONTAL EM SOLO DE 1A CATEGORIA COM TRATOR DE ESTEIRAS (125HP/LÂMINA: 2,70M3). AF_07/2020</t>
  </si>
  <si>
    <t>3,34</t>
  </si>
  <si>
    <t>ESCAVAÇÃO HORIZONTAL, INCLUINDO ESCARIFICAÇÃO EM SOLO DE 2A CATEGORIA COM TRATOR DE ESTEIRAS (100HP/LÂMINA: 2,19M3). AF_07/2020</t>
  </si>
  <si>
    <t>7,34</t>
  </si>
  <si>
    <t>ESCAVAÇÃO HORIZONTAL, INCLUINDO ESCARIFICAÇÃO EM SOLO DE 2A CATEGORIA COM TRATOR DE ESTEIRAS (150HP/LÂMINA: 3,18M3). AF_07/2020</t>
  </si>
  <si>
    <t>6,31</t>
  </si>
  <si>
    <t>ESCAVAÇÃO HORIZONTAL, INCLUINDO ESCARIFICAÇÃO EM SOLO DE 2A CATEGORIA COM TRATOR DE ESTEIRAS (170HP/LÂMINA: 5,20M3). AF_07/2020</t>
  </si>
  <si>
    <t>ESCAVAÇÃO HORIZONTAL, INCLUINDO ESCARIFICAÇÃO EM SOLO DE 2A CATEGORIA COM TRATOR DE ESTEIRAS (347HP/LÂMINA: 8,70M3). AF_07/2020</t>
  </si>
  <si>
    <t>ESCAVAÇÃO HORIZONTAL, INCLUINDO ESCARIFICAÇÃO EM SOLO DE 2A CATEGORIA COM TRATOR DE ESTEIRAS (125HP/LÂMINA: 2,70M3). AF_07/2020</t>
  </si>
  <si>
    <t>6,40</t>
  </si>
  <si>
    <t>ESCAVAÇÃO HORIZONTAL, INCLUINDO CARGA E DESCARGA EM SOLO DE 1A CATEGORIA COM TRATOR DE ESTEIRAS (100HP/LÂMINA: 2,19M3). AF_07/2020</t>
  </si>
  <si>
    <t>13,67</t>
  </si>
  <si>
    <t>ESCAVAÇÃO HORIZONTAL, INCLUINDO CARGA E DESCARGA EM SOLO DE 1A CATEGORIA COM TRATOR DE ESTEIRAS (150HP/LÂMINA: 3,18M3). AF_07/2020</t>
  </si>
  <si>
    <t>ESCAVAÇÃO HORIZONTAL, INCLUINDO CARGA E DESCARGA EM SOLO DE 1A CATEGORIA COM TRATOR DE ESTEIRAS (170HP/LÂMINA: 5,20M3). AF_07/2020</t>
  </si>
  <si>
    <t>ESCAVAÇÃO HORIZONTAL, INCLUINDO CARGA E DESCARGA EM SOLO DE 1A CATEGORIA COM TRATOR DE ESTEIRAS (347HP/LÂMINA: 8,70M3). AF_07/2020</t>
  </si>
  <si>
    <t>12,82</t>
  </si>
  <si>
    <t>ESCAVAÇÃO HORIZONTAL, INCLUINDO CARGA E DESCARGA EM SOLO DE 1A CATEGORIA COM TRATOR DE ESTEIRAS (125HP/LÂMINA: 2,70M3). AF_07/2020</t>
  </si>
  <si>
    <t>ESCAVAÇÃO HORIZONTAL, INCLUINDO ESCARIFICAÇÃO, CARGA E DESCARGA EM SOLO DE 2A CATEGORIA COM TRATOR DE ESTEIRAS (100HP/LÂMINA: 2,19M3). AF_07/2020</t>
  </si>
  <si>
    <t>ESCAVAÇÃO HORIZONTAL, INCLUINDO ESCARIFICAÇÃO, CARGA E DESCARGA EM SOLO DE 2A CATEGORIA COM TRATOR DE ESTEIRAS (150HP/LÂMINA: 3,18M3). AF_07/2020</t>
  </si>
  <si>
    <t>16,54</t>
  </si>
  <si>
    <t>ESCAVAÇÃO HORIZONTAL, INCLUINDO ESCARIFICAÇÃO, CARGA E DESCARGA EM SOLO DE 2A CATEGORIA COM TRATOR DE ESTEIRAS (170HP/LÂMINA: 5,20M3). AF_07/2020</t>
  </si>
  <si>
    <t>14,21</t>
  </si>
  <si>
    <t>ESCAVAÇÃO HORIZONTAL, INCLUINDO ESCARIFICAÇÃO, CARGA E DESCARGA EM SOLO DE 2A CATEGORIA COM TRATOR DE ESTEIRAS (347HP/LÂMINA: 8,70M3). AF_07/2020</t>
  </si>
  <si>
    <t>ESCAVAÇÃO HORIZONTAL, INCLUINDO ESCARIFICAÇÃO, CARGA E DESCARGA EM SOLO DE 2A CATEGORIA COM TRATOR DE ESTEIRAS (125HP/LÂMINA: 2,70M3). AF_07/2020</t>
  </si>
  <si>
    <t>16,63</t>
  </si>
  <si>
    <t>ESCAVAÇÃO HORIZONTAL, INCLUINDO CARGA, DESCARGA E TRANSPORTE EM SOLO DE 1A CATEGORIA COM TRATOR DE ESTEIRAS (100HP/LÂMINA: 2,19M3) E CAMINHÃO BASCULANTE DE 10M3, DMT ATÉ 200M. AF_07/2020</t>
  </si>
  <si>
    <t>ESCAVAÇÃO HORIZONTAL, INCLUINDO CARGA, DESCARGA E TRANSPORTE EM SOLO DE 1A CATEGORIA COM TRATOR DE ESTEIRAS (150HP/LÂMINA: 3,18M3) E CAMINHÃO BASCULANTE DE 10M3, DMT ATÉ 200M AF_07/2020</t>
  </si>
  <si>
    <t>ESCAVAÇÃO HORIZONTAL, INCLUINDO CARGA, DESCARGA E TRANSPORTE EM SOLO DE 1A CATEGORIA COM TRATOR DE ESTEIRAS (170HP/LÂMINA: 5,20M3) E CAMINHÃO BASCULANTE DE 10M3, DMT ATÉ 200M. AF_07/2020</t>
  </si>
  <si>
    <t>ESCAVAÇÃO HORIZONTAL, INCLUINDO CARGA, DESCARGA E TRANSPORTE EM SOLO DE 1A CATEGORIA COM TRATOR DE ESTEIRAS (347HP/LÂMINA: 8,70M3) E CAMINHÃO BASCULANTE DE 10M3, DMT ATÉ 200M. AF_07/2020</t>
  </si>
  <si>
    <t>13,45</t>
  </si>
  <si>
    <t>ESCAVAÇÃO HORIZONTAL, INCLUINDO CARGA, DESCARGA E TRANSPORTE EM SOLO DE 1A CATEGORIA COM TRATOR DE ESTEIRAS (125HP/LÂMINA: 2,70M3) E CAMINHÃO BASCULANTE DE 10M3, DMT ATÉ 200M. AF_07/2020</t>
  </si>
  <si>
    <t>13,80</t>
  </si>
  <si>
    <t>ESCAVAÇÃO HORIZONTAL, INCLUINDO  ESCARIFICAÇÃO, CARGA, DESCARGA E TRANSPORTE EM SOLO DE 2A CATEGORIA COM TRATOR DE ESTEIRAS (100HP/LÂMINA: 2,19M3) E CAMINHÃO BASCULANTE DE 10M3, DMT ATÉ 200M. AF_07/2020</t>
  </si>
  <si>
    <t>18,22</t>
  </si>
  <si>
    <t>ESCAVAÇÃO HORIZONTAL, INCLUINDO ESCARIFICAÇÃO, CARGA, DESCARGA E TRANSPORTE EM SOLO DE 2A CATEGORIA COM TRATOR DE ESTEIRAS (150HP/LÂMINA: 3,18M3) E CAMINHÃO BASCULANTE DE 10M3, DMT ATÉ 200M. AF_07/2020</t>
  </si>
  <si>
    <t>ESCAVAÇÃO HORIZONTAL, INCLUINDO ESCARIFICAÇÃO, CARGA, DESCARGA E TRANSPORTE EM SOLO DE 2A CATEGORIA COM TRATOR DE ESTEIRAS (170HP/LÂMINA: 5,20M3) E CAMINHÃO BASCULANTE DE 10M3, DMT ATÉ 200M. AF_07/2020</t>
  </si>
  <si>
    <t>ESCAVAÇÃO HORIZONTAL, INCLUINDO ESCARIFICAÇÃO, CARGA, DESCARGA E TRANSPORTE EM SOLO DE 2A CATEGORIA COM TRATOR DE ESTEIRAS (347HP/LÂMINA: 8,70M3) E CAMINHÃO BASCULANTE DE 10M3, DMT ATÉ 200M. AF_07/2020</t>
  </si>
  <si>
    <t>ESCAVAÇÃO HORIZONTAL, INCLUINDO ESCARIFICAÇÃO, CARGA, DESCARGA E TRANSPORTE EM SOLO DE 2A CATEGORIA COM TRATOR DE ESTEIRAS (125HP/LÂMINA: 2,70M3) E CAMINHÃO BASCULANTE DE 10M3, DMT ATÉ 200M. AF_07/2020</t>
  </si>
  <si>
    <t>ESCAVAÇÃO HORIZONTAL, INCLUINDO CARGA, DESCARGA E TRANSPORTE EM SOLO DE 1A CATEGORIA COM TRATOR DE ESTEIRAS (100HP/LÂMINA: 2,19M3) E CAMINHÃO BASCULANTE DE 14M3, DMT ATÉ 200M. AF_07/2020</t>
  </si>
  <si>
    <t>ESCAVAÇÃO HORIZONTAL, INCLUINDO CARGA, DESCARGA E TRANSPORTE EM SOLO DE 1A CATEGORIA COM TRATOR DE ESTEIRAS (150HP/LÂMINA: 3,18M3) E CAMINHÃO BASCULANTE DE 14M3, DMT ATÉ 200M. AF_07/2020</t>
  </si>
  <si>
    <t>ESCAVAÇÃO HORIZONTAL, INCLUINDO CARGA, DESCARGA E TRANSPORTE EM SOLO DE 1A CATEGORIA COM TRATOR DE ESTEIRAS (170HP/LÂMINA: 5,20M3) E CAMINHÃO BASCULANTE DE 14M3, DMT ATÉ 200M. AF_07/2020</t>
  </si>
  <si>
    <t>ESCAVAÇÃO HORIZONTAL, INCLUINDO CARGA, DESCARGA E TRANSPORTE EM SOLO DE 1A CATEGORIA COM TRATOR DE ESTEIRAS (347HP/LÂMINA: 8,70M3) E CAMINHÃO BASCULANTE DE 14M3, DMT ATÉ 200M. AF_07/2020</t>
  </si>
  <si>
    <t>ESCAVAÇÃO HORIZONTAL, INCLUINDO CARGA, DESCARGA E TRANSPORTE EM SOLO DE 1A CATEGORIA COM TRATOR DE ESTEIRAS (125HP/LÂMINA: 2,70M3) E CAMINHÃO BASCULANTE DE 14M3, DMT ATÉ 200M. AF_07/2020</t>
  </si>
  <si>
    <t>13,58</t>
  </si>
  <si>
    <t>ESCAVAÇÃO HORIZONTAL, INCLUINDO ESCARIFICAÇÃO, CARGA, DESCARGA E TRANSPORTE EM SOLO DE 2A CATEGORIA COM TRATOR DE ESTEIRAS (100HP/LÂMINA: 2,19M3) E CAMINHÃO BASCULANTE DE 14M3, DMT ATÉ 200M. AF_07/2020</t>
  </si>
  <si>
    <t>17,98</t>
  </si>
  <si>
    <t>ESCAVAÇÃO HORIZONTAL, INCLUINDO ESCARIFICAÇÃO, CARGA, DESCARGA E TRANSPORTE EM SOLO DE 2A CATEGORIA COM TRATOR DE ESTEIRAS (150HP/LÂMINA: 3,18M3) E CAMINHÃO BASCULANTE DE 14M3, DMT ATÉ 200M. AF_07/2020</t>
  </si>
  <si>
    <t>16,95</t>
  </si>
  <si>
    <t>ESCAVAÇÃO HORIZONTAL, INCLUINDO ESCARIFICAÇÃO, CARGA, DESCARGA E TRANSPORTE EM SOLO DE 2A CATEGORIA COM TRATOR DE ESTEIRAS (170HP/LÂMINA: 5,20M3) E CAMINHÃO BASCULANTE DE 14M3, DMT ATÉ 200M. AF_07/2020</t>
  </si>
  <si>
    <t>14,62</t>
  </si>
  <si>
    <t>ESCAVAÇÃO HORIZONTAL, INCLUINDO ESCARIFICAÇÃO, CARGA, DESCARGA E TRANSPORTE EM SOLO DE 2A CATEGORIA COM TRATOR DE ESTEIRAS (347HP/LÂMINA: 8,70M3) E CAMINHÃO BASCULANTE DE 14M3, DMT ATÉ 200M. AF_07/2020</t>
  </si>
  <si>
    <t>ESCAVAÇÃO HORIZONTAL, INCLUINDO ESCARIFICAÇÃO, CARGA, DESCARGA E TRANSPORTE EM SOLO DE 2A CATEGORIA COM TRATOR DE ESTEIRAS (125HP/LÂMINA: 2,70M3) E CAMINHÃO BASCULANTE DE 14M3, DMT ATÉ 200M. AF_07/2020</t>
  </si>
  <si>
    <t>ESCAVAÇÃO VERTICAL A CÉU ABERTO, EM OBRAS DE EDIFICAÇÃO, INCLUINDO CARGA, DESCARGA E TRANSPORTE, EM SOLO DE 1ª CATEGORIA COM ESCAVADEIRA HIDRÁULICA (CAÇAMBA: 0,8 M³ / 111 HP), FROTA DE 3 CAMINHÕES BASCULANTES DE 14 M³, DMT ATÉ 1 KM E VELOCIDADE MÉDIA 14KM/H. AF_05/2020</t>
  </si>
  <si>
    <t>11,49</t>
  </si>
  <si>
    <t>ESCAVAÇÃO VERTICAL A CÉU ABERTO, EMOBRAS DE EDIFICAÇÃO  INCLUINDO CARGA, DESCARGA E TRANSPORTE, EM SOLO DE 1ª CATEGORIA COM ESCAVADEIRA HIDRÁULICA (CAÇAMBA: 0,8 M³ / 111 HP), FROTA DE 2 CAMINHÕES BASCULANTES DE 18 M³, DMT ATÉ 1 KM E VELOCIDADE MÉDIA 14 KM/H. AF_05/2020</t>
  </si>
  <si>
    <t>10,26</t>
  </si>
  <si>
    <t>ESCAVAÇÃO VERTICAL A CÉU ABERTO, EM OBRAS DE EDIFICAÇÃO, INCLUINDO CARGA, DESCARGA E TRANSPORTE, EM SOLO DE 1ª CATEGORIA COM ESCAVADEIRA HIDRÁULICA (CAÇAMBA: 1,2 M³ / 155 HP), FROTA DE 3 CAMINHÕES BASCULANTES DE 14 M³, DMT ATÉ 1 KM E VELOCIDADE MÉDIA 14KM/H. AF_05/2020</t>
  </si>
  <si>
    <t>ESCAVAÇÃO VERTICAL A CÉU ABERTO, EM OBRAS DE EDIFICAÇÃO, INCLUINDO CARGA, DESCARGA E TRANSPORTE, EM SOLO DE 1ª CATEGORIA COM ESCAVADEIRA HIDRÁULICA (CAÇAMBA: 1,2 M³ / 155 HP), FROTA DE 3 CAMINHÕES BASCULANTES DE 18 M³, DMT ATÉ 1 KM E VELOCIDADE MÉDIA 14KM/H. AF_05/2020</t>
  </si>
  <si>
    <t>9,20</t>
  </si>
  <si>
    <t>ESCAVAÇÃO VERTICAL A CÉU ABERTO, EM OBRAS DE EDIFICAÇÃO, INCLUINDO CARGA, DESCARGA E TRANSPORTE, EM SOLO DE 1ª CATEGORIA COM ESCAVADEIRA HIDRÁULICA (CAÇAMBA: 0,8 M³ / 111 HP), FROTA DE 4 CAMINHÕES BASCULANTES DE 14 M³, DMT DE 1,5 KM E VELOCIDADE MÉDIA 18KM/H. AF_05/2020</t>
  </si>
  <si>
    <t>16,36</t>
  </si>
  <si>
    <t>ESCAVAÇÃO VERTICAL A CÉU ABERTO, EM OBRAS DE EDIFICAÇÃO, INCLUINDO CARGA, DESCARGA E TRANSPORTE, EM SOLO DE 1ª CATEGORIA COM ESCAVADEIRA HIDRÁULICA (CAÇAMBA: 0,8 M³ / 111 HP), FROTA DE 4 CAMINHÕES BASCULANTES DE 14 M³, DMT DE 2 KM E VELOCIDADE MÉDIA 19KM/H. AF_05/2020</t>
  </si>
  <si>
    <t>17,56</t>
  </si>
  <si>
    <t>ESCAVAÇÃO VERTICAL A CÉU ABERTO, EM OBRAS DE EDIFICAÇÃO, INCLUINDO CARGA, DESCARGA E TRANSPORTE, EM SOLO DE 1ª CATEGORIA COM ESCAVADEIRA HIDRÁULICA (CAÇAMBA: 0,8 M³ / 111 HP), FROTA DE 5 CAMINHÕES BASCULANTES DE 14 M³, DMT DE 3 KM E VELOCIDADE MÉDIA 20KM/H. AF_05/2020</t>
  </si>
  <si>
    <t>ESCAVAÇÃO VERTICAL A CÉU ABERTO, EM OBRAS DE EDIFICAÇÃO, INCLUINDO CARGA, DESCARGA E TRANSPORTE, EM SOLO DE 1ª CATEGORIA COM ESCAVADEIRA HIDRÁULICA (CAÇAMBA: 0,8 M³ / 111 HP), FROTA DE 6 CAMINHÕES BASCULANTES DE 14 M³, DMT DE 4 KM E VELOCIDADE MÉDIA 22KM/H. AF_05/2020</t>
  </si>
  <si>
    <t>ESCAVAÇÃO VERTICAL A CÉU ABERTO, EM OBRAS DE EDIFICAÇÃO, INCLUINDO CARGA, DESCARGA E TRANSPORTE, EM SOLO DE 1ª CATEGORIA COM ESCAVADEIRA HIDRÁULICA (CAÇAMBA: 0,8 M³ / 111 HP), FROTA DE 7 CAMINHÕES BASCULANTES DE 14 M³, DMT DE 6 KM E VELOCIDADE MÉDIA 22KM/H. AF_05/2020</t>
  </si>
  <si>
    <t>27,53</t>
  </si>
  <si>
    <t>ESCAVAÇÃO VERTICAL A CÉU ABERTO, EM OBRAS DE EDIFICAÇÃO, INCLUINDO CARGA, DESCARGA E TRANSPORTE, EM SOLO DE 1ª CATEGORIA COM ESCAVADEIRA HIDRÁULICA (CAÇAMBA: 0,8 M³ / 111 HP), FROTA DE 4 CAMINHÕES BASCULANTES DE 18 M³, DMT DE 1,5 KM E VELOCIDADE MÉDIA 18KM/H. AF_05/2020</t>
  </si>
  <si>
    <t>15,67</t>
  </si>
  <si>
    <t>ESCAVAÇÃO VERTICAL A CÉU ABERTO, EM OBRAS DE EDIFICAÇÃO, INCLUINDO CARGA, DESCARGA E TRANSPORTE, EM SOLO DE 1ª CATEGORIA COM ESCAVADEIRA HIDRÁULICA (CAÇAMBA: 0,8 M³ / 111 HP), FROTA DE 4 CAMINHÕES BASCULANTES DE 18 M³, DMT DE 2 KM E VELOCIDADE MÉDIA 19KM/H. AF_05/2020</t>
  </si>
  <si>
    <t>ESCAVAÇÃO VERTICAL A CÉU ABERTO, EM OBRAS DE EDIFICAÇÃO, INCLUINDO CARGA, DESCARGA E TRANSPORTE, EM SOLO DE 1ª CATEGORIA COM ESCAVADEIRA HIDRÁULICA (CAÇAMBA: 0,8 M³ / 111 HP), FROTA DE 5 CAMINHÕES BASCULANTES DE 18 M³, DMT DE 3 KM E VELOCIDADE MÉDIA 20KM/H. AF_05/2020</t>
  </si>
  <si>
    <t>19,14</t>
  </si>
  <si>
    <t>ESCAVAÇÃO VERTICAL A CÉU ABERTO, EM OBRAS DE EDIFICAÇÃO, INCLUINDO CARGA, DESCARGA E TRANSPORTE, EM SOLO DE 1ª CATEGORIA COM ESCAVADEIRA HIDRÁULICA (CAÇAMBA: 0,8 M³ / 111 HP), FROTA DE 5 CAMINHÕES BASCULANTES DE 18 M³, DMT DE 4 KM E VELOCIDADE MÉDIA 22KM/H. AF_05/2020</t>
  </si>
  <si>
    <t>ESCAVAÇÃO VERTICAL A CÉU ABERTO, EM OBRAS DE EDIFICAÇÃO, INCLUINDO CARGA, DESCARGA E TRANSPORTE, EM SOLO DE 1ª CATEGORIA COM ESCAVADEIRA HIDRÁULICA (CAÇAMBA: 0,8 M³ / 111 HP), FROTA DE 6 CAMINHÕES BASCULANTES DE 18 M³, DMT DE 6 KM E VELOCIDADE MÉDIA 22KM/H. AF_05/2020</t>
  </si>
  <si>
    <t>24,82</t>
  </si>
  <si>
    <t>ESCAVAÇÃO VERTICAL A CÉU ABERTO, EM OBRAS DE EDIFICAÇÃO, INCLUINDO CARGA, DESCARGA E TRANSPORTE, EM SOLO DE 1ª CATEGORIA COM ESCAVADEIRA HIDRÁULICA (CAÇAMBA: 1,2 M³ / 155 HP), FROTA DE 5 CAMINHÕES BASCULANTES DE 14 M³, DMT DE 1,5 KM E VELOCIDADE MÉDIA 18KM/H. AF_05/2020</t>
  </si>
  <si>
    <t>15,37</t>
  </si>
  <si>
    <t>ESCAVAÇÃO VERTICAL A CÉU ABERTO, EM OBRAS DE EDIFICAÇÃO, INCLUINDO CARGA, DESCARGA E TRANSPORTE, EM SOLO DE 1ª CATEGORIA COM ESCAVADEIRA HIDRÁULICA (CAÇAMBA: 1,2 M³ / 155 HP), FROTA DE 5 CAMINHÕES BASCULANTES DE 14 M³, DMT DE 2 KM E VELOCIDADE MÉDIA 19KM/H. AF_05/2020</t>
  </si>
  <si>
    <t>ESCAVAÇÃO VERTICAL A CÉU ABERTO, EM OBRAS DE EDIFICAÇÃO, INCLUINDO CARGA, DESCARGA E TRANSPORTE, EM SOLO DE 1ª CATEGORIA COM ESCAVADEIRA HIDRÁULICA (CAÇAMBA: 1,2 M³ / 155 HP), FROTA DE 6 CAMINHÕES BASCULANTES DE 14 M³, DMT DE 3 KM E VELOCIDADE MÉDIA 20KM/H. AF_05/2020</t>
  </si>
  <si>
    <t>18,97</t>
  </si>
  <si>
    <t>ESCAVAÇÃO VERTICAL A CÉU ABERTO, EM OBRAS DE EDIFICAÇÃO, INCLUINDO CARGA, DESCARGA E TRANSPORTE, EM SOLO DE 1ª CATEGORIA COM ESCAVADEIRA HIDRÁULICA (CAÇAMBA: 1,2 M³ / 155 HP), FROTA DE 7 CAMINHÕES BASCULANTES DE 14 M³, DMT DE 4 KM E VELOCIDADE MÉDIA 22KM/H. AF_05/2020</t>
  </si>
  <si>
    <t>21,01</t>
  </si>
  <si>
    <t>ESCAVAÇÃO VERTICAL A CÉU ABERTO, EM OBRAS DE EDIFICAÇÃO, INCLUINDO CARGA, DESCARGA E TRANSPORTE, EM SOLO DE 1ª CATEGORIA COM ESCAVADEIRA HIDRÁULICA (CAÇAMBA: 1,2 M³ / 155 HP), FROTA DE 9 CAMINHÕES BASCULANTES DE 14 M³, DMT DE 6 KM E VELOCIDADE MÉDIA 22KM/H. AF_05/2020</t>
  </si>
  <si>
    <t>26,32</t>
  </si>
  <si>
    <t>ESCAVAÇÃO VERTICAL A CÉU ABERTO, EM OBRAS DE EDIFICAÇÃO, INCLUINDO CARGA, DESCARGA E TRANSPORTE, EM SOLO DE 1ª CATEGORIA COM ESCAVADEIRA HIDRÁULICA (CAÇAMBA: 1,2 M³ / 155 HP), FROTA DE 5 CAMINHÕES BASCULANTES DE 18 M³, DMT DE 1,5 KM E VELOCIDADE MÉDIA 18KM/H. AF_05/2020</t>
  </si>
  <si>
    <t>ESCAVAÇÃO VERTICAL A CÉU ABERTO, EM OBRAS DE EDIFICAÇÃO, INCLUINDO CARGA, DESCARGA E TRANSPORTE, EM SOLO DE 1ª CATEGORIA COM ESCAVADEIRA HIDRÁULICA (CAÇAMBA: 1,2 M³ / 155 HP), FROTA DE 5 CAMINHÕES BASCULANTES DE 18 M³, DMT DE 2 KM E VELOCIDADE MÉDIA 19KM/H. AF_05/2020</t>
  </si>
  <si>
    <t>15,03</t>
  </si>
  <si>
    <t>ESCAVAÇÃO VERTICAL A CÉU ABERTO, EM OBRAS DE EDIFICAÇÃO, INCLUINDO CARGA, DESCARGA E TRANSPORTE, EM SOLO DE 1ª CATEGORIA COM ESCAVADEIRA HIDRÁULICA (CAÇAMBA: 1,2 M³ / 155 HP), FROTA DE 6 CAMINHÕES BASCULANTES DE 18 M³, DMT DE 3 KM E VELOCIDADE MÉDIA 20KM/H. AF_05/2020</t>
  </si>
  <si>
    <t>ESCAVAÇÃO VERTICAL A CÉU ABERTO, EM OBRAS DE EDIFICAÇÃO, INCLUINDO CARGA, DESCARGA E TRANSPORTE, EM SOLO DE 1ª CATEGORIA COM ESCAVADEIRA HIDRÁULICA (CAÇAMBA: 1,2 M³ / 155 HP), FROTA DE 6 CAMINHÕES BASCULANTES DE 18 M³, DMT DE 4 KM E VELOCIDADE MÉDIA 22KM/H. AF_05/2020</t>
  </si>
  <si>
    <t>ESCAVAÇÃO VERTICAL A CÉU ABERTO, EM OBRAS DE EDIFICAÇÃO, INCLUINDO CARGA, DESCARGA E TRANSPORTE, EM SOLO DE 1ª CATEGORIA COM ESCAVADEIRA HIDRÁULICA (CAÇAMBA: 1,2 M³ / 155 HP), FROTA DE 8 CAMINHÕES BASCULANTES DE 18 M³, DMT DE 6 KM E VELOCIDADE MÉDIA 22KM/H. AF_05/2020</t>
  </si>
  <si>
    <t>23,46</t>
  </si>
  <si>
    <t>ESCAVAÇÃO VERTICAL A CÉU ABERTO, EM OBRAS DE INFRAESTRUTURA, INCLUINDO CARGA, DESCARGA E TRANSPORTE, EM SOLO DE 1ª CATEGORIA COM ESCAVADEIRA HIDRÁULICA (CAÇAMBA: 0,8 M³ / 111 HP), FROTA DE 3 CAMINHÕES BASCULANTES DE 14 M³, DMT ATÉ 1 KM E VELOCIDADE MÉDIA14KM/H. AF_05/2020</t>
  </si>
  <si>
    <t>10,20</t>
  </si>
  <si>
    <t>ESCAVAÇÃO VERTICAL A CÉU ABERTO, EM OBRAS DE INFRAESTRUTURA, INCLUINDO CARGA, DESCARGA E TRANSPORTE, EM SOLO DE 1ª CATEGORIA COM ESCAVADEIRA HIDRÁULICA (CAÇAMBA: 0,8 M³ / 111 HP), FROTA DE 3 CAMINHÕES BASCULANTES DE 18 M³, DMT ATÉ 1 KM E VELOCIDADE MÉDIA14KM/H. AF_05/2020</t>
  </si>
  <si>
    <t>ESCAVAÇÃO VERTICAL A CÉU ABERTO, EM OBRAS DE INFRAESTRUTURA, INCLUINDO CARGA, DESCARGA E TRANSPORTE, EM SOLO DE 1ª CATEGORIA COM ESCAVADEIRA HIDRÁULICA (CAÇAMBA: 1,2 M³ / 155 HP), FROTA DE 3 CAMINHÕES BASCULANTES DE 14 M³, DMT ATÉ 1 KM E VELOCIDADE MÉDIA14KM/H. AF_05/2020</t>
  </si>
  <si>
    <t>8,84</t>
  </si>
  <si>
    <t>ESCAVAÇÃO VERTICAL A CÉU ABERTO, EM OBRAS DE INFRAESTRUTURA, INCLUINDO CARGA, DESCARGA E TRANSPORTE, EM SOLO DE 1ª CATEGORIA COM ESCAVADEIRA HIDRÁULICA (CAÇAMBA: 1,2 M³ / 155 HP), FROTA DE 3 CAMINHÕES BASCULANTES DE 18 M³, DMT ATÉ 1 KM E VELOCIDADE MÉDIA14KM/H. AF_05/2020</t>
  </si>
  <si>
    <t>8,22</t>
  </si>
  <si>
    <t>ESCAVAÇÃO VERTICAL A CÉU ABERTO, EM OBRAS DE INFRAESTRUTURA, INCLUINDO CARGA, DESCARGA E TRANSPORTE, EM SOLO DE 1ª CATEGORIA COM ESCAVADEIRA HIDRÁULICA (CAÇAMBA: 0,8 M³ / 111HP), FROTA DE 5 CAMINHÕES BASCULANTES DE 14 M³, DMT DE 1,5 KM E VELOCIDADE MÉDIA18KM/H. AF_05/2020</t>
  </si>
  <si>
    <t>ESCAVAÇÃO VERTICAL A CÉU ABERTO, EM OBRAS DE INFRAESTRUTURA, INCLUINDO CARGA, DESCARGA E TRANSPORTE, EM SOLO DE 1ª CATEGORIA COM ESCAVADEIRA HIDRÁULICA (CAÇAMBA: 0,8 M³ / 111HP), FROTA DE 5 CAMINHÕES BASCULANTES DE 14 M³, DMT DE 2 KM E VELOCIDADE MÉDIA 19KM/H. AF_05/2020</t>
  </si>
  <si>
    <t>ESCAVAÇÃO VERTICAL A CÉU ABERTO, EM OBRAS DE INFRAESTRUTURA, INCLUINDO CARGA, DESCARGA E TRANSPORTE, EM SOLO DE 1ª CATEGORIA COM ESCAVADEIRA HIDRÁULICA (CAÇAMBA: 0,8 M³ / 111HP), FROTA DE 6 CAMINHÕES BASCULANTES DE 14 M³, DMT DE 3 KM E VELOCIDADE MÉDIA 20KM/H. AF_05/2020</t>
  </si>
  <si>
    <t>19,51</t>
  </si>
  <si>
    <t>ESCAVAÇÃO VERTICAL A CÉU ABERTO, EM OBRAS DE INFRAESTRUTURA, INCLUINDO CARGA, DESCARGA E TRANSPORTE, EM SOLO DE 1ª CATEGORIA COM ESCAVADEIRA HIDRÁULICA (CAÇAMBA: 0,8 M³ / 111HP), FROTA DE 6 CAMINHÕES BASCULANTES DE 14 M³, DMT DE 4 KM E VELOCIDADE MÉDIA 22KM/H. AF_05/2020</t>
  </si>
  <si>
    <t>ESCAVAÇÃO VERTICAL A CÉU ABERTO, EM OBRAS DE INFRAESTRUTURA, INCLUINDO CARGA, DESCARGA E TRANSPORTE, EM SOLO DE 1ª CATEGORIA COM ESCAVADEIRA HIDRÁULICA (CAÇAMBA: 0,8 M³ / 111HP), FROTA DE 8 CAMINHÕES BASCULANTES DE 14 M³, DMT DE 6 KM E VELOCIDADE MÉDIA 22KM/H. AF_05/2020</t>
  </si>
  <si>
    <t>26,39</t>
  </si>
  <si>
    <t>ESCAVAÇÃO VERTICAL A CÉU ABERTO, EM OBRAS DE INFRAESTRUTURA, INCLUINDO CARGA, DESCARGA E TRANSPORTE, EM SOLO DE 1ª CATEGORIA COM ESCAVADEIRA HIDRÁULICA (CAÇAMBA: 0,8 M³ / 111HP), FROTA DE 4 CAMINHÕES BASCULANTES DE 18 M³, DMT DE 1,5 KM E VELOCIDADE MÉDIA18KM/H. AF_05/2020</t>
  </si>
  <si>
    <t>ESCAVAÇÃO VERTICAL A CÉU ABERTO, EM OBRAS DE INFRAESTRUTURA, INCLUINDO CARGA, DESCARGA E TRANSPORTE, EM SOLO DE 1ª CATEGORIA COM ESCAVADEIRA HIDRÁULICA (CAÇAMBA: 0,8 M³ / 111HP), FROTA DE 4 CAMINHÕES BASCULANTES DE 18 M³, DMT DE 2 KM E VELOCIDADE MÉDIA 19KM/H. AF_05/2020</t>
  </si>
  <si>
    <t>15,06</t>
  </si>
  <si>
    <t>ESCAVAÇÃO VERTICAL A CÉU ABERTO, EM OBRAS DE INFRAESTRUTURA, INCLUINDO CARGA, DESCARGA E TRANSPORTE, EM SOLO DE 1ª CATEGORIA COM ESCAVADEIRA HIDRÁULICA (CAÇAMBA: 0,8 M³ / 111HP), FROTA DE 5 CAMINHÕES BASCULANTES DE 18 M³, DMT DE 3 KM E VELOCIDADE MÉDIA 20KM/H. AF_05/2020</t>
  </si>
  <si>
    <t>ESCAVAÇÃO VERTICAL A CÉU ABERTO, EM OBRAS DE INFRAESTRUTURA, INCLUINDO CARGA, DESCARGA E TRANSPORTE, EM SOLO DE 1ª CATEGORIA COM ESCAVADEIRA HIDRÁULICA (CAÇAMBA: 0,8 M³ / 111HP), FROTA DE 6 CAMINHÕES BASCULANTES DE 18 M³, DMT DE 4 KM E VELOCIDADE MÉDIA 22KM/H. AF_05/2020</t>
  </si>
  <si>
    <t>ESCAVAÇÃO VERTICAL A CÉU ABERTO, EM OBRAS DE INFRAESTRUTURA, INCLUINDO CARGA, DESCARGA E TRANSPORTE, EM SOLO DE 1ª CATEGORIA COM ESCAVADEIRA HIDRÁULICA (CAÇAMBA: 0,8 M³ / 111HP), FROTA DE 7 CAMINHÕES BASCULANTES DE 18 M³, DMT DE 6 KM E VELOCIDADE MÉDIA 22KM/H. AF_05/2020</t>
  </si>
  <si>
    <t>23,72</t>
  </si>
  <si>
    <t>ESCAVAÇÃO VERTICAL A CÉU ABERTO, EM OBRAS DE INFRAESTRUTURA, INCLUINDO CARGA, DESCARGA E TRANSPORTE, EM SOLO DE 1ª CATEGORIA COM ESCAVADEIRA HIDRÁULICA (CAÇAMBA: 1,2M³ / 155HP), FROTA DE 6 CAMINHÕES BASCULANTES DE 14 M³, DMT DE 1,5 KM E VELOCIDADE MÉDIA18KM/H. AF_05/2020</t>
  </si>
  <si>
    <t>14,68</t>
  </si>
  <si>
    <t>ESCAVAÇÃO VERTICAL A CÉU ABERTO, EM OBRAS DE INFRAESTRUTURA, INCLUINDO CARGA, DESCARGA E TRANSPORTE, EM SOLO DE 1ª CATEGORIA COM ESCAVADEIRA HIDRÁULICA (CAÇAMBA: 1,2 M³ / 155HP), FROTA DE 6 CAMINHÕES BASCULANTES DE 14 M³, DMT DE 2 KM E VELOCIDADE MÉDIA 19KM/H. AF_05/2020</t>
  </si>
  <si>
    <t>15,65</t>
  </si>
  <si>
    <t>ESCAVAÇÃO VERTICAL A CÉU ABERTO, EM OBRAS DE INFRAESTRUTURA, INCLUINDO CARGA, DESCARGA E TRANSPORTE, EM SOLO DE 1ª CATEGORIA COM ESCAVADEIRA HIDRÁULICA (CAÇAMBA: 1,2 M³ / 155HP), FROTA DE 7 CAMINHÕES BASCULANTES DE 14 M³, DMT DE 3 KM E VELOCIDADE MÉDIA 20KM/H. AF_05/2020</t>
  </si>
  <si>
    <t>18,19</t>
  </si>
  <si>
    <t>ESCAVAÇÃO VERTICAL A CÉU ABERTO, EM OBRAS DE INFRAESTRUTURA, INCLUINDO CARGA, DESCARGA E TRANSPORTE, EM SOLO DE 1ª CATEGORIA COM ESCAVADEIRA HIDRÁULICA (CAÇAMBA: 1,2 M³ / 155HP), FROTA DE 8 CAMINHÕES BASCULANTES DE 14 M³, DMT DE 4 KM E VELOCIDADE MÉDIA 22KM/H. AF_05/2020</t>
  </si>
  <si>
    <t>20,14</t>
  </si>
  <si>
    <t>ESCAVAÇÃO VERTICAL A CÉU ABERTO, EM OBRAS DE INFRAESTRUTURA, INCLUINDO CARGA, DESCARGA E TRANSPORTE, EM SOLO DE 1ª CATEGORIA COM ESCAVADEIRA HIDRÁULICA (CAÇAMBA: 1,2 M³ / 155HP), FROTA DE 10 CAMINHÕES BASCULANTES DE 14 M³, DMT DE 6 KM E VELOCIDADE MÉDIA22KM/H. AF_05/2020</t>
  </si>
  <si>
    <t>ESCAVAÇÃO VERTICAL A CÉU ABERTO, EM OBRAS DE INFRAESTRUTURA, INCLUINDO CARGA, DESCARGA E TRANSPORTE, EM SOLO DE 1ª CATEGORIA COM ESCAVADEIRA HIDRÁULICA (CAÇAMBA: 1,2 M³ / 155HP), FROTA DE 5 CAMINHÕES BASCULANTES DE 18 M³, DMT DE 1,5 KM E VELOCIDADE MÉDIA18KM/H. AF_05/2020</t>
  </si>
  <si>
    <t>13,01</t>
  </si>
  <si>
    <t>ESCAVAÇÃO VERTICAL A CÉU ABERTO, EM OBRAS DE INFRAESTRUTURA, INCLUINDO CARGA, DESCARGA E TRANSPORTE, EM SOLO DE 1ª CATEGORIA COM ESCAVADEIRA HIDRÁULICA (CAÇAMBA: 1,2 M³ / 155HP), FROTA DE 6 CAMINHÕES BASCULANTES DE 18 M³, DMT DE 2 KM E VELOCIDADE MÉDIA 19KM/H. AF_05/2020</t>
  </si>
  <si>
    <t>14,35</t>
  </si>
  <si>
    <t>ESCAVAÇÃO VERTICAL A CÉU ABERTO, EM OBRAS DE INFRAESTRUTURA, INCLUINDO CARGA, DESCARGA E TRANSPORTE, EM SOLO DE 1ª CATEGORIA COM ESCAVADEIRA HIDRÁULICA (CAÇAMBA: 1,2 M³ / 155HP), FROTA DE 6 CAMINHÕES BASCULANTES DE 18 M³, DMT DE 3 KM E VELOCIDADE MÉDIA 20KM/H. AF_05/2020</t>
  </si>
  <si>
    <t>16,50</t>
  </si>
  <si>
    <t>ESCAVAÇÃO VERTICAL A CÉU ABERTO, EM OBRAS DE INFRAESTRUTURA, INCLUINDO CARGA, DESCARGA E TRANSPORTE, EM SOLO DE 1ª CATEGORIA COM ESCAVADEIRA HIDRÁULICA (CAÇAMBA: 1,2 M³ / 155HP), FROTA DE 7 CAMINHÕES BASCULANTES DE 18 M³, DMT DE 4 KM E VELOCIDADE MÉDIA 22KM/H. AF_05/2020</t>
  </si>
  <si>
    <t>17,89</t>
  </si>
  <si>
    <t>ESCAVAÇÃO VERTICAL A CÉU ABERTO, EM OBRAS DE INFRAESTRUTURA, INCLUINDO CARGA, DESCARGA E TRANSPORTE, EM SOLO DE 1ª CATEGORIA COM ESCAVADEIRA HIDRÁULICA (CAÇAMBA: 1,2 M³ / 155HP), FROTA DE 9 CAMINHÕES BASCULANTES DE 18 M³, DMT DE 6 KM E VELOCIDADE MÉDIA 22KM/H. AF_05/2020</t>
  </si>
  <si>
    <t>22,52</t>
  </si>
  <si>
    <t>ESCAVAÇÃO VERTICAL A CÉU ABERTO, EM OBRAS DE EDIFICAÇÃO, INCLUINDO CARGA, DESCARGA E TRANSPORTE, EM SOLO DE 1ª CATEGORIA COM ESCAVADEIRA HIDRÁULICA (CAÇAMBA: 0,8 M³ / 111HP), FROTA DE 3 CAMINHÕES BASCULANTES DE 10 M³, DMT ATÉ 1 KM E VELOCIDADE MÉDIA 14KM/H. AF_05/2020</t>
  </si>
  <si>
    <t>ESCAVAÇÃO VERTICAL A CÉU ABERTO, EM OBRAS DE EDIFICAÇÃO, INCLUINDO CARGA, DESCARGA E TRANSPORTE, EM SOLO DE 1ª CATEGORIA COM ESCAVADEIRA HIDRÁULICA (CAÇAMBA: 1,2 M³ / 155HP), FROTA DE 3 CAMINHÕES BASCULANTES DE 10 M³, DMT ATÉ 1 KM E VELOCIDADE MÉDIA 14KM/H. AF_05/2020</t>
  </si>
  <si>
    <t>ESCAVAÇÃO VERTICAL A CÉU ABERTO, EM OBRAS DE EDIFICAÇÃO, INCLUINDO CARGA, DESCARGA E TRANSPORTE, EM SOLO DE 1ª CATEGORIA COM ESCAVADEIRA HIDRÁULICA (CAÇAMBA: 0,8 M³ / 111HP), FROTA DE 5 CAMINHÕES BASCULANTES DE 10 M³, DMT DE 1,5 KM E VELOCIDADE MÉDIA 18KM/H. AF_05/2020</t>
  </si>
  <si>
    <t>18,67</t>
  </si>
  <si>
    <t>ESCAVAÇÃO VERTICAL A CÉU ABERTO, EM OBRAS DE EDIFICAÇÃO, INCLUINDO CARGA, DESCARGA E TRANSPORTE, EM SOLO DE 1ª CATEGORIA COM ESCAVADEIRA HIDRÁULICA (CAÇAMBA: 0,8 M³ / 111HP), FROTA DE 5 CAMINHÕES BASCULANTES DE 10 M³, DMT DE 2 KM E VELOCIDADE MÉDIA 19KM/H. AF_05/2020</t>
  </si>
  <si>
    <t>19,80</t>
  </si>
  <si>
    <t>ESCAVAÇÃO VERTICAL A CÉU ABERTO, EM OBRAS DE EDIFICAÇÃO, INCLUINDO CARGA, DESCARGA E TRANSPORTE, EM SOLO DE 1ª CATEGORIA COM ESCAVADEIRA HIDRÁULICA (CAÇAMBA: 0,8 M³ / 111HP), FROTA DE 6 CAMINHÕES BASCULANTES DE 10 M³, DMT DE 3 KM E VELOCIDADE MÉDIA 20KM/H. AF_05/2020</t>
  </si>
  <si>
    <t>ESCAVAÇÃO VERTICAL A CÉU ABERTO, EM OBRAS DE EDIFICAÇÃO, INCLUINDO CARGA, DESCARGA E TRANSPORTE, EM SOLO DE 1ª CATEGORIA COM ESCAVADEIRA HIDRÁULICA (CAÇAMBA: 0,8 M³ / 111HP), FROTA DE 7 CAMINHÕES BASCULANTES DE 10 M³, DMT DE 4 KM E VELOCIDADE MÉDIA 22KM/H. AF_05/2020</t>
  </si>
  <si>
    <t>ESCAVAÇÃO VERTICAL A CÉU ABERTO, EM OBRAS DE EDIFICAÇÃO, INCLUINDO CARGA, DESCARGA E TRANSPORTE, EM SOLO DE 1ª CATEGORIA COM ESCAVADEIRA HIDRÁULICA (CAÇAMBA: 0,8 M³ / 111HP), FROTA DE 9 CAMINHÕES BASCULANTES DE 10 M³, DMT DE 6 KM E VELOCIDADE MÉDIA 22KM/H. AF_05/2020</t>
  </si>
  <si>
    <t>ESCAVAÇÃO VERTICAL A CÉU ABERTO, EM OBRAS DE EDIFICAÇÃO, INCLUINDO CARGA, DESCARGA E TRANSPORTE, EM SOLO DE 1ª CATEGORIA COM ESCAVADEIRA HIDRÁULICA (CAÇAMBA: 1,2 M³ / 155HP), FROTA DE 6 CAMINHÕES BASCULANTES DE 10 M³, DMT DE 1,5 KM E VELOCIDADE MÉDIA 18KM/H. AF_05/2020</t>
  </si>
  <si>
    <t>17,72</t>
  </si>
  <si>
    <t>ESCAVAÇÃO VERTICAL A CÉU ABERTO, EM OBRAS DE EDIFICAÇÃO, INCLUINDO CARGA, DESCARGA E TRANSPORTE, EM SOLO DE 1ª CATEGORIA COM ESCAVADEIRA HIDRÁULICA (CAÇAMBA: 1,2 M³ / 155HP), FROTA DE 6 CAMINHÕES BASCULANTES DE 10 M³, DMT DE 2 KM E VELOCIDADE MÉDIA 19KM/H. AF_05/2020</t>
  </si>
  <si>
    <t>ESCAVAÇÃO VERTICAL A CÉU ABERTO, EM OBRAS DE EDIFICAÇÃO, INCLUINDO CARGA, DESCARGA E TRANSPORTE, EM SOLO DE 1ª CATEGORIA COM ESCAVADEIRA HIDRÁULICA (CAÇAMBA: 1,2 M³ / 155HP), FROTA DE 7 CAMINHÕES BASCULANTES DE 10 M³, DMT DE 3 KM E VELOCIDADE MÉDIA 20KM/H. AF_05/2020</t>
  </si>
  <si>
    <t>21,78</t>
  </si>
  <si>
    <t>ESCAVAÇÃO VERTICAL A CÉU ABERTO, EM OBRAS DE EDIFICAÇÃO, INCLUINDO CARGA, DESCARGA E TRANSPORTE, EM SOLO DE 1ª CATEGORIA COM ESCAVADEIRA HIDRÁULICA (CAÇAMBA: 1,2 M³ / 155HP), FROTA DE 8 CAMINHÕES BASCULANTES DE 10 M³, DMT DE 4 KM E VELOCIDADE MÉDIA 22KM/H. AF_05/2020</t>
  </si>
  <si>
    <t>24,10</t>
  </si>
  <si>
    <t>ESCAVAÇÃO VERTICAL A CÉU ABERTO, EM OBRAS DE EDIFICAÇÃO, INCLUINDO CARGA, DESCARGA E TRANSPORTE, EM SOLO DE 1ª CATEGORIA COM ESCAVADEIRA HIDRÁULICA (CAÇAMBA: 1,2 M³ / 155HP), FROTA DE 10 CAMINHÕES BASCULANTES DE 10 M³, DMT DE 6 KM E VELOCIDADE MÉDIA 22KM/H. AF_05/2020</t>
  </si>
  <si>
    <t>30,10</t>
  </si>
  <si>
    <t>ESCAVAÇÃO VERTICAL A CÉU ABERTO, EM OBRAS DE INFRAESTRUTURA, INCLUINDO CARGA, DESCARGA E TRANSPORTE, EM SOLO DE 1ª CATEGORIA COM ESCAVADEIRA HIDRÁULICA (CAÇAMBA: 0,8 M³ / 111HP), FROTA DE 3 CAMINHÕES BASCULANTES DE 10 M³, DMT ATÉ 1 KM E VELOCIDADE MÉDIA14KM/H. AF_05/2020</t>
  </si>
  <si>
    <t>10,80</t>
  </si>
  <si>
    <t>ESCAVAÇÃO VERTICAL A CÉU ABERTO, EM OBRAS DE INFRAESTRUTURA, INCLUINDO CARGA, DESCARGA E TRANSPORTE, EM SOLO DE 1ª CATEGORIA COM ESCAVADEIRA HIDRÁULICA (CAÇAMBA: 1,2 M³ / 155HP), FROTA DE 4 CAMINHÕES BASCULANTES DE 10 M³, DMT ATÉ 1 KM E VELOCIDADE MÉDIA14KM/H. AF_05/2020</t>
  </si>
  <si>
    <t>ESCAVAÇÃO VERTICAL A CÉU ABERTO, EM OBRAS DE INFRAESTRUTURA, INCLUINDO CARGA, DESCARGA E TRANSPORTE, EM SOLO DE 1ª CATEGORIA COM ESCAVADEIRA HIDRÁULICA (CAÇAMBA: 0,8 M³ / 111HP), FROTA DE 5 CAMINHÕES BASCULANTES DE 10 M³, DMT DE 1,5 KM E VELOCIDADE MÉDIA18KM/H. AF_05/2020</t>
  </si>
  <si>
    <t>ESCAVAÇÃO VERTICAL A CÉU ABERTO, EM OBRAS DE INFRAESTRUTURA, INCLUINDO CARGA, DESCARGA E TRANSPORTE, EM SOLO DE 1ª CATEGORIA COM ESCAVADEIRA HIDRÁULICA (CAÇAMBA: 0,8 M³ / 111HP), FROTA DE 6 CAMINHÕES BASCULANTES DE 10 M³, DMT DE 2 KM E VELOCIDADE MÉDIA 19KM/H. AF_05/2020</t>
  </si>
  <si>
    <t>ESCAVAÇÃO VERTICAL A CÉU ABERTO, EM OBRAS DE INFRAESTRUTURA, INCLUINDO CARGA, DESCARGA E TRANSPORTE, EM SOLO DE 1ª CATEGORIA COM ESCAVADEIRA HIDRÁULICA (CAÇAMBA: 0,8 M³ / 111HP), FROTA DE 7 CAMINHÕES BASCULANTES DE 10 M³, DMT DE 3 KM E VELOCIDADE MÉDIA 20KM/H. AF_05/2020</t>
  </si>
  <si>
    <t>21,96</t>
  </si>
  <si>
    <t>ESCAVAÇÃO VERTICAL A CÉU ABERTO, EM OBRAS DE INFRAESTRUTURA, INCLUINDO CARGA, DESCARGA E TRANSPORTE, EM SOLO DE 1ª CATEGORIA COM ESCAVADEIRA HIDRÁULICA (CAÇAMBA: 0,8 M³ / 111HP), FROTA DE 8 CAMINHÕES BASCULANTES DE 10 M³, DMT DE 4 KM E VELOCIDADE MÉDIA 22KM/H. AF_05/2020</t>
  </si>
  <si>
    <t>24,30</t>
  </si>
  <si>
    <t>ESCAVAÇÃO VERTICAL A CÉU ABERTO, EM OBRAS DE INFRAESTRUTURA, INCLUINDO CARGA, DESCARGA E TRANSPORTE, EM SOLO DE 1ª CATEGORIA COM ESCAVADEIRA HIDRÁULICA (CAÇAMBA: 0,8 M³ / 111HP), FROTA DE 10 CAMINHÕES BASCULANTES DE 10 M³, DMT DE 6 KM E VELOCIDADE MÉDIA22KM/H. AF_05/2020</t>
  </si>
  <si>
    <t>30,39</t>
  </si>
  <si>
    <t>ESCAVAÇÃO VERTICAL A CÉU ABERTO, EM OBRAS DE INFRAESTRUTURA, INCLUINDO CARGA, DESCARGA E TRANSPORTE, EM SOLO DE 1ª CATEGORIA COM ESCAVADEIRA HIDRÁULICA (CAÇAMBA: 1,2 M³ / 155HP), FROTA DE 6 CAMINHÕES BASCULANTES DE 10 M³, DMT DE 1,5 KM E VELOCIDADE MÉDIA18KM/H. AF_05/2020</t>
  </si>
  <si>
    <t>ESCAVAÇÃO VERTICAL A CÉU ABERTO, EM OBRAS DE INFRAESTRUTURA, INCLUINDO CARGA, DESCARGA E TRANSPORTE, EM SOLO DE 1ª CATEGORIA COM ESCAVADEIRA HIDRÁULICA (CAÇAMBA: 1,2 M³ / 155HP), FROTA DE 7 CAMINHÕES BASCULANTES DE 10 M³, DMT DE 2 KM E VELOCIDADE MÉDIA 19KM/H. AF_05/2020</t>
  </si>
  <si>
    <t>18,04</t>
  </si>
  <si>
    <t>ESCAVAÇÃO VERTICAL A CÉU ABERTO, EM OBRAS DE INFRAESTRUTURA, INCLUINDO CARGA, DESCARGA E TRANSPORTE, EM SOLO DE 1ª CATEGORIA COM ESCAVADEIRA HIDRÁULICA (CAÇAMBA: 1,2 M³ / 155HP), FROTA DE 8 CAMINHÕES BASCULANTES DE 10 M³, DMT DE 3 KM E VELOCIDADE MÉDIA 20KM/H. AF_05/2020</t>
  </si>
  <si>
    <t>20,95</t>
  </si>
  <si>
    <t>ESCAVAÇÃO VERTICAL A CÉU ABERTO, EM OBRAS DE INFRAESTRUTURA, INCLUINDO CARGA, DESCARGA E TRANSPORTE, EM SOLO DE 1ª CATEGORIA COM ESCAVADEIRA HIDRÁULICA (CAÇAMBA: 1,2 M³ / 155HP), FROTA DE 9 CAMINHÕES BASCULANTES DE 10 M³, DMT DE 4 KM E VELOCIDADE MÉDIA 22KM/H. AF_05/2020</t>
  </si>
  <si>
    <t>23,13</t>
  </si>
  <si>
    <t>ESCAVAÇÃO VERTICAL A CÉU ABERTO, EM OBRAS DE INFRAESTRUTURA, INCLUINDO CARGA, DESCARGA E TRANSPORTE, EM SOLO DE 1ª CATEGORIA COM ESCAVADEIRA HIDRÁULICA (CAÇAMBA: 1,2 M³ / 155HP), FROTA DE 12 CAMINHÕES BASCULANTES DE 10 M³, DMT DE 6 KM E VELOCIDADE MÉDIA22KM/H. AF_05/2020</t>
  </si>
  <si>
    <t>DESMONTE DE MATERIAL DE 3ª CATEGORIA (BLOCOS DE ROCHAS OU MATACOS), COM MARTELETE PNEUMÁTICO MANUAL  EXCLUSIVE CARGA E TRANSPORTE. AF_03/2021</t>
  </si>
  <si>
    <t>145,44</t>
  </si>
  <si>
    <t>166,98</t>
  </si>
  <si>
    <t>RETIRADA DE MATERIAL DE 3ª CATEGORIA (APÓS ESCAVAÇÃO/DESMONTE) EM VALAS, COM ESCAVADEIRA HIDRÁULICA - EXCLUSIVE CARGA E TRANSPORTE. AF_03/2021</t>
  </si>
  <si>
    <t>21,80</t>
  </si>
  <si>
    <t>RETIRADA DE MATERIAL DE 3ª CATEGORIA (APÓS ESCAVAÇÃO/DESMONTE) EM VALAS, COM RETROESCAVADEIRA - EXCLUSIVE CARGA E TRANSPORTE. AF_03/2021</t>
  </si>
  <si>
    <t>30,90</t>
  </si>
  <si>
    <t>ESCAVAÇÃO MECANIZADA DE VALA COM PROF. MAIOR QUE 1,5 M ATÉ 3,0 M (MÉDIA MONTANTE E JUSANTE/UMA COMPOSIÇÃO POR TRECHO), ESCAVADEIRA (0,8 M3), LARGURA ATÉ 1,5 M, EM SOLO DE 1A CATEGORIA, EM LOCAIS COM ALTO NÍVEL DE INTERFERÊNCIA. AF_02/2021</t>
  </si>
  <si>
    <t>ESCAVAÇÃO MECANIZADA DE VALA COM PROF. MAIOR QUE 3,0 M ATÉ 4,5 M(MÉDIA MONTANTE E JUSANTE/UMA COMPOSIÇÃO POR TRECHO), ESCAVADEIRA (0,8 M3), LARG. MENOR QUE 1,5 M, EM SOLO DE 1A CATEGORIA, EM LOCAIS COM ALTO NÍVEL DE INTERFERÊNCIA. AF_02/2021</t>
  </si>
  <si>
    <t>9,06</t>
  </si>
  <si>
    <t>8,87</t>
  </si>
  <si>
    <t>ESCAVAÇÃO MECANIZADA DE VALA COM PROF. ATÉ 1,5 M (MÉDIA MONTANTE E JUSANTE/UMA COMPOSIÇÃO POR TRECHO), ESCAVADEIRA (0,8 M3), LARG. DE 1,5 M A 2,5 M, EM SOLO DE 1A CATEGORIA, LOCAIS COM BAIXO NÍVEL DE INTERFERÊNCIA. AF_02/2021</t>
  </si>
  <si>
    <t>5,79</t>
  </si>
  <si>
    <t>ESCAVAÇÃO MECANIZADA DE VALA COM PROF. MAIOR QUE 1,5 M E ATÉ 3,0 M(MÉDIA MONTANTE E JUSANTE/UMA COMPOSIÇÃO POR TRECHO), ESCAVADEIRA (0,8 M3), LARG. MENOR QUE 1,5 M, EM SOLO DE 1A CATEGORIA, LOCAIS COM BAIXO NÍVEL DE INTERFERÊNCIA. AF_02/2021</t>
  </si>
  <si>
    <t>5,71</t>
  </si>
  <si>
    <t>ESCAVAÇÃO MECANIZADA DE VALA COM PROF. MAIOR QUE 3,0 M ATÉ 4,5 M (MÉDIA MONTANTE E JUSANTE/UMA COMPOSIÇÃO POR TRECHO), ESCAVADEIRA (0,8 M3), LARG. MENOR QUE 1,5 M, EM SOLO DE 1A CATEGORIA, LOCAIS COM BAIXO NÍVEL DE INTERFERÊNCIA. AF_02/2021</t>
  </si>
  <si>
    <t>ESCAVAÇÃO MECANIZADA DE VALA COM PROF. MAIOR QUE 4,5 M ATÉ 6,0 M (MÉDIA MONTANTE E JUSANTE/UMA COMPOSIÇÃO POR TRECHO), ESCAVADEIRA (1,2 M3), LARG. DE 1,5 M A 2,5 M, EM SOLO DE 1A CATEGORIA, LOCAIS COM BAIXO NÍVEL DE INTERFERÊNCIA. AF_02/2021</t>
  </si>
  <si>
    <t>4,91</t>
  </si>
  <si>
    <t>ESCAVAÇÃO MECANIZADA DE VALA COM PROF. ATÉ 1,5 M (MÉDIA MONTANTE E JUSANTE/UMA COMPOSIÇÃO POR TRECHO), RETROESCAV. (0,26 M3), LARG. MENOR QUE 0,8 M, EM SOLO DE 1A CATEGORIA, EM LOCAIS COM ALTO NÍVEL DE INTERFERÊNCIA. AF_02/2021</t>
  </si>
  <si>
    <t>ESCAVAÇÃO MECANIZADA DE VALA COM PROF. MAIOR QUE 1,5 M ATÉ 3,0 M (MÉDIA MONTANTE E JUSANTE/UMA COMPOSIÇÃO POR TRECHO), RETROESCAV. (0,26 M3), LARG. MENOR QUE 0,8 M, EM SOLO DE 1A CATEGORIA, EM LOCAIS COM ALTO NÍVEL DE INTERFERÊNCIA. AF_02/2021</t>
  </si>
  <si>
    <t>ESCAVAÇÃO MECANIZADA DE VALA COM PROF. MAIOR QUE 1,5 M ATÉ 3,0 M (MÉDIA MONTANTE E JUSANTE/UMA COMPOSIÇÃO POR TRECHO), RETROESCAV. (0,26 M3), LARGURA DE 0,8 M A 1,5 M, EM SOLO DE 1A CATEGORIA, EM LOCAIS COM ALTO NÍVEL DE INTERFERÊNCIA. AF_02/2021</t>
  </si>
  <si>
    <t>ESCAVAÇÃO MECANIZADA DE VALA COM PROFUNDIDADE ATÉ 1,5 M (MÉDIA MONTANTE E JUSANTE/UMA COMPOSIÇÃO POR TRECHO), RETROESCAV. (0,26 M3), LARGURA MENOR QUE 0,8 M, EM SOLO DE 1A CATEGORIA, LOCAIS COM BAIXO NÍVEL DE INTERFERÊNCIA. AF_02/2021</t>
  </si>
  <si>
    <t>ESCAVAÇÃO MECANIZADA DE VALA COM PROFUNDIDADE ATÉ 1,5 M (MÉDIA MONTANTE E JUSANTE/UMA COMPOSIÇÃO POR TRECHO), RETROESCAV. (0,26 M3), LARGURA DE 0,8 M A 1,5 M, EM SOLO DE 1A CATEGORIA, LOCAIS COM BAIXO NÍVEL DE INTERFERÊNCIA. AF_02/2021</t>
  </si>
  <si>
    <t>ESCAVAÇÃO MECANIZADA DE VALA COM PROFUNDIDADE MAIOR QUE 1,5 M ATÉ 3,0 M (MÉDIA MONTANTE E JUSANTE/UMA COMPOSIÇÃO POR TRECHO), RETROESCAV. (0,26 M3), LARGURA MENOR QUE 0,8 M, EM SOLO DE 1A CATEGORIA, LOCAIS COM BAIXO NÍVEL DE INTERFERÊNCIA. AF_02/2021</t>
  </si>
  <si>
    <t>ESCAVAÇÃO MECANIZADA DE VALA COM PROFUNDIDADE MAIOR QUE 1,5 M ATÉ 3,0 M (MÉDIA MONTANTE E JUSANTE/UMA COMPOSIÇÃO POR TRECHO), RETROESCAV (0,26 M3), LARGURA DE 0,8 M A 1,5 M, EM SOLO DE 1A CATEGORIA, LOCAIS COM BAIXO NÍVEL DE INTERFERÊNCIA. AF_02/2021</t>
  </si>
  <si>
    <t>6,02</t>
  </si>
  <si>
    <t>ESCAVAÇÃO MANUAL DE VALA COM PROFUNDIDADE MENOR OU IGUAL A 1,30 M. AF_02/2021</t>
  </si>
  <si>
    <t>73,77</t>
  </si>
  <si>
    <t>ESCAVAÇÃO MECANIZADA DE VALA COM PROF. ATÉ 1,5 M (MÉDIA MONTANTE E JUSANTE/UMA COMPOSIÇÃO POR TRECHO), ESCAVADEIRA (0,8 M3), LARG. MENOR QUE 1,5 M, EM SOLO DE 1A CATEGORIA, EM LOCAIS COM ALTO NÍVEL DE INTERFERÊNCIA. AF_02/2021</t>
  </si>
  <si>
    <t>12,04</t>
  </si>
  <si>
    <t>ESCAVAÇÃO MECANIZADA DE VALA COM PROF. MAIOR QUE  4,5 M ATÉ 6,0 M (MÉDIA MONTANTE E JUSANTE/UMA COMPOSIÇÃO POR TRECHO), ESCAVADEIRA (0,8 M3), LARG. MENOR QUE 1,5 M, EM SOLO DE 1A CATEGORIA, EM LOCAIS COM ALTO NÍVEL DE INTERFERÊNCIA. AF_02/2021</t>
  </si>
  <si>
    <t>9,51</t>
  </si>
  <si>
    <t>9,44</t>
  </si>
  <si>
    <t>ESCAVAÇÃO MECANIZADA DE VALA COM PROF. ATÉ 1,5 M (MÉDIA MONTANTE E JUSANTE/UMA COMPOSIÇÃO POR TRECHO), ESCAVADEIRA (0,8 M3),LARG. MENOR QUE 1,5 M, EM SOLO DE 1A CATEGORIA, LOCAIS COM BAIXO NÍVEL DE INTERFERÊNCIA. AF_02/2021</t>
  </si>
  <si>
    <t>6,64</t>
  </si>
  <si>
    <t>ESCAVAÇÃO MECANIZADA DE VALA COM PROF. MAIOR QUE 4,5 M ATÉ 6,0 M (MÉDIA MONTANTE E JUSANTE/UMA COMPOSIÇÃO POR TRECHO),COM ESCAVADEIRA (0,8 M3), LARG. MENOR QUE 1,5 M, EM SOLO DE 1A CATEGORIA, LOCAIS COM BAIXO NÍVEL DE INTERFERÊNCIA. AF_02/2021</t>
  </si>
  <si>
    <t>ESCAVAÇÃO MECANIZADA DE VALA COM PROF. MAIOR QUE 1,5 M ATÉ 3,0 M (MÉDIA MONTANTE E JUSANTE/UMA COMPOSIÇÃO POR TRECHO),COM ESCAVADEIRA (1,2 M3),LARG. DE 1,5 M A 2,5 M, EM SOLO DE 1A CATEGORIA, LOCAIS COM BAIXO NÍVEL DE INTERFERÊNCIA. AF_02/2021</t>
  </si>
  <si>
    <t>5,22</t>
  </si>
  <si>
    <t>ESCAVAÇÃO MECANIZADA DE VALA COM PROF. ATÉ 1,5 M (MÉDIA MONTANTE E JUSANTE/UMA COMPOSIÇÃO POR TRECHO), ESCAVADEIRA (0,8 M3),LARG. MENOR QUE 1,5 M, EM SOLO DE MOLE, EM LOCAIS COM ALTO NÍVEL DE INTERFERÊNCIA. AF_02/2021</t>
  </si>
  <si>
    <t>ESCAVAÇÃO MECANIZADA DE VALA COM PROF. ATÉ 1,5 M (MÉDIA MONTANTE E JUSANTE/UMA COMPOSIÇÃO POR TRECHO), ESCAVADEIRA (0,8 M3), LARG. DE 1,5 M A 2,5 M, EM SOLO MOLE, EM LOCAIS COM ALTO NÍVEL DE INTERFERÊNCIA. AF_02/2021</t>
  </si>
  <si>
    <t>ESCAVAÇÃO MECANIZADA DE VALA COM PROF. MAIOR QUE 1,5 M ATÉ 3,0 M (MÉDIA MONTANTE E JUSANTE/UMA COMPOSIÇÃO POR TRECHO), ESCAVADEIRA (0,8 M3), LARGURA ATÉ 1,5 M, EM SOLO MOLE, EM LOCAIS COM ALTO NÍVEL DE INTERFERÊNCIA. AF_02/2021</t>
  </si>
  <si>
    <t>ESCAVAÇÃO MECANIZADA DE VALA COM PROF. MAIOR QUE 3,0 M ATÉ 4,5 M (MÉDIA MONTANTE E JUSANTE/UMA COMPOSIÇÃO POR TRECHO), ESCAVADEIRA (0,8 M3), LARG. MENOR QUE 1,5 M, EM SOLO  MOLE, EM LOCAIS COM ALTO NÍVEL DE INTERFERÊNCIA. AF_02/2021</t>
  </si>
  <si>
    <t>10,88</t>
  </si>
  <si>
    <t>ESCAVAÇÃO MECANIZADA DE VALA COM PROF. MAIOR QUE 4,5 M ATÉ 6,0 M (MÉDIA MONTANTE E JUSANTE/UMA COMPOSIÇÃO POR TRECHO), ESCAVADEIRA (0,8 M3),LARG. MENOR QUE 1,5 M, EM SOLO DE MOLE, EM LOCAIS COM ALTO NÍVEL DE INTERFERÊNCIA. AF_02/2021</t>
  </si>
  <si>
    <t>ESCAVAÇÃO MECANIZADA DE VALA COM PROF. MAIOR QUE 1,5 M ATÉ 3,0 M (MÉDIA MONTANTE E JUSANTE/UMA COMPOSIÇÃO POR TRECHO),COM ESCAVADEIRA (1,2 M3),LARG. DE 1,5 M A 2,5 M, EM SOLO MOLE, EM LOCAIS COM ALTO NÍVEL DE INTERFERÊNCIA. AF_02/2021</t>
  </si>
  <si>
    <t>ESCAVAÇÃO MECANIZADA DE VALA COM PROF. DE 3,0 M ATÉ 4,5 M (MÉDIA MONTANTE E JUSANTE/UMA COMPOSIÇÃO POR TRECHO), ESCAVADEIRA (1,2 M3), LARG. DE 1,5 M A 2,5 M, EM SOLO MOLE, EM LOCAIS COM ALTO NÍVEL DE INTERFERÊNCIA. AF_02/2021</t>
  </si>
  <si>
    <t>10,08</t>
  </si>
  <si>
    <t>ESCAVAÇÃO MECANIZADA DE VALA COM PROF. MAIOR QUE 4,5 M ATÉ 6,0 M (MÉDIA MONTANTE E JUSANTE/UMA COMPOSIÇÃO POR TRECHO), ESCAVADEIRA (1,2 M3), LARG. DE 1,5 M A 2,5 M, EM SOLO MOLE, EM LOCAIS COM ALTO NÍVEL DE INTERFERÊNCIA. AF_02/2021</t>
  </si>
  <si>
    <t>ESCAVAÇÃO MECANIZADA DE VALA COM PROF. ATÉ 1,5 M (MÉDIA MONTANTE E JUSANTE/UMA COMPOSIÇÃO POR TRECHO), ESCAVADEIRA (0,8 M3),LARG. MENOR QUE 1,5 M, EM SOLO MOLE, LOCAIS COM BAIXO NÍVEL DE INTERFERÊNCIA. AF_02/2021</t>
  </si>
  <si>
    <t>7,38</t>
  </si>
  <si>
    <t>ESCAVAÇÃO MECANIZADA DE VALA COM PROF. ATÉ 1,5 M (MÉDIA MONTANTE E JUSANTE/UMA COMPOSIÇÃO POR TRECHO), ESCAVADEIRA (0,8 M3), LARG. DE 1,5 M A 2,5 M, EM SOLO MOLE, LOCAIS COM BAIXO NÍVEL DE INTERFERÊNCIA. AF_02/2021</t>
  </si>
  <si>
    <t>ESCAVAÇÃO MECANIZADA DE VALA COM PROF. MAIOR QUE 1,5 M E ATÉ 3,0 M (MÉDIA MONTANTE E JUSANTE/UMA COMPOSIÇÃO POR TRECHO), ESCAVADEIRA (0,8 M3), LARG. MENOR QUE 1,5 M, EM SOLO MOLE, LOCAIS COM BAIXO NÍVEL DE INTERFERÊNCIA. AF_02/2021</t>
  </si>
  <si>
    <t>6,35</t>
  </si>
  <si>
    <t>ESCAVAÇÃO MECANIZADA DE VALA COM PROF.MAIOR QUE 3,0 M ATÉ 4,5 M (MÉDIA MONTANTE E JUSANTE/UMA COMPOSIÇÃO POR TRECHO), ESCAVADEIRA (0,8 M3), LARG. MENOR QUE 1,5 M, EM SOLO MOLE, LOCAIS COM BAIXO NÍVEL DE INTERFERÊNCIA. AF_02/2021</t>
  </si>
  <si>
    <t>ESCAVAÇÃO MECANIZADA DE VALA COM PROF. MAIOR QUE 4,5 M ATÉ 6,0 M (MÉDIA MONTANTE E JUSANTE/UMA COMPOSIÇÃO POR TRECHO),COM ESCAVADEIRA (0,8 M3), LARG. MENOR QUE 1,5 M, EM SOLO MOLE, LOCAIS COM BAIXO NÍVEL DE INTERFERÊNCIA. AF_02/2021</t>
  </si>
  <si>
    <t>5,84</t>
  </si>
  <si>
    <t>ESCAVAÇÃO MECANIZADA DE VALA COM PROF. MAIOR QUE 1,5 M ATÉ 3,0 M (MÉDIA MONTANTE E JUSANTE/UMA COMPOSIÇÃO POR TRECHO),COM ESCAVADEIRA (1,2 M3), LARG. DE 1,5 M A 2,5 M, EM SOLO MOLE, LOCAIS COM BAIXO NÍVEL DE INTERFERÊNCIA. AF_02/2021</t>
  </si>
  <si>
    <t>ESCAVAÇÃO MECANIZADA DE VALA COM PROF. MAIOR QUE 3,0 M ATÉ 4,5 M (MÉDIA MONTANTE E JUSANTE/UMA COMPOSIÇÃO POR TRECHO), ESCAVADEIRA (1,2 M3), LARG. DE 1,5 M A 2,5 M, EM SOLO MOLE, LOCAIS COM BAIXO NÍVEL DE INTERFERÊNCIA. AF_02/2021</t>
  </si>
  <si>
    <t>ESCAVAÇÃO MECANIZADA DE VALA COM PROF. MAIOR QUE 4,5 M ATÉ 6,0 M (MÉDIA MONTANTE E JUSANTE/UMA COMPOSIÇÃO POR TRECHO), ESCAVADEIRA (1,2 M3), LARG. DE 1,5 M A 2,5 M, EM SOLO MOLE, LOCAIS COM BAIXO NÍVEL DE INTERFERÊNCIA. AF_02/2021</t>
  </si>
  <si>
    <t>ESCAVAÇÃO MECANIZADA DE VALA COM PROF. ATÉ 1,5 M (MÉDIA MONTANTE E JUSANTE/UMA COMPOSIÇÃO POR TRECHO), RETROESCAV. (0,26 M3), LARG. MENOR QUE 0,8 M, EM SOLO MOLE, EM LOCAIS COM ALTO NÍVEL DE INTERFERÊNCIA. AF_02/2021</t>
  </si>
  <si>
    <t>ESCAVAÇÃO MECANIZADA DE VALA COM PROF. ATÉ 1,5 M (MÉDIA MONTANTE E JUSANTE/UMA COMPOSIÇÃO POR TRECHO), RETROESCAV. (0,26 M3), LARG. DE 0,8 M A 1,5 M, EM SOLO MOLE, EM LOCAIS COM ALTO NÍVEL DE INTERFERÊNCIA. AF_02/2021</t>
  </si>
  <si>
    <t>ESCAVAÇÃO MECANIZADA DE VALA COM PROF. MAIOR QUE 1,5 M ATÉ 3,0 M (MÉDIA MONTANTE E JUSANTE/UMA COMPOSIÇÃO POR TRECHO), RETROESCAV. (0,26 M3), LARG. MENOR QUE 0,8 M, EM SOLO MOLE, EM LOCAIS COM ALTO NÍVEL DE INTERFERÊNCIA. AF_02/2021</t>
  </si>
  <si>
    <t>13,33</t>
  </si>
  <si>
    <t>ESCAVAÇÃO MECANIZADA DE VALA COM PROF. MAIOR QUE 1,5 M ATÉ 3,0 M (MÉDIA MONTANTE E JUSANTE/UMA COMPOSIÇÃO POR TRECHO), RETROESCAV. (0,26 M3), LARG. DE 0,8 M A 1,5 M, EM SOLO MOLE, EM LOCAIS COM ALTO NÍVEL DE INTERFERÊNCIA. AF_02/2021</t>
  </si>
  <si>
    <t>ESCAVAÇÃO MECANIZADA DE VALA COM PROF. ATÉ 1,5 M (MÉDIA MONTANTE E JUSANTE/UMA COMPOSIÇÃO POR TRECHO), RETROESCAV. (0,26 M3), LARG. DE 0,8 M A 1,5 M, EM SOLO MOLE, LOCAIS COM BAIXO NÍVEL DE INTERFERÊNCIA. AF_02/2021</t>
  </si>
  <si>
    <t>ESCAVAÇÃO MECANIZADA DE VALA COM PROF. MAIOR QUE 1,5 M ATÉ 3,0 M (MÉDIA MONTANTE E JUSANTE/UMA COMPOSIÇÃO POR TRECHO), RETROESCAV. (0,26 M3 ),LARG. MENOR QUE 0,8 M, EM SOLO MOLE, LOCAIS COM BAIXO NÍVEL DE INTERFERÊNCIA. AF_02/2021</t>
  </si>
  <si>
    <t>ESCAVAÇÃO MECANIZADA DE VALA COM PROF. MAIOR QUE 1,5 M ATÉ 3,0 M (MÉDIA MONTANTE E JUSANTE/UMA COMPOSIÇÃO POR TRECHO), RETROESCAV. (0,26 M3), LARG. DE 0,8 M A 1,5 M, EM SOLO MOLE, LOCAIS COM BAIXO NÍVEL DE INTERFERÊNCIA. AF_02/2021</t>
  </si>
  <si>
    <t>ESCAVAÇÃO MECANIZADA DE VALA COM PROF. ATÉ 1,5 M (MÉDIA MONTANTE E JUSANTE/UMA COMPOSIÇÃO POR TRECHO), ESCAVADEIRA (0,8 M3),LARG. ATÉ 1,5 M, EM SOLO DE 2A CATEGORIA, EM LOCAIS COM ALTO NÍVEL DE INTERFERÊNCIA.  AF_02/2021</t>
  </si>
  <si>
    <t>15,07</t>
  </si>
  <si>
    <t>ESCAVAÇÃO MECANIZADA DE VALA COM PROF. ATÉ 1,5 M (MÉDIA MONTANTE E JUSANTE/UMA COMPOSIÇÃO POR TRECHO), ESCAVADEIRA (0,8 M3), LARG. DE 1,5 M A 2,5 M, EM SOLO DE 2A CATEGORIA, EM LOCAIS COM ALTO NÍVEL DE INTERFERÊNCIA. AF_02/2021</t>
  </si>
  <si>
    <t>ESCAVAÇÃO MECANIZADA DE VALA COM PROF. MAIOR QUE 1,5 M ATÉ 3,0 M (MÉDIA MONTANTE E JUSANTE/UMA COMPOSIÇÃO POR TRECHO), ESCAVADEIRA (0,8 M3), LARG. ATÉ 1,5 M, EM SOLO DE 2A CATEGORIA, EM LOCAIS COM ALTO NÍVEL DE INTERFERÊNCIA. AF_02/2021</t>
  </si>
  <si>
    <t>12,96</t>
  </si>
  <si>
    <t>ESCAVAÇÃO MECANIZADA DE VALA COM PROF. MAIOR QUE 3,0 M ATÉ 4,5 M (MÉDIA MONTANTE E JUSANTE/UMA COMPOSIÇÃO POR TRECHO), ESCAVADEIRA (0,8 M3), LARG. MENOR QUE 1,5 M, EM SOLO DE 2A CATEGORIA, EM LOCAIS COM ALTO NÍVEL DE INTERFERÊNCIA. AF_02/2021</t>
  </si>
  <si>
    <t>12,27</t>
  </si>
  <si>
    <t>ESCAVAÇÃO MECANIZADA DE VALA COM PROF.MAIOR QUE 4,5 M ATÉ 6,0 M (MÉDIA MONTANTE E JUSANTE/UMA COMPOSIÇÃO POR TRECHO),COM ESCAVADEIRA (0,8 M3), LARG. MENOR QUE 1,5 M, EM SOLO DE 2A CATEGORIA, EM LOCAIS COM ALTO NÍVEL DE INTERFERÊNCIA. AF_02/2021</t>
  </si>
  <si>
    <t>ESCAVAÇÃO MECANIZADA DE VALA COM PROF. MAIOR QUE 1,5 M ATÉ 3,0 M (MÉDIA MONTANTE E JUSANTE/UMA COMPOSIÇÃO POR TRECHO),COM ESCAVADEIRA (1,2 M3),LARG. DE 1,5 M A 2,5 M, EM SOLO DE 2A CATEGORIA, EM LOCAIS COM ALTO NÍVEL DE INTERFERÊNCIA. AF_02/2021</t>
  </si>
  <si>
    <t>11,34</t>
  </si>
  <si>
    <t>11,10</t>
  </si>
  <si>
    <t>ESCAVAÇÃO MECANIZADA DE VALA COM PROF. ATÉ 1,5 M (MÉDIA MONTANTE E JUSANTE/UMA COMPOSIÇÃO POR TRECHO),COM ESCAVADEIRA (0,8 M3), LARG. MENOR QUE 1,5 M, EM SOLO DE 2A CATEGORIA, LOCAIS COM BAIXO NÍVEL DE INTERFERÊNCIA. AF_02/2021</t>
  </si>
  <si>
    <t>8,32</t>
  </si>
  <si>
    <t>ESCAVAÇÃO MECANIZADA DE VALA COM PROF. ATÉ 1,5 M (MÉDIA MONTANTE E JUSANTE/UMA COMPOSIÇÃO POR TRECHO), ESCAVADEIRA (0,8 M3), LARG. DE 1,5 M A 2,5 M, EM SOLO DE 2A CATEGORIA, LOCAIS COM BAIXO NÍVEL DE INTERFERÊNCIA. AF_02/2021</t>
  </si>
  <si>
    <t>ESCAVAÇÃO MECANIZADA DE VALA COM PROF. MAIOR QUE 1,5 M E ATÉ 3,0 M (MÉDIA MONTANTE E JUSANTE/UMA COMPOSIÇÃO POR TRECHO), ESCAVADEIRA (0,8 M3), LARG. MENOR QUE 1,5 M, EM SOLO DE 2A CATEGORIA, LOCAIS COM BAIXO NÍVEL DE INTERFERÊNCIA. AF_02/2021</t>
  </si>
  <si>
    <t>7,14</t>
  </si>
  <si>
    <t>ESCAVAÇÃO MECANIZADA DE VALA COM PROF.MAIOR QUE 3,0 M ATÉ 4,5 M (MÉDIA MONTANTE E JUSANTE/UMA COMPOSIÇÃO POR TRECHO), ESCAVADEIRA (0,8 M3), LARG. MENOR QUE 1,5 M, EM SOLO DE 2A CATEGORIA, LOCAIS COM BAIXO NÍVEL DE INTERFERÊNCIA. AF_02/2021</t>
  </si>
  <si>
    <t>ESCAVAÇÃO MECANIZADA DE VALA COM PROF.MAIOR QUE 4,5 M ATÉ 6,0 M (MÉDIA MONTANTE E JUSANTE/UMA COMPOSIÇÃO POR TRECHO),COM ESCAVADEIRA (0,8 M3), LARG. MENOR QUE 1,5 M, EM SOLO DE 2A CATEGORIA, EM LOCAIS COM BAIXO NÍVEL DE INTERFERÊNCIA. AF_02/2021</t>
  </si>
  <si>
    <t>ESCAVAÇÃO MECANIZADA DE VALA COM PROF. MAIOR QUE 1,5 M ATÉ 3,0 M (MÉDIA MONTANTE E JUSANTE/UMA COMPOSIÇÃO POR TRECHO),COM ESCAVADEIRA (1,2 M3),LARG. DE 1,5 M A 2,5 M, EM SOLO DE 2A CATEGORIA, LOCAIS COM BAIXO NÍVEL DE INTERFERÊNCIA. AF_02/2021</t>
  </si>
  <si>
    <t>6,50</t>
  </si>
  <si>
    <t>ESCAVAÇÃO MECANIZADA DE VALA COM PROF. MAIOR QUE 3,0 M ATÉ 4,5 M (MÉDIA MONTANTE E JUSANTE/UMA COMPOSIÇÃO POR TRECHO), ESCAVADEIRA (1,2 M3), LARG. DE 1,5 M A 2,5 M, EM SOLO DE 2A CATEGORIA, LOCAIS COM BAIXO NÍVEL DE INTERFERÊNCIA. AF_02/2021</t>
  </si>
  <si>
    <t>ESCAVAÇÃO MECANIZADA DE VALA COM PROF. MAIOR QUE 4,5 M ATÉ 6,0 M (MÉDIA MONTANTE E JUSANTE/UMA COMPOSIÇÃO POR TRECHO), ESCAVADEIRA (1,2 M3), LARG. DE 1,5 M A 2,5 M, EM SOLO DE 2A CATEGORIA, LOCAIS COM BAIXO NÍVEL DE INTERFERÊNCIA. AF_02/2021</t>
  </si>
  <si>
    <t>6,12</t>
  </si>
  <si>
    <t>ESCAVAÇÃO MECANIZADA DE VALA COM PROF. ATÉ 1,5 M (MÉDIA MONTANTE E JUSANTE/UMA COMPOSIÇÃO POR TRECHO), RETROESCAV. (0,26 M3), LARG. MENOR QUE 0,8 M, EM SOLO DE 2A CATEGORIA, EM LOCAIS COM ALTO NÍVEL DE INTERFERÊNCIA. AF_02/2021</t>
  </si>
  <si>
    <t>17,88</t>
  </si>
  <si>
    <t>ESCAVAÇÃO MECANIZADA DE VALA COM PROF. ATÉ 1,5 M (MÉDIA MONTANTE E JUSANTE/UMA COMPOSIÇÃO POR TRECHO), RETROESCAV. (0,26 M3), LARG. DE 0,8 M A 1,5 M, EM SOLO DE 2A CATEGORIA, EM LOCAIS COM ALTO NÍVEL DE INTERFERÊNCIA. AF_02/2021</t>
  </si>
  <si>
    <t>ESCAVAÇÃO MECANIZADA DE VALA COM PROF. MAIOR QUE 1,5 M ATÉ 3,0 M (MÉDIA MONTANTE E JUSANTE/UMA COMPOSIÇÃO POR TRECHO), RETROESCAV. (0,26 M3), LARG. MENOR QUE 0,8 M, EM SOLO DE 2A CATEGORIA, EM LOCAIS COM ALTO NÍVEL DE INTERFERÊNCIA. AF_02/2021</t>
  </si>
  <si>
    <t>ESCAVAÇÃO MECANIZADA DE VALA COM PROF. MAIOR QUE 1,5 M ATÉ 3,0 M (MÉDIA MONTANTE E JUSANTE/UMA COMPOSIÇÃO POR TRECHO), RETROESCAV. (0,26 M3), LARG. DE 0,8 M A 1,5 M, EM SOLO DE 2A CATEGORIA, EM LOCAIS COM ALTO NÍVEL DE INTERFERÊNCIA. AF_02/2021</t>
  </si>
  <si>
    <t>13,65</t>
  </si>
  <si>
    <t>ESCAVAÇÃO MECANIZADA DE VALA COM PROF. ATÉ 1,5 M (MÉDIA MONTANTE E JUSANTE/UMA COMPOSIÇÃO POR TRECHO), RETROESCAV. (0,26 M3), LARGURA MENOR  QUE 0,8 M, EM SOLO DE 2A CATEGORIA, EM LOCAIS COM BAIXO NÍVEL DE NTERFERÊNCIA. AF_02/2021</t>
  </si>
  <si>
    <t>ESCAVAÇÃO MECANIZADA DE VALA COM PROF. ATÉ 1,5 M (MÉDIA MONTANTE E JUSANTE/UMA COMPOSIÇÃO POR TRECHO), RETROESCAV. (0,26 M3 ), LARG. DE 0,8 M A 1,5 M, EM SOLO DE 2A CATEGORIA, EM LOCAIS COM BAIXO NÍVEL DE INTERFERÊNCIA. AF_02/2021</t>
  </si>
  <si>
    <t>ESCAVAÇÃO MECANIZADA DE VALA COM PROF. MAIOR QUE 1,5 M ATÉ 3,0 M (MÉDIA MONTANTE E JUSANTE/UMA COMPOSIÇÃO POR TRECHO), RETROESCAV. (0,26 M3),LARG. MENOR QUE 0,8 M, EM SOLO DE 2A CATEGORIA, EM LOCAIS COM BAIXO NÍVEL DE INTERFERÊNCIA. AF_02/2021</t>
  </si>
  <si>
    <t>ESCAVAÇÃO MECANIZADA DE VALA COM PROF. MAIOR QUE 1,5 M ATÉ 3,0 M (MÉDIA MONTANTE E JUSANTE/UMA COMPOSIÇÃO POR TRECHO), RETROESCAV. (0,26 M3), LARG. DE 0,8 M A 1,5 M, EM SOLO DE 2A CATEGORIA, EM LOCAIS COM BAIXO NÍVEL DE INTERFERÊNCIA. AF_02/2021</t>
  </si>
  <si>
    <t>ATERRO MECANIZADO DE VALA COM ESCAVADEIRA HIDRÁULICA (CAPACIDADE DA CAÇAMBA: 0,8 M³ / POTÊNCIA: 111 HP), LARGURA DE 1,5 A 2,5 M, PROFUNDIDADE ATÉ 1,5 M, COM SOLO ARGILO-ARENOSO. AF_05/2016</t>
  </si>
  <si>
    <t>82,31</t>
  </si>
  <si>
    <t>78,81</t>
  </si>
  <si>
    <t>74,37</t>
  </si>
  <si>
    <t>ATERRO MECANIZADO DE VALA COM ESCAVADEIRA HIDRÁULICA (CAPACIDADE DA CAÇAMBA: 0,8 M³ / POTÊNCIA: 111 HP), LARGURA ATÉ 1,5 M, PROFUNDIDADE DE 3,0 A 4,5 M, COM SOLO ARGILO-ARENOSO. AF_05/2016</t>
  </si>
  <si>
    <t>75,41</t>
  </si>
  <si>
    <t>72,61</t>
  </si>
  <si>
    <t>ATERRO MECANIZADO DE VALA COM ESCAVADEIRA HIDRÁULICA (CAPACIDADE DA CAÇAMBA: 0,8 M³ / POTÊNCIA: 111 HP), LARGURA ATÉ 1,5 M, PROFUNDIDADE DE 4,5 A 6,0 M, COM SOLO ARGILO-ARENOSO. AF_05/2016</t>
  </si>
  <si>
    <t>73,89</t>
  </si>
  <si>
    <t>ATERRO MECANIZADO DE VALA COM ESCAVADEIRA HIDRÁULICA (CAPACIDADE DA CAÇAMBA: 0,8 M³ / POTÊNCIA: 111 HP), LARGURA DE 1,5 A 2,5 M, PROFUNDIDADE DE 4,5 A 6,0 M, COM SOLO ARGILO-ARENOSO. AF_05/2016</t>
  </si>
  <si>
    <t>71,69</t>
  </si>
  <si>
    <t>ATERRO MECANIZADO DE VALA COM RETROESCAVADEIRA (CAPACIDADE DA CAÇAMBA DA RETRO: 0,26 M³ / POTÊNCIA: 88 HP), LARGURA ATÉ 0,8 M, PROFUNDIDADE ATÉ 1,5 M, COM SOLO ARGILO-ARENOSO. AF_05/2016</t>
  </si>
  <si>
    <t>87,43</t>
  </si>
  <si>
    <t>ATERRO MECANIZADO DE VALA COM RETROESCAVADEIRA (CAPACIDADE DA CAÇAMBA DA RETRO: 0,26 M³ / POTÊNCIA: 88 HP), LARGURA DE 0,8 A 1,5 M, PROFUNDIDADE ATÉ 1,5 M, COM SOLO ARGILO-ARENOSO. AF_05/2016</t>
  </si>
  <si>
    <t>79,78</t>
  </si>
  <si>
    <t>ATERRO MECANIZADO DE VALA COM RETROESCAVADEIRA (CAPACIDADE DA CAÇAMBA DA RETRO: 0,26 M³ / POTÊNCIA: 88 HP), LARGURA ATÉ 0,8 M, PROFUNDIDADE DE 1,5 A 3,0 M, COM SOLO ARGILO-ARENOSO. AF_05/2016</t>
  </si>
  <si>
    <t>76,40</t>
  </si>
  <si>
    <t>ATERRO MECANIZADO DE VALA COM RETROESCAVADEIRA (CAPACIDADE DA CAÇAMBA DA RETRO: 0,26 M³ / POTÊNCIA: 88 HP), LARGURA DE 0,8 A 1,5 M, PROFUNDIDADE DE 1,5 A 3,0 M, COM SOLO ARGILO-ARENOSO. AF_05/2016</t>
  </si>
  <si>
    <t>72,06</t>
  </si>
  <si>
    <t>ATERRO MANUAL DE VALAS COM SOLO ARGILO-ARENOSO E COMPACTAÇÃO MECANIZADA. AF_05/2016</t>
  </si>
  <si>
    <t>90,24</t>
  </si>
  <si>
    <t>ATERRO MECANIZADO DE VALA COM ESCAVADEIRA HIDRÁULICA (CAPACIDADE DA CAÇAMBA: 0,8 M³ / POTÊNCIA: 111 HP), LARGURA DE 1,5 A 2,5 M, PROFUNDIDADE ATÉ 1,5 M, COM AREIA PARA ATERRO. AF_05/2016</t>
  </si>
  <si>
    <t>122,69</t>
  </si>
  <si>
    <t>ATERRO MECANIZADO DE VALA COM ESCAVADEIRA HIDRÁULICA (CAPACIDADE DA CAÇAMBA: 0,8 M³ / POTÊNCIA: 111 HP), LARGURA ATÉ 1,5 M, PROFUNDIDADE DE 1,5 A 3,0 M, COM AREIA PARA ATERRO. AF_05/2016</t>
  </si>
  <si>
    <t>119,19</t>
  </si>
  <si>
    <t>ATERRO MECANIZADO DE VALA COM ESCAVADEIRA HIDRÁULICA (CAPACIDADE DA CAÇAMBA: 0,8 M³ / POTÊNCIA: 111 HP), LARGURA DE 1,5 A 2,5 M, PROFUNDIDADE DE 1,5 A 3,0 M, COM AREIA PARA ATERRO. AF_05/2016</t>
  </si>
  <si>
    <t>114,75</t>
  </si>
  <si>
    <t>ATERRO MECANIZADO DE VALA COM ESCAVADEIRA HIDRÁULICA (CAPACIDADE DA CAÇAMBA: 0,8 M³ / POTÊNCIA: 111 HP), LARGURA ATÉ 1,5 M, PROFUNDIDADE DE 3,0 A 4,5 M, COM AREIA PARA ATERRO. AF_05/2016</t>
  </si>
  <si>
    <t>115,79</t>
  </si>
  <si>
    <t>112,99</t>
  </si>
  <si>
    <t>ATERRO MECANIZADO DE VALA COM ESCAVADEIRA HIDRÁULICA (CAPACIDADE DA CAÇAMBA: 0,8 M³ / POTÊNCIA: 111 HP), LARGURA ATÉ 1,5 M, PROFUNDIDADE DE 4,5 A 6,0 M, COM AREIA PARA ATERRO. AF_05/2016</t>
  </si>
  <si>
    <t>114,27</t>
  </si>
  <si>
    <t>ATERRO MECANIZADO DE VALA COM ESCAVADEIRA HIDRÁULICA (CAPACIDADE DA CAÇAMBA: 0,8 M³ / POTÊNCIA: 111 HP), LARGURA DE 1,5 A 2,5 M, PROFUNDIDADE DE 4,5 A 6,0 M, COM AREIA PARA ATERRO. AF_05/2016</t>
  </si>
  <si>
    <t>112,07</t>
  </si>
  <si>
    <t>127,81</t>
  </si>
  <si>
    <t>ATERRO MECANIZADO DE VALA COM RETROESCAVADEIRA (CAPACIDADE DA CAÇAMBA DA RETRO: 0,26 M³ / POTÊNCIA: 88 HP), LARGURA DE 0,8 A 1,5 M, PROFUNDIDADE ATÉ 1,5 M, COM AREIA PARA ATERRO. AF_05/2016</t>
  </si>
  <si>
    <t>120,16</t>
  </si>
  <si>
    <t>ATERRO MECANIZADO DE VALA COM RETROESCAVADEIRA (CAPACIDADE DA CAÇAMBA DA RETRO: 0,26 M³ / POTÊNCIA: 88 HP), LARGURA ATÉ 0,8 M, PROFUNDIDADE DE 1,5 A 3,0 M, COM AREIA PARA ATERRO. AF_05/2016</t>
  </si>
  <si>
    <t>116,78</t>
  </si>
  <si>
    <t>ATERRO MECANIZADO DE VALA COM RETROESCAVADEIRA (CAPACIDADE DA CAÇAMBA DA RETRO: 0,26 M³ / POTÊNCIA: 88 HP), LARGURA DE 0,8 A 1,5 M, PROFUNDIDADE DE 1,5 A 3,0 M, COM AREIA PARA ATERRO. AF_05/2016</t>
  </si>
  <si>
    <t>112,44</t>
  </si>
  <si>
    <t>ATERRO MANUAL DE VALAS COM AREIA PARA ATERRO E COMPACTAÇÃO MECANIZADA. AF_05/2016</t>
  </si>
  <si>
    <t>130,62</t>
  </si>
  <si>
    <t>EXECUÇÃO E COMPACTAÇÃO DE ATERRO COM SOLO PREDOMINANTEMENTE ARGILOSO - EXCLUSIVE SOLO, ESCAVAÇÃO, CARGA E TRANSPORTE. AF_11/2019</t>
  </si>
  <si>
    <t>EXECUÇÃO E COMPACTAÇÃO DE ATERRO COM SOLO PREDOMINANTEMENTE ARENOSO - EXCLUSIVE SOLO, ESCAVAÇÃO, CARGA E TRANSPORTE. AF_11/2019</t>
  </si>
  <si>
    <t>7,47</t>
  </si>
  <si>
    <t>REATERRO MECANIZADO DE VALA COM ESCAVADEIRA HIDRÁULICA (CAPACIDADE DA CAÇAMBA: 0,8 M³ / POTÊNCIA: 111 HP), LARGURA DE 1,5 A 2,5 M, PROFUNDIDADE ATÉ 1,5 M, COM SOLO DE 1ª CATEGORIA EM LOCAIS COM ALTO NÍVEL DE INTERFERÊNCIA. AF_04/2016</t>
  </si>
  <si>
    <t>REATERRO MECANIZADO DE VALA COM ESCAVADEIRA HIDRÁULICA (CAPACIDADE DA CAÇAMBA: 0,8 M³ / POTÊNCIA: 111 HP), LARGURA ATÉ 1,5 M, PROFUNDIDADE DE 1,5 A 3,0 M, COM SOLO DE 1ª CATEGORIA EM LOCAIS COM ALTO NÍVEL DE INTERFERÊNCIA. AF_04/2016</t>
  </si>
  <si>
    <t>REATERRO MECANIZADO DE VALA COM ESCAVADEIRA HIDRÁULICA (CAPACIDADE DA CAÇAMBA: 0,8 M³ / POTÊNCIA: 111 HP), LARGURA DE 1,5 A 2,5 M, PROFUNDIDADE DE 1,5 A 3,0 M, COM SOLO DE 1ª CATEGORIA EM LOCAIS COM ALTO NÍVEL DE INTERFERÊNCIA. AF_04/2016</t>
  </si>
  <si>
    <t>13,09</t>
  </si>
  <si>
    <t>REATERRO MECANIZADO DE VALA COM ESCAVADEIRA HIDRÁULICA (CAPACIDADE DA CAÇAMBA: 0,8 M³ / POTÊNCIA: 111 HP), LARGURA ATÉ 1,5 M, PROFUNDIDADE DE 3,0 A 4,5 M COM SOLO DE 1ª CATEGORIA EM LOCAIS COM ALTO NÍVEL DE INTERFERÊNCIA. AF_04/2016</t>
  </si>
  <si>
    <t>14,09</t>
  </si>
  <si>
    <t>REATERRO MECANIZADO DE VALA COM ESCAVADEIRA HIDRÁULICA (CAPACIDADE DA CAÇAMBA: 0,8 M³ / POTÊNCIA: 111 HP), LARGURA ATÉ 1,5 M, PROFUNDIDADE DE 4,5 A 6,0 M, COM SOLO DE 1ª CATEGORIA EM LOCAIS COM ALTO NÍVEL DE INTERFERÊNCIA. AF_04/2016</t>
  </si>
  <si>
    <t>12,50</t>
  </si>
  <si>
    <t>REATERRO MECANIZADO DE VALA COM ESCAVADEIRA HIDRÁULICA (CAPACIDADE DA CAÇAMBA: 0,8 M³ / POTÊNCIA: 111 HP), LARGURA DE 1,5 A 2,5 M, PROFUNDIDADE DE 4,5 A 6,0 M, COM SOLO DE 1ª CATEGORIA EM LOCAIS COM ALTO NÍVEL DE INTERFERÊNCIA. AF_04/2016</t>
  </si>
  <si>
    <t>REATERRO MECANIZADO DE VALA COM ESCAVADEIRA HIDRÁULICA (CAPACIDADE DA CAÇAMBA: 0,8 M³ / POTÊNCIA: 111 HP), LARGURA DE 1,5 A 2,5 M, PROFUNDIDADE ATÉ 1,5 M, COM SOLO DE 1ª CATEGORIA EM LOCAIS COM BAIXO NÍVEL DE INTERFERÊNCIA. AF_04/2016</t>
  </si>
  <si>
    <t>REATERRO MECANIZADO DE VALA COM ESCAVADEIRA HIDRÁULICA (CAPACIDADE DA CAÇAMBA: 0,8 M³ / POTÊNCIA: 111 HP), LARGURA ATÉ 1,5 M, PROFUNDIDADE DE 1,5 A 3,0 M, COM SOLO DE 1ª CATEGORIA EM LOCAIS COM BAIXO NÍVEL DE INTERFERÊNCIA. AF_04/2016</t>
  </si>
  <si>
    <t>16,10</t>
  </si>
  <si>
    <t>11,66</t>
  </si>
  <si>
    <t>REATERRO MECANIZADO DE VALA COM ESCAVADEIRA HIDRÁULICA (CAPACIDADE DA CAÇAMBA: 0,8 M³ / POTÊNCIA: 111 HP), LARGURA ATÉ 1,5 M, PROFUNDIDADE DE 3,0 A 4,5 M, COM SOLO DE 1ª CATEGORIA EM LOCAIS COM BAIXO NÍVEL DE INTERFERÊNCIA. AF_04/2016</t>
  </si>
  <si>
    <t>12,70</t>
  </si>
  <si>
    <t>REATERRO MECANIZADO DE VALA COM ESCAVADEIRA HIDRÁULICA (CAPACIDADE DA CAÇAMBA: 0,8 M³ / POTÊNCIA: 111 HP), LARGURA DE 1,5 A 2,5 M, PROFUNDIDADE DE 3,0 A 4,5 M, COM SOLO (SEM SUBSTITUIÇÃO) DE 1ª CATEGORIA EM LOCAIS COM BAIXO NÍVEL DE INTERFERÊNCIA. AF_04/2016</t>
  </si>
  <si>
    <t>REATERRO MECANIZADO DE VALA COM ESCAVADEIRA HIDRÁULICA (CAPACIDADE DA CAÇAMBA: 0,8 M³ / POTÊNCIA: 111 HP), LARGURA ATÉ 1,5 M, PROFUNDIDADE DE 4,5 A 6,0 M, COM SOLO DE 1ª CATEGORIA EM LOCAIS COM BAIXO NÍVEL DE INTERFERÊNCIA. AF_04/2016</t>
  </si>
  <si>
    <t>11,19</t>
  </si>
  <si>
    <t>REATERRO MECANIZADO DE VALA COM ESCAVADEIRA HIDRÁULICA (CAPACIDADE DA CAÇAMBA: 0,8 M³ / POTÊNCIA: 111 HP), LARGURA DE 1,5 A 2,5 M, PROFUNDIDADE DE 4,5 A 6,0 M, COM SOLO (SEM SUBSTITUIÇÃO) DE 1ª CATEGORIA EM LOCAIS COM BAIXO NÍVEL DE INTERFERÊNCIA. AF_04/2016</t>
  </si>
  <si>
    <t>REATERRO MECANIZADO DE VALA COM RETROESCAVADEIRA (CAPACIDADE DA CAÇAMBA DA RETRO: 0,26 M³ / POTÊNCIA: 88 HP), LARGURA ATÉ 0,8 M, PROFUNDIDADE ATÉ 1,5 M, COM SOLO (SEM SUBSTITUIÇÃO) DE 1ª CATEGORIA EM LOCAIS COM ALTO NÍVEL DE INTERFERÊNCIA. AF_04/2016</t>
  </si>
  <si>
    <t>22,93</t>
  </si>
  <si>
    <t>REATERRO MECANIZADO DE VALA COM RETROESCAVADEIRA (CAPACIDADE DA CAÇAMBA DA RETRO: 0,26 M³ / POTÊNCIA: 88 HP), LARGURA DE 0,8 A 1,5 M, PROFUNDIDADE ATÉ 1,5 M, COM SOLO DE 1ª CATEGORIA EM LOCAIS COM ALTO NÍVEL DE INTERFERÊNCIA. AF_04/2016</t>
  </si>
  <si>
    <t>REATERRO MECANIZADO DE VALA COM RETROESCAVADEIRA (CAPACIDADE DA CAÇAMBA DA RETRO: 0,26 M³ / POTÊNCIA: 88 HP), LARGURA ATÉ 0,8 M, PROFUNDIDADE DE 1,5 A 3,0 M, COM SOLO DE 1ª CATEGORIA EM LOCAIS COM ALTO NÍVEL DE INTERFERÊNCIA. AF_04/2016</t>
  </si>
  <si>
    <t>10,00</t>
  </si>
  <si>
    <t>REATERRO MECANIZADO DE VALA COM RETROESCAVADEIRA (CAPACIDADE DA CAÇAMBA DA RETRO: 0,26 M³ / POTÊNCIA: 88 HP), LARGURA ATÉ 0,8 M, PROFUNDIDADE ATÉ 1,5 M, COM SOLO DE 1ª CATEGORIA EM LOCAIS COM BAIXO NÍVEL DE INTERFERÊNCIA. AF_04/2016</t>
  </si>
  <si>
    <t>21,39</t>
  </si>
  <si>
    <t>REATERRO MECANIZADO DE VALA COM RETROESCAVADEIRA (CAPACIDADE DA CAÇAMBA DA RETRO: 0,26 M³ / POTÊNCIA: 88 HP), LARGURA DE 0,8 A 1,5 M, PROFUNDIDADE ATÉ 1,5 M, COM SOLO DE 1ª CATEGORIA EM LOCAIS COM BAIXO NÍVEL DE INTERFERÊNCIA. AF_04/2016</t>
  </si>
  <si>
    <t>16,55</t>
  </si>
  <si>
    <t>REATERRO MECANIZADO DE VALA COM RETROESCAVADEIRA (CAPACIDADE DA CAÇAMBA DA RETRO: 0,26 M³ / POTÊNCIA: 88 HP), LARGURA ATÉ 0,8 M, PROFUNDIDADE DE 1,5 A 3,0 M, COM SOLO DE 1ª CATEGORIA EM LOCAIS COM BAIXO NÍVEL DE INTERFERÊNCIA. AF_04/2016</t>
  </si>
  <si>
    <t>13,68</t>
  </si>
  <si>
    <t>REATERRO MECANIZADO DE VALA COM RETROESCAVADEIRA (CAPACIDADE DA CAÇAMBA DA RETRO: 0,26 M³ / POTÊNCIA: 88 HP), LARGURA DE 0,8 A 1,5 M, PROFUNDIDADE DE 1,5 A 3,0 M, COM SOLO (SEM SUBSTITUIÇÃO) DE 1ª CATEGORIA EM LOCAIS COM BAIXO NÍVEL DE INTERFERÊNCIA. AF_04/2016</t>
  </si>
  <si>
    <t>9,36</t>
  </si>
  <si>
    <t>REATERRO MANUAL APILOADO COM SOQUETE. AF_10/2017</t>
  </si>
  <si>
    <t>44,73</t>
  </si>
  <si>
    <t>TRANSPORTE COM CAMINHÃO BASCULANTE DE 6 M³, EM VIA URBANA EM LEITO NATURAL (UNIDADE: TXKM). AF_07/2020</t>
  </si>
  <si>
    <t>TXKM</t>
  </si>
  <si>
    <t>2,24</t>
  </si>
  <si>
    <t>TRANSPORTE COM CAMINHÃO BASCULANTE DE 6 M³, EM VIA URBANA EM REVESTIMENTO PRIMÁRIO (UNIDADE: TXKM). AF_07/2020</t>
  </si>
  <si>
    <t>TRANSPORTE COM CAMINHÃO BASCULANTE DE 6 M³, EM VIA URBANA PAVIMENTADA, DMT ATÉ 30 KM (UNIDADE: TXKM). AF_07/2020</t>
  </si>
  <si>
    <t>1,78</t>
  </si>
  <si>
    <t>TRANSPORTE COM CAMINHÃO BASCULANTE DE 6 M³, EM VIA URBANA PAVIMENTADA, ADICIONAL PARA DMT EXCEDENTE A 30 KM (UNIDADE: TXKM). AF_07/2020</t>
  </si>
  <si>
    <t>5,57</t>
  </si>
  <si>
    <t>PREPARO DE FUNDO DE VALA COM LARGURA MAIOR OU IGUAL A 1,5 M E MENOR QUE 2,5 M (ACERTO DO SOLO NATURAL). AF_08/2020</t>
  </si>
  <si>
    <t>2,75</t>
  </si>
  <si>
    <t>PREPARO DE FUNDO DE VALA COM LARGURA MENOR QUE 1,5 M, COM CAMADA DE AREIA, LANÇAMENTO MANUAL. AF_08/2020</t>
  </si>
  <si>
    <t>292,17</t>
  </si>
  <si>
    <t>PREPARO DE FUNDO DE VALA COM LARGURA MENOR QUE 1,5 M, COM CAMADA DE BRITA, LANÇAMENTO MANUAL. AF_08/2020</t>
  </si>
  <si>
    <t>332,34</t>
  </si>
  <si>
    <t>PREPARO DE FUNDO DE VALA COM LARGURA MAIOR OU IGUAL A 1,5 M E MENOR QUE 2,5 M, COM CAMADA DE AREIA, LANÇAMENTO MANUAL. AF_08/2020</t>
  </si>
  <si>
    <t>269,86</t>
  </si>
  <si>
    <t>PREPARO DE FUNDO DE VALA COM LARGURA MAIOR OU IGUAL A 1,5 M E MENOR QUE 2,5 M, COM CAMADA DE BRITA, LANÇAMENTO MANUAL. AF_08/2020</t>
  </si>
  <si>
    <t>310,03</t>
  </si>
  <si>
    <t>299,72</t>
  </si>
  <si>
    <t>259,99</t>
  </si>
  <si>
    <t>231,03</t>
  </si>
  <si>
    <t>UMIDIFICAÇÃO DE MATERIAL PARA VALAS COM CAMINHÃO PIPA 10000L. AF_11/2016</t>
  </si>
  <si>
    <t>ALVENARIA DE VEDAÇÃO DE BLOCOS CERÂMICOS MACIÇOS DE 5X10X20CM (ESPESSURA 10CM) E ARGAMASSA DE ASSENTAMENTO COM PREPARO EM BETONEIRA. AF_05/2020</t>
  </si>
  <si>
    <t>135,17</t>
  </si>
  <si>
    <t>ALVENARIA DE VEDAÇÃO DE BLOCOS CERÂMICOS FURADOS NA VERTICAL DE 9X19X39 CM (ESPESSURA 9 CM) E ARGAMASSA DE ASSENTAMENTO COM PREPARO EM BETONEIRA. AF_12/2021</t>
  </si>
  <si>
    <t>57,09</t>
  </si>
  <si>
    <t>ALVENARIA DE VEDAÇÃO DE BLOCOS CERÂMICOS FURADOS NA VERTICAL DE 9X19X39 CM (ESPESSURA 9 CM) E ARGAMASSA DE ASSENTAMENTO COM PREPARO MANUAL. AF_12/2021</t>
  </si>
  <si>
    <t>ALVENARIA DE VEDAÇÃO DE BLOCOS CERÂMICOS FURADOS NA VERTICAL DE 14X19X39 CM (ESPESSURA 14 CM) E ARGAMASSA DE ASSENTAMENTO COM PREPARO EM BETONEIRA. AF_12/2021</t>
  </si>
  <si>
    <t>76,24</t>
  </si>
  <si>
    <t>ALVENARIA DE VEDAÇÃO DE BLOCOS CERÂMICOS FURADOS NA VERTICAL DE 14X19X39 CM (ESPESSURA 14 CM) E ARGAMASSA DE ASSENTAMENTO COM PREPARO MANUAL. AF_12/2021</t>
  </si>
  <si>
    <t>77,56</t>
  </si>
  <si>
    <t>ALVENARIA DE VEDAÇÃO DE BLOCOS CERÂMICOS FURADOS NA VERTICAL DE 19X19X39 CM (ESPESSURA 19 CM) E ARGAMASSA DE ASSENTAMENTO COM PREPARO EM BETONEIRA. AF_12/2021</t>
  </si>
  <si>
    <t>ALVENARIA DE VEDAÇÃO DE BLOCOS CERÂMICOS FURADOS NA VERTICAL DE 19X19X39 CM (ESPESSURA 19 CM) E ARGAMASSA DE ASSENTAMENTO COM PREPARO MANUAL. AF_12/2021</t>
  </si>
  <si>
    <t>ALVENARIA DE VEDAÇÃO DE BLOCOS CERÂMICOS FURADOS NA HORIZONTAL DE 9X19X19 CM (ESPESSURA 9 CM) E ARGAMASSA DE ASSENTAMENTO COM PREPARO EM BETONEIRA. AF_12/2021</t>
  </si>
  <si>
    <t>85,82</t>
  </si>
  <si>
    <t>ALVENARIA DE VEDAÇÃO DE BLOCOS CERÂMICOS FURADOS NA HORIZONTAL DE 9X19X19 CM (ESPESSURA 9 CM) E ARGAMASSA DE ASSENTAMENTO COM PREPARO MANUAL. AF_12/2021</t>
  </si>
  <si>
    <t>ALVENARIA DE VEDAÇÃO DE BLOCOS CERÂMICOS FURADOS NA HORIZONTAL DE 11,5X19X19 CM (ESPESSURA 11,5 CM) E ARGAMASSA DE ASSENTAMENTO COM PREPARO EM BETONEIRA. AF_12/2021</t>
  </si>
  <si>
    <t>80,66</t>
  </si>
  <si>
    <t>ALVENARIA DE VEDAÇÃO DE BLOCOS CERÂMICOS FURADOS NA HORIZONTAL DE 11,5X19X19 CM (ESPESSURA 11,5 CM) E ARGAMASSA DE ASSENTAMENTO COM PREPARO MANUAL. AF_12/2021</t>
  </si>
  <si>
    <t>81,75</t>
  </si>
  <si>
    <t>ALVENARIA DE VEDAÇÃO DE BLOCOS CERÂMICOS FURADOS NA HORIZONTAL DE 9X14X19 CM (ESPESSURA 9 CM) E ARGAMASSA DE ASSENTAMENTO COM PREPARO EM BETONEIRA. AF_12/2021</t>
  </si>
  <si>
    <t>112,37</t>
  </si>
  <si>
    <t>ALVENARIA DE VEDAÇÃO DE BLOCOS CERÂMICOS FURADOS NA HORIZONTAL DE 9X14X19 CM (ESPESSURA 9 CM) E ARGAMASSA DE ASSENTAMENTO COM PREPARO MANUAL. AF_12/2021</t>
  </si>
  <si>
    <t>113,53</t>
  </si>
  <si>
    <t>ALVENARIA DE VEDAÇÃO DE BLOCOS CERÂMICOS FURADOS NA HORIZONTAL DE 14X9X19 CM (ESPESSURA 14 CM, BLOCO DEITADO) E ARGAMASSA DE ASSENTAMENTO COM PREPARO EM BETONEIRA. AF_12/2021</t>
  </si>
  <si>
    <t>138,08</t>
  </si>
  <si>
    <t>ALVENARIA DE VEDAÇÃO DE BLOCOS CERÂMICOS FURADOS NA HORIZONTAL DE 14X9X19 CM (ESPESSURA 14 CM, BLOCO DEITADO) E ARGAMASSA DE ASSENTAMENTO COM PREPARO MANUAL. AF_12/2021</t>
  </si>
  <si>
    <t>140,12</t>
  </si>
  <si>
    <t>ALVENARIA DE VEDAÇÃO DE BLOCOS CERÂMICOS FURADOS NA HORIZONTAL DE 9X9X19 CM (ESPESSURA 9 CM) E ARGAMASSA DE ASSENTAMENTO COM PREPARO EM BETONEIRA. AF_12/2021</t>
  </si>
  <si>
    <t>169,57</t>
  </si>
  <si>
    <t>ALVENARIA DE VEDAÇÃO DE BLOCOS CERÂMICOS FURADOS NA HORIZONTAL DE 9X9X19 CM (ESPESSURA 9 CM) E ARGAMASSA DE ASSENTAMENTO COM PREPARO MANUAL. AF_12/2021</t>
  </si>
  <si>
    <t>171,06</t>
  </si>
  <si>
    <t>ALVENARIA DE VEDAÇÃO DE BLOCOS CERÂMICOS FURADOS NA HORIZONTAL DE 9X19X29 CM (ESPESSURA 9 CM) E ARGAMASSA DE ASSENTAMENTO COM PREPARO EM BETONEIRA. AF_12/2021</t>
  </si>
  <si>
    <t>54,31</t>
  </si>
  <si>
    <t>ALVENARIA DE VEDAÇÃO DE BLOCOS CERÂMICOS FURADOS NA HORIZONTAL DE 9X19X29 CM (ESPESSURA 9 CM) E ARGAMASSA DE ASSENTAMENTO COM PREPARO MANUAL. AF_12/2021</t>
  </si>
  <si>
    <t>ALVENARIA ESTRUTURAL DE BLOCOS CERÂMICOS 14X19X39, (ESPESSURA DE 14 CM), PARA PAREDES COM ÁREA LÍQUIDA MENOR QUE 6M², SEM VÃOS, UTILIZANDO PALHETA E ARGAMASSA DE ASSENTAMENTO COM PREPARO EM BETONEIRA. AF_12/2014</t>
  </si>
  <si>
    <t>75,38</t>
  </si>
  <si>
    <t>ALVENARIA ESTRUTURAL DE BLOCOS CERÂMICOS 14X19X39, (ESPESSURA DE 14 CM), PARA PAREDES COM ÁREA LÍQUIDA MENOR QUE 6M², SEM VÃOS, UTILIZANDO PALHETA E ARGAMASSA DE ASSENTAMENTO COM PREPARO MANUAL. AF_12/2014</t>
  </si>
  <si>
    <t>76,72</t>
  </si>
  <si>
    <t>ALVENARIA ESTRUTURAL DE BLOCOS CERÂMICOS 14X19X39, (ESPESSURA DE 14 CM), PARA PAREDES COM ÁREA LÍQUIDA MAIOR OU IGUAL QUE 6M², SEM VÃOS, UTILIZANDO PALHETA E ARGAMASSA DE ASSENTAMENTO COM PREPARO EM BETONEIRA. AF_12/2014</t>
  </si>
  <si>
    <t>68,69</t>
  </si>
  <si>
    <t>ALVENARIA ESTRUTURAL DE BLOCOS CERÂMICOS 14X19X39, (ESPESSURA DE 14 CM), PARA PAREDES COM ÁREA LÍQUIDA MAIOR OU IGUAL QUE 6M², SEM VÃOS, UTILIZANDO PALHETA E ARGAMASSA DE ASSENTAMENTO COM PREPARO MANUAL. AF_12/2014</t>
  </si>
  <si>
    <t>ALVENARIA ESTRUTURAL DE BLOCOS CERÂMICOS 14X19X39, (ESPESSURA DE 14 CM), PARA PAREDES COM ÁREA LÍQUIDA MENOR QUE 6M², COM VÃOS, UTILIZANDO PALHETA E ARGAMASSA DE ASSENTAMENTO COM PREPARO EM BETONEIRA. AF_12/2014</t>
  </si>
  <si>
    <t>ALVENARIA ESTRUTURAL DE BLOCOS CERÂMICOS 14X19X39, (ESPESSURA DE 14 CM), PARA PAREDES COM ÁREA LÍQUIDA MENOR QUE 6M², COM VÃOS, UTILIZANDO PALHETA E ARGAMASSA DE ASSENTAMENTO COM PREPARO MANUAL. AF_12/2014</t>
  </si>
  <si>
    <t>81,72</t>
  </si>
  <si>
    <t>ALVENARIA ESTRUTURAL DE BLOCOS CERÂMICOS 14X19X39, (ESPESSURA DE 14 CM), PARA PAREDES COM ÁREA LÍQUIDA MAIOR OU IGUAL A 6M², COM VÃOS, UTILIZANDO PALHETA E ARGAMASSA DE ASSENTAMENTO COM PREPARO EM BETONEIRA. AF_12/2014</t>
  </si>
  <si>
    <t>ALVENARIA ESTRUTURAL DE BLOCOS CERÂMICOS 14X19X39, (ESPESSURA DE 14 CM), PARA PAREDES COM ÁREA LÍQUIDA MAIOR OU IGUAL A 6M², COM VÃOS, UTILIZANDO PALHETA E ARGAMASSA DE ASSENTAMENTO COM PREPARO MANUAL. AF_12/2014</t>
  </si>
  <si>
    <t>72,81</t>
  </si>
  <si>
    <t>ALVENARIA ESTRUTURAL DE BLOCOS CERÂMICOS 14X19X29, (ESPESSURA DE 14 CM), PARA PAREDES COM ÁREA LÍQUIDA MENOR QUE 6M², SEM VÃOS, UTILIZANDO PALHETA E ARGAMASSA DE ASSENTAMENTO COM PREPARO EM BETONEIRA. AF_12/2014</t>
  </si>
  <si>
    <t>ALVENARIA ESTRUTURAL DE BLOCOS CERÂMICOS 14X19X29, (ESPESSURA DE 14 CM), PARA PAREDES COM ÁREA LÍQUIDA MENOR QUE 6M², SEM VÃOS, UTILIZANDO PALHETA E ARGAMASSA DE ASSENTAMENTO COM PREPARO MANUAL. AF_12/2014</t>
  </si>
  <si>
    <t>ALVENARIA ESTRUTURAL DE BLOCOS CERÂMICOS 14X19X29, (ESPESSURA DE 14 CM), PARA PAREDES COM ÁREA LÍQUIDA MAIOR OU IGUAL A 6M², SEM VÃOS, UTILIZANDO PALHETA E ARGAMASSA DE ASSENTAMENTO COM PREPARO EM BETONEIRA. AF_12/2014</t>
  </si>
  <si>
    <t>79,22</t>
  </si>
  <si>
    <t>ALVENARIA ESTRUTURAL DE BLOCOS CERÂMICOS 14X19X29, (ESPESSURA DE 14 CM), PARA PAREDES COM ÁREA LÍQUIDA MAIOR OU IGUAL A 6M2, SEM VÃOS, UTILIZANDO PALHETA E ARGAMASSA DE ASSENTAMENTO COM PREPARO MANUAL. AF_12/2014</t>
  </si>
  <si>
    <t>80,71</t>
  </si>
  <si>
    <t>ALVENARIA ESTRUTURAL DE BLOCOS CERÂMICOS 14X19X29, (ESPESSURA DE 14 CM), PARA PAREDES COM ÁREA LÍQUIDA MENOR QUE 6M², COM VÃOS, UTILIZANDO PALHETA E ARGAMASSA DE ASSENTAMENTO COM PREPARO EM BETONEIRA. AF_12/2014</t>
  </si>
  <si>
    <t>ALVENARIA ESTRUTURAL DE BLOCOS CERÂMICOS 14X19X29, (ESPESSURA DE 14 CM), PARA PAREDES COM ÁREA LÍQUIDA MENOR QUE 6M², COM VÃOS, UTILIZANDO PALHETA E ARGAMASSA DE ASSENTAMENTO COM PREPARO MANUAL. AF_12/2014</t>
  </si>
  <si>
    <t>94,63</t>
  </si>
  <si>
    <t>ALVENARIA ESTRUTURAL DE BLOCOS CERÂMICOS 14X19X29, (ESPESSURA DE 14 CM), PARA PAREDES COM ÁREA LÍQUIDA MAIOR OU IGUAL A 6M², COM VÃOS, UTILIZANDO PALHETA E ARGAMASSA DE ASSENTAMENTO COM PREPARO EM BETONEIRA. AF_12/2014</t>
  </si>
  <si>
    <t>83,11</t>
  </si>
  <si>
    <t>ALVENARIA ESTRUTURAL DE BLOCOS CERÂMICOS 14X19X29, (ESPESSURA DE 14 CM), PARA PAREDES COM ÁREA LÍQUIDA MAIOR OU IGUAL A 6M², COM VÃOS, UTILIZANDO PALHETA E ARGAMASSA DE ASSENTAMENTO COM PREPARO MANUAL. AF_12/2014</t>
  </si>
  <si>
    <t>84,60</t>
  </si>
  <si>
    <t>ALVENARIA ESTRUTURAL DE BLOCOS CERÂMICOS 14X19X39, (ESPESSURA DE 14 CM), PARA PAREDES COM ÁREA LÍQUIDA MENOR QUE 6M², SEM VÃOS, UTILIZANDO COLHER DE PEDREIRO E ARGAMASSA DE ASSENTAMENTO COM PREPARO EM BETONEIRA. AF_12/2014</t>
  </si>
  <si>
    <t>88,34</t>
  </si>
  <si>
    <t>ALVENARIA ESTRUTURAL DE BLOCOS CERÂMICOS 14X19X39, (ESPESSURA DE 14 CM), PARA PAREDES COM ÁREA LÍQUIDA MENOR QUE 6M², SEM VÃOS, UTILIZANDO COLHER DE PEDREIRO E ARGAMASSA DE ASSENTAMENTO COM PREPARO MANUAL. AF_12/2014</t>
  </si>
  <si>
    <t>ALVENARIA ESTRUTURAL DE BLOCOS CERÂMICOS 14X19X39, (ESPESSURA DE 14 CM), PARA PAREDES COM ÁREA LÍQUIDA MAIOR OU IGUAL A 6M², SEM VÃOS, UTILIZANDO COLHER DE PEDREIRO E ARGAMASSA DE ASSENTAMENTO COM PREPARO EM BETONEIRA. AF_12/2014</t>
  </si>
  <si>
    <t>81,65</t>
  </si>
  <si>
    <t>ALVENARIA ESTRUTURAL DE BLOCOS CERÂMICOS 14X19X39, (ESPESSURA DE 14 CM), PARA PAREDES COM ÁREA LÍQUIDA MAIOR OU IGUAL A 6M², SEM VÃOS, UTILIZANDO COLHER DE PEDREIRO E ARGAMASSA DE ASSENTAMENTO COM PREPARO MANUAL. AF_12/2014</t>
  </si>
  <si>
    <t>ALVENARIA ESTRUTURAL DE BLOCOS CERÂMICOS 14X19X39, (ESPESSURA DE 14 CM), PARA PAREDES COM ÁREA LÍQUIDA MENOR QUE 6M², COM VÃOS, UTILIZANDO COLHER DE PEDREIRO E ARGAMASSA DE ASSENTAMENTO COM PREPARO EM BETONEIRA. AF_12/2014</t>
  </si>
  <si>
    <t>ALVENARIA ESTRUTURAL DE BLOCOS CERÂMICOS 14X19X39, (ESPESSURA DE 14 CM), PARA PAREDES COM ÁREA LÍQUIDA MENOR QUE 6M², COM VÃOS, UTILIZANDO COLHER DE PEDREIRO E ARGAMASSA DE ASSENTAMENTO COM PREPARO MANUAL. AF_12/2014</t>
  </si>
  <si>
    <t>ALVENARIA ESTRUTURAL DE BLOCOS CERÂMICOS 14X19X39, (ESPESSURA DE 14 CM), PARA PAREDES COM ÁREA LÍQUIDA MAIOR OU IGUAL A 6M², COM VÃOS, UTILIZANDO COLHER DE PEDREIRO E ARGAMASSA DE ASSENTAMENTO COM PREPARO EM BETONEIRA. AF_12/2014</t>
  </si>
  <si>
    <t>86,68</t>
  </si>
  <si>
    <t>ALVENARIA ESTRUTURAL DE BLOCOS CERÂMICOS 14X19X39, (ESPESSURA DE 14 CM), PARA PAREDES COM ÁREA LÍQUIDA MAIOR OU IGUAL A 6M², COM VÃOS, UTILIZANDO COLHER DE PEDREIRO E ARGAMASSA DE ASSENTAMENTO COM PREPARO MANUAL. AF_12/2014</t>
  </si>
  <si>
    <t>88,58</t>
  </si>
  <si>
    <t>ALVENARIA ESTRUTURAL DE BLOCOS CERÂMICOS 14X19X29, (ESPESSURA DE 14 CM), PARA PAREDES COM ÁREA LÍQUIDA MENOR QUE 6M², SEM VÃOS, UTILIZANDO COLHER DE PEDREIRO E ARGAMASSA DE ASSENTAMENTO COM PREPARO EM BETONEIRA. AF_12/2014</t>
  </si>
  <si>
    <t>ALVENARIA ESTRUTURAL DE BLOCOS CERÂMICOS 14X19X29, (ESPESSURA DE 14 CM), PARA PAREDES COM ÁREA LÍQUIDA MENOR QUE 6M², SEM VÃOS, UTILIZANDO COLHER DE PEDREIRO E ARGAMASSA DE ASSENTAMENTO COM PREPARO MANUAL. AF_12/2014</t>
  </si>
  <si>
    <t>101,37</t>
  </si>
  <si>
    <t>ALVENARIA ESTRUTURAL DE BLOCOS CERÂMICOS 14X19X29, (ESPESSURA DE 14 CM), PARA PAREDES COM ÁREA LÍQUIDA MAIOR OU IGUAL A 6M², SEM VÃOS, UTILIZANDO COLHER DE PEDREIRO E ARGAMASSA DE ASSENTAMENTO COM PREPARO EM BETONEIRA. AF_12/2014</t>
  </si>
  <si>
    <t>92,52</t>
  </si>
  <si>
    <t>ALVENARIA ESTRUTURAL DE BLOCOS CERÂMICOS 14X19X29, (ESPESSURA DE 14 CM), PARA PAREDES COM ÁREA LÍQUIDA MAIOR OU IGUAL A 6M², SEM VÃOS, UTILIZANDO COLHER DE PEDREIRO E ARGAMASSA DE ASSENTAMENTO COM PREPARO MANUAL. AF_12/2014</t>
  </si>
  <si>
    <t>ALVENARIA ESTRUTURAL DE BLOCOS CERÂMICOS 14X19X29, (ESPESSURA DE 14 CM), PARA PAREDES COM ÁREA LÍQUIDA MENOR QUE 6M², COM VÃOS, UTILIZANDO COLHER DE PEDREIRO E ARGAMASSA DE ASSENTAMENTO COM PREPARO EM BETONEIRA. AF_12/2014</t>
  </si>
  <si>
    <t>113,12</t>
  </si>
  <si>
    <t>ALVENARIA ESTRUTURAL DE BLOCOS CERÂMICOS 14X19X29, (ESPESSURA DE 14 CM), PARA PAREDES COM ÁREA LÍQUIDA MENOR QUE 6M², COM VÃOS, UTILIZANDO COLHER DE PEDREIRO E ARGAMASSA DE ASSENTAMENTO COM PREPARO MANUAL. AF_12/2014</t>
  </si>
  <si>
    <t>115,23</t>
  </si>
  <si>
    <t>ALVENARIA ESTRUTURAL DE BLOCOS CERÂMICOS 14X19X29, (ESPESSURA DE 14 CM), PARA PAREDES COM ÁREA LÍQUIDA MAIOR OU IGUAL A 6M², COM VÃOS, UTILIZANDO COLHER DE PEDREIRO E ARGAMASSA DE ASSENTAMENTO COM PREPARO EM BETONEIRA. AF_12/2014</t>
  </si>
  <si>
    <t>ALVENARIA ESTRUTURAL DE BLOCOS CERÂMICOS 14X19X29, (ESPESSURA DE 14 CM), PARA PAREDES COM ÁREA LÍQUIDA MAIOR OU IGUAL A 6M², COM VÃOS, UTILIZANDO COLHER DE PEDREIRO E ARGAMASSA DE ASSENTAMENTO COM PREPARO MANUAL. AF_12/2014</t>
  </si>
  <si>
    <t>100,77</t>
  </si>
  <si>
    <t>ALVENARIA DE VEDAÇÃO DE BLOCOS DE GESSO DE 7X50X66CM (ESPESSURA 7CM). AF_05/2020</t>
  </si>
  <si>
    <t>54,34</t>
  </si>
  <si>
    <t>ALVENARIA DE VEDAÇÃO DE BLOCOS DE GESSO DE 10X50X66CM (ESPESSURA 10CM). AF_05/2020</t>
  </si>
  <si>
    <t>70,90</t>
  </si>
  <si>
    <t>ALVENARIA DE VEDAÇÃO COM ELEMENTO VAZADO DE CERÂMICA (COBOGÓ) DE 7X20X20CM E ARGAMASSA DE ASSENTAMENTO COM PREPARO EM BETONEIRA. AF_05/2020</t>
  </si>
  <si>
    <t>149,63</t>
  </si>
  <si>
    <t>ALVENARIA DE VEDAÇÃO DE BLOCOS VAZADOS DE CONCRETO DE 9X19X39 CM (ESPESSURA 9 CM) E ARGAMASSA DE ASSENTAMENTO COM PREPARO EM BETONEIRA. AF_12/2021</t>
  </si>
  <si>
    <t>69,34</t>
  </si>
  <si>
    <t>ALVENARIA DE VEDAÇÃO DE BLOCOS VAZADOS DE CONCRETO DE 9X19X39 CM (ESPESSURA 9 CM) E ARGAMASSA DE ASSENTAMENTO COM PREPARO MANUAL. AF_12/2021</t>
  </si>
  <si>
    <t>70,31</t>
  </si>
  <si>
    <t>ALVENARIA DE VEDAÇÃO DE BLOCOS VAZADOS DE CONCRETO DE 14X19X39 CM (ESPESSURA 14 CM)  E ARGAMASSA DE ASSENTAMENTO COM PREPARO EM BETONEIRA. AF_12/2021</t>
  </si>
  <si>
    <t>89,94</t>
  </si>
  <si>
    <t>ALVENARIA DE VEDAÇÃO DE BLOCOS VAZADOS DE CONCRETO DE 14X19X39 CM (ESPESSURA 14 CM) E ARGAMASSA DE ASSENTAMENTO COM PREPARO MANUAL. AF_12/2021</t>
  </si>
  <si>
    <t>ALVENARIA DE VEDAÇÃO DE BLOCOS VAZADOS DE CONCRETO DE 19X19X39 CM (ESPESSURA 19 CM) E ARGAMASSA DE ASSENTAMENTO COM PREPARO EM BETONEIRA. AF_12/2021</t>
  </si>
  <si>
    <t>ALVENARIA DE VEDAÇÃO DE BLOCOS VAZADOS DE CONCRETO DE 19X19X39 CM (ESPESSURA 19 CM) E ARGAMASSA DE ASSENTAMENTO COM PREPARO MANUAL. AF_12/2021</t>
  </si>
  <si>
    <t>110,10</t>
  </si>
  <si>
    <t>77,59</t>
  </si>
  <si>
    <t>ALVENARIA DE VEDAÇÃO DE BLOCOS  VAZADOS DE CONCRETO APARENTE DE 9X19X39 CM (ESPESSURA 9 CM) E ARGAMASSA DE ASSENTAMENTO COM PREPARO MANUAL. AF_12/2021</t>
  </si>
  <si>
    <t>78,56</t>
  </si>
  <si>
    <t>102,02</t>
  </si>
  <si>
    <t>ALVENARIA DE VEDAÇÃO DE BLOCOS  VAZADOS DE CONCRETO APARENTE DE 14X19X39 CM (ESPESSURA 14 CM) E ARGAMASSA DE ASSENTAMENTO COM PREPARO MANUAL. AF_12/2021</t>
  </si>
  <si>
    <t>124,05</t>
  </si>
  <si>
    <t>ALVENARIA DE VEDAÇÃO DE BLOCOS  VAZADOS DE CONCRETO APARENTE DE 19X19X39 CM (ESPESSURA 19 CM) E ARGAMASSA DE ASSENTAMENTO COM PREPARO MANUAL. AF_12/2021</t>
  </si>
  <si>
    <t>125,48</t>
  </si>
  <si>
    <t>ALVENARIA DE VEDAÇÃO DE BLOCOS  VAZADOS DE CONCRETO DE 14X19X29 CM (ESPESSURA 14 CM) E ARGAMASSA DE ASSENTAMENTO COM PREPARO EM BETONEIRA. AF_12/2021</t>
  </si>
  <si>
    <t>104,90</t>
  </si>
  <si>
    <t>ALVENARIA DE VEDAÇÃO DE BLOCOS  VAZADOS DE CONCRETO DE 14X19X29 CM (ESPESSURA 14 CM) E ARGAMASSA DE ASSENTAMENTO COM PREPARO MANUAL. AF_12/2021</t>
  </si>
  <si>
    <t>106,16</t>
  </si>
  <si>
    <t>82,80</t>
  </si>
  <si>
    <t>ALVENARIA DE BLOCOS DE CONCRETO ESTRUTURAL 14X19X39 CM, (ESPESSURA 14 CM), FBK = 4,5 MPA, PARA PAREDES COM ÁREA LÍQUIDA MAIOR OU IGUAL A 6M², SEM VÃOS, UTILIZANDO PALHETA. AF_12/2014</t>
  </si>
  <si>
    <t>78,66</t>
  </si>
  <si>
    <t>ALVENARIA DE BLOCOS DE CONCRETO ESTRUTURAL 14X19X39 CM, (ESPESSURA 14 CM) FBK = 14,0 MPA, PARA PAREDES COM ÁREA LÍQUIDA MENOR QUE 6M², SEM VÃOS, UTILIZANDO PALHETA. AF_12/2014</t>
  </si>
  <si>
    <t>102,06</t>
  </si>
  <si>
    <t>ALVENARIA DE BLOCOS DE CONCRETO ESTRUTURAL 14X19X39 CM, (ESPESSURA 14 CM) FBK = 14,0 MPA, PARA PAREDES COM ÁREA LÍQUIDA MAIOR OU IGUAL A 6M², SEM VÃOS, UTILIZANDO PALHETA. AF_12/2014</t>
  </si>
  <si>
    <t>ALVENARIA DE BLOCOS DE CONCRETO ESTRUTURAL 14X19X39 CM, (ESPESSURA 14 CM), FBK = 4,5 MPA, PARA PAREDES COM ÁREA LÍQUIDA MENOR QUE 6M², COM VÃOS, UTILIZANDO PALHETA. AF_12/2014</t>
  </si>
  <si>
    <t>87,42</t>
  </si>
  <si>
    <t>ALVENARIA DE BLOCOS DE CONCRETO ESTRUTURAL 14X19X39 CM, (ESPESSURA 14 CM), FBK = 4,5 MPA, PARA PAREDES COM ÁREA LÍQUIDA MAIOR OU IGUAL A 6M², COM VÃOS, UTILIZANDO PALHETA. AF_12/2014</t>
  </si>
  <si>
    <t>81,32</t>
  </si>
  <si>
    <t>ALVENARIA DE BLOCOS DE CONCRETO ESTRUTURAL 14X19X39 CM, (ESPESSURA 14 CM) FBK = 14,0 MPA, PARA PAREDES COM ÁREA LÍQUIDA MENOR QUE 6M², COM VÃOS, UTILIZANDO PALHETA. AF_12/2014</t>
  </si>
  <si>
    <t>107,11</t>
  </si>
  <si>
    <t>ALVENARIA DE BLOCOS DE CONCRETO ESTRUTURAL 14X19X39 CM, (ESPESSURA 14 CM) FBK = 14,0 MPA, PARA PAREDES COM ÁREA LÍQUIDA MAIOR OU IGUAL A 6M², COM VÃOS, UTILIZANDO PALHETA. AF_12/2014</t>
  </si>
  <si>
    <t>100,42</t>
  </si>
  <si>
    <t>ALVENARIA DE BLOCOS DE CONCRETO ESTRUTURAL 14X19X29 CM, (ESPESSURA 14 CM), FBK = 4,5 MPA, PARA PAREDES COM ÁREA LÍQUIDA MENOR QUE 6M², SEM VÃOS, UTILIZANDO PALHETA. AF_12/2014</t>
  </si>
  <si>
    <t>ALVENARIA DE BLOCOS DE CONCRETO ESTRUTURAL 14X19X29 CM, (ESPESSURA 14 CM), FBK = 4,5 MPA, PARA PAREDES COM ÁREA LÍQUIDA MAIOR OU IGUAL A 6M², SEM VÃOS, UTILIZANDO PALHETA. AF_12/2014</t>
  </si>
  <si>
    <t>ALVENARIA DE BLOCOS DE CONCRETO ESTRUTURAL 14X19X29 CM, (ESPESSURA 14 CM) FBK = 14,0 MPA, PARA PAREDES COM ÁREA LÍQUIDA MENOR QUE 6M², SEM VÃOS, UTILIZANDO PALHETA. AF_12/2014</t>
  </si>
  <si>
    <t>118,49</t>
  </si>
  <si>
    <t>ALVENARIA DE BLOCOS DE CONCRETO ESTRUTURAL 14X19X29 CM, (ESPESSURA 14 CM) FBK = 14,0 MPA, PARA PAREDES COM ÁREA LÍQUIDA MAIOR OU IGUAL A 6M², SEM VÃOS, UTILIZANDO PALHETA. AF_12/2014</t>
  </si>
  <si>
    <t>113,92</t>
  </si>
  <si>
    <t>ALVENARIA DE BLOCOS DE CONCRETO ESTRUTURAL 14X19X29 CM, (ESPESSURA 14 CM), FBK = 4,5 MPA, PARA PAREDES COM ÁREA LÍQUIDA MENOR QUE 6M², COM VÃOS, UTILIZANDO PALHETA. AF_12/2014</t>
  </si>
  <si>
    <t>105,40</t>
  </si>
  <si>
    <t>ALVENARIA DE BLOCOS DE CONCRETO ESTRUTURAL 14X19X29 CM, (ESPESSURA 14 CM), FBK = 4,5 MPA, PARA PAREDES COM ÁREA LÍQUIDA MAIOR OU IGUAL A 6M², COM VÃOS, UTILIZANDO PALHETA. AF_12/2014</t>
  </si>
  <si>
    <t>ALVENARIA DE BLOCOS DE CONCRETO ESTRUTURAL 14X19X29 CM, (ESPESSURA 14 CM) FBK = 14,0 MPA, PARA PAREDES COM ÁREA LÍQUIDA MENOR QUE 6M², COM VÃOS, UTILIZANDO PALHETA. AF_12/2014</t>
  </si>
  <si>
    <t>125,23</t>
  </si>
  <si>
    <t>ALVENARIA DE BLOCOS DE CONCRETO ESTRUTURAL 14X19X29 CM, (ESPESSURA 14 CM) FBK = 14,0 MPA, PARA PAREDES COM ÁREA LÍQUIDA MAIOR OU IGUAL A 6M², COM VÃOS, UTILIZANDO PALHETA. AF_12/2014</t>
  </si>
  <si>
    <t>117,98</t>
  </si>
  <si>
    <t>ALVENARIA DE BLOCOS DE CONCRETO ESTRUTURAL 14X19X39 CM, (ESPESSURA 14 CM), FBK = 4,5 MPA, PARA PAREDES COM ÁREA LÍQUIDA MENOR QUE 6M², SEM VÃOS, UTILIZANDO COLHER DE PEDREIRO. AF_12/2014</t>
  </si>
  <si>
    <t>ALVENARIA DE BLOCOS DE CONCRETO ESTRUTURAL 14X19X39 CM, (ESPESSURA 14 CM), FBK = 4,5 MPA, PARA PAREDES COM ÁREA LÍQUIDA MAIOR OU IGUAL A 6M², SEM VÃOS, UTILIZANDO COLHER DE PEDREIRO. AF_12/2014</t>
  </si>
  <si>
    <t>93,62</t>
  </si>
  <si>
    <t>ALVENARIA DE BLOCOS DE CONCRETO ESTRUTURAL 14X19X39 CM, (ESPESSURA 14 CM) FBK = 14,0 MPA, PARA PAREDES COM ÁREA LÍQUIDA MENOR QUE 6M², SEM VÃOS, UTILIZANDO COLHER DE PEDREIRO. AF_12/2014</t>
  </si>
  <si>
    <t>116,75</t>
  </si>
  <si>
    <t>ALVENARIA DE BLOCOS DE CONCRETO ESTRUTURAL 14X19X39 CM, (ESPESSURA 14 CM) FBK = 14,0 MPA, PARA PAREDES COM ÁREA LÍQUIDA MAIOR OU IGUAL A 6M², SEM VÃOS, UTILIZANDO COLHER DE PEDREIRO. AF_12/2014</t>
  </si>
  <si>
    <t>112,32</t>
  </si>
  <si>
    <t>ALVENARIA DE BLOCOS DE CONCRETO ESTRUTURAL 14X19X39 CM, (ESPESSURA 14 CM), FBK = 4,5 MPA, PARA PAREDES COM ÁREA LÍQUIDA MENOR QUE 6M², COM VÃOS, UTILIZANDO COLHER DE PEDREIRO. AF_12/2014</t>
  </si>
  <si>
    <t>106,38</t>
  </si>
  <si>
    <t>ALVENARIA DE BLOCOS DE CONCRETO ESTRUTURAL 14X19X39 CM, (ESPESSURA 14 CM), FBK = 4,5 MPA, PARA PAREDES COM ÁREA LÍQUIDA MAIOR OU IGUAL A 6M², COM VÃOS, UTILIZANDO COLHER DE PEDREIRO. AF_12/2014</t>
  </si>
  <si>
    <t>ALVENARIA DE BLOCOS DE CONCRETO ESTRUTURAL 14X19X39 CM, (ESPESSURA 14 CM) FBK = 14,0 MPA, PARA PAREDES COM ÁREA LÍQUIDA MENOR QUE 6M², COM VÃOS, UTILIZANDO COLHER DE PEDREIRO. AF_12/2014</t>
  </si>
  <si>
    <t>126,05</t>
  </si>
  <si>
    <t>ALVENARIA DE BLOCOS DE CONCRETO ESTRUTURAL 14X19X39 CM, (ESPESSURA 14 CM) FBK = 14,0 MPA, PARA PAREDES COM ÁREA LÍQUIDA MAIOR OU IGUAL A 6M², COM VÃOS, UTILIZANDO COLHER DE PEDREIRO. AF_12/2014</t>
  </si>
  <si>
    <t>117,80</t>
  </si>
  <si>
    <t>ALVENARIA DE BLOCOS DE CONCRETO ESTRUTURAL 14X19X29 CM, (ESPESSURA 14 CM), FBK = 4,5 MPA, PARA PAREDES COM ÁREA LÍQUIDA MENOR QUE 6M², SEM VÃOS, UTILIZANDO COLHER DE PEDREIRO. AF_12/2014</t>
  </si>
  <si>
    <t>114,23</t>
  </si>
  <si>
    <t>ALVENARIA DE BLOCOS DE CONCRETO ESTRUTURAL 14X19X29 CM, (ESPESSURA 14 CM), FBK = 4,5 MPA, PARA PAREDES COM ÁREA LÍQUIDA MAIOR OU IGUAL A 6M², SEM VÃOS, UTILIZANDO COLHER DE PEDREIRO. AF_12/2014</t>
  </si>
  <si>
    <t>110,04</t>
  </si>
  <si>
    <t>ALVENARIA DE BLOCOS DE CONCRETO ESTRUTURAL 14X19X29 CM, (ESPESSURA 14 CM) FBK = 14,0 MPA, PARA PAREDES COM ÁREA LÍQUIDA MENOR QUE 6M², SEM VÃOS, UTILIZANDO COLHER DE PEDREIRO. AF_12/2014</t>
  </si>
  <si>
    <t>133,51</t>
  </si>
  <si>
    <t>ALVENARIA DE BLOCOS DE CONCRETO ESTRUTURAL 14X19X29 CM, (ESPESSURA 14 CM) FBK = 14,0 MPA, PARA PAREDES COM ÁREA LÍQUIDA MAIOR OU IGUAL A 6M², SEM VÃOS, UTILIZANDO COLHER DE PEDREIRO. AF_12/2014</t>
  </si>
  <si>
    <t>129,18</t>
  </si>
  <si>
    <t>ALVENARIA DE BLOCOS DE CONCRETO ESTRUTURAL 14X19X29 CM, (ESPESSURA 14 CM), FBK = 4,5 MPA, PARA PAREDES COM ÁREA LÍQUIDA MENOR QUE 6M², COM VÃOS, UTILIZANDO COLHER DE PEDREIRO. AF_12/2014</t>
  </si>
  <si>
    <t>124,69</t>
  </si>
  <si>
    <t>ALVENARIA DE BLOCOS DE CONCRETO ESTRUTURAL 14X19X29 CM, (ESPESSURA 14 CM), FBK = 4,5 MPA, PARA PAREDES COM ÁREA LÍQUIDA MAIOR OU IGUAL A 6M², COM VÃOS, UTILIZANDO COLHER DE PEDREIRO. AF_12/2014</t>
  </si>
  <si>
    <t>116,27</t>
  </si>
  <si>
    <t>ALVENARIA DE BLOCOS DE CONCRETO ESTRUTURAL 14X19X29 CM, (ESPESSURA 14 CM) FBK = 14,0 MPA, PARA PAREDES COM ÁREA LÍQUIDA MENOR QUE 6M², COM VÃOS, UTILIZANDO COLHER DE PEDREIRO. AF_12/2014</t>
  </si>
  <si>
    <t>144,49</t>
  </si>
  <si>
    <t>ALVENARIA DE BLOCOS DE CONCRETO ESTRUTURAL 14X19X29 CM, (ESPESSURA 14 CM) FBK = 14,0 MPA, PARA PAREDES COM ÁREA LÍQUIDA MAIOR OU IGUAL A 6M², COM VÃOS, UTILIZANDO COLHER DE PEDREIRO. AF_12/2014</t>
  </si>
  <si>
    <t>135,68</t>
  </si>
  <si>
    <t>(COMPOSIÇÃO REPRESENTATIVA) DE ALVENARIA DE BLOCOS DE CONCRETO ESTRUTURAL 14X19X39 CM, (ESPESSURA 14 CM), FBK = 4,5 MPA, UTILIZANDO PALHETA, PARA EDIFICAÇÃO HABITACIONAL. AF_10/2015</t>
  </si>
  <si>
    <t>COMPOSIÇÃO REPRESENTATIVA DE SERVIÇOS DE ALVENARIA DE BLOCOS DE CONCRETO ESTRUTURAL 14X19X29 CM, (ESPESSURA 14 CM), FBK = 4,5 MPA, UTILIZANDO PALHETA, PARA EDIFICAÇÃO HABITACIONAL. AF_10/2015</t>
  </si>
  <si>
    <t>ALVENARIA DE VEDAÇÃO COM ELEMENTO VAZADO DE CONCRETO (COBOGÓ) DE 7X50X50CM E ARGAMASSA DE ASSENTAMENTO COM PREPARO EM BETONEIRA. AF_05/2020</t>
  </si>
  <si>
    <t>204,03</t>
  </si>
  <si>
    <t>ALVENARIA DE VEDAÇÃO COM BLOCO DE VIDRO VAZADO, TIPO VENEZIANA, DE 6X20X20CM E ARGAMASSA DE ASSENTAMENTO COM PREPARO EM BETONEIRA. AF_05/2020</t>
  </si>
  <si>
    <t>769,89</t>
  </si>
  <si>
    <t>781,40</t>
  </si>
  <si>
    <t>PAREDE COM PLACAS DE GESSO ACARTONADO (DRYWALL), PARA USO INTERNO, COM DUAS FACES SIMPLES E ESTRUTURA METÁLICA COM GUIAS SIMPLES, SEM VÃOS. AF_06/2017_P</t>
  </si>
  <si>
    <t>85,02</t>
  </si>
  <si>
    <t>PAREDE COM PLACAS DE GESSO ACARTONADO (DRYWALL), PARA USO INTERNO, COM DUAS FACES SIMPLES E ESTRUTURA METÁLICA COM GUIAS SIMPLES, COM VÃOS AF_06/2017_P</t>
  </si>
  <si>
    <t>PAREDE COM PLACAS DE GESSO ACARTONADO (DRYWALL), PARA USO INTERNO, COM DUAS FACES SIMPLES E ESTRUTURA METÁLICA COM GUIAS DUPLAS, SEM VÃOS. AF_06/2017_P</t>
  </si>
  <si>
    <t>117,53</t>
  </si>
  <si>
    <t>PAREDE COM PLACAS DE GESSO ACARTONADO (DRYWALL), PARA USO INTERNO, COM DUAS FACES SIMPLES E ESTRUTURA METÁLICA COM GUIAS DUPLAS, COM VÃOS. AF_06/2017_P</t>
  </si>
  <si>
    <t>142,14</t>
  </si>
  <si>
    <t>PAREDE COM PLACAS DE GESSO ACARTONADO (DRYWALL), PARA USO INTERNO, COM UMA FACE SIMPLES E OUTRA FACE DUPLA E ESTRUTURA METÁLICA COM GUIAS SIMPLES, SEM VÃOS. AF_06/2017_P</t>
  </si>
  <si>
    <t>108,12</t>
  </si>
  <si>
    <t>PAREDE COM PLACAS DE GESSO ACARTONADO (DRYWALL), PARA USO INTERNO, COM UMA FACE SIMPLES E OUTRA FACE DUPLA E ESTRUTURA METÁLICA COM GUIAS SIMPLES, COM VÃOS. AF_06/2017_P</t>
  </si>
  <si>
    <t>121,03</t>
  </si>
  <si>
    <t>PAREDE COM PLACAS DE GESSO ACARTONADO (DRYWALL), PARA USO INTERNO COM UMA FACE SIMPLES E OUTRA FACE DUPLA E ESTRUTURA METÁLICA COM GUIAS DUPLAS, SEM VÃOS. AF_06/2017_P</t>
  </si>
  <si>
    <t>140,64</t>
  </si>
  <si>
    <t>PAREDE COM PLACAS DE GESSO ACARTONADO (DRYWALL), PARA USO INTERNO, COM UMA FACE SIMPLES E OUTRA FACE DUPLA E   ESTRUTURA METÁLICA COM GUIAS DUPLAS, COM VÃOS. AF_06/2017_P</t>
  </si>
  <si>
    <t>165,58</t>
  </si>
  <si>
    <t>PAREDE COM PLACAS DE GESSO ACARTONADO (DRYWALL), PARA USO INTERNO, COM DUAS FACES DUPLAS E ESTRUTURA METÁLICA COM GUIAS SIMPLES, SEM VÃOS. AF_06/2017_P</t>
  </si>
  <si>
    <t>131,24</t>
  </si>
  <si>
    <t>PAREDE COM PLACAS DE GESSO ACARTONADO (DRYWALL), PARA USO INTERNO, COM DUAS FACES DUPLAS E ESTRUTURA METÁLICA COM GUIAS SIMPLES, COM VÃOS. AF_06/2017_P</t>
  </si>
  <si>
    <t>144,46</t>
  </si>
  <si>
    <t>PAREDE COM PLACAS DE GESSO ACARTONADO (DRYWALL), PARA USO INTERNO COM DUAS FACES DUPLAS E ESTRUTURA METÁLICA COM GUIAS DUPLAS, SEM VÃOS. AF_06/2017</t>
  </si>
  <si>
    <t>163,75</t>
  </si>
  <si>
    <t>PAREDE COM PLACAS DE GESSO ACARTONADO (DRYWALL), PARA USO INTERNO, COM DUAS FACES DUPLAS E ESTRUTURA METÁLICA COM GUIAS DUPLAS, COM VÃOS. AF_06/2017_P</t>
  </si>
  <si>
    <t>189,01</t>
  </si>
  <si>
    <t>PAREDE COM PLACAS DE GESSO ACARTONADO (DRYWALL), PARA USO INTERNO, COM UMA FACE SIMPLES E ESTRUTURA METÁLICA COM GUIAS SIMPLES, SEM VÃOS. AF_06/2017_P</t>
  </si>
  <si>
    <t>PAREDE COM PLACAS DE GESSO ACARTONADO (DRYWALL), PARA USO INTERNO, COM UMA FACE SIMPLES E ESTRUTURA METÁLICA COM GUIAS SIMPLES, COM VÃOS. AF_06/2017_P</t>
  </si>
  <si>
    <t>71,66</t>
  </si>
  <si>
    <t>INSTALAÇÃO DE REFORÇO METÁLICO EM PAREDE DRYWALL. AF_06/2017</t>
  </si>
  <si>
    <t>INSTALAÇÃO DE REFORÇO DE MADEIRA EM PAREDE DRYWALL. AF_06/2017</t>
  </si>
  <si>
    <t>32,15</t>
  </si>
  <si>
    <t>DIVISÓRIA FIXA EM VIDRO TEMPERADO 10 MM, SEM ABERTURA. AF_01/2021</t>
  </si>
  <si>
    <t>317,96</t>
  </si>
  <si>
    <t>DIVISORIA SANITÁRIA, TIPO CABINE, EM GRANITO CINZA POLIDO, ESP = 3CM, ASSENTADO COM ARGAMASSA COLANTE AC III-E, EXCLUSIVE FERRAGENS. AF_01/2021</t>
  </si>
  <si>
    <t>671,05</t>
  </si>
  <si>
    <t>DIVISORIA SANITÁRIA, TIPO CABINE, EM MÁRMORE BRANCO POLIDO, ESP = 3CM, ASSENTADO COM ARGAMASSA COLANTE AC III-E, EXCLUSIVE FERRAGENS. AF_01/2021</t>
  </si>
  <si>
    <t>621,12</t>
  </si>
  <si>
    <t>TAPA VISTA DE MICTÓRIO EM GRANITO CINZA POLIDO, ESP = 3CM, ASSENTADO COM ARGAMASSA COLANTE AC III-E . AF_01/2021</t>
  </si>
  <si>
    <t>685,45</t>
  </si>
  <si>
    <t>TAPA VISTA DE MICTÓRIO EM MÁRMORE BRANCO POLIDO, ESP = 3CM, ASSENTADO COM ARGAMASSA COLANTE AC III-E . AF_01/2021</t>
  </si>
  <si>
    <t>776,64</t>
  </si>
  <si>
    <t>DIVISORIA SANITÁRIA, TIPO CABINE, EM PAINEL DE GRANILITE, ESP = 3CM, ASSENTADO COM ARGAMASSA COLANTE AC III-E, EXCLUSIVE FERRAGENS. AF_01/2021</t>
  </si>
  <si>
    <t>274,36</t>
  </si>
  <si>
    <t>TAPA VISTA DE MICTÓRIO EM PAINEL DE GRANILITE, ESP = 3CM, ASSENTADO COM ARGAMASSA COLANTE AC III-E . AF_01/2021</t>
  </si>
  <si>
    <t>301,37</t>
  </si>
  <si>
    <t>ALVENARIA DE VEDAÇÃO DE BLOCOS DE CONCRETO CELULAR DE 10X30X60CM (ESPESSURA 10CM) E ARGAMASSA DE ASSENTAMENTO COM PREPARO EM BETONEIRA. AF_05/2020</t>
  </si>
  <si>
    <t>109,98</t>
  </si>
  <si>
    <t>ALVENARIA DE VEDAÇÃO DE BLOCOS DE CONCRETO CELULAR DE 15X30X60CM (ESPESSURA 15CM) E ARGAMASSA DE ASSENTAMENTO COM PREPARO EM BETONEIRA. AF_05/2020</t>
  </si>
  <si>
    <t>153,79</t>
  </si>
  <si>
    <t>ALVENARIA DE VEDAÇÃO DE BLOCOS DE CONCRETO CELULAR DE 20X30X60CM (ESPESSURA 20CM) E ARGAMASSA DE ASSENTAMENTO COM PREPARO EM BETONEIRA. AF_05/2020</t>
  </si>
  <si>
    <t>225,08</t>
  </si>
  <si>
    <t>EXECUÇÃO DE TAPA BURACO COM APLICAÇÃO DE CONCRETO ASFÁLTICO (USINAGEM PRÓPRIA) E PINTURA DE LIGAÇÃO. AF_12/2020</t>
  </si>
  <si>
    <t>1.648,31</t>
  </si>
  <si>
    <t>EXECUÇÃO DE TAPA BURACO COM APLICAÇÃO DE PRÉ MISTURADO A FRIO (USINAGEM PRÓPRIA) E PINTURA DE LIGAÇÃO. AF_12/2020</t>
  </si>
  <si>
    <t>1.448,46</t>
  </si>
  <si>
    <t>RECOMPOSIÇÃO DE REVESTIMENTO EM CONCRETO ASFÁLTICO (USINAGEM PRÓPRIA), PARA O FECHAMENTO DE VALAS - INCLUSO DEMOLIÇÃO DO PAVIMENTO. AF_12/2020</t>
  </si>
  <si>
    <t>1.783,24</t>
  </si>
  <si>
    <t>RECOMPOSIÇÃO DE REVESTIMENTO EM PRÉ MISTURADO A FRIO (USINAGEM PRÓPRIA), PARA FECHAMENTO DE VALAS - INCLUSO DEMOLIÇÃO DO PAVIMENTO. AF_12/2020</t>
  </si>
  <si>
    <t>1.583,39</t>
  </si>
  <si>
    <t>RECOMPOSIÇÃO DE PAVIMENTOS EM PEDRA POLIÉDRICA, REJUNTAMENTO COM PÓ DE PEDRA, COM REAPROVEITAMENTO DAS PEDRAS POLIÉDRICAS PARA O FECHAMENTO DE VALAS - INCLUSO RETIRADA E COLOCAÇÃO DO MATERIAL. AF_12/2020</t>
  </si>
  <si>
    <t>51,81</t>
  </si>
  <si>
    <t>RECOMPOSIÇÃO DE PAVIMENTO EM PEDRAS POLIÉDRICAS, REJUNTAMENTO COM PEDRISCO E EMULSÃO ASFÁLTICA COM REAPROVEITAMENTO DAS PEDRAS POLIÉDRICAS, PARA O FECHAMENTO DE VALAS - INCLUSO RETIRADA E COLOCAÇÃO DO MATERIAL. AF_12/2020</t>
  </si>
  <si>
    <t>92,00</t>
  </si>
  <si>
    <t>RECOMPOSIÇÃO DE PAVIMENTO EM PEDRAS POLIÉDRICAS, REJUNTAMENTO COM ARGAMASSA, COM REAPROVEITAMENTO DAS PEDRAS POLIÉDRICAS, PARA O FECHAMENTO DE VALAS - INCLUSO RETIRADA E COLOCAÇÃO DO MATERIAL. AF_12/2020</t>
  </si>
  <si>
    <t>RECOMPOSIÇÃO DE PAVIMENTO EM PARALELEPÍPEDOS, REJUNTAMENTO COM PÓ DE PEDRA, COM REAPROVEITAMENTO DOS PARALELEPÍPEDOS, PARA O FECHAMENTO DE VALAS - INCLUSO RETIRADA E COLOCAÇÃO DO MATERIAL. AF_12/2020</t>
  </si>
  <si>
    <t>RECOMPOSIÇÃO DE PAVIMENTO EM PARALELEPÍPEDOS, REJUNTAMENTO COM PEDRISCO E EMULSÃO ASFÁLTICA, COM REAPROVEITAMENTO DOS PARALELEPÍPEDOS, PARA O FECHAMENTO DE VALAS - INCLUSO RETIRADA E COLOCAÇÃO DO MATERIAL. AF_12/2020</t>
  </si>
  <si>
    <t>RECOMPOSIÇÃO DE PAVIMENTO EM PARALELEPÍPEDOS, REJUNTAMENTO COM ARGAMASSA, COM REAPROVEITAMENTO DOS PARALELEPÍPEDOS, PARA O FECHAMENTO DE VALAS - INCLUSO RETIRADA E COLOCAÇÃO DO MATERIAL. AF_12/2020</t>
  </si>
  <si>
    <t>65,97</t>
  </si>
  <si>
    <t>RECOMPOSIÇÃO DE PAVIMENTO EM PISO INTERTRAVADO SEXTAVADO, COM REAPROVEITAMENTO DOS BLOCOS SEXTAVADO, PARA O FECHAMENTO DE VALAS - INCLUSO RETIRADA E COLOCAÇÃO DO MATERIAL. AF_12/2020</t>
  </si>
  <si>
    <t>RECOMPOSIÇÃO DE BASE E OU SUB-BASE PARA REMENDO PROFUNDO DE SOLOS DE COMPORTAMENTO LATERÍTICO (ARENOSO) - INCLUSO RETIRADA E COLOCAÇÃO DO MATERIAL. AF_12/2020</t>
  </si>
  <si>
    <t>101,59</t>
  </si>
  <si>
    <t>RECOMPOSIÇÃO DE BASE E OU SUB-BASE PARA REMENDO PROFUNDO DE SOLO MELHORADO COM CIMENTO (TEOR DE 2%) - INCLUSO RETIRADA E COLOCAÇÃO DO MATERIAL. AF_12/2020</t>
  </si>
  <si>
    <t>131,45</t>
  </si>
  <si>
    <t>RECOMPOSIÇÃO DE BASE E OU SUB-BASE PARA REMENDO PROFUNDO DE SOLO MELHORADO COM CIMENTO (TEOR DE 4%) - INCLUSO RETIRADA E COLOCAÇÃO DO MATERIAL. AF_12/2020</t>
  </si>
  <si>
    <t>159,26</t>
  </si>
  <si>
    <t>RECOMPOSIÇÃO DE BASE E OU SUB-BASE PARA REMENDO PROFUNDO DE SOLO COM CIMENTO (TEOR DE 6%) - INCLUSO RETIRADA E COLOCAÇÃO DO MATERIAL. AF_12/2020</t>
  </si>
  <si>
    <t>186,32</t>
  </si>
  <si>
    <t>RECOMPOSIÇÃO DE BASE E OU SUB-BASE PARA REMENDO PROFUNDO DE SOLO COM CIMENTO (TEOR DE 8%) - INCLUSO RETIRADA E COLOCAÇÃO DO MATERIAL. AF_12/2020</t>
  </si>
  <si>
    <t>213,02</t>
  </si>
  <si>
    <t>RECOMPOSIÇÃO DE BASE E OU SUB-BASE PARA REMENDO PROFUNDO DE SOLO BRITA (40/60) - INCLUSO RETIRADA E COLOCAÇÃO DO MATERIAL. AF_12/2020</t>
  </si>
  <si>
    <t>229,31</t>
  </si>
  <si>
    <t>RECOMPOSIÇÃO DE BASE E OU SUB-BASE PARA REMENDO PROFUNDO DE SOLO BRITA (50/50) - INCLUSO RETIRADA E COLOCAÇÃO DO MATERIAL. AF_12/2020</t>
  </si>
  <si>
    <t>208,03</t>
  </si>
  <si>
    <t>RECOMPOSIÇÃO DE BASE E OU SUB-BASE PARA REMENDO PROFUNDO DE SOLO BRITA (40/60) COM CIMENTO (TEOR DE 4%) - INCLUSO RETIRADA E COLOCAÇÃO DO MATERIAL. AF_12/2020</t>
  </si>
  <si>
    <t>281,87</t>
  </si>
  <si>
    <t>RECOMPOSIÇÃO DE BASE E OU SUB-BASE PARA REMENDO PROFUNDO DE SOLO BRITA (40/60) COM CIMENTO (TEOR DE 6%) - INCLUSO RETIRADA E COLOCAÇÃO DO MATERIAL. AF_12/2020</t>
  </si>
  <si>
    <t>306,38</t>
  </si>
  <si>
    <t>RECOMPOSIÇÃO DE BASE E OU SUB-BASE PARA REMENDO PROFUNDO DE SOLO BRITA (40/60) COM CIMENTO (TEOR DE 8%) - INCLUSO RETIRADA E COLOCAÇÃO DO MATERIAL. AF_12/2020</t>
  </si>
  <si>
    <t>330,52</t>
  </si>
  <si>
    <t>RECOMPOSIÇÃO DE BASE E OU SUB-BASE PARA REMENDO PROFUNDO DE SOLO BRITA (50/50) COM CIMENTO (TEOR DE 4%) - INCLUSO RETIRADA E COLOCAÇÃO DO MATERIAL. AF_12/2020</t>
  </si>
  <si>
    <t>261,44</t>
  </si>
  <si>
    <t>RECOMPOSIÇÃO DE BASE E OU SUB-BASE PARA REMENDO PROFUNDO DE SOLO BRITA (50/50) COM CIMENTO (TEOR DE 6%) - INCLUSO RETIRADA E COLOCAÇÃO DO MATERIAL. AF_12/2020</t>
  </si>
  <si>
    <t>286,36</t>
  </si>
  <si>
    <t>RECOMPOSIÇÃO DE BASE E OU SUB-BASE PARA REMENDO PROFUNDO DE SOLO BRITA (50/50) COM CIMENTO (TEOR DE 8%) - INCLUSO RETIRADA E COLOCAÇÃO DO MATERIAL. AF_12/2020</t>
  </si>
  <si>
    <t>310,94</t>
  </si>
  <si>
    <t>RECOMPOSIÇÃO DE BASE E OU SUB-BASE PARA REMENDO PROFUNDO DE BRITA GRADUADA SIMPLES - INCLUSO RETIRADA E COLOCAÇÃO DO MATERIAL. AF_12/2020</t>
  </si>
  <si>
    <t>343,08</t>
  </si>
  <si>
    <t>RECOMPOSIÇÃO DE BASE E OU SUB-BASE PARA FECHAMENTO DE VALAS DE SOLOS DE COMPORTAMENTO LATERÍTICO (ARENOSO) - INCLUSO RETIRADA E COLOCAÇÃO DO MATERIAL. AF_12/2020</t>
  </si>
  <si>
    <t>23,45</t>
  </si>
  <si>
    <t>RECOMPOSIÇÃO DE BASE E OU SUB-BASE PARA FECHAMENTO DE VALAS DE SOLO MELHORADO COM CIMENTO (TEOR DE 2%) - INCLUSO RETIRADA E COLOCAÇÃO DO MATERIAL. AF_12/2020</t>
  </si>
  <si>
    <t>RECOMPOSIÇÃO DE BASE E OU SUB-BASE PARA FECHAMENTO DE VALAS DE SOLO MELHORADO COM CIMENTO (TEOR DE 4%) - INCLUSO RETIRADA E COLOCAÇÃO DO MATERIAL. AF_12/2020</t>
  </si>
  <si>
    <t>81,12</t>
  </si>
  <si>
    <t>RECOMPOSIÇÃO DE BASE E OU SUB-BASE PARA FECHAMENTO DE VALAS DE SOLO COM CIMENTO (TEOR DE 6%) - INCLUSO RETIRADA E COLOCAÇÃO DO MATERIAL. AF_12/2020</t>
  </si>
  <si>
    <t>108,18</t>
  </si>
  <si>
    <t>RECOMPOSIÇÃO DE BASE E OU SUB-BASE PARA FECHAMENTO DE VALAS DE SOLO COM CIMENTO (TEOR DE 8%) - INCLUSO RETIRADA E COLOCAÇÃO DO MATERIAL. AF_12/2020</t>
  </si>
  <si>
    <t>174,32</t>
  </si>
  <si>
    <t>RECOMPOSIÇÃO DE BASE E OU SUB-BASE PARA FECHAMENTO DE VALAS DE SOLO BRITA (40/60) - INCLUSO RETIRADA E COLOCAÇÃO DO MATERIAL. AF_12/2020</t>
  </si>
  <si>
    <t>151,17</t>
  </si>
  <si>
    <t>RECOMPOSIÇÃO DE BASE E OU SUB-BASE PARA FECHAMENTO DE VALAS DE SOLO BRITA (50/50) - INCLUSO RETIRADA E COLOCAÇÃO DO MATERIAL. AF_12/2020</t>
  </si>
  <si>
    <t>129,89</t>
  </si>
  <si>
    <t>RECOMPOSIÇÃO DE BASE E OU SUB-BASE PARA FECHAMENTO DE VALAS DE SOLO BRITA (40/60) COM CIMENTO (TEOR DE 4%) - INCLUSO RETIRADA E COLOCAÇÃO DO MATERIAL. AF_12/2020</t>
  </si>
  <si>
    <t>203,73</t>
  </si>
  <si>
    <t>RECOMPOSIÇÃO DE BASE E OU SUB-BASE PARA FECHAMENTO DE VALAS DE SOLO BRITA (40/60) COM CIMENTO (TEOR DE 6%) - INCLUSO RETIRADA E COLOCAÇÃO DO MATERIAL. AF_12/2020</t>
  </si>
  <si>
    <t>228,24</t>
  </si>
  <si>
    <t>RECOMPOSIÇÃO DE BASE E OU SUB-BASE PARA FECHAMENTO DE VALAS DE SOLO BRITA (40/60) COM CIMENTO (TEOR DE 8%) - INCLUSO RETIRADA E COLOCAÇÃO DO MATERIAL. AF_12/2020</t>
  </si>
  <si>
    <t>252,38</t>
  </si>
  <si>
    <t>RECOMPOSIÇÃO DE BASE E OU SUB-BASE PARA FECHAMENTO DE VALAS DE SOLO BRITA (50/50) COM CIMENTO (TEOR DE 4%) - INCLUSO RETIRADA E COLOCAÇÃO DO MATERIAL. AF_12/2020</t>
  </si>
  <si>
    <t>183,30</t>
  </si>
  <si>
    <t>RECOMPOSIÇÃO DE BASE E OU SUB-BASE PARA FECHAMENTO DE VALAS DE SOLO BRITA (50/50) COM CIMENTO (TEOR DE 6%) - INCLUSO RETIRADA E COLOCAÇÃO DO MATERIAL. AF_12/2020</t>
  </si>
  <si>
    <t>208,22</t>
  </si>
  <si>
    <t>RECOMPOSIÇÃO DE BASE E OU SUB-BASE PARA FECHAMENTO DE VALAS DE SOLO BRITA (50/50) COM CIMENTO (TEOR DE 8%) - INCLUSO RETIRADA E COLOCAÇÃO DO MATERIAL. AF_12/2020</t>
  </si>
  <si>
    <t>232,80</t>
  </si>
  <si>
    <t>RECOMPOSIÇÃO DE BASE E OU SUB-BASE PARA FECHAMENTO DE VALAS DE BRITA GRADUADA SIMPLES - INCLUSO RETIRADA E COLOCAÇÃO DO MATERIAL. AF_12/2020</t>
  </si>
  <si>
    <t>264,94</t>
  </si>
  <si>
    <t>REASSENTAMENTO DE PARALELEPÍPEDOS, REJUNTAMENTO COM PÓ DE PEDRA, COM REAPROVEITAMENTO DOS PARALELEPÍPEDOS - INCLUSO RETIRADA E COLOCAÇÃO DO MATERIAL. AF_12/2020</t>
  </si>
  <si>
    <t>REASSENTAMENTO DE PARALELEPÍPEDOS, REJUNTAMENTO COM PEDRISCO E EMULSÃO ASFÁLTICA, COM REAPROVEITAMENTO DOS PARALELEPÍPEDOS - INCLUSO RETIRADA E COLOCAÇÃO DO MATERIAL. AF_12/2020_P</t>
  </si>
  <si>
    <t>156,01</t>
  </si>
  <si>
    <t>REASSENTAMENTO DE PARALELEPÍPEDOS, REJUNTAMENTO COM ARGAMASSA, COM REAPROVEITAMENTO DOS PARALELEPÍPEDOS - INCLUSO RETIRADA E COLOCAÇÃO DO MATERIAL. AF_12/2020</t>
  </si>
  <si>
    <t>75,27</t>
  </si>
  <si>
    <t>REASSENTAMENTO DE PEDRAS POLIÉDRICAS, REJUNTAMENTO COM PÓ DE PEDRA, COM REAPROVEITAMENTO DAS PEDRAS POLIÉDRICAS - INCLUSO RETIRADA E COLOCAÇÃO DO MATERIAL.  AF_12/2020</t>
  </si>
  <si>
    <t>58,86</t>
  </si>
  <si>
    <t>REASSENTAMENTO DE PEDRAS POLIÉDRICAS, REJUNTAMENTO COM PEDRISCO E EMULSÃO ASFÁLTICA, COM REAPROVEITAMENTO DAS PEDRAS POLIÉDRICAS - INCLUSO RETIRADA E COLOCAÇÃO DO MATERIAL. AF_12/2020_P</t>
  </si>
  <si>
    <t>159,64</t>
  </si>
  <si>
    <t>REASSENTAMENTO DE PEDRAS POLIÉDRICAS, REJUNTAMENTO COM ARGAMASSA, COM REAPROVEITAMENTO DAS PEDRAS POLIÉDRICAS - INCLUSO RETIRADA E COLOCAÇÃO DO MATERIAL. AF_12/2020</t>
  </si>
  <si>
    <t>REASSENTAMENTO DE BLOCOS PISOGRAMA PARA PISO INTERTRAVADO, COM REAPROVEITAMENTO DOS BLOCOS PISOGRAMA - INCLUSO RETIRADA E COLOCAÇÃO DO MATERIAL. AF_12/2020</t>
  </si>
  <si>
    <t>REASSENTAMENTO DE BLOCOS SEXTAVADO PARA PISO INTERTRAVADO, ESPESSURA DE 6 CM, EM CALÇADA, COM REAPROVEITAMENTO DOS BLOCOS SEXTAVADOS - INCLUSO RETIRADA E COLOCAÇÃO DO MATERIAL. AF_12/2020</t>
  </si>
  <si>
    <t>33,60</t>
  </si>
  <si>
    <t>REASSENTAMENTO DE BLOCOS SEXTAVADO PARA PISO INTERTRAVADO, ESPESSURA DE 6 CM, EM VIA/ESTACIONAMENTO, COM REAPROVEITAMENTO DOS BLOCOS SEXTAVADO - INCLUSO RETIRADA E COLOCAÇÃO DO MATERIAL. AF_12/2020</t>
  </si>
  <si>
    <t>28,23</t>
  </si>
  <si>
    <t>REASSENTAMENTO DE BLOCOS SEXTAVADO PARA PISO INTERTRAVADO, ESPESSURA DE 8 CM, EM VIA/ESTACIONAMENTO, COM REAPROVEITAMENTO DOS BLOCOS SEXTAVADO - INCLUSO RETIRADA E COLOCAÇÃO DO MATERIAL. AF_12/2020</t>
  </si>
  <si>
    <t>30,76</t>
  </si>
  <si>
    <t>REASSENTAMENTO DE BLOCOS SEXTAVADO PARA PISO INTERTRAVADO, ESPESSURA DE 10 CM, EM VIA/ESTACIONAMENTO, COM REAPROVEITAMENTO DOS BLOCOS SEXTAVADO - INCLUSO RETIRADA E COLOCAÇÃO DO MATERIAL. AF_12/2020</t>
  </si>
  <si>
    <t>REASSENTAMENTO DE BLOCOS RETANGULAR PARA PISO INTERTRAVADO, ESPESSURA DE 4  CM, EM CALÇADA, COM REAPROVEITAMENTO DOS BLOCOS RETANGULAR - INCLUSO RETIRADA E COLOCAÇÃO DO MATERIAL. AF_12/2020</t>
  </si>
  <si>
    <t>32,75</t>
  </si>
  <si>
    <t>REASSENTAMENTO DE BLOCOS RETANGULAR PARA PISO INTERTRAVADO, ESPESSURA DE 6 CM, EM CALÇADA, COM REAPROVEITAMENTO DOS BLOCOS RETANGULAR - INCLUSO RETIRADA E COLOCAÇÃO DO MATERIAL. AF_12/2020</t>
  </si>
  <si>
    <t>35,31</t>
  </si>
  <si>
    <t>REASSENTAMENTO DE BLOCOS RETANGULAR PARA PISO INTERTRAVADO, ESPESSURA DE 6 CM, EM VIA/ESTACIONAMENTO, COM REAPROVEITAMENTO DOS BLOCOS RETANGULAR - INCLUSO RETIRADA E COLOCAÇÃO DO MATERIAL. AF_12/2020</t>
  </si>
  <si>
    <t>28,59</t>
  </si>
  <si>
    <t>REASSENTAMENTO DE BLOCOS RETANGULAR PARA PISO INTERTRAVADO, ESPESSURA DE 8 CM, EM VIA/ESTACIONAMENTO, COM REAPROVEITAMENTO DOS BLOCOS RETANGULAR - INCLUSO RETIRADA E COLOCAÇÃO DO MATERIAL. AF_12/2020</t>
  </si>
  <si>
    <t>32,55</t>
  </si>
  <si>
    <t>REASSENTAMENTO DE BLOCOS RETANGULAR PARA PISO INTERTRAVADO, ESPESSURA DE 10 CM, EM VIA/ESTACIONAMENTO, COM REAPROVEITAMENTO DOS BLOCOS RETANGULAR - INCLUSO RETIRADA E COLOCAÇÃO DO MATERIAL. AF_12/2020</t>
  </si>
  <si>
    <t>36,52</t>
  </si>
  <si>
    <t>REASSENTAMENTO DE BLOCOS 16 FACES PARA PISO INTERTRAVADO, ESPESSURA DE 4  CM, EM CALÇADA, COM REAPROVEITAMENTO DOS BLOCOS 16 FACES - INCLUSO RETIRADA E COLOCAÇÃO DO MATERIAL. AF_12/2020</t>
  </si>
  <si>
    <t>REASSENTAMENTO DE BLOCOS 16 FACES PARA PISO INTERTRAVADO, ESPESSURA DE 6 CM, EM CALÇADA, COM REAPROVEITAMENTO DOS BLOCOS 16 FACES - INCLUSO RETIRADA E COLOCAÇÃO DO MATERIAL. AF_12/2020</t>
  </si>
  <si>
    <t>36,90</t>
  </si>
  <si>
    <t>REASSENTAMENTO DE BLOCOS 16 FACES PARA PISO INTERTRAVADO, ESPESSURA DE 6 CM, EM VIA/ESTACIONAMENTO, COM REAPROVEITAMENTO DOS BLOCOS 16 FACES - INCLUSO RETIRADA E COLOCAÇÃO DO MATERIAL. AF_12/2020</t>
  </si>
  <si>
    <t>30,18</t>
  </si>
  <si>
    <t>REASSENTAMENTO DE BLOCOS 16 FACES PARA PISO INTERTRAVADO, ESPESSURA DE 8 CM, EM VIA/ESTACIONAMENTO, COM REAPROVEITAMENTO DOS BLOCOS 16 FACES - INCLUSO RETIRADA E COLOCAÇÃO DO MATERIAL. AF_12/2020</t>
  </si>
  <si>
    <t>34,14</t>
  </si>
  <si>
    <t>REASSENTAMENTO DE BLOCOS 16 FACES PARA PISO INTERTRAVADO, ESPESSURA DE 10 CM, EM VIA/ESTACIONAMENTO, COM REAPROVEITAMENTO DOS BLOCOS 16 FACES - INCLUSO RETIRADA E COLOCAÇÃO DO MATERIAL. AF_12/2020</t>
  </si>
  <si>
    <t>38,11</t>
  </si>
  <si>
    <t>EXECUÇÃO DE TAPA BURACO COM APLICAÇÃO DE CONCRETO ASFÁLTICO (AQUISIÇÃO EM USINA) E PINTURA DE LIGAÇÃO. AF_12/2020</t>
  </si>
  <si>
    <t>1.751,17</t>
  </si>
  <si>
    <t>RECOMPOSIÇÃO DE REVESTIMENTO EM CONCRETO ASFÁLTICO (AQUISIÇÃO EM USINA), PARA O FECHAMENTO DE VALAS - INCLUSO DEMOLIÇÃO DO PAVIMENTO. AF_12/2020</t>
  </si>
  <si>
    <t>1.886,10</t>
  </si>
  <si>
    <t>EXECUÇÃO DE PINTURA DE LIGAÇÃO COM EMULSÃO ASFÁLTICA RR-2C, PARA O FECHAMENTO DE VALAS. AF_12/2020</t>
  </si>
  <si>
    <t>3,73</t>
  </si>
  <si>
    <t>RECOMPOSIÇÃO DE PAVIMENTO EM PISO INTERTRAVADO, COM REAPROVEITAMENTO DOS BLOCOS INTERTRAVADOS, PARA FECHAMENTO DE VALAS - INCLUSO RETIRADA E COLOCAÇÃO DO MATERIAL. AF_12/2020</t>
  </si>
  <si>
    <t>REGULARIZAÇÃO E COMPACTAÇÃO DE SUBLEITO DE SOLO  PREDOMINANTEMENTE ARGILOSO. AF_11/2019</t>
  </si>
  <si>
    <t>REGULARIZAÇÃO E COMPACTAÇÃO DE SUBLEITO DE SOLO PREDOMINANTEMENTE ARENOSO. AF_11/2019</t>
  </si>
  <si>
    <t>1,06</t>
  </si>
  <si>
    <t>EXECUÇÃO E COMPACTAÇÃO DE BASE E OU SUB BASE PARA PAVIMENTAÇÃO DE SOLOS DE COMPORTAMENTO LATERÍTICO (ARENOSO) - EXCLUSIVE SOLO, ESCAVAÇÃO, CARGA E TRANSPORTE. AF_11/2019</t>
  </si>
  <si>
    <t>10,53</t>
  </si>
  <si>
    <t>EXECUÇÃO E COMPACTAÇÃO DE BASE E OU SUB BASE PARA PAVIMENTAÇÃO DE SOLO (PREDOMINANTEMENTE ARENOSO) COM CIMENTO (TEOR DE 2%) - EXCLUSIVE SOLO, ESCAVAÇÃO, CARGA E TRANSPORTE. AF_11/2019</t>
  </si>
  <si>
    <t>45,08</t>
  </si>
  <si>
    <t>EXECUÇÃO E COMPACTAÇÃO DE BASE E OU SUB BASE PARA PAVIMENTAÇÃO DE SOLO (PREDOMINANTEMENTE ARENOSO) COM CIMENTO (TEOR DE 4%) - EXCLUSIVE SOLO, ESCAVAÇÃO, CARGA E TRANSPORTE. AF_11/2019</t>
  </si>
  <si>
    <t>71,03</t>
  </si>
  <si>
    <t>EXECUÇÃO E COMPACTAÇÃO DE BASE E OU SUB BASE PARA PAVIMENTAÇÃO DE SOLO (PREDOMINANTEMENTE ARENOSO) COM CIMENTO (TEOR DE 6%) - EXCLUSIVE SOLO, ESCAVAÇÃO, CARGA E TRANSPORTE. AF_11/2019</t>
  </si>
  <si>
    <t>EXECUÇÃO E COMPACTAÇÃO DE BASE E OU SUB BASE PARA PAVIMENTAÇÃO DE SOLO (PREDOMINANTEMENTE ARENOSO) COM CIMENTO (TEOR DE 8%) - EXCLUSIVE SOLO, ESCAVAÇÃO, CARGA E TRANSPORTE. AF_11/2019</t>
  </si>
  <si>
    <t>125,45</t>
  </si>
  <si>
    <t>253,15</t>
  </si>
  <si>
    <t>EXECUÇÃO E COMPACTAÇÃO DE BASE E OU SUB BASE PARA PAVIMENTAÇÃO DE BRITA GRADUADA SIMPLES TRATADA COM CIMENTO - EXCLUSIVE CARGA E TRANSPORTE. AF_11/2019</t>
  </si>
  <si>
    <t>304,22</t>
  </si>
  <si>
    <t>EXECUÇÃO E COMPACTAÇÃO DE BASE E OU SUB BASE PARA PAVIMENTAÇÃO DE CONCRETO COMPACTADO COM ROLO - EXCLUSIVE CARGA E TRANSPORTE. AF_11/2019</t>
  </si>
  <si>
    <t>374,81</t>
  </si>
  <si>
    <t>173,47</t>
  </si>
  <si>
    <t>EXECUÇÃO E COMPACTAÇÃO DE BASE E OU SUB BASE PARA PAVIMENTAÇÃO DE MACADAME SECO - EXCLUSIVE CARGA E TRANSPORTE. AF_11/2019</t>
  </si>
  <si>
    <t>223,51</t>
  </si>
  <si>
    <t>EXECUÇÃO DE PINTURA DE LIGAÇÃO COM EMULSÃO ASFÁLTICA RR-2C. AF_11/2019</t>
  </si>
  <si>
    <t>2,73</t>
  </si>
  <si>
    <t>EXECUÇÃO E COMPACTAÇÃO DE BASE E OU SUB-BASE PARA PAVIMENTAÇÃO DE SOLO (PREDOMINANTEMENTE ARENOSO) BRITA - 40/60 - EXCLUSIVE SOLO, ESCAVAÇÃO, CARGA E TRANSPORTE. AF_11/2019</t>
  </si>
  <si>
    <t>147,68</t>
  </si>
  <si>
    <t>EXECUÇÃO E COMPACTAÇÃO DE BASE E OU SUB-BASE PARA PAVIMENTAÇÃO DE SOLO (PREDOMINANTEMENTE ARENOSO) BRITA - 50/50 - EXCLUSIVE SOLO, ESCAVAÇÃO, CARGA E TRANSPORTE. AF_11/2019</t>
  </si>
  <si>
    <t>126,47</t>
  </si>
  <si>
    <t>EXECUÇÃO E COMPACTAÇÃO DE BASE E OU SUB-BASE PARA PAVIMENTAÇÃO DE SOLO (PREDOMINANTEMENTE ARENOSO) BRITA - 40/60 COM CIMENTO (TEOR DE 4%) - EXCLUSIVE SOLO, ESCAVAÇÃO, CARGA E TRANSPORTE. AF_11/2019</t>
  </si>
  <si>
    <t>EXECUÇÃO E COMPACTAÇÃO DE BASE E OU SUB-BASE PARA PAVIMENTAÇÃO DE SOLO (PREDOMINANTEMENTE ARENOSO) BRITA - 40/60 COM CIMENTO (TEOR DE 6%) - EXCLUSIVE SOLO, ESCAVAÇÃO, CARGA E TRANSPORTE. AF_11/2019</t>
  </si>
  <si>
    <t>224,82</t>
  </si>
  <si>
    <t>EXECUÇÃO E COMPACTAÇÃO DE BASE E OU SUB-BASE PARA PAVIMENTAÇÃO DE SOLO (PREDOMINANTEMENTE ARENOSO) BRITA - 40/60 COM CIMENTO (TEOR DE 8%) - EXCLUSIVE SOLO, ESCAVAÇÃO, CARGA E TRANSPORTE. AF_11/2019</t>
  </si>
  <si>
    <t>248,89</t>
  </si>
  <si>
    <t>EXECUÇÃO E COMPACTAÇÃO DE BASE E OU SUB-BASE PARA PAVIMENTAÇÃO DE SOLO (PREDOMINANTEMENTE ARENOSO) BRITA - 50/50 COM CIMENTO (TEOR DE 4%)  - EXCLUSIVE SOLO, ESCAVAÇÃO, CARGA E TRANSPORTE. AF_11/2019</t>
  </si>
  <si>
    <t>179,81</t>
  </si>
  <si>
    <t>EXECUÇÃO E COMPACTAÇÃO DE BASE E OU SUB-BASE PARA PAVIMENTAÇÃO DE SOLO (PREDOMINANTEMENTE ARENOSO) BRITA - 50/50 COM CIMENTO (TEOR DE 6%) - EXCLUSIVE SOLO, ESCAVAÇÃO, CARGA E TRANSPORTE. AF_11/2019</t>
  </si>
  <si>
    <t>207,03</t>
  </si>
  <si>
    <t>EXECUÇÃO E COMPACTAÇÃO DE BASE E OU SUB-BASE PARA PAVIMENTAÇÃO DE SOLO (PREDOMINANTEMENTE ARENOSO) BRITA - 50/50 COM CIMENTO (TEOR DE 8%) - EXCLUSIVE SOLO, ESCAVAÇÃO, CARGA E TRANSPORTE. AF_11/2019</t>
  </si>
  <si>
    <t>229,39</t>
  </si>
  <si>
    <t>EXECUÇÃO E COMPACTAÇÃO DE BASE E OU SUB-BASE PARA PAVIMENTAÇÃO DE SOLO (PREDOMINANTEMENTE ARGILOSO) BRITA - 40/60 - EXCLUSIVE SOLO, ESCAVAÇÃO, CARGA E TRANSPORTE. AF_11/2019</t>
  </si>
  <si>
    <t>152,28</t>
  </si>
  <si>
    <t>EXECUÇÃO E COMPACTAÇÃO DE BASE E OU SUB-BASE PARA PAVIMENTAÇÃO DE SOLO (PREDOMINANTEMENTE ARGILOSO) BRITA - 50/50 - EXCLUSIVE SOLO, ESCAVAÇÃO, CARGA E TRANSPORTE. AF_11/2019</t>
  </si>
  <si>
    <t>131,07</t>
  </si>
  <si>
    <t>REGULARIZAÇÃO DE SUPERFÍCIES COM MOTONIVELADORA. AF_11/2019</t>
  </si>
  <si>
    <t>EXECUÇÃO E COMPACTAÇÃO DE BASE E OU SUB BASE PARA PAVIMENTAÇÃO DE SOLOS ESTABILIZADOS GRANULOMETRICAMENTE COM MISTURA DE SOLOS EM PISTA - EXCLUSIVE SOLO, ESCAVAÇÃO, CARGA E TRANSPORTE. AF_11/2019</t>
  </si>
  <si>
    <t>24,54</t>
  </si>
  <si>
    <t>EXECUÇÃO E COMPACTAÇÃO DE BASE E OU SUB BASE PARA PAVIMENTAÇÃO DE SOLO ESTABILIZADO GRANULOMETRICAMENTE SEM MISTURA DE SOLOS - EXCLUSIVE SOLO, ESCAVAÇÃO, CARGA E TRANSPORTE. AF_11/2019</t>
  </si>
  <si>
    <t>40,63</t>
  </si>
  <si>
    <t>EXECUÇÃO DE PAVIMENTO EM PISO INTERTRAVADO, COM BLOCO PISOGRAMA DE 35 X 25 CM, ESPESSURA 6 CM. AF_12/2015</t>
  </si>
  <si>
    <t>70,68</t>
  </si>
  <si>
    <t>EXECUÇÃO DE PAVIMENTO EM PISO INTERTRAVADO, COM BLOCO PISOGRAMA DE 35 X 25 CM, ESPESSURA 8 CM. AF_12/2015</t>
  </si>
  <si>
    <t>EXECUÇÃO DE PAVIMENTO EM PISO INTERTRAVADO, COM BLOCO SEXTAVADO DE 25 X 25 CM, ESPESSURA 6 CM. AF_12/2015</t>
  </si>
  <si>
    <t>70,38</t>
  </si>
  <si>
    <t>EXECUÇÃO DE PAVIMENTO EM PISO INTERTRAVADO, COM BLOCO SEXTAVADO DE 25 X 25 CM, ESPESSURA 8 CM. AF_12/2015</t>
  </si>
  <si>
    <t>EXECUÇÃO DE PAVIMENTO EM PISO INTERTRAVADO, COM BLOCO SEXTAVADO DE 25 X 25 CM, ESPESSURA 10 CM. AF_12/2015</t>
  </si>
  <si>
    <t>104,87</t>
  </si>
  <si>
    <t>EXECUÇÃO DE PASSEIO EM PISO INTERTRAVADO, COM BLOCO RETANGULAR COR NATURAL DE 20 X 10 CM, ESPESSURA 6 CM. AF_12/2015</t>
  </si>
  <si>
    <t>83,66</t>
  </si>
  <si>
    <t>EXECUÇÃO DE PÁTIO/ESTACIONAMENTO EM PISO INTERTRAVADO, COM BLOCO RETANGULAR COR NATURAL DE 20 X 10 CM, ESPESSURA 6 CM. AF_12/2015</t>
  </si>
  <si>
    <t>70,56</t>
  </si>
  <si>
    <t>EXECUÇÃO DE PÁTIO/ESTACIONAMENTO EM PISO INTERTRAVADO, COM BLOCO RETANGULAR COR NATURAL DE 20 X 10 CM, ESPESSURA 8 CM. AF_12/2015</t>
  </si>
  <si>
    <t>88,95</t>
  </si>
  <si>
    <t>EXECUÇÃO DE VIA EM PISO INTERTRAVADO, COM BLOCO RETANGULAR COR NATURAL DE 20 X 10 CM, ESPESSURA 8 CM. AF_12/2015</t>
  </si>
  <si>
    <t>90,48</t>
  </si>
  <si>
    <t>EXECUÇÃO DE PÁTIO/ESTACIONAMENTO EM PISO INTERTRAVADO, COM BLOCO RETANGULAR DE 20 X 10 CM, ESPESSURA 10 CM. AF_12/2015</t>
  </si>
  <si>
    <t>105,35</t>
  </si>
  <si>
    <t>EXECUÇÃO DE VIA EM PISO INTERTRAVADO, COM BLOCO RETANGULAR DE 20 X 10 CM, ESPESSURA 10 CM. AF_12/2015</t>
  </si>
  <si>
    <t>106,99</t>
  </si>
  <si>
    <t>EXECUÇÃO DE PASSEIO EM PISO INTERTRAVADO, COM BLOCO 16 FACES DE 22 X 11 CM, ESPESSURA 6 CM. AF_12/2015</t>
  </si>
  <si>
    <t>85,49</t>
  </si>
  <si>
    <t>EXECUÇÃO DE PÁTIO/ESTACIONAMENTO EM PISO INTERTRAVADO, COM BLOCO 16 FACES DE 22 X 11 CM, ESPESSURA 6 CM. AF_12/2015</t>
  </si>
  <si>
    <t>72,24</t>
  </si>
  <si>
    <t>EXECUÇÃO DE PÁTIO/ESTACIONAMENTO EM PISO INTERTRAVADO, COM BLOCO 16 FACES DE 22 X 11 CM, ESPESSURA 8 CM. AF_12/2015</t>
  </si>
  <si>
    <t>90,64</t>
  </si>
  <si>
    <t>EXECUÇÃO DE VIA EM PISO INTERTRAVADO, COM BLOCO 16 FACES DE 22 X 11 CM, ESPESSURA 8 CM. AF_12/2015</t>
  </si>
  <si>
    <t>EXECUÇÃO DE PÁTIO/ESTACIONAMENTO EM PISO INTERTRAVADO, COM BLOCO 16 FACES DE 22 X 11 CM, ESPESSURA 10 CM. AF_12/2015</t>
  </si>
  <si>
    <t>107,05</t>
  </si>
  <si>
    <t>EXECUÇÃO DE VIA EM PISO INTERTRAVADO, COM BLOCO 16 FACES DE 22 X 11 CM, ESPESSURA 10 CM. AF_12/2015</t>
  </si>
  <si>
    <t>108,66</t>
  </si>
  <si>
    <t>EXECUÇÃO DE PASSEIO EM PISO INTERTRAVADO, COM BLOCO RETANGULAR COLORIDO DE 20 X 10 CM, ESPESSURA 6 CM. AF_12/2015</t>
  </si>
  <si>
    <t>92,51</t>
  </si>
  <si>
    <t>EXECUÇÃO DE PÁTIO/ESTACIONAMENTO EM PISO INTERTRAVADO, COM BLOCO RETANGULAR COLORIDO DE 20 X 10 CM, ESPESSURA 6 CM. AF_12/2015</t>
  </si>
  <si>
    <t>79,03</t>
  </si>
  <si>
    <t>EXECUÇÃO DE PÁTIO/ESTACIONAMENTO EM PISO INTERTRAVADO, COM BLOCO RETANGULAR COLORIDO DE 20 X 10 CM, ESPESSURA 8 CM. AF_12/2015</t>
  </si>
  <si>
    <t>95,72</t>
  </si>
  <si>
    <t>EXECUÇÃO DE VIA EM PISO INTERTRAVADO, COM BLOCO RETANGULAR COLORIDO DE 20 X 10 CM, ESPESSURA 8 CM. AF_12/2015</t>
  </si>
  <si>
    <t>EXECUÇÃO DE PAVIMENTO DE CONCRETO SIMPLES (PCS), FCK = 40 MPA, ESPESSURA DE 15,0 CM. AF_04/2022</t>
  </si>
  <si>
    <t>118,43</t>
  </si>
  <si>
    <t>EXECUÇÃO DE PAVIMENTO DE CONCRETO SIMPLES (PCS), FCK = 40 MPA, ESPESSURA DE 17,5 CM. AF_04/2022</t>
  </si>
  <si>
    <t>132,78</t>
  </si>
  <si>
    <t>EXECUÇÃO DE PAVIMENTO DE CONCRETO SIMPLES (PCS), FCK = 40 MPA, ESPESSURA DE 20,0 CM. AF_04/2022</t>
  </si>
  <si>
    <t>146,26</t>
  </si>
  <si>
    <t>EXECUÇÃO DE PAVIMENTO DE CONCRETO SIMPLES (PCS), FCK = 40 MPA, ESPESSURA DE 22,5 CM. AF_04/2022</t>
  </si>
  <si>
    <t>167,93</t>
  </si>
  <si>
    <t>EXECUÇÃO DE PAVIMENTO DE CONCRETO SIMPLES (PCS), FCK = 40 MPA, ESPESSURA DE 25,0 CM. AF_04/2022</t>
  </si>
  <si>
    <t>194,43</t>
  </si>
  <si>
    <t>EXECUÇÃO DE PAVIMENTO DE CONCRETO SIMPLES (PCS), FCK = 40 MPA, ESPESSURA DE 27,5 CM. AF_04/2022</t>
  </si>
  <si>
    <t>215,55</t>
  </si>
  <si>
    <t>EXECUÇÃO DE PAVIMENTO DE CONCRETO ARMADO (PCA), FCK = 30 MPA, ESPESSURA DE 15,0 CM. AF_04/2022</t>
  </si>
  <si>
    <t>286,47</t>
  </si>
  <si>
    <t>EXECUÇÃO DE PAVIMENTO DE CONCRETO ARMADO (PCA), FCK = 30 MPA, ESPESSURA DE 17,5 CM. AF_04/2022</t>
  </si>
  <si>
    <t>236,53</t>
  </si>
  <si>
    <t>APLICAÇÃO DE LONA PLÁSTICA PARA EXECUÇÃO DE PAVIMENTOS DE CONCRETO. AF_04/2022</t>
  </si>
  <si>
    <t>EXECUÇÃO DE JUNTAS DE CONTRAÇÃO PARA PAVIMENTOS DE CONCRETO. AF_04/2022</t>
  </si>
  <si>
    <t>APLICAÇÃO DE GRAXA EM BARRAS DE TRANSFERÊNCIA PARA EXECUÇÃO DE PAVIMENTO DE CONCRETO. AF_04/2022</t>
  </si>
  <si>
    <t>56,08</t>
  </si>
  <si>
    <t>BARRAS DE TRANSFERÊNCIA, AÇO CA-25 DE 16,0 MM, PARA EXECUÇÃO DE PAVIMENTO DE CONCRETO  FORNECIMENTO E INSTALAÇÃO. AF_04/2022</t>
  </si>
  <si>
    <t>BARRAS DE TRANSFERÊNCIA, AÇO CA-25 DE 20,0 MM, PARA EXECUÇÃO DE PAVIMENTO DE CONCRETO  FORNECIMENTO E INSTALAÇÃO. AF_04/2022</t>
  </si>
  <si>
    <t>BARRAS DE TRANSFERÊNCIA, AÇO CA-25 DE 25,0 MM, PARA EXECUÇÃO DE PAVIMENTO DE CONCRETO  FORNECIMENTO E INSTALAÇÃO. AF_04/2022</t>
  </si>
  <si>
    <t>20,49</t>
  </si>
  <si>
    <t>BARRAS DE TRANSFERÊNCIA, AÇO CA-25 DE 32,0 MM, PARA EXECUÇÃO DE PAVIMENTO DE CONCRETO  FORNECIMENTO E INSTALAÇÃO. AF_04/2022</t>
  </si>
  <si>
    <t>18,94</t>
  </si>
  <si>
    <t>BARRAS DE LIGAÇÃO, AÇO CA-50 DE 10 MM, PARA EXECUÇÃO DE PAVIMENTO DE CONCRETO  FORNECIMENTO E INSTALAÇÃO. AF_04/2022</t>
  </si>
  <si>
    <t>PAVIMENTO COM TRATAMENTO SUPERFICIAL SIMPLES, COM EMULSÃO ASFÁLTICA RR-2C. AF_01/2020</t>
  </si>
  <si>
    <t>PAVIMENTO COM TRATAMENTO SUPERFICIAL SIMPLES, COM EMULSÃO ASFÁLTICA RR-2C, COM BANHO DILUÍDO. AF_01/2020</t>
  </si>
  <si>
    <t>PAVIMENTO COM TRATAMENTO SUPERFICIAL DUPLO, COM EMULSÃO ASFÁLTICA RR-2C. AF_01/2020</t>
  </si>
  <si>
    <t>20,55</t>
  </si>
  <si>
    <t>PAVIMENTO COM TRATAMENTO SUPERFICIAL DUPLO, COM EMULSÃO ASFÁLTICA RR-2C, COM BANHO DILUÍDO. AF_01/2020</t>
  </si>
  <si>
    <t>24,40</t>
  </si>
  <si>
    <t>PAVIMENTO COM TRATAMENTO SUPERFICIAL DUPLO, COM EMULSÃO ASFÁLTICA RR-2C, COM CAPA SELANTE. AF_01/2020</t>
  </si>
  <si>
    <t>PAVIMENTO COM TRATAMENTO SUPERFICIAL TRIPLO, COM EMULSÃO ASFÁLTICA RR-2C. AF_01/2020</t>
  </si>
  <si>
    <t>PAVIMENTO COM TRATAMENTO SUPERFICIAL TRIPLO, COM EMULSÃO ASFÁLTICA RR-2C, COM BANHO DILUÍDO. AF_01/2020</t>
  </si>
  <si>
    <t>PAVIMENTO COM TRATAMENTO SUPERFICIAL TRIPLO, COM EMULSÃO ASFÁLTICA RR-2C, COM CAPA SELANTE. AF_01/2020</t>
  </si>
  <si>
    <t>292,55</t>
  </si>
  <si>
    <t>EXECUÇÃO DE PAVIMENTO EM PARALELEPÍPEDOS, REJUNTAMENTO COM PEDRISCO E EMULSÃO ASFÁLTICA. AF_05/2020_P</t>
  </si>
  <si>
    <t>350,71</t>
  </si>
  <si>
    <t>EXECUÇÃO DE PAVIMENTO EM PARALELEPÍPEDOS, REJUNTAMENTO COM ARGAMASSA TRAÇO 1:3 (CIMENTO E AREIA). AF_05/2020</t>
  </si>
  <si>
    <t>304,95</t>
  </si>
  <si>
    <t>EXECUÇÃO DE PAVIMENTO EM PEDRAS POLIÉDRICAS, REJUNTAMENTO COM PÓ DE PEDRA. AF_05/2020</t>
  </si>
  <si>
    <t>55,12</t>
  </si>
  <si>
    <t>EXECUÇÃO DE PAVIMENTO EM PEDRAS POLIÉDRICAS, REJUNTAMENTO COM PEDRISCO E EMULSÃO ASFÁLTICA. AF_05/2020_P</t>
  </si>
  <si>
    <t>EXECUÇÃO DE PAVIMENTO EM PEDRAS POLIÉDRICAS, REJUNTAMENTO COM ARGAMASSA TRAÇO 1:3 (CIMENTO E AREIA). AF_05/2020</t>
  </si>
  <si>
    <t>EXECUÇÃO DE PAVIMENTO DE CONCRETO SIMPLES (PCS), FCK = 35 MPA, ESPESSURA DE 15,0 CM. AF_04/2022</t>
  </si>
  <si>
    <t>115,47</t>
  </si>
  <si>
    <t>EXECUÇÃO DE PAVIMENTO DE CONCRETO SIMPLES (PCS), FCK = 35 MPA, ESPESSURA DE 16,0 CM. AF_04/2022</t>
  </si>
  <si>
    <t>121,52</t>
  </si>
  <si>
    <t>EXECUÇÃO DE PAVIMENTO DE CONCRETO SIMPLES (PCS), FCK = 40 MPA, ESPESSURA DE 16,0 CM. AF_04/2022</t>
  </si>
  <si>
    <t>148,69</t>
  </si>
  <si>
    <t>EXECUÇÃO DE PAVIMENTO DE CONCRETO SIMPLES (PCS), FCK = 35 MPA, ESPESSURA DE 17,5 CM. AF_04/2022</t>
  </si>
  <si>
    <t>126,38</t>
  </si>
  <si>
    <t>EXECUÇÃO PAVIMENTO DE CONCRETO SIMPLES (PCS), FCK = 35 MPA, ESPESSURA DE 20,0 CM. AF_04/2022</t>
  </si>
  <si>
    <t>142,32</t>
  </si>
  <si>
    <t>EXECUÇÃO PAVIMENTO DE CONCRETO SIMPLES (PCS), FCK = 35 MPA, ESPESSURA DE 22,5 CM. AF_04/2022</t>
  </si>
  <si>
    <t>163,49</t>
  </si>
  <si>
    <t>EXECUÇÃO DE PAVIMENTO DE CONCRETO SIMPLES (PCS), FCK = 35 MPA, ESPESSURA DE 25,0 CM. AF_04/2022</t>
  </si>
  <si>
    <t>189,52</t>
  </si>
  <si>
    <t>EXECUÇÃO PAVIMENTO DE CONCRETO SIMPLES (PCS), FCK = 35 MPA, ESPESSURA DE 27,5 CM. AF_04/2022</t>
  </si>
  <si>
    <t>EXECUÇÃO DE PISO INDUSTRIAL DE CONCRETO ARMADO, FCK = 20 MPA, ESPESSURA DE 12,0 CM. AF_04/2022</t>
  </si>
  <si>
    <t>124,43</t>
  </si>
  <si>
    <t>EXECUÇÃO DE PISO INDUSTRIAL DE CONCRETO ARMADO, FCK = 20 MPA, ESPESSURA DE 14,0 CM. AF_04/2022</t>
  </si>
  <si>
    <t>145,14</t>
  </si>
  <si>
    <t>EXECUÇÃO DE PISO INDUSTRIAL DE CONCRETO ARMADO, FCK = 20 MPA, ESPESSURA DE 15,0 CM. AF_04/2022</t>
  </si>
  <si>
    <t>EXECUÇÃO DE PISO INDUSTRIAL DE CONCRETO ARMADO, FCK = 20 MPA, ESPESSURA DE 18,0 CM. AF_04/2022</t>
  </si>
  <si>
    <t>180,75</t>
  </si>
  <si>
    <t>EXECUÇÃO DE PISO INDUSTRIAL DE CONCRETO ARMADO, FCK = 20 MPA, ESPESSURA DE 20,0 CM. AF_04/2022</t>
  </si>
  <si>
    <t>211,10</t>
  </si>
  <si>
    <t>EXECUÇÃO DE PISO INDUSTRIAL DE CONCRETO ARMADO, FCK = 20 MPA, ESPESSURA DE 22,0 CM. AF_04/2022</t>
  </si>
  <si>
    <t>220,82</t>
  </si>
  <si>
    <t>FORNECIMENTO E INSTALAÇÃO DE SUPORTE DE MADEIRA  PARA PLACAS DE SINALIZAÇÃO, EM SOLO, COM H= DE 2,5 M E SEÇÃO DE 7,5 X 7,5 CM. AF_03/2022</t>
  </si>
  <si>
    <t>109,55</t>
  </si>
  <si>
    <t>FORNECIMENTO E INSTALAÇÃO DE SUPORTE DE MADEIRA PARA PLACAS DE SINALIZAÇÃO, EM SOLO, COM H= DE 2,0 M E SEÇÃO DE 7,5 X 7,5 CM. AF_03/2022</t>
  </si>
  <si>
    <t>FORNECIMENTO E INSTALAÇÃO DE SUPORTE DE MADEIRA PARA PLACAS DE SINALIZAÇÃO EM CONCRETO, COM H= DE 2,5 M E SEÇÃO DE 7,5 X 7,5 CM. AF_03/2022</t>
  </si>
  <si>
    <t>FORNECIMENTO E INSTALAÇÃO DE SUPORTE DE MADEIRA PARA PLACAS DE SINALIZAÇÃO, EM BASE DE CONCRETO, COM H= DE 2,0 M E SEÇÃO DE 7,5 X 7,5 CM. AF_03/2022</t>
  </si>
  <si>
    <t>122,40</t>
  </si>
  <si>
    <t>1.534,64</t>
  </si>
  <si>
    <t>EXECUÇÃO DE PAVIMENTO COM APLICAÇÃO DE CONCRETO ASFÁLTICO, CAMADA DE BINDER - EXCLUSIVE CARGA E TRANSPORTE. AF_11/2019</t>
  </si>
  <si>
    <t>1.328,61</t>
  </si>
  <si>
    <t>FRESAGEM DE PAVIMENTO ASFÁLTICO (PROFUNDIDADE ATÉ 5,0 CM) - EXCLUSIVE TRANSPORTE. AF_11/2019</t>
  </si>
  <si>
    <t>USINAGEM DE BRITA GRADUADA SIMPLES. AF_03/2020</t>
  </si>
  <si>
    <t>241,49</t>
  </si>
  <si>
    <t>USINAGEM DE BRITA GRADUADA TRATADA COM CIMENTO. AF_03/2020</t>
  </si>
  <si>
    <t>291,05</t>
  </si>
  <si>
    <t>USINAGEM DE CONCRETO PARA COMPACTAÇÃO COM ROLO. AF_03/2020</t>
  </si>
  <si>
    <t>363,15</t>
  </si>
  <si>
    <t>EXECUÇÃO DE PAVIMENTO COM APLICAÇÃO DE PRÉ-MISTURADO A FRIO, CAMADA DE ROLAMENTO - EXCLUSIVE CARGA E TRANSPORTE. AF_11/2019</t>
  </si>
  <si>
    <t>1.189,34</t>
  </si>
  <si>
    <t>EXECUÇÃO DE PAVIMENTO COM APLICAÇÃO DE PRÉ-MISTURADO A FRIO, CAMADA DE BINDER - EXCLUSIVE CARGA E TRANSPORTE. AF_11/2019</t>
  </si>
  <si>
    <t>1.146,34</t>
  </si>
  <si>
    <t>USINAGEM DE CONCRETO ASFÁLTICO COM CAP 50/70, PARA CAMADA DE BINDER, PADRÃO DNIT FAIXA B, EM USINA DE ASFALTO CONTÍNUA DE 80 TON/H. AF_03/2020</t>
  </si>
  <si>
    <t>546,04</t>
  </si>
  <si>
    <t>USINAGEM DE CONCRETO ASFÁLTICO COM CAP 50/70, PARA CAMADA DE ROLAMENTO, PADRÃO DNIT FAIXA C, EM USINA DE ASFALTO CONTÍNUA DE 80 TON/H. AF_03/2020</t>
  </si>
  <si>
    <t>586,51</t>
  </si>
  <si>
    <t>USINAGEM DE CONCRETO ASFÁLTICO COM CAP 50/70, PARA CAMADA DE BINDER, PADRÃO DNIT FAIXA B, EM USINA DE ASFALTO CONTÍNUA DE 140 TON/H. AF_03/2020_P</t>
  </si>
  <si>
    <t>476,76</t>
  </si>
  <si>
    <t>USINAGEM DE CONCRETO ASFÁLTICO COM CAP 50/70, PARA CAMADA DE ROLAMENTO, PADRÃO DNIT FAIXA C, EM USINA DE ASFALTO CONTÍNUA DE 140 TON/H. AF_03/2020_P</t>
  </si>
  <si>
    <t>517,24</t>
  </si>
  <si>
    <t>USINAGEM DE CONCRETO ASFÁLTICO COM CAP 50/70, PARA CAMADA DE BINDER, PADRÃO DNIT FAIXA B, EM USINA DE ASFALTO GRAVIMÉTRICA DE 150 TON/H. AF_03/2020_P</t>
  </si>
  <si>
    <t>482,75</t>
  </si>
  <si>
    <t>USINAGEM DE CONCRETO ASFÁLTICO COM CAP 50/70 PARA CAMADA DE ROLAMENTO, PADRÃO DNIT FAIXA C, EM USINA DE ASFALTO GRAVIMÉTRICA DE 150 TON/H. AF_03/2020_P</t>
  </si>
  <si>
    <t>523,22</t>
  </si>
  <si>
    <t>USINAGEM DE PRÉ MISTURADO A FRIO, PARA CAMADA DE BINDER, PADRÃO DNIT FAIXA B. AF_03/2020_P</t>
  </si>
  <si>
    <t>448,14</t>
  </si>
  <si>
    <t>USINAGEM DE PRÉ MISTURADO A FRIO, PARA CAMADA DE ROLAMENTO, PADRÃO DNIT FAIXA C. AF_03/2020_P</t>
  </si>
  <si>
    <t>458,11</t>
  </si>
  <si>
    <t>APLICAÇÃO MANUAL DE FUNDO SELADOR ACRÍLICO EM PANOS COM PRESENÇA DE VÃOS DE EDIFÍCIOS DE MÚLTIPLOS PAVIMENTOS. AF_06/2014</t>
  </si>
  <si>
    <t>APLICAÇÃO MANUAL DE FUNDO SELADOR ACRÍLICO EM PANOS CEGOS DE FACHADA (SEM PRESENÇA DE VÃOS) DE EDIFÍCIOS DE MÚLTIPLOS PAVIMENTOS. AF_06/2014</t>
  </si>
  <si>
    <t>2,54</t>
  </si>
  <si>
    <t>APLICAÇÃO MANUAL DE FUNDO SELADOR ACRÍLICO EM SUPERFÍCIES EXTERNAS DE SACADA DE EDIFÍCIOS DE MÚLTIPLOS PAVIMENTOS. AF_06/2014</t>
  </si>
  <si>
    <t>4,60</t>
  </si>
  <si>
    <t>APLICAÇÃO MANUAL DE FUNDO SELADOR ACRÍLICO EM SUPERFÍCIES INTERNAS DA SACADA DE EDIFÍCIOS DE MÚLTIPLOS PAVIMENTOS. AF_06/2014</t>
  </si>
  <si>
    <t>5,05</t>
  </si>
  <si>
    <t>APLICAÇÃO MANUAL DE FUNDO SELADOR ACRÍLICO EM PAREDES EXTERNAS DE CASAS. AF_06/2014</t>
  </si>
  <si>
    <t>APLICAÇÃO MANUAL DE PINTURA COM TINTA TEXTURIZADA ACRÍLICA EM PANOS COM PRESENÇA DE VÃOS DE EDIFÍCIOS DE MÚLTIPLOS PAVIMENTOS, UMA COR. AF_06/2014</t>
  </si>
  <si>
    <t>APLICAÇÃO MANUAL DE PINTURA COM TINTA TEXTURIZADA ACRÍLICA EM PANOS CEGOS DE FACHADA (SEM PRESENÇA DE VÃOS) DE EDIFÍCIOS DE MÚLTIPLOS PAVIMENTOS, UMA COR. AF_06/2014</t>
  </si>
  <si>
    <t>APLICAÇÃO MANUAL DE PINTURA COM TINTA TEXTURIZADA ACRÍLICA EM SUPERFÍCIES EXTERNAS DE SACADA DE EDIFÍCIOS DE MÚLTIPLOS PAVIMENTOS, UMA COR. AF_06/2014</t>
  </si>
  <si>
    <t>APLICAÇÃO MANUAL DE PINTURA COM TINTA TEXTURIZADA ACRÍLICA EM SUPERFÍCIES INTERNAS DA SACADA DE EDIFÍCIOS DE MÚLTIPLOS PAVIMENTOS, UMA COR. AF_06/2014</t>
  </si>
  <si>
    <t>APLICAÇÃO MANUAL DE PINTURA COM TINTA TEXTURIZADA ACRÍLICA EM PAREDES EXTERNAS DE CASAS, UMA COR. AF_06/2014</t>
  </si>
  <si>
    <t>16,81</t>
  </si>
  <si>
    <t>APLICAÇÃO MANUAL DE PINTURA COM TINTA TEXTURIZADA ACRÍLICA EM PANOS COM PRESENÇA DE VÃOS DE EDIFÍCIOS DE MÚLTIPLOS PAVIMENTOS, DUAS CORES. AF_06/2014</t>
  </si>
  <si>
    <t>19,39</t>
  </si>
  <si>
    <t>APLICAÇÃO MANUAL DE PINTURA COM TINTA TEXTURIZADA ACRÍLICA EM PANOS CEGOS DE FACHADA (SEM PRESENÇA DE VÃOS) DE EDIFÍCIOS DE MÚLTIPLOS PAVIMENTOS, DUAS CORES. AF_06/2014</t>
  </si>
  <si>
    <t>APLICAÇÃO MANUAL DE PINTURA COM TINTA TEXTURIZADA ACRÍLICA EM SUPERFÍCIES EXTERNAS DE SACADA DE EDIFÍCIOS DE MÚLTIPLOS PAVIMENTOS, DUAS CORES. AF_06/2014</t>
  </si>
  <si>
    <t>APLICAÇÃO MANUAL DE PINTURA COM TINTA TEXTURIZADA ACRÍLICA EM SUPERFÍCIES INTERNAS DA SACADA DE EDIFÍCIOS DE MÚLTIPLOS PAVIMENTOS, DUAS CORES. AF_06/2014</t>
  </si>
  <si>
    <t>30,58</t>
  </si>
  <si>
    <t>APLICAÇÃO MANUAL DE PINTURA COM TINTA TEXTURIZADA ACRÍLICA EM PAREDES EXTERNAS DE CASAS, DUAS CORES. AF_06/2014</t>
  </si>
  <si>
    <t>APLICAÇÃO MANUAL DE PINTURA COM TINTA TEXTURIZADA ACRÍLICA EM MOLDURAS DE EPS, PRÉ-FABRICADOS, OU OUTROS. AF_06/2014</t>
  </si>
  <si>
    <t>APLICAÇÃO DE FUNDO SELADOR ACRÍLICO EM TETO, UMA DEMÃO. AF_06/2014</t>
  </si>
  <si>
    <t>APLICAÇÃO DE FUNDO SELADOR ACRÍLICO EM PAREDES, UMA DEMÃO. AF_06/2014</t>
  </si>
  <si>
    <t>3,05</t>
  </si>
  <si>
    <t>APLICAÇÃO MANUAL DE PINTURA COM TINTA LÁTEX ACRÍLICA EM TETO, DUAS DEMÃOS. AF_06/2014</t>
  </si>
  <si>
    <t>16,15</t>
  </si>
  <si>
    <t>14,29</t>
  </si>
  <si>
    <t>APLICAÇÃO E LIXAMENTO DE MASSA LÁTEX EM TETO, UMA DEMÃO. AF_06/2014</t>
  </si>
  <si>
    <t>APLICAÇÃO E LIXAMENTO DE MASSA LÁTEX EM PAREDES, UMA DEMÃO. AF_06/2014</t>
  </si>
  <si>
    <t>APLICAÇÃO E LIXAMENTO DE MASSA LÁTEX EM TETO, DUAS DEMÃOS. AF_06/2014</t>
  </si>
  <si>
    <t>APLICAÇÃO E LIXAMENTO DE MASSA LÁTEX EM PAREDES, DUAS DEMÃOS. AF_06/2014</t>
  </si>
  <si>
    <t>TEXTURA ACRÍLICA, APLICAÇÃO MANUAL EM PAREDE, UMA DEMÃO. AF_09/2016</t>
  </si>
  <si>
    <t>12,89</t>
  </si>
  <si>
    <t>15,26</t>
  </si>
  <si>
    <t>APLICAÇÃO MANUAL DE TINTA LÁTEX ACRÍLICA EM PANOS COM PRESENÇA DE VÃOS DE EDIFÍCIOS DE MÚLTIPLOS PAVIMENTOS, DUAS DEMÃOS. AF_11/2016</t>
  </si>
  <si>
    <t>14,43</t>
  </si>
  <si>
    <t>APLICAÇÃO MANUAL DE TINTA LÁTEX ACRÍLICA EM PANOS SEM PRESENÇA DE VÃOS DE EDIFÍCIOS DE MÚLTIPLOS PAVIMENTOS, DUAS DEMÃOS. AF_11/2016</t>
  </si>
  <si>
    <t>APLICAÇÃO MANUAL DE TINTA LÁTEX ACRÍLICA EM SUPERFÍCIES EXTERNAS DE SACADA DE EDIFÍCIOS DE MÚLTIPLOS PAVIMENTOS, DUAS DEMÃOS. AF_11/2016</t>
  </si>
  <si>
    <t>21,21</t>
  </si>
  <si>
    <t>APLICAÇÃO MANUAL DE TINTA LÁTEX ACRÍLICA EM SUPERFÍCIES INTERNAS DE SACADA DE EDIFÍCIOS DE MÚLTIPLOS PAVIMENTOS, DUAS DEMÃOS. AF_11/2016</t>
  </si>
  <si>
    <t>23,34</t>
  </si>
  <si>
    <t>APLICAÇÃO MANUAL DE TINTA LÁTEX ACRÍLICA EM PAREDE EXTERNAS DE CASAS, DUAS DEMÃOS. AF_11/2016</t>
  </si>
  <si>
    <t>APLICAÇÃO MANUAL DE MASSA ACRÍLICA EM PANOS DE FACHADA COM PRESENÇA DE VÃOS, DE EDIFÍCIOS DE MÚLTIPLOS PAVIMENTOS, UMA DEMÃO. AF_05/2017</t>
  </si>
  <si>
    <t>19,27</t>
  </si>
  <si>
    <t>APLICAÇÃO MANUAL DE MASSA ACRÍLICA EM PANOS DE FACHADA SEM PRESENÇA DE VÃOS, DE EDIFÍCIOS DE MÚLTIPLOS PAVIMENTOS, UMA DEMÃO. AF_05/2017</t>
  </si>
  <si>
    <t>APLICAÇÃO MANUAL DE MASSA ACRÍLICA EM SUPERFÍCIES EXTERNAS DE SACADA DE EDIFÍCIOS DE MÚLTIPLOS PAVIMENTOS, UMA DEMÃO. AF_05/2017</t>
  </si>
  <si>
    <t>27,70</t>
  </si>
  <si>
    <t>APLICAÇÃO MANUAL DE MASSA ACRÍLICA EM SUPERFÍCIES INTERNAS DE SACADA DE EDIFÍCIOS DE MÚLTIPLOS PAVIMENTOS, UMA DEMÃO. AF_05/2017</t>
  </si>
  <si>
    <t>APLICAÇÃO MANUAL DE MASSA ACRÍLICA EM PAREDES EXTERNAS DE CASAS, UMA DEMÃO. AF_05/2017</t>
  </si>
  <si>
    <t>26,82</t>
  </si>
  <si>
    <t>APLICAÇÃO MANUAL DE MASSA ACRÍLICA EM PANOS DE FACHADA SEM PRESENÇA DE VÃOS, DE EDIFÍCIOS DE MÚLTIPLOS PAVIMENTOS, DUAS DEMÃOS. AF_05/2017</t>
  </si>
  <si>
    <t>APLICAÇÃO MANUAL DE MASSA ACRÍLICA EM SUPERFÍCIES EXTERNAS DE SACADA DE EDIFÍCIOS DE MÚLTIPLOS PAVIMENTOS, DUAS DEMÃOS. AF_05/2017</t>
  </si>
  <si>
    <t>38,03</t>
  </si>
  <si>
    <t>APLICAÇÃO MANUAL DE MASSA ACRÍLICA EM SUPERFÍCIES INTERNAS DE SACADA DE EDIFÍCIOS DE MÚLTIPLOS PAVIMENTOS, DUAS DEMÃOS. AF_05/2017</t>
  </si>
  <si>
    <t>41,61</t>
  </si>
  <si>
    <t>APLICAÇÃO MANUAL DE MASSA ACRÍLICA EM PAREDES EXTERNAS DE CASAS, DUAS DEMÃOS. AF_05/2017</t>
  </si>
  <si>
    <t>LIXAMENTO DE MADEIRA PARA APLICAÇÃO DE FUNDO OU PINTURA. AF_01/2021</t>
  </si>
  <si>
    <t>LIXAMENTO DE MASSA PARA MADEIRA. AF_01/2021</t>
  </si>
  <si>
    <t>PINTURA FUNDO NIVELADOR ALQUÍDICO BRANCO EM MADEIRA. AF_01/2021</t>
  </si>
  <si>
    <t>APLICAÇÃO MASSA ALQUÍDICA PARA MADEIRA, PARA PINTURA COM TINTA DE ACABAMENTO (PIGMENTADA). AF_01/2021</t>
  </si>
  <si>
    <t>20,69</t>
  </si>
  <si>
    <t>APLICAÇÃO MASSA ACRÍLICA PARA MADEIRA, PARA PINTURA COM TINTA DE ACABAMENTO (PIGMENTADA). AF_01/2021</t>
  </si>
  <si>
    <t>APLICAÇÃO MASSA EPÓXI PARA MADEIRA, PARA PINTURA COM TINTA PU DE ACABAMENTO (PIGMENTADA). AF_01/2021</t>
  </si>
  <si>
    <t>53,40</t>
  </si>
  <si>
    <t>PINTURA VERNIZ (INCOLOR) ALQUÍDICO EM MADEIRA, USO INTERNO E EXTERNO, 1 DEMÃO. AF_01/2021</t>
  </si>
  <si>
    <t>PINTURA VERNIZ (INCOLOR) ALQUÍDICO EM MADEIRA, USO INTERNO, 1 DEMÃO. AF_01/2021</t>
  </si>
  <si>
    <t>9,65</t>
  </si>
  <si>
    <t>PINTURA VERNIZ (INCOLOR) POLIURETÂNICO (RESINA ALQUÍDICA MODIFICADA) EM MADEIRA, 1 DEMÃO. AF_01/2021</t>
  </si>
  <si>
    <t>PINTURA TINTA DE ACABAMENTO (PIGMENTADA) A ÓLEO EM MADEIRA, 1 DEMÃO. AF_01/2021</t>
  </si>
  <si>
    <t>PINTURA TINTA DE ACABAMENTO (PIGMENTADA) ESMALTE SINTÉTICO FOSCO EM MADEIRA, 1 DEMÃO. AF_01/2021</t>
  </si>
  <si>
    <t>PINTURA TINTA DE ACABAMENTO (PIGMENTADA) ESMALTE SINTÉTICO ACETINADO EM MADEIRA, 1 DEMÃO. AF_01/2021</t>
  </si>
  <si>
    <t>7,69</t>
  </si>
  <si>
    <t>PINTURA TINTA DE ACABAMENTO (PIGMENTADA) ESMALTE SINTÉTICO BRILHANTE EM MADEIRA, 1 DEMÃO. AF_01/2021</t>
  </si>
  <si>
    <t>PINTURA VERNIZ (INCOLOR) ALQUÍDICO EM MADEIRA, USO INTERNO E EXTERNO, 2 DEMÃOS. AF_01/2021</t>
  </si>
  <si>
    <t>PINTURA VERNIZ (INCOLOR) ALQUÍDICO EM MADEIRA, USO INTERNO, 2 DEMÃOS. AF_01/2021</t>
  </si>
  <si>
    <t>PINTURA VERNIZ (INCOLOR) POLIURETÂNICO (RESINA ALQUÍDICA MODIFICADA) EM MADEIRA, 2 DEMÃOS. AF_01/2021</t>
  </si>
  <si>
    <t>PINTURA TINTA DE ACABAMENTO (PIGMENTADA) A ÓLEO EM MADEIRA, 2 DEMÃOS. AF_01/2021</t>
  </si>
  <si>
    <t>15,63</t>
  </si>
  <si>
    <t>PINTURA TINTA DE ACABAMENTO (PIGMENTADA) ESMALTE SINTÉTICO FOSCO EM MADEIRA, 2 DEMÃOS. AF_01/2021</t>
  </si>
  <si>
    <t>PINTURA TINTA DE ACABAMENTO (PIGMENTADA) ESMALTE SINTÉTICO ACETINADO EM MADEIRA, 2 DEMÃOS. AF_01/2021</t>
  </si>
  <si>
    <t>PINTURA TINTA DE ACABAMENTO (PIGMENTADA) ESMALTE SINTÉTICO BRILHANTE EM MADEIRA, 2 DEMÃOS. AF_01/2021</t>
  </si>
  <si>
    <t>14,66</t>
  </si>
  <si>
    <t>PINTURA VERNIZ (INCOLOR) ALQUÍDICO EM MADEIRA, USO INTERNO E EXTERNO, 3 DEMÃOS. AF_01/2021</t>
  </si>
  <si>
    <t>PINTURA VERNIZ (INCOLOR) ALQUÍDICO EM MADEIRA, USO INTERNO, 3 DEMÃOS. AF_01/2021</t>
  </si>
  <si>
    <t>28,96</t>
  </si>
  <si>
    <t>PINTURA VERNIZ (INCOLOR) POLIURETÂNICO (RESINA ALQUÍDICA MODIFICADA) EM MADEIRA, 3 DEMÃOS. AF_01/2021</t>
  </si>
  <si>
    <t>26,22</t>
  </si>
  <si>
    <t>PINTURA TINTA DE ACABAMENTO (PIGMENTADA) A ÓLEO EM MADEIRA, 3 DEMÃOS. AF_01/2021</t>
  </si>
  <si>
    <t>PINTURA TINTA DE ACABAMENTO (PIGMENTADA) ESMALTE SINTÉTICO FOSCO EM MADEIRA, 3 DEMÃOS. AF_01/2021</t>
  </si>
  <si>
    <t>PINTURA TINTA DE ACABAMENTO (PIGMENTADA) ESMALTE SINTÉTICO ACETINADO EM MADEIRA, 3 DEMÃOS. AF_01/2021</t>
  </si>
  <si>
    <t>PINTURA TINTA DE ACABAMENTO (PIGMENTADA) ESMALTE SINTÉTICO BRILHANTE EM MADEIRA, 3 DEMÃOS. AF_01/2021</t>
  </si>
  <si>
    <t>21,99</t>
  </si>
  <si>
    <t>PINTURA IMUNIZANTE PARA MADEIRA, 1 DEMÃO. AF_01/2021</t>
  </si>
  <si>
    <t>PINTURA IMUNIZANTE PARA MADEIRA, 2 DEMÃOS. AF_01/2021</t>
  </si>
  <si>
    <t>JATEAMENTO ABRASIVO COM GRANALHA DE AÇO EM PERFIL METÁLICO EM FÁBRICA. AF_01/2020</t>
  </si>
  <si>
    <t>26,55</t>
  </si>
  <si>
    <t>LIXAMENTO MANUAL EM SUPERFÍCIES METÁLICAS EM OBRA. AF_01/2020</t>
  </si>
  <si>
    <t>COLOCAÇÃO DE FITA PROTETORA PARA PINTURA. AF_01/2020</t>
  </si>
  <si>
    <t>PINTURA COM TINTA ALQUÍDICA DE FUNDO (TIPO ZARCÃO) PULVERIZADA SOBRE PERFIL METÁLICO EXECUTADO EM FÁBRICA (POR DEMÃO). AF_01/2020_P</t>
  </si>
  <si>
    <t>PINTURA COM TINTA ALQUÍDICA DE FUNDO (TIPO ZARCÃO) APLICADA A ROLO OU PINCEL SOBRE PERFIL METÁLICO EXECUTADO EM FÁBRICA (POR DEMÃO). AF_01/2020</t>
  </si>
  <si>
    <t>PINTURA COM TINTA ALQUÍDICA DE FUNDO (TIPO ZARCÃO) PULVERIZADA SOBRE SUPERFÍCIES METÁLICAS (EXCETO PERFIL) EXECUTADO EM OBRA (POR DEMÃO). AF_01/2020_P</t>
  </si>
  <si>
    <t>PINTURA COM TINTA ALQUÍDICA DE FUNDO (TIPO ZARCÃO) APLICADA A ROLO OU PINCEL SOBRE SUPERFÍCIES METÁLICAS (EXCETO PERFIL) EXECUTADO EM OBRA (POR DEMÃO). AF_01/2020</t>
  </si>
  <si>
    <t>PINTURA COM TINTA ALQUÍDICA DE FUNDO E ACABAMENTO (ESMALTE SINTÉTICO GRAFITE) PULVERIZADA SOBRE PERFIL METÁLICO EXECUTADO EM FÁBRICA (POR DEMÃO). AF_01/2020_P</t>
  </si>
  <si>
    <t>PINTURA COM TINTA ALQUÍDICA DE FUNDO E ACABAMENTO (ESMALTE SINTÉTICO GRAFITE) APLICADA A ROLO OU PINCEL SOBRE PERFIL METÁLICO EXECUTADO EM FÁBRICA (POR DEMÃO). AF_01/2020</t>
  </si>
  <si>
    <t>23,05</t>
  </si>
  <si>
    <t>PINTURA COM TINTA ALQUÍDICA DE FUNDO E ACABAMENTO (ESMALTE SINTÉTICO GRAFITE) APLICADA A ROLO OU PINCEL SOBRE SUPERFÍCIES METÁLICAS (EXCETO PERFIL) EXECUTADO EM OBRA (POR DEMÃO). AF_01/2020</t>
  </si>
  <si>
    <t>25,08</t>
  </si>
  <si>
    <t>PINTURA COM TINTA EPOXÍDICA DE FUNDO PULVERIZADA SOBRE PERFIL METÁLICO EXECUTADO EM FÁBRICA (POR DEMÃO). AF_01/2020_P</t>
  </si>
  <si>
    <t>24,84</t>
  </si>
  <si>
    <t>PINTURA COM TINTA EPOXÍDICA DE FUNDO APLICADA A ROLO OU PINCEL SOBRE PERFIL METÁLICO EXECUTADO EM FÁBRICA (POR DEMÃO). AF_01/2020</t>
  </si>
  <si>
    <t>PINTURA COM TINTA EPOXÍDICA DE ACABAMENTO PULVERIZADA SOBRE PERFIL METÁLICO EXECUTADO EM FÁBRICA (POR DEMÃO). AF_01/2020_P</t>
  </si>
  <si>
    <t>18,61</t>
  </si>
  <si>
    <t>PINTURA COM TINTA EPOXÍDICA DE ACABAMENTO APLICADA A ROLO OU PINCEL SOBRE PERFIL METÁLICO EXECUTADO EM FÁBRICA (POR DEMÃO). AF_01/2020</t>
  </si>
  <si>
    <t>21,74</t>
  </si>
  <si>
    <t>PINTURA COM TINTA ACRÍLICA DE FUNDO PULVERIZADA SOBRE SUPERFÍCIES METÁLICAS (EXCETO PERFIL) EXECUTADO EM OBRA (POR DEMÃO). AF_01/2020_P</t>
  </si>
  <si>
    <t>12,07</t>
  </si>
  <si>
    <t>PINTURA COM TINTA ACRÍLICA DE FUNDO APLICADA A ROLO OU PINCEL SOBRE SUPERFÍCIES METÁLICAS (EXCETO PERFIL) EXECUTADO EM OBRA (POR DEMÃO). AF_01/2020</t>
  </si>
  <si>
    <t>14,98</t>
  </si>
  <si>
    <t>PINTURA COM TINTA ACRÍLICA DE ACABAMENTO PULVERIZADA SOBRE SUPERFÍCIES METÁLICAS (EXCETO PERFIL) EXECUTADO EM OBRA (POR DEMÃO). AF_01/2020_P</t>
  </si>
  <si>
    <t>10,14</t>
  </si>
  <si>
    <t>PINTURA COM TINTA ACRÍLICA DE ACABAMENTO APLICADA A ROLO OU PINCEL SOBRE SUPERFÍCIES METÁLICAS (EXCETO PERFIL) EXECUTADO EM OBRA (POR DEMÃO). AF_01/2020</t>
  </si>
  <si>
    <t>13,41</t>
  </si>
  <si>
    <t>PINTURA COM TINTA ALQUÍDICA DE ACABAMENTO (ESMALTE SINTÉTICO ACETINADO) PULVERIZADA SOBRE PERFIL METÁLICO EXECUTADO EM FÁBRICA (POR DEMÃO). AF_01/2020_P</t>
  </si>
  <si>
    <t>9,83</t>
  </si>
  <si>
    <t>PINTURA COM TINTA ALQUÍDICA DE ACABAMENTO (ESMALTE SINTÉTICO ACETINADO) APLICADA A ROLO OU PINCEL SOBRE PERFIL METÁLICO EXECUTADO EM FÁBRICA (POR DEMÃO). AF_01/2020</t>
  </si>
  <si>
    <t>10,43</t>
  </si>
  <si>
    <t>PINTURA COM TINTA ALQUÍDICA DE ACABAMENTO (ESMALTE SINTÉTICO ACETINADO) PULVERIZADA SOBRE SUPERFÍCIES METÁLICAS (EXCETO PERFIL) EXECUTADO EM OBRA (POR DEMÃO). AF_01/2020_P</t>
  </si>
  <si>
    <t>PINTURA COM TINTA ALQUÍDICA DE ACABAMENTO (ESMALTE SINTÉTICO ACETINADO) APLICADA A ROLO OU PINCEL SOBRE SUPERFÍCIES METÁLICAS (EXCETO PERFIL) EXECUTADO EM OBRA (POR DEMÃO). AF_01/2020</t>
  </si>
  <si>
    <t>PINTURA COM TINTA ALQUÍDICA DE ACABAMENTO (ESMALTE SINTÉTICO BRILHANTE) PULVERIZADA SOBRE PERFIL METÁLICO EXECUTADO EM FÁBRICA  (POR DEMÃO). AF_01/2020_P</t>
  </si>
  <si>
    <t>PINTURA COM TINTA ALQUÍDICA DE ACABAMENTO (ESMALTE SINTÉTICO BRILHANTE) APLICADA A ROLO OU PINCEL SOBRE PERFIL METÁLICO EXECUTADO EM FÁBRICA (POR DEMÃO). AF_01/2020</t>
  </si>
  <si>
    <t>PINTURA COM TINTA ALQUÍDICA DE ACABAMENTO (ESMALTE SINTÉTICO BRILHANTE) PULVERIZADA SOBRE SUPERFÍCIES METÁLICAS (EXCETO PERFIL) EXECUTADO EM OBRA  (POR DEMÃO). AF_01/2020_P</t>
  </si>
  <si>
    <t>22,20</t>
  </si>
  <si>
    <t>PINTURA COM TINTA ALQUÍDICA DE ACABAMENTO (ESMALTE SINTÉTICO BRILHANTE) APLICADA A ROLO OU PINCEL SOBRE SUPERFÍCIES METÁLICAS (EXCETO PERFIL) EXECUTADO EM OBRA (POR DEMÃO). AF_01/2020</t>
  </si>
  <si>
    <t>22,51</t>
  </si>
  <si>
    <t>PINTURA COM TINTA ALQUÍDICA DE ACABAMENTO (ESMALTE SINTÉTICO FOSCO) PULVERIZADA SOBRE PERFIL METÁLICO EXECUTADO EM FÁBRICA (POR DEMÃO). AF_01/2020_P</t>
  </si>
  <si>
    <t>9,69</t>
  </si>
  <si>
    <t>PINTURA COM TINTA ALQUÍDICA DE ACABAMENTO (ESMALTE SINTÉTICO FOSCO) APLICADA A ROLO OU PINCEL SOBRE PERFIL METÁLICO EXECUTADO EM FÁBRICA (POR DEMÃO). AF_01/2020</t>
  </si>
  <si>
    <t>PINTURA COM TINTA ALQUÍDICA DE ACABAMENTO (ESMALTE SINTÉTICO FOSCO) PULVERIZADA SOBRE SUPERFÍCIES METÁLICAS (EXCETO PERFIL) EXECUTADO EM OBRA (POR DEMÃO). AF_01/2020_P</t>
  </si>
  <si>
    <t>PINTURA COM TINTA ALQUÍDICA DE ACABAMENTO (ESMALTE SINTÉTICO FOSCO) APLICADA A ROLO OU PINCEL SOBRE SUPERFÍCIES METÁLICAS (EXCETO PERFIL) EXECUTADO EM OBRA (POR DEMÃO). AF_01/2020</t>
  </si>
  <si>
    <t>22,58</t>
  </si>
  <si>
    <t>PINTURA COM TINTA EPOXÍDICA DE ACABAMENTO PULVERIZADA SOBRE PERFIL METÁLICO EXECUTADO EM FÁBRICA (02 DEMÃOS). AF_01/2020_P</t>
  </si>
  <si>
    <t>37,21</t>
  </si>
  <si>
    <t>PINTURA COM TINTA EPOXÍDICA DE ACABAMENTO APLICADA A ROLO OU PINCEL SOBRE PERFIL METÁLICO EXECUTADO EM FÁBRICA (02 DEMÃOS). AF_01/2020</t>
  </si>
  <si>
    <t>43,49</t>
  </si>
  <si>
    <t>PINTURA COM TINTA ACRÍLICA DE ACABAMENTO PULVERIZADA SOBRE SUPERFÍCIES METÁLICAS (EXCETO PERFIL) EXECUTADO EM OBRA (02 DEMÃOS). AF_01/2020_P</t>
  </si>
  <si>
    <t>PINTURA COM TINTA ACRÍLICA DE ACABAMENTO APLICADA A ROLO OU PINCEL SOBRE SUPERFÍCIES METÁLICAS (EXCETO PERFIL) EXECUTADO EM OBRA (02 DEMÃOS). AF_01/2020</t>
  </si>
  <si>
    <t>PINTURA COM TINTA ALQUÍDICA DE ACABAMENTO (ESMALTE SINTÉTICO ACETINADO) PULVERIZADA SOBRE SUPERFÍCIES METÁLICAS (EXCETO PERFIL) EXECUTADO EM OBRA (02 DEMÃOS). AF_01/2020_P</t>
  </si>
  <si>
    <t>44,91</t>
  </si>
  <si>
    <t>PINTURA COM TINTA ALQUÍDICA DE ACABAMENTO (ESMALTE SINTÉTICO ACETINADO) APLICADA A ROLO OU PINCEL SOBRE SUPERFÍCIES METÁLICAS (EXCETO PERFIL) EXECUTADO EM OBRA (02 DEMÃOS). AF_01/2020</t>
  </si>
  <si>
    <t>45,35</t>
  </si>
  <si>
    <t>44,41</t>
  </si>
  <si>
    <t>PINTURA COM TINTA ALQUÍDICA DE ACABAMENTO (ESMALTE SINTÉTICO BRILHANTE) APLICADA A ROLO OU PINCEL SOBRE SUPERFÍCIES METÁLICAS (EXCETO PERFIL) EXECUTADO EM OBRA (02 DEMÃOS). AF_01/2020</t>
  </si>
  <si>
    <t>45,04</t>
  </si>
  <si>
    <t>PINTURA COM TINTA ALQUÍDICA DE ACABAMENTO (ESMALTE SINTÉTICO FOSCO) PULVERIZADA SOBRE SUPERFÍCIES METÁLICAS (EXCETO PERFIL) EXECUTADO EM OBRA (02 DEMÃOS). AF_01/2020_P</t>
  </si>
  <si>
    <t>PINTURA COM TINTA ALQUÍDICA DE ACABAMENTO (ESMALTE SINTÉTICO FOSCO) APLICADA A ROLO OU PINCEL SOBRE SUPERFÍCIES METÁLICAS (EXCETO PERFIL) EXECUTADO EM OBRA (02 DEMÃOS). AF_01/2020</t>
  </si>
  <si>
    <t>45,17</t>
  </si>
  <si>
    <t>PREPARO DO PISO CIMENTADO PARA PINTURA - LIXAMENTO E LIMPEZA. AF_05/2021</t>
  </si>
  <si>
    <t>PINTURA HIDROFUGANTE COM SILICONE, APLICAÇÃO MANUAL, 2 DEMÃOS. AF_05/2021</t>
  </si>
  <si>
    <t>29,34</t>
  </si>
  <si>
    <t>PINTURA DE PISO COM TINTA ACRÍLICA, APLICAÇÃO MANUAL, 2 DEMÃOS, INCLUSO FUNDO PREPARADOR. AF_05/2021</t>
  </si>
  <si>
    <t>PINTURA DE PISO COM TINTA ACRÍLICA, APLICAÇÃO MANUAL, 3 DEMÃOS, INCLUSO FUNDO PREPARADOR. AF_05/2021</t>
  </si>
  <si>
    <t>21,29</t>
  </si>
  <si>
    <t>PINTURA DE PISO COM TINTA EPÓXI, APLICAÇÃO MANUAL, 2 DEMÃOS, INCLUSO PRIMER EPÓXI. AF_05/2021</t>
  </si>
  <si>
    <t>PINTURA DE RODAPÉ COM TINTA EPÓXI, APLICAÇÃO MANUAL, 2 DEMÃOS, INCLUSÃO PRIMER EPÓXI. AF_05/2021</t>
  </si>
  <si>
    <t>PINTURA DE RODAPÉ EM PEDRA DECORATIVA COM VERNIZ DE POLIURETANO, APLICAÇÃO MANUAL, 3 DEMÃOS. AF_05/2021</t>
  </si>
  <si>
    <t>PINTURA DE MEIO-FIO COM TINTA BRANCA A BASE DE CAL (CAIAÇÃO). AF_05/2021</t>
  </si>
  <si>
    <t>ENCERAMENTO DE PISO EM MADEIRA. AF_05/2021</t>
  </si>
  <si>
    <t>PINTURA DE DEMARCAÇÃO DE VAGA COM TINTA ACRÍLICA, E = 10 CM, APLICAÇÃO MANUAL. AF_05/2021</t>
  </si>
  <si>
    <t>3,91</t>
  </si>
  <si>
    <t>PINTURA DE FAIXA DE PEDESTRE OU ZEBRADA COM TINTA ACRÍLICA, E  = 30 CM, APLICAÇÃO MANUAL. AF_05/2021</t>
  </si>
  <si>
    <t>PINTURA DE DEMARCAÇÃO DE QUADRA POLIESPORTIVA COM TINTA ACRÍLICA, E = 5 CM, APLICAÇÃO MANUAL. AF_05/2021</t>
  </si>
  <si>
    <t>8,82</t>
  </si>
  <si>
    <t>PINTURA DE DEMARCAÇÃO DE QUADRA POLIESPORTIVA COM BORRACHA CLORADA, E = 5 CM, APLICAÇÃO MANUAL. AF_05/2021</t>
  </si>
  <si>
    <t>PINTURA DE DEMARCAÇÃO DE QUADRA POLIESPORTIVA COM TINTA EPÓXI, E = 5 CM, APLICAÇÃO MANUAL. AF_05/2021</t>
  </si>
  <si>
    <t>PINTURA DE DEMARCAÇÃO DE VAGA COM TINTA EPÓXI, E = 10 CM, APLICAÇÃO MANUAL. AF_05/2021</t>
  </si>
  <si>
    <t>PINTURA DE FAIXA DE PEDESTRE OU ZEBRADA COM TINTA EPÓXI, E  = 30 CM, APLICAÇÃO MANUAL. AF_05/2021</t>
  </si>
  <si>
    <t>41,03</t>
  </si>
  <si>
    <t>PINTURA DE FAIXA DE PEDESTRE OU ZEBRADA TINTA RETRORREFLETIVA A BASE DE RESINA ACRÍLICA COM MICROESFERAS DE VIDRO, E = 30 CM, APLICAÇÃO MANUAL. AF_05/2021</t>
  </si>
  <si>
    <t>23,54</t>
  </si>
  <si>
    <t>PINTURA DE EIXO VIÁRIO SOBRE ASFALTO COM TINTA RETRORREFLETIVA A BASE DE RESINA ACRÍLICA COM MICROESFERAS DE VIDRO, APLICAÇÃO MECÂNICA COM DEMARCADORA AUTOPROPELIDA. AF_05/2021</t>
  </si>
  <si>
    <t>PINTURA DE SÍMBOLOS E TEXTOS COM TINTA ACRÍLICA, DEMARCAÇÃO COM FITA ADESIVA E APLICAÇÃO COM ROLO. AF_05/2021</t>
  </si>
  <si>
    <t>41,80</t>
  </si>
  <si>
    <t>PINTURA DE SINALIZAÇÃO VERTICAL DE SEGURANÇA, FAIXAS AMARELA E PRETA, APLICAÇÃO MANUAL, 2 DEMÃOS. AF_05/2021</t>
  </si>
  <si>
    <t>72,64</t>
  </si>
  <si>
    <t>PISO CIMENTADO, TRAÇO 1:3 (CIMENTO E AREIA), ACABAMENTO LISO, ESPESSURA 4,0 CM, PREPARO MECÂNICO DA ARGAMASSA. AF_09/2020</t>
  </si>
  <si>
    <t>51,17</t>
  </si>
  <si>
    <t>PISO CIMENTADO, TRAÇO 1:3 (CIMENTO E AREIA), ACABAMENTO RÚSTICO, ESPESSURA 4,0 CM, PREPARO MECÂNICO DA ARGAMASSA. AF_09/2020</t>
  </si>
  <si>
    <t>48,94</t>
  </si>
  <si>
    <t>PISO EM TACO DE MADEIRA 7X42CM, FIXADO COM COLA BASE DE PVA. AF_09/2020</t>
  </si>
  <si>
    <t>214,07</t>
  </si>
  <si>
    <t>ASSOALHO DE MADEIRA. AF_09/2020</t>
  </si>
  <si>
    <t>328,33</t>
  </si>
  <si>
    <t>PISO EM TACO DE MADEIRA 7X21CM, FIXADO COM COLA BASE DE PVA. AF_09/2020</t>
  </si>
  <si>
    <t>219,90</t>
  </si>
  <si>
    <t>REVESTIMENTO CERÂMICO PARA PISO COM PLACAS TIPO ESMALTADA EXTRA DE DIMENSÕES 35X35 CM APLICADA EM AMBIENTES DE ÁREA MENOR QUE 5 M2. AF_06/2014</t>
  </si>
  <si>
    <t>52,84</t>
  </si>
  <si>
    <t>REVESTIMENTO CERÂMICO PARA PISO COM PLACAS TIPO ESMALTADA EXTRA DE DIMENSÕES 35X35 CM APLICADA EM AMBIENTES DE ÁREA ENTRE 5 M2 E 10 M2. AF_06/2014</t>
  </si>
  <si>
    <t>40,26</t>
  </si>
  <si>
    <t>REVESTIMENTO CERÂMICO PARA PISO COM PLACAS TIPO ESMALTADA EXTRA DE DIMENSÕES 45X45 CM APLICADA EM AMBIENTES DE ÁREA MENOR QUE 5 M2. AF_06/2014</t>
  </si>
  <si>
    <t>59,35</t>
  </si>
  <si>
    <t>REVESTIMENTO CERÂMICO PARA PISO COM PLACAS TIPO ESMALTADA EXTRA DE DIMENSÕES 45X45 CM APLICADA EM AMBIENTES DE ÁREA ENTRE 5 M2 E 10 M2. AF_06/2014</t>
  </si>
  <si>
    <t>REVESTIMENTO CERÂMICO PARA PISO COM PLACAS TIPO ESMALTADA EXTRA DE DIMENSÕES 45X45 CM APLICADA EM AMBIENTES DE ÁREA MAIOR QUE 10 M2. AF_06/2014</t>
  </si>
  <si>
    <t>41,30</t>
  </si>
  <si>
    <t>REVESTIMENTO CERÂMICO PARA PISO COM PLACAS TIPO ESMALTADA EXTRA DE DIMENSÕES 60X60 CM APLICADA EM AMBIENTES DE ÁREA MENOR QUE 5 M2. AF_06/2014</t>
  </si>
  <si>
    <t>95,17</t>
  </si>
  <si>
    <t>REVESTIMENTO CERÂMICO PARA PISO COM PLACAS TIPO ESMALTADA EXTRA DE DIMENSÕES 60X60 CM APLICADA EM AMBIENTES DE ÁREA ENTRE 5 M2 E 10 M2. AF_06/2014</t>
  </si>
  <si>
    <t>REVESTIMENTO CERÂMICO PARA PISO COM PLACAS TIPO ESMALTADA EXTRA DE DIMENSÕES 60X60 CM APLICADA EM AMBIENTES DE ÁREA MAIOR QUE 10 M2. AF_06/2014</t>
  </si>
  <si>
    <t>73,80</t>
  </si>
  <si>
    <t>REVESTIMENTO CERÂMICO PARA PISO COM PLACAS TIPO PORCELANATO DE DIMENSÕES 45X45 CM APLICADA EM AMBIENTES DE ÁREA MENOR QUE 5 M². AF_06/2014</t>
  </si>
  <si>
    <t>124,46</t>
  </si>
  <si>
    <t>REVESTIMENTO CERÂMICO PARA PISO COM PLACAS TIPO PORCELANATO DE DIMENSÕES 45X45 CM APLICADA EM AMBIENTES DE ÁREA ENTRE 5 M² E 10 M². AF_06/2014</t>
  </si>
  <si>
    <t>112,13</t>
  </si>
  <si>
    <t>REVESTIMENTO CERÂMICO PARA PISO COM PLACAS TIPO PORCELANATO DE DIMENSÕES 45X45 CM APLICADA EM AMBIENTES DE ÁREA MAIOR QUE 10 M². AF_06/2014</t>
  </si>
  <si>
    <t>104,79</t>
  </si>
  <si>
    <t>REVESTIMENTO CERÂMICO PARA PISO COM PLACAS TIPO PORCELANATO DE DIMENSÕES 60X60 CM APLICADA EM AMBIENTES DE ÁREA MENOR QUE 5 M². AF_06/2014</t>
  </si>
  <si>
    <t>143,46</t>
  </si>
  <si>
    <t>REVESTIMENTO CERÂMICO PARA PISO COM PLACAS TIPO PORCELANATO DE DIMENSÕES 60X60 CM APLICADA EM AMBIENTES DE ÁREA ENTRE 5 M² E 10 M². AF_06/2014</t>
  </si>
  <si>
    <t>129,19</t>
  </si>
  <si>
    <t>REVESTIMENTO CERÂMICO PARA PISO COM PLACAS TIPO PORCELANATO DE DIMENSÕES 60X60 CM APLICADA EM AMBIENTES DE ÁREA MAIOR QUE 10 M². AF_06/2014</t>
  </si>
  <si>
    <t>120,55</t>
  </si>
  <si>
    <t>(COMPOSIÇÃO REPRESENTATIVA) DO SERVIÇO DE REVESTIMENTO CERÂMICO PARA PISO COM PLACAS TIPO ESMALTADA EXTRA DE DIMENSÕES 35X35 CM, PARA EDIFICAÇÃO HABITACIONAL MULTIFAMILIAR (PRÉDIO). AF_11/2014</t>
  </si>
  <si>
    <t>45,62</t>
  </si>
  <si>
    <t>(COMPOSIÇÃO REPRESENTATIVA) DO SERVIÇO DE REVESTIMENTO CERÂMICO PARA PISO COM PLACAS TIPO ESMALTADA EXTRA DE DIMENSÕES 35X35 CM, PARA EDIFICAÇÃO HABITACIONAL UNIFAMILIAR (CASA) E EDIFICAÇÃO PÚBLICA PADRÃO. AF_11/2014</t>
  </si>
  <si>
    <t>REVESTIMENTO CERÂMICO PARA PISO COM PLACAS TIPO ESMALTADA PADRÃO POPULAR DE DIMENSÕES 35X35 CM APLICADA EM AMBIENTES DE ÁREA MENOR QUE 5 M2. AF_06/2014</t>
  </si>
  <si>
    <t>REVESTIMENTO CERÂMICO PARA PISO COM PLACAS TIPO ESMALTADA PADRÃO POPULAR DE DIMENSÕES 35X35 CM APLICADA EM AMBIENTES DE ÁREA ENTRE 5 M2 E 10 M2. AF_06/2014</t>
  </si>
  <si>
    <t>REVESTIMENTO CERÂMICO PARA PISO COM PLACAS TIPO ESMALTADA PADRÃO POPULAR DE DIMENSÕES 35X35 CM APLICADA EM AMBIENTES DE ÁREA MAIOR QUE 10 M2. AF_06/2014</t>
  </si>
  <si>
    <t>35,48</t>
  </si>
  <si>
    <t>PISO EM GRANITO APLICADO EM AMBIENTES INTERNOS. AF_09/2020</t>
  </si>
  <si>
    <t>336,80</t>
  </si>
  <si>
    <t>PISO EM MÁRMORE APLICADO EM AMBIENTES INTERNOS. AF_09/2020</t>
  </si>
  <si>
    <t>428,26</t>
  </si>
  <si>
    <t>453,85</t>
  </si>
  <si>
    <t>34,66</t>
  </si>
  <si>
    <t>43,75</t>
  </si>
  <si>
    <t>PISO CIMENTADO, TRAÇO 1:3 (CIMENTO E AREIA), ACABAMENTO RÚSTICO, ESPESSURA 2,0 CM, PREPARO MECÂNICO DA ARGAMASSA. AF_09/2020</t>
  </si>
  <si>
    <t>32,41</t>
  </si>
  <si>
    <t>PISO CIMENTADO, TRAÇO 1:3 (CIMENTO E AREIA), ACABAMENTO RÚSTICO, ESPESSURA 3,0 CM, PREPARO MECÂNICO DA ARGAMASSA. AF_09/2020</t>
  </si>
  <si>
    <t>41,51</t>
  </si>
  <si>
    <t>61,77</t>
  </si>
  <si>
    <t>RODAPÉ EM LADRILHO HIDRÁULICO, ALTURA 7 CM. AF_09/2020</t>
  </si>
  <si>
    <t>37,61</t>
  </si>
  <si>
    <t>RODAPÉ EM POLIESTIRENO, ALTURA 5 CM. AF_09/2020</t>
  </si>
  <si>
    <t>65,05</t>
  </si>
  <si>
    <t>SOLEIRA EM GRANITO, LARGURA 15 CM, ESPESSURA 2,0 CM. AF_09/2020</t>
  </si>
  <si>
    <t>88,57</t>
  </si>
  <si>
    <t>PISO EM PEDRA PORTUGUESA ASSENTADO SOBRE ARGAMASSA SECA DE CIMENTO E AREIA, TRAÇO 1:3, REJUNTADO COM CIMENTO COMUM. AF_05/2020</t>
  </si>
  <si>
    <t>200,22</t>
  </si>
  <si>
    <t>PISO EM LADRILHO HIDRÁULICO APLICADO EM AMBIENTES EXTERNOS. AF_05/2020</t>
  </si>
  <si>
    <t>123,69</t>
  </si>
  <si>
    <t>PISO EM LADRILHO HIDRÁULICO APLICADO EM AMBIENTES INTERNOS DE ÁREA MENOR QUE 5 M², INCLUSO APLICAÇÃO DE RESINA. AF_09/2020</t>
  </si>
  <si>
    <t>242,85</t>
  </si>
  <si>
    <t>PISO EM LADRILHO HIDRÁULICO APLICADO EM AMBIENTES INTERNOS DE ÁREA ENTRE 5 E 15 M², INCLUSO APLICAÇÃO DE RESINA. AF_09/2020</t>
  </si>
  <si>
    <t>160,65</t>
  </si>
  <si>
    <t>PISO EM PEDRA  ASSENTADO SOBRE ARGAMASSA 1:3 (CIMENTO E AREIA). AF_09/2020</t>
  </si>
  <si>
    <t>290,93</t>
  </si>
  <si>
    <t>PISO EM PEDRA ARDÓSIA ASSENTADO SOBRE ARGAMASSA 1:3 (CIMENTO E AREIA). AF_09/2020</t>
  </si>
  <si>
    <t>PISO PODOTÁTIL, DIRECIONAL OU ALERTA, ASSENTADO SOBRE ARGAMASSA. AF_05/2020</t>
  </si>
  <si>
    <t>159,94</t>
  </si>
  <si>
    <t>PISO VINÍLICO SEMI-FLEXÍVEL EM PLACAS, PADRÃO LISO, ESPESSURA 3,2 MM, FIXADO COM COLA. AF_09/2020</t>
  </si>
  <si>
    <t>190,42</t>
  </si>
  <si>
    <t>258,67</t>
  </si>
  <si>
    <t>PISO DE BORRACHA PASTILHADO, ESPESSURA 15MM, ASSENTADO COM ARGAMASSA. AF_09/2020</t>
  </si>
  <si>
    <t>392,70</t>
  </si>
  <si>
    <t>PISO DE BORRACHA ESPORTIVO, ESPESSURA 15MM, ASSENTADO COM ARGAMASSA. AF_09/2020</t>
  </si>
  <si>
    <t>402,42</t>
  </si>
  <si>
    <t>PISO DE BORRACHA PASTILHADO, ESPESSURA 3,5MM, FIXADO COM ADESIVO ACRÍLICO. AF_09/2020</t>
  </si>
  <si>
    <t>104,17</t>
  </si>
  <si>
    <t>PISO DE BORRACHA CANELADO, ESPESSURA 3,5MM, FIXADO COM ADESIVO ACRÍLICO. AF_09/2020</t>
  </si>
  <si>
    <t>123,41</t>
  </si>
  <si>
    <t>PREPARO DE CONTRAPISO COM POLITRIZ. AF_09/2020</t>
  </si>
  <si>
    <t>3,21</t>
  </si>
  <si>
    <t>PISO EM GRANITO APLICADO EM CALÇADAS OU PISOS EXTERNOS. AF_05/2020</t>
  </si>
  <si>
    <t>346,66</t>
  </si>
  <si>
    <t>PISO EM MÁRMORE APLICADO EM CALÇADAS OU PISOS EXTERNOS. AF_05/2020</t>
  </si>
  <si>
    <t>438,12</t>
  </si>
  <si>
    <t>SOLEIRA EM MÁRMORE, LARGURA 15 CM, ESPESSURA 2,0 CM. AF_09/2020</t>
  </si>
  <si>
    <t>RODAPÉ EM MÁRMORE, ALTURA 7 CM. AF_09/2020</t>
  </si>
  <si>
    <t>RODAPÉ EM MADEIRA, ALTURA 7CM, FIXADO COM COLA. AF_09/2020</t>
  </si>
  <si>
    <t>30,20</t>
  </si>
  <si>
    <t>RODAPÉ EM MADEIRA, ALTURA 7CM, FIXADO COM COLA E PARAFUSOS. AF_09/2020</t>
  </si>
  <si>
    <t>RODAPÉ CERÂMICO DE 7CM DE ALTURA COM PLACAS TIPO ESMALTADA EXTRA  DE DIMENSÕES 35X35CM. AF_06/2014</t>
  </si>
  <si>
    <t>RODAPÉ CERÂMICO DE 7CM DE ALTURA COM PLACAS TIPO ESMALTADA EXTRA DE DIMENSÕES 45X45CM. AF_06/2014</t>
  </si>
  <si>
    <t>RODAPÉ CERÂMICO DE 7CM DE ALTURA COM PLACAS TIPO ESMALTADA EXTRA DE DIMENSÕES 60X60CM. AF_06/2014</t>
  </si>
  <si>
    <t>RODAPÉ CERÂMICO DE 7CM DE ALTURA COM PLACAS TIPO ESMALTADA COMERCIAL DE DIMENSÕES 35X35CM (PADRAO POPULAR). AF_06/2017</t>
  </si>
  <si>
    <t>RODAPÉ EM ARDÓSIA ALTURA 10CM. AF_09/2020</t>
  </si>
  <si>
    <t>RODAPÉ EM MARMORITE, ALTURA 10CM. AF_09/2020</t>
  </si>
  <si>
    <t>21,30</t>
  </si>
  <si>
    <t>817,82</t>
  </si>
  <si>
    <t>618,40</t>
  </si>
  <si>
    <t>EXECUÇÃO DE PASSEIO (CALÇADA) OU PISO DE CONCRETO COM CONCRETO MOLDADO IN LOCO, FEITO EM OBRA, ACABAMENTO CONVENCIONAL, ESPESSURA 6 CM, ARMADO. AF_07/2016</t>
  </si>
  <si>
    <t>EXECUÇÃO DE PASSEIO (CALÇADA) OU PISO DE CONCRETO COM CONCRETO MOLDADO IN LOCO, USINADO, ACABAMENTO CONVENCIONAL, ESPESSURA 6 CM, ARMADO. AF_07/2016</t>
  </si>
  <si>
    <t>EXECUÇÃO DE PASSEIO (CALÇADA) OU PISO DE CONCRETO COM CONCRETO MOLDADO IN LOCO, FEITO EM OBRA, ACABAMENTO CONVENCIONAL, ESPESSURA 8 CM, ARMADO. AF_07/2016</t>
  </si>
  <si>
    <t>117,07</t>
  </si>
  <si>
    <t>EXECUÇÃO DE PASSEIO (CALÇADA) OU PISO DE CONCRETO COM CONCRETO MOLDADO IN LOCO, USINADO, ACABAMENTO CONVENCIONAL, ESPESSURA 8 CM, ARMADO. AF_07/2016</t>
  </si>
  <si>
    <t>101,12</t>
  </si>
  <si>
    <t>EXECUÇÃO DE PASSEIO (CALÇADA) OU PISO DE CONCRETO COM CONCRETO MOLDADO IN LOCO, FEITO EM OBRA, ACABAMENTO CONVENCIONAL, ESPESSURA 10 CM, ARMADO. AF_07/2016</t>
  </si>
  <si>
    <t>133,46</t>
  </si>
  <si>
    <t>EXECUÇÃO DE PASSEIO (CALÇADA) OU PISO DE CONCRETO COM CONCRETO MOLDADO IN LOCO, USINADO, ACABAMENTO CONVENCIONAL, ESPESSURA 10 CM, ARMADO. AF_07/2016</t>
  </si>
  <si>
    <t>113,52</t>
  </si>
  <si>
    <t>EXECUÇÃO DE PASSEIO (CALÇADA) OU PISO DE CONCRETO COM CONCRETO MOLDADO IN LOCO, FEITO EM OBRA, ACABAMENTO CONVENCIONAL, ESPESSURA 12 CM, ARMADO. AF_07/2016</t>
  </si>
  <si>
    <t>151,02</t>
  </si>
  <si>
    <t>EXECUÇÃO DE PASSEIO (CALÇADA) OU PISO DE CONCRETO COM CONCRETO MOLDADO IN LOCO, USINADO, ACABAMENTO CONVENCIONAL, ESPESSURA 12 CM, ARMADO. AF_07/2016</t>
  </si>
  <si>
    <t>127,09</t>
  </si>
  <si>
    <t>78,84</t>
  </si>
  <si>
    <t>PISO TÊXTIL (CARPETE) EM PLACA. AF_09/2020</t>
  </si>
  <si>
    <t>159,89</t>
  </si>
  <si>
    <t>PISO TÊXTIL (CARPETE) EM MANTA (ROLO) E = 6 A 7 MM. AF_09/2020</t>
  </si>
  <si>
    <t>127,45</t>
  </si>
  <si>
    <t>PISO TÊXTIL (CARPETE) EM MANTA (ROLO) E = 9 A 10 MM. AF_09/2020</t>
  </si>
  <si>
    <t>156,58</t>
  </si>
  <si>
    <t>CONTRAPISO EM ARGAMASSA TRAÇO 1:4 (CIMENTO E AREIA), PREPARO MECÂNICO COM BETONEIRA 400 L, APLICADO EM ÁREAS SECAS SOBRE LAJE, ADERIDO, ACABAMENTO NÃO REFORÇADO, ESPESSURA 2CM. AF_07/2021</t>
  </si>
  <si>
    <t>CONTRAPISO EM ARGAMASSA TRAÇO 1:4 (CIMENTO E AREIA), PREPARO MANUAL, APLICADO EM ÁREAS SECAS SOBRE LAJE, ADERIDO, ACABAMENTO NÃO REFORÇADO, ESPESSURA 2CM. AF_07/2021</t>
  </si>
  <si>
    <t>CONTRAPISO EM ARGAMASSA PRONTA, PREPARO MECÂNICO COM MISTURADOR 300 KG, APLICADO EM ÁREAS SECAS SOBRE LAJE, ADERIDO, ACABAMENTO NÃO REFORÇADO, ESPESSURA 2CM. AF_07/2021</t>
  </si>
  <si>
    <t>59,42</t>
  </si>
  <si>
    <t>CONTRAPISO EM ARGAMASSA TRAÇO 1:4 (CIMENTO E AREIA), PREPARO MANUAL, APLICADO EM ÁREAS SECAS SOBRE LAJE, ADERIDO, ACABAMENTO NÃO REFORÇADO, ESPESSURA 3CM. AF_07/2021</t>
  </si>
  <si>
    <t>CONTRAPISO EM ARGAMASSA PRONTA, PREPARO MECÂNICO COM MISTURADOR 300 KG, APLICADO EM ÁREAS SECAS SOBRE LAJE, ADERIDO, ACABAMENTO NÃO REFORÇADO, ESPESSURA 3CM. AF_07/2021</t>
  </si>
  <si>
    <t>71,34</t>
  </si>
  <si>
    <t>CONTRAPISO EM ARGAMASSA PRONTA, PREPARO MANUAL, APLICADO EM ÁREAS SECAS SOBRE LAJE, ADERIDO, ACABAMENTO NÃO REFORÇADO, ESPESSURA 3CM. AF_07/2021</t>
  </si>
  <si>
    <t>79,49</t>
  </si>
  <si>
    <t>CONTRAPISO EM ARGAMASSA TRAÇO 1:4 (CIMENTO E AREIA), PREPARO MECÂNICO COM BETONEIRA 400 L, APLICADO EM ÁREAS SECAS SOBRE LAJE, ADERIDO, ACABAMENTO NÃO REFORÇADO, ESPESSURA 4CM. AF_07/2021</t>
  </si>
  <si>
    <t>44,74</t>
  </si>
  <si>
    <t>CONTRAPISO EM ARGAMASSA TRAÇO 1:4 (CIMENTO E AREIA), PREPARO MANUAL, APLICADO EM ÁREAS SECAS SOBRE LAJE, ADERIDO, ACABAMENTO NÃO REFORÇADO, ESPESSURA 4CM. AF_07/2021</t>
  </si>
  <si>
    <t>CONTRAPISO EM ARGAMASSA PRONTA, PREPARO MECÂNICO COM MISTURADOR 300 KG, APLICADO EM ÁREAS SECAS SOBRE LAJE, ADERIDO, ACABAMENTO NÃO REFORÇADO, ESPESSURA 4CM. AF_07/2021</t>
  </si>
  <si>
    <t>85,89</t>
  </si>
  <si>
    <t>CONTRAPISO EM ARGAMASSA PRONTA, PREPARO MANUAL, APLICADO EM ÁREAS SECAS SOBRE LAJE, ADERIDO, ACABAMENTO NÃO REFORÇADO, ESPESSURA 4CM. AF_07/2021</t>
  </si>
  <si>
    <t>CONTRAPISO EM ARGAMASSA TRAÇO 1:4 (CIMENTO E AREIA), PREPARO MECÂNICO COM BETONEIRA 400 L, APLICADO EM ÁREAS SECAS SOBRE LAJE, NÃO ADERIDO, ACABAMENTO NÃO REFORÇADO, ESPESSURA 4CM. AF_07/2021</t>
  </si>
  <si>
    <t>40,51</t>
  </si>
  <si>
    <t>CONTRAPISO EM ARGAMASSA TRAÇO 1:4 (CIMENTO E AREIA), PREPARO MANUAL, APLICADO EM ÁREAS SECAS SOBRE LAJE, NÃO ADERIDO, ACABAMENTO NÃO REFORÇADO, ESPESSURA 4CM. AF_07/2021</t>
  </si>
  <si>
    <t>46,16</t>
  </si>
  <si>
    <t>CONTRAPISO EM ARGAMASSA PRONTA, PREPARO MECÂNICO COM MISTURADOR 300 KG, APLICADO EM ÁREAS SECAS SOBRE LAJE, NÃO ADERIDO, ACABAMENTO NÃO REFORÇADO, ESPESSURA 4CM. AF_07/2021</t>
  </si>
  <si>
    <t>CONTRAPISO EM ARGAMASSA PRONTA, PREPARO MANUAL, APLICADO EM ÁREAS SECAS SOBRE LAJE, NÃO ADERIDO, ACABAMENTO NÃO REFORÇADO, ESPESSURA 4CM. AF_07/2021</t>
  </si>
  <si>
    <t>91,68</t>
  </si>
  <si>
    <t>CONTRAPISO EM ARGAMASSA TRAÇO 1:4 (CIMENTO E AREIA), PREPARO MECÂNICO COM BETONEIRA 400 L, APLICADO EM ÁREAS SECAS SOBRE LAJE, NÃO ADERIDO, ACABAMENTO NÃO REFORÇADO, ESPESSURA 5CM. AF_07/2021</t>
  </si>
  <si>
    <t>CONTRAPISO EM ARGAMASSA TRAÇO 1:4 (CIMENTO E AREIA), PREPARO MANUAL, APLICADO EM ÁREAS SECAS SOBRE LAJE, NÃO ADERIDO, ACABAMENTO NÃO REFORÇADO, ESPESSURA 5CM. AF_07/2021</t>
  </si>
  <si>
    <t>52,88</t>
  </si>
  <si>
    <t>CONTRAPISO EM ARGAMASSA PRONTA, PREPARO MECÂNICO COM MISTURADOR 300 KG, APLICADO EM ÁREAS SECAS SOBRE LAJE, NÃO ADERIDO, ESPESSURA 5CM. AF_07/2021</t>
  </si>
  <si>
    <t>93,55</t>
  </si>
  <si>
    <t>CONTRAPISO EM ARGAMASSA PRONTA, PREPARO MANUAL, APLICADO EM ÁREAS SECAS SOBRE LAJE, NÃO ADERIDO, ACABAMENTO NÃO REFORÇADO, ESPESSURA 5CM. AF_07/2021</t>
  </si>
  <si>
    <t>105,03</t>
  </si>
  <si>
    <t>CONTRAPISO EM ARGAMASSA TRAÇO 1:4 (CIMENTO E AREIA), PREPARO MECÂNICO COM BETONEIRA 400 L, APLICADO EM ÁREAS SECAS SOBRE LAJE, NÃO ADERIDO, ACABAMENTO NÃO REFORÇADO, ESPESSURA 6CM. AF_07/2021</t>
  </si>
  <si>
    <t>50,16</t>
  </si>
  <si>
    <t>CONTRAPISO EM ARGAMASSA TRAÇO 1:4 (CIMENTO E AREIA), PREPARO MANUAL, APLICADO EM ÁREAS SECAS SOBRE LAJE, NÃO ADERIDO, ACABAMENTO NÃO REFORÇADO, ESPESSURA 6CM. AF_07/2021</t>
  </si>
  <si>
    <t>57,20</t>
  </si>
  <si>
    <t>CONTRAPISO EM ARGAMASSA PRONTA, PREPARO MECÂNICO COM MISTURADOR 300 KG, APLICADO EM ÁREAS SECAS SOBRE LAJE, NÃO ADERIDO, ACABAMENTO NÃO REFORÇADO, ESPESSURA 6CM. AF_07/2021</t>
  </si>
  <si>
    <t>101,48</t>
  </si>
  <si>
    <t>CONTRAPISO EM ARGAMASSA PRONTA, PREPARO MANUAL, APLICADO EM ÁREAS SECAS SOBRE LAJE, NÃO ADERIDO, ACABAMENTO NÃO REFORÇADO, ESPESSURA 6CM. AF_07/2021</t>
  </si>
  <si>
    <t>CONTRAPISO EM ARGAMASSA TRAÇO 1:4 (CIMENTO E AREIA), PREPARO MECÂNICO COM BETONEIRA 400 L, APLICADO EM ÁREAS MOLHADAS SOBRE LAJE, ADERIDO, ACABAMENTO NÃO REFORÇADO, ESPESSURA 2CM. AF_07/2021</t>
  </si>
  <si>
    <t>40,36</t>
  </si>
  <si>
    <t>CONTRAPISO EM ARGAMASSA TRAÇO 1:4 (CIMENTO E AREIA), PREPARO MANUAL, APLICADO EM ÁREAS MOLHADAS SOBRE LAJE, ADERIDO, ACABAMENTO NÃO REFORÇADO, ESPESSURA 2CM. AF_07/2021</t>
  </si>
  <si>
    <t>43,66</t>
  </si>
  <si>
    <t>CONTRAPISO EM ARGAMASSA PRONTA, PREPARO MECÂNICO COM MISTURADOR 300 KG, APLICADO EM ÁREAS MOLHADAS SOBRE LAJE, ADERIDO, ACABAMENTO NÃO REFORÇADO, ESPESSURA 2CM. AF_07/2021</t>
  </si>
  <si>
    <t>64,42</t>
  </si>
  <si>
    <t>CONTRAPISO EM ARGAMASSA PRONTA, PREPARO MANUAL, APLICADO EM ÁREAS MOLHADAS SOBRE LAJE, ADERIDO, ACABAMENTO NÃO REFORÇADO, ESPESSURA 2CM. AF_07/2021</t>
  </si>
  <si>
    <t>70,28</t>
  </si>
  <si>
    <t>CONTRAPISO EM ARGAMASSA TRAÇO 1:4 (CIMENTO E AREIA), PREPARO MECÂNICO COM BETONEIRA 400 L, APLICADO EM ÁREAS MOLHADAS SOBRE LAJE, ADERIDO, ACABAMENTO NÃO REFORÇADO, ESPESSURA 3CM. AF_07/2021</t>
  </si>
  <si>
    <t>48,74</t>
  </si>
  <si>
    <t>CONTRAPISO EM ARGAMASSA TRAÇO 1:4 (CIMENTO E AREIA), PREPARO MANUAL, APLICADO EM ÁREAS MOLHADAS SOBRE LAJE, ADERIDO, ACABAMENTO NÃO REFORÇADO, ESPESSURA 3CM. AF_07/2021</t>
  </si>
  <si>
    <t>53,33</t>
  </si>
  <si>
    <t>CONTRAPISO EM ARGAMASSA PRONTA, PREPARO MECÂNICO COM MISTURADOR 300 KG, APLICADO EM ÁREAS MOLHADAS SOBRE LAJE, ADERIDO, ACABAMENTO NÃO REFORÇADO, ESPESSURA 3CM. AF_07/2021</t>
  </si>
  <si>
    <t>CONTRAPISO EM ARGAMASSA PRONTA, PREPARO MANUAL, APLICADO EM ÁREAS MOLHADAS SOBRE LAJE, ADERIDO, ACABAMENTO NÃO REFORÇADO, ESPESSURA 3CM. AF_07/2021</t>
  </si>
  <si>
    <t>46,57</t>
  </si>
  <si>
    <t>CONTRAPISO EM ARGAMASSA TRAÇO 1:4 (CIMENTO E AREIA), PREPARO MANUAL, APLICADO EM ÁREAS MOLHADAS SOBRE IMPERMEABILIZAÇÃO, ACABAMENTO NÃO REFORÇADO, ESPESSURA 3CM. AF_07/2021</t>
  </si>
  <si>
    <t>CONTRAPISO EM ARGAMASSA PRONTA, PREPARO MECÂNICO COM MISTURADOR 300 KG, APLICADO EM ÁREAS MOLHADAS SOBRE IMPERMEABILIZAÇÃO, ACABAMENTO NÃO REFORÇADO, ESPESSURA 3CM. AF_07/2021</t>
  </si>
  <si>
    <t>80,03</t>
  </si>
  <si>
    <t>CONTRAPISO EM ARGAMASSA PRONTA, PREPARO MANUAL, APLICADO EM ÁREAS MOLHADAS SOBRE IMPERMEABILIZAÇÃO, ACABAMENTO NÃO REFORÇADO, ESPESSURA 3CM. AF_07/2021</t>
  </si>
  <si>
    <t>88,18</t>
  </si>
  <si>
    <t>CONTRAPISO EM ARGAMASSA TRAÇO 1:4 (CIMENTO E AREIA), PREPARO MECÂNICO COM BETONEIRA 400 L, APLICADO EM ÁREAS MOLHADAS SOBRE IMPERMEABILIZAÇÃO, ACABAMENTO NÃO REFORÇADO, ESPESSURA 4CM. AF_07/2021</t>
  </si>
  <si>
    <t>53,48</t>
  </si>
  <si>
    <t>CONTRAPISO EM ARGAMASSA TRAÇO 1:4 (CIMENTO E AREIA), PREPARO MANUAL, APLICADO EM ÁREAS MOLHADAS SOBRE IMPERMEABILIZAÇÃO, ACABAMENTO NÃO REFORÇADO, ESPESSURA 4CM. AF_07/2021</t>
  </si>
  <si>
    <t>59,13</t>
  </si>
  <si>
    <t>CONTRAPISO EM ARGAMASSA PRONTA, PREPARO MECÂNICO COM MISTURADOR 300 KG, APLICADO EM ÁREAS MOLHADAS SOBRE IMPERMEABILIZAÇÃO, ACABAMENTO NÃO REFORÇADO, ESPESSURA 4CM. AF_07/2021</t>
  </si>
  <si>
    <t>CONTRAPISO EM ARGAMASSA PRONTA, PREPARO MANUAL, APLICADO EM ÁREAS MOLHADAS SOBRE IMPERMEABILIZAÇÃO, ACABAMENTO NÃO REFORÇADO, ESPESSURA 4CM. AF_07/2021</t>
  </si>
  <si>
    <t>104,65</t>
  </si>
  <si>
    <t>CONTRAPISO COM ARGAMASSA AUTONIVELANTE, APLICADO SOBRE LAJE, NÃO ADERIDO, ESPESSURA 3CM. AF_07/2021</t>
  </si>
  <si>
    <t>CONTRAPISO COM ARGAMASSA AUTONIVELANTE, APLICADO SOBRE LAJE, NÃO ADERIDO, ESPESSURA 4CM. AF_07/2021</t>
  </si>
  <si>
    <t>26,65</t>
  </si>
  <si>
    <t>CONTRAPISO COM ARGAMASSA AUTONIVELANTE, APLICADO SOBRE LAJE, NÃO ADERIDO, ESPESSURA 5CM. AF_07/2021</t>
  </si>
  <si>
    <t>CONTRAPISO COM ARGAMASSA AUTONIVELANTE, APLICADO SOBRE LAJE, ADERIDO, ESPESSURA 2CM. AF_07/2021</t>
  </si>
  <si>
    <t>18,20</t>
  </si>
  <si>
    <t>CONTRAPISO COM ARGAMASSA AUTONIVELANTE, APLICADO SOBRE LAJE, ADERIDO, ESPESSURA 3CM. AF_07/2021</t>
  </si>
  <si>
    <t>24,97</t>
  </si>
  <si>
    <t>CONTRAPISO COM ARGAMASSA AUTONIVELANTE, APLICADO SOBRE LAJE, ADERIDO, ESPESSURA 4CM. AF_07/2021</t>
  </si>
  <si>
    <t>30,56</t>
  </si>
  <si>
    <t>CONTRAPISO ACÚSTICO EM ARGAMASSA TRAÇO 1:4 (CIMENTO E AREIA), PREPARO MECÂNICO COM BETONEIRA 400L, APLICADO EM ÁREAS SECAS, ACABAMENTO NÃO REFORÇADO, ESPESSURA 5CM. AF_07/2021</t>
  </si>
  <si>
    <t>77,99</t>
  </si>
  <si>
    <t>CONTRAPISO ACÚSTICO EM ARGAMASSA TRAÇO 1:4 (CIMENTO E AREIA), PREPARO MANUAL, APLICADO EM ÁREAS SECAS, ACABAMENTO NÃO REFORÇADO, ESPESSURA 5CM. AF_07/2021</t>
  </si>
  <si>
    <t>CONTRAPISO ACÚSTICO EM ARGAMASSA PRONTA, PREPARO MECÂNICO COM MISTURADOR 300 KG, APLICADO EM ÁREAS SECAS, ACABAMENTO NÃO REFORÇADO, ESPESSURA 5CM. AF_07/2021</t>
  </si>
  <si>
    <t>125,12</t>
  </si>
  <si>
    <t>CONTRAPISO ACÚSTICO EM ARGAMASSA PRONTA, PREPARO MANUAL, APLICADO EM ÁREAS SECAS, ACABAMENTO NÃO REFORÇADO, ESPESSURA 5CM. AF_07/2021</t>
  </si>
  <si>
    <t>136,60</t>
  </si>
  <si>
    <t>CONTRAPISO ACÚSTICO EM ARGAMASSA TRAÇO 1:4 (CIMENTO E AREIA), PREPARO MECÂNICO COM BETONEIRA 400L, APLICADO EM ÁREAS SECAS, ACABAMENTO NÃO REFORÇADO, ESPESSURA 6CM. AF_07/2021</t>
  </si>
  <si>
    <t>82,90</t>
  </si>
  <si>
    <t>CONTRAPISO ACÚSTICO EM ARGAMASSA TRAÇO 1:4 (CIMENTO E AREIA), PREPARO MANUAL, APLICADO EM ÁREAS SECAS, ACABAMENTO NÃO REFORÇADO, ESPESSURA 6CM. AF_07/2021</t>
  </si>
  <si>
    <t>CONTRAPISO ACÚSTICO EM ARGAMASSA PRONTA, PREPARO MECÂNICO COM MISTURADOR 300 KG, APLICADO EM ÁREAS SECAS, ACABAMENTO NÃO REFORÇADO, ESPESSURA 6CM. AF_07/2021</t>
  </si>
  <si>
    <t>134,22</t>
  </si>
  <si>
    <t>CONTRAPISO ACÚSTICO EM ARGAMASSA PRONTA, PREPARO MANUAL, APLICADO EM ÁREAS SECA, ACABAMENTO NÃO REFORÇADO, ESPESSURA 6CM. AF_07/2021</t>
  </si>
  <si>
    <t>146,72</t>
  </si>
  <si>
    <t>CONTRAPISO ACÚSTICO EM ARGAMASSA TRAÇO 1:4 (CIMENTO E AREIA), PREPARO MECÂNICO COM BETONEIRA 400L, APLICADO EM ÁREAS SECAS, ACABAMENTO NÃO REFORÇADO, ESPESSURA 7CM. AF_07/2021</t>
  </si>
  <si>
    <t>CONTRAPISO ACÚSTICO EM ARGAMASSA TRAÇO 1:4 (CIMENTO E AREIA), PREPARO MANUAL, APLICADO EM ÁREAS SECAS, ACABAMENTO NÃO REFORÇADO, ESPESSURA 7CM. AF_07/2021</t>
  </si>
  <si>
    <t>CONTRAPISO ACÚSTICO EM ARGAMASSA PRONTA, PREPARO MECÂNICO COM MISTURADOR 300 KG, APLICADO EM ÁREAS SECAS, ACABAMENTO NÃO REFORÇADO, ESPESSURA 7CM. AF_07/2021</t>
  </si>
  <si>
    <t>150,88</t>
  </si>
  <si>
    <t>CONTRAPISO ACÚSTICO EM ARGAMASSA PRONTA, PREPARO MANUAL, APLICADO EM ÁREAS SECAS, ACABAMENTO NÃO REFORÇADO, ESPESSURA 7CM. AF_07/2021</t>
  </si>
  <si>
    <t>165,25</t>
  </si>
  <si>
    <t>(COMPOSIÇÃO REPRESENTATIVA) DO SERVIÇO DE CONTRAPISO EM ARGAMASSA TRAÇO 1:4 (CIM E AREIA), EM BETONEIRA 400 L, ESPESSURA 3 CM ÁREAS SECAS E 3 CM ÁREAS MOLHADAS, PARA EDIFICAÇÃO HABITACIONAL UNIFAMILIAR (CASA) E EDIFICAÇÃO PÚBLICA PADRÃO. AF_11/2014</t>
  </si>
  <si>
    <t>(COMPOSIÇÃO REPRESENTATIVA) DO SERVIÇO DE CONTRAPISO EM ARGAMASSA TRAÇO 1:4 (CIM E AREIA), BETONEIRA 400 L, E = 4 CM ÁREAS SECAS E  MOLHADAS SOBRE LAJE , E = 3 CM ÁREAS MOLHADAS SOBRE IMPERMEABILIZAÇÃO, CASA E EDIFICAÇÃO PÚBLICA PADRÃO. AF_11/2014</t>
  </si>
  <si>
    <t>46,93</t>
  </si>
  <si>
    <t>(COMPOSIÇÃO REPRESENTATIVA) DO SERVIÇO DE CONTRAPISO EM ARGAMASSA TRAÇO 1:4 (CIM E AREIA), EM BETONEIRA 400 L, ESPESSURA 3 CM ÁREAS SECAS E 3 CM ÁREAS MOLHADAS, PARA EDIFICAÇÃO HABITACIONAL MULTIFAMILIAR (PRÉDIO). AF_11/2014</t>
  </si>
  <si>
    <t>40,07</t>
  </si>
  <si>
    <t>(COMPOSIÇÃO REPRESENTATIVA) DO SERVIÇO DE CONTRAPISO EM ARGAMASSA TRAÇO 1:4 (CIM E AREIA), BETONEIRA 400 L, E = 4 CM ÁREAS SECAS E  MOLHADAS SOBRE LAJE , E = 3 CM ÁREAS MOLHADAS SOBRE IMPERMEABILIZAÇÃO, PARA EDIFICAÇÃO MULTIFAMILIAR. AF_11/2014</t>
  </si>
  <si>
    <t>46,17</t>
  </si>
  <si>
    <t>REFORÇO SUPERFICIAL PARA CONTRAPISOS DE ARGAMASSA SEMI-SECA. AF_07/2021</t>
  </si>
  <si>
    <t>2,09</t>
  </si>
  <si>
    <t>55,58</t>
  </si>
  <si>
    <t>CHAPISCO APLICADO SOMENTE EM ESTRUTURAS DE CONCRETO EM ALVENARIAS INTERNAS, COM DESEMPENADEIRA DENTADA. ARGAMASSA INDUSTRIALIZADA COM PREPARO MANUAL. AF_06/2014</t>
  </si>
  <si>
    <t>CHAPISCO APLICADO SOMENTE EM ESTRUTURAS DE CONCRETO EM ALVENARIAS INTERNAS, COM DESEMPENADEIRA DENTADA.  ARGAMASSA INDUSTRIALIZADA COM PREPARO EM MISTURADOR 300 KG. AF_06/2014</t>
  </si>
  <si>
    <t>CHAPISCO APLICADO EM ALVENARIAS E ESTRUTURAS DE CONCRETO INTERNAS, COM ROLO PARA TEXTURA ACRÍLICA.  ARGAMASSA TRAÇO 1:4 E EMULSÃO POLIMÉRICA (ADESIVO) COM PREPARO MANUAL. AF_06/2014</t>
  </si>
  <si>
    <t>6,08</t>
  </si>
  <si>
    <t>CHAPISCO APLICADO EM ALVENARIAS E ESTRUTURAS DE CONCRETO INTERNAS, COM ROLO PARA TEXTURA ACRÍLICA.  ARGAMASSA TRAÇO 1:4 E EMULSÃO POLIMÉRICA (ADESIVO) COM PREPARO EM BETONEIRA 400L. AF_06/2014</t>
  </si>
  <si>
    <t>5,93</t>
  </si>
  <si>
    <t>CHAPISCO APLICADO EM ALVENARIAS E ESTRUTURAS DE CONCRETO INTERNAS, COM ROLO PARA TEXTURA ACRÍLICA.  ARGAMASSA INDUSTRIALIZADA COM PREPARO MANUAL. AF_06/2014</t>
  </si>
  <si>
    <t>6,94</t>
  </si>
  <si>
    <t>CHAPISCO APLICADO EM ALVENARIAS E ESTRUTURAS DE CONCRETO INTERNAS, COM ROLO PARA TEXTURA ACRÍLICA.  ARGAMASSA INDUSTRIALIZADA COM PREPARO EM MISTURADOR 300 KG. AF_06/2014</t>
  </si>
  <si>
    <t>6,61</t>
  </si>
  <si>
    <t>CHAPISCO APLICADO EM ALVENARIAS E ESTRUTURAS DE CONCRETO INTERNAS, COM COLHER DE PEDREIRO.  ARGAMASSA TRAÇO 1:3 COM PREPARO MANUAL. AF_06/2014</t>
  </si>
  <si>
    <t>4,50</t>
  </si>
  <si>
    <t>CHAPISCO APLICADO EM ALVENARIAS E ESTRUTURAS DE CONCRETO INTERNAS, COM COLHER DE PEDREIRO.  ARGAMASSA TRAÇO 1:3 COM PREPARO EM BETONEIRA 400L. AF_06/2014</t>
  </si>
  <si>
    <t>CHAPISCO APLICADO NO TETO, COM ROLO PARA TEXTURA ACRÍLICA. ARGAMASSA TRAÇO 1:4 E EMULSÃO POLIMÉRICA (ADESIVO) COM PREPARO MANUAL. AF_06/2014</t>
  </si>
  <si>
    <t>CHAPISCO APLICADO NO TETO, COM ROLO PARA TEXTURA ACRÍLICA. ARGAMASSA TRAÇO 1:4 E EMULSÃO POLIMÉRICA (ADESIVO) COM PREPARO EM BETONEIRA 400L. AF_06/2014</t>
  </si>
  <si>
    <t>CHAPISCO APLICADO NO TETO, COM ROLO PARA TEXTURA ACRÍLICA. ARGAMASSA INDUSTRIALIZADA COM PREPARO MANUAL. AF_06/2014</t>
  </si>
  <si>
    <t>6,84</t>
  </si>
  <si>
    <t>CHAPISCO APLICADO NO TETO, COM ROLO PARA TEXTURA ACRÍLICA. ARGAMASSA INDUSTRIALIZADA COM PREPARO EM MISTURADOR 300 KG. AF_06/2014</t>
  </si>
  <si>
    <t>6,51</t>
  </si>
  <si>
    <t>CHAPISCO APLICADO NO TETO, COM DESEMPENADEIRA DENTADA. ARGAMASSA INDUSTRIALIZADA COM PREPARO MANUAL. AF_06/2014</t>
  </si>
  <si>
    <t>18,43</t>
  </si>
  <si>
    <t>CHAPISCO APLICADO NO TETO, COM DESEMPENADEIRA DENTADA. ARGAMASSA INDUSTRIALIZADA COM PREPARO EM MISTURADOR 300 KG. AF_06/2014</t>
  </si>
  <si>
    <t>CHAPISCO APLICADO EM ALVENARIA (SEM PRESENÇA DE VÃOS) E ESTRUTURAS DE CONCRETO DE FACHADA, COM ROLO PARA TEXTURA ACRÍLICA.  ARGAMASSA TRAÇO 1:4 E EMULSÃO POLIMÉRICA (ADESIVO) COM PREPARO MANUAL. AF_06/2014</t>
  </si>
  <si>
    <t>7,46</t>
  </si>
  <si>
    <t>CHAPISCO APLICADO EM ALVENARIA (SEM PRESENÇA DE VÃOS) E ESTRUTURAS DE CONCRETO DE FACHADA, COM ROLO PARA TEXTURA ACRÍLICA.  ARGAMASSA TRAÇO 1:4 E EMULSÃO POLIMÉRICA (ADESIVO) COM PREPARO EM BETONEIRA 400L. AF_06/2014</t>
  </si>
  <si>
    <t>CHAPISCO APLICADO EM ALVENARIA (SEM PRESENÇA DE VÃOS) E ESTRUTURAS DE CONCRETO DE FACHADA, COM ROLO PARA TEXTURA ACRÍLICA.  ARGAMASSA INDUSTRIALIZADA COM PREPARO MANUAL. AF_06/2014</t>
  </si>
  <si>
    <t>CHAPISCO APLICADO EM ALVENARIA (SEM PRESENÇA DE VÃOS) E ESTRUTURAS DE CONCRETO DE FACHADA, COM ROLO PARA TEXTURA ACRÍLICA.  ARGAMASSA INDUSTRIALIZADA COM PREPARO EM MISTURADOR 300 KG. AF_06/2014</t>
  </si>
  <si>
    <t>7,99</t>
  </si>
  <si>
    <t>CHAPISCO APLICADO EM ALVENARIA (SEM PRESENÇA DE VÃOS) E ESTRUTURAS DE CONCRETO DE FACHADA, COM COLHER DE PEDREIRO.  ARGAMASSA TRAÇO 1:3 COM PREPARO MANUAL. AF_06/2014</t>
  </si>
  <si>
    <t>6,88</t>
  </si>
  <si>
    <t>CHAPISCO APLICADO EM ALVENARIA (SEM PRESENÇA DE VÃOS) E ESTRUTURAS DE CONCRETO DE FACHADA, COM COLHER DE PEDREIRO.  ARGAMASSA TRAÇO 1:3 COM PREPARO EM BETONEIRA 400L. AF_06/2014</t>
  </si>
  <si>
    <t>CHAPISCO APLICADO EM ALVENARIA (SEM PRESENÇA DE VÃOS) E ESTRUTURAS DE CONCRETO DE FACHADA, COM EQUIPAMENTO DE PROJEÇÃO.  ARGAMASSA TRAÇO 1:3 COM PREPARO MANUAL. AF_06/2014</t>
  </si>
  <si>
    <t>CHAPISCO APLICADO EM ALVENARIA (COM PRESENÇA DE VÃOS) E ESTRUTURAS DE CONCRETO DE FACHADA, COM ROLO PARA TEXTURA ACRÍLICA.  ARGAMASSA TRAÇO 1:4 E EMULSÃO POLIMÉRICA (ADESIVO) COM PREPARO MANUAL. AF_06/2014</t>
  </si>
  <si>
    <t>8,66</t>
  </si>
  <si>
    <t>CHAPISCO APLICADO EM ALVENARIA (COM PRESENÇA DE VÃOS) E ESTRUTURAS DE CONCRETO DE FACHADA, COM ROLO PARA TEXTURA ACRÍLICA.  ARGAMASSA TRAÇO 1:4 E EMULSÃO POLIMÉRICA (ADESIVO) COM PREPARO EM BETONEIRA 400L. AF_06/2014</t>
  </si>
  <si>
    <t>8,51</t>
  </si>
  <si>
    <t>CHAPISCO APLICADO EM ALVENARIA (COM PRESENÇA DE VÃOS) E ESTRUTURAS DE CONCRETO DE FACHADA, COM ROLO PARA TEXTURA ACRÍLICA.  ARGAMASSA INDUSTRIALIZADA COM PREPARO MANUAL. AF_06/2014</t>
  </si>
  <si>
    <t>9,52</t>
  </si>
  <si>
    <t>CHAPISCO APLICADO EM ALVENARIA (COM PRESENÇA DE VÃOS) E ESTRUTURAS DE CONCRETO DE FACHADA, COM ROLO PARA TEXTURA ACRÍLICA.  ARGAMASSA INDUSTRIALIZADA COM PREPARO EM MISTURADOR 300 KG. AF_06/2014</t>
  </si>
  <si>
    <t>9,19</t>
  </si>
  <si>
    <t>CHAPISCO APLICADO EM ALVENARIA (COM PRESENÇA DE VÃOS) E ESTRUTURAS DE CONCRETO DE FACHADA, COM COLHER DE PEDREIRO.  ARGAMASSA TRAÇO 1:3 COM PREPARO MANUAL. AF_06/2014</t>
  </si>
  <si>
    <t>8,40</t>
  </si>
  <si>
    <t>CHAPISCO APLICADO EM ALVENARIA (COM PRESENÇA DE VÃOS) E ESTRUTURAS DE CONCRETO DE FACHADA, COM EQUIPAMENTO DE PROJEÇÃO.  ARGAMASSA TRAÇO 1:3 COM PREPARO MANUAL. AF_06/2014</t>
  </si>
  <si>
    <t>7,54</t>
  </si>
  <si>
    <t>CHAPISCO APLICADO SOMENTE NA ESTRUTURA DE CONCRETO DA FACHADA, COM DESEMPENADEIRA DENTADA. ARGAMASSA INDUSTRIALIZADA COM PREPARO MANUAL. AF_06/2014</t>
  </si>
  <si>
    <t>CHAPISCO APLICADO SOMENTE NA ESTRUTURA DE CONCRETO DA FACHADA, COM DESEMPENADEIRA DENTADA. ARGAMASSA INDUSTRIALIZADA COM PREPARO EM MISTURADOR 300 KG. AF_06/2014</t>
  </si>
  <si>
    <t>APLICAÇÃO MANUAL DE GESSO DESEMPENADO (SEM TALISCAS) EM TETO DE AMBIENTES DE ÁREA MAIOR QUE 10M², ESPESSURA DE 0,5CM. AF_06/2014</t>
  </si>
  <si>
    <t>15,24</t>
  </si>
  <si>
    <t>APLICAÇÃO MANUAL DE GESSO DESEMPENADO (SEM TALISCAS) EM TETO DE AMBIENTES DE ÁREA ENTRE 5M² E 10M², ESPESSURA DE 0,5CM. AF_06/2014</t>
  </si>
  <si>
    <t>APLICAÇÃO MANUAL DE GESSO DESEMPENADO (SEM TALISCAS) EM TETO DE AMBIENTES DE ÁREA MENOR QUE 5M², ESPESSURA DE 0,5CM. AF_06/2014</t>
  </si>
  <si>
    <t>APLICAÇÃO MANUAL DE GESSO DESEMPENADO (SEM TALISCAS) EM TETO DE AMBIENTES DE ÁREA MAIOR QUE 10M², ESPESSURA DE 1,0CM. AF_06/2014</t>
  </si>
  <si>
    <t>22,53</t>
  </si>
  <si>
    <t>APLICAÇÃO MANUAL DE GESSO DESEMPENADO (SEM TALISCAS) EM TETO DE AMBIENTES DE ÁREA ENTRE 5M² E 10M², ESPESSURA DE 1,0CM. AF_06/2014</t>
  </si>
  <si>
    <t>29,01</t>
  </si>
  <si>
    <t>APLICAÇÃO MANUAL DE GESSO DESEMPENADO (SEM TALISCAS) EM TETO DE AMBIENTES DE ÁREA MENOR QUE 5M², ESPESSURA DE 1,0CM. AF_06/2014</t>
  </si>
  <si>
    <t>33,06</t>
  </si>
  <si>
    <t>APLICAÇÃO MANUAL DE GESSO DESEMPENADO (SEM TALISCAS) EM PAREDES DE AMBIENTES DE ÁREA MAIOR QUE 10M², ESPESSURA DE 0,5CM. AF_06/2014</t>
  </si>
  <si>
    <t>16,18</t>
  </si>
  <si>
    <t>APLICAÇÃO MANUAL DE GESSO DESEMPENADO (SEM TALISCAS) EM PAREDES DE AMBIENTES DE ÁREA ENTRE 5M² E 10M², ESPESSURA DE 0,5CM. AF_06/2014</t>
  </si>
  <si>
    <t>16,68</t>
  </si>
  <si>
    <t>APLICAÇÃO MANUAL DE GESSO DESEMPENADO (SEM TALISCAS) EM PAREDES DE AMBIENTES DE ÁREA MENOR QUE 5M², ESPESSURA DE 0,5CM. AF_06/2014</t>
  </si>
  <si>
    <t>APLICAÇÃO MANUAL DE GESSO DESEMPENADO (SEM TALISCAS) EM PAREDES DE AMBIENTES DE ÁREA MAIOR QUE 10M², ESPESSURA DE 1,0CM. AF_06/2014</t>
  </si>
  <si>
    <t>24,20</t>
  </si>
  <si>
    <t>APLICAÇÃO MANUAL DE GESSO DESEMPENADO (SEM TALISCAS) EM PAREDES DE AMBIENTES DE ÁREA ENTRE 5M² E 10M², ESPESSURA DE 1,0CM. AF_06/2014</t>
  </si>
  <si>
    <t>24,70</t>
  </si>
  <si>
    <t>APLICAÇÃO MANUAL DE GESSO DESEMPENADO (SEM TALISCAS) EM PAREDES DE AMBIENTES DE ÁREA MENOR QUE 5M², ESPESSURA DE 1,0CM. AF_06/2014</t>
  </si>
  <si>
    <t>APLICAÇÃO MANUAL DE GESSO SARRAFEADO (COM TALISCAS) EM PAREDES DE AMBIENTES DE ÁREA MAIOR QUE 10M², ESPESSURA DE 1,0CM. AF_06/2014</t>
  </si>
  <si>
    <t>32,31</t>
  </si>
  <si>
    <t>APLICAÇÃO MANUAL DE GESSO SARRAFEADO (COM TALISCAS) EM PAREDES DE AMBIENTES DE ÁREA ENTRE 5M² E 10M², ESPESSURA DE 1,0CM. AF_06/2014</t>
  </si>
  <si>
    <t>APLICAÇÃO MANUAL DE GESSO SARRAFEADO (COM TALISCAS) EM PAREDES DE AMBIENTES DE ÁREA MENOR QUE 5M², ESPESSURA DE 1,0CM. AF_06/2014</t>
  </si>
  <si>
    <t>APLICAÇÃO MANUAL DE GESSO SARRAFEADO (COM TALISCAS) EM PAREDES DE AMBIENTES DE ÁREA MAIOR QUE 10M², ESPESSURA DE 1,5CM. AF_06/2014</t>
  </si>
  <si>
    <t>37,91</t>
  </si>
  <si>
    <t>APLICAÇÃO MANUAL DE GESSO SARRAFEADO (COM TALISCAS) EM PAREDES DE AMBIENTES DE ÁREA ENTRE 5M² E 10M², ESPESSURA DE 1,5CM. AF_06/2014</t>
  </si>
  <si>
    <t>38,65</t>
  </si>
  <si>
    <t>APLICAÇÃO MANUAL DE GESSO SARRAFEADO (COM TALISCAS) EM PAREDES DE AMBIENTES DE ÁREA MENOR QUE 5M², ESPESSURA DE 1,5CM. AF_06/2014</t>
  </si>
  <si>
    <t>APLICAÇÃO DE GESSO PROJETADO COM EQUIPAMENTO DE PROJEÇÃO EM PAREDES DE AMBIENTES DE ÁREA MAIOR QUE 10M², DESEMPENADO (SEM TALISCAS), ESPESSURA DE 0,5CM. AF_06/2014</t>
  </si>
  <si>
    <t>APLICAÇÃO DE GESSO PROJETADO COM EQUIPAMENTO DE PROJEÇÃO EM PAREDES DE AMBIENTES DE ÁREA ENTRE 5M² E 10M², DESEMPENADO (SEM TALISCAS), ESPESSURA DE 0,5CM. AF_06/2014</t>
  </si>
  <si>
    <t>17,14</t>
  </si>
  <si>
    <t>APLICAÇÃO DE GESSO PROJETADO COM EQUIPAMENTO DE PROJEÇÃO EM PAREDES DE AMBIENTES DE ÁREA MENOR QUE 5M², DESEMPENADO (SEM TALISCAS), ESPESSURA DE 0,5CM. AF_06/2014</t>
  </si>
  <si>
    <t>17,39</t>
  </si>
  <si>
    <t>APLICAÇÃO DE GESSO PROJETADO COM EQUIPAMENTO DE PROJEÇÃO EM PAREDES DE AMBIENTES DE ÁREA MAIOR QUE 10M², DESEMPENADO (SEM TALISCAS), ESPESSURA DE 1,0CM. AF_06/2014</t>
  </si>
  <si>
    <t>APLICAÇÃO DE GESSO PROJETADO COM EQUIPAMENTO DE PROJEÇÃO EM PAREDES DE AMBIENTES DE ÁREA ENTRE 5M² E 10M², DESEMPENADO (SEM TALISCAS), ESPESSURA DE 1,0CM. AF_06/2014</t>
  </si>
  <si>
    <t>APLICAÇÃO DE GESSO PROJETADO COM EQUIPAMENTO DE PROJEÇÃO EM PAREDES DE AMBIENTES DE ÁREA MENOR QUE 5M², DESEMPENADO (SEM TALISCAS), ESPESSURA DE 1,0CM. AF_06/2014</t>
  </si>
  <si>
    <t>APLICAÇÃO DE GESSO PROJETADO COM EQUIPAMENTO DE PROJEÇÃO EM PAREDES DE AMBIENTES DE ÁREA MAIOR QUE 10M², SARRAFEADO (COM TALISCAS), ESPESSURA DE 1,0CM. AF_06/2014</t>
  </si>
  <si>
    <t>APLICAÇÃO DE GESSO PROJETADO COM EQUIPAMENTO DE PROJEÇÃO EM PAREDES DE AMBIENTES DE ÁREA ENTRE 5M² E 10M², SARRAFEADO (COM TALISCAS), ESPESSURA DE 1,0CM. AF_06/2014</t>
  </si>
  <si>
    <t>28,14</t>
  </si>
  <si>
    <t>APLICAÇÃO DE GESSO PROJETADO COM EQUIPAMENTO DE PROJEÇÃO EM PAREDES DE AMBIENTES DE ÁREA MENOR QUE 5M², SARRAFEADO (COM TALISCAS), ESPESSURA DE 1,0CM. AF_06/2014</t>
  </si>
  <si>
    <t>29,32</t>
  </si>
  <si>
    <t>APLICAÇÃO DE GESSO PROJETADO COM EQUIPAMENTO DE PROJEÇÃO EM PAREDES DE AMBIENTES DE ÁREA MAIOR QUE 10M², SARRAFEADO (COM TALISCAS), ESPESSURA DE 1,5CM. AF_06/2014</t>
  </si>
  <si>
    <t>APLICAÇÃO DE GESSO PROJETADO COM EQUIPAMENTO DE PROJEÇÃO EM PAREDES DE AMBIENTES DE ÁREA ENTRE 5M² E 10M², SARRAFEADO (COM TALISCAS), ESPESSURA DE 1,5CM. AF_06/2014</t>
  </si>
  <si>
    <t>APLICAÇÃO DE GESSO PROJETADO COM EQUIPAMENTO DE PROJEÇÃO EM PAREDES DE AMBIENTES DE ÁREA MENOR QUE 5M², SARRAFEADO (COM TALISCAS), ESPESSURA DE 1,5CM. AF_06/2014</t>
  </si>
  <si>
    <t>35,46</t>
  </si>
  <si>
    <t>EMBOÇO, PARA RECEBIMENTO DE CERÂMICA, EM ARGAMASSA TRAÇO 1:2:8, PREPARO MECÂNICO COM BETONEIRA 400L, APLICADO MANUALMENTE EM FACES INTERNAS DE PAREDES, PARA AMBIENTE COM ÁREA MENOR QUE 5M2, ESPESSURA DE 20MM, COM EXECUÇÃO DE TALISCAS. AF_06/2014</t>
  </si>
  <si>
    <t>EMBOÇO, PARA RECEBIMENTO DE CERÂMICA, EM ARGAMASSA TRAÇO 1:2:8, PREPARO MANUAL, APLICADO MANUALMENTE EM FACES INTERNAS DE PAREDES, PARA AMBIENTE COM ÁREA MENOR QUE 5M2, ESPESSURA DE 20MM, COM EXECUÇÃO DE TALISCAS. AF_06/2014</t>
  </si>
  <si>
    <t>44,51</t>
  </si>
  <si>
    <t>MASSA ÚNICA, PARA RECEBIMENTO DE PINTURA, EM ARGAMASSA TRAÇO 1:2:8, PREPARO MECÂNICO COM BETONEIRA 400L, APLICADA MANUALMENTE EM FACES INTERNAS DE PAREDES, ESPESSURA DE 20MM, COM EXECUÇÃO DE TALISCAS. AF_06/2014</t>
  </si>
  <si>
    <t>36,82</t>
  </si>
  <si>
    <t>MASSA ÚNICA, PARA RECEBIMENTO DE PINTURA, EM ARGAMASSA TRAÇO 1:2:8, PREPARO MANUAL, APLICADA MANUALMENTE EM FACES INTERNAS DE PAREDES, ESPESSURA DE 20MM, COM EXECUÇÃO DE TALISCAS. AF_06/2014</t>
  </si>
  <si>
    <t>41,00</t>
  </si>
  <si>
    <t>EMBOÇO, PARA RECEBIMENTO DE CERÂMICA, EM ARGAMASSA TRAÇO 1:2:8, PREPARO MECÂNICO COM BETONEIRA 400L, APLICADO MANUALMENTE EM FACES INTERNAS DE PAREDES, PARA AMBIENTE COM ÁREA ENTRE 5M2 E 10M2, ESPESSURA DE 20MM, COM EXECUÇÃO DE TALISCAS. AF_06/2014</t>
  </si>
  <si>
    <t>35,57</t>
  </si>
  <si>
    <t>EMBOÇO, PARA RECEBIMENTO DE CERÂMICA, EM ARGAMASSA TRAÇO 1:2:8, PREPARO MANUAL, APLICADO MANUALMENTE EM FACES INTERNAS DE PAREDES, PARA AMBIENTE COM ÁREA  ENTRE 5M2 E 10M2, ESPESSURA DE 20MM, COM EXECUÇÃO DE TALISCAS. AF_06/2014</t>
  </si>
  <si>
    <t>EMBOÇO, PARA RECEBIMENTO DE CERÂMICA, EM ARGAMASSA TRAÇO 1:2:8, PREPARO MECÂNICO COM BETONEIRA 400L, APLICADO MANUALMENTE EM FACES INTERNAS DE PAREDES, PARA AMBIENTE COM ÁREA  MAIOR QUE 10M2, ESPESSURA DE 20MM, COM EXECUÇÃO DE TALISCAS. AF_06/2014</t>
  </si>
  <si>
    <t>EMBOÇO, PARA RECEBIMENTO DE CERÂMICA, EM ARGAMASSA TRAÇO 1:2:8, PREPARO MANUAL, APLICADO MANUALMENTE EM FACES INTERNAS DE PAREDES, PARA AMBIENTE COM ÁREA  MAIOR QUE 10M2, ESPESSURA DE 20MM, COM EXECUÇÃO DE TALISCAS. AF_06/2014</t>
  </si>
  <si>
    <t>36,25</t>
  </si>
  <si>
    <t>EMBOÇO, PARA RECEBIMENTO DE CERÂMICA, EM ARGAMASSA INDUSTRIALIZADA, PREPARO MECÂNICO, APLICADO COM EQUIPAMENTO DE MISTURA E PROJEÇÃO DE 1,5 M3/H DE ARGAMASSA EM FACES INTERNAS DE PAREDES, PARA AMBIENTE COM ÁREA  MENOR QUE 5M2, ESPESSURA DE 20MM, COM EXECUÇÃO DE TALISCAS. AF_06/2014</t>
  </si>
  <si>
    <t>60,87</t>
  </si>
  <si>
    <t>MASSA ÚNICA, PARA RECEBIMENTO DE PINTURA, EM ARGAMASSA INDUSTRIALIZADA, PREPARO MECÂNICO, APLICADO COM EQUIPAMENTO DE MISTURA E PROJEÇÃO DE 1,5 M3/H DE ARGAMASSA EM FACES INTERNAS DE PAREDES, ESPESSURA DE 20MM, COM EXECUÇÃO DE TALISCAS. AF_06/2014</t>
  </si>
  <si>
    <t>57,85</t>
  </si>
  <si>
    <t>EMBOÇO, PARA RECEBIMENTO DE CERÂMICA, EM ARGAMASSA INDUSTRIALIZADA, PREPARO MECÂNICO, APLICADO COM EQUIPAMENTO DE MISTURA E PROJEÇÃO DE 1,5 M3/H DE ARGAMASSA EM FACES INTERNAS DE PAREDES, PARA AMBIENTE COM ÁREA ENTRE 5M2 E 10M2, ESPESSURA DE 20MM, COM EXECUÇÃO DE TALISCAS. AF_06/2014</t>
  </si>
  <si>
    <t>56,78</t>
  </si>
  <si>
    <t>EMBOÇO, PARA RECEBIMENTO DE CERÂMICA, EM ARGAMASSA INDUSTRIALIZADA, PREPARO MECÂNICO, APLICADO COM EQUIPAMENTO DE MISTURA E PROJEÇÃO DE 1,5 M3/H DE ARGAMASSA EM FACES INTERNAS DE PAREDES, PARA AMBIENTE COM ÁREA MAIOR QUE 10M2, ESPESSURA DE 20MM, COM EXECUÇÃO DE TALISCAS. AF_06/2014</t>
  </si>
  <si>
    <t>53,76</t>
  </si>
  <si>
    <t>MASSA ÚNICA, PARA RECEBIMENTO DE PINTURA OU CERÂMICA, ARGAMASSA INDUSTRIALIZADA, PREPARO MECÂNICO, APLICADO COM EQUIPAMENTO DE MISTURA E PROJEÇÃO DE 1,5 M3/H EM FACES INTERNAS DE PAREDES, ESPESSURA DE 5MM, SEM EXECUÇÃO DE TALISCAS. AF_06/2014</t>
  </si>
  <si>
    <t>EMBOÇO, PARA RECEBIMENTO DE CERÂMICA, EM ARGAMASSA TRAÇO 1:2:8, PREPARO MECÂNICO COM BETONEIRA 400L, APLICADO MANUALMENTE EM FACES INTERNAS DE PAREDES, PARA AMBIENTE COM ÁREA MENOR QUE 5M2, ESPESSURA DE 10MM, COM EXECUÇÃO DE TALISCAS. AF_06/2014</t>
  </si>
  <si>
    <t>27,02</t>
  </si>
  <si>
    <t>EMBOÇO, PARA RECEBIMENTO DE CERÂMICA, EM ARGAMASSA TRAÇO 1:2:8, PREPARO MANUAL, APLICADO MANUALMENTE EM FACES INTERNAS DE PAREDES, PARA AMBIENTE COM ÁREA MENOR QUE 5M2, ESPESSURA DE 10MM, COM EXECUÇÃO DE TALISCAS. AF_06/2014</t>
  </si>
  <si>
    <t>29,39</t>
  </si>
  <si>
    <t>MASSA ÚNICA, PARA RECEBIMENTO DE PINTURA, EM ARGAMASSA TRAÇO 1:2:8, PREPARO MECÂNICO COM BETONEIRA 400L, APLICADA MANUALMENTE EM FACES INTERNAS DE PAREDES, ESPESSURA DE 10MM, COM EXECUÇÃO DE TALISCAS. AF_06/2014</t>
  </si>
  <si>
    <t>23,53</t>
  </si>
  <si>
    <t>MASSA ÚNICA, PARA RECEBIMENTO DE PINTURA, EM ARGAMASSA TRAÇO 1:2:8, PREPARO MANUAL, APLICADA MANUALMENTE EM FACES INTERNAS DE PAREDES, ESPESSURA DE 10MM, COM EXECUÇÃO DE TALISCAS. AF_06/2014</t>
  </si>
  <si>
    <t>25,90</t>
  </si>
  <si>
    <t>EMBOÇO, PARA RECEBIMENTO DE CERÂMICA, EM ARGAMASSA TRAÇO 1:2:8, PREPARO MECÂNICO COM BETONEIRA 400L, APLICADO MANUALMENTE EM FACES INTERNAS DE PAREDES, PARA AMBIENTE COM ÁREA ENTRE 5M2 E 10M2, ESPESSURA DE 10MM, COM EXECUÇÃO DE TALISCAS. AF_06/2014</t>
  </si>
  <si>
    <t>EMBOÇO, PARA RECEBIMENTO DE CERÂMICA, EM ARGAMASSA TRAÇO 1:2:8, PREPARO MANUAL, APLICADO MANUALMENTE EM FACES INTERNAS DE PAREDES, PARA AMBIENTE COM ÁREA ENTRE 5M2 E 10M2, ESPESSURA DE 10MM, COM EXECUÇÃO DE TALISCAS. AF_06/2014</t>
  </si>
  <si>
    <t>24,63</t>
  </si>
  <si>
    <t>EMBOÇO, PARA RECEBIMENTO DE CERÂMICA, EM ARGAMASSA TRAÇO 1:2:8, PREPARO MECÂNICO COM BETONEIRA 400L, APLICADO MANUALMENTE EM FACES INTERNAS DE PAREDES, PARA AMBIENTE COM ÁREA MAIOR QUE 10M2, ESPESSURA DE 10MM, COM EXECUÇÃO DE TALISCAS. AF_06/2014</t>
  </si>
  <si>
    <t>EMBOÇO, PARA RECEBIMENTO DE CERÂMICA, EM ARGAMASSA TRAÇO 1:2:8, PREPARO MANUAL, APLICADO MANUALMENTE EM FACES INTERNAS DE PAREDES, PARA AMBIENTE COM ÁREA MAIOR QUE 10M2, ESPESSURA DE 10MM, COM EXECUÇÃO DE TALISCAS. AF_06/2014</t>
  </si>
  <si>
    <t>21,13</t>
  </si>
  <si>
    <t>EMBOÇO, PARA RECEBIMENTO DE CERÂMICA, EM ARGAMASSA INDUSTRIALIZADA, PREPARO MECÂNICO, APLICADO COM EQUIPAMENTO DE MISTURA E PROJEÇÃO DE 1,5 M3/H DE ARGAMASSA EM FACES INTERNAS DE PAREDES, PARA AMBIENTE COM ÁREA MENOR QUE 5M2, ESPESSURA DE 10MM, COM EXECUÇÃO DE TALISCAS. AF_06/2014</t>
  </si>
  <si>
    <t>MASSA ÚNICA, PARA RECEBIMENTO DE PINTURA, EM ARGAMASSA INDUSTRIALIZADA, PREPARO MECÂNICO, APLICADO COM EQUIPAMENTO DE MISTURA E PROJEÇÃO DE 1,5 M3/H DE ARGAMASSA EM FACES INTERNAS DE PAREDES, ESPESSURA DE 10MM, COM EXECUÇÃO DE TALISCAS. AF_06/2014</t>
  </si>
  <si>
    <t>34,60</t>
  </si>
  <si>
    <t>EMBOÇO, PARA RECEBIMENTO DE CERÂMICA, EM ARGAMASSA INDUSTRIALIZADA, PREPARO MECÂNICO, APLICADO COM EQUIPAMENTO DE MISTURA E PROJEÇÃO DE 1,5 M3/H DE ARGAMASSA EM FACES INTERNAS DE PAREDES, PARA AMBIENTE COM ÁREA ENTRE 5M2 E 10M2, ESPESSURA DE 10MM, COM EXECUÇÃO DE TALISCAS. AF_06/2014</t>
  </si>
  <si>
    <t>EMBOÇO, PARA RECEBIMENTO DE CERÂMICA, EM ARGAMASSA INDUSTRIALIZADA, PREPARO MECÂNICO, APLICADO COM EQUIPAMENTO DE MISTURA E PROJEÇÃO DE 1,5 M3/H DE ARGAMASSA EM FACES INTERNAS DE PAREDES, PARA AMBIENTE COM ÁREA MAIOR QUE 10M2, ESPESSURA DE 10MM, COM EXECUÇÃO DE TALISCAS. AF_06/2014</t>
  </si>
  <si>
    <t>30,49</t>
  </si>
  <si>
    <t>MASSA ÚNICA, PARA RECEBIMENTO DE PINTURA OU CERÂMICA, EM ARGAMASSA INDUSTRIALIZADA, PREPARO MECÂNICO, APLICADO COM EQUIPAMENTO DE MISTURA E PROJEÇÃO DE 1,5 M3/H DE ARGAMASSA EM FACES INTERNAS DE PAREDES, ESPESSURA DE 10MM, SEM EXECUÇÃO DE TALISCAS. AF_06/2014</t>
  </si>
  <si>
    <t>EMBOÇO OU MASSA ÚNICA EM ARGAMASSA TRAÇO 1:2:8, PREPARO MANUAL, APLICADA MANUALMENTE EM PANOS DE FACHADA COM PRESENÇA DE VÃOS, ESPESSURA DE 25 MM. AF_06/2014</t>
  </si>
  <si>
    <t>59,36</t>
  </si>
  <si>
    <t>EMBOÇO OU MASSA ÚNICA EM ARGAMASSA INDUSTRIALIZADA, PREPARO MECÂNICO E APLICAÇÃO COM EQUIPAMENTO DE MISTURA E PROJEÇÃO DE 1,5 M3/H DE ARGAMASSA EM PANOS DE FACHADA COM PRESENÇA DE VÃOS, ESPESSURA DE 25 MM. AF_06/2014</t>
  </si>
  <si>
    <t>70,42</t>
  </si>
  <si>
    <t>EMBOÇO OU MASSA ÚNICA EM ARGAMASSA TRAÇO 1:2:8, PREPARO MECÂNICO COM BETONEIRA 400 L, APLICADA MANUALMENTE EM PANOS DE FACHADA COM PRESENÇA DE VÃOS, ESPESSURA DE 35 MM. AF_06/2014</t>
  </si>
  <si>
    <t>65,57</t>
  </si>
  <si>
    <t>EMBOÇO OU MASSA ÚNICA EM ARGAMASSA TRAÇO 1:2:8, PREPARO MANUAL, APLICADA MANUALMENTE EM PANOS DE FACHADA COM PRESENÇA DE VÃOS, ESPESSURA DE 35 MM. AF_06/2014</t>
  </si>
  <si>
    <t>70,25</t>
  </si>
  <si>
    <t>EMBOÇO OU MASSA ÚNICA EM ARGAMASSA INDUSTRIALIZADA, PREPARO MECÂNICO E APLICAÇÃO COM EQUIPAMENTO DE MISTURA E PROJEÇÃO DE 1,5 M3/H DE ARGAMASSA EM PANOS DE FACHADA COM PRESENÇA DE VÃOS, ESPESSURA DE 35 MM. AF_06/2014</t>
  </si>
  <si>
    <t>EMBOÇO OU MASSA ÚNICA EM ARGAMASSA TRAÇO 1:2:8, PREPARO MECÂNICO COM BETONEIRA 400 L, APLICADA MANUALMENTE EM PANOS DE FACHADA COM PRESENÇA DE VÃOS, ESPESSURA DE 45 MM. AF_06/2014</t>
  </si>
  <si>
    <t>EMBOÇO OU MASSA ÚNICA EM ARGAMASSA TRAÇO 1:2:8, PREPARO MANUAL, APLICADA MANUALMENTE EM PANOS DE FACHADA COM PRESENÇA DE VÃOS, ESPESSURA DE 45 MM. AF_06/2014</t>
  </si>
  <si>
    <t>81,17</t>
  </si>
  <si>
    <t>EMBOÇO OU MASSA ÚNICA EM ARGAMASSA INDUSTRIALIZADA, PREPARO MECÂNICO E APLICAÇÃO COM EQUIPAMENTO DE MISTURA E PROJEÇÃO DE 1,5 M3/H DE ARGAMASSA EM PANOS DE FACHADA COM PRESENÇA DE VÃOS, ESPESSURA DE 45 MM. AF_06/2014</t>
  </si>
  <si>
    <t>103,66</t>
  </si>
  <si>
    <t>EMBOÇO OU MASSA ÚNICA EM ARGAMASSA TRAÇO 1:2:8, PREPARO MECÂNICO COM BETONEIRA 400 L, APLICADA MANUALMENTE EM PANOS DE FACHADA COM PRESENÇA DE VÃOS, ESPESSURA MAIOR OU IGUAL A 50 MM. AF_06/2014</t>
  </si>
  <si>
    <t>95,43</t>
  </si>
  <si>
    <t>EMBOÇO OU MASSA ÚNICA EM ARGAMASSA TRAÇO 1:2:8, PREPARO MANUAL, APLICADA MANUALMENTE EM PANOS DE FACHADA COM PRESENÇA DE VÃOS, ESPESSURA MAIOR OU IGUAL A 50 MM. AF_06/2014</t>
  </si>
  <si>
    <t>101,89</t>
  </si>
  <si>
    <t>EMBOÇO OU MASSA ÚNICA EM ARGAMASSA INDUSTRIALIZADA, PREPARO MECÂNICO E APLICAÇÃO COM EQUIPAMENTO DE MISTURA E PROJEÇÃO DE 1,5 M3/H DE ARGAMASSA EM PANOS DE FACHADA COM PRESENÇA DE VÃOS, ESPESSURA MAIOR OU IGUAL A 50 MM. AF_06/2014</t>
  </si>
  <si>
    <t>123,28</t>
  </si>
  <si>
    <t>EMBOÇO OU MASSA ÚNICA EM ARGAMASSA TRAÇO 1:2:8, PREPARO MECÂNICO COM BETONEIRA 400 L, APLICADA MANUALMENTE EM PANOS CEGOS DE FACHADA (SEM PRESENÇA DE VÃOS), ESPESSURA DE 25 MM. AF_06/2014</t>
  </si>
  <si>
    <t>38,50</t>
  </si>
  <si>
    <t>41,76</t>
  </si>
  <si>
    <t>EMBOÇO OU MASSA ÚNICA EM ARGAMASSA INDUSTRIALIZADA, PREPARO MECÂNICO E APLICAÇÃO COM EQUIPAMENTO DE MISTURA E PROJEÇÃO DE 1,5 M3/H DE ARGAMASSA EM PANOS CEGOS DE FACHADA (SEM PRESENÇA DE VÃOS), ESPESSURA DE 25 MM. AF_06/2014</t>
  </si>
  <si>
    <t>51,71</t>
  </si>
  <si>
    <t>EMBOÇO OU MASSA ÚNICA EM ARGAMASSA TRAÇO 1:2:8, PREPARO MECÂNICO COM BETONEIRA 400 L, APLICADA MANUALMENTE EM PANOS CEGOS DE FACHADA (SEM PRESENÇA DE VÃOS), ESPESSURA DE 35 MM. AF_06/2014</t>
  </si>
  <si>
    <t>47,81</t>
  </si>
  <si>
    <t>EMBOÇO OU MASSA ÚNICA EM ARGAMASSA TRAÇO 1:2:8, PREPARO MANUAL, APLICADA MANUALMENTE EM PANOS CEGOS DE FACHADA (SEM PRESENÇA DE VÃOS), ESPESSURA DE 35 MM. AF_06/2014</t>
  </si>
  <si>
    <t>52,19</t>
  </si>
  <si>
    <t>EMBOÇO OU MASSA ÚNICA EM ARGAMASSA INDUSTRIALIZADA, PREPARO MECÂNICO E APLICAÇÃO COM EQUIPAMENTO DE MISTURA E PROJEÇÃO DE 1,5 M3/H DE ARGAMASSA EM PANOS CEGOS DE FACHADA (SEM PRESENÇA DE VÃOS), ESPESSURA DE 35 MM. AF_06/2014</t>
  </si>
  <si>
    <t>67,47</t>
  </si>
  <si>
    <t>EMBOÇO OU MASSA ÚNICA EM ARGAMASSA TRAÇO 1:2:8, PREPARO MECÂNICO COM BETONEIRA 400 L, APLICADA MANUALMENTE EM PANOS CEGOS DE FACHADA (SEM PRESENÇA DE VÃOS), ESPESSURA DE 45 MM. AF_06/2014</t>
  </si>
  <si>
    <t>57,13</t>
  </si>
  <si>
    <t>EMBOÇO OU MASSA ÚNICA EM ARGAMASSA TRAÇO 1:2:8, PREPARO MANUAL, APLICADA MANUALMENTE EM PANOS CEGOS DE FACHADA (SEM PRESENÇA DE VÃOS), ESPESSURA DE 45 MM. AF_06/2014</t>
  </si>
  <si>
    <t>62,61</t>
  </si>
  <si>
    <t>EMBOÇO OU MASSA ÚNICA EM ARGAMASSA INDUSTRIALIZADA, PREPARO MECÂNICO E APLICAÇÃO COM EQUIPAMENTO DE MISTURA E PROJEÇÃO DE 1,5 M3/H DE ARGAMASSA EM PANOS CEGOS DE FACHADA (SEM PRESENÇA DE VÃOS), ESPESSURA DE 45 MM. AF_06/2014</t>
  </si>
  <si>
    <t>83,22</t>
  </si>
  <si>
    <t>EMBOÇO OU MASSA ÚNICA EM ARGAMASSA TRAÇO 1:2:8, PREPARO MECÂNICO COM BETONEIRA 400 L, APLICADA MANUALMENTE EM PANOS CEGOS DE FACHADA (SEM PRESENÇA DE VÃOS), ESPESSURA MAIOR OU IGUAL A 50 MM. AF_06/2014</t>
  </si>
  <si>
    <t>EMBOÇO OU MASSA ÚNICA EM ARGAMASSA TRAÇO 1:2:8, PREPARO MANUAL, APLICADA MANUALMENTE EM PANOS CEGOS DE FACHADA (SEM PRESENÇA DE VÃOS), ESPESSURA MAIOR OU IGUAL A 50 MM. AF_06/2014</t>
  </si>
  <si>
    <t>71,32</t>
  </si>
  <si>
    <t>EMBOÇO OU MASSA ÚNICA EM ARGAMASSA INDUSTRIALIZADA, PREPARO MECÂNICO E APLICAÇÃO COM EQUIPAMENTO DE MISTURA E PROJEÇÃO DE 1,5 M3/H DE ARGAMASSA EM PANOS CEGOS DE FACHADA (SEM PRESENÇA DE VÃOS), ESPESSURA MAIOR OU IGUAL A 50 MM. AF_06/2014</t>
  </si>
  <si>
    <t>90,67</t>
  </si>
  <si>
    <t>EMBOÇO OU MASSA ÚNICA EM ARGAMASSA TRAÇO 1:2:8, PREPARO MECÂNICO COM BETONEIRA 400 L, APLICADA MANUALMENTE EM SUPERFÍCIES EXTERNAS DA SACADA, ESPESSURA DE 25 MM, SEM USO DE TELA METÁLICA DE REFORÇO CONTRA FISSURAÇÃO. AF_06/2014</t>
  </si>
  <si>
    <t>EMBOÇO OU MASSA ÚNICA EM ARGAMASSA TRAÇO 1:2:8, PREPARO MANUAL, APLICADA MANUALMENTE EM SUPERFÍCIES EXTERNAS DA SACADA, ESPESSURA DE 25 MM, SEM USO DE TELA METÁLICA DE REFORÇO CONTRA FISSURAÇÃO. AF_06/2014</t>
  </si>
  <si>
    <t>88,06</t>
  </si>
  <si>
    <t>EMBOÇO OU MASSA ÚNICA EM ARGAMASSA INDUSTRIALIZADA, PREPARO MECÂNICO E APLICAÇÃO COM EQUIPAMENTO DE MISTURA E PROJEÇÃO DE 1,5 M3/H EM SUPERFÍCIES EXTERNAS DA SACADA, ESPESSURA 25 MM, SEM USO DE TELA METÁLICA. AF_06/2014</t>
  </si>
  <si>
    <t>EMBOÇO OU MASSA ÚNICA EM ARGAMASSA TRAÇO 1:2:8, PREPARO MECÂNICO COM BETONEIRA 400 L, APLICADA MANUALMENTE EM SUPERFÍCIES EXTERNAS DA SACADA, ESPESSURA DE 35 MM, SEM USO DE TELA METÁLICA DE REFORÇO CONTRA FISSURAÇÃO. AF_06/2014</t>
  </si>
  <si>
    <t>EMBOÇO OU MASSA ÚNICA EM ARGAMASSA TRAÇO 1:2:8, PREPARO MANUAL, APLICADA MANUALMENTE EM SUPERFÍCIES EXTERNAS DA SACADA, ESPESSURA DE 35 MM, SEM USO DE TELA METÁLICA DE REFORÇO CONTRA FISSURAÇÃO. AF_06/2014</t>
  </si>
  <si>
    <t>EMBOÇO OU MASSA ÚNICA EM ARGAMASSA INDUSTRIALIZADA, PREPARO MECÂNICO E APLICAÇÃO COM EQUIPAMENTO DE MISTURA E PROJEÇÃO DE 1,5 M3/H EM SUPERFÍCIES EXTERNAS DA SACADA, ESPESSURA 35 MM, SEM USO DE TELA METÁLICA. AF_06/2014</t>
  </si>
  <si>
    <t>113,34</t>
  </si>
  <si>
    <t>EMBOÇO OU MASSA ÚNICA EM ARGAMASSA TRAÇO 1:2:8, PREPARO MECÂNICO COM BETONEIRA 400 L, APLICADA MANUALMENTE EM SUPERFÍCIES EXTERNAS DA SACADA, ESPESSURA DE 45 MM, SEM USO DE TELA METÁLICA DE REFORÇO CONTRA FISSURAÇÃO. AF_06/2014</t>
  </si>
  <si>
    <t>103,00</t>
  </si>
  <si>
    <t>EMBOÇO OU MASSA ÚNICA EM ARGAMASSA TRAÇO 1:2:8, PREPARO MANUAL, APLICADA MANUALMENTE EM SUPERFÍCIES EXTERNAS DA SACADA, ESPESSURA DE 45 MM, SEM USO DE TELA METÁLICA DE REFORÇO CONTRA FISSURAÇÃO. AF_06/2014</t>
  </si>
  <si>
    <t>108,48</t>
  </si>
  <si>
    <t>EMBOÇO OU MASSA ÚNICA EM ARGAMASSA INDUSTRIALIZADA, PREPARO MECÂNICO E APLICAÇÃO COM EQUIPAMENTO DE MISTURA E PROJEÇÃO DE 1,5 M3/H EM SUPERFÍCIES EXTERNAS DA SACADA, ESPESSURA 45 MM, SEM USO DE TELA METÁLICA. AF_06/2014</t>
  </si>
  <si>
    <t>129,11</t>
  </si>
  <si>
    <t>EMBOÇO OU MASSA ÚNICA EM ARGAMASSA TRAÇO 1:2:8, PREPARO MECÂNICO COM BETONEIRA 400 L, APLICADA MANUALMENTE EM SUPERFÍCIES EXTERNAS DA SACADA, ESPESSURA MAIOR OU IGUAL A 50 MM, SEM USO DE TELA METÁLICA DE REFORÇO CONTRA FISSURAÇÃO. AF_06/2014</t>
  </si>
  <si>
    <t>146,57</t>
  </si>
  <si>
    <t>EMBOÇO OU MASSA ÚNICA EM ARGAMASSA TRAÇO 1:2:8, PREPARO MANUAL, APLICADA MANUALMENTE EM SUPERFÍCIES EXTERNAS DA SACADA, ESPESSURA MAIOR OU IGUAL A 50 MM, SEM USO DE TELA METÁLICA DE REFORÇO CONTRA FISSURAÇÃO. AF_06/2014</t>
  </si>
  <si>
    <t>152,61</t>
  </si>
  <si>
    <t>EMBOÇO OU MASSA ÚNICA EM ARGAMASSA INDUSTRIALIZADA, PREPARO MECÂNICO E APLICAÇÃO COM EQUIPAMENTO DE MISTURA E PROJEÇÃO DE 1,5 M3/H EM SUPERFÍCIES EXTERNAS DA SACADA, ESPESSURA MAIOR OU IGUAL A 50 MM, SEM USO DE TELA METÁLICA. AF_06/2014</t>
  </si>
  <si>
    <t>171,54</t>
  </si>
  <si>
    <t>EMBOÇO OU MASSA ÚNICA EM ARGAMASSA TRAÇO 1:2:8, PREPARO MECÂNICO COM BETONEIRA 400 L, APLICADA MANUALMENTE NAS PAREDES INTERNAS DA SACADA, ESPESSURA DE 25 MM, SEM USO DE TELA METÁLICA DE REFORÇO CONTRA FISSURAÇÃO. AF_06/2014</t>
  </si>
  <si>
    <t>68,52</t>
  </si>
  <si>
    <t>EMBOÇO OU MASSA ÚNICA EM ARGAMASSA TRAÇO 1:2:8, PREPARO MANUAL, APLICADA MANUALMENTE NAS PAREDES INTERNAS DA SACADA, ESPESSURA DE 25 MM, SEM USO DE TELA METÁLICA DE REFORÇO CONTRA FISSURAÇÃO. AF_06/2014</t>
  </si>
  <si>
    <t>72,51</t>
  </si>
  <si>
    <t>EMBOÇO OU MASSA ÚNICA EM ARGAMASSA INDUSTRIALIZADA, PREPARO MECÂNICO E APLICAÇÃO COM EQUIPAMENTO DE MISTURA E PROJEÇÃO DE 1,5 M3/H NAS PAREDES INTERNAS DA SACADA, ESPESSURA 25 MM, SEM USO DE TELA METÁLICA. AF_06/2014</t>
  </si>
  <si>
    <t>85,99</t>
  </si>
  <si>
    <t>EMBOÇO OU MASSA ÚNICA EM ARGAMASSA TRAÇO 1:2:8, PREPARO MECÂNICO COM BETONEIRA 400 L, APLICADA MANUALMENTE NAS PAREDES INTERNAS DA SACADA, ESPESSURA DE 35 MM, SEM USO DE TELA METÁLICA DE REFORÇO CONTRA FISSURAÇÃO. AF_06/2014</t>
  </si>
  <si>
    <t>EMBOÇO OU MASSA ÚNICA EM ARGAMASSA TRAÇO 1:2:8, PREPARO MANUAL, APLICADA MANUALMENTE NAS PAREDES INTERNAS DA SACADA, ESPESSURA DE 35 MM, SEM USO DE TELA METÁLICA DE REFORÇO CONTRA FISSURAÇÃO. AF_06/2014</t>
  </si>
  <si>
    <t>84,47</t>
  </si>
  <si>
    <t>EMBOÇO OU MASSA ÚNICA EM ARGAMASSA INDUSTRIALIZADA, PREPARO MECÂNICO E APLICAÇÃO COM EQUIPAMENTO DE MISTURA E PROJEÇÃO DE 1,5 M3/H DE ARGAMASSA NAS PAREDES INTERNAS DA SACADA, ESPESSURA 35 MM, SEM USO DE TELA METÁLICA. AF_06/2014</t>
  </si>
  <si>
    <t>104,45</t>
  </si>
  <si>
    <t>REVESTIMENTO DECORATIVO MONOCAMADA APLICADO MANUALMENTE EM PANOS CEGOS DA FACHADA DE UM EDIFÍCIO DE ESTRUTURA CONVENCIONAL, COM ACABAMENTO RASPADO. AF_06/2014</t>
  </si>
  <si>
    <t>138,60</t>
  </si>
  <si>
    <t>REVESTIMENTO DECORATIVO MONOCAMADA APLICADO MANUALMENTE EM PANOS CEGOS DA FACHADA DE UM EDIFÍCIO DE ALVENARIA ESTRUTURAL, COM ACABAMENTO RASPADO. AF_06/2014</t>
  </si>
  <si>
    <t>REVESTIMENTO DECORATIVO MONOCAMADA APLICADO COM EQUIPAMENTO DE PROJEÇÃO EM PANOS CEGOS DA FACHADA DE UM EDIFÍCIO DE ESTRUTURA CONVENCIONAL, COM ACABAMENTO RASPADO. AF_06/2014</t>
  </si>
  <si>
    <t>131,76</t>
  </si>
  <si>
    <t>REVESTIMENTO DECORATIVO MONOCAMADA APLICADO COM EQUIPAMENTO DE PROJEÇÃO EM PANOS CEGOS DA FACHADA DE UM EDIFÍCIO DE ALVENARIA ESTRUTURAL, COM ACABAMENTO RASPADO. AF_06/2014</t>
  </si>
  <si>
    <t>90,33</t>
  </si>
  <si>
    <t>REVESTIMENTO DECORATIVO MONOCAMADA APLICADO MANUALMENTE EM PANOS DA FACHADA COM PRESENÇA DE VÃOS, DE UM EDIFÍCIO DE ESTRUTURA CONVENCIONAL E ACABAMENTO RASPADO. AF_06/2014</t>
  </si>
  <si>
    <t>145,25</t>
  </si>
  <si>
    <t>REVESTIMENTO DECORATIVO MONOCAMADA APLICADO MANUALMENTE EM PANOS DA FACHADA COM PRESENÇA DE VÃOS, DE UM EDIFÍCIO DE ALVENARIA ESTRUTURAL E ACABAMENTO RASPADO. AF_06/2014</t>
  </si>
  <si>
    <t>101,78</t>
  </si>
  <si>
    <t>REVESTIMENTO DECORATIVO MONOCAMADA APLICADO COM EQUIPAMENTO DE PROJEÇÃO EM PANOS DA FACHADA COM PRESENÇA DE VÃOS, DE UM EDIFÍCIO DE ESTRUTURA CONVENCIONAL E ACABAMENTO RASPADO. AF_06/2014</t>
  </si>
  <si>
    <t>136,70</t>
  </si>
  <si>
    <t>REVESTIMENTO DECORATIVO MONOCAMADA APLICADO COM EQUIPAMENTO DE PROJEÇÃO EM PANOS DA FACHADA COM PRESENÇA DE VÃOS, DE UM EDIFÍCIO DE ALVENARIA ESTRUTURAL E ACABAMENTO RASPADO. AF_06/2014</t>
  </si>
  <si>
    <t>REVESTIMENTO DECORATIVO MONOCAMADA APLICADO MANUALMENTE EM SUPERFÍCIES EXTERNAS DA SACADA DE UM EDIFÍCIO DE ESTRUTURA CONVENCIONAL E ACABAMENTO RASPADO. AF_06/2014</t>
  </si>
  <si>
    <t>149,71</t>
  </si>
  <si>
    <t>REVESTIMENTO DECORATIVO MONOCAMADA APLICADO MANUALMENTE EM SUPERFÍCIES EXTERNAS DA SACADA DE UM EDIFÍCIO DE ALVENARIA ESTRUTURAL E ACABAMENTO RASPADO. AF_06/2014</t>
  </si>
  <si>
    <t>112,18</t>
  </si>
  <si>
    <t>REVESTIMENTO DECORATIVO MONOCAMADA APLICADO COM EQUIPAMENTO DE PROJEÇÃO EM SUPERFÍCIES EXTERNAS DA SACADA DE UM EDIFÍCIO DE ESTRUTURA CONVENCIONAL E ACABAMENTO RASPADO. AF_06/2014</t>
  </si>
  <si>
    <t>136,62</t>
  </si>
  <si>
    <t>REVESTIMENTO DECORATIVO MONOCAMADA APLICADO COM EQUIPAMENTO DE PROJEÇÃO EM SUPERFÍCIES EXTERNAS DA SACADA DE UM EDIFÍCIO DE ALVENARIA ESTRUTURAL E ACABAMENTO RASPADO. AF_06/2014</t>
  </si>
  <si>
    <t>REVESTIMENTO DECORATIVO MONOCAMADA APLICADO MANUALMENTE EM PANOS CEGOS DA FACHADA DE UM EDIFÍCIO DE ESTRUTURA CONVENCIONAL, COM ACABAMENTO TRAVERTINO. AF_06/2014</t>
  </si>
  <si>
    <t>REVESTIMENTO DECORATIVO MONOCAMADA APLICADO MANUALMENTE EM PANOS CEGOS DA FACHADA DE UM EDIFÍCIO DE ALVENARIA ESTRUTURAL, COM ACABAMENTO TRAVERTINO. AF_06/2014</t>
  </si>
  <si>
    <t>108,97</t>
  </si>
  <si>
    <t>REVESTIMENTO DECORATIVO MONOCAMADA APLICADO COM EQUIPAMENTO DE PROJEÇÃO EM PANOS CEGOS DA FACHADA DE UM EDIFÍCIO DE ESTRUTURA CONVENCIONAL, COM ACABAMENTO TRAVERTINO. AF_06/2014</t>
  </si>
  <si>
    <t>142,93</t>
  </si>
  <si>
    <t>REVESTIMENTO DECORATIVO MONOCAMADA APLICADO COM EQUIPAMENTO DE PROJEÇÃO EM PANOS CEGOS DA FACHADA DE UM EDIFÍCIO DE ALVENARIA ESTRUTURAL, COM ACABAMENTO TRAVERTINO. AF_06/2014</t>
  </si>
  <si>
    <t>101,49</t>
  </si>
  <si>
    <t>REVESTIMENTO DECORATIVO MONOCAMADA APLICADO MANUALMENTE EM PANOS DA FACHADA COM PRESENÇA DE VÃOS, DE UM EDIFÍCIO DE ESTRUTURA CONVENCIONAL E ACABAMENTO TRAVERTINO. AF_06/2014</t>
  </si>
  <si>
    <t>157,72</t>
  </si>
  <si>
    <t>REVESTIMENTO DECORATIVO MONOCAMADA APLICADO MANUALMENTE EM PANOS DA FACHADA COM PRESENÇA DE VÃOS, DE UM EDIFÍCIO DE ALVENARIA ESTRUTURAL E ACABAMENTO TRAVERTINO. AF_06/2014</t>
  </si>
  <si>
    <t>114,24</t>
  </si>
  <si>
    <t>REVESTIMENTO DECORATIVO MONOCAMADA APLICADO COM EQUIPAMENTO DE PROJEÇÃO EM PANOS DA FACHADA COM PRESENÇA DE VÃOS, DE UM EDIFÍCIO DE ESTRUTURA CONVENCIONAL E ACABAMENTO TRAVERTINO. AF_06/2014</t>
  </si>
  <si>
    <t>REVESTIMENTO DECORATIVO MONOCAMADA APLICADO COM EQUIPAMENTO DE PROJEÇÃO EM PANOS DA FACHADA COM PRESENÇA DE VÃOS, DE UM EDIFÍCIO DE ALVENARIA ESTRUTURAL E ACABAMENTO TRAVERTINO. AF_06/2014</t>
  </si>
  <si>
    <t>104,98</t>
  </si>
  <si>
    <t>REVESTIMENTO DECORATIVO MONOCAMADA APLICADO MANUALMENTE EM SUPERFÍCIES EXTERNAS DA SACADA DE UM EDIFÍCIO DE ESTRUTURA CONVENCIONAL E ACABAMENTO TRAVERTINO. AF_06/2014</t>
  </si>
  <si>
    <t>162,16</t>
  </si>
  <si>
    <t>REVESTIMENTO DECORATIVO MONOCAMADA APLICADO MANUALMENTE EM SUPERFÍCIES EXTERNAS DA SACADA DE UM EDIFÍCIO DE ALVENARIA ESTRUTURAL E ACABAMENTO TRAVERTINO. AF_06/2014</t>
  </si>
  <si>
    <t>124,64</t>
  </si>
  <si>
    <t>REVESTIMENTO DECORATIVO MONOCAMADA APLICADO COM EQUIPAMENTO DE PROJEÇÃO EM SUPERFÍCIES EXTERNAS DA SACADA DE UM EDIFÍCIO DE ESTRUTURA CONVENCIONAL E ACABAMENTO TRAVERTINO. AF_06/2014</t>
  </si>
  <si>
    <t>REVESTIMENTO DECORATIVO MONOCAMADA APLICADO COM EQUIPAMENTO DE PROJEÇÃO EM SUPERFÍCIES EXTERNAS DA SACADA DE UM EDIFÍCIO DE ALVENARIA ESTRUTURAL E ACABAMENTO TRAVERTINO. AF_06/2014</t>
  </si>
  <si>
    <t>110,89</t>
  </si>
  <si>
    <t>REVESTIMENTO DECORATIVO MONOCAMADA APLICADO MANUALMENTE NAS PAREDES INTERNAS DA SACADA COM ACABAMENTO RASPADO. AF_06/2014</t>
  </si>
  <si>
    <t>106,67</t>
  </si>
  <si>
    <t>REVESTIMENTO DECORATIVO MONOCAMADA APLICADO MANUALMENTE NAS PAREDES INTERNAS DA SACADA COM ACABAMENTO TRAVERTINO. AF_06/2014</t>
  </si>
  <si>
    <t>124,84</t>
  </si>
  <si>
    <t>(COMPOSIÇÃO REPRESENTATIVA) DO SERVIÇO DE EMBOÇO/MASSA ÚNICA, TRAÇO 1:2:8, PREPARO MECÂNICO, COM BETONEIRA DE 400L, EM PAREDES DE AMBIENTES INTERNOS, COM EXECUÇÃO DE TALISCAS, PARA EDIFICAÇÃO HABITACIONAL MULTIFAMILIAR (PRÉDIO). AF_11/2014</t>
  </si>
  <si>
    <t>37,56</t>
  </si>
  <si>
    <t>(COMPOSIÇÃO REPRESENTATIVA) DO SERVIÇO DE APLICAÇÃO MANUAL DE GESSO DESEMPENADO (SEM TALISCAS) EM TETO, ESPESSURA 0,5 CM, PARA EDIFICAÇÃO HABITACIONAL MULTIFAMILIAR (PRÉDIO). AF_11/2014</t>
  </si>
  <si>
    <t>(COMPOSIÇÃO REPRESENTATIVA) DO SERVIÇO DE EMBOÇO/MASSA ÚNICA, APLICADO MANUALMENTE, TRAÇO 1:2:8, EM BETONEIRA DE 400L, PAREDES INTERNAS, COM EXECUÇÃO DE TALISCAS, EDIFICAÇÃO HABITACIONAL UNIFAMILIAR (CASAS) E EDIFICAÇÃO PÚBLICA PADRÃO. AF_12/2014</t>
  </si>
  <si>
    <t>37,01</t>
  </si>
  <si>
    <t>MASSA ÚNICA, PARA RECEBIMENTO DE PINTURA, EM ARGAMASSA TRAÇO 1:2:8, PREPARO MECÂNICO COM BETONEIRA 400L, APLICADA MANUALMENTE EM TETO, ESPESSURA DE 20MM, COM EXECUÇÃO DE TALISCAS. AF_03/2015</t>
  </si>
  <si>
    <t>MASSA ÚNICA, PARA RECEBIMENTO DE PINTURA, EM ARGAMASSA TRAÇO 1:2:8, PREPARO MANUAL, APLICADA MANUALMENTE EM TETO, ESPESSURA DE 20MM, COM EXECUÇÃO DE TALISCAS. AF_03/2015</t>
  </si>
  <si>
    <t>51,23</t>
  </si>
  <si>
    <t>MASSA ÚNICA, PARA RECEBIMENTO DE PINTURA, EM ARGAMASSA TRAÇO 1:2:8, PREPARO MECÂNICO COM BETONEIRA 400L, APLICADA MANUALMENTE EM TETO, ESPESSURA DE 10MM, COM EXECUÇÃO DE TALISCAS. AF_03/2015</t>
  </si>
  <si>
    <t>33,45</t>
  </si>
  <si>
    <t>MASSA ÚNICA, PARA RECEBIMENTO DE PINTURA, EM ARGAMASSA TRAÇO 1:2:8, PREPARO MANUAL, APLICADA MANUALMENTE EM TETO, ESPESSURA DE 10MM, COM EXECUÇÃO DE TALISCAS. AF_03/2015</t>
  </si>
  <si>
    <t>35,82</t>
  </si>
  <si>
    <t>193,31</t>
  </si>
  <si>
    <t>REVESTIMENTO CERÂMICO PARA PAREDES EXTERNAS EM PASTILHAS DE PORCELANA 5 X 5 CM (PLACAS DE 30 X 30 CM), ALINHADAS A PRUMO, APLICADO EM PANOS SEM VÃOS. AF_06/2014</t>
  </si>
  <si>
    <t>176,11</t>
  </si>
  <si>
    <t>REVESTIMENTO CERÂMICO PARA PAREDES EXTERNAS EM PASTILHAS DE PORCELANA 5 X 5 CM (PLACAS DE 30 X 30 CM), ALINHADAS A PRUMO, APLICADO EM SUPERFÍCIES EXTERNAS DA SACADA. AF_06/2014</t>
  </si>
  <si>
    <t>188,21</t>
  </si>
  <si>
    <t>REVESTIMENTO CERÂMICO PARA PAREDES EXTERNAS EM PASTILHAS DE PORCELANA 5 X 5 CM (PLACAS DE 30 X 30 CM), ALINHADAS A PRUMO, APLICADO EM SUPERFÍCIES INTERNAS DA SACADA. AF_06/2014</t>
  </si>
  <si>
    <t>226,94</t>
  </si>
  <si>
    <t>REVESTIMENTO CERÂMICO PARA PAREDES INTERNAS COM PLACAS TIPO ESMALTADA EXTRA DE DIMENSÕES 20X20 CM APLICADAS EM AMBIENTES DE ÁREA MENOR QUE 5 M² NA ALTURA INTEIRA DAS PAREDES. AF_06/2014</t>
  </si>
  <si>
    <t>60,05</t>
  </si>
  <si>
    <t>REVESTIMENTO CERÂMICO PARA PAREDES INTERNAS COM PLACAS TIPO ESMALTADA EXTRA DE DIMENSÕES 20X20 CM APLICADAS EM AMBIENTES DE ÁREA MENOR QUE 5 M² A MEIA ALTURA DAS PAREDES. AF_06/2014</t>
  </si>
  <si>
    <t>62,80</t>
  </si>
  <si>
    <t>REVESTIMENTO CERÂMICO PARA PAREDES INTERNAS COM PLACAS TIPO ESMALTADA EXTRA DE DIMENSÕES 20X20 CM APLICADAS EM AMBIENTES DE ÁREA MAIOR QUE 5 M² A MEIA ALTURA DAS PAREDES. AF_06/2014</t>
  </si>
  <si>
    <t>59,37</t>
  </si>
  <si>
    <t>REVESTIMENTO CERÂMICO PARA PAREDES INTERNAS COM PLACAS TIPO ESMALTADA EXTRA DE DIMENSÕES 25X35 CM APLICADAS EM AMBIENTES DE ÁREA MENOR QUE 5 M² NA ALTURA INTEIRA DAS PAREDES. AF_06/2014</t>
  </si>
  <si>
    <t>64,83</t>
  </si>
  <si>
    <t>REVESTIMENTO CERÂMICO PARA PAREDES INTERNAS COM PLACAS TIPO ESMALTADA EXTRA DE DIMENSÕES 25X35 CM APLICADAS EM AMBIENTES DE ÁREA MAIOR QUE 5 M² NA ALTURA INTEIRA DAS PAREDES. AF_06/2014</t>
  </si>
  <si>
    <t>REVESTIMENTO CERÂMICO PARA PAREDES INTERNAS COM PLACAS TIPO ESMALTADA EXTRA DE DIMENSÕES 25X35 CM APLICADAS EM AMBIENTES DE ÁREA MENOR QUE 5 M² A MEIA ALTURA DAS PAREDES. AF_06/2014</t>
  </si>
  <si>
    <t>67,14</t>
  </si>
  <si>
    <t>REVESTIMENTO CERÂMICO PARA PAREDES INTERNAS COM PLACAS TIPO ESMALTADA EXTRA DE DIMENSÕES 25X35 CM APLICADAS EM AMBIENTES DE ÁREA MAIOR QUE 5 M² A MEIA ALTURA DAS PAREDES. AF_06/2014</t>
  </si>
  <si>
    <t>63,17</t>
  </si>
  <si>
    <t>REVESTIMENTO CERÂMICO PARA PAREDES INTERNAS COM PLACAS TIPO ESMALTADA EXTRA  DE DIMENSÕES 33X45 CM APLICADAS EM AMBIENTES DE ÁREA MENOR QUE 5 M² NA ALTURA INTEIRA DAS PAREDES. AF_06/2014</t>
  </si>
  <si>
    <t>REVESTIMENTO CERÂMICO PARA PAREDES INTERNAS COM PLACAS TIPO ESMALTADA EXTRA DE DIMENSÕES 33X45 CM APLICADAS EM AMBIENTES DE ÁREA MAIOR QUE 5 M² NA ALTURA INTEIRA DAS PAREDES. AF_06/2014</t>
  </si>
  <si>
    <t>58,81</t>
  </si>
  <si>
    <t>REVESTIMENTO CERÂMICO PARA PAREDES INTERNAS COM PLACAS TIPO ESMALTADA EXTRA DE DIMENSÕES 33X45 CM APLICADAS EM AMBIENTES DE ÁREA MENOR QUE 5 M² A MEIA ALTURA DAS PAREDES. AF_06/2014</t>
  </si>
  <si>
    <t>70,71</t>
  </si>
  <si>
    <t>REVESTIMENTO CERÂMICO PARA PAREDES INTERNAS COM PLACAS TIPO ESMALTADA EXTRA  DE DIMENSÕES 33X45 CM APLICADAS EM AMBIENTES DE ÁREA MAIOR QUE 5 M² A MEIA ALTURA DAS PAREDES. AF_06/2014</t>
  </si>
  <si>
    <t>REVESTIMENTO CERÂMICO PARA PAREDES EXTERNAS EM PASTILHAS DE PORCELANA 2,5 X 2,5 CM (PLACAS DE 30 X 30 CM), ALINHADAS A PRUMO, APLICADO EM PANOS COM VÃOS. AF_10/2014</t>
  </si>
  <si>
    <t>REVESTIMENTO CERÂMICO PARA PAREDES EXTERNAS EM PASTILHAS DE PORCELANA 2,5 X 2,5 CM (PLACAS DE 30 X 30 CM), ALINHADAS A PRUMO, APLICADO EM PANOS SEM VÃOS. AF_10/2014</t>
  </si>
  <si>
    <t>249,89</t>
  </si>
  <si>
    <t>REVESTIMENTO CERÂMICO PARA PAREDES EXTERNAS EM PASTILHAS DE PORCELANA 2,5 X 2,5 CM (PLACAS DE 30 X 30 CM), ALINHADAS A PRUMO, APLICADO EM SUPERFÍCIES EXTERNAS DA SACADA. AF_10/2014</t>
  </si>
  <si>
    <t>261,99</t>
  </si>
  <si>
    <t>REVESTIMENTO CERÂMICO PARA PAREDES EXTERNAS EM PASTILHAS DE PORCELANA 2,5 X 2,5 CM (PLACAS DE 30 X 30 CM), ALINHADAS A PRUMO, APLICADO EM SUPERFÍCIES INTERNAS DA SACADA. AF_10/2014</t>
  </si>
  <si>
    <t>316,04</t>
  </si>
  <si>
    <t>(COMPOSIÇÃO REPRESENTATIVA) DO SERVIÇO DE REVESTIMENTO CERÂMICO PARA AMBIENTES DE ÁREAS MOLHADAS, MEIA PAREDE OU PAREDE INTEIRA, COM PLACAS TIPO ESMALTADA EXTRA, DIMENSÕES 20X20 CM, PARA EDIFICAÇÃO HABITACIONAL MULTIFAMILIAR (PRÉDIO). AF_11/2014</t>
  </si>
  <si>
    <t>59,86</t>
  </si>
  <si>
    <t>(COMPOSIÇÃO REPRESENTATIVA) DO SERVIÇO DE REVESTIMENTO CERÂMICO PARA PAREDES INTERNAS, MEIA OU PAREDE INTEIRA, PLACAS TIPO ESMALTADA EXTRA DE 20X20 CM, PARA EDIFICAÇÕES HABITACIONAIS UNIFAMILIAR (CASAS) E EDIFICAÇÕES PÚBLICAS PADRÃO. AF_11/2014</t>
  </si>
  <si>
    <t>57,91</t>
  </si>
  <si>
    <t>REVESTIMENTO CERÂMICO PARA PAREDES INTERNAS COM PLACAS TIPO ESMALTADA PADRÃO POPULAR DE DIMENSÕES 20X20 CM, ARGAMASSA TIPO AC I, APLICADAS EM AMBIENTES DE ÁREA MENOR QUE 5 M2 NA ALTURA INTEIRA DAS PAREDES. AF_06/2014</t>
  </si>
  <si>
    <t>REVESTIMENTO CERÂMICO PARA PAREDES INTERNAS COM PLACAS TIPO ESMALTADA PADRÃO POPULAR DE DIMENSÕES 20X20 CM, ARGAMASSA TIPO AC I, APLICADAS EM AMBIENTES DE ÁREA MAIOR QUE 5 M2 NA ALTURA INTEIRA DAS PAREDES. AF_06/2014</t>
  </si>
  <si>
    <t>44,12</t>
  </si>
  <si>
    <t>REVESTIMENTO CERÂMICO PARA PAREDES INTERNAS COM PLACAS TIPO ESMALTADA PADRÃO POPULAR DE DIMENSÕES 20X20 CM, ARGAMASSA TIPO AC I, APLICADAS EM AMBIENTES DE ÁREA MENOR QUE 5 M2 A MEIA ALTURA DAS PAREDES. AF_06/2014</t>
  </si>
  <si>
    <t>REVESTIMENTO CERÂMICO PARA PAREDES INTERNAS COM PLACAS TIPO ESMALTADA PADRÃO POPULAR DE DIMENSÕES 20X20 CM, ARGAMASSA TIPO AC I, APLICADAS EM AMBIENTES DE ÁREA MAIOR QUE 5 M2 A MEIA ALTURA DAS PAREDES. AF_06/2014</t>
  </si>
  <si>
    <t>REVESTIMENTO CERÂMICO PARA PAREDES INTERNAS COM PLACAS TIPO ESMALTADA PADRÃO POPULAR DE DIMENSÕES 20X20 CM, ARGAMASSA TIPO AC III, APLICADAS EM AMBIENTES DE ÁREA MENOR QUE 5 M2 NA ALTURA INTEIRA DAS PAREDES. AF_06/2014</t>
  </si>
  <si>
    <t>57,31</t>
  </si>
  <si>
    <t>REVESTIMENTO CERÂMICO PARA PAREDES INTERNAS COM PLACAS TIPO ESMALTADA PADRÃO POPULAR DE DIMENSÕES 20X20 CM, ARGAMASSA TIPO AC III, APLICADAS EM AMBIENTES DE ÁREA MAIOR QUE 5 M2 NA ALTURA INTEIRA DAS PAREDES. AF_06/2014</t>
  </si>
  <si>
    <t>49,66</t>
  </si>
  <si>
    <t>REVESTIMENTO CERÂMICO PARA PAREDES INTERNAS COM PLACAS TIPO ESMALTADA PADRÃO POPULAR DE DIMENSÕES 20X20 CM, ARGAMASSA TIPO AC III, APLICADAS EM AMBIENTES DE ÁREA MENOR QUE 5 M2 A MEIA ALTURA DAS PAREDES. AF_06/2014</t>
  </si>
  <si>
    <t>60,06</t>
  </si>
  <si>
    <t>REVESTIMENTO CERÂMICO PARA PAREDES INTERNAS COM PLACAS TIPO ESMALTADA PADRÃO POPULAR DE DIMENSÕES 20X20 CM, ARGAMASSA TIPO AC III, APLICADAS EM AMBIENTES DE ÁREA MAIOR QUE 5 M2 A MEIA ALTURA DAS PAREDES. AF_06/2014</t>
  </si>
  <si>
    <t>56,63</t>
  </si>
  <si>
    <t>PEITORIL LINEAR EM GRANITO OU MÁRMORE, L = 15CM, COMPRIMENTO DE ATÉ 2M, ASSENTADO COM ARGAMASSA 1:6 COM ADITIVO. AF_11/2020</t>
  </si>
  <si>
    <t>104,28</t>
  </si>
  <si>
    <t>CHAPIM SOBRE MUROS LINEARES, EM GRANITO OU MÁRMORE, L = 25 CM, ASSENTADO COM ARGAMASSA 1:6 COM ADITIVO. AF_11/2020</t>
  </si>
  <si>
    <t>130,36</t>
  </si>
  <si>
    <t>CHAPIM (RUFO CAPA) EM AÇO GALVANIZADO, CORTE 33. AF_11/2020</t>
  </si>
  <si>
    <t>60,44</t>
  </si>
  <si>
    <t>FORRO EM MADEIRA PINUS, PARA AMBIENTES RESIDENCIAIS, INCLUSIVE ESTRUTURA DE FIXAÇÃO. AF_05/2017</t>
  </si>
  <si>
    <t>137,24</t>
  </si>
  <si>
    <t>FORRO EM MADEIRA PINUS, PARA AMBIENTES COMERCIAIS, INCLUSIVE ESTRUTURA DE FIXAÇÃO. AF_05/2017</t>
  </si>
  <si>
    <t>ACABAMENTOS PARA FORRO (RODA-FORRO EM MADEIRA PINUS). AF_05/2017</t>
  </si>
  <si>
    <t>44,32</t>
  </si>
  <si>
    <t>FORRO EM PLACAS DE GESSO, PARA AMBIENTES RESIDENCIAIS. AF_05/2017_P</t>
  </si>
  <si>
    <t>39,98</t>
  </si>
  <si>
    <t>FORRO EM DRYWALL, PARA AMBIENTES RESIDENCIAIS, INCLUSIVE ESTRUTURA DE FIXAÇÃO. AF_05/2017_P</t>
  </si>
  <si>
    <t>65,23</t>
  </si>
  <si>
    <t>FORRO EM PLACAS DE GESSO, PARA AMBIENTES COMERCIAIS. AF_05/2017_P</t>
  </si>
  <si>
    <t>34,72</t>
  </si>
  <si>
    <t>68,75</t>
  </si>
  <si>
    <t>ACABAMENTOS PARA FORRO (MOLDURA DE GESSO). AF_05/2017</t>
  </si>
  <si>
    <t>2,71</t>
  </si>
  <si>
    <t>ACABAMENTOS PARA FORRO (MOLDURA EM DRYWALL, COM LARGURA DE 15 CM). AF_05/2017_P</t>
  </si>
  <si>
    <t>ACABAMENTOS PARA FORRO (SANCA DE GESSO MONTADA NA OBRA). AF_05/2017_P</t>
  </si>
  <si>
    <t>50,01</t>
  </si>
  <si>
    <t>FORRO EM RÉGUAS DE PVC, FRISADO, PARA AMBIENTES RESIDENCIAIS, INCLUSIVE ESTRUTURA DE FIXAÇÃO. AF_05/2017_P</t>
  </si>
  <si>
    <t>64,20</t>
  </si>
  <si>
    <t>FORRO EM RÉGUAS DE PVC, FRISADO, PARA AMBIENTES COMERCIAIS, INCLUSIVE ESTRUTURA DE FIXAÇÃO. AF_05/2017_P</t>
  </si>
  <si>
    <t>71,13</t>
  </si>
  <si>
    <t>ACABAMENTOS PARA FORRO (RODA-FORRO EM PERFIL METÁLICO E PLÁSTICO). AF_05/2017</t>
  </si>
  <si>
    <t>12,02</t>
  </si>
  <si>
    <t>FORRO EM RÉGUAS DE PVC, LISO, PARA AMBIENTES RESIDENCIAIS, INCLUSIVE ESTRUTURA DE FIXAÇÃO. AF_05/2017_P</t>
  </si>
  <si>
    <t>FORRO DE PVC, LISO, PARA AMBIENTES COMERCIAIS, INCLUSIVE ESTRUTURA DE FIXAÇÃO. AF_05/2017_P</t>
  </si>
  <si>
    <t>ESTUCAMENTO DE PANOS DE FACHADA SEM VÃOS DO SISTEMA DE PAREDES DE CONCRETO EM EDIFICAÇÕES DE MÚLTIPLOS PAVIMENTOS. AF_06/2015</t>
  </si>
  <si>
    <t>ESTUCAMENTO DE PANOS DE FACHADA COM VÃOS DO SISTEMA DE PAREDES DE CONCRETO EM EDIFICAÇÕES DE MÚLTIPLOS PAVIMENTOS. AF_06/2015</t>
  </si>
  <si>
    <t>8,60</t>
  </si>
  <si>
    <t>ESTUCAMENTO DE SUPERFÍCIE EXTERNA DA SACADA DO SISTEMA DE PAREDES DE CONCRETO EM EDIFICAÇÕES DE MÚLTIPLOS PAVIMENTOS. AF_06/2015</t>
  </si>
  <si>
    <t>12,57</t>
  </si>
  <si>
    <t>ESTUCAMENTO DE PANOS DE FACHADA SEM VÃOS DO SISTEMA DE PAREDES DE CONCRETO EM EDIFICAÇÕES DE PAVIMENTO ÚNICO. AF_06/2015</t>
  </si>
  <si>
    <t>ESTUCAMENTO DE PANOS DE FACHADA COM VÃOS DO SISTEMA DE PAREDES DE CONCRETO EM EDIFICAÇÕES DE PAVIMENTO ÚNICO. AF_06/2015</t>
  </si>
  <si>
    <t>ESTUCAMENTO DE DENSIDADE BAIXA NAS FACES INTERNAS DE PAREDES DO SISTEMA DE PAREDES DE CONCRETO. AF_06/2015</t>
  </si>
  <si>
    <t>2,33</t>
  </si>
  <si>
    <t>ESTUCAMENTO, PARA QUALQUER REVESTIMENTO, EM TETO DO SISTEMA DE PAREDES DE CONCRETO. AF_06/2015</t>
  </si>
  <si>
    <t>2,81</t>
  </si>
  <si>
    <t>ESTUCAMENTO DE DENSIDADE ALTA, NAS FACES INTERNAS DE PAREDES DO SISTEMA DE PAREDES DE CONCRETO. AF_06/2015</t>
  </si>
  <si>
    <t>5,03</t>
  </si>
  <si>
    <t>ARGAMASSA TRAÇO 1:7 (EM VOLUME DE CIMENTO E AREIA MÉDIA ÚMIDA) COM ADIÇÃO DE PLASTIFICANTE PARA EMBOÇO/MASSA ÚNICA/ASSENTAMENTO DE ALVENARIA DE VEDAÇÃO, PREPARO MECÂNICO COM BETONEIRA 400 L. AF_08/2019</t>
  </si>
  <si>
    <t>460,71</t>
  </si>
  <si>
    <t>ARGAMASSA TRAÇO 1:7 (EM VOLUME DE CIMENTO E AREIA MÉDIA ÚMIDA) COM ADIÇÃO DE PLASTIFICANTE PARA EMBOÇO/MASSA ÚNICA/ASSENTAMENTO DE ALVENARIA DE VEDAÇÃO, PREPARO MECÂNICO COM BETONEIRA 600 L. AF_08/2019</t>
  </si>
  <si>
    <t>455,91</t>
  </si>
  <si>
    <t>ARGAMASSA TRAÇO 1:6 (EM VOLUME DE CIMENTO E AREIA MÉDIA ÚMIDA) COM ADIÇÃO DE PLASTIFICANTE PARA EMBOÇO/MASSA ÚNICA/ASSENTAMENTO DE ALVENARIA DE VEDAÇÃO, PREPARO MECÂNICO COM BETONEIRA 400 L. AF_08/2019</t>
  </si>
  <si>
    <t>471,88</t>
  </si>
  <si>
    <t>ARGAMASSA TRAÇO 1:6 (EM VOLUME DE CIMENTO E AREIA MÉDIA ÚMIDA) COM ADIÇÃO DE PLASTIFICANTE PARA EMBOÇO/MASSA ÚNICA/ASSENTAMENTO DE ALVENARIA DE VEDAÇÃO, PREPARO MECÂNICO COM BETONEIRA 600 L. AF_08/2019</t>
  </si>
  <si>
    <t>465,58</t>
  </si>
  <si>
    <t>ARGAMASSA TRAÇO 1:1:6 (EM VOLUME DE CIMENTO, CAL E AREIA MÉDIA ÚMIDA) PARA EMBOÇO/MASSA ÚNICA/ASSENTAMENTO DE ALVENARIA DE VEDAÇÃO, PREPARO MECÂNICO COM BETONEIRA 400 L. AF_08/2019</t>
  </si>
  <si>
    <t>578,55</t>
  </si>
  <si>
    <t>ARGAMASSA TRAÇO 1:1:6 (EM VOLUME DE CIMENTO, CAL E AREIA MÉDIA ÚMIDA) PARA EMBOÇO/MASSA ÚNICA/ASSENTAMENTO DE ALVENARIA DE VEDAÇÃO, PREPARO MECÂNICO COM BETONEIRA 600 L. AF_08/2019</t>
  </si>
  <si>
    <t>565,53</t>
  </si>
  <si>
    <t>ARGAMASSA TRAÇO 1:1,5:7,5 (EM VOLUME DE CIMENTO, CAL E AREIA MÉDIA ÚMIDA) PARA EMBOÇO/MASSA ÚNICA/ASSENTAMENTO DE ALVENARIA DE VEDAÇÃO, PREPARO MECÂNICO COM BETONEIRA 400 L. AF_08/2019</t>
  </si>
  <si>
    <t>567,05</t>
  </si>
  <si>
    <t>ARGAMASSA TRAÇO 1:1,5:7,5 (EM VOLUME DE CIMENTO, CAL E AREIA MÉDIA ÚMIDA) PARA EMBOÇO/MASSA ÚNICA/ASSENTAMENTO DE ALVENARIA DE VEDAÇÃO, PREPARO MECÂNICO COM BETONEIRA 600 L. AF_08/2019</t>
  </si>
  <si>
    <t>559,78</t>
  </si>
  <si>
    <t>ARGAMASSA TRAÇO 1:2:8 (EM VOLUME DE CIMENTO, CAL E AREIA MÉDIA ÚMIDA) PARA EMBOÇO/MASSA ÚNICA/ASSENTAMENTO DE ALVENARIA DE VEDAÇÃO, PREPARO MECÂNICO COM BETONEIRA 400 L. AF_08/2019</t>
  </si>
  <si>
    <t>581,17</t>
  </si>
  <si>
    <t>ARGAMASSA TRAÇO 1:2:9 (EM VOLUME DE CIMENTO, CAL E AREIA MÉDIA ÚMIDA) PARA EMBOÇO/MASSA ÚNICA/ASSENTAMENTO DE ALVENARIA DE VEDAÇÃO, PREPARO MECÂNICO COM BETONEIRA 600 L. AF_08/2019</t>
  </si>
  <si>
    <t>559,98</t>
  </si>
  <si>
    <t>ARGAMASSA TRAÇO 1:3:12 (EM VOLUME DE CIMENTO, CAL E AREIA MÉDIA ÚMIDA) PARA EMBOÇO/MASSA ÚNICA/ASSENTAMENTO DE ALVENARIA DE VEDAÇÃO, PREPARO MECÂNICO COM BETONEIRA 400 L. AF_08/2019</t>
  </si>
  <si>
    <t>575,70</t>
  </si>
  <si>
    <t>ARGAMASSA TRAÇO 1:3:12 (EM VOLUME DE CIMENTO, CAL E AREIA MÉDIA ÚMIDA) PARA EMBOÇO/MASSA ÚNICA/ASSENTAMENTO DE ALVENARIA DE VEDAÇÃO, PREPARO MECÂNICO COM BETONEIRA 600 L. AF_08/2019</t>
  </si>
  <si>
    <t>553,37</t>
  </si>
  <si>
    <t>ARGAMASSA TRAÇO 1:3 (EM VOLUME DE CIMENTO E AREIA MÉDIA ÚMIDA) PARA CONTRAPISO, PREPARO MECÂNICO COM BETONEIRA 400 L. AF_08/2019</t>
  </si>
  <si>
    <t>650,90</t>
  </si>
  <si>
    <t>ARGAMASSA TRAÇO 1:3 (EM VOLUME DE CIMENTO E AREIA MÉDIA ÚMIDA) PARA CONTRAPISO, PREPARO MECÂNICO COM BETONEIRA 600 L. AF_08/2019</t>
  </si>
  <si>
    <t>463,43</t>
  </si>
  <si>
    <t>ARGAMASSA TRAÇO 1:4 (EM VOLUME DE CIMENTO E AREIA MÉDIA ÚMIDA) PARA CONTRAPISO, PREPARO MECÂNICO COM BETONEIRA 400 L. AF_08/2019</t>
  </si>
  <si>
    <t>603,57</t>
  </si>
  <si>
    <t>ARGAMASSA TRAÇO 1:4 (EM VOLUME DE CIMENTO E AREIA MÉDIA ÚMIDA) PARA CONTRAPISO, PREPARO MECÂNICO COM BETONEIRA 600 L. AF_08/2019</t>
  </si>
  <si>
    <t>597,05</t>
  </si>
  <si>
    <t>ARGAMASSA TRAÇO 1:5 (EM VOLUME DE CIMENTO E AREIA MÉDIA ÚMIDA) PARA CONTRAPISO, PREPARO MECÂNICO COM BETONEIRA 400 L. AF_08/2019</t>
  </si>
  <si>
    <t>561,34</t>
  </si>
  <si>
    <t>ARGAMASSA TRAÇO 1:5 (EM VOLUME DE CIMENTO E AREIA MÉDIA ÚMIDA) PARA CONTRAPISO, PREPARO MECÂNICO COM BETONEIRA 600 L. AF_08/2019</t>
  </si>
  <si>
    <t>564,11</t>
  </si>
  <si>
    <t>ARGAMASSA TRAÇO 1:6 (EM VOLUME DE CIMENTO E AREIA MÉDIA ÚMIDA) PARA CONTRAPISO, PREPARO MECÂNICO COM BETONEIRA 400 L. AF_08/2019</t>
  </si>
  <si>
    <t>544,34</t>
  </si>
  <si>
    <t>ARGAMASSA TRAÇO 1:6 (EM VOLUME DE CIMENTO E AREIA MÉDIA ÚMIDA) PARA CONTRAPISO, PREPARO MECÂNICO COM BETONEIRA 600 L. AF_08/2019</t>
  </si>
  <si>
    <t>535,83</t>
  </si>
  <si>
    <t>ARGAMASSA TRAÇO 1:5 (EM VOLUME DE CIMENTO E AREIA GROSSA ÚMIDA) PARA CHAPISCO CONVENCIONAL, PREPARO MECÂNICO COM BETONEIRA 400 L. AF_08/2019</t>
  </si>
  <si>
    <t>441,63</t>
  </si>
  <si>
    <t>ARGAMASSA TRAÇO 1:5 (EM VOLUME DE CIMENTO E AREIA GROSSA ÚMIDA) PARA CHAPISCO CONVENCIONAL, PREPARO MECÂNICO COM BETONEIRA 600 L. AF_08/2019</t>
  </si>
  <si>
    <t>433,74</t>
  </si>
  <si>
    <t>ARGAMASSA TRAÇO 1:3 (EM VOLUME DE CIMENTO E AREIA GROSSA ÚMIDA) PARA CHAPISCO CONVENCIONAL, PREPARO MECÂNICO COM BETONEIRA 400 L. AF_08/2019</t>
  </si>
  <si>
    <t>507,01</t>
  </si>
  <si>
    <t>ARGAMASSA TRAÇO 1:3 (EM VOLUME DE CIMENTO E AREIA GROSSA ÚMIDA) PARA CHAPISCO CONVENCIONAL, PREPARO MECÂNICO COM BETONEIRA 600 L. AF_08/2019</t>
  </si>
  <si>
    <t>500,63</t>
  </si>
  <si>
    <t>ARGAMASSA TRAÇO 1:4 (EM VOLUME DE CIMENTO E AREIA GROSSA ÚMIDA) PARA CHAPISCO CONVENCIONAL, PREPARO MECÂNICO COM BETONEIRA 400 L. AF_08/2019</t>
  </si>
  <si>
    <t>473,47</t>
  </si>
  <si>
    <t>ARGAMASSA TRAÇO 1:4 (EM VOLUME DE CIMENTO E AREIA GROSSA ÚMIDA) PARA CHAPISCO CONVENCIONAL, PREPARO MECÂNICO COM BETONEIRA 600 L. AF_08/2019</t>
  </si>
  <si>
    <t>461,04</t>
  </si>
  <si>
    <t>ARGAMASSA TRAÇO 1:5 (EM VOLUME DE CIMENTO E AREIA GROSSA ÚMIDA) COM ADIÇÃO DE EMULSÃO POLIMÉRICA PARA CHAPISCO ROLADO, PREPARO MECÂNICO COM BETONEIRA 400 L. AF_08/2019</t>
  </si>
  <si>
    <t>3.190,18</t>
  </si>
  <si>
    <t>ARGAMASSA TRAÇO 1:5 (EM VOLUME DE CIMENTO E AREIA GROSSA ÚMIDA) COM ADIÇÃO DE EMULSÃO POLIMÉRICA PARA CHAPISCO ROLADO, PREPARO MECÂNICO COM BETONEIRA 600 L. AF_08/2019</t>
  </si>
  <si>
    <t>3.196,67</t>
  </si>
  <si>
    <t>ARGAMASSA TRAÇO 1:3 (EM VOLUME DE CIMENTO E AREIA GROSSA ÚMIDA) COM ADIÇÃO DE EMULSÃO POLIMÉRICA PARA CHAPISCO ROLADO, PREPARO MECÂNICO COM BETONEIRA 400 L. AF_08/2019</t>
  </si>
  <si>
    <t>3.275,38</t>
  </si>
  <si>
    <t>ARGAMASSA TRAÇO 1:3 (EM VOLUME DE CIMENTO E AREIA GROSSA ÚMIDA) COM ADIÇÃO DE EMULSÃO POLIMÉRICA PARA CHAPISCO ROLADO, PREPARO MECÂNICO COM BETONEIRA 600 L. AF_08/2019</t>
  </si>
  <si>
    <t>3.275,45</t>
  </si>
  <si>
    <t>ARGAMASSA TRAÇO 1:4 (EM VOLUME DE CIMENTO E AREIA GROSSA ÚMIDA) COM ADIÇÃO DE EMULSÃO POLIMÉRICA PARA CHAPISCO ROLADO, PREPARO MECÂNICO COM BETONEIRA 400 L. AF_08/2019</t>
  </si>
  <si>
    <t>3.209,24</t>
  </si>
  <si>
    <t>ARGAMASSA TRAÇO 1:4 (EM VOLUME DE CIMENTO E AREIA GROSSA ÚMIDA) COM ADIÇÃO DE EMULSÃO POLIMÉRICA PARA CHAPISCO ROLADO, PREPARO MECÂNICO COM BETONEIRA 600 L. AF_08/2019</t>
  </si>
  <si>
    <t>3.219,11</t>
  </si>
  <si>
    <t>ARGAMASSA TRAÇO 1:7 (EM VOLUME DE CIMENTO E AREIA MÉDIA ÚMIDA) COM ADIÇÃO DE PLASTIFICANTE PARA EMBOÇO/MASSA ÚNICA/ASSENTAMENTO DE ALVENARIA DE VEDAÇÃO, PREPARO MECÂNICO COM MISTURADOR DE EIXO HORIZONTAL DE 300 KG. AF_08/2019</t>
  </si>
  <si>
    <t>478,96</t>
  </si>
  <si>
    <t>ARGAMASSA TRAÇO 1:7 (EM VOLUME DE CIMENTO E AREIA MÉDIA ÚMIDA) COM ADIÇÃO DE PLASTIFICANTE PARA EMBOÇO/MASSA ÚNICA/ASSENTAMENTO DE ALVENARIA DE VEDAÇÃO, PREPARO MECÂNICO COM MISTURADOR DE EIXO HORIZONTAL DE 600 KG. AF_08/2019</t>
  </si>
  <si>
    <t>429,26</t>
  </si>
  <si>
    <t>ARGAMASSA TRAÇO 1:6 (EM VOLUME DE CIMENTO E AREIA MÉDIA ÚMIDA) COM ADIÇÃO DE PLASTIFICANTE PARA EMBOÇO/MASSA ÚNICA/ASSENTAMENTO DE ALVENARIA DE VEDAÇÃO, PREPARO MECÂNICO COM MISTURADOR DE EIXO HORIZONTAL DE 300 KG. AF_08/2019</t>
  </si>
  <si>
    <t>504,66</t>
  </si>
  <si>
    <t>ARGAMASSA TRAÇO 1:6 (EM VOLUME DE CIMENTO E AREIA MÉDIA ÚMIDA) COM ADIÇÃO DE PLASTIFICANTE PARA EMBOÇO/MASSA ÚNICA/ASSENTAMENTO DE ALVENARIA DE VEDAÇÃO, PREPARO MECÂNICO COM MISTURADOR DE EIXO HORIZONTAL DE 600 KG. AF_08/2019</t>
  </si>
  <si>
    <t>448,22</t>
  </si>
  <si>
    <t>ARGAMASSA TRAÇO 1:1:6 (EM VOLUME DE CIMENTO, CAL E AREIA MÉDIA ÚMIDA) PARA EMBOÇO/MASSA ÚNICA/ASSENTAMENTO DE ALVENARIA DE VEDAÇÃO, PREPARO MECÂNICO COM MISTURADOR DE EIXO HORIZONTAL DE 300 KG. AF_08/2019</t>
  </si>
  <si>
    <t>596,40</t>
  </si>
  <si>
    <t>ARGAMASSA TRAÇO 1:1:6 (EM VOLUME DE CIMENTO, CAL E AREIA MÉDIA ÚMIDA) PARA EMBOÇO/MASSA ÚNICA/ASSENTAMENTO DE ALVENARIA DE VEDAÇÃO, PREPARO MECÂNICO COM MISTURADOR DE EIXO HORIZONTAL DE 600 KG. AF_08/2019</t>
  </si>
  <si>
    <t>544,94</t>
  </si>
  <si>
    <t>ARGAMASSA TRAÇO 1:1,5:7,5 (EM VOLUME DE CIMENTO, CAL E AREIA MÉDIA ÚMIDA) PARA EMBOÇO/MASSA ÚNICA/ASSENTAMENTO DE ALVENARIA DE VEDAÇÃO, PREPARO MECÂNICO COM MISTURADOR DE EIXO HORIZONTAL DE 300 KG. AF_08/2019</t>
  </si>
  <si>
    <t>568,16</t>
  </si>
  <si>
    <t>ARGAMASSA TRAÇO 1:1,5:7,5 (EM VOLUME DE CIMENTO, CAL E AREIA MÉDIA ÚMIDA) PARA EMBOÇO/MASSA ÚNICA/ASSENTAMENTO DE ALVENARIA DE VEDAÇÃO, PREPARO MECÂNICO COM MISTURADOR DE EIXO HORIZONTAL DE 600 KG. AF_08/2019</t>
  </si>
  <si>
    <t>537,25</t>
  </si>
  <si>
    <t>ARGAMASSA TRAÇO 1:2:8 (EM VOLUME DE CIMENTO, CAL E AREIA MÉDIA ÚMIDA) PARA EMBOÇO/MASSA ÚNICA/ASSENTAMENTO DE ALVENARIA DE VEDAÇÃO, PREPARO MECÂNICO COM MISTURADOR DE EIXO HORIZONTAL DE 300 KG. AF_08/2019</t>
  </si>
  <si>
    <t>562,75</t>
  </si>
  <si>
    <t>ARGAMASSA TRAÇO 1:2:8 (EM VOLUME DE CIMENTO, CAL E AREIA MÉDIA ÚMIDA) PARA EMBOÇO/MASSA ÚNICA/ASSENTAMENTO DE ALVENARIA DE VEDAÇÃO, PREPARO MECÂNICO COM MISTURADOR DE EIXO HORIZONTAL DE 600 KG. AF_08/2019</t>
  </si>
  <si>
    <t>555,17</t>
  </si>
  <si>
    <t>ARGAMASSA TRAÇO 1:2:9 (EM VOLUME DE CIMENTO, CAL E AREIA MÉDIA ÚMIDA) PARA EMBOÇO/MASSA ÚNICA/ASSENTAMENTO DE ALVENARIA DE VEDAÇÃO, PREPARO MECÂNICO COM MISTURADOR DE EIXO HORIZONTAL DE 300 KG. AF_08/2019</t>
  </si>
  <si>
    <t>560,01</t>
  </si>
  <si>
    <t>ARGAMASSA TRAÇO 1:3:12 (EM VOLUME DE CIMENTO, CAL E AREIA MÉDIA ÚMIDA) PARA EMBOÇO/MASSA ÚNICA/ASSENTAMENTO DE ALVENARIA DE VEDAÇÃO, PREPARO MECÂNICO COM MISTURADOR DE EIXO HORIZONTAL DE 600 KG. AF_08/2019</t>
  </si>
  <si>
    <t>548,16</t>
  </si>
  <si>
    <t>ARGAMASSA TRAÇO 1:3 (EM VOLUME DE CIMENTO E AREIA MÉDIA ÚMIDA) PARA CONTRAPISO, PREPARO MECÂNICO COM MISTURADOR DE EIXO HORIZONTAL DE 160 KG. AF_08/2019</t>
  </si>
  <si>
    <t>752,53</t>
  </si>
  <si>
    <t>ARGAMASSA TRAÇO 1:3 (EM VOLUME DE CIMENTO E AREIA MÉDIA ÚMIDA) PARA CONTRAPISO, PREPARO MECÂNICO COM MISTURADOR DE EIXO HORIZONTAL DE 300 KG. AF_08/2019</t>
  </si>
  <si>
    <t>647,94</t>
  </si>
  <si>
    <t>ARGAMASSA TRAÇO 1:3 (EM VOLUME DE CIMENTO E AREIA MÉDIA ÚMIDA) PARA CONTRAPISO, PREPARO MECÂNICO COM MISTURADOR DE EIXO HORIZONTAL DE 600 KG. AF_08/2019</t>
  </si>
  <si>
    <t>621,34</t>
  </si>
  <si>
    <t>ARGAMASSA TRAÇO 1:4 (EM VOLUME DE CIMENTO E AREIA MÉDIA ÚMIDA) PARA CONTRAPISO, PREPARO MECÂNICO COM MISTURADOR DE EIXO HORIZONTAL DE 160 KG. AF_08/2019</t>
  </si>
  <si>
    <t>662,44</t>
  </si>
  <si>
    <t>ARGAMASSA TRAÇO 1:4 (EM VOLUME DE CIMENTO E AREIA MÉDIA ÚMIDA) PARA CONTRAPISO, PREPARO MECÂNICO COM MISTURADOR DE EIXO HORIZONTAL DE 300 KG. AF_08/2019</t>
  </si>
  <si>
    <t>603,20</t>
  </si>
  <si>
    <t>ARGAMASSA TRAÇO 1:4 (EM VOLUME DE CIMENTO E AREIA MÉDIA ÚMIDA) PARA CONTRAPISO, PREPARO MECÂNICO COM MISTURADOR DE EIXO HORIZONTAL DE 600 KG. AF_08/2019</t>
  </si>
  <si>
    <t>570,79</t>
  </si>
  <si>
    <t>ARGAMASSA TRAÇO 1:5 (EM VOLUME DE CIMENTO E AREIA MÉDIA ÚMIDA) PARA CONTRAPISO, PREPARO MECÂNICO COM MISTURADOR DE EIXO HORIZONTAL DE 160 KG. AF_08/2019</t>
  </si>
  <si>
    <t>609,63</t>
  </si>
  <si>
    <t>ARGAMASSA TRAÇO 1:5 (EM VOLUME DE CIMENTO E AREIA MÉDIA ÚMIDA) PARA CONTRAPISO, PREPARO MECÂNICO COM MISTURADOR DE EIXO HORIZONTAL DE 300 KG. AF_08/2019</t>
  </si>
  <si>
    <t>560,91</t>
  </si>
  <si>
    <t>ARGAMASSA TRAÇO 1:5 (EM VOLUME DE CIMENTO E AREIA MÉDIA ÚMIDA) PARA CONTRAPISO, PREPARO MECÂNICO COM MISTURADOR DE EIXO HORIZONTAL DE 600 KG. AF_08/2019</t>
  </si>
  <si>
    <t>535,33</t>
  </si>
  <si>
    <t>ARGAMASSA TRAÇO 1:6 (EM VOLUME DE CIMENTO E AREIA MÉDIA ÚMIDA) PARA CONTRAPISO, PREPARO MECÂNICO COM MISTURADOR DE EIXO HORIZONTAL DE 160 KG. AF_08/2019</t>
  </si>
  <si>
    <t>570,61</t>
  </si>
  <si>
    <t>ARGAMASSA TRAÇO 1:6 (EM VOLUME DE CIMENTO E AREIA MÉDIA ÚMIDA) PARA CONTRAPISO, PREPARO MECÂNICO COM MISTURADOR DE EIXO HORIZONTAL DE 600 KG. AF_08/2019</t>
  </si>
  <si>
    <t>507,32</t>
  </si>
  <si>
    <t>ARGAMASSA TRAÇO 1:5 (EM VOLUME DE CIMENTO E AREIA GROSSA ÚMIDA) PARA CHAPISCO CONVENCIONAL, PREPARO MECÂNICO COM MISTURADOR DE EIXO HORIZONTAL DE 300 KG. AF_08/2019</t>
  </si>
  <si>
    <t>479,35</t>
  </si>
  <si>
    <t>ARGAMASSA TRAÇO 1:5 (EM VOLUME DE CIMENTO E AREIA GROSSA ÚMIDA) PARA CHAPISCO CONVENCIONAL, PREPARO MECÂNICO COM MISTURADOR DE EIXO HORIZONTAL DE 600 KG. AF_08/2019</t>
  </si>
  <si>
    <t>418,61</t>
  </si>
  <si>
    <t>ARGAMASSA TRAÇO 1:3 (EM VOLUME DE CIMENTO E AREIA GROSSA ÚMIDA) PARA CHAPISCO CONVENCIONAL, PREPARO MECÂNICO COM MISTURADOR DE EIXO HORIZONTAL DE 160 KG. AF_08/2019</t>
  </si>
  <si>
    <t>574,94</t>
  </si>
  <si>
    <t>ARGAMASSA TRAÇO 1:3 (EM VOLUME DE CIMENTO E AREIA GROSSA ÚMIDA) PARA CHAPISCO CONVENCIONAL, PREPARO MECÂNICO COM MISTURADOR DE EIXO HORIZONTAL DE 300 KG. AF_08/2019</t>
  </si>
  <si>
    <t>509,32</t>
  </si>
  <si>
    <t>ARGAMASSA TRAÇO 1:3 (EM VOLUME DE CIMENTO E AREIA GROSSA ÚMIDA) PARA CHAPISCO CONVENCIONAL, PREPARO MECÂNICO COM MISTURADOR DE EIXO HORIZONTAL DE 600 KG. AF_08/2019</t>
  </si>
  <si>
    <t>480,68</t>
  </si>
  <si>
    <t>ARGAMASSA TRAÇO 1:4 (EM VOLUME DE CIMENTO E AREIA GROSSA ÚMIDA) PARA CHAPISCO CONVENCIONAL, PREPARO MECÂNICO COM MISTURADOR DE EIXO HORIZONTAL DE 160 KG. AF_08/2019</t>
  </si>
  <si>
    <t>504,71</t>
  </si>
  <si>
    <t>ARGAMASSA TRAÇO 1:4 (EM VOLUME DE CIMENTO E AREIA GROSSA ÚMIDA) PARA CHAPISCO CONVENCIONAL, PREPARO MECÂNICO COM MISTURADOR DE EIXO HORIZONTAL DE 300 KG. AF_08/2019</t>
  </si>
  <si>
    <t>461,23</t>
  </si>
  <si>
    <t>ARGAMASSA TRAÇO 1:4 (EM VOLUME DE CIMENTO E AREIA GROSSA ÚMIDA) PARA CHAPISCO CONVENCIONAL, PREPARO MECÂNICO COM MISTURADOR DE EIXO HORIZONTAL DE 600 KG. AF_08/2019</t>
  </si>
  <si>
    <t>439,81</t>
  </si>
  <si>
    <t>ARGAMASSA TRAÇO 1:5 (EM VOLUME DE CIMENTO E AREIA GROSSA ÚMIDA) COM ADIÇÃO DE EMULSÃO POLIMÉRICA PARA CHAPISCO ROLADO, PREPARO MECÂNICO COM MISTURADOR DE EIXO HORIZONTAL DE 300 KG. AF_08/2019</t>
  </si>
  <si>
    <t>3.154,37</t>
  </si>
  <si>
    <t>ARGAMASSA TRAÇO 1:5 (EM VOLUME DE CIMENTO E AREIA GROSSA ÚMIDA) COM ADIÇÃO DE EMULSÃO POLIMÉRICA PARA CHAPISCO ROLADO, PREPARO MECÂNICO COM MISTURADOR DE EIXO HORIZONTAL DE 600 KG. AF_08/2019</t>
  </si>
  <si>
    <t>3.130,97</t>
  </si>
  <si>
    <t>ARGAMASSA TRAÇO 1:3 (EM VOLUME DE CIMENTO E AREIA GROSSA ÚMIDA) COM ADIÇÃO DE EMULSÃO POLIMÉRICA PARA CHAPISCO ROLADO, PREPARO MECÂNICO COM MISTURADOR DE EIXO HORIZONTAL DE 160 KG. AF_08/2019</t>
  </si>
  <si>
    <t>3.234,16</t>
  </si>
  <si>
    <t>ARGAMASSA TRAÇO 1:3 (EM VOLUME DE CIMENTO E AREIA GROSSA ÚMIDA) COM ADIÇÃO DE EMULSÃO POLIMÉRICA PARA CHAPISCO ROLADO, PREPARO MECÂNICO COM MISTURADOR DE EIXO HORIZONTAL DE 300 KG. AF_08/2019</t>
  </si>
  <si>
    <t>3.198,39</t>
  </si>
  <si>
    <t>ARGAMASSA TRAÇO 1:3 (EM VOLUME DE CIMENTO E AREIA GROSSA ÚMIDA) COM ADIÇÃO DE EMULSÃO POLIMÉRICA PARA CHAPISCO ROLADO, PREPARO MECÂNICO COM MISTURADOR DE EIXO HORIZONTAL DE 600 KG. AF_08/2019</t>
  </si>
  <si>
    <t>3.198,67</t>
  </si>
  <si>
    <t>ARGAMASSA TRAÇO 1:4 (EM VOLUME DE CIMENTO E AREIA GROSSA ÚMIDA) COM ADIÇÃO DE EMULSÃO POLIMÉRICA PARA CHAPISCO ROLADO, PREPARO MECÂNICO COM MISTURADOR DE EIXO HORIZONTAL DE 300 KG. AF_08/2019</t>
  </si>
  <si>
    <t>3.181,80</t>
  </si>
  <si>
    <t>ARGAMASSA TRAÇO 1:4 (EM VOLUME DE CIMENTO E AREIA GROSSA ÚMIDA) COM ADIÇÃO DE EMULSÃO POLIMÉRICA PARA CHAPISCO ROLADO, PREPARO MECÂNICO COM MISTURADOR DE EIXO HORIZONTAL DE 600 KG. AF_08/2019</t>
  </si>
  <si>
    <t>3.160,39</t>
  </si>
  <si>
    <t>ARGAMASSA TRAÇO 1:7 (EM VOLUME DE CIMENTO E AREIA MÉDIA ÚMIDA) COM ADIÇÃO DE PLASTIFICANTE PARA EMBOÇO/MASSA ÚNICA/ASSENTAMENTO DE ALVENARIA DE VEDAÇÃO, PREPARO MANUAL. AF_08/2019</t>
  </si>
  <si>
    <t>565,91</t>
  </si>
  <si>
    <t>ARGAMASSA TRAÇO 1:6 (EM VOLUME DE CIMENTO E AREIA MÉDIA ÚMIDA) COM ADIÇÃO DE PLASTIFICANTE PARA EMBOÇO/MASSA ÚNICA/ASSENTAMENTO DE ALVENARIA DE VEDAÇÃO, PREPARO MANUAL. AF_08/2019</t>
  </si>
  <si>
    <t>588,68</t>
  </si>
  <si>
    <t>ARGAMASSA TRAÇO 1:1:6 (EM VOLUME DE CIMENTO, CAL E AREIA MÉDIA ÚMIDA) PARA EMBOÇO/MASSA ÚNICA/ASSENTAMENTO DE ALVENARIA DE VEDAÇÃO, PREPARO MANUAL. AF_08/2019</t>
  </si>
  <si>
    <t>684,19</t>
  </si>
  <si>
    <t>ARGAMASSA TRAÇO 1:1,5:7,5 (EM VOLUME DE CIMENTO, CAL E AREIA MÉDIA ÚMIDA) PARA EMBOÇO/MASSA ÚNICA/ASSENTAMENTO DE ALVENARIA DE VEDAÇÃO, PREPARO MANUAL. AF_08/2019</t>
  </si>
  <si>
    <t>675,62</t>
  </si>
  <si>
    <t>ARGAMASSA TRAÇO 1:2:8 (EM VOLUME DE CIMENTO, CAL E AREIA MÉDIA ÚMIDA) PARA EMBOÇO/MASSA ÚNICA/ASSENTAMENTO DE ALVENARIA DE VEDAÇÃO, PREPARO MANUAL. AF_08/2019</t>
  </si>
  <si>
    <t>692,38</t>
  </si>
  <si>
    <t>ARGAMASSA TRAÇO 1:2:9 (EM VOLUME DE CIMENTO, CAL E AREIA MÉDIA ÚMIDA) PARA EMBOÇO/MASSA ÚNICA/ASSENTAMENTO DE ALVENARIA DE VEDAÇÃO, PREPARO MANUAL. AF_08/2019</t>
  </si>
  <si>
    <t>672,11</t>
  </si>
  <si>
    <t>ARGAMASSA TRAÇO 1:3:12 (EM VOLUME DE CIMENTO, CAL E AREIA MÉDIA ÚMIDA) PARA EMBOÇO/MASSA ÚNICA/ASSENTAMENTO DE ALVENARIA DE VEDAÇÃO, PREPARO MANUAL. AF_08/2019</t>
  </si>
  <si>
    <t>666,96</t>
  </si>
  <si>
    <t>ARGAMASSA TRAÇO 1:3 (EM VOLUME DE CIMENTO E AREIA MÉDIA ÚMIDA) PARA CONTRAPISO, PREPARO MANUAL. AF_08/2019</t>
  </si>
  <si>
    <t>772,87</t>
  </si>
  <si>
    <t>ARGAMASSA TRAÇO 1:4 (EM VOLUME DE CIMENTO E AREIA MÉDIA ÚMIDA) PARA CONTRAPISO, PREPARO MANUAL. AF_08/2019</t>
  </si>
  <si>
    <t>710,03</t>
  </si>
  <si>
    <t>ARGAMASSA TRAÇO 1:5 (EM VOLUME DE CIMENTO E AREIA MÉDIA ÚMIDA) PARA CONTRAPISO, PREPARO MANUAL. AF_08/2019</t>
  </si>
  <si>
    <t>675,73</t>
  </si>
  <si>
    <t>ARGAMASSA TRAÇO 1:6 (EM VOLUME DE CIMENTO E AREIA MÉDIA ÚMIDA) PARA CONTRAPISO, PREPARO MANUAL. AF_08/2019</t>
  </si>
  <si>
    <t>654,97</t>
  </si>
  <si>
    <t>ARGAMASSA TRAÇO 1:5 (EM VOLUME DE CIMENTO E AREIA GROSSA ÚMIDA) PARA CHAPISCO CONVENCIONAL, PREPARO MANUAL. AF_08/2019</t>
  </si>
  <si>
    <t>555,22</t>
  </si>
  <si>
    <t>ARGAMASSA TRAÇO 1:3 (EM VOLUME DE CIMENTO E AREIA GROSSA ÚMIDA) PARA CHAPISCO CONVENCIONAL, PREPARO MANUAL. AF_08/2019</t>
  </si>
  <si>
    <t>624,62</t>
  </si>
  <si>
    <t>ARGAMASSA TRAÇO 1:4 (EM VOLUME DE CIMENTO E AREIA GROSSA ÚMIDA) PARA CHAPISCO CONVENCIONAL, PREPARO MANUAL. AF_08/2019</t>
  </si>
  <si>
    <t>578,62</t>
  </si>
  <si>
    <t>ARGAMASSA TRAÇO 1:5 (EM VOLUME DE CIMENTO E AREIA GROSSA ÚMIDA) COM ADIÇÃO DE EMULSÃO POLIMÉRICA PARA CHAPISCO ROLADO, PREPARO MANUAL. AF_08/2019</t>
  </si>
  <si>
    <t>3.285,26</t>
  </si>
  <si>
    <t>ARGAMASSA TRAÇO 1:3 (EM VOLUME DE CIMENTO E AREIA GROSSA ÚMIDA) COM ADIÇÃO DE EMULSÃO POLIMÉRICA PARA CHAPISCO ROLADO, PREPARO MANUAL. AF_08/2019</t>
  </si>
  <si>
    <t>3.356,45</t>
  </si>
  <si>
    <t>ARGAMASSA TRAÇO 1:4 (EM VOLUME DE CIMENTO E AREIA GROSSA ÚMIDA) COM ADIÇÃO DE EMULSÃO POLIMÉRICA PARA CHAPISCO ROLADO, PREPARO MANUAL. AF_08/2019</t>
  </si>
  <si>
    <t>3.309,03</t>
  </si>
  <si>
    <t>ARGAMASSA INDUSTRIALIZADA MULTIUSO PARA REVESTIMENTOS E ASSENTAMENTO DA ALVENARIA, PREPARO COM MISTURADOR DE EIXO HORIZONTAL DE 160 KG. AF_08/2019</t>
  </si>
  <si>
    <t>1.194,10</t>
  </si>
  <si>
    <t>ARGAMASSA INDUSTRIALIZADA MULTIUSO PARA REVESTIMENTOS E ASSENTAMENTO DA ALVENARIA, PREPARO COM MISTURADOR DE EIXO HORIZONTAL DE 300 KG. AF_08/2019</t>
  </si>
  <si>
    <t>1.186,94</t>
  </si>
  <si>
    <t>ARGAMASSA INDUSTRIALIZADA MULTIUSO PARA REVESTIMENTOS E ASSENTAMENTO DA ALVENARIA, PREPARO COM MISTURADOR DE EIXO HORIZONTAL DE 600 KG. AF_08/2019</t>
  </si>
  <si>
    <t>1.177,57</t>
  </si>
  <si>
    <t>ARGAMASSA PRONTA PARA CONTRAPISO, PREPARO COM MISTURADOR DE EIXO HORIZONTAL DE 160 KG. AF_08/2019</t>
  </si>
  <si>
    <t>1.392,05</t>
  </si>
  <si>
    <t>ARGAMASSA PRONTA PARA CONTRAPISO, PREPARO COM MISTURADOR DE EIXO HORIZONTAL DE 300 KG. AF_08/2019</t>
  </si>
  <si>
    <t>1.379,96</t>
  </si>
  <si>
    <t>ARGAMASSA PRONTA PARA CONTRAPISO, PREPARO COM MISTURADOR DE EIXO HORIZONTAL DE 600 KG. AF_08/2019</t>
  </si>
  <si>
    <t>1.371,76</t>
  </si>
  <si>
    <t>ARGAMASSA PARA REVESTIMENTO DECORATIVO MONOCAMADA (MONOCAPA), PREPARO COM MISTURADOR DE EIXO HORIZONTAL DE 160 KG. AF_08/2019</t>
  </si>
  <si>
    <t>3.270,45</t>
  </si>
  <si>
    <t>ARGAMASSA PARA REVESTIMENTO DECORATIVO MONOCAMADA (MONOCAPA), PREPARO COM MISTURADOR DE EIXO HORIZONTAL DE 300 KG. AF_08/2019</t>
  </si>
  <si>
    <t>3.277,69</t>
  </si>
  <si>
    <t>ARGAMASSA PARA REVESTIMENTO DECORATIVO MONOCAMADA (MONOCAPA), PREPARO COM MISTURADOR DE EIXO HORIZONTAL DE 600 KG. AF_08/2019</t>
  </si>
  <si>
    <t>3.289,96</t>
  </si>
  <si>
    <t>ARGAMASSA INDUSTRIALIZADA PARA CHAPISCO ROLADO, PREPARO COM MISTURADOR DE EIXO HORIZONTAL DE 160 KG. AF_08/2019</t>
  </si>
  <si>
    <t>3.636,81</t>
  </si>
  <si>
    <t>ARGAMASSA INDUSTRIALIZADA PARA CHAPISCO ROLADO, PREPARO COM MISTURADOR DE EIXO HORIZONTAL DE 300 KG. AF_08/2019</t>
  </si>
  <si>
    <t>3.663,23</t>
  </si>
  <si>
    <t>ARGAMASSA INDUSTRIALIZADA PARA CHAPISCO ROLADO, PREPARO COM MISTURADOR DE EIXO HORIZONTAL DE 600 KG. AF_08/2019</t>
  </si>
  <si>
    <t>3.690,43</t>
  </si>
  <si>
    <t>ARGAMASSA INDUSTRIALIZADA PARA CHAPISCO COLANTE, PREPARO COM MISTURADOR DE EIXO HORIZONTAL DE 160 KG. AF_08/2019</t>
  </si>
  <si>
    <t>2.307,43</t>
  </si>
  <si>
    <t>ARGAMASSA INDUSTRIALIZADA PARA CHAPISCO COLANTE, PREPARO COM MISTURADOR DE EIXO HORIZONTAL DE 300 KG. AF_08/2019</t>
  </si>
  <si>
    <t>2.315,99</t>
  </si>
  <si>
    <t>ARGAMASSA INDUSTRIALIZADA PARA CHAPISCO COLANTE, PREPARO COM MISTURADOR DE EIXO HORIZONTAL DE 600 KG. AF_08/2019</t>
  </si>
  <si>
    <t>2.326,14</t>
  </si>
  <si>
    <t>ARGAMASSA INDUSTRIALIZADA MULTIUSO PARA REVESTIMENTOS E ASSENTAMENTO DA ALVENARIA, PREPARO MANUAL. AF_08/2019</t>
  </si>
  <si>
    <t>1.368,80</t>
  </si>
  <si>
    <t>ARGAMASSA PRONTA PARA CONTRAPISO, PREPARO MANUAL. AF_08/2019</t>
  </si>
  <si>
    <t>1.569,03</t>
  </si>
  <si>
    <t>ARGAMASSA INDUSTRIALIZADA PARA CHAPISCO ROLADO, PREPARO MANUAL. AF_08/2019</t>
  </si>
  <si>
    <t>3.885,29</t>
  </si>
  <si>
    <t>ARGAMASSA INDUSTRIALIZADA PARA CHAPISCO COLANTE, PREPARO MANUAL. AF_08/2019</t>
  </si>
  <si>
    <t>2.528,69</t>
  </si>
  <si>
    <t>ARGAMASSA PARA REVESTIMENTO DECORATIVO MONOCAMADA (MONOCAPA), MISTURA E PROJEÇÃO DE 1,5 M3/H DE ARGAMASSA. AF_08/2019</t>
  </si>
  <si>
    <t>3.420,36</t>
  </si>
  <si>
    <t>ARGAMASSA PARA REVESTIMENTO DECORATIVO MONOCAMADA (MONOCAPA), MISTURA E PROJEÇÃO DE 2 M3/H DE ARGAMASSA. AF_06/2014</t>
  </si>
  <si>
    <t>3.420,46</t>
  </si>
  <si>
    <t>ARGAMASSA INDUSTRIALIZADA PARA REVESTIMENTOS, MISTURA E PROJEÇÃO DE 1,5 M³/H DE ARGAMASSA. AF_08/2019</t>
  </si>
  <si>
    <t>1.226,04</t>
  </si>
  <si>
    <t>ARGAMASSA INDUSTRIALIZADA PARA REVESTIMENTOS, MISTURA E PROJEÇÃO DE 2 M³/H DE ARGAMASSA. AF_06/2014</t>
  </si>
  <si>
    <t>1.212,89</t>
  </si>
  <si>
    <t>ARGAMASSA À BASE DE GESSO, MISTURA E PROJEÇÃO DE 1,5 M³/H DE ARGAMASSA. AF_08/2019</t>
  </si>
  <si>
    <t>733,85</t>
  </si>
  <si>
    <t>ARGAMASSA TRAÇO 1:0,5:4,5 (EM VOLUME DE CIMENTO, CAL E AREIA MÉDIA ÚMIDA), PREPARO MECÂNICO COM BETONEIRA 400 L. AF_08/2019</t>
  </si>
  <si>
    <t>550,72</t>
  </si>
  <si>
    <t>ARGAMASSA TRAÇO 1:0,5:4,5 (EM VOLUME DE CIMENTO, CAL E AREIA MÉDIA ÚMIDA) PARA ASSENTAMENTO DE ALVENARIA, PREPARO MANUAL. AF_08/2019</t>
  </si>
  <si>
    <t>639,17</t>
  </si>
  <si>
    <t>ARGAMASSA TRAÇO 1:3 (EM VOLUME DE CIMENTO E AREIA MÉDIA ÚMIDA), PREPARO MECÂNICO COM BETONEIRA 400 L. AF_08/2019</t>
  </si>
  <si>
    <t>542,76</t>
  </si>
  <si>
    <t>ARGAMASSA TRAÇO 1:3 (EM VOLUME DE CIMENTO E AREIA MÉDIA ÚMIDA), PREPARO MANUAL. AF_08/2019</t>
  </si>
  <si>
    <t>635,75</t>
  </si>
  <si>
    <t>ARGAMASSA TRAÇO 1:4 (CIMENTO E AREIA MÉDIA), PREPARO MECÂNICO COM BETONEIRA 400 L. AF_08/2014</t>
  </si>
  <si>
    <t>488,21</t>
  </si>
  <si>
    <t>ARGAMASSA TRAÇO 1:4 (EM VOLUME DE CIMENTO E AREIA MÉDIA ÚMIDA), PREPARO MANUAL. AF_08/2019</t>
  </si>
  <si>
    <t>585,80</t>
  </si>
  <si>
    <t>ARGAMASSA TRAÇO 1:2:9 (EM VOLUME DE CIMENTO, CAL E AREIA MÉDIA ÚMIDA) PARA EMBOÇO/MASSA ÚNICA/ASSENTAMENTO DE ALVENARIA DE VEDAÇÃO, PREPARO MECÂNICO COM BETONEIRA 400 L. AF_08/2019</t>
  </si>
  <si>
    <t>555,13</t>
  </si>
  <si>
    <t>ARGAMASSA TRAÇO 1:1,93 (EM VOLUME DE CIMENTO E AREIA MÉDIA ÚMIDA), FCK 20 MPA, PREPARO MECÂNICO COM MISTURADOR DUPLO HORIZONTAL DE ALTA TURBULÊNCIA. AF_03/2020</t>
  </si>
  <si>
    <t>757,59</t>
  </si>
  <si>
    <t>ARGAMASSA TRAÇO 1:0,5:4,5  (EM VOLUME DE CIMENTO, CAL E AREIA MÉDIA ÚMIDA), PREPARO MECÂNICO COM MISTURADOR DE EIXO HORIZONTAL DE 160 KG. AF_08/2019</t>
  </si>
  <si>
    <t>570,74</t>
  </si>
  <si>
    <t>ARGAMASSA TRAÇO 1:0,5:4,5  (EM VOLUME DE CIMENTO, CAL E AREIA MÉDIA ÚMIDA), PREPARO MECÂNICO COM MISTURADOR DE EIXO HORIZONTAL DE 300 KG. AF_08/2019</t>
  </si>
  <si>
    <t>538,81</t>
  </si>
  <si>
    <t>ARGAMASSA TRAÇO 1:0,5:4,5  (EM VOLUME DE CIMENTO, CAL E AREIA MÉDIA ÚMIDA), PREPARO MECÂNICO COM MISTURADOR DE EIXO HORIZONTAL DE 600 KG. AF_08/2019</t>
  </si>
  <si>
    <t>523,48</t>
  </si>
  <si>
    <t>ARGAMASSA TRAÇO 1:3 (EM VOLUME DE CIMENTO E AREIA MÉDIA ÚMIDA), PREPARO MECÂNICO COM MISTURADOR DE EIXO HORIZONTAL DE 160 KG. AF_08/2019</t>
  </si>
  <si>
    <t>646,01</t>
  </si>
  <si>
    <t>ARGAMASSA TRAÇO 1:3 (EM VOLUME DE CIMENTO E AREIA MÉDIA ÚMIDA), PREPARO MECÂNICO COM MISTURADOR DE EIXO HORIZONTAL DE 300 KG. AF_08/2019</t>
  </si>
  <si>
    <t>533,56</t>
  </si>
  <si>
    <t>ARGAMASSA TRAÇO 1:3 (EM VOLUME DE CIMENTO E AREIA MÉDIA ÚMIDA), PREPARO MECÂNICO COM MISTURADOR DE EIXO HORIZONTAL DE 600 KG. AF_08/2019</t>
  </si>
  <si>
    <t>493,96</t>
  </si>
  <si>
    <t>ARGAMASSA TRAÇO 1:4 (EM VOLUME DE CIMENTO E AREIA MÉDIA ÚMIDA), PREPARO MECÂNICO COM MISTURADOR DE EIXO HORIZONTAL DE 160 KG. AF_08/2019</t>
  </si>
  <si>
    <t>535,94</t>
  </si>
  <si>
    <t>ARGAMASSA TRAÇO 1:4 (EM VOLUME DE CIMENTO E AREIA MÉDIA ÚMIDA), PREPARO MECÂNICO COM MISTURADOR DE EIXO HORIZONTAL DE 300 KG. AF_08/2019</t>
  </si>
  <si>
    <t>495,04</t>
  </si>
  <si>
    <t>ARGAMASSA TRAÇO 1:4 (EM VOLUME DE CIMENTO E AREIA MÉDIA ÚMIDA), PREPARO MECÂNICO COM MISTURADOR DE EIXO HORIZONTAL DE 600 KG. AF_08/2019</t>
  </si>
  <si>
    <t>477,70</t>
  </si>
  <si>
    <t>ARGAMASSA TRAÇO 1:3 (EM VOLUME DE CIMENTO E AREIA MÉDIA ÚMIDA) COM ADIÇÃO DE IMPERMEABILIZANTE, PREPARO MECÂNICO COM BETONEIRA 400 L. AF_08/2019</t>
  </si>
  <si>
    <t>722,71</t>
  </si>
  <si>
    <t>ARGAMASSA TRAÇO 1:3 (EM VOLUME DE CIMENTO E AREIA MÉDIA ÚMIDA) COM ADIÇÃO DE IMPERMEABILIZANTE, PREPARO MECÂNICO COM MISTURADOR DE EIXO HORIZONTAL DE 160 KG. AF_08/2019</t>
  </si>
  <si>
    <t>771,82</t>
  </si>
  <si>
    <t>ARGAMASSA TRAÇO 1:3 (EM VOLUME DE CIMENTO E AREIA MÉDIA ÚMIDA) COM ADIÇÃO DE IMPERMEABILIZANTE, PREPARO MECÂNICO COM MISTURADOR DE EIXO HORIZONTAL DE 300 KG. AF_08/2019</t>
  </si>
  <si>
    <t>709,36</t>
  </si>
  <si>
    <t>ARGAMASSA TRAÇO 1:3 (EM VOLUME DE CIMENTO E AREIA MÉDIA ÚMIDA) COM ADIÇÃO DE IMPERMEABILIZANTE, PREPARO MECÂNICO COM MISTURADOR DE EIXO HORIZONTAL DE 600 KG. AF_08/2019</t>
  </si>
  <si>
    <t>696,08</t>
  </si>
  <si>
    <t>ARGAMASSA TRAÇO 1:3 (EM VOLUME DE CIMENTO E AREIA MÉDIA ÚMIDA) COM ADIÇÃO DE IMPERMEABILIZANTE, PREPARO MANUAL. AF_08/2019</t>
  </si>
  <si>
    <t>814,66</t>
  </si>
  <si>
    <t>ARGAMASSA TRAÇO 1:4 (EM VOLUME DE CIMENTO E AREIA MÉDIA ÚMIDA) COM ADIÇÃO DE IMPERMEABILIZANTE, PREPARO MECÂNICO COM BETONEIRA 400 L. AF_08/2019</t>
  </si>
  <si>
    <t>638,55</t>
  </si>
  <si>
    <t>ARGAMASSA TRAÇO 1:4 (EM VOLUME DE CIMENTO E AREIA MÉDIA ÚMIDA) COM ADIÇÃO DE IMPERMEABILIZANTE, PREPARO MECÂNICO COM MISTURADOR DE EIXO HORIZONTAL DE 160 KG. AF_08/2019</t>
  </si>
  <si>
    <t>674,67</t>
  </si>
  <si>
    <t>ARGAMASSA TRAÇO 1:4 (EM VOLUME DE CIMENTO E AREIA MÉDIA ÚMIDA) COM ADIÇÃO DE IMPERMEABILIZANTE, PREPARO MECÂNICO COM MISTURADOR DE EIXO HORIZONTAL DE 300 KG. AF_08/2019</t>
  </si>
  <si>
    <t>634,90</t>
  </si>
  <si>
    <t>ARGAMASSA TRAÇO 1:4 (EM VOLUME DE CIMENTO E AREIA MÉDIA ÚMIDA) COM ADIÇÃO DE IMPERMEABILIZANTE, PREPARO MECÂNICO COM MISTURADOR DE EIXO HORIZONTAL DE 600 KG. AF_08/2019</t>
  </si>
  <si>
    <t>619,72</t>
  </si>
  <si>
    <t>ARGAMASSA TRAÇO 1:4 (EM VOLUME DE CIMENTO E AREIA MÉDIA ÚMIDA) COM ADIÇÃO DE IMPERMEABILIZANTE, PREPARO MANUAL. AF_08/2019</t>
  </si>
  <si>
    <t>735,65</t>
  </si>
  <si>
    <t>ARGAMASSA TRAÇO 1:2:9 (EM VOLUME DE CIMENTO, CAL E AREIA MÉDIA ÚMIDA) PARA EMBOÇO/MASSA ÚNICA/ASSENTAMENTO DE ALVENARIA DE VEDAÇÃO, PREPARO MECÂNICO COM MISTURADOR DE EIXO HORIZONTAL DE 600 KG. AF_08/2019</t>
  </si>
  <si>
    <t>531,58</t>
  </si>
  <si>
    <t>ARGAMASSA TRAÇO 1:0,5:4,5 (EM VOLUME DE CIMENTO, CAL E AREIA MÉDIA ÚMIDA), PREPARO MECÂNICO COM BETONEIRA 600 L. AF_08/2019</t>
  </si>
  <si>
    <t>544,90</t>
  </si>
  <si>
    <t>ARGAMASSA TRAÇO 1:3 (EM VOLUME DE CIMENTO E AREIA MÉDIA ÚMIDA), PREPARO MECÂNICO COM BETONEIRA 600 L. AF_08/2019</t>
  </si>
  <si>
    <t>541,89</t>
  </si>
  <si>
    <t>ARGAMASSA TRAÇO 1:4 (EM VOLUME DE CIMENTO E AREIA MÉDIA ÚMIDA), PREPARO MECÂNICO COM BETONEIRA 600 L. AF_08/2019</t>
  </si>
  <si>
    <t>495,05</t>
  </si>
  <si>
    <t>ARGAMASSA TRAÇO 1:3 (EM VOLUME DE CIMENTO E AREIA MÉDIA ÚMIDA) COM ADIÇÃO DE IMPERMEABILIZANTE, PREPARO MECÂNICO COM BETONEIRA 600 L. AF_08/2019</t>
  </si>
  <si>
    <t>722,92</t>
  </si>
  <si>
    <t>ARGAMASSA TRAÇO 1:4 (EM VOLUME DE CIMENTO E AREIA MÉDIA ÚMIDA) COM ADIÇÃO DE IMPERMEABILIZANTE, PREPARO MECÂNICO COM BETONEIRA 600 L. AF_08/2019</t>
  </si>
  <si>
    <t>639,21</t>
  </si>
  <si>
    <t>PENEIRAMENTO DE AREIA COM PENEIRA ELÉTRICA. AF_11/2015</t>
  </si>
  <si>
    <t>PENEIRAMENTO DE AREIA COM PENEIRA MANUAL. AF_11/2015</t>
  </si>
  <si>
    <t>44,72</t>
  </si>
  <si>
    <t>ENSACAMENTO DE AREIA. AF_11/2015</t>
  </si>
  <si>
    <t>50,63</t>
  </si>
  <si>
    <t>TRANSPORTE HORIZONTAL MANUAL, DE SACOS DE 50 KG (UNIDADE: KGXKM). AF_07/2019</t>
  </si>
  <si>
    <t>TRANSPORTE HORIZONTAL MANUAL, DE SACOS DE 30 KG (UNIDADE: KGXKM). AF_07/2019</t>
  </si>
  <si>
    <t>1,14</t>
  </si>
  <si>
    <t>TRANSPORTE HORIZONTAL MANUAL, DE SACOS DE 20 KG (UNIDADE: KGXKM). AF_07/2019</t>
  </si>
  <si>
    <t>1,71</t>
  </si>
  <si>
    <t>TRANSPORTE HORIZONTAL COM CARRINHO PLATAFORMA, DE SACOS DE 50 KG (UNIDADE: KGXKM). AF_07/2019</t>
  </si>
  <si>
    <t>TRANSPORTE HORIZONTAL COM CARRINHO PLATAFORMA, DE SACOS DE 30 KG (UNIDADE: KGXKM). AF_07/2019</t>
  </si>
  <si>
    <t>TRANSPORTE HORIZONTAL COM CARRINHO PLATAFORMA, DE SACOS DE 20 KG (UNIDADE: KGXKM). AF_07/2019</t>
  </si>
  <si>
    <t>TRANSPORTE HORIZONTAL COM CARRINHO DE MÃO, DE SACOS DE 50 KG (UNIDADE: KGXKM). AF_07/2019</t>
  </si>
  <si>
    <t>TRANSPORTE HORIZONTAL COM CARRINHO DE MÃO, DE SACOS DE 30 KG (UNIDADE: KGXKM). AF_07/2019</t>
  </si>
  <si>
    <t>TRANSPORTE HORIZONTAL COM CARRINHO DE MÃO, DE SACOS DE 20 KG (UNIDADE: KGXKM). AF_07/2019</t>
  </si>
  <si>
    <t>TRANSPORTE HORIZONTAL COM MANIPULADOR TELESCÓPICO, DE PÁLETE DE SACOS (UNIDADE: KGXKM). AF_07/2019</t>
  </si>
  <si>
    <t>TRANSPORTE HORIZONTAL COM JERICA DE 60 L, DE MASSA/ GRANEL (UNIDADE: M3XKM). AF_07/2019</t>
  </si>
  <si>
    <t>1.273,91</t>
  </si>
  <si>
    <t>920,82</t>
  </si>
  <si>
    <t>TRANSPORTE HORIZONTAL COM CARREGADEIRA, DE MASSA/ GRANEL (UNIDADE: M3XKM). AF_07/2019</t>
  </si>
  <si>
    <t>388,06</t>
  </si>
  <si>
    <t>TRANSPORTE HORIZONTAL MANUAL, DE BLOCOS VAZADOS DE CONCRETO OU CERÂMICO DE 19X19X39CM (UNIDADE: BLOCOXKM). AF_07/2019</t>
  </si>
  <si>
    <t>UNXKM</t>
  </si>
  <si>
    <t>TRANSPORTE HORIZONTAL MANUAL, DE BLOCOS CERÂMICOS FURADOS NA HORIZONTAL DE 9X19X19CM (UNIDADE: BLOCOXKM). AF_07/2019</t>
  </si>
  <si>
    <t>TRANSPORTE HORIZONTAL COM CARRINHO DE MÃO, DE BLOCOS VAZADOS DE CONCRETO OU CERÂMICO DE 19X19X39CM (UNIDADE: BLOCOXKM). AF_07/2019</t>
  </si>
  <si>
    <t>15,52</t>
  </si>
  <si>
    <t>TRANSPORTE HORIZONTAL COM CARRINHO DE MÃO, DE BLOCOS CERÂMICOS FURADOS NA HORIZONTAL DE 9X19X19CM (UNIDADE: BLOCOXKM). AF_07/2019</t>
  </si>
  <si>
    <t>TRANSPORTE HORIZONTAL COM CARRINHO PLATAFORMA, DE BLOCOS VAZADOS DE CONCRETO OU CERÂMICO DE 19X19X39CM (UNIDADE: BLOCOXKM). AF_07/2019</t>
  </si>
  <si>
    <t>TRANSPORTE HORIZONTAL COM CARRINHO PLATAFORMA, DE BLOCOS CERÂMICOS FURADOS NA HORIZONTAL DE 9X19X19CM (UNIDADE: BLOCOXKM). AF_07/2019</t>
  </si>
  <si>
    <t>TRANSPORTE HORIZONTAL COM CARRINHO MINI PÁLETES, DE BLOCOS VAZADOS DE CONCRETO DE 19X19X39CM (UNIDADE: BLOCOXKM). AF_07/2019</t>
  </si>
  <si>
    <t>3,64</t>
  </si>
  <si>
    <t>TRANSPORTE HORIZONTAL COM CARRINHO MINI PÁLETES, DE BLOCOS CERÂMICOS FURADOS NA VERTICAL DE 19X19X39CM (UNIDADE: BLOCOXKM). AF_07/2019</t>
  </si>
  <si>
    <t>3,12</t>
  </si>
  <si>
    <t>TRANSPORTE HORIZONTAL COM CARRINHO MINI PÁLETES, DE BLOCOS CERÂMICOS FURADOS NA HORIZONTAL DE 9X19X19CM (UNIDADE: BLOCOXKM). AF_07/2019</t>
  </si>
  <si>
    <t>TRANSPORTE HORIZONTAL COM MANIPULADOR TELESCÓPICO, DE BLOCOS VAZADOS DE CONCRETO DE 19X19X39CM (UNIDADE: BLOCOXKM). AF_07/2019</t>
  </si>
  <si>
    <t>TRANSPORTE HORIZONTAL COM MANIPULADOR TELESCÓPICO, DE BLOCOS CERÂMICOS FURADOS NA VERTICAL DE 19X19X39CM (UNIDADE: BLOCOXKM). AF_07/2019</t>
  </si>
  <si>
    <t>TRANSPORTE HORIZONTAL COM MANIPULADOR TELESCÓPICO, DE BLOCOS CERÂMICOS FURADOS NA HORIZONTAL DE 9X19X19CM (UNIDADE: BLOCOXKM). AF_07/2019</t>
  </si>
  <si>
    <t>TRANSPORTE HORIZONTAL MANUAL, DE CAIXA COM REVESTIMENTO CERÂMICO (UNIDADE: M2XKM). AF_07/2019</t>
  </si>
  <si>
    <t>24,21</t>
  </si>
  <si>
    <t>TRANSPORTE HORIZONTAL COM CARRINHO DE MÃO, DE CAIXA COM REVESTIMENTO CERÂMICO (UNIDADE: M2XKM). AF_07/2019</t>
  </si>
  <si>
    <t>27,44</t>
  </si>
  <si>
    <t>TRANSPORTE HORIZONTAL COM CARRINHO PLATAFORMA, DE CAIXA COM REVESTIMENTO CERÂMICO (UNIDADE: M2XKM). AF_07/2019</t>
  </si>
  <si>
    <t>10,39</t>
  </si>
  <si>
    <t>TRANSPORTE HORIZONTAL COM CARRINHO MINI PÁLETES, DE CAIXA COM REVESTIMENTO CERÂMICO (UNIDADE: M2XKM). AF_07/2019</t>
  </si>
  <si>
    <t>4,86</t>
  </si>
  <si>
    <t>TRANSPORTE HORIZONTAL COM MANIPULADOR TELESCÓPICO, DE CAIXA COM REVESTIMENTO CERÂMICO (UNIDADE: M2XKM). AF_07/2019</t>
  </si>
  <si>
    <t>TRANSPORTE HORIZONTAL MANUAL, DE LATA DE 18 LITROS (UNIDADE: LXKM). AF_07/2019</t>
  </si>
  <si>
    <t>LXKM</t>
  </si>
  <si>
    <t>TRANSPORTE HORIZONTAL COM CARRINHO PLATAFORMA, DE LATA DE 18 LITROS (UNIDADE: LXKM). AF_07/2019</t>
  </si>
  <si>
    <t>TRANSPORTE HORIZONTAL COM CARRINHO RACIONAL, DE LATA DE 18 LITROS (UNIDADE: LXKM). AF_07/2019</t>
  </si>
  <si>
    <t>TRANSPORTE HORIZONTAL COM MANIPULADOR TELESCÓPICO, DE LATA DE 18 LITROS (UNIDADE: LXKM). AF_07/2019</t>
  </si>
  <si>
    <t>TRANSPORTE VERTICAL MANUAL, 1 PAVIMENTO, DE SACOS DE 50 KG (UNIDADE: KG). AF_07/2019</t>
  </si>
  <si>
    <t>TRANSPORTE VERTICAL MANUAL, 1 PAVIMENTO, DE SACOS DE 30 KG (UNIDADE: KG). AF_07/2019</t>
  </si>
  <si>
    <t>TRANSPORTE VERTICAL MANUAL, 1 PAVIMENTO, DE SACOS DE 20 KG (UNIDADE: KG). AF_07/2019</t>
  </si>
  <si>
    <t>TRANSPORTE VERTICAL MANUAL, 1 PAVIMENTO, DE BLOCOS VAZADOS DE CONCRETO OU CERÂMICO DE 19X19X39CM (UNIDADE: BLOCO). AF_07/2019</t>
  </si>
  <si>
    <t>TRANSPORTE VERTICAL MANUAL, 1 PAVIMENTO, DE BLOCOS CERÂMICOS FURADOS NA HORIZONTAL DE 9X19X19CM (UNIDADE: BLOCO). AF_07/2019</t>
  </si>
  <si>
    <t>TRANSPORTE VERTICAL MANUAL, 1 PAVIMENTO, DE CAIXA COM REVESTIMENTO CERÂMICO (UNIDADE: M2). AF_07/2019</t>
  </si>
  <si>
    <t>TRANSPORTE VERTICAL MANUAL, 1 PAVIMENTO, DE LATA DE 18 LITROS (UNIDADE: L). AF_07/2019</t>
  </si>
  <si>
    <t>L</t>
  </si>
  <si>
    <t>TRANSPORTE HORIZONTAL MANUAL, DE TUBO DE PVC SOLDÁVEL COM DIÂMETRO MENOR OU IGUAL A 60 MM (UNIDADE: MXKM). AF_07/2019</t>
  </si>
  <si>
    <t>MXKM</t>
  </si>
  <si>
    <t>2,41</t>
  </si>
  <si>
    <t>TRANSPORTE HORIZONTAL MANUAL, DE TUBO DE PVC SOLDÁVEL COM DIÂMETRO MAIOR QUE 60 MM E MENOR OU IGUAL A 85 MM (UNIDADE: MXKM). AF_07/2019</t>
  </si>
  <si>
    <t>TRANSPORTE HORIZONTAL MANUAL, DE TUBO DE CPVC COM DIÂMETRO MENOR OU IGUAL A 73 MM (UNIDADE: MXKM). AF_07/2019</t>
  </si>
  <si>
    <t>4,63</t>
  </si>
  <si>
    <t>TRANSPORTE HORIZONTAL MANUAL, DE TUBO DE CPVC COM DIÂMETRO MAIOR QUE 73 MM E MENOR OU IGUAL A 89 MM (UNIDADE: MXKM). AF_07/2019</t>
  </si>
  <si>
    <t>TRANSPORTE HORIZONTAL MANUAL, DE TUBO DE PPR - PN12 OU PN25 - COM DIÂMETRO MENOR OU IGUAL A 50 MM (UNIDADE: MXKM). AF_07/2019</t>
  </si>
  <si>
    <t>3,47</t>
  </si>
  <si>
    <t>TRANSPORTE HORIZONTAL MANUAL, DE TUBO DE PPR - PN12 OU PN25 - COM DIÂMETRO MAIOR QUE 50 MM E MENOR OU IGUAL A 75 MM (UNIDADE: MXKM). AF_07/2019</t>
  </si>
  <si>
    <t>TRANSPORTE HORIZONTAL MANUAL, DE TUBO DE PPR - PN12 OU PN25 - COM DIÂMETRO MAIOR QUE 75 MM E MENOR OU IGUAL A 110 MM (UNIDADE: MXKM). AF_07/2019</t>
  </si>
  <si>
    <t>17,11</t>
  </si>
  <si>
    <t>TRANSPORTE HORIZONTAL MANUAL, DE TUBO DE COBRE - CLASSE E - COM DIÂMETRO MENOR OU IGUAL A 54 MM (UNIDADE: MXKM). AF_07/2019</t>
  </si>
  <si>
    <t>TRANSPORTE HORIZONTAL MANUAL, DE TUBO DE COBRE - CLASSE E - COM DIÂMETRO MAIOR QUE 54 MM E MENOR OU IGUAL A 79 MM (UNIDADE: MXKM). AF_07/2019</t>
  </si>
  <si>
    <t>TRANSPORTE HORIZONTAL MANUAL, DE TUBO DE COBRE - CLASSE E - COM DIÂMETRO MAIOR QUE 79 MM E MENOR OU IGUAL A 104 MM (UNIDADE: MXKM). AF_07/2019</t>
  </si>
  <si>
    <t>6,95</t>
  </si>
  <si>
    <t>TRANSPORTE HORIZONTAL MANUAL, DE TUBO DE PVC SÉRIE NORMAL - ESGOTO PREDIAL, OU REFORÇADO PARA ESGOTO OU ÁGUAS PLUVIAIS PREDIAL, COM DIÂMETRO MENOR OU IGUAL A 75 MM (UNIDADE: MXKM). AF_07/2019</t>
  </si>
  <si>
    <t>2,31</t>
  </si>
  <si>
    <t>TRANSPORTE HORIZONTAL MANUAL, DE TUBO DE PVC SÉRIE NORMAL - ESGOTO PREDIAL, OU REFORÇADO PARA ESGOTO OU ÁGUAS PLUVIAIS PREDIAL, COM DIÂMETRO MAIOR QUE 75 MM E MENOR OU IGUAL A 100 MM (UNIDADE: MXKM). AF_07/2019</t>
  </si>
  <si>
    <t>TRANSPORTE HORIZONTAL MANUAL, DE TUBO DE PVC SÉRIE NORMAL - ESGOTO PREDIAL, OU REFORÇADO PARA ESGOTO OU ÁGUAS PLUVIAIS PREDIAL, COM DIÂMETRO MAIOR QUE 100 MM E MENOR OU IGUAL A 150 MM (UNIDADE: MXKM). AF_07/2019</t>
  </si>
  <si>
    <t>11,41</t>
  </si>
  <si>
    <t>TRANSPORTE HORIZONTAL MANUAL, DE TUBO DE AÇO CARBONO LEVE OU MÉDIO, PRETO OU GALVANIZADO, COM DIÂMETRO MENOR OU IGUAL A 20 MM (UNIDADE: MXKM). AF_07/2019</t>
  </si>
  <si>
    <t>TRANSPORTE HORIZONTAL MANUAL, DE TUBO DE AÇO CARBONO LEVE OU MÉDIO, PRETO OU GALVANIZADO, COM DIÂMETRO MAIOR QUE 20 MM E MENOR OU IGUAL A 32 MM (UNIDADE: MXKM). AF_07/2019</t>
  </si>
  <si>
    <t>TRANSPORTE HORIZONTAL MANUAL, DE TUBO DE AÇO CARBONO LEVE OU MÉDIO, PRETO OU GALVANIZADO, COM DIÂMETRO MAIOR QUE 32 MM E MENOR OU IGUAL A 65 MM (UNIDADE: MXKM). AF_07/2019</t>
  </si>
  <si>
    <t>TRANSPORTE HORIZONTAL MANUAL, DE TUBO DE AÇO CARBONO LEVE OU MÉDIO, PRETO OU GALVANIZADO, COM DIÂMETRO MAIOR QUE 65 MM E MENOR OU IGUAL A 90 MM (UNIDADE: MXKM). AF_07/2019</t>
  </si>
  <si>
    <t>TRANSPORTE HORIZONTAL MANUAL, DE TUBO DE AÇO CARBONO LEVE OU MÉDIO, PRETO OU GALVANIZADO, COM DIÂMETRO MAIOR QUE 90 MM E MENOR OU IGUAL A 125 MM (UNIDADE: MXKM). AF_07/2019</t>
  </si>
  <si>
    <t>22,82</t>
  </si>
  <si>
    <t>TRANSPORTE HORIZONTAL MANUAL, DE TUBO DE AÇO CARBONO LEVE OU MÉDIO, PRETO OU GALVANIZADO, COM DIÂMETRO MAIOR QUE 125 MM E MENOR OU IGUAL A 150 MM (UNIDADE: MXKM). AF_07/2019</t>
  </si>
  <si>
    <t>34,23</t>
  </si>
  <si>
    <t>TRANSPORTE HORIZONTAL MANUAL, DE TÁBUAS DE MADEIRA COM SEÇÃO TRANSVERSAL DE 2,5 X 25 CM E 2,5 X 30 CM (UNIDADE: MXKM). AF_07/2019</t>
  </si>
  <si>
    <t>TRANSPORTE HORIZONTAL MANUAL, DE CAIBROS DE MADEIRA COM SEÇÃO TRANSVERSAL DE 7,5 X 6 CM E 6 X 8 CM (UNIDADE: MXKM). AF_07/2019</t>
  </si>
  <si>
    <t>7,72</t>
  </si>
  <si>
    <t>TRANSPORTE HORIZONTAL MANUAL, DE RIPAS DE MADEIRA COM SEÇÃO TRANSVERSAL DE 1 X 5 CM E 2 X 5 CM (UNIDADE: MXKM). AF_07/2019</t>
  </si>
  <si>
    <t>TRANSPORTE HORIZONTAL MANUAL, DE VIGAS DE MADEIRA COM SEÇÃO TRANSVERSAL DE 5 X 12 CM (UNIDADE: MXKM). AF_07/2019</t>
  </si>
  <si>
    <t>TRANSPORTE HORIZONTAL MANUAL, DE VIGAS DE MADEIRA COM SEÇÃO TRANSVERSAL DE 6 X 16 CM (UNIDADE: MXKM). AF_07/2019</t>
  </si>
  <si>
    <t>TRANSPORTE HORIZONTAL MANUAL, DE VERGALHÕES DE AÇO COM DIÂMETRO DE 5 MM (UNIDADE: KGXKM). AF_07/2019</t>
  </si>
  <si>
    <t>TRANSPORTE HORIZONTAL MANUAL, DE VERGALHÕES DE AÇO COM DIÂMETRO DE 6,3 MM (UNIDADE: KGXKM). AF_07/2019</t>
  </si>
  <si>
    <t>TRANSPORTE HORIZONTAL MANUAL, DE VERGALHÕES DE AÇO COM DIÂMETRO DE 8 MM (UNIDADE: KGXKM). AF_07/2019</t>
  </si>
  <si>
    <t>TRANSPORTE HORIZONTAL MANUAL, DE JANELA (UNIDADE: M2XKM). AF_07/2019</t>
  </si>
  <si>
    <t>34,17</t>
  </si>
  <si>
    <t>TRANSPORTE VERTICAL MANUAL, 1 PAVIMENTO, DE JANELA (UNIDADE: M2). AF_07/2019</t>
  </si>
  <si>
    <t>TRANSPORTE HORIZONTAL MANUAL, DE PORTA (UNIDADE: UNIDXKM). AF_07/2019</t>
  </si>
  <si>
    <t>72,63</t>
  </si>
  <si>
    <t>TRANSPORTE VERTICAL MANUAL, 1 PAVIMENTO, DE PORTA (UNIDADE: UNID). AF_07/2019</t>
  </si>
  <si>
    <t>TRANSPORTE HORIZONTAL MANUAL, DE BANCADA DE MÁRMORE OU GRANITO PARA COZINHA/LAVATÓRIO OU MÁRMORE SINTÉTICO COM CUBA INTEGRADA (UNIDADE: UNIDXKM). AF_07/2019</t>
  </si>
  <si>
    <t>TRANSPORTE VERTICAL, BANCADA DE MÁRMORE OU GRANITO PARA COZINHA/LAVATÓRIO OU MÁRMORE SINTÉTICO COM CUBA INTEGRADA, MANUAL, 1 PAVIMENTO, (UNIDADE: UNID). AF_07/2019</t>
  </si>
  <si>
    <t>TRANSPORTE HORIZONTAL COM CARRINHO PLATAFORMA, DE BANCADA DE MÁRMORE OU GRANITO PARA COZINHA/LAVATÓRIO OU MÁRMORE SINTÉTICO COM CUBA INTEGRADA (UNIDADE: UNIDXKM). AF_07/2019</t>
  </si>
  <si>
    <t>TRANSPORTE HORIZONTAL MANUAL, DE VIDRO (UNIDADE: M2XKM). AF_07/2019</t>
  </si>
  <si>
    <t>54,47</t>
  </si>
  <si>
    <t>TRANSPORTE VERTICAL MANUAL, 1 PAVIMENTO, DE VIDRO (UNIDADE: M2). AF_07/2019</t>
  </si>
  <si>
    <t>TRANSPORTE HORIZONTAL MANUAL, DE TELA DE AÇO (UNIDADE: KGXKM). AF_07/2019</t>
  </si>
  <si>
    <t>24,22</t>
  </si>
  <si>
    <t>TRANSPORTE HORIZONTAL MANUAL, DE TELHA TERMOACÚSTICA OU TELHA DE AÇO ZINCADO (UNIDADE: M2XKM). AF_07/2019</t>
  </si>
  <si>
    <t>15,66</t>
  </si>
  <si>
    <t>TRANSPORTE HORIZONTAL MANUAL, DE TELHA DE FIBROCIMENTO OU TELHA ESTRUTURAL DE FIBROCIMENTO, CANALETE 90 OU KALHETÃO (UNIDADE: M2XKM). AF_07/2019</t>
  </si>
  <si>
    <t>28,58</t>
  </si>
  <si>
    <t>TRANSPORTE HORIZONTAL COM MANIPULADOR TELESCÓPICO, DE TELHAS TERMOACÚSTICAS, FIBROCIMENTO, AÇO ZINCADO, FIBROCIMENTO ESTRUTURAL, CANALETE 90 OU KALHETÃO (UNIDADE: M2XKM). AF_07/2019</t>
  </si>
  <si>
    <t>TRANSPORTE HORIZONTAL MANUAL, DE BACIA SANITÁRIA, CAIXA ACOPLADA, TANQUE OU PIA (UNIDADE: UNIDXKM). AF_07/2019</t>
  </si>
  <si>
    <t>34,75</t>
  </si>
  <si>
    <t>TRANSPORTE VERTICAL MANUAL, 1 PAVIMENTO, DE BACIA SANITÁRIA, CAIXA ACOPLADA, TANQUE OU PIA (UNIDADE: UNID). AF_07/2019</t>
  </si>
  <si>
    <t>TRANSPORTE HORIZONTAL COM CARRINHO PLATAFORMA, DE BACIA SANITÁRIA, CAIXA ACOPLADA, TANQUE OU PIA (UNIDADE: UNIDXKM). AF_07/2019</t>
  </si>
  <si>
    <t>15,95</t>
  </si>
  <si>
    <t>TRANSPORTE HORIZONTAL COM MANIPULADOR TELESCÓPICO, DE BACIA SANITÁRIA, CAIXA ACOPLADA, TANQUE OU PIA (UNIDADE: UNIDXKM). AF_07/2019</t>
  </si>
  <si>
    <t>TRANSPORTE HORIZONTAL MANUAL, DE TELHA DE CONCRETO OU CERÂMICA (UNIDADE: M2XKM). AF_07/2019</t>
  </si>
  <si>
    <t>136,08</t>
  </si>
  <si>
    <t>TRANSPORTE HORIZONTAL COM CARRINHO PLATAFORMA, DE TELHA DE CONCRETO OU CERÂMICA (UNIDADE: M2XKM). AF_07/2019</t>
  </si>
  <si>
    <t>TRANSPORTE HORIZONTAL COM MANIPULADOR TELESCÓPICO, DE TELHA DE CONCRETO OU CERÂMICA (UNIDADE: M2XKM). AF_07/2019</t>
  </si>
  <si>
    <t>TRANSPORTE HORIZONTAL MANUAL, DE BARRAMENTO BLINDADO (UNIDADE: MXKM). AF_07/2019</t>
  </si>
  <si>
    <t>36,56</t>
  </si>
  <si>
    <t>TRANSPORTE HORIZONTAL COM CARRINHO PLATAFORMA, DE BARRAMENTO BLINDADO (UNIDADE: MXKM). AF_07/2019</t>
  </si>
  <si>
    <t>TRANSPORTE HORIZONTAL MANUAL, DE CALHA QUADRADA NÚMERO 24  CORTE 33 (UNIDADE: MXKM). AF_07/2019</t>
  </si>
  <si>
    <t>LIMPEZA DE PISO CERÂMICO OU PORCELANATO UTILIZANDO DETERGENTE NEUTRO E ESCOVAÇÃO MANUAL. AF_04/2019</t>
  </si>
  <si>
    <t>LIMPEZA DE PISO CERÂMICO OU COM PEDRAS RÚSTICAS UTILIZANDO ÁCIDO MURIÁTICO. AF_04/2019</t>
  </si>
  <si>
    <t>LIMPEZA DE REVESTIMENTO CERÂMICO EM PAREDE UTILIZANDO DETERGENTE NEUTRO E ESCOVAÇÃO MANUAL. AF_04/2019</t>
  </si>
  <si>
    <t>LIMPEZA DE REVESTIMENTO CERÂMICO EM PAREDE UTILIZANDO ÁCIDO MURIÁTICO. AF_04/2019</t>
  </si>
  <si>
    <t>3,38</t>
  </si>
  <si>
    <t>LIMPEZA DE PISO DE LADRILHO HIDRÁULICO COM PANO ÚMIDO. AF_04/2019</t>
  </si>
  <si>
    <t>6,39</t>
  </si>
  <si>
    <t>3,07</t>
  </si>
  <si>
    <t>LIMPEZA DE LADRILHO HIDRÁULICO EM PAREDE COM PANO ÚMIDO. AF_04/2019</t>
  </si>
  <si>
    <t>0,83</t>
  </si>
  <si>
    <t>1,70</t>
  </si>
  <si>
    <t>LIMPEZA DE PIA INOX COM BANCADA DE PEDRA, INCLUSIVE METAIS CORRESPONDENTES. AF_04/2019</t>
  </si>
  <si>
    <t>7,78</t>
  </si>
  <si>
    <t>4,54</t>
  </si>
  <si>
    <t>14,63</t>
  </si>
  <si>
    <t>1,65</t>
  </si>
  <si>
    <t>LIMPEZA DE PORTA INTEIRAMENTE DE VIDRO. AF_04/2019</t>
  </si>
  <si>
    <t>1,95</t>
  </si>
  <si>
    <t>2,14</t>
  </si>
  <si>
    <t>GUARDA-CORPO FIXADO EM FÔRMA DE MADEIRA COM TRAVESSÕES EM MADEIRA PREGADA E FECHAMENTO EM TELA DE POLIPROPILENO PARA EDIFICAÇÕES COM ATÉ 2 PAVIMENTOS. AF_11/2017</t>
  </si>
  <si>
    <t>70,24</t>
  </si>
  <si>
    <t>GUARDA-CORPO FIXADO EM FÔRMA DE MADEIRA COM TRAVESSÕES EM MADEIRA PREGADA E FECHAMENTO EM TELA DE POLIPROPILENO PARA EDIFICAÇÕES COM  3 PAVIMENTOS. AF_11/2017</t>
  </si>
  <si>
    <t>53,13</t>
  </si>
  <si>
    <t>GUARDA-CORPO FIXADO EM FÔRMA DE MADEIRA COM TRAVESSÕES EM MADEIRA PREGADA E FECHAMENTO EM TELA DE POLIPROPILENO PARA EDIFICAÇÕES COM ALTURA IGUAL OU SUPERIOR A 4 PAVIMENTOS. AF_11/2017</t>
  </si>
  <si>
    <t>44,59</t>
  </si>
  <si>
    <t>GUARDA-CORPO FIXADO EM FÔRMA DE MADEIRA COM TRAVESSÕES EM MADEIRA PREGADA E FECHAMENTO EM PAINEL COMPENSADO PARA EDIFICAÇÕES COM ATÉ 2 PAVIMENTOS. AF_11/2017</t>
  </si>
  <si>
    <t>114,45</t>
  </si>
  <si>
    <t>GUARDA-CORPO FIXADO EM FÔRMA DE MADEIRA COM TRAVESSÕES EM MADEIRA PREGADA E FECHAMENTO EM PAINEL COMPENSADO PARA EDIFICAÇÕES COM 3 PAVIMENTOS. AF_11/2017</t>
  </si>
  <si>
    <t>82,84</t>
  </si>
  <si>
    <t>GUARDA-CORPO FIXADO EM FÔRMA DE MADEIRA COM TRAVESSÕES EM MADEIRA PREGADA E FECHAMENTO EM PAINEL COMPENSADO PARA EDIFICAÇÕES COM ALTURA IGUAL OU SUPERIOR A 4 PAVIMENTOS. AF_11/2017</t>
  </si>
  <si>
    <t>GUARDA-CORPO FIXADO EM FÔRMA DE MADEIRA COM TRAVESSÕES EM MADEIRA PREGADA PRÉ-MONTADA E ENCAIXE NA FÔRMA. PARA EDIFICAÇÕES COM ATÉ 2 PAVIMENTOS. AF_11/2017</t>
  </si>
  <si>
    <t>63,08</t>
  </si>
  <si>
    <t>GUARDA-CORPO FIXADO EM FÔRMA DE MADEIRA COM TRAVESSÕES EM MADEIRA PREGADA PRÉ-MONTADA E ENCAIXE NA FÔRMA PARA EDIFICAÇÕES COM 3 PAVIMENTOS. AF_11/2017</t>
  </si>
  <si>
    <t>46,78</t>
  </si>
  <si>
    <t>GUARDA-CORPO FIXADO EM FÔRMA DE MADEIRA COM TRAVESSÕES EM MADEIRA PREGADA PRÉ-MONTADA E ENCAIXE NA FÔRMA. PARA EDIFICAÇÕES COM ALTURA IGUAL OU SUPERIOR A 4 PAVIMENTOS. AF_11/2017</t>
  </si>
  <si>
    <t>38,33</t>
  </si>
  <si>
    <t>GUARDA-CORPO EM LAJE PÓS-DESFÔRMA, PARA ESTRUTURAS EM CONCRETO, COM ESCORAS DE MADEIRA ESTRONCADAS NA ESTRUTURA, TRAVESSÕES DE MADEIRA PREGADOS E FECHAMENTO EM TELA DE POLIPROPILENO PARA EDIFICAÇÕES COM ALTURA ATÉ 4 PAVIMENTOS (1 MONTAGEM POR OBRA). AF_11/2017</t>
  </si>
  <si>
    <t>100,80</t>
  </si>
  <si>
    <t>GUARDA-CORPO EM LAJE PÓS-DESFÔRMA, PARA ESTRUTURAS EM CONCRETO, COM ESCORAS DE MADEIRA ESTRONCADAS NA ESTRUTURA, TRAVESSÕES DE MADEIRA PREGADOS E FECHAMENTO EM TELA DE POLIPROPILENO PARA EDIFICAÇÕES ACIMA DE 4 PAV. (2 MONTAGENS POR OBRA). AF_11/2017</t>
  </si>
  <si>
    <t>60,58</t>
  </si>
  <si>
    <t>GUARDA-CORPO EM LAJE PÓS-DESFORMA, PARA ESTRUTURAS EM CONCRETO, COM ESCORAS METÁLICAS ESTRONCADAS NA ESTRUTURA, TRAVESSÕES DE MADEIRA E FECHAMENTO EM TELA DE POLIPROPILENO PARA EDIFICAÇÕES COM ALTURA ATÉ 4 PAVIMENTOS (1 MONTAGEM POR OBRA). AF_11/2017</t>
  </si>
  <si>
    <t>GUARDA-CORPO EM LAJE PÓS-DESFORMA, PARA ESTRUTURAS EM CONCRETO, COM ESCORAS METÁLICAS ESTRONCADAS NA ESTRUTURA, TRAVESSÕES DE MADEIRA E FECHAMENTO EM TELA DE POLIPROPILENO PARA EDIFICAÇÕES ACIMA DE 4 PAVIMENTOS (2 MONTAGENS POR OBRA). AF_11/2017</t>
  </si>
  <si>
    <t>60,35</t>
  </si>
  <si>
    <t>FECHAMENTO REMOVÍVEL DE VÃO DE PORTAS, EM MADEIRA (VÃO DO ELEVADOR)  1 MONTAGEM EM OBRA. AF_11/2017</t>
  </si>
  <si>
    <t>54,05</t>
  </si>
  <si>
    <t>FECHAMENTO REMOVÍVEL DE ABERTURA DE CAIXILHO, EM MADEIRA  4 MONTAGENS EM OBRA. AF_11/2017</t>
  </si>
  <si>
    <t>FECHAMENTO REMOVÍVEL DE ABERTURA NO PISO, EM MADEIRA  1 MONTAGEM EM OBRA. AF_11/2017</t>
  </si>
  <si>
    <t>288,09</t>
  </si>
  <si>
    <t>PONTEIRAS DE PROTEÇÃO DE VERGALHÕES EXPOSTOS EM FUNDAÇÕES. AF_11/2017</t>
  </si>
  <si>
    <t>0,36</t>
  </si>
  <si>
    <t>PONTEIRAS DE PROTEÇÃO DE VERGALHÕES EXPOSTOS EM ESTRUTURAS DE CONCRETO ARMADO CONVENCIONAL. AF_11/2017</t>
  </si>
  <si>
    <t>PONTEIRAS DE PROTEÇÃO DE VERGALHÕES EXPOSTOS EM ALVENARIA ESTRUTURAL. AF_11/2017</t>
  </si>
  <si>
    <t>INSTALAÇÃO DE SINALIZADOR NOTURNO LED. AF_11/2017</t>
  </si>
  <si>
    <t>22,86</t>
  </si>
  <si>
    <t>COLOCAÇÃO DE TELA EM ANDAIME FACHADEIRO. AF_11/2017</t>
  </si>
  <si>
    <t>MONTAGEM E DESMONTAGEM DE ANDAIME MODULAR FACHADEIRO, COM PISO METÁLICO, PARA EDIFICAÇÕES COM MÚLTIPLOS PAVIMENTOS (EXCLUSIVE ANDAIME E LIMPEZA). AF_11/2017</t>
  </si>
  <si>
    <t>8,63</t>
  </si>
  <si>
    <t>MONTAGEM E DESMONTAGEM DE ANDAIME TUBULAR TIPO TORRE (EXCLUSIVE ANDAIME E LIMPEZA). AF_11/2017</t>
  </si>
  <si>
    <t>15,99</t>
  </si>
  <si>
    <t>MONTAGEM E DESMONTAGEM DE ANDAIME MULTIDIRECIONAL (EXCLUSIVE ANDAIME E LIMPEZA). AF_11/2017</t>
  </si>
  <si>
    <t>COBERTURA PARA PROTEÇÃO DE PEDESTRES SOBRE ESTRUTURA DE ANDAIME, INCLUSIVE MONTAGEM E DESMONTAGEM. AF_11/2017</t>
  </si>
  <si>
    <t>122,07</t>
  </si>
  <si>
    <t>PLATAFORMA DE PROTEÇÃO PRINCIPAL PARA ALVENARIA ESTRUTURAL PARA SER APOIADA EM ANDAIME, INCLUSIVE MONTAGEM E DESMONTAGEM. AF_11/2017</t>
  </si>
  <si>
    <t>746,81</t>
  </si>
  <si>
    <t>DEMOLIÇÃO DE ALVENARIA DE BLOCO FURADO, DE FORMA MANUAL, COM REAPROVEITAMENTO. AF_12/2017</t>
  </si>
  <si>
    <t>100,53</t>
  </si>
  <si>
    <t>DEMOLIÇÃO DE ALVENARIA DE BLOCO FURADO, DE FORMA MANUAL, SEM REAPROVEITAMENTO. AF_12/2017</t>
  </si>
  <si>
    <t>48,99</t>
  </si>
  <si>
    <t>DEMOLIÇÃO DE ALVENARIA DE TIJOLO MACIÇO, DE FORMA MANUAL, COM REAPROVEITAMENTO. AF_12/2017</t>
  </si>
  <si>
    <t>150,08</t>
  </si>
  <si>
    <t>DEMOLIÇÃO DE ALVENARIA DE TIJOLO MACIÇO, DE FORMA MANUAL, SEM REAPROVEITAMENTO. AF_12/2017</t>
  </si>
  <si>
    <t>92,12</t>
  </si>
  <si>
    <t>DEMOLIÇÃO DE ALVENARIA PARA QUALQUER TIPO DE BLOCO, DE FORMA MECANIZADA, SEM REAPROVEITAMENTO. AF_12/2017</t>
  </si>
  <si>
    <t>49,64</t>
  </si>
  <si>
    <t>DEMOLIÇÃO DE PILARES E VIGAS EM CONCRETO ARMADO, DE FORMA MANUAL, SEM REAPROVEITAMENTO. AF_12/2017</t>
  </si>
  <si>
    <t>529,05</t>
  </si>
  <si>
    <t>DEMOLIÇÃO DE PILARES E VIGAS EM CONCRETO ARMADO, DE FORMA MECANIZADA COM MARTELETE, SEM REAPROVEITAMENTO. AF_12/2017</t>
  </si>
  <si>
    <t>255,12</t>
  </si>
  <si>
    <t>DEMOLIÇÃO DE LAJES, DE FORMA MANUAL, SEM REAPROVEITAMENTO. AF_12/2017</t>
  </si>
  <si>
    <t>242,14</t>
  </si>
  <si>
    <t>DEMOLIÇÃO DE LAJES, DE FORMA MECANIZADA COM MARTELETE, SEM REAPROVEITAMENTO. AF_12/2017</t>
  </si>
  <si>
    <t>DEMOLIÇÃO DE ARGAMASSAS, DE FORMA MANUAL, SEM REAPROVEITAMENTO. AF_12/2017</t>
  </si>
  <si>
    <t>DEMOLIÇÃO DE RODAPÉ CERÂMICO, DE FORMA MANUAL, SEM REAPROVEITAMENTO. AF_12/2017</t>
  </si>
  <si>
    <t>DEMOLIÇÃO DE REVESTIMENTO CERÂMICO, DE FORMA MANUAL, SEM REAPROVEITAMENTO. AF_12/2017</t>
  </si>
  <si>
    <t>DEMOLIÇÃO DE REVESTIMENTO CERÂMICO, DE FORMA MECANIZADA COM MARTELETE, SEM REAPROVEITAMENTO. AF_12/2017</t>
  </si>
  <si>
    <t>10,75</t>
  </si>
  <si>
    <t>DEMOLIÇÃO DE PAVIMENTO INTERTRAVADO, DE FORMA MANUAL, COM REAPROVEITAMENTO. AF_12/2017</t>
  </si>
  <si>
    <t>13,61</t>
  </si>
  <si>
    <t>DEMOLIÇÃO PARCIAL DE PAVIMENTO ASFÁLTICO, DE FORMA MECANIZADA, SEM REAPROVEITAMENTO. AF_12/2017</t>
  </si>
  <si>
    <t>REMOÇÃO DE TAPUME/ CHAPAS METÁLICAS E DE MADEIRA, DE FORMA MANUAL, SEM REAPROVEITAMENTO. AF_12/2017</t>
  </si>
  <si>
    <t>REMOÇÃO DE CHAPAS E PERFIS DE DRYWALL, DE FORMA MANUAL, SEM REAPROVEITAMENTO. AF_12/2017</t>
  </si>
  <si>
    <t>REMOÇÃO DE PLACAS E PILARETES DE CONCRETO, DE FORMA MANUAL, SEM REAPROVEITAMENTO. AF_12/2017</t>
  </si>
  <si>
    <t>17,54</t>
  </si>
  <si>
    <t>REMOÇÃO DE FORROS DE DRYWALL, PVC E FIBROMINERAL, DE FORMA MANUAL, SEM REAPROVEITAMENTO. AF_12/2017</t>
  </si>
  <si>
    <t>REMOÇÃO DE FORRO DE GESSO, DE FORMA MANUAL, SEM REAPROVEITAMENTO. AF_12/2017</t>
  </si>
  <si>
    <t>4,38</t>
  </si>
  <si>
    <t>REMOÇÃO DE TRAMA METÁLICA OU DE MADEIRA PARA FORRO, DE FORMA MANUAL, SEM REAPROVEITAMENTO. AF_12/2017</t>
  </si>
  <si>
    <t>2,56</t>
  </si>
  <si>
    <t>REMOÇÃO DE PISO DE MADEIRA (ASSOALHO E BARROTE), DE FORMA MANUAL, SEM REAPROVEITAMENTO. AF_12/2017</t>
  </si>
  <si>
    <t>REMOÇÃO DE PORTAS, DE FORMA MANUAL, SEM REAPROVEITAMENTO. AF_12/2017</t>
  </si>
  <si>
    <t>REMOÇÃO DE JANELAS, DE FORMA MANUAL, SEM REAPROVEITAMENTO. AF_12/2017</t>
  </si>
  <si>
    <t>30,75</t>
  </si>
  <si>
    <t>REMOÇÃO DE TELHAS, DE FIBROCIMENTO, METÁLICA E CERÂMICA, DE FORMA MANUAL, SEM REAPROVEITAMENTO. AF_12/2017</t>
  </si>
  <si>
    <t>3,02</t>
  </si>
  <si>
    <t>REMOÇÃO DE PROTEÇÃO TÉRMICA PARA COBERTURA EM EPS, DE FORMA MANUAL, SEM REAPROVEITAMENTO. AF_12/2017</t>
  </si>
  <si>
    <t>REMOÇÃO DE TELHAS DE FIBROCIMENTO, METÁLICA E CERÂMICA, DE FORMA MECANIZADA, COM USO DE GUINDASTE, SEM REAPROVEITAMENTO. AF_12/2017</t>
  </si>
  <si>
    <t>REMOÇÃO DE TRAMA DE MADEIRA PARA COBERTURA, DE FORMA MANUAL, SEM REAPROVEITAMENTO. AF_12/2017</t>
  </si>
  <si>
    <t>REMOÇÃO DE TESOURAS DE MADEIRA, COM VÃO MENOR QUE 8M, DE FORMA MANUAL, SEM REAPROVEITAMENTO. AF_12/2017</t>
  </si>
  <si>
    <t>71,91</t>
  </si>
  <si>
    <t>REMOÇÃO DE TESOURAS DE MADEIRA, COM VÃO MAIOR OU IGUAL A 8M, DE FORMA MANUAL, SEM REAPROVEITAMENTO. AF_12/2017</t>
  </si>
  <si>
    <t>163,01</t>
  </si>
  <si>
    <t>REMOÇÃO DE TESOURAS DE MADEIRA, COM VÃO MENOR QUE 8M, DE FORMA MECANIZADA, COM REAPROVEITAMENTO. AF_12/2017</t>
  </si>
  <si>
    <t>110,03</t>
  </si>
  <si>
    <t>REMOÇÃO DE TESOURAS DE MADEIRA, COM VÃO MAIOR OU IGUAL A 8M, DE FORMA MECANIZADA, COM REAPROVEITAMENTO. AF_12/2017</t>
  </si>
  <si>
    <t>134,98</t>
  </si>
  <si>
    <t>REMOÇÃO DE TRAMA METÁLICA PARA COBERTURA, DE FORMA MANUAL, SEM REAPROVEITAMENTO. AF_12/2017</t>
  </si>
  <si>
    <t>18,81</t>
  </si>
  <si>
    <t>REMOÇÃO DE TESOURAS METÁLICAS, COM VÃO MENOR QUE 8M, DE FORMA MANUAL, SEM REAPROVEITAMENTO. AF_12/2017</t>
  </si>
  <si>
    <t>188,46</t>
  </si>
  <si>
    <t>REMOÇÃO DE TESOURAS METÁLICAS, COM VÃO MAIOR OU IGUAL A 8M, DE FORMA MANUAL, SEM REAPROVEITAMENTO. AF_12/2017</t>
  </si>
  <si>
    <t>373,56</t>
  </si>
  <si>
    <t>REMOÇÃO DE TESOURAS METÁLICAS, COM VÃO MENOR QUE 8M, DE FORMA MECANIZADA, COM REAPROVEITAMENTO. AF_12/2017</t>
  </si>
  <si>
    <t>155,77</t>
  </si>
  <si>
    <t>REMOÇÃO DE TESOURAS METÁLICAS, COM VÃO MAIOR OU IGUAL A 8M, DE FORMA MECANIZADA, COM REAPROVEITAMENTO. AF_12/2017</t>
  </si>
  <si>
    <t>208,86</t>
  </si>
  <si>
    <t>REMOÇÃO DE INTERRUPTORES/TOMADAS ELÉTRICAS, DE FORMA MANUAL, SEM REAPROVEITAMENTO. AF_12/2017</t>
  </si>
  <si>
    <t>REMOÇÃO DE CABOS ELÉTRICOS, DE FORMA MANUAL, SEM REAPROVEITAMENTO. AF_12/2017</t>
  </si>
  <si>
    <t>REMOÇÃO DE TUBULAÇÕES (TUBOS E CONEXÕES) DE ÁGUA FRIA, DE FORMA MANUAL, SEM REAPROVEITAMENTO. AF_12/2017</t>
  </si>
  <si>
    <t>REMOÇÃO DE LOUÇAS, DE FORMA MANUAL, SEM REAPROVEITAMENTO. AF_12/2017</t>
  </si>
  <si>
    <t>10,72</t>
  </si>
  <si>
    <t>REMOÇÃO DE ACESSÓRIOS, DE FORMA MANUAL, SEM REAPROVEITAMENTO. AF_12/2017</t>
  </si>
  <si>
    <t>1,33</t>
  </si>
  <si>
    <t>REMOÇÃO DE LUMINÁRIAS, DE FORMA MANUAL, SEM REAPROVEITAMENTO. AF_12/2017</t>
  </si>
  <si>
    <t>REMOÇÃO DE METAIS SANITÁRIOS, DE FORMA MANUAL, SEM REAPROVEITAMENTO. AF_12/2017</t>
  </si>
  <si>
    <t>SERVIÇOS TÉCNICOS ESPECIALIZADOS PARA ACOMPANHAMENTO DE EXECUÇÃO DE FUNDAÇÕES PROFUNDAS E ESTRUTURAS DE CONTENÇÃO</t>
  </si>
  <si>
    <t>124,60</t>
  </si>
  <si>
    <t>LOCAÇÃO DE PONTO PARA REFERÊNCIA TOPOGRÁFICA. AF_10/2018</t>
  </si>
  <si>
    <t>58,07</t>
  </si>
  <si>
    <t>LOCAÇÃO COM CAVALETE COM ALTURA DE 1,00 M - 2 UTILIZAÇÕES. AF_10/2018</t>
  </si>
  <si>
    <t>154,24</t>
  </si>
  <si>
    <t>LOCAÇÃO COM CAVALETE COM ALTURA DE 0,50 M - 2 UTILIZAÇÕES. AF_10/2018</t>
  </si>
  <si>
    <t>101,88</t>
  </si>
  <si>
    <t>MARCAÇÃO DE PONTOS EM GABARITO OU CAVALETE. AF_10/2018</t>
  </si>
  <si>
    <t>LOCAÇÃO DE REDE DE ÁGUA OU ESGOTO. AF_10/2018</t>
  </si>
  <si>
    <t>5,09</t>
  </si>
  <si>
    <t>LOCAÇÃO DE PAVIMENTAÇÃO. AF_10/2018</t>
  </si>
  <si>
    <t>TRANSPORTE COM CAMINHÃO BASCULANTE DE 10 M³, EM VIA URBANA EM LEITO NATURAL (UNIDADE: M3XKM). AF_07/2020</t>
  </si>
  <si>
    <t>2,94</t>
  </si>
  <si>
    <t>TRANSPORTE COM CAMINHÃO BASCULANTE DE 10 M³, EM VIA URBANA EM REVESTIMENTO PRIMÁRIO (UNIDADE: M3XKM). AF_07/2020</t>
  </si>
  <si>
    <t>TRANSPORTE COM CAMINHÃO BASCULANTE DE 10 M³, EM VIA URBANA PAVIMENTADA, ADICIONAL PARA DMT EXCEDENTE A 30 KM (UNIDADE: M3XKM). AF_07/2020</t>
  </si>
  <si>
    <t>0,92</t>
  </si>
  <si>
    <t>TRANSPORTE COM CAMINHÃO BASCULANTE DE 14 M³, EM VIA URBANA EM LEITO NATURAL (UNIDADE: M3XKM). AF_07/2020</t>
  </si>
  <si>
    <t>TRANSPORTE COM CAMINHÃO BASCULANTE DE 14 M³, EM VIA URBANA EM REVESTIMENTO PRIMÁRIO (UNIDADE: M3XKM). AF_07/2020</t>
  </si>
  <si>
    <t>TRANSPORTE COM CAMINHÃO BASCULANTE DE 14 M³, EM VIA URBANA PAVIMENTADA, ADICIONAL PARA DMT EXCEDENTE A 30 KM (UNIDADE: M3XKM). AF_07/2020</t>
  </si>
  <si>
    <t>TRANSPORTE COM CAMINHÃO BASCULANTE DE 10 M³, EM VIA URBANA EM LEITO NATURAL (UNIDADE: TXKM). AF_07/2020</t>
  </si>
  <si>
    <t>TRANSPORTE COM CAMINHÃO BASCULANTE DE 10 M³, EM VIA URBANA EM REVESTIMENTO PRIMÁRIO (UNIDADE: TXKM). AF_07/2020</t>
  </si>
  <si>
    <t>TRANSPORTE COM CAMINHÃO BASCULANTE DE 10 M³, EM VIA URBANA PAVIMENTADA, ADICIONAL PARA DMT EXCEDENTE A 30 KM (UNIDADE: TXKM). AF_07/2020</t>
  </si>
  <si>
    <t>TRANSPORTE COM CAMINHÃO BASCULANTE DE 14 M³, EM VIA URBANA EM LEITO NATURAL (UNIDADE: TXKM). AF_07/2020</t>
  </si>
  <si>
    <t>TRANSPORTE COM CAMINHÃO BASCULANTE DE 14 M³, EM VIA URBANA EM REVESTIMENTO PRIMÁRIO (UNIDADE: TXKM). AF_07/2020</t>
  </si>
  <si>
    <t>TRANSPORTE COM CAMINHÃO BASCULANTE DE 14 M³, EM VIA URBANA PAVIMENTADA, ADICIONAL PARA DMT EXCEDENTE A 30 KM (UNIDADE: TXKM). AF_07/2020</t>
  </si>
  <si>
    <t>TRANSPORTE COM CAMINHÃO BASCULANTE DE 18 M³, EM VIA URBANA EM LEITO NATURAL (UNIDADE: M3XKM). AF_07/2020</t>
  </si>
  <si>
    <t>2,15</t>
  </si>
  <si>
    <t>TRANSPORTE COM CAMINHÃO BASCULANTE DE 18 M³, EM VIA URBANA EM REVESTIMENTO PRIMÁRIO (UNIDADE: M3XKM). AF_07/2020</t>
  </si>
  <si>
    <t>TRANSPORTE COM CAMINHÃO BASCULANTE DE 18 M³, EM VIA URBANA PAVIMENTADA, ADICIONAL PARA DMT EXCEDENTE A 30 KM (UNIDADE: M3XKM). AF_07/2020</t>
  </si>
  <si>
    <t>TRANSPORTE COM CAMINHÃO BASCULANTE DE 18 M³, EM VIA URBANA EM LEITO NATURAL (UNIDADE: TXKM). AF_07/2020</t>
  </si>
  <si>
    <t>TRANSPORTE COM CAMINHÃO BASCULANTE DE 18 M³, EM VIA URBANA EM REVESTIMENTO PRIMÁRIO (UNIDADE: TXKM). AF_07/2020</t>
  </si>
  <si>
    <t>1,25</t>
  </si>
  <si>
    <t>TRANSPORTE COM CAMINHÃO BASCULANTE DE 18 M³, EM VIA URBANA PAVIMENTADA, ADICIONAL PARA DMT EXCEDENTE A 30 KM (UNIDADE: TXKM). AF_07/2020</t>
  </si>
  <si>
    <t>0,44</t>
  </si>
  <si>
    <t>2,32</t>
  </si>
  <si>
    <t>TRANSPORTE COM CAMINHÃO BASCULANTE DE 14 M³, EM VIA URBANA PAVIMENTADA, DMT ATÉ 30 KM (UNIDADE: M3XKM). AF_07/2020</t>
  </si>
  <si>
    <t>1,96</t>
  </si>
  <si>
    <t>TRANSPORTE COM CAMINHÃO BASCULANTE DE 18 M³, EM VIA URBANA PAVIMENTADA, DMT ATÉ 30 KM (UNIDADE: M3XKM). AF_07/2020</t>
  </si>
  <si>
    <t>TRANSPORTE COM CAMINHÃO BASCULANTE DE 10 M³, EM VIA URBANA PAVIMENTADA, DMT ATÉ 30 KM (UNIDADE: TXKM). AF_07/2020</t>
  </si>
  <si>
    <t>TRANSPORTE COM CAMINHÃO BASCULANTE DE 14 M³, EM VIA URBANA PAVIMENTADA, DMT ATÉ 30 KM (UNIDADE: TXKM). AF_07/2020</t>
  </si>
  <si>
    <t>TRANSPORTE COM CAMINHÃO BASCULANTE DE 18 M³, EM VIA URBANA PAVIMENTADA, DMT ATÉ 30 KM (UNIDADE: TXKM). AF_07/2020</t>
  </si>
  <si>
    <t>TRANSPORTE COM CAMINHÃO BASCULANTE DE 6 M³, EM VIA URBANA EM LEITO NATURAL (UNIDADE: M3XKM). AF_07/2020</t>
  </si>
  <si>
    <t>3,35</t>
  </si>
  <si>
    <t>TRANSPORTE COM CAMINHÃO BASCULANTE DE 6 M³, EM VIA URBANA EM REVESTIMENTO PRIMÁRIO (UNIDADE: M3XKM). AF_07/2020</t>
  </si>
  <si>
    <t>2,91</t>
  </si>
  <si>
    <t>2,67</t>
  </si>
  <si>
    <t>TRANSPORTE COM CAMINHÃO BASCULANTE DE 6 M³, EM VIA URBANA PAVIMENTADA, ADICIONAL PARA DMT EXCEDENTE A 30 KM (UNIDADE: M3XKM). AF_07/2020</t>
  </si>
  <si>
    <t>TRANSPORTE COM CAMINHÃO BASCULANTE DE 6 M³, EM VIA INTERNA (DENTRO DO CANTEIRO - UNIDADE: M3XKM). AF_07/2020</t>
  </si>
  <si>
    <t>TRANSPORTE COM CAMINHÃO BASCULANTE DE 10 M³, EM VIA INTERNA (DENTRO DO CANTEIRO - UNIDADE: M3XKM). AF_07/2020</t>
  </si>
  <si>
    <t>TRANSPORTE COM CAMINHÃO BASCULANTE DE 14 M³, EM VIA INTERNA (DENTRO DO CANTEIRO - UNIDADE:M3XKM). AF_07/2020</t>
  </si>
  <si>
    <t>5,96</t>
  </si>
  <si>
    <t>TRANSPORTE COM CAMINHÃO BASCULANTE DE 18 M³, EM VIA INTERNA (DENTRO DO CANTEIRO - UNIDADE: M3XKM). AF_07/2020</t>
  </si>
  <si>
    <t>5,17</t>
  </si>
  <si>
    <t>TRANSPORTE COM CAMINHÃO BASCULANTE DE 6 M³, EM VIA INTERNA (DENTRO DO CANTEIRO - UNIDADE: TXKM). AF_07/2020</t>
  </si>
  <si>
    <t>5,33</t>
  </si>
  <si>
    <t>TRANSPORTE COM CAMINHÃO BASCULANTE DE 10 M³, EM VIA INTERNA A OBRA (UNIDADE: TXKM). AF_07/2020</t>
  </si>
  <si>
    <t>TRANSPORTE COM CAMINHÃO BASCULANTE DE 14 M³, EM VIA INTERNA (DENTRO DO CANTEIRO - UNIDADE: TXKM). AF_07/2020</t>
  </si>
  <si>
    <t>TRANSPORTE COM CAMINHÃO BASCULANTE DE 18 M³, EM VIA INTERNA (DENTRO DO CANTEIRO - UNIDADE: TXKM). AF_07/2020</t>
  </si>
  <si>
    <t>TRANSPORTE COM CAMINHÃO CARROCERIA 9T, EM VIA URBANA EM LEITO NATURAL (UNIDADE: TXKM). AF_07/2020</t>
  </si>
  <si>
    <t>2,69</t>
  </si>
  <si>
    <t>TRANSPORTE COM CAMINHÃO CARROCERIA 9T, EM VIA URBANA EM REVESTIMENTO PRIMÁRIO (UNIDADE: TXKM). AF_07/2020</t>
  </si>
  <si>
    <t>TRANSPORTE COM CAMINHÃO CARROCERIA 9T, EM VIA URBANA PAVIMENTADA, DMT ATÉ 30KM (UNIDADE: TXKM). AF_07/2020</t>
  </si>
  <si>
    <t>2,13</t>
  </si>
  <si>
    <t>TRANSPORTE COM CAMINHÃO CARROCERIA 9T, EM VIA URBANA PAVIMENTADA, ADICIONAL PARA DMT EXCEDENTE A 30 KM (UNIDADE: TXKM). AF_07/2020</t>
  </si>
  <si>
    <t>0,85</t>
  </si>
  <si>
    <t>TRANSPORTE COM CAMINHÃO CARROCERIA 9T, EM VIA INTERNA (DENTRO DO CANTEIRO - UNIDADE: TXKM). AF_07/2020</t>
  </si>
  <si>
    <t>TRANSPORTE COM CAMINHÃO CARROCERIA COM GUINDAUTO (MUNCK),  MOMENTO MÁXIMO DE CARGA 11,7 TM, EM VIA URBANA EM LEITO NATURAL (UNIDADE: TXKM). AF_07/2020</t>
  </si>
  <si>
    <t>TRANSPORTE COM CAMINHÃO CARROCERIA COM GUINDAUTO (MUNCK),  MOMENTO MÁXIMO DE CARGA 11,7 TM, EM VIA URBANA EM REVESTIMENTO PRIMÁRIO (UNIDADE: TXKM). AF_07/2020</t>
  </si>
  <si>
    <t>TRANSPORTE COM CAMINHÃO CARROCERIA COM GUINDAUTO (MUNCK),  MOMENTO MÁXIMO DE CARGA 11,7 TM, EM VIA URBANA PAVIMENTADA, DMT ATÉ 30KM (UNIDADE: TXKM). AF_07/2020</t>
  </si>
  <si>
    <t>TRANSPORTE COM CAMINHÃO CARROCERIA COM GUINDAUTO (MUNCK),  MOMENTO MÁXIMO DE CARGA 11,7 TM, EM VIA URBANA PAVIMENTADA, ADICIONAL PARA DMT EXCEDENTE A 30 KM (UNIDADE: TXKM). AF_07/2020</t>
  </si>
  <si>
    <t>TRANSPORTE COM CAMINHÃO CARROCERIA COM GUINDAUTO (MUNCK),  MOMENTO MÁXIMO DE CARGA 11,7 TM, EM VIA INTERNA (DENTRO DO CANTEIRO - UNIDADE: TXKM). AF_07/2020</t>
  </si>
  <si>
    <t>8,09</t>
  </si>
  <si>
    <t>TRANSPORTE COM CAMINHÃO PIPA DE 6 M³, EM VIA URBANA EM LEITO NATURAL (UNIDADE: M3XKM). AF_07/2020</t>
  </si>
  <si>
    <t>TRANSPORTE COM CAMINHÃO PIPA DE 6 M³, EM VIA URBANA EM REVESTIMENTO PRIMÁRIO (UNIDADE: M3XKM). AF_07/2020</t>
  </si>
  <si>
    <t>4,18</t>
  </si>
  <si>
    <t>TRANSPORTE COM CAMINHÃO PIPA DE 6 M³, EM VIA URBANA PAVIMENTADA, DMT ATÉ 30KM (UNIDADE: M3XKM). AF_07/2020</t>
  </si>
  <si>
    <t>3,83</t>
  </si>
  <si>
    <t>TRANSPORTE COM CAMINHÃO PIPA DE 6 M³, EM VIA URBANA PAVIMENTADA, ADICIONAL PARA DMT EXCEDENTE A 30 KM (UNIDADE: M3XKM). AF_07/2020</t>
  </si>
  <si>
    <t>1,53</t>
  </si>
  <si>
    <t>TRANSPORTE COM CAMINHÃO PIPA DE 6 M³, EM VIA INTERNA (DENTRO DO CANTEIRO - UNIDADE: M3XKM). AF_07/2020</t>
  </si>
  <si>
    <t>TRANSPORTE COM CAMINHÃO PIPA DE 10 M³, EM VIA URBANA EM LEITO NATURAL (UNIDADE: M3XKM). AF_07/2020</t>
  </si>
  <si>
    <t>3,57</t>
  </si>
  <si>
    <t>TRANSPORTE COM CAMINHÃO PIPA DE 10 M³, EM VIA URBANA EM REVESTIMENTO PRIMÁRIO (UNIDADE: M3XKM). AF_07/2020</t>
  </si>
  <si>
    <t>TRANSPORTE COM CAMINHÃO PIPA DE 10 M³, EM VIA URBANA PAVIMENTADA, DMT ATÉ 30KM (UNIDADE: M3XKM). AF_07/2020</t>
  </si>
  <si>
    <t>TRANSPORTE COM CAMINHÃO PIPA DE 10 M³, EM VIA URBANA PAVIMENTADA, ADICIONAL PARA DMT EXCEDENTE A 30 KM (UNIDADE: M3XKM). AF_07/2020</t>
  </si>
  <si>
    <t>1,11</t>
  </si>
  <si>
    <t>TRANSPORTE COM CAMINHÃO PIPA DE 10 M³, EM VIA INTERNA (DENTRO DO CANTEIRO - UNIDADE: M3XKM). AF_07/2020</t>
  </si>
  <si>
    <t>CARGA, MANOBRA E DESCARGA DE SOLOS E MATERIAIS GRANULARES EM CAMINHÃO BASCULANTE 6 M³ - CARGA COM PÁ CARREGADEIRA (CAÇAMBA DE 1,7 A 2,8 M³ / 128 HP) E DESCARGA LIVRE (UNIDADE: M3). AF_07/2020</t>
  </si>
  <si>
    <t>CARGA, MANOBRA E DESCARGA DE SOLOS E MATERIAIS GRANULARES EM CAMINHÃO BASCULANTE 10 M³ - CARGA COM PÁ CARREGADEIRA (CAÇAMBA DE 1,7 A 2,8 M³ / 128 HP) E DESCARGA LIVRE (UNIDADE: M3). AF_07/2020</t>
  </si>
  <si>
    <t>CARGA, MANOBRA E DESCARGA DE SOLOS E MATERIAIS GRANULARES EM CAMINHÃO BASCULANTE 14 M³ - CARGA COM PÁ CARREGADEIRA (CAÇAMBA DE 1,7 A 2,8 M³ / 128 HP) E DESCARGA LIVRE (UNIDADE: M3). AF_07/2020</t>
  </si>
  <si>
    <t>7,76</t>
  </si>
  <si>
    <t>TRANSPORTE COM CAMINHÃO TANQUE DE TRANSPORTE DE MATERIAL ASFÁLTICO DE 30000 L, EM VIA URBANA EM  LEITO NATURAL (UNIDADE: TXKM). AF_07/2020</t>
  </si>
  <si>
    <t>1,69</t>
  </si>
  <si>
    <t>TRANSPORTE COM CAMINHÃO TANQUE DE TRANSPORTE DE MATERIAL ASFÁLTICO DE 30000 L, EM VIA URBANA EM  REVESTIMENTO PRIMÁRIO (UNIDADE: TXKM). AF_07/2020</t>
  </si>
  <si>
    <t>TRANSPORTE COM CAMINHÃO TANQUE DE TRANSPORTE DE MATERIAL ASFÁLTICO DE 20000 L, EM VIA URBANA EM LEITO NATURAL (UNIDADE: TXKM). AF_07/2020</t>
  </si>
  <si>
    <t>2,27</t>
  </si>
  <si>
    <t>TRANSPORTE COM CAMINHÃO TANQUE DE TRANSPORTE DE MATERIAL ASFÁLTICO DE 20000 L, EM VIA URBANA EM  REVESTIMENTO PRIMÁRIO (UNIDADE: TXKM). AF_07/2020</t>
  </si>
  <si>
    <t>1,92</t>
  </si>
  <si>
    <t>TRANSPORTE COM CAMINHÃO TANQUE DE TRANSPORTE DE MATERIAL ASFÁLTICO DE 30000 L, EM VIA URBANA PAVIMENTADA, DMT ATÉ 30KM (UNIDADE: TXKM). AF_07/2020</t>
  </si>
  <si>
    <t>TRANSPORTE COM CAMINHÃO TANQUE DE TRANSPORTE DE MATERIAL ASFÁLTICO DE 30000 L, EM VIA URBANA PAVIMENTADA, ADICIONAL PARA DMT EXCEDENTE A 30 KM (UNIDADE: TXKM). AF_07/2020</t>
  </si>
  <si>
    <t>TRANSPORTE COM CAMINHÃO TANQUE DE TRANSPORTE DE MATERIAL ASFÁLTICO DE 20000 L, EM VIA URBANA PAVIMENTADA, DMT ATÉ 30KM (UNIDADE: TXKM). AF_07/2020</t>
  </si>
  <si>
    <t>1,79</t>
  </si>
  <si>
    <t>TRANSPORTE COM CAMINHÃO TANQUE DE TRANSPORTE DE MATERIAL ASFÁLTICO DE 20000 L, EM VIA URBANA PAVIMENTADA, ADICIONAL PARA DMT EXCEDENTE A 30 KM (UNIDADE: TXKM). AF_07/2020</t>
  </si>
  <si>
    <t>CARGA, MANOBRA E DESCARGA MANUAL DE TUBOS PLÁSTICOS, DN MENOR OU IGUAL A 100 MM, EM CAMINHÃO CARROCERIA 9T. AF_07/2020</t>
  </si>
  <si>
    <t>532,51</t>
  </si>
  <si>
    <t>CARGA, MANOBRA E DESCARGA MANUAL DE TUBOS PLÁSTICOS, DN 200 MM, EM CAMINHÃO CARROCERIA 9T. AF_07/2020</t>
  </si>
  <si>
    <t>155,15</t>
  </si>
  <si>
    <t>CARGA, MANOBRA E DESCARGA MANUAL DE TUBOS PLÁSTICOS, DN 150 MM, EM CAMINHÃO CARROCERIA 9T. AF_06/2021</t>
  </si>
  <si>
    <t>264,30</t>
  </si>
  <si>
    <t>CARGA, MANOBRA E DESCARGA DE SOLOS E MATERIAIS GRANULARES EM CAMINHÃO BASCULANTE 18 M³ - CARGA COM PÁ CARREGADEIRA (CAÇAMBA DE 1,7 A 2,8 M³ / 128 HP) E DESCARGA LIVRE (UNIDADE: M3). AF_07/2020</t>
  </si>
  <si>
    <t>CARGA, MANOBRA E DESCARGA DE SOLOS E MATERIAIS GRANULARES EM CAMINHÃO BASCULANTE 6 M³ - CARGA COM ESCAVADEIRA HIDRÁULICA (CAÇAMBA DE 1,20 M³ / 155 HP) E DESCARGA LIVRE (UNIDADE: M3). AF_07/2020</t>
  </si>
  <si>
    <t>CARGA, MANOBRA E DESCARGA DE SOLOS E MATERIAIS GRANULARES EM CAMINHÃO BASCULANTE 10 M³ - CARGA COM ESCAVADEIRA HIDRÁULICA (CAÇAMBA DE 1,20 M³ / 155 HP) E DESCARGA LIVRE (UNIDADE: M3). AF_07/2020</t>
  </si>
  <si>
    <t>CARGA, MANOBRA E DESCARGA DE SOLOS E MATERIAIS GRANULARES EM CAMINHÃO BASCULANTE 14 M³ - CARGA COM ESCAVADEIRA HIDRÁULICA (CAÇAMBA DE 1,20 M³ / 155 HP) E DESCARGA LIVRE (UNIDADE: M3). AF_07/2020</t>
  </si>
  <si>
    <t>6,04</t>
  </si>
  <si>
    <t>CARGA, MANOBRA E DESCARGA DE SOLOS E MATERIAIS GRANULARES EM CAMINHÃO BASCULANTE 18 M³ - CARGA COM ESCAVADEIRA HIDRÁULICA (CAÇAMBA DE 1,20 M³ / 155 HP) E DESCARGA LIVRE (UNIDADE: M3). AF_07/2020</t>
  </si>
  <si>
    <t>CARGA, MANOBRA E DESCARGA DE ENTULHO EM CAMINHÃO BASCULANTE 6 M³ - CARGA COM ESCAVADEIRA HIDRÁULICA  (CAÇAMBA DE 0,80 M³ / 111 HP) E DESCARGA LIVRE (UNIDADE: M3). AF_07/2020</t>
  </si>
  <si>
    <t>8,43</t>
  </si>
  <si>
    <t>CARGA, MANOBRA E DESCARGA DE ENTULHO EM CAMINHÃO BASCULANTE 10 M³ - CARGA COM ESCAVADEIRA HIDRÁULICA  (CAÇAMBA DE 0,80 M³ / 111 HP) E DESCARGA LIVRE (UNIDADE: M3). AF_07/2020</t>
  </si>
  <si>
    <t>8,38</t>
  </si>
  <si>
    <t>CARGA, MANOBRA E DESCARGA DE ENTULHO EM CAMINHÃO BASCULANTE 14 M³ - CARGA COM ESCAVADEIRA HIDRÁULICA  (CAÇAMBA DE 0,80 M³ / 111 HP) E DESCARGA LIVRE (UNIDADE: M3). AF_07/2020</t>
  </si>
  <si>
    <t>CARGA, MANOBRA E DESCARGA DE ENTULHO EM CAMINHÃO BASCULANTE 18 M³ - CARGA COM ESCAVADEIRA HIDRÁULICA  (CAÇAMBA DE 0,80 M³ / 111 HP) E DESCARGA LIVRE (UNIDADE: M3). AF_07/2020</t>
  </si>
  <si>
    <t>8,17</t>
  </si>
  <si>
    <t>CARGA DE MISTURA ASFÁLTICA EM CAMINHÃO BASCULANTE 6 M³ (UNIDADE: M3). AF_07/2020</t>
  </si>
  <si>
    <t>CARGA DE MISTURA ASFÁLTICA EM CAMINHÃO BASCULANTE 10 M³ (UNIDADE: M3). AF_07/2020</t>
  </si>
  <si>
    <t>8,41</t>
  </si>
  <si>
    <t>CARGA DE MISTURA ASFÁLTICA EM CAMINHÃO BASCULANTE 14 M³ (UNIDADE: M3). AF_07/2020</t>
  </si>
  <si>
    <t>9,37</t>
  </si>
  <si>
    <t>CARGA DE MISTURA ASFÁLTICA EM CAMINHÃO BASCULANTE 18 M³ (UNIDADE: M3). AF_07/2020</t>
  </si>
  <si>
    <t>10,11</t>
  </si>
  <si>
    <t>CARGA, MANOBRA E DESCARGA DE SOLOS E MATERIAIS GRANULARES EM CAMINHÃO BASCULANTE 6 M³ - CARGA COM PÁ CARREGADEIRA (CAÇAMBA DE 1,7 A 2,8 M³ / 128 HP) E DESCARGA LIVRE (UNIDADE: T). AF_07/2020</t>
  </si>
  <si>
    <t>5,23</t>
  </si>
  <si>
    <t>CARGA, MANOBRA E DESCARGA DE SOLOS E MATERIAIS GRANULARES EM CAMINHÃO BASCULANTE 10 M³ - CARGA COM PÁ CARREGADEIRA (CAÇAMBA DE 1,7 A 2,8 M³ / 128 HP) E DESCARGA LIVRE (UNIDADE: T). AF_07/2020</t>
  </si>
  <si>
    <t>CARGA, MANOBRA E DESCARGA DE SOLOS E MATERIAIS GRANULARES EM CAMINHÃO BASCULANTE 14 M³ - CARGA COM PÁ CARREGADEIRA (CAÇAMBA DE 1,7 A 2,8 M³ / 128 HP) E DESCARGA LIVRE (UNIDADE: T). AF_07/2020</t>
  </si>
  <si>
    <t>5,20</t>
  </si>
  <si>
    <t>CARGA, MANOBRA E DESCARGA DE SOLOS E MATERIAIS GRANULARES EM CAMINHÃO BASCULANTE 18 M³ - CARGA COM PÁ CARREGADEIRA (CAÇAMBA DE 1,7 A 2,8 M³ / 128 HP) E DESCARGA LIVRE (UNIDADE: T). AF_07/2020</t>
  </si>
  <si>
    <t>5,16</t>
  </si>
  <si>
    <t>CARGA, MANOBRA E DESCARGA DE SOLOS E MATERIAIS GRANULARES EM CAMINHÃO BASCULANTE 6 M³ - CARGA COM ESCAVADEIRA HIDRÁULICA (CAÇAMBA DE 1,20 M³ / 155 HP) E DESCARGA LIVRE (UNIDADE: T). AF_07/2020</t>
  </si>
  <si>
    <t>CARGA, MANOBRA E DESCARGA DE SOLOS E MATERIAIS GRANULARES EM CAMINHÃO BASCULANTE 10 M³ - CARGA COM ESCAVADEIRA HIDRÁULICA (CAÇAMBA DE 1,20 M³ / 155 HP) E DESCARGA LIVRE (UNIDADE: T). AF_07/2020</t>
  </si>
  <si>
    <t>CARGA, MANOBRA E DESCARGA DE SOLOS E MATERIAIS GRANULARES EM CAMINHÃO BASCULANTE 14 M³ - CARGA COM ESCAVADEIRA HIDRÁULICA (CAÇAMBA DE 1,20 M³ / 155 HP) E DESCARGA LIVRE (UNIDADE: T). AF_07/2020</t>
  </si>
  <si>
    <t>4,04</t>
  </si>
  <si>
    <t>CARGA, MANOBRA E DESCARGA DE SOLOS E MATERIAIS GRANULARES EM CAMINHÃO BASCULANTE 18 M³ - CARGA COM ESCAVADEIRA HIDRÁULICA (CAÇAMBA DE 1,20 M³ / 155 HP) E DESCARGA LIVRE (UNIDADE: T). AF_07/2020</t>
  </si>
  <si>
    <t>CARGA, MANOBRA E DESCARGA DE ENTULHO EM CAMINHÃO BASCULANTE 6 M³ - CARGA COM ESCAVADEIRA HIDRÁULICA  (CAÇAMBA DE 0,80 M³ / 111 HP) E DESCARGA LIVRE (UNIDADE: T). AF_07/2020</t>
  </si>
  <si>
    <t>CARGA, MANOBRA E DESCARGA DE ENTULHO EM CAMINHÃO BASCULANTE 10 M³ - CARGA COM ESCAVADEIRA HIDRÁULICA  (CAÇAMBA DE 0,80 M³ / 111 HP) E DESCARGA LIVRE (UNIDADE: T). AF_07/2020</t>
  </si>
  <si>
    <t>CARGA, MANOBRA E DESCARGA DE ENTULHO EM CAMINHÃO BASCULANTE 14 M³ - CARGA COM ESCAVADEIRA HIDRÁULICA  (CAÇAMBA DE 0,80 M³ / 111 HP) E DESCARGA LIVRE (UNIDADE: T). AF_07/2020</t>
  </si>
  <si>
    <t>5,51</t>
  </si>
  <si>
    <t>CARGA, MANOBRA E DESCARGA DE ENTULHO EM CAMINHÃO BASCULANTE 18 M³ - CARGA COM ESCAVADEIRA HIDRÁULICA  (CAÇAMBA DE 0,80 M³ / 111 HP) E DESCARGA LIVRE (UNIDADE: T). AF_07/2020</t>
  </si>
  <si>
    <t>CARGA DE MISTURA ASFÁLTICA EM CAMINHÃO BASCULANTE 6 M³ (UNIDADE: T). AF_07/2020</t>
  </si>
  <si>
    <t>4,43</t>
  </si>
  <si>
    <t>CARGA DE MISTURA ASFÁLTICA EM CAMINHÃO BASCULANTE 10 M³ (UNIDADE: T). AF_07/2020</t>
  </si>
  <si>
    <t>5,59</t>
  </si>
  <si>
    <t>CARGA DE MISTURA ASFÁLTICA EM CAMINHÃO BASCULANTE 14 M³ (UNIDADE: T). AF_07/2020</t>
  </si>
  <si>
    <t>CARGA DE MISTURA ASFÁLTICA EM CAMINHÃO BASCULANTE 18 M³ (UNIDADE: T). AF_07/2020</t>
  </si>
  <si>
    <t>6,74</t>
  </si>
  <si>
    <t>CARGA, MANOBRA E DESCARGA DE ÁGUA EM CAMINHÃO PIPA 6 M³. AF_07/2020</t>
  </si>
  <si>
    <t>18,34</t>
  </si>
  <si>
    <t>CARGA, MANOBRA E DESCARGA DE ÁGUA EM CAMINHÃO PIPA 10 M³. AF_07/2020</t>
  </si>
  <si>
    <t>20,33</t>
  </si>
  <si>
    <t>CARGA DE ÁGUA EM CAMINHÃO PIPA 6 M³. AF_07/2020</t>
  </si>
  <si>
    <t>5,31</t>
  </si>
  <si>
    <t>CARGA DE ÁGUA EM CAMINHÃO PIPA 10 M³. AF_07/2020</t>
  </si>
  <si>
    <t>CARGA, MANOBRA E DESCARGA DE POSTE DE CONCRETO EM CAMINHÃO CARROCERIA COM GUINDAUTO (MUNCK) 11,7 TM. AF_07/2020</t>
  </si>
  <si>
    <t>40,98</t>
  </si>
  <si>
    <t>CARGA, MANOBRA E DESCARGA DE PERFIL METÁLICO EM CAMINHÃO CARROCERIA COM GUINDAUTO (MUNCK) 11,7 TM. AF_07/2020</t>
  </si>
  <si>
    <t>25,80</t>
  </si>
  <si>
    <t>CARGA, MANOBRA E DESCARGA DE TUBOS DE CONCRETO, DN MENOR OU IGUAL A 300 MM, EM CAMINHÃO CARROCERIA COM GUINDAUTO (MUNCK) 11,7 TM. AF_07/2020</t>
  </si>
  <si>
    <t>42,34</t>
  </si>
  <si>
    <t>CARGA, MANOBRA E DESCARGA DE TUBOS DE CONCRETO, DN 400 MM, EM CAMINHÃO CARROCERIA COM GUINDAUTO (MUNCK) 11,7 TM. AF_07/2020</t>
  </si>
  <si>
    <t>38,79</t>
  </si>
  <si>
    <t>CARGA, MANOBRA E DESCARGA DE TUBOS DE CONCRETO, DN 500 MM, EM CAMINHÃO CARROCERIA COM GUINDAUTO (MUNCK) 11,7 TM. AF_07/2020</t>
  </si>
  <si>
    <t>CARGA, MANOBRA E DESCARGA DE TUBOS METÁLICOS, DN MENOR OU IGUAL A 150 MM, EM CAMINHÃO CARROCERIA COM GUINDAUTO (MUNCK) 11,7 TM. AF_07/2020</t>
  </si>
  <si>
    <t>CARGA, MANOBRA E DESCARGA DE TUBOS METÁLICOS, DN 200 MM, EM CAMINHÃO CARROCERIA COM GUINDAUTO (MUNCK) 11,7 TM. AF_07/2020</t>
  </si>
  <si>
    <t>27,96</t>
  </si>
  <si>
    <t>CARGA, MANOBRA E DESCARGA DE TUBOS METÁLICOS, DN 250 MM, EM CAMINHÃO CARROCERIA COM GUINDAUTO (MUNCK) 11,7 TM. AF_07/2020</t>
  </si>
  <si>
    <t>CARGA, MANOBRA E DESCARGA DE TUBOS DE CONCRETO, DN 600 MM, EM CAMINHÃO CARROCERIA COM GUINDAUTO (MUNCK) 11,7 TM. AF_07/2020</t>
  </si>
  <si>
    <t>42,46</t>
  </si>
  <si>
    <t>CARGA, MANOBRA E DESCARGA DE TUBOS DE CONCRETO, DN 700 MM, EM CAMINHÃO CARROCERIA COM GUINDAUTO (MUNCK) 11,7 TM. AF_07/2020</t>
  </si>
  <si>
    <t>CARGA, MANOBRA E DESCARGA DE TUBOS DE CONCRETO, DN 800 MM, EM CAMINHÃO CARROCERIA COM GUINDAUTO (MUNCK) 11,7 TM. AF_07/2020</t>
  </si>
  <si>
    <t>CARGA, MANOBRA E DESCARGA DE TUBOS DE CONCRETO, DN 900 MM, EM CAMINHÃO CARROCERIA COM GUINDAUTO (MUNCK) 11,7 TM. AF_07/2020</t>
  </si>
  <si>
    <t>20,28</t>
  </si>
  <si>
    <t>CARGA, MANOBRA E DESCARGA DE TUBOS DE CONCRETO, DN 1000 MM, EM CAMINHÃO CARROCERIA COM GUINDAUTO (MUNCK) 11,7 TM. AF_07/2020</t>
  </si>
  <si>
    <t>16,97</t>
  </si>
  <si>
    <t>CARGA, MANOBRA E DESCARGA DE TUBOS DE CONCRETO, DN 1200 MM, EM CAMINHÃO CARROCERIA COM GUINDAUTO (MUNCK) 11,7 TM. AF_07/2020</t>
  </si>
  <si>
    <t>15,53</t>
  </si>
  <si>
    <t>CARGA, MANOBRA E DESCARGA DE TUBOS METÁLICOS, DN 300 MM, EM CAMINHÃO CARROCERIA COM GUINDAUTO (MUNCK) 11,7 TM. AF_07/2020</t>
  </si>
  <si>
    <t>CARGA, MANOBRA E DESCARGA DE TUBOS METÁLICOS, DN 350 MM, EM CAMINHÃO CARROCERIA COM GUINDAUTO (MUNCK) 11,7 TM. AF_07/2020</t>
  </si>
  <si>
    <t>CARGA, MANOBRA E DESCARGA DE TUBOS METÁLICOS, DN 400 MM, EM CAMINHÃO CARROCERIA COM GUINDAUTO (MUNCK) 11,7 TM. AF_07/2020</t>
  </si>
  <si>
    <t>23,67</t>
  </si>
  <si>
    <t>CARGA, MANOBRA E DESCARGA DE TUBOS METÁLICOS, DN 500 MM, EM CAMINHÃO CARROCERIA COM GUINDAUTO (MUNCK) 11,7 TM. AF_07/2020</t>
  </si>
  <si>
    <t>18,42</t>
  </si>
  <si>
    <t>CARGA, MANOBRA E DESCARGA DE TUBOS METÁLICOS, DN 600 MM, EM CAMINHÃO CARROCERIA COM GUINDAUTO (MUNCK) 11,7 TM. AF_07/2020</t>
  </si>
  <si>
    <t>26,52</t>
  </si>
  <si>
    <t>CARGA, MANOBRA E DESCARGA DE TUBOS METÁLICOS, DN 700 MM, EM CAMINHÃO CARROCERIA COM GUINDAUTO (MUNCK) 11,7 TM. AF_07/2020</t>
  </si>
  <si>
    <t>CARGA, MANOBRA E DESCARGA DE TUBOS METÁLICOS, DN 800 MM, EM CAMINHÃO CARROCERIA COM GUINDAUTO (MUNCK) 11,7 TM. AF_07/2020</t>
  </si>
  <si>
    <t>CARGA, MANOBRA E DESCARGA DE TUBOS METÁLICOS, DN 900 MM, EM CAMINHÃO CARROCERIA COM GUINDAUTO (MUNCK) 11,7 TM. AF_07/2020</t>
  </si>
  <si>
    <t>CARGA, MANOBRA E DESCARGA DE TUBOS METÁLICOS, DN 1000 MM, EM CAMINHÃO CARROCERIA COM GUINDAUTO (MUNCK) 11,7 TM. AF_07/2020</t>
  </si>
  <si>
    <t>CARGA, MANOBRA E DESCARGA DE TUBOS METÁLICOS, DN 1200 MM, EM CAMINHÃO CARROCERIA COM GUINDAUTO (MUNCK) 11,7 TM. AF_07/2020</t>
  </si>
  <si>
    <t>CARGA, MANOBRA E DESCARGA DE TUBOS PLÁSTICOS, DN 250 MM, EM CAMINHÃO CARROCERIA COM GUINDAUTO (MUNCK) 11,7 TM. AF_07/2020</t>
  </si>
  <si>
    <t>62,15</t>
  </si>
  <si>
    <t>CARGA, MANOBRA E DESCARGA DE TUBOS PLÁSTICOS, DN 300 MM, EM CAMINHÃO CARROCERIA COM GUINDAUTO (MUNCK) 11,7 TM. AF_07/2020</t>
  </si>
  <si>
    <t>44,89</t>
  </si>
  <si>
    <t>CARGA, MANOBRA E DESCARGA DE TUBOS PLÁSTICOS, DN 400 MM, EM CAMINHÃO CARROCERIA COM GUINDAUTO (MUNCK) 11,7 TM. AF_07/2020</t>
  </si>
  <si>
    <t>CARGA, MANOBRA E DESCARGA DE TUBOS PLÁSTICOS, DN 500 MM, EM CAMINHÃO CARROCERIA COM GUINDAUTO (MUNCK) 11,7 TM. AF_07/2020</t>
  </si>
  <si>
    <t>34,82</t>
  </si>
  <si>
    <t>CARGA, MANOBRA E DESCARGA DE TUBOS PLÁSTICOS, DN 600 MM, EM CAMINHÃO CARROCERIA COM GUINDAUTO (MUNCK) 11,7 TM. AF_07/2020</t>
  </si>
  <si>
    <t>180,47</t>
  </si>
  <si>
    <t>CARGA, MANOBRA E DESCARGA DE TUBOS PLÁSTICOS, DN 750 MM, EM CAMINHÃO CARROCERIA COM GUINDAUTO (MUNCK) 11,7 TM. AF_07/2020</t>
  </si>
  <si>
    <t>138,54</t>
  </si>
  <si>
    <t>CARGA, MANOBRA E DESCARGA DE TUBOS PLÁSTICOS, DN 900 MM, EM CAMINHÃO CARROCERIA COM GUINDAUTO (MUNCK) 11,7 TM. AF_07/2020</t>
  </si>
  <si>
    <t>124,80</t>
  </si>
  <si>
    <t>CARGA, MANOBRA E DESCARGA DE TUBOS PLÁSTICOS, DN 1000 MM, EM CAMINHÃO CARROCERIA COM GUINDAUTO (MUNCK) 11,7 TM. AF_07/2020</t>
  </si>
  <si>
    <t>CARGA, MANOBRA E DESCARGA DE TUBOS PLÁSTICOS, DN 1200 MM, EM CAMINHÃO CARROCERIA COM GUINDAUTO (MUNCK) 11,7 TM. AF_07/2020</t>
  </si>
  <si>
    <t>79,06</t>
  </si>
  <si>
    <t>RECOMPOSIÇÃO PARCIAL DE ARAME FARPADO Nº 14 CLASSE 250, FIXADO EM CERCA COM MOURÕES DE CONCRETO - FORNECIMENTO E INSTALAÇÃO. AF_05/2020</t>
  </si>
  <si>
    <t>CERCA COM MOURÕES DE CONCRETO, RETO, H=3,00 M, ESPAÇAMENTO DE 2,5 M, CRAVADOS 0,5 M, COM 4 FIOS DE ARAME FARPADO Nº 14 CLASSE 250 - FORNECIMENTO E INSTALAÇÃO. AF_05/2020</t>
  </si>
  <si>
    <t>CERCA COM MOURÕES DE CONCRETO, RETO, H=3,00 M, ESPAÇAMENTO DE 2,5 M, CRAVADOS 0,5 M, COM 4 FIOS DE ARAME DE AÇO OVALADO 15X17 - FORNECIMENTO E INSTALAÇÃO. AF_05/2020</t>
  </si>
  <si>
    <t>CERCA COM MOURÕES DE CONCRETO, RETO, H=3,00 M, ESPAÇAMENTO DE 2,5 M, CRAVADOS 0,5 M, COM 4 FIOS DE ARAME MISTO - FORNECIMENTO E INSTALAÇÃO. AF_05/2020</t>
  </si>
  <si>
    <t>64,16</t>
  </si>
  <si>
    <t>CERCA COM MOURÕES DE CONCRETO, RETO, H=2,30 M, ESPAÇAMENTO DE 2,5 M, CRAVADOS 0,5 M, COM 4 FIOS DE ARAME FARPADO Nº 14 CLASSE 250 - FORNECIMENTO E INSTALAÇÃO. AF_05/2020</t>
  </si>
  <si>
    <t>65,95</t>
  </si>
  <si>
    <t>CERCA COM MOURÕES DE CONCRETO, RETO, H=2,30 M, ESPAÇAMENTO DE 2,5 M, CRAVADOS 0,5 M, COM 4 FIOS DE ARAME DE AÇO OVALADO 15X17 - FORNECIMENTO E INSTALAÇÃO. AF_05/2020</t>
  </si>
  <si>
    <t>58,27</t>
  </si>
  <si>
    <t>CERCA COM MOURÕES DE CONCRETO, RETO, H=2,30 M, ESPAÇAMENTO DE 2,5 M, CRAVADOS 0,5 M, COM 4 FIOS DE ARAME MISTO - FORNECIMENTO E INSTALAÇÃO. AF_05/2020</t>
  </si>
  <si>
    <t>CERCA COM MOURÕES DE CONCRETO, SEÇÃO "T" PONTA INCLINADA, 10X10 CM, ESPAÇAMENTO DE 2,5 M, CRAVADOS 0,5 M, COM 11 FIOS DE ARAME FARPADO Nº 14 - FORNECIMENTO E INSTALAÇÃO. AF_05/2020</t>
  </si>
  <si>
    <t>125,55</t>
  </si>
  <si>
    <t>CERCA COM MOURÕES DE CONCRETO, SEÇÃO "T" PONTA INCLINADA, 10X10 CM, ESPAÇAMENTO DE 2,5 M, CRAVADOS 0,5 M, COM 11 FIOS DE ARAME DE AÇO OVALADO 15X17 - FORNECIMENTO E INSTALAÇÃO. AF_05/2020</t>
  </si>
  <si>
    <t>CERCA COM MOURÕES DE CONCRETO, SEÇÃO "T" PONTA INCLINADA, 10X10CM, ESPAÇAMENTO DE 2,5M, CRAVADOS 0,5M, COM 11 FIOS DE ARAME MISTO - FORNECIMENTO E INSTALAÇÃO. AF_05/2020</t>
  </si>
  <si>
    <t>89,47</t>
  </si>
  <si>
    <t>CERCA COM MOURÕES DE MADEIRA, 7,5X7,5 CM, ESPAÇAMENTO DE 2,5 M, ALTURA LIVRE DE 2 M, CRAVADOS 0,5 M, COM 4 FIOS DE ARAME FARPADO Nº 14 CLASSE 250 - FORNECIMENTO E INSTALAÇÃO. AF_05/2020</t>
  </si>
  <si>
    <t>CERCA COM MOURÕES DE MADEIRA, 7,5X7,5 CM, ESPAÇAMENTO DE 2,5 M, ALTURA LIVRE DE 2 M, CRAVADOS 0,5 M, COM 8 FIOS DE ARAME FARPADO Nº 14 CLASSE 250 - FORNECIMENTO E INSTALAÇÃO. AF_05/2020</t>
  </si>
  <si>
    <t>71,12</t>
  </si>
  <si>
    <t>CERCA COM MOURÕES DE MADEIRA ROLIÇA, DIÂMETRO 11 CM, ESPAÇAMENTO DE 2,5 M, ALTURA LIVRE DE 1,7 M, CRAVADOS 0,5 M, COM 5 FIOS DE ARAME FARPADO Nº 14 CLASSE 250 - FORNECIMENTO E INSTALAÇÃO. AF_05/2020</t>
  </si>
  <si>
    <t>39,91</t>
  </si>
  <si>
    <t>CERCA COM MOURÕES DE MADEIRA ROLIÇA, DIÂMETRO 11 CM, ESPAÇAMENTO DE 2,5 M, ALTURA LIVRE DE 1,7 M, CRAVADOS 0,5 M, COM 5 FIOS DE ARAME DE AÇO OVALADO 15X17 - FORNECIMENTO E INSTALAÇÃO. AF_05/2020</t>
  </si>
  <si>
    <t>38,89</t>
  </si>
  <si>
    <t>CERCA COM MOURÕES DE MADEIRA ROLIÇA, DIÂMETRO 11 CM, ESPAÇAMENTO DE 2,5 M, ALTURA LIVRE DE 1,7 M, CRAVADOS 0,5 M, COM 5 FIOS DE ARAME MISTO - FORNECIMENTO E INSTALAÇÃO. AF_05/2020</t>
  </si>
  <si>
    <t>39,30</t>
  </si>
  <si>
    <t>PORTÃO COM MOURÕES DE MADEIRA ROLIÇA, DIÂMETRO 11 CM, COM 5 FIOS DE ARAME FARPADO Nº 14 CLASSE 250, SEM DOBRADIÇAS - FORNECIMENTO E INSTALAÇÃO. AF_05/2020</t>
  </si>
  <si>
    <t>ALAMBRADO PARA QUADRA POLIESPORTIVA, ESTRUTURADO POR TUBOS DE ACO GALVANIZADO, (MONTANTES COM DIAMETRO 2", TRAVESSAS E ESCORAS COM DIÂMETRO 1 ¼), COM TELA DE ARAME GALVANIZADO, FIO 14 BWG E MALHA QUADRADA 5X5CM (EXCETO MURETA). AF_03/2021</t>
  </si>
  <si>
    <t>191,29</t>
  </si>
  <si>
    <t>205,68</t>
  </si>
  <si>
    <t>ALAMBRADO PARA QUADRA POLIESPORTIVA, ESTRUTURADO POR TUBOS DE ACO GALVANIZADO, (MONTANTES COM DIAMETRO 2", TRAVESSAS E ESCORAS COM DIÂMETRO 1 ¼), COM TELA DE ARAME GALVANIZADO, FIO 10 BWG E MALHA QUADRADA 5X5CM (EXCETO MURETA). AF_03/2021</t>
  </si>
  <si>
    <t>231,78</t>
  </si>
  <si>
    <t>PLANTIO DE ARBUSTO OU  CERCA VIVA. AF_05/2018</t>
  </si>
  <si>
    <t>43,90</t>
  </si>
  <si>
    <t>PLANTIO DE ÁRVORE ORNAMENTAL COM ALTURA DE MUDA MENOR OU IGUAL A 2,00 M. AF_05/2018</t>
  </si>
  <si>
    <t>66,69</t>
  </si>
  <si>
    <t>PLANTIO DE ÁRVORE ORNAMENTAL COM ALTURA DE MUDA MAIOR QUE 2,00 M E MENOR OU IGUAL A 4,00 M. AF_05/2018</t>
  </si>
  <si>
    <t>126,29</t>
  </si>
  <si>
    <t>PLANTIO DE PALMEIRA COM ALTURA DE MUDA MENOR OU IGUAL A 2,00 M. AF_05/2018</t>
  </si>
  <si>
    <t>325,14</t>
  </si>
  <si>
    <t>REVOLVIMENTO E LIMPEZA MANUAL DE SOLO. AF_05/2018</t>
  </si>
  <si>
    <t>APLICAÇÃO DE ADUBO EM SOLO. AF_05/2018</t>
  </si>
  <si>
    <t>APLICAÇÃO DE CALCÁRIO PARA CORREÇÃO DO PH DO SOLO. AF_05/2018</t>
  </si>
  <si>
    <t>ALAMBRADO EM MOURÕES DE CONCRETO, COM TELA DE ARAME GALVANIZADO (INCLUSIVE MURETA EM CONCRETO). AF_05/2018</t>
  </si>
  <si>
    <t>166,38</t>
  </si>
  <si>
    <t>LIMPEZA MANUAL DE VEGETAÇÃO EM TERRENO COM ENXADA.AF_05/2018</t>
  </si>
  <si>
    <t>2,74</t>
  </si>
  <si>
    <t>PLANTIO DE GRAMA EM PAVIMENTO CONCREGRAMA. AF_05/2018</t>
  </si>
  <si>
    <t>PLANTIO DE FORRAÇÃO. AF_05/2018</t>
  </si>
  <si>
    <t>63,22</t>
  </si>
  <si>
    <t>INSTALAÇÃO DE ESQUI TRIPLO, EM TUBO DE AÇO CARBONO - EQUIPAMENTO DE GINÁSTICA PARA ACADEMIA AO AR LIVRE / ACADEMIA DA TERCEIRA IDADE - ATI, INSTALADO SOBRE PISO DE CONCRETO EXISTENTE. AF_10/2021</t>
  </si>
  <si>
    <t>6.031,70</t>
  </si>
  <si>
    <t>INSTALAÇÃO DE MULTIEXERCITADOR COM SEIS FUNÇÕES, EM TUBO DE AÇO CARBONO - EQUIPAMENTO DE GINÁSTICA PARA ACADEMIA AO AR LIVRE / ACADEMIA DA TERCEIRA IDADE - ATI, INSTALADO SOBRE PISO DE CONCRETO EXISTENTE. AF_10/2021</t>
  </si>
  <si>
    <t>6.365,32</t>
  </si>
  <si>
    <t>INSTALAÇÃO DE SIMULADOR DE CAMINHADA TRIPLO, EM TUBO DE AÇO CARBONO - EQUIPAMENTO DE GINÁSTICA PARA ACADEMIA AO AR LIVRE / ACADEMIA DA TERCEIRA IDADE - ATI, INSTALADO SOBRE PISO DE CONCRETO EXISTENTE. AF_10/2021</t>
  </si>
  <si>
    <t>4.781,64</t>
  </si>
  <si>
    <t>INSTALAÇÃO DE SIMULADOR DE CAVALGADA TRIPLO, EM TUBO DE AÇO CARBONO - EQUIPAMENTO DE GINÁSTICA PARA ACADEMIA AO AR LIVRE / ACADEMIA DA TERCEIRA IDADE - ATI, INSTALADO SOBRE PISO DE CONCRETO EXISTENTE. AF_10/2021</t>
  </si>
  <si>
    <t>5.142,66</t>
  </si>
  <si>
    <t>INSTALAÇÃO DE SIMULADOR DE REMO INDIVIDUAL, EM TUBO DE AÇO CARBONO - EQUIPAMENTO DE GINÁSTICA PARA ACADEMIA AO AR LIVRE / ACADEMIA DA TERCEIRA IDADE - ATI, INSTALADO SOBRE PISO DE CONCRETO EXISTENTE. AF_10/2021</t>
  </si>
  <si>
    <t>2.576,65</t>
  </si>
  <si>
    <t>INSTALAÇÃO DE PRESSÃO DE PERNAS TRIPLO, EM TUBO DE AÇO CARBONO - EQUIPAMENTO DE GINÁSTICA PARA ACADEMIA AO AR LIVRE / ACADEMIA DA TERCEIRA IDADE - ATI, INSTALADO SOBRE SOLO. AF_10/2021</t>
  </si>
  <si>
    <t>4.011,06</t>
  </si>
  <si>
    <t>INSTALAÇÃO DE ALONGADOR COM TRÊS ALTURAS, EM TUBO DE AÇO CARBONO - EQUIPAMENTO DE GINASTICA PARA ACADEMIA AO AR LIVRE / ACADEMIA DA TERCEIRA IDADE - ATI, INSTALADO SOBRE SOLO. AF_10/2021</t>
  </si>
  <si>
    <t>2.340,26</t>
  </si>
  <si>
    <t>INSTALAÇÃO DE ROTAÇÃO DIAGONAL DUPLA, APARELHO TRIPLO, EM TUBO DE AÇO CARBONO - EQUIPAMENTO DE GINÁSTICA PARA ACADEMIA AO AR LIVRE / ACADEMIA DA TERCEIRA IDADE - ATI, INSTALADO SOBRE SOLO. AF_10/2021</t>
  </si>
  <si>
    <t>2.491,12</t>
  </si>
  <si>
    <t>INSTALAÇÃO DE ROTAÇÃO VERTICAL DUPLO, EM TUBO DE AÇO CARBONO - EQUIPAMENTO DE GINÁSTICA PARA ACADEMIA AO AR LIVRE / ACADEMIA DA TERCEIRA IDADE - ATI, INSTALADO SOBRE SOLO. AF_10/2021</t>
  </si>
  <si>
    <t>1.920,35</t>
  </si>
  <si>
    <t>INSTALAÇÃO DE SURF DUPLO, EM TUBO DE AÇO CARBONO - EQUIPAMENTO DE GINÁSTICA PARA ACADEMIA AO AR LIVRE / ACADEMIA DA TERCEIRA IDADE - ATI, INSTALADO SOBRE SOLO. AF_10/2021</t>
  </si>
  <si>
    <t>2.762,83</t>
  </si>
  <si>
    <t>INSTALAÇÃO DE PLACA ORIENTATIVA SOBRE EXERCÍCIOS, 2,00M X 1,00M, EM TUBO DE AÇO CARBONO - PARA ACADEMIA AO AR LIVRE / ACADEMIA DA TERCEIRA IDADE - ATI, INSTALADO SOBRE SOLO. AF_10/2021</t>
  </si>
  <si>
    <t>2.156,02</t>
  </si>
  <si>
    <t>INSTALAÇÃO DE PRESSÃO DE PERNAS TRIPLO, EM TUBO DE AÇO CARBONO - EQUIPAMENTO DE GINÁSTICA PARA ACADEMIA AO AR LIVRE / ACADEMIA DA TERCEIRA IDADE - ATI, INSTALADO SOBRE PISO DE CONCRETO EXISTENTE. AF_10/2021</t>
  </si>
  <si>
    <t>4.018,55</t>
  </si>
  <si>
    <t>INSTALAÇÃO DE ALONGADOR COM TRÊS ALTURAS, EM TUBO DE AÇO CARBONO - EQUIPAMENTO DE GINÁSTICA PARA ACADEMIA AO AR LIVRE / ACADEMIA DA TERCEIRA IDADE - ATI, INSTALADO SOBRE PISO DE CONCRETO EXISTENTE. AF_10/2021</t>
  </si>
  <si>
    <t>2.347,75</t>
  </si>
  <si>
    <t>INSTALAÇÃO DE ROTAÇÃO DIAGONAL DUPLA, APARELHO TRIPLO, EM TUBO DE AÇO CARBONO - EQUIPAMENTO DE GINÁSTICA PARA ACADEMIA AO AR LIVRE / ACADEMIA DA TERCEIRA IDADE - ATI, INSTALADO SOBRE PISO DE CONCRETO EXISTENTE. AF_10/2021</t>
  </si>
  <si>
    <t>2.498,61</t>
  </si>
  <si>
    <t>INSTALAÇÃO DE ROTAÇÃO VERTICAL DUPLO, EM TUBO DE ACO CARBONO - EQUIPAMENTO DE GINASTICA PARA ACADEMIA AO AR LIVRE / ACADEMIA DA TERCEIRA IDADE - ATI, INSTALADO SOBRE PISO DE CONCRETO EXISTENTE. AF_10/2021</t>
  </si>
  <si>
    <t>1.927,84</t>
  </si>
  <si>
    <t>INSTALAÇÃO DE SURF DUPLO, EM TUBO DE AÇO CARBONO - EQUIPAMENTO DE GINÁSTICA PARA ACADEMIA AO AR LIVRE / ACADEMIA DA TERCEIRA IDADE - ATI, INSTALADO SOBRE PISO DE CONCRETO EXISTENTE. AF_10/2021</t>
  </si>
  <si>
    <t>2.770,32</t>
  </si>
  <si>
    <t>INSTALAÇÃO DE PLACA ORIENTATIVA SOBRE EXERCÍCIOS, 2,00M X 1,00M, EM TUBO DE AÇO CARBONO - PARA ACADEMIA AO AR LIVRE / ACADEMIA DA TERCEIRA IDADE - ATI, INSTALADO SOBRE PISO DE CONCRETO EXISTENTE. AF_10/2021</t>
  </si>
  <si>
    <t>2.247,04</t>
  </si>
  <si>
    <t>INSTALAÇÃO DE BANCO METÁLICO COM ENCOSTO, 1,60 M DE COMPRIMENTO, EM TUBO DE AÇO CARBONO COM PINTURA ELETROSTÁTICA, SOBRE PISO DE CONCRETO EXISTENTE. AF_11/2021</t>
  </si>
  <si>
    <t>1.222,41</t>
  </si>
  <si>
    <t>INSTALAÇÃO DE LIXEIRA METÁLICA DUPLA, CAPACIDADE DE 60 L, EM TUBO DE AÇO CARBONO E CESTOS EM CHAPA DE AÇO COM PINTURA ELETROSTÁTICA, SOBRE PISO DE CONCRETO EXISTENTE. AF_11/2021</t>
  </si>
  <si>
    <t>1.307,52</t>
  </si>
  <si>
    <t>INSTALAÇÃO DE LIXEIRA METÁLICA DUPLA, CAPACIDADE DE 60 L, EM TUBO DE AÇO CARBONO E CESTOS EM CHAPA DE AÇO COM PINTURA ELETROSTÁTICA, SOBRE SOLO. AF_11/2021</t>
  </si>
  <si>
    <t>1.262,60</t>
  </si>
  <si>
    <t>INSTALAÇÃO DE PERGOLADO DE MADEIRA, EM MAÇARANDUBA, ANGELIM OU EQUIVALENTE DA REGIÃO, FIXADO COM CONCRETO SOBRE PISO DE CONCRETO EXISTENTE. AF_11/2021</t>
  </si>
  <si>
    <t>288,79</t>
  </si>
  <si>
    <t>INSTALAÇÃO DE PERGOLADO DE MADEIRA, EM MAÇARANDUBA, ANGELIM OU EQUIVALENTE DA REGIÃO, FIXADO COM CONCRETO SOBRE SOLO. AF_11/2021</t>
  </si>
  <si>
    <t>281,32</t>
  </si>
  <si>
    <t>PAR DE TABELAS DE BASQUETE DE COMPENSADO NAVAL, COM AROS E REDES - FORNECIMENTO E INSTALAÇÃO. AF_03/2022</t>
  </si>
  <si>
    <t>4.405,40</t>
  </si>
  <si>
    <t>LIMPEZA MECANIZADA DE CAMADA VEGETAL, VEGETAÇÃO E PEQUENAS ÁRVORES (DIÂMETRO DE TRONCO MENOR QUE 0,20 M), COM TRATOR DE ESTEIRAS.AF_05/2018</t>
  </si>
  <si>
    <t>REMOÇÃO DE RAÍZES REMANESCENTES DE TRONCO DE ÁRVORE COM DIÂMETRO MAIOR OU IGUAL A 0,20 M E MENOR QUE 0,40 M.AF_05/2018</t>
  </si>
  <si>
    <t>REMOÇÃO DE RAÍZES REMANESCENTES DE TRONCO DE ÁRVORE COM DIÂMETRO MAIOR OU IGUAL A 0,40 M E MENOR QUE 0,60 M.AF_05/2018</t>
  </si>
  <si>
    <t>156,51</t>
  </si>
  <si>
    <t>REMOÇÃO DE RAÍZES REMANESCENTES DE TRONCO DE ÁRVORE COM DIÂMETRO MAIOR OU IGUAL A 0,60 M.AF_05/2018</t>
  </si>
  <si>
    <t>228,87</t>
  </si>
  <si>
    <t>CORTE RASO E RECORTE DE ÁRVORE COM DIÂMETRO DE TRONCO MAIOR OU IGUAL A 0,20 M E MENOR QUE 0,40 M.AF_05/2018</t>
  </si>
  <si>
    <t>59,30</t>
  </si>
  <si>
    <t>CORTE RASO E RECORTE DE ÁRVORE COM DIÂMETRO DE TRONCO MAIOR OU IGUAL A 0,40 M E MENOR QUE 0,60 M.AF_05/2018</t>
  </si>
  <si>
    <t>105,63</t>
  </si>
  <si>
    <t>CORTE RASO E RECORTE DE ÁRVORE COM DIÂMETRO DE TRONCO MAIOR OU IGUAL A 0,60 M.AF_05/2018</t>
  </si>
  <si>
    <t>240,75</t>
  </si>
  <si>
    <t>PODA EM ALTURA DE ÁRVORE COM DIÂMETRO DE TRONCO MENOR QUE 0,20 M.AF_05/2018</t>
  </si>
  <si>
    <t>106,18</t>
  </si>
  <si>
    <t>PODA EM ALTURA DE ÁRVORE COM DIÂMETRO DE TRONCO MAIOR OU IGUAL A 0,20 M E MENOR QUE 0,40 M.AF_05/2018</t>
  </si>
  <si>
    <t>280,92</t>
  </si>
  <si>
    <t>PODA EM ALTURA DE ÁRVORE COM DIÂMETRO DE TRONCO MAIOR OU IGUAL A 0,40 M E MENOR QUE 0,60 M.AF_05/2018</t>
  </si>
  <si>
    <t>731,43</t>
  </si>
  <si>
    <t>PODA EM ALTURA DE ÁRVORE COM DIÂMETRO DE TRONCO MAIOR OU IGUAL A 0,60 M.AF_05/2018</t>
  </si>
  <si>
    <t>1.137,65</t>
  </si>
  <si>
    <t>AJUDANTE DE ARMADOR COM ENCARGOS COMPLEMENTARES</t>
  </si>
  <si>
    <t>18,65</t>
  </si>
  <si>
    <t>AJUDANTE DE CARPINTEIRO COM ENCARGOS COMPLEMENTARES</t>
  </si>
  <si>
    <t>AJUDANTE DE ESTRUTURA METÁLICA COM ENCARGOS COMPLEMENTARES</t>
  </si>
  <si>
    <t>AJUDANTE DE OPERAÇÃO EM GERAL COM ENCARGOS COMPLEMENTARES</t>
  </si>
  <si>
    <t>21,41</t>
  </si>
  <si>
    <t>AJUDANTE DE PEDREIRO COM ENCARGOS COMPLEMENTARES</t>
  </si>
  <si>
    <t>AJUDANTE ESPECIALIZADO COM ENCARGOS COMPLEMENTARES</t>
  </si>
  <si>
    <t>19,70</t>
  </si>
  <si>
    <t>ARMADOR COM ENCARGOS COMPLEMENTARES</t>
  </si>
  <si>
    <t>24,95</t>
  </si>
  <si>
    <t>ASSENTADOR DE TUBOS COM ENCARGOS COMPLEMENTARES</t>
  </si>
  <si>
    <t>AUXILIAR DE ELETRICISTA COM ENCARGOS COMPLEMENTARES</t>
  </si>
  <si>
    <t>19,65</t>
  </si>
  <si>
    <t>AUXILIAR DE ENCANADOR OU BOMBEIRO HIDRÁULICO COM ENCARGOS COMPLEMENTARES</t>
  </si>
  <si>
    <t>AUXILIAR DE LABORATÓRIO COM ENCARGOS COMPLEMENTARES</t>
  </si>
  <si>
    <t>AUXILIAR DE MECÂNICO COM ENCARGOS COMPLEMENTARES</t>
  </si>
  <si>
    <t>AUXILIAR DE SERRALHEIRO COM ENCARGOS COMPLEMENTARES</t>
  </si>
  <si>
    <t>AUXILIAR DE SERVIÇOS GERAIS COM ENCARGOS COMPLEMENTARES</t>
  </si>
  <si>
    <t>AUXILIAR DE TOPÓGRAFO COM ENCARGOS COMPLEMENTARES</t>
  </si>
  <si>
    <t>AUXILIAR TÉCNICO DE ENGENHARIA COM ENCARGOS COMPLEMENTARES</t>
  </si>
  <si>
    <t>AZULEJISTA OU LADRILHISTA COM ENCARGOS COMPLEMENTARES</t>
  </si>
  <si>
    <t>25,00</t>
  </si>
  <si>
    <t>BLASTER, DINAMITADOR OU CABO DE FOGO COM ENCARGOS COMPLEMENTARES</t>
  </si>
  <si>
    <t>18,57</t>
  </si>
  <si>
    <t>CADASTRISTA DE REDES DE AGUA E ESGOTO COM ENCARGOS COMPLEMENTARES</t>
  </si>
  <si>
    <t>CALCETEIRO COM ENCARGOS COMPLEMENTARES</t>
  </si>
  <si>
    <t>CARPINTEIRO DE ESQUADRIA COM ENCARGOS COMPLEMENTARES</t>
  </si>
  <si>
    <t>23,82</t>
  </si>
  <si>
    <t>CARPINTEIRO DE FORMAS COM ENCARGOS COMPLEMENTARES</t>
  </si>
  <si>
    <t>24,83</t>
  </si>
  <si>
    <t>CAVOUQUEIRO OU OPERADOR PERFURATRIZ/ROMPEDOR COM ENCARGOS COMPLEMENTARES</t>
  </si>
  <si>
    <t>ELETRICISTA COM ENCARGOS COMPLEMENTARES</t>
  </si>
  <si>
    <t>25,34</t>
  </si>
  <si>
    <t>ELETRICISTA INDUSTRIAL COM ENCARGOS COMPLEMENTARES</t>
  </si>
  <si>
    <t>ELETROTÉCNICO COM ENCARGOS COMPLEMENTARES</t>
  </si>
  <si>
    <t>30,69</t>
  </si>
  <si>
    <t>ENCANADOR OU BOMBEIRO HIDRÁULICO COM ENCARGOS COMPLEMENTARES</t>
  </si>
  <si>
    <t>24,48</t>
  </si>
  <si>
    <t>GESSEIRO COM ENCARGOS COMPLEMENTARES</t>
  </si>
  <si>
    <t>IMPERMEABILIZADOR COM ENCARGOS COMPLEMENTARES</t>
  </si>
  <si>
    <t>25,09</t>
  </si>
  <si>
    <t>MACARIQUEIRO COM ENCARGOS COMPLEMENTARES</t>
  </si>
  <si>
    <t>25,37</t>
  </si>
  <si>
    <t>MARCENEIRO COM ENCARGOS COMPLEMENTARES</t>
  </si>
  <si>
    <t>MARMORISTA/GRANITEIRO COM ENCARGOS COMPLEMENTARES</t>
  </si>
  <si>
    <t>MECÃNICO DE EQUIPAMENTOS PESADOS COM ENCARGOS COMPLEMENTARES</t>
  </si>
  <si>
    <t>MONTADOR (TUBO AÇO/EQUIPAMENTOS) COM ENCARGOS COMPLEMENTARES</t>
  </si>
  <si>
    <t>MONTADOR DE ESTRUTURA METÁLICA COM ENCARGOS COMPLEMENTARES</t>
  </si>
  <si>
    <t>MONTADOR ELETROMECÃNICO COM ENCARGOS COMPLEMENTARES</t>
  </si>
  <si>
    <t>26,61</t>
  </si>
  <si>
    <t>MOTORISTA DE BASCULANTE COM ENCARGOS COMPLEMENTARES</t>
  </si>
  <si>
    <t>19,74</t>
  </si>
  <si>
    <t>MOTORISTA DE CAMINHÃO COM ENCARGOS COMPLEMENTARES</t>
  </si>
  <si>
    <t>MOTORISTA DE CAMINHÃO E CARRETA COM ENCARGOS COMPLEMENTARES</t>
  </si>
  <si>
    <t>25,53</t>
  </si>
  <si>
    <t>MOTORISTA DE VEIÍCULO LEVE COM ENCARGOS COMPLEMENTARES</t>
  </si>
  <si>
    <t>MOTORISTA DE VEÍCULO PESADO COM ENCARGOS COMPLEMENTARES</t>
  </si>
  <si>
    <t>19,36</t>
  </si>
  <si>
    <t>MOTORISTA OPERADOR DE MUNCK COM ENCARGOS COMPLEMENTARES</t>
  </si>
  <si>
    <t>NIVELADOR COM ENCARGOS COMPLEMENTARES</t>
  </si>
  <si>
    <t>OPERADOR DE BETONEIRA (CAMINHÃO) COM ENCARGOS COMPLEMENTARES</t>
  </si>
  <si>
    <t>19,16</t>
  </si>
  <si>
    <t>OPERADOR DE COMPRESSOR OU COMPRESSORISTA COM ENCARGOS COMPLEMENTARES</t>
  </si>
  <si>
    <t>OPERADOR DE DEMARCADORA DE FAIXAS COM ENCARGOS COMPLEMENTARES</t>
  </si>
  <si>
    <t>OPERADOR DE ESCAVADEIRA COM ENCARGOS COMPLEMENTARES</t>
  </si>
  <si>
    <t>23,87</t>
  </si>
  <si>
    <t>OPERADOR DE GUINCHO COM ENCARGOS COMPLEMENTARES</t>
  </si>
  <si>
    <t>OPERADOR DE GUINDASTE COM ENCARGOS COMPLEMENTARES</t>
  </si>
  <si>
    <t>OPERADOR DE MÁQUINAS E EQUIPAMENTOS COM ENCARGOS COMPLEMENTARES</t>
  </si>
  <si>
    <t>19,54</t>
  </si>
  <si>
    <t>OPERADOR DE MARTELETE OU MARTELETEIRO COM ENCARGOS COMPLEMENTARES</t>
  </si>
  <si>
    <t>19,89</t>
  </si>
  <si>
    <t>OPERADOR DE MOTO-ESCREIPER COM ENCARGOS COMPLEMENTARES</t>
  </si>
  <si>
    <t>OPERADOR DE MOTONIVELADORA COM ENCARGOS COMPLEMENTARES</t>
  </si>
  <si>
    <t>OPERADOR DE PÁ CARREGADEIRA COM ENCARGOS COMPLEMENTARES</t>
  </si>
  <si>
    <t>21,45</t>
  </si>
  <si>
    <t>OPERADOR DE PAVIMENTADORA COM ENCARGOS COMPLEMENTARES</t>
  </si>
  <si>
    <t>23,06</t>
  </si>
  <si>
    <t>OPERADOR DE ROLO COMPACTADOR COM ENCARGOS COMPLEMENTARES</t>
  </si>
  <si>
    <t>19,59</t>
  </si>
  <si>
    <t>OPERADOR DE USINA DE ASFALTO, DE SOLOS OU DE CONCRETO COM ENCARGOS COMPLEMENTARES</t>
  </si>
  <si>
    <t>20,62</t>
  </si>
  <si>
    <t>OPERADOR JATO DE AREIA OU JATISTA COM ENCARGOS COMPLEMENTARES</t>
  </si>
  <si>
    <t>21,97</t>
  </si>
  <si>
    <t>OPERADOR PARA BATE ESTACAS COM ENCARGOS COMPLEMENTARES</t>
  </si>
  <si>
    <t>21,20</t>
  </si>
  <si>
    <t>PASTILHEIRO COM ENCARGOS COMPLEMENTARES</t>
  </si>
  <si>
    <t>PEDREIRO COM ENCARGOS COMPLEMENTARES</t>
  </si>
  <si>
    <t>PINTOR COM ENCARGOS COMPLEMENTARES</t>
  </si>
  <si>
    <t>26,15</t>
  </si>
  <si>
    <t>PINTOR DE LETREIROS COM ENCARGOS COMPLEMENTARES</t>
  </si>
  <si>
    <t>25,61</t>
  </si>
  <si>
    <t>PINTOR PARA TINTA EPÓXI COM ENCARGOS COMPLEMENTARES</t>
  </si>
  <si>
    <t>POCEIRO COM ENCARGOS COMPLEMENTARES</t>
  </si>
  <si>
    <t>RASTELEIRO COM ENCARGOS COMPLEMENTARES</t>
  </si>
  <si>
    <t>SERRALHEIRO COM ENCARGOS COMPLEMENTARES</t>
  </si>
  <si>
    <t>SERVENTE COM ENCARGOS COMPLEMENTARES</t>
  </si>
  <si>
    <t>SOLDADOR COM ENCARGOS COMPLEMENTARES</t>
  </si>
  <si>
    <t>25,75</t>
  </si>
  <si>
    <t>SOLDADOR A (PARA SOLDA A SER TESTADA COM RAIOS "X") COM ENCARGOS COMPLEMENTARES</t>
  </si>
  <si>
    <t>28,89</t>
  </si>
  <si>
    <t>TAQUEADOR OU TAQUEIRO COM ENCARGOS COMPLEMENTARES</t>
  </si>
  <si>
    <t>TÉCNICO DE LABORATÓRIO COM ENCARGOS COMPLEMENTARES</t>
  </si>
  <si>
    <t>40,95</t>
  </si>
  <si>
    <t>TÉCNICO DE SONDAGEM COM ENCARGOS COMPLEMENTARES</t>
  </si>
  <si>
    <t>TELHADISTA COM ENCARGOS COMPLEMENTARES</t>
  </si>
  <si>
    <t>24,60</t>
  </si>
  <si>
    <t>TRATORISTA COM ENCARGOS COMPLEMENTARES</t>
  </si>
  <si>
    <t>VIDRACEIRO COM ENCARGOS COMPLEMENTARES</t>
  </si>
  <si>
    <t>23,17</t>
  </si>
  <si>
    <t>VIGIA NOTURNO COM ENCARGOS COMPLEMENTARES</t>
  </si>
  <si>
    <t>OPERADOR DE BETONEIRA ESTACIONÁRIA/MISTURADOR COM ENCARGOS COMPLEMENTARES</t>
  </si>
  <si>
    <t>JARDINEIRO COM ENCARGOS COMPLEMENTARES</t>
  </si>
  <si>
    <t>DESENHISTA DETALHISTA COM ENCARGOS COMPLEMENTARES</t>
  </si>
  <si>
    <t>ALMOXARIFE COM ENCARGOS COMPLEMENTARES</t>
  </si>
  <si>
    <t>28,35</t>
  </si>
  <si>
    <t>APONTADOR OU APROPRIADOR COM ENCARGOS COMPLEMENTARES</t>
  </si>
  <si>
    <t>27,40</t>
  </si>
  <si>
    <t>ARQUITETO DE OBRA JUNIOR COM ENCARGOS COMPLEMENTARES</t>
  </si>
  <si>
    <t>67,79</t>
  </si>
  <si>
    <t>ARQUITETO DE OBRA PLENO COM ENCARGOS COMPLEMENTARES</t>
  </si>
  <si>
    <t>95,65</t>
  </si>
  <si>
    <t>ARQUITETO DE OBRA SENIOR COM ENCARGOS COMPLEMENTARES</t>
  </si>
  <si>
    <t>125,96</t>
  </si>
  <si>
    <t>AUXILIAR DE DESENHISTA COM ENCARGOS COMPLEMENTARES</t>
  </si>
  <si>
    <t>AUXILIAR DE ESCRITORIO COM ENCARGOS COMPLEMENTARES</t>
  </si>
  <si>
    <t>21,48</t>
  </si>
  <si>
    <t>DESENHISTA COPISTA COM ENCARGOS COMPLEMENTARES</t>
  </si>
  <si>
    <t>DESENHISTA PROJETISTA COM ENCARGOS COMPLEMENTARES</t>
  </si>
  <si>
    <t>ENCARREGADO GERAL COM ENCARGOS COMPLEMENTARES</t>
  </si>
  <si>
    <t>20,21</t>
  </si>
  <si>
    <t>ENGENHEIRO CIVIL DE OBRA JUNIOR COM ENCARGOS COMPLEMENTARES</t>
  </si>
  <si>
    <t>91,91</t>
  </si>
  <si>
    <t>ENGENHEIRO CIVIL DE OBRA PLENO COM ENCARGOS COMPLEMENTARES</t>
  </si>
  <si>
    <t>104,39</t>
  </si>
  <si>
    <t>ENGENHEIRO CIVIL DE OBRA SENIOR COM ENCARGOS COMPLEMENTARES</t>
  </si>
  <si>
    <t>MESTRE DE OBRAS COM ENCARGOS COMPLEMENTARES</t>
  </si>
  <si>
    <t>29,61</t>
  </si>
  <si>
    <t>TOPOGRAFO COM ENCARGOS COMPLEMENTARES</t>
  </si>
  <si>
    <t>ENGENHEIRO ELETRICISTA COM ENCARGOS COMPLEMENTARES</t>
  </si>
  <si>
    <t>109,22</t>
  </si>
  <si>
    <t>ENGENHEIRO SANITARISTA COM ENCARGOS COMPLEMENTARES</t>
  </si>
  <si>
    <t>100,89</t>
  </si>
  <si>
    <t>MOTORISTA DE CAMINHAO COM ENCARGOS COMPLEMENTARES</t>
  </si>
  <si>
    <t>3.725,59</t>
  </si>
  <si>
    <t>3.319,11</t>
  </si>
  <si>
    <t>1.536,43</t>
  </si>
  <si>
    <t>2.629,41</t>
  </si>
  <si>
    <t>2.119,57</t>
  </si>
  <si>
    <t>5.061,64</t>
  </si>
  <si>
    <t>4.878,46</t>
  </si>
  <si>
    <t>16.332,05</t>
  </si>
  <si>
    <t>3.840,43</t>
  </si>
  <si>
    <t>18.549,21</t>
  </si>
  <si>
    <t>25.250,01</t>
  </si>
  <si>
    <t>ARQUITETO JUNIOR COM ENCARGOS COMPLEMENTARES</t>
  </si>
  <si>
    <t>12.067,63</t>
  </si>
  <si>
    <t>ARQUITETO PLENO COM ENCARGOS COMPLEMENTARES</t>
  </si>
  <si>
    <t>17.019,30</t>
  </si>
  <si>
    <t>ARQUITETO SENIOR COM ENCARGOS COMPLEMENTARES</t>
  </si>
  <si>
    <t>22.407,76</t>
  </si>
  <si>
    <t>ENCARREGADO GERAL DE OBRAS COM ENCARGOS COMPLEMENTARES</t>
  </si>
  <si>
    <t>3.606,88</t>
  </si>
  <si>
    <t>5.274,63</t>
  </si>
  <si>
    <t>3.490,25</t>
  </si>
  <si>
    <t>CURSO DE CAPACITAÇÃO PARA AJUDANTE DE ARMADOR (ENCARGOS COMPLEMENTARES) - HORISTA</t>
  </si>
  <si>
    <t>CURSO DE CAPACITAÇÃO PARA AJUDANTE DE CARPINTEIRO (ENCARGOS COMPLEMENTARES) - HORISTA</t>
  </si>
  <si>
    <t>CURSO DE CAPACITAÇÃO PARA AJUDANTE DE ESTRUTURA METÁLICA (ENCARGOS COMPLEMENTARES) - HORISTA</t>
  </si>
  <si>
    <t>CURSO DE CAPACITAÇÃO PARA AJUDANTE DE OPERAÇÃO EM GERAL (ENCARGOS COMPLEMENTARES) - HORISTA</t>
  </si>
  <si>
    <t>CURSO DE CAPACITAÇÃO PARA AJUDANTE DE PEDREIRO (ENCARGOS COMPLEMENTARES) - HORISTA</t>
  </si>
  <si>
    <t>CURSO DE CAPACITAÇÃO PARA AJUDANTE ESPECIALIZADO (ENCARGOS COMPLEMENTARES) - HORISTA</t>
  </si>
  <si>
    <t>CURSO DE CAPACITAÇÃO PARA ARMADOR (ENCARGOS COMPLEMENTARES) - HORISTA</t>
  </si>
  <si>
    <t>CURSO DE CAPACITAÇÃO PARA ASSENTADOR DE TUBOS (ENCARGOS COMPLEMENTARES) - HORISTA</t>
  </si>
  <si>
    <t>CURSO DE CAPACITAÇÃO PARA AUXILIAR DE ELETRICISTA (ENCARGOS COMPLEMENTARES) - HORISTA</t>
  </si>
  <si>
    <t>CURSO DE CAPACITAÇÃO PARA AUXILIAR DE ENCANADOR OU BOMBEIRO HIDRÁULICO (ENCARGOS COMPLEMENTARES) - HORISTA</t>
  </si>
  <si>
    <t>CURSO DE CAPACITAÇÃO PARA AUXILIAR DE LABORATÓRIO (ENCARGOS COMPLEMENTARES) - HORISTA</t>
  </si>
  <si>
    <t>CURSO DE CAPACITAÇÃO PARA AUXILIAR DE MECÂNICO (ENCARGOS COMPLEMENTARES) - HORISTA</t>
  </si>
  <si>
    <t>CURSO DE CAPACITAÇÃO PARA AUXILIAR DE SERRALHEIRO (ENCARGOS COMPLEMENTARES) - HORISTA</t>
  </si>
  <si>
    <t>CURSO DE CAPACITAÇÃO PARA AUXILIAR DE SERVIÇOS GERAIS (ENCARGOS COMPLEMENTARES) - HORISTA</t>
  </si>
  <si>
    <t>CURSO DE CAPACITAÇÃO PARA AUXILIAR DE TOPÓGRAFO (ENCARGOS COMPLEMENTARES) - HORISTA</t>
  </si>
  <si>
    <t>CURSO DE CAPACITAÇÃO PARA AUXILIAR TÉCNICO DE ENGENHARIA (ENCARGOS COMPLEMENTARES) - HORISTA</t>
  </si>
  <si>
    <t>CURSO DE CAPACITAÇÃO PARA AZULEJISTA OU LADRILHISTA (ENCARGOS COMPLEMENTARES) - HORISTA</t>
  </si>
  <si>
    <t>CURSO DE CAPACITAÇÃO PARA BLASTER, DINAMITADOR OU CABO DE FOGO (ENCARGOS COMPLEMENTARES) - HORISTA</t>
  </si>
  <si>
    <t>CURSO DE CAPACITAÇÃO PARA CADASTRISTA DE REDES DE AGUA E ESGOTO (ENCARGOS COMPLEMENTARES) - HORISTA</t>
  </si>
  <si>
    <t>CURSO DE CAPACITAÇÃO PARA CALCETEIRO (ENCARGOS COMPLEMENTARES) - HORISTA</t>
  </si>
  <si>
    <t>CURSO DE CAPACITAÇÃO PARA CARPINTEIRO DE ESQUADRIA (ENCARGOS COMPLEMENTARES) - HORISTA</t>
  </si>
  <si>
    <t>CURSO DE CAPACITAÇÃO PARA CARPINTEIRO DE FÔRMAS (ENCARGOS COMPLEMENTARES) - HORISTA</t>
  </si>
  <si>
    <t>CURSO DE CAPACITAÇÃO PARA CAVOUQUEIRO OU OPERADOR PERFURATRIZ/ROMPEDOR (ENCARGOS COMPLEMENTARES) - HORISTA</t>
  </si>
  <si>
    <t>CURSO DE CAPACITAÇÃO PARA ELETRICISTA (ENCARGOS COMPLEMENTARES) - HORISTA</t>
  </si>
  <si>
    <t>CURSO DE CAPACITAÇÃO PARA ELETRICISTA INDUSTRIAL (ENCARGOS COMPLEMENTARES) - HORISTA</t>
  </si>
  <si>
    <t>CURSO DE CAPACITAÇÃO PARA ELETROTÉCNICO (ENCARGOS COMPLEMENTARES) - HORISTA</t>
  </si>
  <si>
    <t>CURSO DE CAPACITAÇÃO PARA ENCANADOR OU BOMBEIRO HIDRÁULICO (ENCARGOS COMPLEMENTARES) - HORISTA</t>
  </si>
  <si>
    <t>CURSO DE CAPACITAÇÃO PARA GESSEIRO (ENCARGOS COMPLEMENTARES) - HORISTA</t>
  </si>
  <si>
    <t>CURSO DE CAPACITAÇÃO PARA IMPERMEABILIZADOR (ENCARGOS COMPLEMENTARES) - HORISTA</t>
  </si>
  <si>
    <t>CURSO DE CAPACITAÇÃO PARA MAÇARIQUEIRO (ENCARGOS COMPLEMENTARES) - HORISTA</t>
  </si>
  <si>
    <t>CURSO DE CAPACITAÇÃO PARA MARCENEIRO (ENCARGOS COMPLEMENTARES) - HORISTA</t>
  </si>
  <si>
    <t>CURSO DE CAPACITAÇÃO PARA MARMORISTA/GRANITEIRO (ENCARGOS COMPLEMENTARES) - HORISTA</t>
  </si>
  <si>
    <t>CURSO DE CAPACITAÇÃO PARA MECÂNICO DE EQUIPAMENTOS PESADOS (ENCARGOS COMPLEMENTARES) - HORISTA</t>
  </si>
  <si>
    <t>CURSO DE CAPACITAÇÃO PARA MONTADOR  DE TUBO AÇO/EQUIPAMENTOS (ENCARGOS COMPLEMENTARES) - HORISTA</t>
  </si>
  <si>
    <t>CURSO DE CAPACITAÇÃO PARA MONTADOR DE ESTRUTURA METÁLICA (ENCARGOS COMPLEMENTARES) - HORISTA</t>
  </si>
  <si>
    <t>CURSO DE CAPACITAÇÃO PARA MONTADOR ELETROMECÂNICO (ENCARGOS COMPLEMENTARES) - HORISTA</t>
  </si>
  <si>
    <t>CURSO DE CAPACITAÇÃO PARA MOTORISTA DE BASCULANTE (ENCARGOS COMPLEMENTARES) - HORISTA</t>
  </si>
  <si>
    <t>CURSO DE CAPACITAÇÃO PARA MOTORISTA DE CAMINHÃO (ENCARGOS COMPLEMENTARES) - HORISTA</t>
  </si>
  <si>
    <t>CURSO DE CAPACITAÇÃO PARA MOTORISTA DE CAMINHÃO E CARRETA (ENCARGOS COMPLEMENTARES) - HORISTA</t>
  </si>
  <si>
    <t>CURSO DE CAPACITAÇÃO PARA MOTORISTA DE VEÍCULO LEVE (ENCARGOS COMPLEMENTARES) - HORISTA</t>
  </si>
  <si>
    <t>CURSO DE CAPACITAÇÃO PARA MOTORISTA DE VEÍCULO PESADO (ENCARGOS COMPLEMENTARES) - HORISTA</t>
  </si>
  <si>
    <t>CURSO DE CAPACITAÇÃO PARA MOTORISTA OPERADOR DE MUNCK (ENCARGOS COMPLEMENTARES) - HORISTA</t>
  </si>
  <si>
    <t>CURSO DE CAPACITAÇÃO PARA NIVELADOR (ENCARGOS COMPLEMENTARES) - HORISTA</t>
  </si>
  <si>
    <t>CURSO DE CAPACITAÇÃO PARA OPERADOR DE BETONEIRA (CAMINHÃO) (ENCARGOS COMPLEMENTARES) - HORISTA</t>
  </si>
  <si>
    <t>CURSO DE CAPACITAÇÃO PARA OPERADOR DE COMPRESSOR OU COMPRESSORISTA (ENCARGOS COMPLEMENTARES) - HORISTA</t>
  </si>
  <si>
    <t>CURSO DE CAPACITAÇÃO PARA OPERADOR DE DEMARCADORA DE FAIXAS (ENCARGOS COMPLEMENTARES) - HORISTA</t>
  </si>
  <si>
    <t>CURSO DE CAPACITAÇÃO PARA OPERADOR DE ESCAVADEIRA (ENCARGOS COMPLEMENTARES) - HORISTA</t>
  </si>
  <si>
    <t>CURSO DE CAPACITAÇÃO PARA OPERADOR DE GUINCHO (ENCARGOS COMPLEMENTARES) - HORISTA</t>
  </si>
  <si>
    <t>CURSO DE CAPACITAÇÃO PARA OPERADOR DE GUINDASTE (ENCARGOS COMPLEMENTARES) - HORISTA</t>
  </si>
  <si>
    <t>CURSO DE CAPACITAÇÃO PARA OPERADOR DE MÁQUINAS E EQUIPAMENTOS (ENCARGOS COMPLEMENTARES) - HORISTA</t>
  </si>
  <si>
    <t>CURSO DE CAPACITAÇÃO PARA OPERADOR DE MARTELETE OU MARTELETEIRO (ENCARGOS COMPLEMENTARES) - HORISTA</t>
  </si>
  <si>
    <t>CURSO DE CAPACITAÇÃO PARA OPERADOR DE MOTO-ESCREIPER (ENCARGOS COMPLEMENTARES) - HORISTA</t>
  </si>
  <si>
    <t>CURSO DE CAPACITAÇÃO PARA OPERADOR DE MOTONIVELADORA (ENCARGOS COMPLEMENTARES) - HORISTA</t>
  </si>
  <si>
    <t>CURSO DE CAPACITAÇÃO PARA OPERADOR DE PÁ CARREGADEIRA (ENCARGOS COMPLEMENTARES) - HORISTA</t>
  </si>
  <si>
    <t>CURSO DE CAPACITAÇÃO PARA OPERADOR DE PAVIMENTADORA (ENCARGOS COMPLEMENTARES) - HORISTA</t>
  </si>
  <si>
    <t>CURSO DE CAPACITAÇÃO PARA OPERADOR DE ROLO COMPACTADOR (ENCARGOS COMPLEMENTARES) - HORISTA</t>
  </si>
  <si>
    <t>CURSO DE CAPACITAÇÃO PARA OPERADOR DE USINA DE ASFALTO, DE SOLOS OU DE CONCRETO (ENCARGOS COMPLEMENTARES) - HORISTA</t>
  </si>
  <si>
    <t>CURSO DE CAPACITAÇÃO PARA OPERADOR JATO DE AREIA OU JATISTA (ENCARGOS COMPLEMENTARES) - HORISTA</t>
  </si>
  <si>
    <t>CURSO DE CAPACITAÇÃO PARA OPERADOR PARA BATE ESTACAS (ENCARGOS COMPLEMENTARES) - HORISTA</t>
  </si>
  <si>
    <t>CURSO DE CAPACITAÇÃO PARA PASTILHEIRO (ENCARGOS COMPLEMENTARES) - HORISTA</t>
  </si>
  <si>
    <t>CURSO DE CAPACITAÇÃO PARA PEDREIRO (ENCARGOS COMPLEMENTARES) - HORISTA</t>
  </si>
  <si>
    <t>CURSO DE CAPACITAÇÃO PARA PINTOR (ENCARGOS COMPLEMENTARES) - HORISTA</t>
  </si>
  <si>
    <t>CURSO DE CAPACITAÇÃO PARA PINTOR DE LETREIROS (ENCARGOS COMPLEMENTARES) - HORISTA</t>
  </si>
  <si>
    <t>CURSO DE CAPACITAÇÃO PARA PINTOR PARA TINTA EPÓXI (ENCARGOS COMPLEMENTARES) - HORISTA</t>
  </si>
  <si>
    <t>CURSO DE CAPACITAÇÃO PARA POCEIRO (ENCARGOS COMPLEMENTARES) - HORISTA</t>
  </si>
  <si>
    <t>CURSO DE CAPACITAÇÃO PARA RASTELEIRO (ENCARGOS COMPLEMENTARES) - HORISTA</t>
  </si>
  <si>
    <t>CURSO DE CAPACITAÇÃO PARA SERRALHEIRO (ENCARGOS COMPLEMENTARES) - HORISTA</t>
  </si>
  <si>
    <t>CURSO DE CAPACITAÇÃO PARA SERVENTE (ENCARGOS COMPLEMENTARES) - HORISTA</t>
  </si>
  <si>
    <t>CURSO DE CAPACITAÇÃO PARA SOLDADOR (ENCARGOS COMPLEMENTARES) - HORISTA</t>
  </si>
  <si>
    <t>CURSO DE CAPACITAÇÃO PARA SOLDADOR A (PARA SOLDA A SER TESTADA COM RAIOS  X ) (ENCARGOS COMPLEMENTARES) - HORISTA</t>
  </si>
  <si>
    <t>CURSO DE CAPACITAÇÃO PARA TAQUEADOR OU TAQUEIRO (ENCARGOS COMPLEMENTARES) - HORISTA</t>
  </si>
  <si>
    <t>CURSO DE CAPACITAÇÃO PARA TÉCNICO DE LABORATÓRIO (ENCARGOS COMPLEMENTARES) - HORISTA</t>
  </si>
  <si>
    <t>CURSO DE CAPACITAÇÃO PARA TÉCNICO DE SONDAGEM (ENCARGOS COMPLEMENTARES) - HORISTA</t>
  </si>
  <si>
    <t>CURSO DE CAPACITAÇÃO PARA TELHADISTA (ENCARGOS COMPLEMENTARES) - HORISTA</t>
  </si>
  <si>
    <t>CURSO DE CAPACITAÇÃO PARA TRATORISTA (ENCARGOS COMPLEMENTARES) - HORISTA</t>
  </si>
  <si>
    <t>CURSO DE CAPACITAÇÃO PARA VIDRACEIRO (ENCARGOS COMPLEMENTARES) - HORISTA</t>
  </si>
  <si>
    <t>CURSO DE CAPACITAÇÃO PARA VIGIA NOTURNO (ENCARGOS COMPLEMENTARES) - HORISTA</t>
  </si>
  <si>
    <t>CURSO DE CAPACITAÇÃO PARA OPERADOR DE BETONEIRA ESTACIONÁRIA/MISTURADOR (ENCARGOS COMPLEMENTARES) - HORISTA</t>
  </si>
  <si>
    <t>CURSO DE CAPACITAÇÃO PARA JARDINEIRO (ENCARGOS COMPLEMENTARES) - HORISTA</t>
  </si>
  <si>
    <t>CURSO DE CAPACITAÇÃO PARA DESENHISTA DETALHISTA (ENCARGOS COMPLEMENTARES) - HORISTA</t>
  </si>
  <si>
    <t>CURSO DE CAPACITAÇÃO PARA ALMOXARIFE (ENCARGOS COMPLEMENTARES) - HORISTA</t>
  </si>
  <si>
    <t>CURSO DE CAPACITAÇÃO PARA APONTADOR OU APROPRIADOR (ENCARGOS COMPLEMENTARES) - HORISTA</t>
  </si>
  <si>
    <t>CURSO DE CAPACITAÇÃO PARA ARQUITETO DE OBRA JÚNIOR (ENCARGOS COMPLEMENTARES) - HORISTA</t>
  </si>
  <si>
    <t>CURSO DE CAPACITAÇÃO PARA ARQUITETO DE OBRA PLENO (ENCARGOS COMPLEMENTARES) - HORISTA</t>
  </si>
  <si>
    <t>CURSO DE CAPACITAÇÃO PARA ARQUITETO DE OBRA SÊNIOR (ENCARGOS COMPLEMENTARES) - HORISTA</t>
  </si>
  <si>
    <t>CURSO DE CAPACITAÇÃO PARA AUXILIAR DE DESENHISTA (ENCARGOS COMPLEMENTARES) - HORISTA</t>
  </si>
  <si>
    <t>CURSO DE CAPACITAÇÃO PARA AUXILIAR DE ESCRITÓRIO (ENCARGOS COMPLEMENTARES) - HORISTA</t>
  </si>
  <si>
    <t>CURSO DE CAPACITAÇÃO PARA DESENHISTA COPISTA (ENCARGOS COMPLEMENTARES) - HORISTA</t>
  </si>
  <si>
    <t>CURSO DE CAPACITAÇÃO PARA DESENHISTA PROJETISTA (ENCARGOS COMPLEMENTARES) - HORISTA</t>
  </si>
  <si>
    <t>CURSO DE CAPACITAÇÃO PARA ENCARREGADO GERAL (ENCARGOS COMPLEMENTARES) - HORISTA</t>
  </si>
  <si>
    <t>CURSO DE CAPACITAÇÃO PARA ENGENHEIRO CIVIL DE OBRA JÚNIOR (ENCARGOS COMPLEMENTARES) - HORISTA</t>
  </si>
  <si>
    <t>CURSO DE CAPACITAÇÃO PARA ENGENHEIRO CIVIL DE OBRA PLENO (ENCARGOS COMPLEMENTARES) - HORISTA</t>
  </si>
  <si>
    <t>CURSO DE CAPACITAÇÃO PARA ENGENHEIRO CIVIL DE OBRA SÊNIOR (ENCARGOS COMPLEMENTARES) - HORISTA</t>
  </si>
  <si>
    <t>CURSO DE CAPACITAÇÃO PARA MESTRE DE OBRAS (ENCARGOS COMPLEMENTARES) - HORISTA</t>
  </si>
  <si>
    <t>CURSO DE CAPACITAÇÃO PARA TOPÓGRAFO (ENCARGOS COMPLEMENTARES) - HORISTA</t>
  </si>
  <si>
    <t>CURSO DE CAPACITAÇÃO PARA ENGENHEIRO ELETRICISTA (ENCARGOS COMPLEMENTARES) - HORISTA</t>
  </si>
  <si>
    <t>CURSO DE CAPACITAÇÃO  PARA MOTORISTA DE CAMINHÃO (ENCARGOS COMPLEMENTARES) - MENSALISTA</t>
  </si>
  <si>
    <t>CURSO DE CAPACITAÇÃO PARA DESENHISTA DETALHISTA (ENCARGOS COMPLEMENTARES) - MENSALISTA</t>
  </si>
  <si>
    <t>CURSO DE CAPACITAÇÃO PARA DESENHISTA COPISTA (ENCARGOS COMPLEMENTARES) - MENSALISTA</t>
  </si>
  <si>
    <t>CURSO DE CAPACITAÇÃO PARA DESENHISTA PROJETISTA (ENCARGOS COMPLEMENTARES) - MENSALISTA</t>
  </si>
  <si>
    <t>CURSO DE CAPACITAÇÃO PARA AUXILIAR DE DESENHISTA (ENCARGOS COMPLEMENTARES) - MENSALISTA</t>
  </si>
  <si>
    <t>CURSO DE CAPACITAÇÃO PARA ALMOXARIFE (ENCARGOS COMPLEMENTARES) - MENSALISTA</t>
  </si>
  <si>
    <t>CURSO DE CAPACITAÇÃO PARA APONTADOR OU APROPRIADOR (ENCARGOS COMPLEMENTARES) - MENSALISTA</t>
  </si>
  <si>
    <t>CURSO DE CAPACITAÇÃO PARA ENGENHEIRO CIVIL DE OBRA JÚNIOR (ENCARGOS COMPLEMENTARES) - MENSALISTA</t>
  </si>
  <si>
    <t>144,66</t>
  </si>
  <si>
    <t>CURSO DE CAPACITAÇÃO PARA AUXILIAR DE ESCRITÓRIO (ENCARGOS COMPLEMENTARES) - MENSALISTA</t>
  </si>
  <si>
    <t>CURSO DE CAPACITAÇÃO PARA ENGENHEIRO CIVIL DE OBRA PLENO (ENCARGOS COMPLEMENTARES) - MENSALISTA</t>
  </si>
  <si>
    <t>164,66</t>
  </si>
  <si>
    <t>CURSO DE CAPACITAÇÃO PARA ENGENHEIRO CIVIL DE OBRA SÊNIOR (ENCARGOS COMPLEMENTARES) - MENSALISTA</t>
  </si>
  <si>
    <t>225,09</t>
  </si>
  <si>
    <t>CURSO DE CAPACITAÇÃO PARA ARQUITETO JÚNIOR (ENCARGOS COMPLEMENTARES) - MENSALISTA</t>
  </si>
  <si>
    <t>59,76</t>
  </si>
  <si>
    <t>CURSO DE CAPACITAÇÃO PARA ARQUITETO PLENO (ENCARGOS COMPLEMENTARES) - MENSALISTA</t>
  </si>
  <si>
    <t>84,88</t>
  </si>
  <si>
    <t>CURSO DE CAPACITAÇÃO PARA ARQUITETO SÊNIOR (ENCARGOS COMPLEMENTARES) - MENSALISTA</t>
  </si>
  <si>
    <t>112,23</t>
  </si>
  <si>
    <t>CURSO DE CAPACITAÇÃO PARA ENCARREGADO GERAL DE OBRAS (ENCARGOS COMPLEMENTARES) - MENSALISTA</t>
  </si>
  <si>
    <t>41,65</t>
  </si>
  <si>
    <t>CURSO DE CAPACITAÇÃO PARA MESTRE DE OBRAS (ENCARGOS COMPLEMENTARES) - MENSALISTA</t>
  </si>
  <si>
    <t>63,21</t>
  </si>
  <si>
    <t>CURSO DE CAPACITAÇÃO PARA TOPÓGRAFO (ENCARGOS COMPLEMENTARES) - MENSALISTA</t>
  </si>
  <si>
    <t>CURSO DE CAPACITAÇÃO PARA VIGIA DIURNO (ENCARGOS COMPLEMENTARES) - HORISTA</t>
  </si>
  <si>
    <t>VIGIA DIURNO COM ENCARGOS COMPLEMENTARES</t>
  </si>
  <si>
    <t>18,49</t>
  </si>
  <si>
    <t>CURSO DE CAPACITAÇÃO PARA AUXILIAR DE ALMOXARIFE (ENCARGOS COMPLEMENTARES) - HORISTA</t>
  </si>
  <si>
    <t>CURSO DE CAPACITAÇÃO PARA AJUDANTE DE PINTOR (ENCARGOS COMPLEMENTARES) - HORISTA</t>
  </si>
  <si>
    <t>CURSO DE CAPACITAÇÃO PARA COORDENADOR/GERENTE DE OBRA (ENCARGOS COMPLEMENTARES) - HORISTA</t>
  </si>
  <si>
    <t>CURSO DE CAPACITAÇÃO PARA AUXILIAR DE AZULEJISTA (ENCARGOS COMPLEMENTARES) - HORISTA</t>
  </si>
  <si>
    <t>CURSO DE CAPACITAÇÃO PARA ARQUITETO PAISAGISTA (ENCARGOS COMPLEMENTARES) - HORISTA</t>
  </si>
  <si>
    <t>CURSO DE CAPACITAÇÃO PARA MONTADOR DE ELETROELETRONICOS (ENCARGOS COMPLEMENTARES) - HORISTA</t>
  </si>
  <si>
    <t>CURSO DE CAPACITAÇÃO PARA ENGENHEIRO CIVIL JUNIOR (ENCARGOS COMPLEMENTARES) - HORISTA</t>
  </si>
  <si>
    <t>CURSO DE CAPACITAÇÃO PARA ENGENHEIRO CIVIL PLENO (ENCARGOS COMPLEMENTARES) - HORISTA</t>
  </si>
  <si>
    <t>CURSO DE CAPACITAÇÃO PARA MECÂNICO DE REFRIGERAÇÃO (ENCARGOS COMPLEMENTARES) - HORISTA</t>
  </si>
  <si>
    <t>CURSO DE CAPACITAÇÃO PARA TÉCNICO EM SEGURANÇA DO TRABALHO (ENCARGOS COMPLEMENTARES) - HORISTA</t>
  </si>
  <si>
    <t>AUXILIAR DE ALMOXARIFE COM ENCARGOS COMPLEMENTARES</t>
  </si>
  <si>
    <t>AJUDANTE DE PINTOR COM ENCARGOS COMPLEMENTARES</t>
  </si>
  <si>
    <t>COORDENADOR/GERENTE DE OBRA COM ENCARGOS COMPLEMENTARES</t>
  </si>
  <si>
    <t>132,98</t>
  </si>
  <si>
    <t>AUXILIAR DE AZULEJISTA COM ENCARGOS COMPLEMENTARES</t>
  </si>
  <si>
    <t>ARQUITETO PAISAGISTA COM ENCARGOS COMPLEMENTARES</t>
  </si>
  <si>
    <t>74,74</t>
  </si>
  <si>
    <t>ENGENHEIRO CIVIL JUNIOR COM ENCARGOS COMPLEMENTARES</t>
  </si>
  <si>
    <t>93,00</t>
  </si>
  <si>
    <t>ENGENHEIRO CIVIL PLENO COM ENCARGOS COMPLEMENTARES</t>
  </si>
  <si>
    <t>104,71</t>
  </si>
  <si>
    <t>MONTADOR DE ELETROELETRÔNICOS COM ENCARGOS COMPLEMENTARES</t>
  </si>
  <si>
    <t>MECÂNICO DE REFRIGERAÇÃO COM ENCARGOS COMPLEMENTARES</t>
  </si>
  <si>
    <t>TÉCNICO EM SEGURANÇA DO TRABALHO COM ENCARGOS COMPLEMENTARES</t>
  </si>
  <si>
    <t>39,85</t>
  </si>
  <si>
    <t>CURSO DE CAPACITAÇÃO PARA AUXILIAR DE ALMOXARIFE (ENCARGOS COMPLEMENTARES) - MENSALISTA</t>
  </si>
  <si>
    <t>9,60</t>
  </si>
  <si>
    <t>CURSO DE CAPACITAÇÃO PARA COORDENADOR/GERENTE DE OBRA (ENCARGOS COMPLEMENTARES) - MENSALISTA</t>
  </si>
  <si>
    <t>CURSO DE CAPACITAÇÃO PARA ARQUITETO PAISAGISTA (ENCARGOS COMPLEMENTARES) - MENSALISTA</t>
  </si>
  <si>
    <t>105,15</t>
  </si>
  <si>
    <t>CURSO DE CAPACITAÇÃO PARA ENGENHEIRO CIVIL JUNIOR (ENCARGOS COMPLEMENTARES) - MENSALISTA</t>
  </si>
  <si>
    <t>114,52</t>
  </si>
  <si>
    <t>CURSO DE CAPACITAÇÃO PARA ENGENHEIRO CIVIL PLENO (ENCARGOS COMPLEMENTARES) - MENSALISTA</t>
  </si>
  <si>
    <t>129,20</t>
  </si>
  <si>
    <t>CURSO DE CAPACITAÇÃO PARA TÉCNICO EM SEGURANÇA DO TRABALHO (ENCARGOS COMPLEMENTARES) - MENSALISTA</t>
  </si>
  <si>
    <t>3.410,38</t>
  </si>
  <si>
    <t>COORDENADOR / GERENTE DE OBRA COM ENCARGOS COMPLEMENTARES</t>
  </si>
  <si>
    <t>23.666,56</t>
  </si>
  <si>
    <t>13.377,31</t>
  </si>
  <si>
    <t>16.533,83</t>
  </si>
  <si>
    <t>18.616,30</t>
  </si>
  <si>
    <t>7.091,47</t>
  </si>
  <si>
    <t>TECNICO DE EDIFICACOES COM ENCARGOS COMPLEMENTARES</t>
  </si>
  <si>
    <t>15,86</t>
  </si>
  <si>
    <t>2.843,91</t>
  </si>
  <si>
    <t>CURSO DE CAPACITAÇÃO PARA TECNICO DE EDIFICACOES (ENCARGOS COMPLEMENTARES) - HORISTA</t>
  </si>
  <si>
    <t>CURSO DE CAPACITAÇÃO PARA TECNICO DE EDIFICACOES (ENCARGOS COMPLEMENTARES) - MENSALISTA</t>
  </si>
  <si>
    <t>CURSO DE CAPACITAÇÃO PARA ENGENHEIRO CIVIL SENIOR (ENCARGOS COMPLEMENTARES) - HORISTA</t>
  </si>
  <si>
    <t>CURSO DE CAPACITAÇÃO PARA ENGENHEIRO SANITARISTA (ENCARGOS COMPLEMENTARES) - HORISTA</t>
  </si>
  <si>
    <t>CURSO DE CAPACITAÇÃO PARA AJUDANTE DE ARMADOR (ENCARGOS COMPLEMENTARES) - MENSALISTA</t>
  </si>
  <si>
    <t>14,71</t>
  </si>
  <si>
    <t>CURSO DE CAPACITAÇÃO PARA AJUDANTE DE ELETRICISTA (ENCARGOS COMPLEMENTARES) - MENSALISTA</t>
  </si>
  <si>
    <t>50,86</t>
  </si>
  <si>
    <t>CURSO DE CAPACITAÇÃO PARA AJUDANTE DE ESTRUTURAS METÁLICAS(ENCARGOS COMPLEMENTARES) - MENSALISTA</t>
  </si>
  <si>
    <t>CURSO DE CAPACITAÇÃO PARA AJUDANTE DE OPERAÇÃO EM GERAL (ENCARGOS COMPLEMENTARES) - MENSALISTA</t>
  </si>
  <si>
    <t>CURSO DE CAPACITAÇÃO PARA AJUDANTE DE PINTOR (ENCARGOS COMPLEMENTARES) - MENSALISTA</t>
  </si>
  <si>
    <t>CURSO DE CAPACITAÇÃO PARA AJUDANTE DE SERRALHEIRO (ENCARGOS COMPLEMENTARES) - MENSALISTA</t>
  </si>
  <si>
    <t>16,19</t>
  </si>
  <si>
    <t>CURSO DE CAPACITAÇÃO PARA AJUDANTE ESPECIALIZADO (ENCARGOS COMPLEMENTARES) - MENSALISTA</t>
  </si>
  <si>
    <t>16,17</t>
  </si>
  <si>
    <t>CURSO DE CAPACITAÇÃO PARA ARMADOR (ENCARGOS COMPLEMENTARES) - MENSALISTA</t>
  </si>
  <si>
    <t>CURSO DE CAPACITAÇÃO PARA ASSENTADOR DE MANILHA (ENCARGOS COMPLEMENTARES) - MENSALISTA</t>
  </si>
  <si>
    <t>CURSO DE CAPACITAÇÃO PARA AUXILIAR DE AZULEJISTA (ENCARGOS COMPLEMENTARES) - MENSALISTA</t>
  </si>
  <si>
    <t>18,86</t>
  </si>
  <si>
    <t>CURSO DE CAPACITAÇÃO PARA AUXILIAR DE ENCANADOR OU BOMBEIRO HIDRÁULICO (ENCARGOS COMPLEMENTARES) - MENSALISTA</t>
  </si>
  <si>
    <t>CURSO DE CAPACITAÇÃO PARA AUXILIAR DE LABORATORISTA (ENCARGOS COMPLEMENTARES) - MENSALISTA</t>
  </si>
  <si>
    <t>CURSO DE CAPACITAÇÃO PARA AUXILIAR DE MECANICO (ENCARGOS COMPLEMENTARES) - MENSALISTA</t>
  </si>
  <si>
    <t>CURSO DE CAPACITAÇÃO PARA AUXILIAR DE PEDREIRO (ENCARGOS COMPLEMENTARES) - MENSALISTA</t>
  </si>
  <si>
    <t>CURSO DE CAPACITAÇÃO PARA AUXILIAR DE SERVIÇOS GERAIS (ENCARGOS COMPLEMENTARES) - MENSALISTA</t>
  </si>
  <si>
    <t>CURSO DE CAPACITAÇÃO PARA AUXILIAR DE TOPÓGRAFO (ENCARGOS COMPLEMENTARES) - MENSALISTA</t>
  </si>
  <si>
    <t>CURSO DE CAPACITAÇÃO PARA AUXILIAR TÉCNICO DE ENGENHARIA (ENCARGOS COMPLEMENTARES) - MENSALISTA</t>
  </si>
  <si>
    <t>31,86</t>
  </si>
  <si>
    <t>CURSO DE CAPACITAÇÃO PARA MONTADOR DE ELETROELETRONICOS(ENCARGOS COMPLEMENTARES) - MENSALISTA</t>
  </si>
  <si>
    <t>51,49</t>
  </si>
  <si>
    <t>CURSO DE CAPACITAÇÃO PARA AZULEJISTA OU LADRILHISTA (ENCARGOS COMPLEMENTARES) - MENSALISTA</t>
  </si>
  <si>
    <t>CURSO DE CAPACITAÇÃO PARA BLASTER, DINAMITADOR OU CABO DE FORÇA (ENCARGOS COMPLEMENTARES) - MENSALISTA</t>
  </si>
  <si>
    <t>CURSO DE CAPACITAÇÃO PARA CALCETEIRO (ENCARGOS COMPLEMENTARES) - MENSALISTA</t>
  </si>
  <si>
    <t>20,47</t>
  </si>
  <si>
    <t>CURSO DE CAPACITAÇÃO PARA MONTADOR DE ESTRUTURAS METALICAS (ENCARGOS COMPLEMENTARES) - MENSALISTA</t>
  </si>
  <si>
    <t>16,60</t>
  </si>
  <si>
    <t>CURSO DE CAPACITAÇÃO PARA CARPINTEIRO AUXILIAR (ENCARGOS COMPLEMENTARES) - MENSALISTA</t>
  </si>
  <si>
    <t>CURSO DE CAPACITAÇÃO PARA CARPINTEIRO DE ESQUADRIAS (ENCARGOS COMPLEMENTARES) - MENSALISTA</t>
  </si>
  <si>
    <t>27,27</t>
  </si>
  <si>
    <t>CURSO DE CAPACITAÇÃO PARA CARPINTEIRO DE FORMAS (ENCARGOS COMPLEMENTARES) - MENSALISTA</t>
  </si>
  <si>
    <t>CURSO DE CAPACITAÇÃO PARA CAVOUQUEIRO OU OPERADOR DE PERFURATRIZ (ENCARGOS COMPLEMENTARES) - MENSALISTA</t>
  </si>
  <si>
    <t>CURSO DE CAPACITAÇÃO PARA ELETRICISTA (ENCARGOS COMPLEMENTARES) - MENSALISTA</t>
  </si>
  <si>
    <t>73,53</t>
  </si>
  <si>
    <t>CURSO DE CAPACITAÇÃO PARA ELETRICISTA DE MANUTENÇÃO INDUSTRIAL (ENCARGOS COMPLEMENTARES) - MENSALISTA</t>
  </si>
  <si>
    <t>CURSO DE CAPACITAÇÃO PARA ELETROTÉCNICO (ENCARGOS COMPLEMENTARES) - MENSALISTA</t>
  </si>
  <si>
    <t>78,93</t>
  </si>
  <si>
    <t>CURSO DE CAPACITAÇÃO PARA ENCANADOR OU BOMBEIRO HIDRÁULICO (ENCARGOS COMPLEMENTARES) - MENSALISTA</t>
  </si>
  <si>
    <t>35,33</t>
  </si>
  <si>
    <t>CURSO DE CAPACITAÇÃO PARA ENGENHEIRO CIVIL SENIOR (ENCARGOS COMPLEMENTARES) - MENSALISTA</t>
  </si>
  <si>
    <t>177,05</t>
  </si>
  <si>
    <t>CURSO DE CAPACITAÇÃO PARA ENGENHEIRO ELETRICISTA (ENCARGOS COMPLEMENTARES) - MENSALISTA</t>
  </si>
  <si>
    <t>391,78</t>
  </si>
  <si>
    <t>CURSO DE CAPACITAÇÃO PARA ENGENHEIRO SANITARISTA (ENCARGOS COMPLEMENTARES) - MENSALISTA</t>
  </si>
  <si>
    <t>54,61</t>
  </si>
  <si>
    <t>CURSO DE CAPACITAÇÃO PARA MONTADOR DE MAQUINAS (ENCARGOS COMPLEMENTARES) - MENSALISTA</t>
  </si>
  <si>
    <t>CURSO DE CAPACITAÇÃO PARA GESSEIRO (ENCARGOS COMPLEMENTARES) - MENSALISTA</t>
  </si>
  <si>
    <t>CURSO DE CAPACITAÇÃO PARA IMPERMEABILIZADOR (ENCARGOS COMPLEMENTARES) - MENSALISTA</t>
  </si>
  <si>
    <t>41,70</t>
  </si>
  <si>
    <t>CURSO DE CAPACITAÇÃO PARA MOTORISTA DE CAMINHAO-BASCULANTE (ENCARGOS COMPLEMENTARES) - MENSALISTA</t>
  </si>
  <si>
    <t>7,64</t>
  </si>
  <si>
    <t>CURSO DE CAPACITAÇÃO PARA INSTALADOR DE TUBULAÇÕES (ENCARGOS COMPLEMENTARES) - MENSALISTA</t>
  </si>
  <si>
    <t>22,29</t>
  </si>
  <si>
    <t>CURSO DE CAPACITAÇÃO PARA JARDINEIRO (ENCARGOS COMPLEMENTARES) - MENSALISTA</t>
  </si>
  <si>
    <t>7,07</t>
  </si>
  <si>
    <t>CURSO DE CAPACITAÇÃO PARA LEITURISTA OU CADASTRISTA DE REDES DE ÁGUA (ENCARGOS COMPLEMENTARES) - MENSALISTA</t>
  </si>
  <si>
    <t>CURSO DE CAPACITAÇÃO PARA MOTORISTA DE CAMINHAO-CARRETA (ENCARGOS COMPLEMENTARES) - MENSALISTA</t>
  </si>
  <si>
    <t>CURSO DE CAPACITAÇÃO PARA MAÇARIQUEIRO (ENCARGOS COMPLEMENTARES) - MENSALISTA</t>
  </si>
  <si>
    <t>34,40</t>
  </si>
  <si>
    <t>CURSO DE CAPACITAÇÃO PARA MARCENEIRO (ENCARGOS COMPLEMENTARES) - MENSALISTA</t>
  </si>
  <si>
    <t>CURSO DE CAPACITAÇÃO PARA MARMORISTA / GRANITEIRO (ENCARGOS COMPLEMENTARES) - MENSALISTA</t>
  </si>
  <si>
    <t>CURSO DE CAPACITAÇÃO PARA MOTORISTA DE CARRO DE PASSEIO (ENCARGOS COMPLEMENTARES) - MENSALISTA</t>
  </si>
  <si>
    <t>CURSO DE CAPACITAÇÃO PARA MECÂNICO DE EQUIPAMENTOS PESADOS (ENCARGOS COMPLEMENTARES) - MENSALISTA</t>
  </si>
  <si>
    <t>CURSO DE CAPACITAÇÃO PARA MECÂNICO DE REFRIGERAÇÃO (ENCARGOS COMPLEMENTARES) - MENSALISTA</t>
  </si>
  <si>
    <t>58,19</t>
  </si>
  <si>
    <t>CURSO DE CAPACITAÇÃO PARA MOTORISTA DE ONIBUS / MICRO-ONIBUS (ENCARGOS COMPLEMENTARES) - MENSALISTA</t>
  </si>
  <si>
    <t>7,43</t>
  </si>
  <si>
    <t>CURSO DE CAPACITAÇÃO PARA MOTORISTA OPERADOR DE CAMINHAO COM MUNCK (ENCARGOS COMPLEMENTARES) - MENSALISTA</t>
  </si>
  <si>
    <t>CURSO DE CAPACITAÇÃO PARA NIVELADOR (ENCARGOS COMPLEMENTARES) - MENSALISTA</t>
  </si>
  <si>
    <t>9,31</t>
  </si>
  <si>
    <t>CURSO DE CAPACITAÇÃO PARA OPERADOR DE BATE-ESTACAS (ENCARGOS COMPLEMENTARES) - MENSALISTA</t>
  </si>
  <si>
    <t>13,85</t>
  </si>
  <si>
    <t>CURSO DE CAPACITAÇÃO PARA OPERADOR DE BETONEIRA (ENCARGOS COMPLEMENTARES) - MENSALISTA</t>
  </si>
  <si>
    <t>CURSO DE CAPACITAÇÃO PARA OPERADOR DE BETONEIRA ESTACIONARIA / MISTURADOR (ENCARGOS COMPLEMENTARES) - MENSALISTA</t>
  </si>
  <si>
    <t>11,60</t>
  </si>
  <si>
    <t>CURSO DE CAPACITAÇÃO PARA OPERADOR DE COMPRESSOR DE AR OU COMPRESSORISTA (ENCARGOS COMPLEMENTARES) - MENSALISTA</t>
  </si>
  <si>
    <t>CURSO DE CAPACITAÇÃO PARA OPERADOR DE DEMARCADORA DE FAIXAS DE TRAFEGO (ENCARGOS COMPLEMENTARES) - MENSALISTA</t>
  </si>
  <si>
    <t>14,80</t>
  </si>
  <si>
    <t>CURSO DE CAPACITAÇÃO PARA OPERADOR DE ESCAVADEIRA (ENCARGOS COMPLEMENTARES) - MENSALISTA</t>
  </si>
  <si>
    <t>22,57</t>
  </si>
  <si>
    <t>CURSO DE CAPACITAÇÃO PARA OPERADOR DE GUINCHO OU GUINCHEIRO (ENCARGOS COMPLEMENTARES) - MENSALISTA</t>
  </si>
  <si>
    <t>CURSO DE CAPACITAÇÃO PARA OPERADOR DE GUINDASTE (ENCARGOS COMPLEMENTARES) - MENSALISTA</t>
  </si>
  <si>
    <t>CURSO DE CAPACITAÇÃO PARA OPERADOR DE JATO ABRASIVO OU JATISTA (ENCARGOS COMPLEMENTARES) - MENSALISTA</t>
  </si>
  <si>
    <t>20,20</t>
  </si>
  <si>
    <t>CURSO DE CAPACITAÇÃO PARA OPERADOR DE MAQUINAS E TRATORES DIVERSOS (ENCARGOS COMPLEMENTARES) - MENSALISTA</t>
  </si>
  <si>
    <t>17,16</t>
  </si>
  <si>
    <t>CURSO DE CAPACITAÇÃO PARA OPERADOR DE MARTELETE OU MARTELETEIRO (ENCARGOS COMPLEMENTARES) - MENSALISTA</t>
  </si>
  <si>
    <t>CURSO DE CAPACITAÇÃO PARA OPERADOR DE MOTO SCRAPER (ENCARGOS COMPLEMENTARES) - MENSALISTA</t>
  </si>
  <si>
    <t>CURSO DE CAPACITAÇÃO PARA OPERADOR DE MOTONIVELADORA (ENCARGOS COMPLEMENTARES) - MENSALISTA</t>
  </si>
  <si>
    <t>CURSO DE CAPACITAÇÃO PARA OPERADOR DE PA CARREGADEIRA (ENCARGOS COMPLEMENTARES) - MENSALISTA</t>
  </si>
  <si>
    <t>14,07</t>
  </si>
  <si>
    <t>CURSO DE CAPACITAÇÃO PARA OPERADOR DE PAVIMENTADORA / MESA VIBROACABADORA (ENCARGOS COMPLEMENTARES) - MENSALISTA</t>
  </si>
  <si>
    <t>CURSO DE CAPACITAÇÃO PARA OPERADOR DE ROLO COMPACTADOR (ENCARGOS COMPLEMENTARES) - MENSALISTA</t>
  </si>
  <si>
    <t>CURSO DE CAPACITAÇÃO PARA OPERADOR DE TRATOR - EXCLUSIVE AGROPECUARIA (ENCARGOS COMPLEMENTARES) - MENSALISTA</t>
  </si>
  <si>
    <t>CURSO DE CAPACITAÇÃO PARA OPERADOR DE USINA DE ASFALTO, DE SOLOS OU DE CONCRETO (ENCARGOS COMPLEMENTARES) - MENSALISTA</t>
  </si>
  <si>
    <t>CURSO DE CAPACITAÇÃO PARA PASTILHEIRO (ENCARGOS COMPLEMENTARES) - MENSALISTA</t>
  </si>
  <si>
    <t>CURSO DE CAPACITAÇÃO PARA PEDREIRO (ENCARGOS COMPLEMENTARES) - MENSALISTA</t>
  </si>
  <si>
    <t>CURSO DE CAPACITAÇÃO PARA PINTOR (ENCARGOS COMPLEMENTARES) - MENSALISTA</t>
  </si>
  <si>
    <t>CURSO DE CAPACITAÇÃO PARA PINTOR DE LETREIROS (ENCARGOS COMPLEMENTARES) - MENSALISTA</t>
  </si>
  <si>
    <t>CURSO DE CAPACITAÇÃO PARA PINTOR PARA TINTA EPOXI (ENCARGOS COMPLEMENTARES) - MENSALISTA</t>
  </si>
  <si>
    <t>CURSO DE CAPACITAÇÃO PARA POCEIRO / ESCAVADOR DE VALAS E TUBULOES (ENCARGOS COMPLEMENTARES) - MENSALISTA</t>
  </si>
  <si>
    <t>27,83</t>
  </si>
  <si>
    <t>CURSO DE CAPACITAÇÃO PARA RASTELEIRO (ENCARGOS COMPLEMENTARES) - MENSALISTA</t>
  </si>
  <si>
    <t>CURSO DE CAPACITAÇÃO PARA SERRALHEIRO (ENCARGOS COMPLEMENTARES) - MENSALISTA</t>
  </si>
  <si>
    <t>CURSO DE CAPACITAÇÃO PARA SERVENTE DE OBRAS (ENCARGOS COMPLEMENTARES) - MENSALISTA</t>
  </si>
  <si>
    <t>27,19</t>
  </si>
  <si>
    <t>CURSO DE CAPACITAÇÃO PARA SOLDADOR (ENCARGOS COMPLEMENTARES) - MENSALISTA</t>
  </si>
  <si>
    <t>CURSO DE CAPACITAÇÃO PARA SOLDADOR ELETRICO (ENCARGOS COMPLEMENTARES) - MENSALISTA</t>
  </si>
  <si>
    <t>CURSO DE CAPACITAÇÃO PARA TAQUEADOR OU TAQUEIRO (ENCARGOS COMPLEMENTARES) - MENSALISTA</t>
  </si>
  <si>
    <t>CURSO DE CAPACITAÇÃO PARA TECNICO EM LABORATORIO E CAMPO DE CONSTRUCAO CIVIL (ENCARGOS COMPLEMENTARES) - MENSALISTA</t>
  </si>
  <si>
    <t>CURSO DE CAPACITAÇÃO PARA TECNICO EM SONDAGEM (ENCARGOS COMPLEMENTARES) - MENSALISTA</t>
  </si>
  <si>
    <t>CURSO DE CAPACITAÇÃO PARA TELHADOR (ENCARGOS COMPLEMENTARES) - MENSALISTA</t>
  </si>
  <si>
    <t>CURSO DE CAPACITAÇÃO PARA VIDRACEIRO (ENCARGOS COMPLEMENTARES) - MENSALISTA</t>
  </si>
  <si>
    <t>26,05</t>
  </si>
  <si>
    <t>CURSO DE CAPACITAÇÃO PARA VIGIA DIURNO (ENCARGOS COMPLEMENTARES) - MENSALISTA</t>
  </si>
  <si>
    <t>ENGENHEIRO CIVIL SENIOR COM ENCARGOS COMPLEMENTARES</t>
  </si>
  <si>
    <t>142,92</t>
  </si>
  <si>
    <t>3.390,10</t>
  </si>
  <si>
    <t>AJUDANTE DE ELETRICISTA COM ENCARGOS COMPLEMENTARES</t>
  </si>
  <si>
    <t>3.560,19</t>
  </si>
  <si>
    <t>AJUDANTE DE ESTRUTURAS METÁLICAS COM ENCARGOS COMPLEMENTARES</t>
  </si>
  <si>
    <t>2.792,67</t>
  </si>
  <si>
    <t>3.880,77</t>
  </si>
  <si>
    <t>3.822,08</t>
  </si>
  <si>
    <t>AJUDANTE DE SERRALHEIRO COM ENCARGOS COMPLEMENTARES</t>
  </si>
  <si>
    <t>3.600,53</t>
  </si>
  <si>
    <t>3.575,50</t>
  </si>
  <si>
    <t>4.508,65</t>
  </si>
  <si>
    <t>ASSENTADOR DE MANILHAS COM ENCARGOS COMPLEMENTARES</t>
  </si>
  <si>
    <t>3.537,20</t>
  </si>
  <si>
    <t>3.394,25</t>
  </si>
  <si>
    <t>3.502,76</t>
  </si>
  <si>
    <t>AUXILIAR DE LABORATORISTA DE SOLOS E DE CONCRETO COM ENCARGOS COMPLEMENTARES</t>
  </si>
  <si>
    <t>4.799,05</t>
  </si>
  <si>
    <t>3.178,01</t>
  </si>
  <si>
    <t>AUXILIAR DE PEDREIRO COM ENCARGOS COMPLEMENTARES</t>
  </si>
  <si>
    <t>3.372,09</t>
  </si>
  <si>
    <t>1.732,65</t>
  </si>
  <si>
    <t>AUXILIAR TÉCNICO / ASSISTENTE DE ENGENHARIA COM ENCARGOS COMPLEMENTARES</t>
  </si>
  <si>
    <t>6.570,15</t>
  </si>
  <si>
    <t>AZULEJISTA OU LADRILHEIRO COM ENCARGOS COMPLEMENTARES</t>
  </si>
  <si>
    <t>4.515,01</t>
  </si>
  <si>
    <t>BLASTER, DINAMITADOR OU CABO DE FORÇA COM ENCARGOS COMPLEMENTARES</t>
  </si>
  <si>
    <t>3.361,05</t>
  </si>
  <si>
    <t>4.206,45</t>
  </si>
  <si>
    <t>CARPINTEIRO AUXILIAR COM ENCARGOS COMPLEMENTARES</t>
  </si>
  <si>
    <t>3.582,47</t>
  </si>
  <si>
    <t>CARPINTEIRO DE ESQUADRIAS COM ENCARGOS COMPLEMENTARES</t>
  </si>
  <si>
    <t>4.305,80</t>
  </si>
  <si>
    <t>4.486,89</t>
  </si>
  <si>
    <t>CAVOUQUEIRO OU OPERADOR DE PERFURATRIZ COM ENCARGOS COMPLEMENTARES</t>
  </si>
  <si>
    <t>3.048,81</t>
  </si>
  <si>
    <t>4.564,07</t>
  </si>
  <si>
    <t>ELETRICISTA DE MANUTENÇÃO INDUSTRIAL COM ENCARGOS COMPLEMENTARES</t>
  </si>
  <si>
    <t>5.518,68</t>
  </si>
  <si>
    <t>4.415,35</t>
  </si>
  <si>
    <t>25.404,60</t>
  </si>
  <si>
    <t>19.337,72</t>
  </si>
  <si>
    <t>17.960,97</t>
  </si>
  <si>
    <t>4.527,75</t>
  </si>
  <si>
    <t>INSTALADOR DE TUBULAÇÕES COM ENCARGOS COMPLEMENTARES</t>
  </si>
  <si>
    <t>3.574,53</t>
  </si>
  <si>
    <t>3.591,41</t>
  </si>
  <si>
    <t>LEITURISTA OU CADASTRISTA DE REDES DE ÁGUA COM ENCARGOS COMPLEMENTARES</t>
  </si>
  <si>
    <t>4.097,99</t>
  </si>
  <si>
    <t>MAÇARIQUEIRO COM ENCARGOS COMPLEMENTARES</t>
  </si>
  <si>
    <t>4.591,58</t>
  </si>
  <si>
    <t>4.258,07</t>
  </si>
  <si>
    <t>MARMORISTA / GRANITEIRO COM ENCARGOS COMPLEMENTARES</t>
  </si>
  <si>
    <t>MECÂNICO DE EQUIPAMENTOS PESADOS COM ENCARGOS COMPLEMENTARES</t>
  </si>
  <si>
    <t>4.723,70</t>
  </si>
  <si>
    <t>4.768,88</t>
  </si>
  <si>
    <t>MONTADOR DE ELETROELETRÔNICO COM ENCARGOS COMPLEMENTARES</t>
  </si>
  <si>
    <t>4.054,67</t>
  </si>
  <si>
    <t>MONTADOR DE ESTRUTURAS METÁLICAS COM ENCARGOS COMPLEMENTARES</t>
  </si>
  <si>
    <t>3.457,98</t>
  </si>
  <si>
    <t>MONTADOR DE MÁQUINAS COM ENCARGOS COMPLEMENTARES</t>
  </si>
  <si>
    <t>4.746,76</t>
  </si>
  <si>
    <t>MOTORISTA DE CAMINHÃO BASCULANTE COM ENCARGOS COMPLEMENTARES</t>
  </si>
  <si>
    <t>3.576,71</t>
  </si>
  <si>
    <t>MOTORISTA DE CAMINHÃO CARRETA COM ENCARGOS COMPLEMENTARES</t>
  </si>
  <si>
    <t>4.605,67</t>
  </si>
  <si>
    <t>MOTORISTA DE CARRO DE PASSEIO COM ENCARGOS COMPLEMENTARES</t>
  </si>
  <si>
    <t>3.522,72</t>
  </si>
  <si>
    <t>MOTORISTA DE ÔNIBUS / MICRO-ÔNIBUS COM ENCARGOS COMPLEMENTARES</t>
  </si>
  <si>
    <t>3.508,36</t>
  </si>
  <si>
    <t>MOTORISTA OPERADOR DE CAMINHÃO COM MUNCK COM ENCARGOS COMPLEMENTARES</t>
  </si>
  <si>
    <t>3.539,61</t>
  </si>
  <si>
    <t>NIVELADOR  COM ENCARGOS COMPLEMENTARES</t>
  </si>
  <si>
    <t>2.129,47</t>
  </si>
  <si>
    <t>OPERADOR DE BATE-ESTACA COM ENCARGOS COMPLEMENTARES</t>
  </si>
  <si>
    <t>3.832,32</t>
  </si>
  <si>
    <t>3.472,26</t>
  </si>
  <si>
    <t>OPERADOR DE BETONEIRA ESTACIONÁRIA COM ENCARGOS COMPLEMENTARES</t>
  </si>
  <si>
    <t>3.389,37</t>
  </si>
  <si>
    <t>OPERADOR DE COMPRESSOR DE AR OU COMPRESSORISTA COM ENCARGOS COMPLEMENTARES</t>
  </si>
  <si>
    <t>3.533,73</t>
  </si>
  <si>
    <t>OPERADOR DE DEMARCADORA DE FAIXAS DE TRÁFEGO COM ENCARGOS COMPLEMENTARES</t>
  </si>
  <si>
    <t>4.019,25</t>
  </si>
  <si>
    <t>4.304,09</t>
  </si>
  <si>
    <t>OPERADOR DE GUINCHO OU GUINCHEIRO COM ENCARGOS COMPLEMENTARES</t>
  </si>
  <si>
    <t>OPERADOR DE JATO ABRASIVO OU JATISTA COM ENCARGOS COMPLEMENTARES</t>
  </si>
  <si>
    <t>3.968,58</t>
  </si>
  <si>
    <t>OPERADOR DE MÁQUINAS E TRATORES DIVERSOS COM ENCARGOS COMPLEMENTARES</t>
  </si>
  <si>
    <t>3.537,16</t>
  </si>
  <si>
    <t>3.598,58</t>
  </si>
  <si>
    <t>OPERADOR DE MOTO SCRAPER COM ENCARGOS COMPLEMENTARES</t>
  </si>
  <si>
    <t>4.068,98</t>
  </si>
  <si>
    <t>4.741,93</t>
  </si>
  <si>
    <t>3.876,80</t>
  </si>
  <si>
    <t>OPERADOR DE PAVIMENTADORA / MESA VIBROACABADORA COM ENCARGOS COMPLEMENTARES</t>
  </si>
  <si>
    <t>4.165,11</t>
  </si>
  <si>
    <t>3.548,63</t>
  </si>
  <si>
    <t>OPERADOR DE TRATOR - EXCLUSIVE AGROPECUÁRIA COM ENCARGOS COMPLEMENTARES</t>
  </si>
  <si>
    <t>3.532,37</t>
  </si>
  <si>
    <t>3.732,48</t>
  </si>
  <si>
    <t>4.732,86</t>
  </si>
  <si>
    <t>4.639,91</t>
  </si>
  <si>
    <t>POCEIRO / ESCAVADOR DE VALAS COM ENCARGOS COMPLEMENTARES</t>
  </si>
  <si>
    <t>3.254,84</t>
  </si>
  <si>
    <t>3.169,77</t>
  </si>
  <si>
    <t>SERVENTE DE OBRAS COM ENCARGOS COMPLEMENTARES</t>
  </si>
  <si>
    <t>3.384,54</t>
  </si>
  <si>
    <t>4.659,75</t>
  </si>
  <si>
    <t>SOLDADOR ELÉTRICO COM ENCARGOS COMPLEMENTARES</t>
  </si>
  <si>
    <t>5.220,51</t>
  </si>
  <si>
    <t>TÉCNICO DE LABORATÓRIO E CAMPO DE CONSTRUÇÃO COM ENCARGOS COMPLEMENTARES</t>
  </si>
  <si>
    <t>7.300,55</t>
  </si>
  <si>
    <t>TÉCNICO EM SONDAGEM COM ENCARGOS COMPLEMENTARES</t>
  </si>
  <si>
    <t>5.341,01</t>
  </si>
  <si>
    <t>TELHADOR COM ENCARGOS COMPLEMENTARES</t>
  </si>
  <si>
    <t>4.448,77</t>
  </si>
  <si>
    <t>4.192,32</t>
  </si>
  <si>
    <t>3.363,78</t>
  </si>
  <si>
    <t>Máquina texturizadora e aplicadora de cura química em pavimento de concreto - 44,80 kW</t>
  </si>
  <si>
    <t>Usina misturadora de pré-misturado a frio com capacidade de 60 t/h - 23,50 kW</t>
  </si>
  <si>
    <t>Cavalo mecânico estradeiro 6 x 2, PBT 23.000 kg - 265 kW - condição de trabalho severa - motorista de caminhão</t>
  </si>
  <si>
    <t>Cavalo mecânico estradeiro 6 x 4, PBT 23.000 kg - 323 kW - motorista de veículo especial</t>
  </si>
  <si>
    <t>Caminhão plataforma 8 x 2, PBTC 36.000 kg e distância entre eixos 4,8 m - 210 kW - motorista de caminhão</t>
  </si>
  <si>
    <t>Caminhão plataforma 8 x 2, PBT 29.000 kg e distância entre eixos 4,8 m - 188 kW - condição de trabalho severa - motorista de veículo especial</t>
  </si>
  <si>
    <t>Caminhão plataforma 6 x 2, PBT 23.000 kg e distância entre eixos 5,4 m - 188 kW - motorista de veículo especial</t>
  </si>
  <si>
    <t>Caminhão plataforma 4 x 2, PBT 14.300 kg e distância entre eixos 4,8 m - 136 kW - condição de trabalho severa - motorista de caminhão</t>
  </si>
  <si>
    <t>Caminhão plataforma 4 x 2 PBT 9.600 kg e distância entre eixos 3,7 m - 115 kW - motorista de veículo especial</t>
  </si>
  <si>
    <t>Caminhão plataforma 4 x 2, PBT 16.000 kg e distância entre eixos 3,6 m - 136 kW - motorista de veículo especial</t>
  </si>
  <si>
    <t>Caminhão plataforma 6 x 2, PBT 23.000 kg e distância entre eixos 4,8 m - 240 kW - motorista de veículo especial</t>
  </si>
  <si>
    <t>Cavalo mecânico 4 x 2, PBT 16.000 kg - 210 kW - motorista de caminhão</t>
  </si>
  <si>
    <t>Caminhão plataforma 8 x 2, PBT 29.000 kg e distância entre eixos 4,8 m - 188 kW - motorista de caminhão</t>
  </si>
  <si>
    <t>Cavalo mecânico estradeiro 6 x 4, CMT 123.000 kg - 323 kW - motorista de veículo especial</t>
  </si>
  <si>
    <t>Cavalo mecânico 8 x 8, PBT 26.000 kg - 440 kW -  motorista de veículo especial</t>
  </si>
  <si>
    <t>Caminhão plataforma 8 x 2 PBT 29.000 kg e distância entre eixos 4,8 m - 188 kW - motorista de veículo especial com periculosidade</t>
  </si>
  <si>
    <t>Caminhão plataforma 4 x 2, PBT 8.300 kg e distância entre eixos 3,7 m - 115 kW - motorista de veículo especial com periculosidade</t>
  </si>
  <si>
    <t>Caminhão plataforma 4 x 2, PBT 16.000 kg e distância entre eixos 3,6 m - 136 kW - motorista de caminhão</t>
  </si>
  <si>
    <t>Caminhão plataforma 4 x 2, PBT 16.000 kg e distância entre eixos 4,8 m - 136 kW - motorista de caminhão</t>
  </si>
  <si>
    <t>Caminhão plataforma 6 x 2, PBT 23.000 kg e distância entre eixos 4,8 m - 188 kW - motorista de caminhão</t>
  </si>
  <si>
    <t>Caminhão plataforma 6 x 2, PBT 23.000 kg e distância entre eixos 4,8 m - 188 kW - condição de trabalho severa - motorista de caminhão</t>
  </si>
  <si>
    <t>Caminhão plataforma 8 x 2, PBT 29.000 kg e distância entre eixos 4,8 m - 188 kW - motorista de veículo especial</t>
  </si>
  <si>
    <t>Caminhão plataforma 6 x 2, PBT 23.000 kg e distância entre eixos 5,4 m - 188 kW - motorista de caminhão</t>
  </si>
  <si>
    <t>Caminhão basculante 6 x 4, PBT 23.000 kg e distância entre eixos 3,6 m - 210 kW -  motorista de caminhão</t>
  </si>
  <si>
    <t>Caminhão plataforma 4 x 2, PBT 8.300 kg e distância entre eixos 4,4 m - 115 kW - motorista de veículo especial</t>
  </si>
  <si>
    <t>Caminhão plataforma 4 x 2, PBT 14.300 kg e distância entre eixos 4,8 m - 136 kW - motorista de veículo especial</t>
  </si>
  <si>
    <t>Caminhão plataforma 4 x 2, PBT 14.300 kg e distância entre eixos 4,8 m - 136 kW - motorista de caminhão</t>
  </si>
  <si>
    <t>Cavalo mecânico 4 x 2, PBT 16.000 kg - 240 kW - motorista de veículo especial</t>
  </si>
  <si>
    <t>Cavalo mecânico estradeiro 6 x 2, PBT 23.000 kg - 265 kW - motorista de caminhão</t>
  </si>
  <si>
    <t>Caminhão plataforma 4 x 2, PBT 16.000 kg e distância entre eixos 4,8 m - 136 kW - condição de trabalho severa - motorista de caminhão</t>
  </si>
  <si>
    <t>Cavalo mecânico 4 x 2, PBT 16.000 kg - 240 kW - condição de trabalho severa - motorista de veículo especial</t>
  </si>
  <si>
    <t>Caminhão plataforma 4 x 2, PBT 16.000 kg e distância entre eixos 4,8 m - 136 kW - motorista de veículo especial</t>
  </si>
  <si>
    <t>Caminhão plataforma 4 x 2, PBT 9.600 kg e distância entre eixos 3,7 m - 115 kW - motorista de caminhão</t>
  </si>
  <si>
    <t>Caminhão plataforma 4 x 2, PBT 9.600 kg e distância entre eixos 3,7 m - 115 kW - condição de trabalho severa - motorista de caminhão</t>
  </si>
  <si>
    <t>Caminhão plataforma 4 x 2, PBT 8.300 kg e distância entre eixos 3,7 m - 115 kW - motorista de veículo especial</t>
  </si>
  <si>
    <t>MENSALISTAS SINAPI 04/2022 - NÃO DESONERADO</t>
  </si>
  <si>
    <t>Distrito Federal - Abril/2022</t>
  </si>
  <si>
    <t>Sem desoneração</t>
  </si>
  <si>
    <t>Salário (R$)</t>
  </si>
  <si>
    <t>Encargos Totais</t>
  </si>
  <si>
    <t>Custo (R$)</t>
  </si>
  <si>
    <t>Periculosidade/
Insalubridade</t>
  </si>
  <si>
    <t>P9856</t>
  </si>
  <si>
    <t>P9882</t>
  </si>
  <si>
    <t>P9912</t>
  </si>
  <si>
    <t>Capitão fluvial com periculosidade</t>
  </si>
  <si>
    <t>P9915</t>
  </si>
  <si>
    <t>Maquinista</t>
  </si>
  <si>
    <t>SICRO -DF 04/2022- Sem desoneração</t>
  </si>
  <si>
    <t>6,20</t>
  </si>
  <si>
    <t>5.724.797,23</t>
  </si>
  <si>
    <t>17.174.391,69</t>
  </si>
  <si>
    <t>Fornecimento de Trilho TR57, comprimento de 12 m</t>
  </si>
  <si>
    <t>785,22</t>
  </si>
  <si>
    <t>11.667,30</t>
  </si>
  <si>
    <t>9.161.397,30</t>
  </si>
  <si>
    <t>14.688.257,4865632</t>
  </si>
  <si>
    <t>8.078.541,61</t>
  </si>
  <si>
    <t>607,51</t>
  </si>
  <si>
    <t>5.066.633,40</t>
  </si>
  <si>
    <t>2.252.624,06</t>
  </si>
  <si>
    <t>4.505.248,12</t>
  </si>
  <si>
    <t>225,33</t>
  </si>
  <si>
    <t>4.410.834,75</t>
  </si>
  <si>
    <t>447,58</t>
  </si>
  <si>
    <t>4.162.494,00</t>
  </si>
  <si>
    <t>8.618,44</t>
  </si>
  <si>
    <t>3.326.447,58</t>
  </si>
  <si>
    <t>3.100.000,00</t>
  </si>
  <si>
    <t>687.939,17</t>
  </si>
  <si>
    <t>2.751.756,68</t>
  </si>
  <si>
    <t>FORNECIMENTO, BENEFICIAMENTO (CORTE, MONTAGEM, PRÉ FIXAÇÃO, SOLDA,FURAÇÃO, JATEAMENTO E PINTURA ANTICORROSIVA) DAS VIGAS PERFIL TIPO 1 E TIPO 5 ESTRUTURAL DE AÇO SOLDADO  VS 1200x200 - INCLUSIVE TRANSPORTE HORIZONTAL E VERTICAL, MONTAGEM E FIXAÇÃO POR MEIO DE LIGAÇÃO PARAFUSADA</t>
  </si>
  <si>
    <t>Kg</t>
  </si>
  <si>
    <t>127.527,0</t>
  </si>
  <si>
    <t>21,42</t>
  </si>
  <si>
    <t>2.731.628,34</t>
  </si>
  <si>
    <t>843.810,54</t>
  </si>
  <si>
    <t>2.531.431,62</t>
  </si>
  <si>
    <t>313.753,7309633</t>
  </si>
  <si>
    <t>2.510.029,84</t>
  </si>
  <si>
    <t>126,55</t>
  </si>
  <si>
    <t>2.477.216,25</t>
  </si>
  <si>
    <t>601.170,13</t>
  </si>
  <si>
    <t>2.404.680,52</t>
  </si>
  <si>
    <t>586.530,82</t>
  </si>
  <si>
    <t>2.346.123,28</t>
  </si>
  <si>
    <t>13.086,50</t>
  </si>
  <si>
    <t>2.228.892,68</t>
  </si>
  <si>
    <t>355.341,8054571</t>
  </si>
  <si>
    <t>2.203.119,19</t>
  </si>
  <si>
    <t>15.882,54</t>
  </si>
  <si>
    <t>2.082.677,47</t>
  </si>
  <si>
    <t>471,81</t>
  </si>
  <si>
    <t>2.009.910,60</t>
  </si>
  <si>
    <t>1.994.150,15</t>
  </si>
  <si>
    <t>14.924,83</t>
  </si>
  <si>
    <t>1.992.763,30</t>
  </si>
  <si>
    <t>FORNECIMENTO, BENEFICIAMENTO (CORTE, MONTAGEM, PRÉ FIXAÇÃO, SOLDA,FURAÇÃO, JATEAMENTO E PINTURA ANTICORROSIVA) DAS VIGAS PERFIL TIPO 2  ESTRUTURAL DE AÇO LAMINADO  W 610x101 - INCLUSIVE TRANSPORTE HORIZONTAL E VERTICAL, MONTAGEM E FIXAÇÃO POR MEIO DE LIGAÇÃO PARAFUSADA</t>
  </si>
  <si>
    <t>99.242,0</t>
  </si>
  <si>
    <t>1.903.461,56</t>
  </si>
  <si>
    <t>114.990,1</t>
  </si>
  <si>
    <t>534,65</t>
  </si>
  <si>
    <t>1.761.334,92</t>
  </si>
  <si>
    <t>54,40</t>
  </si>
  <si>
    <t>1.655,36734</t>
  </si>
  <si>
    <t>1.691.553,67</t>
  </si>
  <si>
    <t>200,00</t>
  </si>
  <si>
    <t>1.680.000,00</t>
  </si>
  <si>
    <t>0,56</t>
  </si>
  <si>
    <t>4.899,10</t>
  </si>
  <si>
    <t>1.646.097,60</t>
  </si>
  <si>
    <t>790.815,76</t>
  </si>
  <si>
    <t>1.581.631,52</t>
  </si>
  <si>
    <t>101.906,4</t>
  </si>
  <si>
    <t>5.146,88</t>
  </si>
  <si>
    <t>1.497.124,45</t>
  </si>
  <si>
    <t>Solda aluminotérmica para TR57 com cadinho descartável, executada no campo, para formação de trilho longo soldado (TLS)</t>
  </si>
  <si>
    <t>1.030,39</t>
  </si>
  <si>
    <t>1.409,49</t>
  </si>
  <si>
    <t>1.452.324,40</t>
  </si>
  <si>
    <t>1.363.191,62</t>
  </si>
  <si>
    <t>FORNECIMENTO DE CONJUNTO DE FIXAÇÃO EM LAJE FIXA COM PLACA DE APOIO RESILIENTE PARA TRILHO TR57</t>
  </si>
  <si>
    <t>1.126,4</t>
  </si>
  <si>
    <t>1.203,60</t>
  </si>
  <si>
    <t>1.355.735,04</t>
  </si>
  <si>
    <t>1.327.748,89</t>
  </si>
  <si>
    <t>634.302,15</t>
  </si>
  <si>
    <t>1.268.604,30</t>
  </si>
  <si>
    <t>1.267.138,02</t>
  </si>
  <si>
    <t>1.105,75</t>
  </si>
  <si>
    <t>1.256.132,00</t>
  </si>
  <si>
    <t>149,51</t>
  </si>
  <si>
    <t>1.246.913,40</t>
  </si>
  <si>
    <t>13.416,66</t>
  </si>
  <si>
    <t>1.175.836,08</t>
  </si>
  <si>
    <t>166,06</t>
  </si>
  <si>
    <t>1.145.036,83</t>
  </si>
  <si>
    <t>67.878,86</t>
  </si>
  <si>
    <t>363.107,78</t>
  </si>
  <si>
    <t>1.089.323,34</t>
  </si>
  <si>
    <t>1.087.919,99</t>
  </si>
  <si>
    <t>519.150,00</t>
  </si>
  <si>
    <t>1.038.300,00</t>
  </si>
  <si>
    <t>1.962,3</t>
  </si>
  <si>
    <t>1.017.766,51</t>
  </si>
  <si>
    <t>976.007,31</t>
  </si>
  <si>
    <t>974.000,77</t>
  </si>
  <si>
    <t>3.117,45</t>
  </si>
  <si>
    <t>301.000,00</t>
  </si>
  <si>
    <t>903.000,00</t>
  </si>
  <si>
    <t>896.776,80</t>
  </si>
  <si>
    <t>FORNECIMENTO DE CONJUNTO DE FIXAÇÃO EM DORMENTE DE CONCRETO PARA TRILHO TR57, EXCLUSIVE INSTALAÇÃO</t>
  </si>
  <si>
    <t>18.618,38</t>
  </si>
  <si>
    <t>48,16</t>
  </si>
  <si>
    <t>896.661,18</t>
  </si>
  <si>
    <t>848.710,22</t>
  </si>
  <si>
    <t>FORNECIMENTO E BENEFICIAMENTO (CORTE, MONTAGEM, PRÉ FIXAÇÃO, SOLDA,FURAÇÃO, JATEAMENTO E PINTURA ANTICORROSIVA) DAS TERÇAS DE APOIO DAS TELHAS  PERFIL TIPO 4  DE AÇO EM CHAPA DOBRADA A FRIO  Ue200x75x25x4,25 - INCLUSIVE TRANSPORTE HORIZONTAL E VERTICAL, MONTAGEM E FIXAÇÃO POR MEIO DE LIGAÇÃO PARAFUSADA</t>
  </si>
  <si>
    <t>48.049,0</t>
  </si>
  <si>
    <t>834.611,13</t>
  </si>
  <si>
    <t>11.912,50</t>
  </si>
  <si>
    <t>821.366,87</t>
  </si>
  <si>
    <t>FORNECIMENTO DE TRAVESSÃO 1:14 (2 AMVs), COMPLETO, OTIMIZADO, PARA TRILHO TR57, EM BITOLA 1.600MM PARA ASSENTAMENTO EM DORMENTES DE CONCRETO PROTENDIDO, ENTREVIA 4,35M, EXCLUSIVE  DORMENTES</t>
  </si>
  <si>
    <t>405.584,27</t>
  </si>
  <si>
    <t>811.168,54</t>
  </si>
  <si>
    <t>44.204,718</t>
  </si>
  <si>
    <t>71,68</t>
  </si>
  <si>
    <t>72,20</t>
  </si>
  <si>
    <t>10.431,6</t>
  </si>
  <si>
    <t>755.039,20</t>
  </si>
  <si>
    <t>376.215,55</t>
  </si>
  <si>
    <t>752.431,10</t>
  </si>
  <si>
    <t>72,71</t>
  </si>
  <si>
    <t>404,89</t>
  </si>
  <si>
    <t>728.802,00</t>
  </si>
  <si>
    <t>180.000,00</t>
  </si>
  <si>
    <t>720.000,00</t>
  </si>
  <si>
    <t>718.596,70</t>
  </si>
  <si>
    <t>46.780,5174101</t>
  </si>
  <si>
    <t>706.853,61</t>
  </si>
  <si>
    <t>564,32</t>
  </si>
  <si>
    <t>702.363,95</t>
  </si>
  <si>
    <t>74,38</t>
  </si>
  <si>
    <t>FORNECIMENTO, BENEFICIAMENTO (CORTE, MONTAGEM, PRÉ FIXAÇÃO, SOLDA,FURAÇÃO, JATEAMENTO E PINTURA ANTICORROSIVA) DAS VIGAS PERFIL TIPO 3  ESTRUTURAL DE AÇO LAMINADO  W 460x52 - INCLUSIVE TRANSPORTE HORIZONTAL E VERTICAL, MONTAGEM E FIXAÇÃO POR MEIO DE LIGAÇÃO PARAFUSADA</t>
  </si>
  <si>
    <t>35.194,0</t>
  </si>
  <si>
    <t>675.020,92</t>
  </si>
  <si>
    <t>2.279,04</t>
  </si>
  <si>
    <t>670.037,76</t>
  </si>
  <si>
    <t>166.653,94</t>
  </si>
  <si>
    <t>666.615,76</t>
  </si>
  <si>
    <t>Base ou sub-base de bica corrida comercial</t>
  </si>
  <si>
    <t>10.473,76</t>
  </si>
  <si>
    <t>39,00</t>
  </si>
  <si>
    <t>649.998,18</t>
  </si>
  <si>
    <t>647.400,00</t>
  </si>
  <si>
    <t>75,94</t>
  </si>
  <si>
    <t>2,40</t>
  </si>
  <si>
    <t>76,15</t>
  </si>
  <si>
    <t>602.482,38</t>
  </si>
  <si>
    <t>35.949,83</t>
  </si>
  <si>
    <t>588.498,71</t>
  </si>
  <si>
    <t>FORNECIMENTO, BENEFICIAMENTO (CORTE, MONTAGEM, PRÉ FIXAÇÃO, SOLDA,FURAÇÃO, JATEAMENTO E PINTURA ANTICORROSIVA) DAS LONGARINAS DOS LANÇOS DAS RAMPAS DE ACESSO EM AÇO LAMINADO ESTRUTURAL W410X53 - INCLUSIVE TRANSPORTE HORIZONTAL, MONTAGEM E FIXAÇÃO POR MEIO DE LIGAÇÃO PARAFUSADA</t>
  </si>
  <si>
    <t>33.509,4</t>
  </si>
  <si>
    <t>585.409,21</t>
  </si>
  <si>
    <t>76,95</t>
  </si>
  <si>
    <t>44.296,1</t>
  </si>
  <si>
    <t>77,14</t>
  </si>
  <si>
    <t>10.644,75</t>
  </si>
  <si>
    <t>555.017,26</t>
  </si>
  <si>
    <t>77,33</t>
  </si>
  <si>
    <t>184.965,91</t>
  </si>
  <si>
    <t>554.897,73</t>
  </si>
  <si>
    <t>553.067,20</t>
  </si>
  <si>
    <t>533,49</t>
  </si>
  <si>
    <t>551.473,94</t>
  </si>
  <si>
    <t>78,25</t>
  </si>
  <si>
    <t>530.923,80</t>
  </si>
  <si>
    <t>31.335,27</t>
  </si>
  <si>
    <t>130.957,30</t>
  </si>
  <si>
    <t>523.829,20</t>
  </si>
  <si>
    <t>42.923,21</t>
  </si>
  <si>
    <t>549,49</t>
  </si>
  <si>
    <t>517.498,69</t>
  </si>
  <si>
    <t>237,90</t>
  </si>
  <si>
    <t>508.025,93</t>
  </si>
  <si>
    <t>782,907</t>
  </si>
  <si>
    <t>486.185,88</t>
  </si>
  <si>
    <t>478.776,15</t>
  </si>
  <si>
    <t>32.058,91</t>
  </si>
  <si>
    <t>195,96</t>
  </si>
  <si>
    <t>466.384,80</t>
  </si>
  <si>
    <t>461.264,43</t>
  </si>
  <si>
    <t>228.972,93</t>
  </si>
  <si>
    <t>457.945,86</t>
  </si>
  <si>
    <t>442.628,97</t>
  </si>
  <si>
    <t>421,57</t>
  </si>
  <si>
    <t>440.418,39</t>
  </si>
  <si>
    <t>110.000,76</t>
  </si>
  <si>
    <t>440.003,04</t>
  </si>
  <si>
    <t>145.000,00</t>
  </si>
  <si>
    <t>435.000,00</t>
  </si>
  <si>
    <t>210.487,68</t>
  </si>
  <si>
    <t>420.975,36</t>
  </si>
  <si>
    <t>32,17</t>
  </si>
  <si>
    <t>397.844,45</t>
  </si>
  <si>
    <t>523,19</t>
  </si>
  <si>
    <t>391.408,90</t>
  </si>
  <si>
    <t>388.694,61</t>
  </si>
  <si>
    <t>127.500,00</t>
  </si>
  <si>
    <t>382.500,00</t>
  </si>
  <si>
    <t>23.930,7</t>
  </si>
  <si>
    <t>188.107,78</t>
  </si>
  <si>
    <t>376.215,56</t>
  </si>
  <si>
    <t>373.376,00</t>
  </si>
  <si>
    <t>367.943,21</t>
  </si>
  <si>
    <t>365.817,19</t>
  </si>
  <si>
    <t>120.380,88</t>
  </si>
  <si>
    <t>361.142,64</t>
  </si>
  <si>
    <t>360.000,00</t>
  </si>
  <si>
    <t>236.137,8265596</t>
  </si>
  <si>
    <t>358.929,49</t>
  </si>
  <si>
    <t>84,33</t>
  </si>
  <si>
    <t>1.752,63</t>
  </si>
  <si>
    <t>357.834,46</t>
  </si>
  <si>
    <t>169.757,10</t>
  </si>
  <si>
    <t>339.514,20</t>
  </si>
  <si>
    <t>332.410,07</t>
  </si>
  <si>
    <t>76,93</t>
  </si>
  <si>
    <t>321.962,05</t>
  </si>
  <si>
    <t>79.171,60</t>
  </si>
  <si>
    <t>316.686,40</t>
  </si>
  <si>
    <t>85,33</t>
  </si>
  <si>
    <t>FORNECIMENTO, BENEFICIAMENTO (CORTE, MONTAGEM, PRÉ FIXAÇÃO, SOLDA,FURAÇÃO, JATEAMENTO E PINTURA ANTICORROSIVA) DAS VIGAS PERFIL TIPO 10 ESTRUTURAL DE AÇO SOLDADO  VS 750x108 - INCLUSIVE TRANSPORTE HORIZONTAL E VERTICAL, MONTAGEM E FIXAÇÃO POR MEIO DE LIGAÇÃO PARAFUSADA</t>
  </si>
  <si>
    <t>14.858,0</t>
  </si>
  <si>
    <t>306.669,12</t>
  </si>
  <si>
    <t>85,43</t>
  </si>
  <si>
    <t>152.648,62</t>
  </si>
  <si>
    <t>305.297,24</t>
  </si>
  <si>
    <t>23.718,0</t>
  </si>
  <si>
    <t>1.737,22</t>
  </si>
  <si>
    <t>291.852,96</t>
  </si>
  <si>
    <t>85,83</t>
  </si>
  <si>
    <t>290.000,00</t>
  </si>
  <si>
    <t>321,82</t>
  </si>
  <si>
    <t>289.638,00</t>
  </si>
  <si>
    <t>286.748,62</t>
  </si>
  <si>
    <t>278.196,60</t>
  </si>
  <si>
    <t>15.703,12</t>
  </si>
  <si>
    <t>256,33</t>
  </si>
  <si>
    <t>276.836,40</t>
  </si>
  <si>
    <t>276.629,48</t>
  </si>
  <si>
    <t>86,49</t>
  </si>
  <si>
    <t>161,09</t>
  </si>
  <si>
    <t>275.786,08</t>
  </si>
  <si>
    <t>91.808,88</t>
  </si>
  <si>
    <t>275.426,64</t>
  </si>
  <si>
    <t>91.134,11</t>
  </si>
  <si>
    <t>273.402,33</t>
  </si>
  <si>
    <t>504,98</t>
  </si>
  <si>
    <t>271.849,92</t>
  </si>
  <si>
    <t>219,25</t>
  </si>
  <si>
    <t>269.677,50</t>
  </si>
  <si>
    <t>264.375,00</t>
  </si>
  <si>
    <t>88.050,82</t>
  </si>
  <si>
    <t>264.152,46</t>
  </si>
  <si>
    <t>FORNECIMENTO, BENEFICIAMENTO (CORTE, MONTAGEM, PRÉ FIXAÇÃO, SOLDA,FURAÇÃO, JATEAMENTO E PINTURA ANTICORROSIVA) DAS VIGAS PERFIL TIPO 7 ESTRUTURAL DE AÇO SOLDADO  VS 700x105 - INCLUSIVE TRANSPORTE HORIZONTAL E VERTICAL, MONTAGEM E FIXAÇÃO POR MEIO DE LIGAÇÃO PARAFUSADA</t>
  </si>
  <si>
    <t>12.582,0</t>
  </si>
  <si>
    <t>259.692,48</t>
  </si>
  <si>
    <t>254.481,26</t>
  </si>
  <si>
    <t>250.997,62</t>
  </si>
  <si>
    <t>547,5</t>
  </si>
  <si>
    <t>16,02</t>
  </si>
  <si>
    <t>242.494,74</t>
  </si>
  <si>
    <t>299,06</t>
  </si>
  <si>
    <t>239.303,02</t>
  </si>
  <si>
    <t>19.940,43</t>
  </si>
  <si>
    <t>239.285,16</t>
  </si>
  <si>
    <t>238.965,60</t>
  </si>
  <si>
    <t>228.815,02</t>
  </si>
  <si>
    <t>869,0</t>
  </si>
  <si>
    <t>223.932,61</t>
  </si>
  <si>
    <t>223.806,49</t>
  </si>
  <si>
    <t>55.545,73</t>
  </si>
  <si>
    <t>222.182,92</t>
  </si>
  <si>
    <t>221.785,15</t>
  </si>
  <si>
    <t>221.486,53</t>
  </si>
  <si>
    <t>4.284,53</t>
  </si>
  <si>
    <t>219.839,23</t>
  </si>
  <si>
    <t>415,00</t>
  </si>
  <si>
    <t>219.120,00</t>
  </si>
  <si>
    <t>417,7</t>
  </si>
  <si>
    <t>522,15</t>
  </si>
  <si>
    <t>218.102,05</t>
  </si>
  <si>
    <t>1.233,69</t>
  </si>
  <si>
    <t>214.008,20</t>
  </si>
  <si>
    <t>117,84</t>
  </si>
  <si>
    <t>210.839,32</t>
  </si>
  <si>
    <t>18.176,81</t>
  </si>
  <si>
    <t>89,24</t>
  </si>
  <si>
    <t>ESQUADRIAS DE FERRO</t>
  </si>
  <si>
    <t>989,21</t>
  </si>
  <si>
    <t>210.108,20</t>
  </si>
  <si>
    <t>11.161,21</t>
  </si>
  <si>
    <t>206.705,60</t>
  </si>
  <si>
    <t>89,38</t>
  </si>
  <si>
    <t>423,74</t>
  </si>
  <si>
    <t>205.259,65</t>
  </si>
  <si>
    <t>89,45</t>
  </si>
  <si>
    <t>Geogrelha bidirecional com resistência à tração de 30 kN/m - deformação &lt; 5% - malha de 36 x 34 mm - para reforço de basegranular</t>
  </si>
  <si>
    <t>5.821,3791</t>
  </si>
  <si>
    <t>35,15</t>
  </si>
  <si>
    <t>204.621,47</t>
  </si>
  <si>
    <t>4,94</t>
  </si>
  <si>
    <t>202.376,98</t>
  </si>
  <si>
    <t>200.332,00</t>
  </si>
  <si>
    <t>199.851,20</t>
  </si>
  <si>
    <t>44.491,84</t>
  </si>
  <si>
    <t>4,35</t>
  </si>
  <si>
    <t>193.539,50</t>
  </si>
  <si>
    <t>225.428,19</t>
  </si>
  <si>
    <t>189.359,67</t>
  </si>
  <si>
    <t>89,98</t>
  </si>
  <si>
    <t>94.000,00</t>
  </si>
  <si>
    <t>188.000,00</t>
  </si>
  <si>
    <t>187.106,30</t>
  </si>
  <si>
    <t>959,41</t>
  </si>
  <si>
    <t>184.206,72</t>
  </si>
  <si>
    <t>184.059,25</t>
  </si>
  <si>
    <t>90,23</t>
  </si>
  <si>
    <t>Corpo de BSTC D = 0,40 m PA1 - areia, brita e pedra de mão comerciais</t>
  </si>
  <si>
    <t>182.173,88</t>
  </si>
  <si>
    <t>90,41</t>
  </si>
  <si>
    <t>179.629,79</t>
  </si>
  <si>
    <t>90,47</t>
  </si>
  <si>
    <t>90,53</t>
  </si>
  <si>
    <t>7,71</t>
  </si>
  <si>
    <t>175.217,46</t>
  </si>
  <si>
    <t>90,59</t>
  </si>
  <si>
    <t>43.305,05</t>
  </si>
  <si>
    <t>173.220,20</t>
  </si>
  <si>
    <t>90,65</t>
  </si>
  <si>
    <t>805,19</t>
  </si>
  <si>
    <t>173.115,85</t>
  </si>
  <si>
    <t>90,71</t>
  </si>
  <si>
    <t>170.049,81</t>
  </si>
  <si>
    <t>1.275,89</t>
  </si>
  <si>
    <t>168.417,48</t>
  </si>
  <si>
    <t>90,88</t>
  </si>
  <si>
    <t>ACESSIBILIDADE</t>
  </si>
  <si>
    <t>899,18</t>
  </si>
  <si>
    <t>165.745,84</t>
  </si>
  <si>
    <t>90,93</t>
  </si>
  <si>
    <t>90,99</t>
  </si>
  <si>
    <t>164.166,67</t>
  </si>
  <si>
    <t>91,04</t>
  </si>
  <si>
    <t>91,10</t>
  </si>
  <si>
    <t>44,19</t>
  </si>
  <si>
    <t>160.232,94</t>
  </si>
  <si>
    <t>100763 ADPT -  IÇAMENTO DA PASSARELA UTILIZANDO GUINDASTE 60t</t>
  </si>
  <si>
    <t>94.618,02</t>
  </si>
  <si>
    <t>159.904,45</t>
  </si>
  <si>
    <t>159.328,44</t>
  </si>
  <si>
    <t>26.267,89</t>
  </si>
  <si>
    <t>157.607,34</t>
  </si>
  <si>
    <t>2.312,83</t>
  </si>
  <si>
    <t>157.272,44</t>
  </si>
  <si>
    <t>332,36</t>
  </si>
  <si>
    <t>143.152,28</t>
  </si>
  <si>
    <t>FORNECIMENTO E BENEFICIAMENTO (CORTE, MONTAGEM, PRÉ FIXAÇÃO, SOLDA,FURAÇÃO, JATEAMENTO E PINTURA ANTICORROSIVA) DAS COLUNAS  DA PASSARELA  EM PERFIL DE AÇO SOLDADO ESTRUTURAL HP200x53 - INCLUSIVE TRANSPORTE HORIZONTAL, MONTAGEM E FIXAÇÃO POR MEIO DE LIGAÇÃO PARAFUSADA</t>
  </si>
  <si>
    <t>7.682,1</t>
  </si>
  <si>
    <t>18,59</t>
  </si>
  <si>
    <t>142.810,23</t>
  </si>
  <si>
    <t>241,79</t>
  </si>
  <si>
    <t>138.656,89</t>
  </si>
  <si>
    <t>520,72</t>
  </si>
  <si>
    <t>138.511,52</t>
  </si>
  <si>
    <t>69.120,96</t>
  </si>
  <si>
    <t>138.241,92</t>
  </si>
  <si>
    <t>68.333,34</t>
  </si>
  <si>
    <t>136.666,68</t>
  </si>
  <si>
    <t>8.321,89</t>
  </si>
  <si>
    <t>ESQUADRIAS DE ALUMINIO</t>
  </si>
  <si>
    <t>1.498,80</t>
  </si>
  <si>
    <t>128.846,54</t>
  </si>
  <si>
    <t>10,74</t>
  </si>
  <si>
    <t>126.412,19</t>
  </si>
  <si>
    <t>237,35</t>
  </si>
  <si>
    <t>126.293,93</t>
  </si>
  <si>
    <t>121.772,58</t>
  </si>
  <si>
    <t>FORNECIMENTO E BENEFICIAMENTO (CORTE, MONTAGEM, PRÉ FIXAÇÃO, SOLDA,FURAÇÃO, JATEAMENTO E PINTURA ANTICORROSIVA) DAS TERÇAS DE APOIO DAS TELHAS SOBRE LAJE  PERFIL TIPO 1  DE AÇO EM CHAPA DOBRADA A FRIO  Ue150x75x20x4,75 - INCLUSIVE TRANSPORTE HORIZONTAL E VERTICAL, MONTAGEM E FIXAÇÃO POR MEIO DE LIGAÇÃO PARAFUSADA</t>
  </si>
  <si>
    <t>6.982,0</t>
  </si>
  <si>
    <t>121.277,34</t>
  </si>
  <si>
    <t>5.048,29</t>
  </si>
  <si>
    <t>121.158,96</t>
  </si>
  <si>
    <t>324,02</t>
  </si>
  <si>
    <t>120.859,46</t>
  </si>
  <si>
    <t>705,93</t>
  </si>
  <si>
    <t>120.431,65</t>
  </si>
  <si>
    <t>13.588,4</t>
  </si>
  <si>
    <t>119.306,15</t>
  </si>
  <si>
    <t>226,25</t>
  </si>
  <si>
    <t>117.609,27</t>
  </si>
  <si>
    <t>153,45</t>
  </si>
  <si>
    <t>116.990,28</t>
  </si>
  <si>
    <t>58.437,50</t>
  </si>
  <si>
    <t>116.875,00</t>
  </si>
  <si>
    <t>2.584,4</t>
  </si>
  <si>
    <t>114.747,36</t>
  </si>
  <si>
    <t>TRATAMENTOS E IMPERMEABILIZACOES</t>
  </si>
  <si>
    <t>114.557,73</t>
  </si>
  <si>
    <t>113.991,92</t>
  </si>
  <si>
    <t>112.339,58</t>
  </si>
  <si>
    <t>136,82</t>
  </si>
  <si>
    <t>110.824,20</t>
  </si>
  <si>
    <t>89,05</t>
  </si>
  <si>
    <t>109.531,50</t>
  </si>
  <si>
    <t>93,04</t>
  </si>
  <si>
    <t>INSTALACOES ELETRICAS - LUMINARIAS</t>
  </si>
  <si>
    <t>53,52</t>
  </si>
  <si>
    <t>108.859,68</t>
  </si>
  <si>
    <t>903,13</t>
  </si>
  <si>
    <t>108.375,60</t>
  </si>
  <si>
    <t>54.140,56</t>
  </si>
  <si>
    <t>108.281,12</t>
  </si>
  <si>
    <t>54.076,65</t>
  </si>
  <si>
    <t>108.153,30</t>
  </si>
  <si>
    <t>286,50</t>
  </si>
  <si>
    <t>107.764,11</t>
  </si>
  <si>
    <t>107.102,32</t>
  </si>
  <si>
    <t>93,29</t>
  </si>
  <si>
    <t>15.268,30</t>
  </si>
  <si>
    <t>106.572,73</t>
  </si>
  <si>
    <t>93,33</t>
  </si>
  <si>
    <t>93,36</t>
  </si>
  <si>
    <t>441,48</t>
  </si>
  <si>
    <t>103.306,32</t>
  </si>
  <si>
    <t>374,64</t>
  </si>
  <si>
    <t>102.651,36</t>
  </si>
  <si>
    <t>93,43</t>
  </si>
  <si>
    <t>132,16</t>
  </si>
  <si>
    <t>101.340,28</t>
  </si>
  <si>
    <t>FORNECIMENTO E BENEFICIAMENTO (CORTE, MONTAGEM, PRÉ FIXAÇÃO, SOLDA,FURAÇÃO, JATEAMENTO E PINTURA ANTICORROSIVA) DOS CONTRAVENTAMENTOS  PERFIL TIPO 6 EM BARRA DE AÇO Fe 1/2" - INCLUSIVE TRANSPORTE HORIZONTAL E VERTICAL, MONTAGEM E FIXAÇÃO POR MEIO DE LIGAÇÃO SOLDADA</t>
  </si>
  <si>
    <t>4.456,0</t>
  </si>
  <si>
    <t>22,73</t>
  </si>
  <si>
    <t>101.284,88</t>
  </si>
  <si>
    <t>93,50</t>
  </si>
  <si>
    <t>325,12</t>
  </si>
  <si>
    <t>100.871,73</t>
  </si>
  <si>
    <t>147,98</t>
  </si>
  <si>
    <t>98.285,42</t>
  </si>
  <si>
    <t>93,63</t>
  </si>
  <si>
    <t>107,67</t>
  </si>
  <si>
    <t>97.889,25</t>
  </si>
  <si>
    <t>93,66</t>
  </si>
  <si>
    <t>15.896,61</t>
  </si>
  <si>
    <t>97.764,15</t>
  </si>
  <si>
    <t>95.939,32</t>
  </si>
  <si>
    <t>93.039,25</t>
  </si>
  <si>
    <t>93,79</t>
  </si>
  <si>
    <t>Fôrma metálica em chapa 1/8” reforçada com nervuras de 40 mm x 1/8” dispostas em grelhas de 40 x 60 cm - utilização de100 vezes - confecção, instalação e retirada</t>
  </si>
  <si>
    <t>8.965,53</t>
  </si>
  <si>
    <t>92.165,64</t>
  </si>
  <si>
    <t>5.249,75</t>
  </si>
  <si>
    <t>90.243,20</t>
  </si>
  <si>
    <t>15.000,00</t>
  </si>
  <si>
    <t>90.000,00</t>
  </si>
  <si>
    <t>89.500,00</t>
  </si>
  <si>
    <t>44.711,67</t>
  </si>
  <si>
    <t>89.423,34</t>
  </si>
  <si>
    <t>FORNECIMENTO E BENEFICIAMENTO (CORTE, MONTAGEM, PRÉ FIXAÇÃO, SOLDA,FURAÇÃO, JATEAMENTO E PINTURA ANTICORROSIVA) DAS VIGAS DOS LANÇOS DAS RAMPAS EM AÇO LAMINADO ESTRUTURAL W460X74 - INCLUSIVE TRANSPORTE HORIZONTAL, MONTAGEM E FIXAÇÃO POR MEIO DE LIGAÇÃO PARAFUSADA</t>
  </si>
  <si>
    <t>5.103,0</t>
  </si>
  <si>
    <t>89.149,41</t>
  </si>
  <si>
    <t>462,67</t>
  </si>
  <si>
    <t>88.832,64</t>
  </si>
  <si>
    <t>87.937,70</t>
  </si>
  <si>
    <t>86.244,60</t>
  </si>
  <si>
    <t>21.332,00</t>
  </si>
  <si>
    <t>85.328,00</t>
  </si>
  <si>
    <t>84.592,37</t>
  </si>
  <si>
    <t>4.459,37</t>
  </si>
  <si>
    <t>83.547,50</t>
  </si>
  <si>
    <t>94,29</t>
  </si>
  <si>
    <t>8.325,02</t>
  </si>
  <si>
    <t>83.250,20</t>
  </si>
  <si>
    <t>27.708,33</t>
  </si>
  <si>
    <t>83.124,99</t>
  </si>
  <si>
    <t>94,35</t>
  </si>
  <si>
    <t>FORNECIMENTO E BENEFICIAMENTO (CORTE, MONTAGEM, PRÉ FIXAÇÃO, SOLDA,FURAÇÃO, JATEAMENTO E PINTURA ANTICORROSIVA) DAS COLUNAS  DAS RAMPAS  EM PERFIL DE AÇO SOLDADO ESTRUTURAL CVS700x217 - INCLUSIVE TRANSPORTE HORIZONTAL, MONTAGEM E FIXAÇÃO POR MEIO DE LIGAÇÃO PARAFUSADA</t>
  </si>
  <si>
    <t>4.521,5</t>
  </si>
  <si>
    <t>17,85</t>
  </si>
  <si>
    <t>80.708,77</t>
  </si>
  <si>
    <t>FORNECIMENTO E BENEFICIAMENTO (CORTE, MONTAGEM, PRÉ FIXAÇÃO, SOLDA, JATEAMENTO E PINTURA ANTICORROSIVA) DAS DIAGONAIS  DA PASSARELA  EM PERFIL DE AÇO LAMINADO ESTRUTURAL W150x18 - INCLUSIVE TRANSPORTE HORIZONTAL, MONTAGEM E FIXAÇÃO POR MEIO DE LIGAÇÃO SOLDADA</t>
  </si>
  <si>
    <t>4.620,3</t>
  </si>
  <si>
    <t>80.023,59</t>
  </si>
  <si>
    <t>349,40</t>
  </si>
  <si>
    <t>79.663,20</t>
  </si>
  <si>
    <t>13.080,03</t>
  </si>
  <si>
    <t>78.480,18</t>
  </si>
  <si>
    <t>94,48</t>
  </si>
  <si>
    <t>FORNECIMENTO, BENEFICIAMENTO (CORTE, MONTAGEM, PRÉ FIXAÇÃO, SOLDA,FURAÇÃO, JATEAMENTO, PINTURA ANTICORROSIVA 2 DEMÃOS E PINTURA DE ACABAMENTO 2 DEMÃOS) DOS BANZOS SUPERIORES DA PASSARELA EM AÇO LAMINADO ESTRUTURAL W250X80 - INCLUSIVE TRANSPORTE HORIZONTAL, MONTAGEM E FIXAÇÃO POR MEIO DE LIGAÇÃO PARAFUSADA</t>
  </si>
  <si>
    <t>4.480,0</t>
  </si>
  <si>
    <t>78.265,60</t>
  </si>
  <si>
    <t>411,86</t>
  </si>
  <si>
    <t>78.253,40</t>
  </si>
  <si>
    <t>770,52</t>
  </si>
  <si>
    <t>78.176,95</t>
  </si>
  <si>
    <t>26.000,00</t>
  </si>
  <si>
    <t>78.000,00</t>
  </si>
  <si>
    <t>76.783,20</t>
  </si>
  <si>
    <t>74.158,50</t>
  </si>
  <si>
    <t>94,71</t>
  </si>
  <si>
    <t>24.651,16</t>
  </si>
  <si>
    <t>73.953,48</t>
  </si>
  <si>
    <t>24.523,89</t>
  </si>
  <si>
    <t>73.571,67</t>
  </si>
  <si>
    <t>3.488,45</t>
  </si>
  <si>
    <t>20,96</t>
  </si>
  <si>
    <t>73.117,91</t>
  </si>
  <si>
    <t>73.110,66</t>
  </si>
  <si>
    <t>24.315,56</t>
  </si>
  <si>
    <t>72.946,68</t>
  </si>
  <si>
    <t>36.000,00</t>
  </si>
  <si>
    <t>72.000,00</t>
  </si>
  <si>
    <t>FORNECIMENTO, BENEFICIAMENTO (CORTE, MONTAGEM, PRÉ FIXAÇÃO, SOLDA,FURAÇÃO, JATEAMENTO, PINTURA ANTICORROSIVA 2 DEMÃOS E PINTURA DE ACABAMENTO 2 DEMÃOS) DOS BANZOS INFERIORES DA PASSARELA EM AÇO LAMINADO ESTRUTURAL W250X73 - INCLUSIVE TRANSPORTE HORIZONTAL, MONTAGEM E FIXAÇÃO POR MEIO DE LIGAÇÃO PARAFUSADA</t>
  </si>
  <si>
    <t>4.088,0</t>
  </si>
  <si>
    <t>71.417,36</t>
  </si>
  <si>
    <t>70.705,32</t>
  </si>
  <si>
    <t>FORNECIMENTO E BENEFICIAMENTO (CORTE, MONTAGEM, PRÉ FIXAÇÃO, SOLDA,FURAÇÃO, JATEAMENTO E PINTURA ANTICORROSIVA) DOS CONTRAVENTAMENTOS EM CANTONEIRAS DE AÇO DE ABAS IGUAIS, PERFIL L 2"x 2"x 1/4" - INCLUSIVE TRANSPORTE HORIZONTAL E VERTICAL, MONTAGEM E FIXAÇÃO POR MEIO DE LIGAÇÃO PARAFUSADA</t>
  </si>
  <si>
    <t>3.816,0</t>
  </si>
  <si>
    <t>18,45</t>
  </si>
  <si>
    <t>70.405,20</t>
  </si>
  <si>
    <t>34.791,67</t>
  </si>
  <si>
    <t>69.583,34</t>
  </si>
  <si>
    <t>34.790,00</t>
  </si>
  <si>
    <t>69.580,00</t>
  </si>
  <si>
    <t>4.974,02</t>
  </si>
  <si>
    <t>69.437,31</t>
  </si>
  <si>
    <t>1.141,83</t>
  </si>
  <si>
    <t>68.509,80</t>
  </si>
  <si>
    <t>34.144,21</t>
  </si>
  <si>
    <t>68.288,42</t>
  </si>
  <si>
    <t>346,30</t>
  </si>
  <si>
    <t>68.221,10</t>
  </si>
  <si>
    <t>33.938,02</t>
  </si>
  <si>
    <t>67.876,04</t>
  </si>
  <si>
    <t>67.511,13</t>
  </si>
  <si>
    <t>66.250,00</t>
  </si>
  <si>
    <t>10.968,22</t>
  </si>
  <si>
    <t>65.809,32</t>
  </si>
  <si>
    <t>79,39</t>
  </si>
  <si>
    <t>65.652,35</t>
  </si>
  <si>
    <t>32.679,15</t>
  </si>
  <si>
    <t>65.358,30</t>
  </si>
  <si>
    <t>95,27</t>
  </si>
  <si>
    <t>32.501,00</t>
  </si>
  <si>
    <t>65.002,00</t>
  </si>
  <si>
    <t>95,34</t>
  </si>
  <si>
    <t>Aplicação de geotêxtil não-tecido agulhado com resistência à tração longitudinal de 31 kN/m</t>
  </si>
  <si>
    <t>3.455,4276826</t>
  </si>
  <si>
    <t>18,63</t>
  </si>
  <si>
    <t>64.374,61</t>
  </si>
  <si>
    <t>16.083,33</t>
  </si>
  <si>
    <t>64.333,32</t>
  </si>
  <si>
    <t>95,38</t>
  </si>
  <si>
    <t>64.296,74</t>
  </si>
  <si>
    <t>39,93</t>
  </si>
  <si>
    <t>63.888,00</t>
  </si>
  <si>
    <t>21.227,38</t>
  </si>
  <si>
    <t>63.682,14</t>
  </si>
  <si>
    <t>63.666,71</t>
  </si>
  <si>
    <t>1.750,00</t>
  </si>
  <si>
    <t>63.000,00</t>
  </si>
  <si>
    <t>62.448,21</t>
  </si>
  <si>
    <t>62.002,81</t>
  </si>
  <si>
    <t>491,95</t>
  </si>
  <si>
    <t>60.736,14</t>
  </si>
  <si>
    <t>59.951,40</t>
  </si>
  <si>
    <t>59.375,00</t>
  </si>
  <si>
    <t>328,99</t>
  </si>
  <si>
    <t>59.218,20</t>
  </si>
  <si>
    <t>28.683,33</t>
  </si>
  <si>
    <t>57.366,66</t>
  </si>
  <si>
    <t>FORNECIMENTO E BENEFICIAMENTO (CORTE, MONTAGEM, PRÉ FIXAÇÃO, SOLDA,FURAÇÃO, JATEAMENTO E PINTURA ANTICORROSIVA) DOS BANZOS INFERIORES E  TRANSVERSINAS DOS BANZOS DA PASSARELA EM AÇO LAMINADO ESTRUTURAL W150X13 - INCLUSIVE TRANSPORTE HORIZONTAL, MONTAGEM E FIXAÇÃO POR MEIO DE LIGAÇÃO PARAFUSADA</t>
  </si>
  <si>
    <t>3.229,0</t>
  </si>
  <si>
    <t>56.410,63</t>
  </si>
  <si>
    <t>55.845,79</t>
  </si>
  <si>
    <t>27.875,00</t>
  </si>
  <si>
    <t>55.750,00</t>
  </si>
  <si>
    <t>55.717,57</t>
  </si>
  <si>
    <t>PINTURAS</t>
  </si>
  <si>
    <t>16,42</t>
  </si>
  <si>
    <t>55.338,68</t>
  </si>
  <si>
    <t>27.625,00</t>
  </si>
  <si>
    <t>55.250,00</t>
  </si>
  <si>
    <t>54.641,72</t>
  </si>
  <si>
    <t>95,86</t>
  </si>
  <si>
    <t>53.633,25</t>
  </si>
  <si>
    <t>95,88</t>
  </si>
  <si>
    <t>53.607,50</t>
  </si>
  <si>
    <t>95,90</t>
  </si>
  <si>
    <t>FORNECIMENTO E BENEFICIAMENTO (CORTE, MONTAGEM, PRÉ FIXAÇÃO, SOLDA,FURAÇÃO, JATEAMENTO E PINTURA ANTICORROSIVA) DAS COLUNAS  DAS RAMPAS  EM PERFIL DE AÇO SOLDADO ESTRUTURAL CVS 600x156 - INCLUSIVE TRANSPORTE HORIZONTAL, MONTAGEM E FIXAÇÃO POR MEIO DE LIGAÇÃO PARAFUSADA</t>
  </si>
  <si>
    <t>2.999,3</t>
  </si>
  <si>
    <t>53.537,50</t>
  </si>
  <si>
    <t>26.562,50</t>
  </si>
  <si>
    <t>53.125,00</t>
  </si>
  <si>
    <t>52.557,44</t>
  </si>
  <si>
    <t>52.540,98</t>
  </si>
  <si>
    <t>411,42</t>
  </si>
  <si>
    <t>52.143,37</t>
  </si>
  <si>
    <t>30.367,06</t>
  </si>
  <si>
    <t>51.927,67</t>
  </si>
  <si>
    <t>96,04</t>
  </si>
  <si>
    <t>FORNECIMENTO, BENEFICIAMENTO (CORTE, MONTAGEM, PRÉ FIXAÇÃO, SOLDA,FURAÇÃO, JATEAMENTO E PINTURA ANTICORROSIVA) DOS BANZOS SUPERIORES DA PASSARELA EM AÇO LAMINADO ESTRUTURAL W150X24 - INCLUSIVE TRANSPORTE HORIZONTAL, MONTAGEM E FIXAÇÃO POR MEIO DE LIGAÇÃO PARAFUSADA</t>
  </si>
  <si>
    <t>2.967,3</t>
  </si>
  <si>
    <t>51.838,73</t>
  </si>
  <si>
    <t>FORNECIMENTO E BENEFICIAMENTO (CORTE, MONTAGEM, PRÉ FIXAÇÃO, SOLDA, JATEAMENTO E PINTURA ANTICORROSIVA) DAS DIAGONAIS  DA PASSARELA  EM PERFIL DE AÇO LAMINADO ESTRUTURAL W200x26,6 - INCLUSIVE TRANSPORTE HORIZONTAL, MONTAGEM E FIXAÇÃO POR MEIO DE LIGAÇÃO SOLDADA</t>
  </si>
  <si>
    <t>2.979,0</t>
  </si>
  <si>
    <t>51.596,28</t>
  </si>
  <si>
    <t>FORNECIMENTO E BENEFICIAMENTO (CORTE, MONTAGEM, PRÉ FIXAÇÃO, SOLDA,FURAÇÃO, JATEAMENTO E PINTURA ANTICORROSIVA) DAS VIGAS DE BORDO DOS PATAMARES EM BALANÇO DAS RAMPAS EM AÇO LAMINADO ESTRUTURAL W410X38,8 - INCLUSIVE TRANSPORTE HORIZONTAL, MONTAGEM E FIXAÇÃO POR MEIO DE LIGAÇÃO PARAFUSADA</t>
  </si>
  <si>
    <t>2.949,6</t>
  </si>
  <si>
    <t>51.529,51</t>
  </si>
  <si>
    <t>429,28</t>
  </si>
  <si>
    <t>51.513,60</t>
  </si>
  <si>
    <t>51.170,70</t>
  </si>
  <si>
    <t>35,99</t>
  </si>
  <si>
    <t>51.105,80</t>
  </si>
  <si>
    <t>50.960,00</t>
  </si>
  <si>
    <t>50.632,69</t>
  </si>
  <si>
    <t>25.297,22</t>
  </si>
  <si>
    <t>50.594,44</t>
  </si>
  <si>
    <t>50.406,30</t>
  </si>
  <si>
    <t>50.000,00</t>
  </si>
  <si>
    <t>Escavação, carga e transporte de material de 1ª categoria - DMT de 400 a 600 m - caminho de serviço em leito natural - com</t>
  </si>
  <si>
    <t>49.697,34</t>
  </si>
  <si>
    <t>546,8</t>
  </si>
  <si>
    <t>90,81</t>
  </si>
  <si>
    <t>49.654,90</t>
  </si>
  <si>
    <t>96,27</t>
  </si>
  <si>
    <t>48.362,13</t>
  </si>
  <si>
    <t>977,02</t>
  </si>
  <si>
    <t>46.896,96</t>
  </si>
  <si>
    <t>23.375,00</t>
  </si>
  <si>
    <t>46.750,00</t>
  </si>
  <si>
    <t>96,43</t>
  </si>
  <si>
    <t>45.883,04</t>
  </si>
  <si>
    <t>309,44</t>
  </si>
  <si>
    <t>45.797,12</t>
  </si>
  <si>
    <t>96,48</t>
  </si>
  <si>
    <t>45.688,37</t>
  </si>
  <si>
    <t>45.416,67</t>
  </si>
  <si>
    <t>96,51</t>
  </si>
  <si>
    <t>14.927,40</t>
  </si>
  <si>
    <t>44.782,20</t>
  </si>
  <si>
    <t>1.177,34</t>
  </si>
  <si>
    <t>44.738,92</t>
  </si>
  <si>
    <t>44.467,74</t>
  </si>
  <si>
    <t>44.275,00</t>
  </si>
  <si>
    <t>43.977,40</t>
  </si>
  <si>
    <t>42.679,40</t>
  </si>
  <si>
    <t>42.504,28</t>
  </si>
  <si>
    <t>96,67</t>
  </si>
  <si>
    <t>154,93</t>
  </si>
  <si>
    <t>42.450,82</t>
  </si>
  <si>
    <t>96,70</t>
  </si>
  <si>
    <t>250,57</t>
  </si>
  <si>
    <t>42.095,76</t>
  </si>
  <si>
    <t>315,75</t>
  </si>
  <si>
    <t>42.007,38</t>
  </si>
  <si>
    <t>41.122,56</t>
  </si>
  <si>
    <t>20.520,62</t>
  </si>
  <si>
    <t>41.041,24</t>
  </si>
  <si>
    <t>6.773,84</t>
  </si>
  <si>
    <t>40.643,04</t>
  </si>
  <si>
    <t>260,39</t>
  </si>
  <si>
    <t>40.620,84</t>
  </si>
  <si>
    <t>FORNECIMENTO E BENEFICIAMENTO (CORTE, MONTAGEM, PRÉ FIXAÇÃO, SOLDA,FURAÇÃO, JATEAMENTO E PINTURA ANTICORROSIVA) DOS CONTRAVENTAMENTOS DAS COLUNAS DA PASSARELA E PATAMARES INTERNOS DAS RAMPAS EM CANTONEIRAS DE AÇO DE ABAS IGUAIS, PERFIL 2L 3"x1/4" - INCLUSIVE TRANSPORTE HORIZONTAL, MONTAGEM E FIXAÇÃO POR MEIO DE LIGAÇÃO PARAFUSADA</t>
  </si>
  <si>
    <t>2.198,9</t>
  </si>
  <si>
    <t>40.569,70</t>
  </si>
  <si>
    <t>POSICIONAMENTO E ASSENTAMENTO MANUAL DE TRILHOS TR57,  BITOLA LARGA, DORMENTE DE CONCRETO, EXCLUSIVE TRILHOS</t>
  </si>
  <si>
    <t>5.768,81</t>
  </si>
  <si>
    <t>40.266,29</t>
  </si>
  <si>
    <t>40.232,19</t>
  </si>
  <si>
    <t>96,85</t>
  </si>
  <si>
    <t>39.194,64</t>
  </si>
  <si>
    <t>96,88</t>
  </si>
  <si>
    <t>19.200,24</t>
  </si>
  <si>
    <t>38.400,48</t>
  </si>
  <si>
    <t>39,87</t>
  </si>
  <si>
    <t>38.059,90</t>
  </si>
  <si>
    <t>392,79</t>
  </si>
  <si>
    <t>37.849,24</t>
  </si>
  <si>
    <t>991,38</t>
  </si>
  <si>
    <t>37.672,44</t>
  </si>
  <si>
    <t>37.496,16</t>
  </si>
  <si>
    <t>664,62</t>
  </si>
  <si>
    <t>37.384,87</t>
  </si>
  <si>
    <t>96,99</t>
  </si>
  <si>
    <t>37.356,17</t>
  </si>
  <si>
    <t>37.028,16</t>
  </si>
  <si>
    <t>18.471,74</t>
  </si>
  <si>
    <t>36.943,48</t>
  </si>
  <si>
    <t>97,03</t>
  </si>
  <si>
    <t>18.303,33</t>
  </si>
  <si>
    <t>36.606,66</t>
  </si>
  <si>
    <t>52,37</t>
  </si>
  <si>
    <t>35.919,11</t>
  </si>
  <si>
    <t>17.840,00</t>
  </si>
  <si>
    <t>35.680,00</t>
  </si>
  <si>
    <t>FORNECIMENTO, BENEFICIAMENTO (CORTE, MONTAGEM, PRÉ FIXAÇÃO, SOLDA,FURAÇÃO, JATEAMENTO E PINTURA ANTICORROSIVA) DOS ARCOS DO ÁTRIO PERFIL TIPO 8 ESTRUTURAL DE AÇO LAMINADO  W 150x13 - INCLUSIVE TRANSPORTE HORIZONTAL E VERTICAL, MONTAGEM E FIXAÇÃO POR MEIO DE LIGAÇÃO PARAFUSADA</t>
  </si>
  <si>
    <t>1.858,0</t>
  </si>
  <si>
    <t>35.636,44</t>
  </si>
  <si>
    <t>1.063,15</t>
  </si>
  <si>
    <t>35.466,68</t>
  </si>
  <si>
    <t>97,11</t>
  </si>
  <si>
    <t>163,66</t>
  </si>
  <si>
    <t>35.186,90</t>
  </si>
  <si>
    <t>8.796,14</t>
  </si>
  <si>
    <t>35.184,56</t>
  </si>
  <si>
    <t>34.803,20</t>
  </si>
  <si>
    <t>PORTA COMPLETA MAD.1 FL.(PM38)0,60x1,65m REV.LAMINADO C/FERRAGENS</t>
  </si>
  <si>
    <t>ESQUADRIAS DE MADEIRA</t>
  </si>
  <si>
    <t>1.736,99</t>
  </si>
  <si>
    <t>34.739,80</t>
  </si>
  <si>
    <t>97,16</t>
  </si>
  <si>
    <t>1.787,30</t>
  </si>
  <si>
    <t>33.958,70</t>
  </si>
  <si>
    <t>ATERRAMENTO</t>
  </si>
  <si>
    <t>42,76</t>
  </si>
  <si>
    <t>33.908,68</t>
  </si>
  <si>
    <t>97,21</t>
  </si>
  <si>
    <t>33.749,32</t>
  </si>
  <si>
    <t>622,89</t>
  </si>
  <si>
    <t>32.726,64</t>
  </si>
  <si>
    <t>16.252,36</t>
  </si>
  <si>
    <t>32.504,72</t>
  </si>
  <si>
    <t>16.209,64</t>
  </si>
  <si>
    <t>32.419,28</t>
  </si>
  <si>
    <t>16.126,67</t>
  </si>
  <si>
    <t>32.253,34</t>
  </si>
  <si>
    <t>32.166,66</t>
  </si>
  <si>
    <t>16.000,20</t>
  </si>
  <si>
    <t>32.000,40</t>
  </si>
  <si>
    <t>265,63</t>
  </si>
  <si>
    <t>31.875,60</t>
  </si>
  <si>
    <t>30.928,39</t>
  </si>
  <si>
    <t>11.425,2</t>
  </si>
  <si>
    <t>30.733,78</t>
  </si>
  <si>
    <t>37,17</t>
  </si>
  <si>
    <t>30.651,86</t>
  </si>
  <si>
    <t>30.079,58</t>
  </si>
  <si>
    <t>FORNECIMENTO E BENEFICIAMENTO (CORTE, MONTAGEM, PRÉ FIXAÇÃO, SOLDA,FURAÇÃO, JATEAMENTO E PINTURA ANTICORROSIVA) DAS TRANSVERSINAS DE TRAVAMENTO DOS LANÇOS DAS RAMPAS  DE ACESSO EM AÇO LAMINADO ESTRUTURAL W310X21 - INCLUSIVE TRANSPORTE HORIZONTAL, MONTAGEM E FIXAÇÃO POR MEIO DE LIGAÇÃO PARAFUSADA</t>
  </si>
  <si>
    <t>1.713,6</t>
  </si>
  <si>
    <t>29.936,59</t>
  </si>
  <si>
    <t>14.932,50</t>
  </si>
  <si>
    <t>29.865,00</t>
  </si>
  <si>
    <t>29.539,12</t>
  </si>
  <si>
    <t>409,90</t>
  </si>
  <si>
    <t>29.512,80</t>
  </si>
  <si>
    <t>5.875,39</t>
  </si>
  <si>
    <t>29.376,95</t>
  </si>
  <si>
    <t>97,41</t>
  </si>
  <si>
    <t>9.786,61</t>
  </si>
  <si>
    <t>29.359,83</t>
  </si>
  <si>
    <t>7.299,00</t>
  </si>
  <si>
    <t>29.196,00</t>
  </si>
  <si>
    <t>9.574,64</t>
  </si>
  <si>
    <t>28.723,92</t>
  </si>
  <si>
    <t>28.608,08</t>
  </si>
  <si>
    <t>SONDAGEM TERRENO POR APARELHO DE PERFURACAO MECANICA D=3""</t>
  </si>
  <si>
    <t>PROJETOS</t>
  </si>
  <si>
    <t>284,68</t>
  </si>
  <si>
    <t>28.468,00</t>
  </si>
  <si>
    <t>439,61</t>
  </si>
  <si>
    <t>28.359,24</t>
  </si>
  <si>
    <t>14.069,88</t>
  </si>
  <si>
    <t>28.139,76</t>
  </si>
  <si>
    <t>SONDAGEM TERRENO POR ESCAVACAO MANUAL A TRADO D=2""</t>
  </si>
  <si>
    <t>28.137,00</t>
  </si>
  <si>
    <t>97,53</t>
  </si>
  <si>
    <t>9.363,69</t>
  </si>
  <si>
    <t>28.091,07</t>
  </si>
  <si>
    <t>27.729,70</t>
  </si>
  <si>
    <t>160,15</t>
  </si>
  <si>
    <t>27.705,95</t>
  </si>
  <si>
    <t>509,53</t>
  </si>
  <si>
    <t>27.514,62</t>
  </si>
  <si>
    <t>28,25</t>
  </si>
  <si>
    <t>27.459,00</t>
  </si>
  <si>
    <t>27.425,00</t>
  </si>
  <si>
    <t>27.028,47</t>
  </si>
  <si>
    <t>9.000,00</t>
  </si>
  <si>
    <t>27.000,00</t>
  </si>
  <si>
    <t>26.968,80</t>
  </si>
  <si>
    <t>13.473,90</t>
  </si>
  <si>
    <t>26.947,80</t>
  </si>
  <si>
    <t>192,56</t>
  </si>
  <si>
    <t>26.777,39</t>
  </si>
  <si>
    <t>26.437,50</t>
  </si>
  <si>
    <t>13.175,00</t>
  </si>
  <si>
    <t>26.350,00</t>
  </si>
  <si>
    <t>FORNECIMENTO E BENEFICIAMENTO (CORTE, MONTAGEM, PRÉ FIXAÇÃO, SOLDA,FURAÇÃO, JATEAMENTO E PINTURA ANTICORROSIVA) DAS VIGAS DE BORDO DOS PATAMARES INTERNOS DAS RAMPAS EM AÇO LAMINADO ESTRUTURAL W150X18 - INCLUSIVE TRANSPORTE HORIZONTAL, MONTAGEM E FIXAÇÃO POR MEIO DE LIGAÇÃO PARAFUSADA</t>
  </si>
  <si>
    <t>1.507,4</t>
  </si>
  <si>
    <t>26.334,27</t>
  </si>
  <si>
    <t>FORNECIMENTO E BENEFICIAMENTO (CORTE, MONTAGEM, PRÉ FIXAÇÃO, SOLDA,FURAÇÃO, JATEAMENTO E PINTURA ANTICORROSIVA) DOS CONTRAVENTAMENTOS DO BANZO SUPERIOR DA PASSARELA EM CANTONEIRAS DE AÇO DE ABAS IGUAIS, PERFIL 2L 2,5"x3"x3/16" - INCLUSIVE TRANSPORTE HORIZONTAL, MONTAGEM E FIXAÇÃO POR MEIO DE LIGAÇÃO PARAFUSADA</t>
  </si>
  <si>
    <t>1.422,9</t>
  </si>
  <si>
    <t>26.266,73</t>
  </si>
  <si>
    <t>26.012,55</t>
  </si>
  <si>
    <t>6.487,98</t>
  </si>
  <si>
    <t>25.951,92</t>
  </si>
  <si>
    <t>12.916,67</t>
  </si>
  <si>
    <t>25.833,34</t>
  </si>
  <si>
    <t>25.726,68</t>
  </si>
  <si>
    <t>2.137,50</t>
  </si>
  <si>
    <t>25.650,00</t>
  </si>
  <si>
    <t>1.680,22</t>
  </si>
  <si>
    <t>25.623,35</t>
  </si>
  <si>
    <t>12.750,00</t>
  </si>
  <si>
    <t>25.500,00</t>
  </si>
  <si>
    <t>77,93</t>
  </si>
  <si>
    <t>25.249,32</t>
  </si>
  <si>
    <t>12.610,05</t>
  </si>
  <si>
    <t>25.220,10</t>
  </si>
  <si>
    <t>104,76</t>
  </si>
  <si>
    <t>25.126,68</t>
  </si>
  <si>
    <t>25.093,80</t>
  </si>
  <si>
    <t>24.935,04</t>
  </si>
  <si>
    <t>117,91</t>
  </si>
  <si>
    <t>24.732,80</t>
  </si>
  <si>
    <t>513,39</t>
  </si>
  <si>
    <t>24.642,72</t>
  </si>
  <si>
    <t>24.600,00</t>
  </si>
  <si>
    <t>180,04</t>
  </si>
  <si>
    <t>24.582,66</t>
  </si>
  <si>
    <t>121,47</t>
  </si>
  <si>
    <t>24.294,00</t>
  </si>
  <si>
    <t>8.071,42</t>
  </si>
  <si>
    <t>24.214,26</t>
  </si>
  <si>
    <t>24.063,06</t>
  </si>
  <si>
    <t>23.700,44</t>
  </si>
  <si>
    <t>471,52</t>
  </si>
  <si>
    <t>23.576,00</t>
  </si>
  <si>
    <t>391,32</t>
  </si>
  <si>
    <t>23.479,20</t>
  </si>
  <si>
    <t>INSTALACOES MECANICAS - EXAUSTAO</t>
  </si>
  <si>
    <t>156,83</t>
  </si>
  <si>
    <t>23.436,67</t>
  </si>
  <si>
    <t>23.392,00</t>
  </si>
  <si>
    <t>23.335,20</t>
  </si>
  <si>
    <t>23.103,61</t>
  </si>
  <si>
    <t>956,39</t>
  </si>
  <si>
    <t>22.953,36</t>
  </si>
  <si>
    <t>22.950,00</t>
  </si>
  <si>
    <t>REVESTIMENTOS INTERNOS</t>
  </si>
  <si>
    <t>243,49</t>
  </si>
  <si>
    <t>22.880,75</t>
  </si>
  <si>
    <t>325,25</t>
  </si>
  <si>
    <t>22.767,50</t>
  </si>
  <si>
    <t>Demolição de via, bitola larga, 1.750 dormentes de madeira/km, trilho TR 57, barra com 12 m de comprimento, com separaçãoe empilhamento</t>
  </si>
  <si>
    <t>23.838,85</t>
  </si>
  <si>
    <t>22.646,90</t>
  </si>
  <si>
    <t>3.758,92</t>
  </si>
  <si>
    <t>22.553,52</t>
  </si>
  <si>
    <t>75,15</t>
  </si>
  <si>
    <t>22.545,00</t>
  </si>
  <si>
    <t>26,53</t>
  </si>
  <si>
    <t>22.359,74</t>
  </si>
  <si>
    <t>22.250,49</t>
  </si>
  <si>
    <t>111,53</t>
  </si>
  <si>
    <t>22.062,86</t>
  </si>
  <si>
    <t>21.876,15</t>
  </si>
  <si>
    <t>21.581,22</t>
  </si>
  <si>
    <t>212,54</t>
  </si>
  <si>
    <t>21.254,00</t>
  </si>
  <si>
    <t>2.656,25</t>
  </si>
  <si>
    <t>21.250,00</t>
  </si>
  <si>
    <t>21.214,94</t>
  </si>
  <si>
    <t>21.124,60</t>
  </si>
  <si>
    <t>20.930,35</t>
  </si>
  <si>
    <t>144,72</t>
  </si>
  <si>
    <t>20.839,68</t>
  </si>
  <si>
    <t>10.270,00</t>
  </si>
  <si>
    <t>20.540,00</t>
  </si>
  <si>
    <t>FORNECIMENTO E BENEFICIAMENTO (CORTE, MONTAGEM, PRÉ FIXAÇÃO, SOLDA,FURAÇÃO, JATEAMENTO E PINTURA ANTICORROSIVA) DAS COLUNAS  DA PASSARELA  EM PERFIL DE AÇO SOLDADO ESTRUTURAL HP310x79 - INCLUSIVE TRANSPORTE HORIZONTAL, MONTAGEM E FIXAÇÃO POR MEIO DE LIGAÇÃO PARAFUSADA</t>
  </si>
  <si>
    <t>1.106,0</t>
  </si>
  <si>
    <t>20.295,10</t>
  </si>
  <si>
    <t>20.264,81</t>
  </si>
  <si>
    <t>6.930,94</t>
  </si>
  <si>
    <t>20.238,34</t>
  </si>
  <si>
    <t>20.000,00</t>
  </si>
  <si>
    <t>999,47</t>
  </si>
  <si>
    <t>19.989,40</t>
  </si>
  <si>
    <t>1.996,58</t>
  </si>
  <si>
    <t>19.965,80</t>
  </si>
  <si>
    <t>128,56</t>
  </si>
  <si>
    <t>19.926,80</t>
  </si>
  <si>
    <t>19.558,01</t>
  </si>
  <si>
    <t>19.512,11</t>
  </si>
  <si>
    <t>919,89</t>
  </si>
  <si>
    <t>19.317,69</t>
  </si>
  <si>
    <t>PAREDES E PAINEIS</t>
  </si>
  <si>
    <t>257,01</t>
  </si>
  <si>
    <t>19.178,08</t>
  </si>
  <si>
    <t>19.060,96</t>
  </si>
  <si>
    <t>19.014,40</t>
  </si>
  <si>
    <t>481,39</t>
  </si>
  <si>
    <t>18.774,21</t>
  </si>
  <si>
    <t>18.719,76</t>
  </si>
  <si>
    <t>9.347,46</t>
  </si>
  <si>
    <t>18.694,92</t>
  </si>
  <si>
    <t>18.564,00</t>
  </si>
  <si>
    <t>18.485,79</t>
  </si>
  <si>
    <t>9.230,00</t>
  </si>
  <si>
    <t>18.460,00</t>
  </si>
  <si>
    <t>18.424,30</t>
  </si>
  <si>
    <t>FORNECIMENTO, BENEFICIAMENTO (CORTE, MONTAGEM, PRÉ FIXAÇÃO, SOLDA,FURAÇÃO, JATEAMENTO E PINTURA ANTICORROSIVA) DAS VIGAS PERFIL TIPO 9 ESTRUTURAL DE AÇO LAMINADO  W 200x15 - INCLUSIVE TRANSPORTE HORIZONTAL E VERTICAL, MONTAGEM E FIXAÇÃO POR MEIO DE LIGAÇÃO PARAFUSADA</t>
  </si>
  <si>
    <t>960,0</t>
  </si>
  <si>
    <t>18.412,80</t>
  </si>
  <si>
    <t>41,64</t>
  </si>
  <si>
    <t>18.330,34</t>
  </si>
  <si>
    <t>9.158,66</t>
  </si>
  <si>
    <t>18.317,32</t>
  </si>
  <si>
    <t>122,00</t>
  </si>
  <si>
    <t>18.300,00</t>
  </si>
  <si>
    <t>466,356</t>
  </si>
  <si>
    <t>18.015,33</t>
  </si>
  <si>
    <t>28,00</t>
  </si>
  <si>
    <t>17.920,00</t>
  </si>
  <si>
    <t>37,19</t>
  </si>
  <si>
    <t>17.851,20</t>
  </si>
  <si>
    <t>491,11</t>
  </si>
  <si>
    <t>17.679,96</t>
  </si>
  <si>
    <t>8.703,14</t>
  </si>
  <si>
    <t>17.406,28</t>
  </si>
  <si>
    <t>145,00</t>
  </si>
  <si>
    <t>17.400,00</t>
  </si>
  <si>
    <t>8.679,47</t>
  </si>
  <si>
    <t>17.358,94</t>
  </si>
  <si>
    <t>17.198,98</t>
  </si>
  <si>
    <t>714,53</t>
  </si>
  <si>
    <t>17.148,72</t>
  </si>
  <si>
    <t>8.565,31</t>
  </si>
  <si>
    <t>17.130,62</t>
  </si>
  <si>
    <t>5.702,70</t>
  </si>
  <si>
    <t>17.108,10</t>
  </si>
  <si>
    <t>4.270,84</t>
  </si>
  <si>
    <t>17.083,36</t>
  </si>
  <si>
    <t>17.028,00</t>
  </si>
  <si>
    <t>91,17</t>
  </si>
  <si>
    <t>16.957,62</t>
  </si>
  <si>
    <t>16.860,00</t>
  </si>
  <si>
    <t>PLACA TATIL BRAILLE/RELEVO ACO INOX 30X14CM PARA PORTAS</t>
  </si>
  <si>
    <t>104,77</t>
  </si>
  <si>
    <t>16.763,20</t>
  </si>
  <si>
    <t>836,25</t>
  </si>
  <si>
    <t>16.725,00</t>
  </si>
  <si>
    <t>16.342,08</t>
  </si>
  <si>
    <t>220,79</t>
  </si>
  <si>
    <t>16.267,80</t>
  </si>
  <si>
    <t>8.115,73</t>
  </si>
  <si>
    <t>16.231,46</t>
  </si>
  <si>
    <t>16.156,86</t>
  </si>
  <si>
    <t>16.108,33</t>
  </si>
  <si>
    <t>109,0</t>
  </si>
  <si>
    <t>16.001,61</t>
  </si>
  <si>
    <t>4.000,00</t>
  </si>
  <si>
    <t>16.000,00</t>
  </si>
  <si>
    <t>15.937,50</t>
  </si>
  <si>
    <t>15.832,67</t>
  </si>
  <si>
    <t>658,49</t>
  </si>
  <si>
    <t>15.803,76</t>
  </si>
  <si>
    <t>15.708,96</t>
  </si>
  <si>
    <t>1.207,73</t>
  </si>
  <si>
    <t>15.700,49</t>
  </si>
  <si>
    <t>32,30</t>
  </si>
  <si>
    <t>15.646,12</t>
  </si>
  <si>
    <t>15.631,92</t>
  </si>
  <si>
    <t>855,97</t>
  </si>
  <si>
    <t>15.407,46</t>
  </si>
  <si>
    <t>578,28</t>
  </si>
  <si>
    <t>15.035,28</t>
  </si>
  <si>
    <t>250,00</t>
  </si>
  <si>
    <t>5.000,00</t>
  </si>
  <si>
    <t>1.487,50</t>
  </si>
  <si>
    <t>14.875,00</t>
  </si>
  <si>
    <t>14.868,81</t>
  </si>
  <si>
    <t>4.938,30</t>
  </si>
  <si>
    <t>14.814,90</t>
  </si>
  <si>
    <t>61,68</t>
  </si>
  <si>
    <t>14.756,94</t>
  </si>
  <si>
    <t>35,60</t>
  </si>
  <si>
    <t>14.738,40</t>
  </si>
  <si>
    <t>14.708,74</t>
  </si>
  <si>
    <t>INSTALACOES ELETRICAS - LEITOS E CABOS</t>
  </si>
  <si>
    <t>14.689,08</t>
  </si>
  <si>
    <t>14.592,60</t>
  </si>
  <si>
    <t>364,23</t>
  </si>
  <si>
    <t>14.569,20</t>
  </si>
  <si>
    <t>14.428,81</t>
  </si>
  <si>
    <t>1.200,00</t>
  </si>
  <si>
    <t>14.400,00</t>
  </si>
  <si>
    <t>14.350,05</t>
  </si>
  <si>
    <t>13,29</t>
  </si>
  <si>
    <t>14.273,46</t>
  </si>
  <si>
    <t>1.014,60</t>
  </si>
  <si>
    <t>14.204,40</t>
  </si>
  <si>
    <t>83,45</t>
  </si>
  <si>
    <t>14.186,50</t>
  </si>
  <si>
    <t>262,96</t>
  </si>
  <si>
    <t>14.097,28</t>
  </si>
  <si>
    <t>723,25</t>
  </si>
  <si>
    <t>13.864,70</t>
  </si>
  <si>
    <t>432,05</t>
  </si>
  <si>
    <t>13.799,67</t>
  </si>
  <si>
    <t>13.771,20</t>
  </si>
  <si>
    <t>FORNECIMENTO E BENEFICIAMENTO (CORTE, MONTAGEM, PRÉ FIXAÇÃO, SOLDA,FURAÇÃO, JATEAMENTO E PINTURA ANTICORROSIVA) DOS CONTRAVENTAMENTOS DOS BANZOS DA PASSARELA EM CANTONEIRAS DE AÇO DE ABAS IGUAIS, PERFIL L 3"x3"x3/16" - INCLUSIVE TRANSPORTE HORIZONTAL, MONTAGEM E FIXAÇÃO POR MEIO DE LIGAÇÃO PARAFUSADA</t>
  </si>
  <si>
    <t>743,0</t>
  </si>
  <si>
    <t>13.715,78</t>
  </si>
  <si>
    <t>6.821,42</t>
  </si>
  <si>
    <t>13.642,84</t>
  </si>
  <si>
    <t>6.759,60</t>
  </si>
  <si>
    <t>13.519,20</t>
  </si>
  <si>
    <t>2,29</t>
  </si>
  <si>
    <t>13.442,30</t>
  </si>
  <si>
    <t>222,28</t>
  </si>
  <si>
    <t>13.336,80</t>
  </si>
  <si>
    <t>143,33</t>
  </si>
  <si>
    <t>13.329,69</t>
  </si>
  <si>
    <t>3.316,84</t>
  </si>
  <si>
    <t>13.267,36</t>
  </si>
  <si>
    <t>3.309,13</t>
  </si>
  <si>
    <t>13.236,52</t>
  </si>
  <si>
    <t>5.044,77</t>
  </si>
  <si>
    <t>13.217,29</t>
  </si>
  <si>
    <t>13.200,00</t>
  </si>
  <si>
    <t>4.376,00</t>
  </si>
  <si>
    <t>13.128,00</t>
  </si>
  <si>
    <t>6.497,36</t>
  </si>
  <si>
    <t>12.994,72</t>
  </si>
  <si>
    <t>12.978,40</t>
  </si>
  <si>
    <t>7,65</t>
  </si>
  <si>
    <t>12.966,75</t>
  </si>
  <si>
    <t>12.956,40</t>
  </si>
  <si>
    <t>12.812,44</t>
  </si>
  <si>
    <t>12.698,00</t>
  </si>
  <si>
    <t>740,25</t>
  </si>
  <si>
    <t>12.584,25</t>
  </si>
  <si>
    <t>12.500,00</t>
  </si>
  <si>
    <t>12.406,72</t>
  </si>
  <si>
    <t>16,29</t>
  </si>
  <si>
    <t>12.217,50</t>
  </si>
  <si>
    <t>121,37</t>
  </si>
  <si>
    <t>12.137,00</t>
  </si>
  <si>
    <t>12.051,52</t>
  </si>
  <si>
    <t>12.048,55</t>
  </si>
  <si>
    <t>6.013,32</t>
  </si>
  <si>
    <t>12.026,64</t>
  </si>
  <si>
    <t>11.960,24</t>
  </si>
  <si>
    <t>11.958,66</t>
  </si>
  <si>
    <t>11.904,63</t>
  </si>
  <si>
    <t>ASSENTAMENTO DOS MATERIAIS METÁLICOS DE TRAVESSÃO 1:14 (2 AMVs), COMPLETO, OTIMIZADO, PARA TRILHO TR57, EM BITOLA 1.600MM PARA ASSENTAMENTO EM DORMENTES DE CONCRETO PROTENDIDO, ENTREVIA 4,35M, EXCLUSIVE  MATERIAIS</t>
  </si>
  <si>
    <t>5.899,11</t>
  </si>
  <si>
    <t>11.798,22</t>
  </si>
  <si>
    <t>3.896,61</t>
  </si>
  <si>
    <t>11.689,83</t>
  </si>
  <si>
    <t>11.648,44</t>
  </si>
  <si>
    <t>11.601,51</t>
  </si>
  <si>
    <t>1.158,36</t>
  </si>
  <si>
    <t>11.583,60</t>
  </si>
  <si>
    <t>152,16</t>
  </si>
  <si>
    <t>11.564,16</t>
  </si>
  <si>
    <t>5.741,98</t>
  </si>
  <si>
    <t>11.483,96</t>
  </si>
  <si>
    <t>51,30</t>
  </si>
  <si>
    <t>11.453,75</t>
  </si>
  <si>
    <t>1.893,50</t>
  </si>
  <si>
    <t>11.361,00</t>
  </si>
  <si>
    <t>5.571,42</t>
  </si>
  <si>
    <t>11.142,84</t>
  </si>
  <si>
    <t>11.119,29</t>
  </si>
  <si>
    <t>11.115,00</t>
  </si>
  <si>
    <t>11.107,88</t>
  </si>
  <si>
    <t>11.084,59</t>
  </si>
  <si>
    <t>5.525,00</t>
  </si>
  <si>
    <t>11.050,00</t>
  </si>
  <si>
    <t>3.680,98</t>
  </si>
  <si>
    <t>11.042,94</t>
  </si>
  <si>
    <t>181,53</t>
  </si>
  <si>
    <t>10.891,80</t>
  </si>
  <si>
    <t>10.868,98</t>
  </si>
  <si>
    <t>1.793,94</t>
  </si>
  <si>
    <t>10.763,64</t>
  </si>
  <si>
    <t>10.691,91</t>
  </si>
  <si>
    <t>10.613,24</t>
  </si>
  <si>
    <t>10.603,34</t>
  </si>
  <si>
    <t>10.575,00</t>
  </si>
  <si>
    <t>5.266,39</t>
  </si>
  <si>
    <t>10.532,78</t>
  </si>
  <si>
    <t>105,26</t>
  </si>
  <si>
    <t>10.526,00</t>
  </si>
  <si>
    <t>79,46</t>
  </si>
  <si>
    <t>10.488,72</t>
  </si>
  <si>
    <t>2.072,16</t>
  </si>
  <si>
    <t>10.360,80</t>
  </si>
  <si>
    <t>10.289,65</t>
  </si>
  <si>
    <t>653,26</t>
  </si>
  <si>
    <t>10.203,92</t>
  </si>
  <si>
    <t>1.018,45</t>
  </si>
  <si>
    <t>10.184,50</t>
  </si>
  <si>
    <t>5.076,07</t>
  </si>
  <si>
    <t>10.152,14</t>
  </si>
  <si>
    <t>10.081,67</t>
  </si>
  <si>
    <t>10.000,00</t>
  </si>
  <si>
    <t>9.981,70</t>
  </si>
  <si>
    <t>1.421,73</t>
  </si>
  <si>
    <t>9.923,67</t>
  </si>
  <si>
    <t>9.870,40</t>
  </si>
  <si>
    <t>9.841,80</t>
  </si>
  <si>
    <t>4.883,04</t>
  </si>
  <si>
    <t>9.766,08</t>
  </si>
  <si>
    <t>9.707,04</t>
  </si>
  <si>
    <t>9.683,63</t>
  </si>
  <si>
    <t>9.519,17</t>
  </si>
  <si>
    <t>673,71</t>
  </si>
  <si>
    <t>9.431,94</t>
  </si>
  <si>
    <t>942,15</t>
  </si>
  <si>
    <t>9.421,50</t>
  </si>
  <si>
    <t>9.415,01</t>
  </si>
  <si>
    <t>4.689,71</t>
  </si>
  <si>
    <t>9.379,42</t>
  </si>
  <si>
    <t>INSTALACOES ELETRICAS - DUTOS E TOMADAS</t>
  </si>
  <si>
    <t>9.365,44</t>
  </si>
  <si>
    <t>20,11</t>
  </si>
  <si>
    <t>9.342,50</t>
  </si>
  <si>
    <t>140,53</t>
  </si>
  <si>
    <t>9.274,98</t>
  </si>
  <si>
    <t>FORNECIMENTO E BENEFICIAMENTO (CORTE, MONTAGEM, PRÉ FIXAÇÃO, SOLDA,FURAÇÃO, JATEAMENTO E PINTURA ANTICORROSIVA) DAS TRANSVERSINAS DOS BANZOS DA PASSARELA EM AÇO LAMINADO ESTRUTURAL W150X13 - INCLUSIVE TRANSPORTE HORIZONTAL, MONTAGEM E FIXAÇÃO POR MEIO DE LIGAÇÃO PARAFUSADA</t>
  </si>
  <si>
    <t>530,4</t>
  </si>
  <si>
    <t>9.266,08</t>
  </si>
  <si>
    <t>9.208,51</t>
  </si>
  <si>
    <t>8.981,70</t>
  </si>
  <si>
    <t>8.967,33</t>
  </si>
  <si>
    <t>8.869,02</t>
  </si>
  <si>
    <t>8.818,30</t>
  </si>
  <si>
    <t>2,61</t>
  </si>
  <si>
    <t>8.816,58</t>
  </si>
  <si>
    <t>28,42</t>
  </si>
  <si>
    <t>8.724,94</t>
  </si>
  <si>
    <t>4.350,76</t>
  </si>
  <si>
    <t>8.701,52</t>
  </si>
  <si>
    <t>8.683,35</t>
  </si>
  <si>
    <t>FORNECIMENTO E BENEFICIAMENTO (CORTE, MONTAGEM, PRÉ FIXAÇÃO, SOLDA,FURAÇÃO, JATEAMENTO E PINTURA ANTICORROSIVA) DAS TRANSVERSINAs DOS BANZOS DA PASSARELA EM AÇO LAMINADO ESTRUTURAL W150X13 - INCLUSIVE TRANSPORTE HORIZONTAL, MONTAGEM E FIXAÇÃO POR MEIO DE LIGAÇÃO PARAFUSADA</t>
  </si>
  <si>
    <t>491,0</t>
  </si>
  <si>
    <t>8.577,77</t>
  </si>
  <si>
    <t>4.250,00</t>
  </si>
  <si>
    <t>8.500,00</t>
  </si>
  <si>
    <t>8.493,64</t>
  </si>
  <si>
    <t>8.464,62</t>
  </si>
  <si>
    <t>4.231,35</t>
  </si>
  <si>
    <t>8.462,70</t>
  </si>
  <si>
    <t>8.450,17</t>
  </si>
  <si>
    <t>2.107,89</t>
  </si>
  <si>
    <t>8.431,56</t>
  </si>
  <si>
    <t>8.421,66</t>
  </si>
  <si>
    <t>120,00</t>
  </si>
  <si>
    <t>8.400,00</t>
  </si>
  <si>
    <t>4.185,00</t>
  </si>
  <si>
    <t>8.370,00</t>
  </si>
  <si>
    <t>4.162,83</t>
  </si>
  <si>
    <t>8.325,66</t>
  </si>
  <si>
    <t>FORNECIMENTO E BENEFICIAMENTO (CORTE, MONTAGEM, PRÉ FIXAÇÃO, SOLDA,FURAÇÃO, JATEAMENTO E PINTURA ANTICORROSIVA) DOS CONTRAVENTAMENTOS DO BANZO INFERIOR DA PASSARELA EM CANTONEIRAS DE AÇO DE ABAS IGUAIS, PERFIL L  2,5"x3/16" - INCLUSIVE TRANSPORTE HORIZONTAL, MONTAGEM E FIXAÇÃO POR MEIO DE LIGAÇÃO PARAFUSADA</t>
  </si>
  <si>
    <t>450,4</t>
  </si>
  <si>
    <t>8.314,38</t>
  </si>
  <si>
    <t>461,89</t>
  </si>
  <si>
    <t>8.314,02</t>
  </si>
  <si>
    <t>8.217,00</t>
  </si>
  <si>
    <t>8.166,40</t>
  </si>
  <si>
    <t>FUNDACOES DIRETAS</t>
  </si>
  <si>
    <t>8.075,23</t>
  </si>
  <si>
    <t>3.988,86</t>
  </si>
  <si>
    <t>7.977,72</t>
  </si>
  <si>
    <t>11,24</t>
  </si>
  <si>
    <t>7.847,20</t>
  </si>
  <si>
    <t>129,78</t>
  </si>
  <si>
    <t>7.786,80</t>
  </si>
  <si>
    <t>7.780,68</t>
  </si>
  <si>
    <t>32,32</t>
  </si>
  <si>
    <t>7.756,80</t>
  </si>
  <si>
    <t>7.630,16</t>
  </si>
  <si>
    <t>FORNECIMENTO E BENEFICIAMENTO (CORTE, MONTAGEM, PRÉ FIXAÇÃO, SOLDA,FURAÇÃO, JATEAMENTO E PINTURA ANTICORROSIVA) DOS CONTRAVENTAMENTOS DAS COLUNAS DOS PATAMARES DAS RAMPAS EM CANTONEIRAS DE AÇO DE ABAS IGUAIS, PERFIL L 4"x1/4" - INCLUSIVE TRANSPORTE HORIZONTAL, MONTAGEM E FIXAÇÃO POR MEIO DE LIGAÇÃO PARAFUSADA</t>
  </si>
  <si>
    <t>411,4</t>
  </si>
  <si>
    <t>7.594,44</t>
  </si>
  <si>
    <t>7.593,30</t>
  </si>
  <si>
    <t>3.773,90</t>
  </si>
  <si>
    <t>7.547,80</t>
  </si>
  <si>
    <t>7.505,13</t>
  </si>
  <si>
    <t>7.438,20</t>
  </si>
  <si>
    <t>3.716,16</t>
  </si>
  <si>
    <t>7.432,32</t>
  </si>
  <si>
    <t>7.412,37</t>
  </si>
  <si>
    <t>3.667,80</t>
  </si>
  <si>
    <t>7.335,60</t>
  </si>
  <si>
    <t>7.321,41</t>
  </si>
  <si>
    <t>1.819,23</t>
  </si>
  <si>
    <t>7.276,92</t>
  </si>
  <si>
    <t>7.258,12</t>
  </si>
  <si>
    <t>7.120,41</t>
  </si>
  <si>
    <t>7.052,55</t>
  </si>
  <si>
    <t>433,93</t>
  </si>
  <si>
    <t>6.942,88</t>
  </si>
  <si>
    <t>VIDROS</t>
  </si>
  <si>
    <t>475,92</t>
  </si>
  <si>
    <t>6.938,91</t>
  </si>
  <si>
    <t>6.913,54</t>
  </si>
  <si>
    <t>6.820,94</t>
  </si>
  <si>
    <t>6.816,00</t>
  </si>
  <si>
    <t>3.400,00</t>
  </si>
  <si>
    <t>6.800,00</t>
  </si>
  <si>
    <t>6.707,97</t>
  </si>
  <si>
    <t>6.698,78</t>
  </si>
  <si>
    <t>3.334,99</t>
  </si>
  <si>
    <t>6.669,98</t>
  </si>
  <si>
    <t>6.649,44</t>
  </si>
  <si>
    <t>6.604,84</t>
  </si>
  <si>
    <t>6.601,41</t>
  </si>
  <si>
    <t>6.564,40</t>
  </si>
  <si>
    <t>6.521,16</t>
  </si>
  <si>
    <t>649,02</t>
  </si>
  <si>
    <t>6.490,20</t>
  </si>
  <si>
    <t>1.619,74</t>
  </si>
  <si>
    <t>6.478,96</t>
  </si>
  <si>
    <t>805,44</t>
  </si>
  <si>
    <t>6.443,52</t>
  </si>
  <si>
    <t>159,95</t>
  </si>
  <si>
    <t>6.398,00</t>
  </si>
  <si>
    <t>3.187,50</t>
  </si>
  <si>
    <t>6.375,00</t>
  </si>
  <si>
    <t>3.172,50</t>
  </si>
  <si>
    <t>6.345,00</t>
  </si>
  <si>
    <t>6.290,72</t>
  </si>
  <si>
    <t>52,25</t>
  </si>
  <si>
    <t>6.270,00</t>
  </si>
  <si>
    <t>618,10</t>
  </si>
  <si>
    <t>6.181,00</t>
  </si>
  <si>
    <t>6.179,61</t>
  </si>
  <si>
    <t>6.148,22</t>
  </si>
  <si>
    <t>6.134,82</t>
  </si>
  <si>
    <t>6.124,05</t>
  </si>
  <si>
    <t>6.123,06</t>
  </si>
  <si>
    <t>6.089,20</t>
  </si>
  <si>
    <t>600,00</t>
  </si>
  <si>
    <t>6.000,00</t>
  </si>
  <si>
    <t>FORNECIMENTO E BENEFICIAMENTO (CORTE, MONTAGEM, PRÉ FIXAÇÃO, SOLDA,FURAÇÃO, JATEAMENTO E PINTURA ANTICORROSIVA) DOS CONTRAVENTAMENTOS DAS COLUNAS DA PASSARELA EM CANTONEIRAS DE AÇO DE ABAS IGUAIS, PERFIL 2L 3"x3/16" - INCLUSIVE TRANSPORTE HORIZONTAL, MONTAGEM E FIXAÇÃO POR MEIO DE LIGAÇÃO PARAFUSADA</t>
  </si>
  <si>
    <t>324,2</t>
  </si>
  <si>
    <t>5.984,73</t>
  </si>
  <si>
    <t>2.975,43</t>
  </si>
  <si>
    <t>5.950,86</t>
  </si>
  <si>
    <t>2.961,00</t>
  </si>
  <si>
    <t>5.922,00</t>
  </si>
  <si>
    <t>1.477,92</t>
  </si>
  <si>
    <t>5.911,68</t>
  </si>
  <si>
    <t>5.848,64</t>
  </si>
  <si>
    <t>584,38</t>
  </si>
  <si>
    <t>5.843,80</t>
  </si>
  <si>
    <t>5.756,78</t>
  </si>
  <si>
    <t>5.652,71</t>
  </si>
  <si>
    <t>BARRA DE EQUIPONTENCIALIZACAO 44,8cm COM TERMINAL DE COBRE</t>
  </si>
  <si>
    <t>139,00</t>
  </si>
  <si>
    <t>5.560,00</t>
  </si>
  <si>
    <t>5.546,20</t>
  </si>
  <si>
    <t>5.529,51</t>
  </si>
  <si>
    <t>920,01</t>
  </si>
  <si>
    <t>5.520,06</t>
  </si>
  <si>
    <t>5.512,08</t>
  </si>
  <si>
    <t>28,43</t>
  </si>
  <si>
    <t>5.420,74</t>
  </si>
  <si>
    <t>2.709,38</t>
  </si>
  <si>
    <t>5.418,76</t>
  </si>
  <si>
    <t>5.394,10</t>
  </si>
  <si>
    <t>5.385,32</t>
  </si>
  <si>
    <t>5.313,09</t>
  </si>
  <si>
    <t>5.279,40</t>
  </si>
  <si>
    <t>5.271,60</t>
  </si>
  <si>
    <t>APARELHOS SANITARIOS</t>
  </si>
  <si>
    <t>392,00</t>
  </si>
  <si>
    <t>5.252,80</t>
  </si>
  <si>
    <t>5.232,66</t>
  </si>
  <si>
    <t>5.222,88</t>
  </si>
  <si>
    <t>5.211,54</t>
  </si>
  <si>
    <t>5.210,66</t>
  </si>
  <si>
    <t>41,95</t>
  </si>
  <si>
    <t>5.201,80</t>
  </si>
  <si>
    <t>5.144,40</t>
  </si>
  <si>
    <t>10,95</t>
  </si>
  <si>
    <t>5.122,41</t>
  </si>
  <si>
    <t>FORNECIMENTO E BENEFICIAMENTO (CORTE, MONTAGEM, PRÉ FIXAÇÃO, SOLDA,FURAÇÃO, JATEAMENTO E PINTURA ANTICORROSIVA) DAS TERÇAS DE APOIO DAS TELHAS DA PASSARELA EM PERFIL DE AÇO EM CHAPA DOBRADA A FRIO  Ue150x50x20x2,66 - INCLUSIVE TRANSPORTE HORIZONTAL, MONTAGEM E FIXAÇÃO POR MEIO DE LIGAÇÃO PARAFUSADA</t>
  </si>
  <si>
    <t>327,0</t>
  </si>
  <si>
    <t>5.120,82</t>
  </si>
  <si>
    <t>5.092,00</t>
  </si>
  <si>
    <t>5.062,80</t>
  </si>
  <si>
    <t>5.038,60</t>
  </si>
  <si>
    <t>2.515,83</t>
  </si>
  <si>
    <t>5.031,66</t>
  </si>
  <si>
    <t>FORNECIMENTO E BENEFICIAMENTO (CORTE, MONTAGEM, PRÉ FIXAÇÃO, SOLDA,FURAÇÃO, JATEAMENTO E PINTURA ANTICORROSIVA) DOS CONTRAVENTAMENTOS DO BANZO INFERIOR DA PASSARELA EM CANTONEIRAS DE AÇO DE ABAS IGUAIS, PERFIL L 3"x3"x3/16" - INCLUSIVE TRANSPORTE HORIZONTAL, MONTAGEM E FIXAÇÃO POR MEIO DE LIGAÇÃO PARAFUSADA</t>
  </si>
  <si>
    <t>272,1</t>
  </si>
  <si>
    <t>5.022,96</t>
  </si>
  <si>
    <t>550,38</t>
  </si>
  <si>
    <t>4.953,42</t>
  </si>
  <si>
    <t>4.948,90</t>
  </si>
  <si>
    <t>4.901,79</t>
  </si>
  <si>
    <t>1.211,65</t>
  </si>
  <si>
    <t>4.846,60</t>
  </si>
  <si>
    <t>4.839,41</t>
  </si>
  <si>
    <t>201,43</t>
  </si>
  <si>
    <t>4.834,32</t>
  </si>
  <si>
    <t>9,15</t>
  </si>
  <si>
    <t>4.794,60</t>
  </si>
  <si>
    <t>INSTALACOES HIDRAULICAS - AGUAS PLUVIAIS</t>
  </si>
  <si>
    <t>64,72</t>
  </si>
  <si>
    <t>4.789,28</t>
  </si>
  <si>
    <t>4.777,60</t>
  </si>
  <si>
    <t>1.189,76</t>
  </si>
  <si>
    <t>4.759,04</t>
  </si>
  <si>
    <t>4.721,50</t>
  </si>
  <si>
    <t>468,28</t>
  </si>
  <si>
    <t>4.682,80</t>
  </si>
  <si>
    <t>4.675,66</t>
  </si>
  <si>
    <t>2.330,83</t>
  </si>
  <si>
    <t>4.661,66</t>
  </si>
  <si>
    <t>2.298,55</t>
  </si>
  <si>
    <t>4.597,10</t>
  </si>
  <si>
    <t>4,06</t>
  </si>
  <si>
    <t>4.595,92</t>
  </si>
  <si>
    <t>4.553,80</t>
  </si>
  <si>
    <t>451,55</t>
  </si>
  <si>
    <t>4.515,50</t>
  </si>
  <si>
    <t>751,51</t>
  </si>
  <si>
    <t>4.509,06</t>
  </si>
  <si>
    <t>4.499,00</t>
  </si>
  <si>
    <t>40,70</t>
  </si>
  <si>
    <t>4.477,00</t>
  </si>
  <si>
    <t>4.473,72</t>
  </si>
  <si>
    <t>4.446,44</t>
  </si>
  <si>
    <t>4.423,25</t>
  </si>
  <si>
    <t>4.411,57</t>
  </si>
  <si>
    <t>2.189,94</t>
  </si>
  <si>
    <t>4.379,88</t>
  </si>
  <si>
    <t>4.316,78</t>
  </si>
  <si>
    <t>4.274,00</t>
  </si>
  <si>
    <t>4.211,20</t>
  </si>
  <si>
    <t>4.157,44</t>
  </si>
  <si>
    <t>FORNECIMENTO E BENEFICIAMENTO (CORTE, MONTAGEM, PRÉ FIXAÇÃO, SOLDA,FURAÇÃO, JATEAMENTO E PINTURA ANTICORROSIVA) DAS TERÇAS DE APOIO DAS TELHAS DA PASSARELA EM PERFIL DE AÇO EM CHAPA DOBRADA A FRIO  Ue150x50x20x3,04 - INCLUSIVE TRANSPORTE HORIZONTAL, MONTAGEM E FIXAÇÃO POR MEIO DE LIGAÇÃO PARAFUSADA</t>
  </si>
  <si>
    <t>265,2</t>
  </si>
  <si>
    <t>4.153,03</t>
  </si>
  <si>
    <t>ACESSIBILIDADE - SINALIZADOR VISUAL PARA DEGRAUS EM BORRACHA AMARELO AUTO ADESIVO 20x3cmSETON</t>
  </si>
  <si>
    <t>4.118,40</t>
  </si>
  <si>
    <t>4.114,50</t>
  </si>
  <si>
    <t>51,25</t>
  </si>
  <si>
    <t>4.100,00</t>
  </si>
  <si>
    <t>POSICIONAMENTO E ASSENTAMENTO MANUAL DE TRILHOS TR57, BITOLA LARGA, EM VIA RÍGIDA, EXCLUSIVE TRILHOS</t>
  </si>
  <si>
    <t>9.471,56</t>
  </si>
  <si>
    <t>3.978,05</t>
  </si>
  <si>
    <t>3.970,45</t>
  </si>
  <si>
    <t>328,49</t>
  </si>
  <si>
    <t>3.941,88</t>
  </si>
  <si>
    <t>3.935,62</t>
  </si>
  <si>
    <t>3.934,52</t>
  </si>
  <si>
    <t>1.964,97</t>
  </si>
  <si>
    <t>3.929,94</t>
  </si>
  <si>
    <t>3.907,80</t>
  </si>
  <si>
    <t>3.883,20</t>
  </si>
  <si>
    <t>3.857,96</t>
  </si>
  <si>
    <t>3.736,87</t>
  </si>
  <si>
    <t>1.231,60</t>
  </si>
  <si>
    <t>3.694,80</t>
  </si>
  <si>
    <t>143,39</t>
  </si>
  <si>
    <t>3.656,44</t>
  </si>
  <si>
    <t>3.654,00</t>
  </si>
  <si>
    <t>36,50</t>
  </si>
  <si>
    <t>3.650,00</t>
  </si>
  <si>
    <t>3.629,28</t>
  </si>
  <si>
    <t>522,57</t>
  </si>
  <si>
    <t>3.605,73</t>
  </si>
  <si>
    <t>3.534,38</t>
  </si>
  <si>
    <t>10,01</t>
  </si>
  <si>
    <t>3.503,50</t>
  </si>
  <si>
    <t>3.499,80</t>
  </si>
  <si>
    <t>3.477,00</t>
  </si>
  <si>
    <t>3.457,89</t>
  </si>
  <si>
    <t>3.434,02</t>
  </si>
  <si>
    <t>3.432,00</t>
  </si>
  <si>
    <t>3.410,42</t>
  </si>
  <si>
    <t>URBANIZACAO</t>
  </si>
  <si>
    <t>3.393,32</t>
  </si>
  <si>
    <t>3.370,24</t>
  </si>
  <si>
    <t>3.367,34</t>
  </si>
  <si>
    <t>3.335,68</t>
  </si>
  <si>
    <t>3.325,98</t>
  </si>
  <si>
    <t>3.308,85</t>
  </si>
  <si>
    <t>3.297,63</t>
  </si>
  <si>
    <t>119,51</t>
  </si>
  <si>
    <t>3.290,11</t>
  </si>
  <si>
    <t>652,79</t>
  </si>
  <si>
    <t>3.263,95</t>
  </si>
  <si>
    <t>3.242,00</t>
  </si>
  <si>
    <t>1.607,79</t>
  </si>
  <si>
    <t>3.215,58</t>
  </si>
  <si>
    <t>3.204,00</t>
  </si>
  <si>
    <t>1.057,50</t>
  </si>
  <si>
    <t>525,30</t>
  </si>
  <si>
    <t>3.151,80</t>
  </si>
  <si>
    <t>3.150,96</t>
  </si>
  <si>
    <t>1.050,26</t>
  </si>
  <si>
    <t>3.150,78</t>
  </si>
  <si>
    <t>3.149,30</t>
  </si>
  <si>
    <t>149,86</t>
  </si>
  <si>
    <t>3.147,06</t>
  </si>
  <si>
    <t>3.143,69</t>
  </si>
  <si>
    <t>3.135,85</t>
  </si>
  <si>
    <t>3.112,56</t>
  </si>
  <si>
    <t>3.110,81</t>
  </si>
  <si>
    <t>54,56</t>
  </si>
  <si>
    <t>3.109,92</t>
  </si>
  <si>
    <t>3.106,15</t>
  </si>
  <si>
    <t>3.081,48</t>
  </si>
  <si>
    <t>43,73</t>
  </si>
  <si>
    <t>3.061,10</t>
  </si>
  <si>
    <t>1.502,56</t>
  </si>
  <si>
    <t>3.005,12</t>
  </si>
  <si>
    <t>2.998,08</t>
  </si>
  <si>
    <t>27,16</t>
  </si>
  <si>
    <t>2.987,60</t>
  </si>
  <si>
    <t>993,16</t>
  </si>
  <si>
    <t>2.979,48</t>
  </si>
  <si>
    <t>371,88</t>
  </si>
  <si>
    <t>2.975,04</t>
  </si>
  <si>
    <t>2.950,13</t>
  </si>
  <si>
    <t>333,31</t>
  </si>
  <si>
    <t>2.933,12</t>
  </si>
  <si>
    <t>4,31</t>
  </si>
  <si>
    <t>2.909,25</t>
  </si>
  <si>
    <t>65,76</t>
  </si>
  <si>
    <t>2.900,01</t>
  </si>
  <si>
    <t>2.870,00</t>
  </si>
  <si>
    <t>151,50</t>
  </si>
  <si>
    <t>2.845,17</t>
  </si>
  <si>
    <t>2.839,00</t>
  </si>
  <si>
    <t>2.810,85</t>
  </si>
  <si>
    <t>2.778,94</t>
  </si>
  <si>
    <t>925,00</t>
  </si>
  <si>
    <t>2.775,00</t>
  </si>
  <si>
    <t>75,44</t>
  </si>
  <si>
    <t>2.767,13</t>
  </si>
  <si>
    <t>76,14</t>
  </si>
  <si>
    <t>2.741,04</t>
  </si>
  <si>
    <t>2.724,98</t>
  </si>
  <si>
    <t>2.707,20</t>
  </si>
  <si>
    <t>2.695,50</t>
  </si>
  <si>
    <t>2.664,48</t>
  </si>
  <si>
    <t>2.662,80</t>
  </si>
  <si>
    <t>2.651,20</t>
  </si>
  <si>
    <t>2.641,79</t>
  </si>
  <si>
    <t>INSTALACOES HIDRAULICAS - INCENDIO</t>
  </si>
  <si>
    <t>85,05</t>
  </si>
  <si>
    <t>2.636,55</t>
  </si>
  <si>
    <t>2.604,61</t>
  </si>
  <si>
    <t>321,76</t>
  </si>
  <si>
    <t>2.574,08</t>
  </si>
  <si>
    <t>2.563,20</t>
  </si>
  <si>
    <t>179,97</t>
  </si>
  <si>
    <t>2.519,58</t>
  </si>
  <si>
    <t>2.518,04</t>
  </si>
  <si>
    <t>2.488,75</t>
  </si>
  <si>
    <t>10,60</t>
  </si>
  <si>
    <t>2.480,40</t>
  </si>
  <si>
    <t>2.467,58</t>
  </si>
  <si>
    <t>2.453,60</t>
  </si>
  <si>
    <t>2.434,16</t>
  </si>
  <si>
    <t>2.429,93</t>
  </si>
  <si>
    <t>2.400,00</t>
  </si>
  <si>
    <t>2.386,40</t>
  </si>
  <si>
    <t>2.373,24</t>
  </si>
  <si>
    <t>2.358,10</t>
  </si>
  <si>
    <t>2.340,00</t>
  </si>
  <si>
    <t>4,33</t>
  </si>
  <si>
    <t>2.327,11</t>
  </si>
  <si>
    <t>581,63</t>
  </si>
  <si>
    <t>2.326,52</t>
  </si>
  <si>
    <t>TORNEIRA METALICA CROMADA DE MESA, PARA LAVATORIO, TEMPORIZADA PRESSAO FECHAMENTO AUTOMATICO, BICA BAIXA</t>
  </si>
  <si>
    <t>122,16</t>
  </si>
  <si>
    <t>2.321,04</t>
  </si>
  <si>
    <t>2.297,80</t>
  </si>
  <si>
    <t>2.295,20</t>
  </si>
  <si>
    <t>19,12</t>
  </si>
  <si>
    <t>2.294,40</t>
  </si>
  <si>
    <t>2.291,04</t>
  </si>
  <si>
    <t>2.279,81</t>
  </si>
  <si>
    <t>2.275,20</t>
  </si>
  <si>
    <t>2.250,00</t>
  </si>
  <si>
    <t>2.211,46</t>
  </si>
  <si>
    <t>2.185,38</t>
  </si>
  <si>
    <t>2.172,42</t>
  </si>
  <si>
    <t>1.062,50</t>
  </si>
  <si>
    <t>2.125,00</t>
  </si>
  <si>
    <t>212,50</t>
  </si>
  <si>
    <t>2.101,88</t>
  </si>
  <si>
    <t>1.048,52</t>
  </si>
  <si>
    <t>2.097,04</t>
  </si>
  <si>
    <t>1.048,03</t>
  </si>
  <si>
    <t>2.096,06</t>
  </si>
  <si>
    <t>2.069,05</t>
  </si>
  <si>
    <t>2.061,86</t>
  </si>
  <si>
    <t>44,55</t>
  </si>
  <si>
    <t>2.049,30</t>
  </si>
  <si>
    <t>339,05</t>
  </si>
  <si>
    <t>2.034,30</t>
  </si>
  <si>
    <t>Válvula de esfera em latão ø 4" - fornecimento e instalação</t>
  </si>
  <si>
    <t>Registros e Válvulas</t>
  </si>
  <si>
    <t>507,93</t>
  </si>
  <si>
    <t>2.031,72</t>
  </si>
  <si>
    <t>2.025,10</t>
  </si>
  <si>
    <t>2.024,87</t>
  </si>
  <si>
    <t>63,26</t>
  </si>
  <si>
    <t>2.024,32</t>
  </si>
  <si>
    <t>43,93</t>
  </si>
  <si>
    <t>2.020,78</t>
  </si>
  <si>
    <t>2.018,61</t>
  </si>
  <si>
    <t>2.015,44</t>
  </si>
  <si>
    <t>2.006,75</t>
  </si>
  <si>
    <t>74,11</t>
  </si>
  <si>
    <t>2.000,97</t>
  </si>
  <si>
    <t>1.995,45</t>
  </si>
  <si>
    <t>995,07</t>
  </si>
  <si>
    <t>1.990,14</t>
  </si>
  <si>
    <t>1.987,20</t>
  </si>
  <si>
    <t>1.971,84</t>
  </si>
  <si>
    <t>5,18</t>
  </si>
  <si>
    <t>1.968,40</t>
  </si>
  <si>
    <t>196,32</t>
  </si>
  <si>
    <t>1.963,20</t>
  </si>
  <si>
    <t>1.937,98</t>
  </si>
  <si>
    <t>14,16</t>
  </si>
  <si>
    <t>1.925,76</t>
  </si>
  <si>
    <t>1.917,94</t>
  </si>
  <si>
    <t>1.915,96</t>
  </si>
  <si>
    <t>106,25</t>
  </si>
  <si>
    <t>1.912,50</t>
  </si>
  <si>
    <t>945,63</t>
  </si>
  <si>
    <t>1.891,26</t>
  </si>
  <si>
    <t>1.876,80</t>
  </si>
  <si>
    <t>155,06</t>
  </si>
  <si>
    <t>1.860,72</t>
  </si>
  <si>
    <t>1.854,59</t>
  </si>
  <si>
    <t>264,38</t>
  </si>
  <si>
    <t>1.850,66</t>
  </si>
  <si>
    <t>1.844,00</t>
  </si>
  <si>
    <t>306,90</t>
  </si>
  <si>
    <t>1.841,40</t>
  </si>
  <si>
    <t>1.840,02</t>
  </si>
  <si>
    <t>1.832,60</t>
  </si>
  <si>
    <t>22,74</t>
  </si>
  <si>
    <t>1.819,20</t>
  </si>
  <si>
    <t>1.808,30</t>
  </si>
  <si>
    <t>150,52</t>
  </si>
  <si>
    <t>1.806,24</t>
  </si>
  <si>
    <t>1.799,60</t>
  </si>
  <si>
    <t>1.799,50</t>
  </si>
  <si>
    <t>1.772,96</t>
  </si>
  <si>
    <t>88,07</t>
  </si>
  <si>
    <t>1.761,40</t>
  </si>
  <si>
    <t>1.759,50</t>
  </si>
  <si>
    <t>27,32</t>
  </si>
  <si>
    <t>1.748,48</t>
  </si>
  <si>
    <t>87,17</t>
  </si>
  <si>
    <t>1.743,40</t>
  </si>
  <si>
    <t>1.741,85</t>
  </si>
  <si>
    <t>1.725,72</t>
  </si>
  <si>
    <t>1.707,99</t>
  </si>
  <si>
    <t>1.700,00</t>
  </si>
  <si>
    <t>1.691,62</t>
  </si>
  <si>
    <t>1.690,26</t>
  </si>
  <si>
    <t>459,56</t>
  </si>
  <si>
    <t>1.677,39</t>
  </si>
  <si>
    <t>1.659,68</t>
  </si>
  <si>
    <t>1.649,34</t>
  </si>
  <si>
    <t>1.645,78</t>
  </si>
  <si>
    <t>1.645,52</t>
  </si>
  <si>
    <t>1.638,24</t>
  </si>
  <si>
    <t>1.637,01</t>
  </si>
  <si>
    <t>88,86</t>
  </si>
  <si>
    <t>1.630,58</t>
  </si>
  <si>
    <t>1.600,00</t>
  </si>
  <si>
    <t>531,25</t>
  </si>
  <si>
    <t>1.593,75</t>
  </si>
  <si>
    <t>1.589,99</t>
  </si>
  <si>
    <t>FORNECIMENTO E BENEFICIAMENTO (CORTE, MONTAGEM, PRÉ FIXAÇÃO, SOLDA,FURAÇÃO, JATEAMENTO E PINTURA ANTICORROSIVA) DAS TRANSVERSINAS DE TRAVAMENTO DE BORDO DO BANZO SUPERIOR DA PASSARELA EM AÇO LAMINADO ESTRUTURAL W250X25,3 - INCLUSIVE TRANSPORTE HORIZONTAL, MONTAGEM E FIXAÇÃO POR MEIO DE LIGAÇÃO PARAFUSADA</t>
  </si>
  <si>
    <t>91,0</t>
  </si>
  <si>
    <t>1.589,77</t>
  </si>
  <si>
    <t>793,29</t>
  </si>
  <si>
    <t>1.586,58</t>
  </si>
  <si>
    <t>176,24</t>
  </si>
  <si>
    <t>1.586,16</t>
  </si>
  <si>
    <t>1.579,17</t>
  </si>
  <si>
    <t>1.575,48</t>
  </si>
  <si>
    <t>1.569,36</t>
  </si>
  <si>
    <t>2,36</t>
  </si>
  <si>
    <t>1.537,86</t>
  </si>
  <si>
    <t>191,12</t>
  </si>
  <si>
    <t>1.528,96</t>
  </si>
  <si>
    <t>1.526,54</t>
  </si>
  <si>
    <t>1.499,07</t>
  </si>
  <si>
    <t>245,23</t>
  </si>
  <si>
    <t>1.471,38</t>
  </si>
  <si>
    <t>33,714</t>
  </si>
  <si>
    <t>1.455,77</t>
  </si>
  <si>
    <t>363,57</t>
  </si>
  <si>
    <t>1.454,28</t>
  </si>
  <si>
    <t>1.451,76</t>
  </si>
  <si>
    <t>1.447,97</t>
  </si>
  <si>
    <t>1.439,68</t>
  </si>
  <si>
    <t>1.439,60</t>
  </si>
  <si>
    <t>26,44</t>
  </si>
  <si>
    <t>1.427,76</t>
  </si>
  <si>
    <t>47,59</t>
  </si>
  <si>
    <t>1.427,70</t>
  </si>
  <si>
    <t>1.415,04</t>
  </si>
  <si>
    <t>1.413,03</t>
  </si>
  <si>
    <t>1.401,60</t>
  </si>
  <si>
    <t>1.397,06</t>
  </si>
  <si>
    <t>232,65</t>
  </si>
  <si>
    <t>1.395,90</t>
  </si>
  <si>
    <t>1.391,43</t>
  </si>
  <si>
    <t>1.382,84</t>
  </si>
  <si>
    <t>1.379,59</t>
  </si>
  <si>
    <t>69,04</t>
  </si>
  <si>
    <t>1.367,68</t>
  </si>
  <si>
    <t>113,40</t>
  </si>
  <si>
    <t>1.360,80</t>
  </si>
  <si>
    <t>58,28</t>
  </si>
  <si>
    <t>1.340,44</t>
  </si>
  <si>
    <t>167,11</t>
  </si>
  <si>
    <t>1.336,88</t>
  </si>
  <si>
    <t>1.314,59</t>
  </si>
  <si>
    <t>326,36</t>
  </si>
  <si>
    <t>1.305,44</t>
  </si>
  <si>
    <t>1.284,70</t>
  </si>
  <si>
    <t>1.275,00</t>
  </si>
  <si>
    <t>1.259,72</t>
  </si>
  <si>
    <t>1.259,65</t>
  </si>
  <si>
    <t>1.230,23</t>
  </si>
  <si>
    <t>1.224,72</t>
  </si>
  <si>
    <t>1.223,66</t>
  </si>
  <si>
    <t>1.214,72</t>
  </si>
  <si>
    <t>100,50</t>
  </si>
  <si>
    <t>1.206,00</t>
  </si>
  <si>
    <t>1.203,14</t>
  </si>
  <si>
    <t>1.190,82</t>
  </si>
  <si>
    <t>274,85</t>
  </si>
  <si>
    <t>1.181,85</t>
  </si>
  <si>
    <t>1.177,00</t>
  </si>
  <si>
    <t>1.175,48</t>
  </si>
  <si>
    <t>32,63</t>
  </si>
  <si>
    <t>1.174,68</t>
  </si>
  <si>
    <t>1.169,74</t>
  </si>
  <si>
    <t>1.166,47</t>
  </si>
  <si>
    <t>1.165,80</t>
  </si>
  <si>
    <t>570,78</t>
  </si>
  <si>
    <t>1.141,56</t>
  </si>
  <si>
    <t>INSTALACOES ELETRICAS - ELETRODUTOS</t>
  </si>
  <si>
    <t>1.139,40</t>
  </si>
  <si>
    <t>189,45</t>
  </si>
  <si>
    <t>1.136,70</t>
  </si>
  <si>
    <t>1.135,35</t>
  </si>
  <si>
    <t>112,53</t>
  </si>
  <si>
    <t>1.125,30</t>
  </si>
  <si>
    <t>1.113,60</t>
  </si>
  <si>
    <t>1.111,88</t>
  </si>
  <si>
    <t>110,23</t>
  </si>
  <si>
    <t>1.102,30</t>
  </si>
  <si>
    <t>83,93</t>
  </si>
  <si>
    <t>1.091,09</t>
  </si>
  <si>
    <t>1.081,20</t>
  </si>
  <si>
    <t>1.080,80</t>
  </si>
  <si>
    <t>1.079,76</t>
  </si>
  <si>
    <t>1.078,80</t>
  </si>
  <si>
    <t>1.074,36</t>
  </si>
  <si>
    <t>7,37</t>
  </si>
  <si>
    <t>1.073,07</t>
  </si>
  <si>
    <t>24,66</t>
  </si>
  <si>
    <t>1.068,27</t>
  </si>
  <si>
    <t>22,21</t>
  </si>
  <si>
    <t>1.066,08</t>
  </si>
  <si>
    <t>1.062,60</t>
  </si>
  <si>
    <t>31,25</t>
  </si>
  <si>
    <t>528,19</t>
  </si>
  <si>
    <t>1.056,38</t>
  </si>
  <si>
    <t>1.054,00</t>
  </si>
  <si>
    <t>1.052,22</t>
  </si>
  <si>
    <t>1.045,70</t>
  </si>
  <si>
    <t>1.043,60</t>
  </si>
  <si>
    <t>1.041,56</t>
  </si>
  <si>
    <t>45,93</t>
  </si>
  <si>
    <t>1.033,42</t>
  </si>
  <si>
    <t>256,72</t>
  </si>
  <si>
    <t>1.026,88</t>
  </si>
  <si>
    <t>64,10</t>
  </si>
  <si>
    <t>1.025,60</t>
  </si>
  <si>
    <t>255,96</t>
  </si>
  <si>
    <t>1.023,84</t>
  </si>
  <si>
    <t>508,12</t>
  </si>
  <si>
    <t>1.016,24</t>
  </si>
  <si>
    <t>1.015,36</t>
  </si>
  <si>
    <t>1.015,20</t>
  </si>
  <si>
    <t>1.002,59</t>
  </si>
  <si>
    <t>1.000,91</t>
  </si>
  <si>
    <t>997,80</t>
  </si>
  <si>
    <t>980,02</t>
  </si>
  <si>
    <t>972,88</t>
  </si>
  <si>
    <t>972,12</t>
  </si>
  <si>
    <t>961,52</t>
  </si>
  <si>
    <t>958,12</t>
  </si>
  <si>
    <t>956,34</t>
  </si>
  <si>
    <t>159,38</t>
  </si>
  <si>
    <t>956,28</t>
  </si>
  <si>
    <t>955,68</t>
  </si>
  <si>
    <t>950,40</t>
  </si>
  <si>
    <t>948,44</t>
  </si>
  <si>
    <t>945,49</t>
  </si>
  <si>
    <t>944,24</t>
  </si>
  <si>
    <t>933,52</t>
  </si>
  <si>
    <t>7,82</t>
  </si>
  <si>
    <t>116,28</t>
  </si>
  <si>
    <t>909,30</t>
  </si>
  <si>
    <t>903,34</t>
  </si>
  <si>
    <t>128,08</t>
  </si>
  <si>
    <t>896,56</t>
  </si>
  <si>
    <t>889,20</t>
  </si>
  <si>
    <t>882,12</t>
  </si>
  <si>
    <t>439,12</t>
  </si>
  <si>
    <t>878,24</t>
  </si>
  <si>
    <t>436,88</t>
  </si>
  <si>
    <t>873,76</t>
  </si>
  <si>
    <t>872,30</t>
  </si>
  <si>
    <t>870,00</t>
  </si>
  <si>
    <t>863,36</t>
  </si>
  <si>
    <t>430,60</t>
  </si>
  <si>
    <t>861,20</t>
  </si>
  <si>
    <t>143,04</t>
  </si>
  <si>
    <t>858,24</t>
  </si>
  <si>
    <t>7,58</t>
  </si>
  <si>
    <t>856,54</t>
  </si>
  <si>
    <t>850,86</t>
  </si>
  <si>
    <t>210,96</t>
  </si>
  <si>
    <t>843,84</t>
  </si>
  <si>
    <t>840,00</t>
  </si>
  <si>
    <t>139,67</t>
  </si>
  <si>
    <t>838,02</t>
  </si>
  <si>
    <t>835,37</t>
  </si>
  <si>
    <t>825,12</t>
  </si>
  <si>
    <t>824,98</t>
  </si>
  <si>
    <t>821,18</t>
  </si>
  <si>
    <t>818,16</t>
  </si>
  <si>
    <t>810,00</t>
  </si>
  <si>
    <t>134,88</t>
  </si>
  <si>
    <t>804,67</t>
  </si>
  <si>
    <t>42,00</t>
  </si>
  <si>
    <t>798,00</t>
  </si>
  <si>
    <t>64,90</t>
  </si>
  <si>
    <t>778,80</t>
  </si>
  <si>
    <t>388,93</t>
  </si>
  <si>
    <t>777,86</t>
  </si>
  <si>
    <t>64,56</t>
  </si>
  <si>
    <t>774,72</t>
  </si>
  <si>
    <t>772,94</t>
  </si>
  <si>
    <t>47,65</t>
  </si>
  <si>
    <t>762,40</t>
  </si>
  <si>
    <t>108,78</t>
  </si>
  <si>
    <t>761,46</t>
  </si>
  <si>
    <t>380,70</t>
  </si>
  <si>
    <t>761,40</t>
  </si>
  <si>
    <t>TAPETE BORRACHA P/SINALIZAR ATENDIMENTO PREFERENCIAL 1,20X80</t>
  </si>
  <si>
    <t>189,90</t>
  </si>
  <si>
    <t>759,60</t>
  </si>
  <si>
    <t>755,44</t>
  </si>
  <si>
    <t>755,43</t>
  </si>
  <si>
    <t>754,14</t>
  </si>
  <si>
    <t>745,65</t>
  </si>
  <si>
    <t>148,40</t>
  </si>
  <si>
    <t>742,00</t>
  </si>
  <si>
    <t>740,19</t>
  </si>
  <si>
    <t>30,81</t>
  </si>
  <si>
    <t>739,44</t>
  </si>
  <si>
    <t>737,16</t>
  </si>
  <si>
    <t>737,12</t>
  </si>
  <si>
    <t>734,66</t>
  </si>
  <si>
    <t>733,21</t>
  </si>
  <si>
    <t>358,86</t>
  </si>
  <si>
    <t>717,72</t>
  </si>
  <si>
    <t>717,06</t>
  </si>
  <si>
    <t>701,48</t>
  </si>
  <si>
    <t>697,95</t>
  </si>
  <si>
    <t>695,00</t>
  </si>
  <si>
    <t>173,25</t>
  </si>
  <si>
    <t>693,00</t>
  </si>
  <si>
    <t>692,64</t>
  </si>
  <si>
    <t>691,20</t>
  </si>
  <si>
    <t>230,33</t>
  </si>
  <si>
    <t>690,99</t>
  </si>
  <si>
    <t>686,35</t>
  </si>
  <si>
    <t>159,40</t>
  </si>
  <si>
    <t>685,42</t>
  </si>
  <si>
    <t>684,07</t>
  </si>
  <si>
    <t>341,52</t>
  </si>
  <si>
    <t>683,04</t>
  </si>
  <si>
    <t>681,44</t>
  </si>
  <si>
    <t>113,24</t>
  </si>
  <si>
    <t>679,44</t>
  </si>
  <si>
    <t>678,00</t>
  </si>
  <si>
    <t>674,50</t>
  </si>
  <si>
    <t>673,32</t>
  </si>
  <si>
    <t>8,62</t>
  </si>
  <si>
    <t>672,36</t>
  </si>
  <si>
    <t>666,80</t>
  </si>
  <si>
    <t>666,30</t>
  </si>
  <si>
    <t>651,80</t>
  </si>
  <si>
    <t>649,85</t>
  </si>
  <si>
    <t>647,72</t>
  </si>
  <si>
    <t>645,09</t>
  </si>
  <si>
    <t>638,51</t>
  </si>
  <si>
    <t>637,80</t>
  </si>
  <si>
    <t>637,00</t>
  </si>
  <si>
    <t>317,25</t>
  </si>
  <si>
    <t>634,50</t>
  </si>
  <si>
    <t>105,75</t>
  </si>
  <si>
    <t>104,93</t>
  </si>
  <si>
    <t>629,58</t>
  </si>
  <si>
    <t>628,15</t>
  </si>
  <si>
    <t>601,92</t>
  </si>
  <si>
    <t>33,41</t>
  </si>
  <si>
    <t>601,38</t>
  </si>
  <si>
    <t>601,00</t>
  </si>
  <si>
    <t>27,25</t>
  </si>
  <si>
    <t>599,50</t>
  </si>
  <si>
    <t>593,56</t>
  </si>
  <si>
    <t>29,4</t>
  </si>
  <si>
    <t>585,60</t>
  </si>
  <si>
    <t>570,40</t>
  </si>
  <si>
    <t>567,84</t>
  </si>
  <si>
    <t>566,40</t>
  </si>
  <si>
    <t>282,29</t>
  </si>
  <si>
    <t>564,58</t>
  </si>
  <si>
    <t>140,34</t>
  </si>
  <si>
    <t>561,36</t>
  </si>
  <si>
    <t>557,28</t>
  </si>
  <si>
    <t>556,50</t>
  </si>
  <si>
    <t>110,31</t>
  </si>
  <si>
    <t>551,55</t>
  </si>
  <si>
    <t>542,20</t>
  </si>
  <si>
    <t>538,38</t>
  </si>
  <si>
    <t>531,30</t>
  </si>
  <si>
    <t>531,26</t>
  </si>
  <si>
    <t>88,42</t>
  </si>
  <si>
    <t>530,52</t>
  </si>
  <si>
    <t>528,12</t>
  </si>
  <si>
    <t>516,07</t>
  </si>
  <si>
    <t>516,00</t>
  </si>
  <si>
    <t>510,00</t>
  </si>
  <si>
    <t>509,52</t>
  </si>
  <si>
    <t>507,68</t>
  </si>
  <si>
    <t>63,45</t>
  </si>
  <si>
    <t>507,60</t>
  </si>
  <si>
    <t>504,95</t>
  </si>
  <si>
    <t>501,75</t>
  </si>
  <si>
    <t>500,00</t>
  </si>
  <si>
    <t>MOLA HIDRAULICA AEREA, PARA PORTAS DE ATE 850 MM E PESO DE ATE 50 KG, COM CORPO EM ALUMINIO E BRACO EM ACO, SEM BRACO DE PARADA</t>
  </si>
  <si>
    <t>122,85</t>
  </si>
  <si>
    <t>491,40</t>
  </si>
  <si>
    <t>487,80</t>
  </si>
  <si>
    <t>5,62</t>
  </si>
  <si>
    <t>486,01</t>
  </si>
  <si>
    <t>Reassentamento manual de meio-fio com material arrancado da pista</t>
  </si>
  <si>
    <t>485,60</t>
  </si>
  <si>
    <t>485,40</t>
  </si>
  <si>
    <t>482,16</t>
  </si>
  <si>
    <t>239,79</t>
  </si>
  <si>
    <t>479,58</t>
  </si>
  <si>
    <t>478,17</t>
  </si>
  <si>
    <t>26,56</t>
  </si>
  <si>
    <t>478,08</t>
  </si>
  <si>
    <t>477,40</t>
  </si>
  <si>
    <t>63,37</t>
  </si>
  <si>
    <t>475,27</t>
  </si>
  <si>
    <t>234,21</t>
  </si>
  <si>
    <t>468,42</t>
  </si>
  <si>
    <t>468,23</t>
  </si>
  <si>
    <t>229,55</t>
  </si>
  <si>
    <t>459,10</t>
  </si>
  <si>
    <t>16,33</t>
  </si>
  <si>
    <t>457,24</t>
  </si>
  <si>
    <t>453,98</t>
  </si>
  <si>
    <t>452,82</t>
  </si>
  <si>
    <t>451,28</t>
  </si>
  <si>
    <t>225,49</t>
  </si>
  <si>
    <t>450,98</t>
  </si>
  <si>
    <t>449,50</t>
  </si>
  <si>
    <t>102,51</t>
  </si>
  <si>
    <t>447,96</t>
  </si>
  <si>
    <t>446,72</t>
  </si>
  <si>
    <t>444,60</t>
  </si>
  <si>
    <t>2,39</t>
  </si>
  <si>
    <t>441,55</t>
  </si>
  <si>
    <t>434,88</t>
  </si>
  <si>
    <t>434,50</t>
  </si>
  <si>
    <t>216,42</t>
  </si>
  <si>
    <t>432,84</t>
  </si>
  <si>
    <t>188,13</t>
  </si>
  <si>
    <t>432,69</t>
  </si>
  <si>
    <t>431,52</t>
  </si>
  <si>
    <t>425,00</t>
  </si>
  <si>
    <t>423,18</t>
  </si>
  <si>
    <t>418,32</t>
  </si>
  <si>
    <t>412,08</t>
  </si>
  <si>
    <t>101,44</t>
  </si>
  <si>
    <t>405,76</t>
  </si>
  <si>
    <t>405,32</t>
  </si>
  <si>
    <t>402,74</t>
  </si>
  <si>
    <t>402,27</t>
  </si>
  <si>
    <t>396,66</t>
  </si>
  <si>
    <t>395,52</t>
  </si>
  <si>
    <t>394,73</t>
  </si>
  <si>
    <t>65,45</t>
  </si>
  <si>
    <t>194,87</t>
  </si>
  <si>
    <t>389,74</t>
  </si>
  <si>
    <t>389,04</t>
  </si>
  <si>
    <t>INSTALACOES HIDRAULICAS - ESGOTO</t>
  </si>
  <si>
    <t>388,32</t>
  </si>
  <si>
    <t>192,72</t>
  </si>
  <si>
    <t>385,44</t>
  </si>
  <si>
    <t>382,80</t>
  </si>
  <si>
    <t>382,28</t>
  </si>
  <si>
    <t>377,72</t>
  </si>
  <si>
    <t>377,64</t>
  </si>
  <si>
    <t>31,28</t>
  </si>
  <si>
    <t>375,36</t>
  </si>
  <si>
    <t>372,46</t>
  </si>
  <si>
    <t>370,32</t>
  </si>
  <si>
    <t>355,16</t>
  </si>
  <si>
    <t>43,62</t>
  </si>
  <si>
    <t>348,96</t>
  </si>
  <si>
    <t>348,80</t>
  </si>
  <si>
    <t>345,90</t>
  </si>
  <si>
    <t>343,62</t>
  </si>
  <si>
    <t>24,44</t>
  </si>
  <si>
    <t>342,16</t>
  </si>
  <si>
    <t>340,52</t>
  </si>
  <si>
    <t>167,29</t>
  </si>
  <si>
    <t>334,58</t>
  </si>
  <si>
    <t>15,19</t>
  </si>
  <si>
    <t>334,18</t>
  </si>
  <si>
    <t>11,11</t>
  </si>
  <si>
    <t>333,30</t>
  </si>
  <si>
    <t>333,14</t>
  </si>
  <si>
    <t>166,18</t>
  </si>
  <si>
    <t>166,17</t>
  </si>
  <si>
    <t>164,50</t>
  </si>
  <si>
    <t>329,00</t>
  </si>
  <si>
    <t>326,70</t>
  </si>
  <si>
    <t>325,44</t>
  </si>
  <si>
    <t>162,35</t>
  </si>
  <si>
    <t>324,70</t>
  </si>
  <si>
    <t>323,76</t>
  </si>
  <si>
    <t>159,71</t>
  </si>
  <si>
    <t>319,42</t>
  </si>
  <si>
    <t>105,82</t>
  </si>
  <si>
    <t>317,46</t>
  </si>
  <si>
    <t>317,28</t>
  </si>
  <si>
    <t>317,24</t>
  </si>
  <si>
    <t>316,64</t>
  </si>
  <si>
    <t>315,36</t>
  </si>
  <si>
    <t>314,10</t>
  </si>
  <si>
    <t>312,80</t>
  </si>
  <si>
    <t>156,14</t>
  </si>
  <si>
    <t>312,28</t>
  </si>
  <si>
    <t>308,28</t>
  </si>
  <si>
    <t>10,13</t>
  </si>
  <si>
    <t>303,90</t>
  </si>
  <si>
    <t>151,68</t>
  </si>
  <si>
    <t>303,36</t>
  </si>
  <si>
    <t>50,00</t>
  </si>
  <si>
    <t>300,00</t>
  </si>
  <si>
    <t>299,84</t>
  </si>
  <si>
    <t>298,20</t>
  </si>
  <si>
    <t>297,50</t>
  </si>
  <si>
    <t>296,78</t>
  </si>
  <si>
    <t>296,08</t>
  </si>
  <si>
    <t>291,75</t>
  </si>
  <si>
    <t>291,62</t>
  </si>
  <si>
    <t>291,60</t>
  </si>
  <si>
    <t>291,24</t>
  </si>
  <si>
    <t>70,45</t>
  </si>
  <si>
    <t>290,95</t>
  </si>
  <si>
    <t>71,79</t>
  </si>
  <si>
    <t>287,16</t>
  </si>
  <si>
    <t>285,57</t>
  </si>
  <si>
    <t>142,20</t>
  </si>
  <si>
    <t>284,40</t>
  </si>
  <si>
    <t>282,36</t>
  </si>
  <si>
    <t>281,22</t>
  </si>
  <si>
    <t>280,98</t>
  </si>
  <si>
    <t>138,13</t>
  </si>
  <si>
    <t>276,26</t>
  </si>
  <si>
    <t>274,88</t>
  </si>
  <si>
    <t>274,25</t>
  </si>
  <si>
    <t>273,00</t>
  </si>
  <si>
    <t>135,47</t>
  </si>
  <si>
    <t>270,94</t>
  </si>
  <si>
    <t>269,94</t>
  </si>
  <si>
    <t>269,80</t>
  </si>
  <si>
    <t>267,60</t>
  </si>
  <si>
    <t>265,07</t>
  </si>
  <si>
    <t>261,12</t>
  </si>
  <si>
    <t>128,25</t>
  </si>
  <si>
    <t>256,50</t>
  </si>
  <si>
    <t>63,75</t>
  </si>
  <si>
    <t>255,00</t>
  </si>
  <si>
    <t>253,80</t>
  </si>
  <si>
    <t>251,90</t>
  </si>
  <si>
    <t>66,81</t>
  </si>
  <si>
    <t>250,53</t>
  </si>
  <si>
    <t>247,80</t>
  </si>
  <si>
    <t>246,50</t>
  </si>
  <si>
    <t>243,84</t>
  </si>
  <si>
    <t>240,35</t>
  </si>
  <si>
    <t>119,11</t>
  </si>
  <si>
    <t>238,22</t>
  </si>
  <si>
    <t>29,65</t>
  </si>
  <si>
    <t>237,20</t>
  </si>
  <si>
    <t>236,46</t>
  </si>
  <si>
    <t>234,20</t>
  </si>
  <si>
    <t>227,52</t>
  </si>
  <si>
    <t>223,30</t>
  </si>
  <si>
    <t>223,20</t>
  </si>
  <si>
    <t>215,84</t>
  </si>
  <si>
    <t>215,73</t>
  </si>
  <si>
    <t>208,96</t>
  </si>
  <si>
    <t>44,54</t>
  </si>
  <si>
    <t>208,44</t>
  </si>
  <si>
    <t>202,87</t>
  </si>
  <si>
    <t>201,60</t>
  </si>
  <si>
    <t>100,37</t>
  </si>
  <si>
    <t>200,74</t>
  </si>
  <si>
    <t>191,52</t>
  </si>
  <si>
    <t>188,40</t>
  </si>
  <si>
    <t>184,34</t>
  </si>
  <si>
    <t>182,34</t>
  </si>
  <si>
    <t>90,26</t>
  </si>
  <si>
    <t>179,95</t>
  </si>
  <si>
    <t>179,80</t>
  </si>
  <si>
    <t>178,08</t>
  </si>
  <si>
    <t>177,68</t>
  </si>
  <si>
    <t>176,88</t>
  </si>
  <si>
    <t>86,99</t>
  </si>
  <si>
    <t>173,98</t>
  </si>
  <si>
    <t>173,84</t>
  </si>
  <si>
    <t>SAIDA HORIZONTAL PARA ELETROCALHA 1 1/4""</t>
  </si>
  <si>
    <t>172,80</t>
  </si>
  <si>
    <t>172,25</t>
  </si>
  <si>
    <t>19,07</t>
  </si>
  <si>
    <t>171,63</t>
  </si>
  <si>
    <t>169,28</t>
  </si>
  <si>
    <t>169,14</t>
  </si>
  <si>
    <t>CABIDE/GANCHO DE BANHEIRO SIMPLES EM METAL CROMADO</t>
  </si>
  <si>
    <t>27,61</t>
  </si>
  <si>
    <t>164,25</t>
  </si>
  <si>
    <t>164,10</t>
  </si>
  <si>
    <t>1,82</t>
  </si>
  <si>
    <t>15,90</t>
  </si>
  <si>
    <t>159,00</t>
  </si>
  <si>
    <t>158,65</t>
  </si>
  <si>
    <t>156,72</t>
  </si>
  <si>
    <t>153,20</t>
  </si>
  <si>
    <t>151,79</t>
  </si>
  <si>
    <t>151,56</t>
  </si>
  <si>
    <t>148,46</t>
  </si>
  <si>
    <t>144,00</t>
  </si>
  <si>
    <t>71,37</t>
  </si>
  <si>
    <t>142,74</t>
  </si>
  <si>
    <t>139,82</t>
  </si>
  <si>
    <t>135,92</t>
  </si>
  <si>
    <t>135,18</t>
  </si>
  <si>
    <t>134,90</t>
  </si>
  <si>
    <t>133,57</t>
  </si>
  <si>
    <t>44,43</t>
  </si>
  <si>
    <t>133,29</t>
  </si>
  <si>
    <t>65,80</t>
  </si>
  <si>
    <t>131,60</t>
  </si>
  <si>
    <t>131,55</t>
  </si>
  <si>
    <t>130,22</t>
  </si>
  <si>
    <t>128,04</t>
  </si>
  <si>
    <t>31,88</t>
  </si>
  <si>
    <t>127,52</t>
  </si>
  <si>
    <t>31,04</t>
  </si>
  <si>
    <t>124,16</t>
  </si>
  <si>
    <t>123,86</t>
  </si>
  <si>
    <t>123,76</t>
  </si>
  <si>
    <t>121,78</t>
  </si>
  <si>
    <t>118,56</t>
  </si>
  <si>
    <t>118,32</t>
  </si>
  <si>
    <t>117,66</t>
  </si>
  <si>
    <t>116,10</t>
  </si>
  <si>
    <t>111,72</t>
  </si>
  <si>
    <t>110,40</t>
  </si>
  <si>
    <t>109,40</t>
  </si>
  <si>
    <t>107,92</t>
  </si>
  <si>
    <t>107,52</t>
  </si>
  <si>
    <t>107,26</t>
  </si>
  <si>
    <t>53,53</t>
  </si>
  <si>
    <t>106,26</t>
  </si>
  <si>
    <t>105,76</t>
  </si>
  <si>
    <t>TELA PLASTICA LARANJA, TIPO TAPUME PARA SINALIZACAO, MALHA RETANGULAR, ROLO 1.20 X 50 M (L X C)</t>
  </si>
  <si>
    <t>104,50</t>
  </si>
  <si>
    <t>101,76</t>
  </si>
  <si>
    <t>100,04</t>
  </si>
  <si>
    <t>95,68</t>
  </si>
  <si>
    <t>91,54</t>
  </si>
  <si>
    <t>PRESILHA EM LATAO FURO 7MM 35/50MM2</t>
  </si>
  <si>
    <t>89,70</t>
  </si>
  <si>
    <t>88,83</t>
  </si>
  <si>
    <t>88,80</t>
  </si>
  <si>
    <t>86,26</t>
  </si>
  <si>
    <t>83,35</t>
  </si>
  <si>
    <t>81,77</t>
  </si>
  <si>
    <t>81,36</t>
  </si>
  <si>
    <t>40,15</t>
  </si>
  <si>
    <t>80,30</t>
  </si>
  <si>
    <t>79,05</t>
  </si>
  <si>
    <t>38,47</t>
  </si>
  <si>
    <t>76,94</t>
  </si>
  <si>
    <t>76,44</t>
  </si>
  <si>
    <t>37,33</t>
  </si>
  <si>
    <t>74,66</t>
  </si>
  <si>
    <t>74,36</t>
  </si>
  <si>
    <t>74,09</t>
  </si>
  <si>
    <t>73,08</t>
  </si>
  <si>
    <t>71,92</t>
  </si>
  <si>
    <t>35,13</t>
  </si>
  <si>
    <t>35,11</t>
  </si>
  <si>
    <t>10,62</t>
  </si>
  <si>
    <t>63,72</t>
  </si>
  <si>
    <t>61,93</t>
  </si>
  <si>
    <t>61,80</t>
  </si>
  <si>
    <t>61,14</t>
  </si>
  <si>
    <t>60,48</t>
  </si>
  <si>
    <t>55,08</t>
  </si>
  <si>
    <t>27,12</t>
  </si>
  <si>
    <t>26,76</t>
  </si>
  <si>
    <t>52,40</t>
  </si>
  <si>
    <t>25,51</t>
  </si>
  <si>
    <t>49,02</t>
  </si>
  <si>
    <t>47,28</t>
  </si>
  <si>
    <t>46,60</t>
  </si>
  <si>
    <t>44,70</t>
  </si>
  <si>
    <t>43,22</t>
  </si>
  <si>
    <t>14,11</t>
  </si>
  <si>
    <t>42,33</t>
  </si>
  <si>
    <t>42,04</t>
  </si>
  <si>
    <t>38,90</t>
  </si>
  <si>
    <t>6,34</t>
  </si>
  <si>
    <t>38,04</t>
  </si>
  <si>
    <t>34,56</t>
  </si>
  <si>
    <t>33,68</t>
  </si>
  <si>
    <t>27,78</t>
  </si>
  <si>
    <t>26,98</t>
  </si>
  <si>
    <t>24,96</t>
  </si>
  <si>
    <t>19,68</t>
  </si>
  <si>
    <t>17,94</t>
  </si>
  <si>
    <t>12,80</t>
  </si>
  <si>
    <t>11,05</t>
  </si>
  <si>
    <t>9,01</t>
  </si>
  <si>
    <t>1,37</t>
  </si>
  <si>
    <t>3009235 ADPT1</t>
  </si>
  <si>
    <t>M0206034</t>
  </si>
  <si>
    <t>M0206035</t>
  </si>
  <si>
    <t>M1201009</t>
  </si>
  <si>
    <t>M1201008</t>
  </si>
  <si>
    <t>M0206037</t>
  </si>
  <si>
    <t>2607150 ADPT1</t>
  </si>
  <si>
    <t>M0206036</t>
  </si>
  <si>
    <t>M0206021</t>
  </si>
  <si>
    <t>M0206041</t>
  </si>
  <si>
    <t>M0206038</t>
  </si>
  <si>
    <t>M0206004</t>
  </si>
  <si>
    <t>M0206017</t>
  </si>
  <si>
    <t>M0206045</t>
  </si>
  <si>
    <t>M0206044</t>
  </si>
  <si>
    <t>M0206024</t>
  </si>
  <si>
    <t>M0206033</t>
  </si>
  <si>
    <t>M0206019</t>
  </si>
  <si>
    <t>M0206005</t>
  </si>
  <si>
    <t>M0206006</t>
  </si>
  <si>
    <t>M0206042</t>
  </si>
  <si>
    <t>M0206014</t>
  </si>
  <si>
    <t>M0206023</t>
  </si>
  <si>
    <t>M0206013</t>
  </si>
  <si>
    <t>M0206011</t>
  </si>
  <si>
    <t>M0206025</t>
  </si>
  <si>
    <t>M0206032</t>
  </si>
  <si>
    <t>3009235 ADPT2</t>
  </si>
  <si>
    <t>M0206039</t>
  </si>
  <si>
    <t>M0206022</t>
  </si>
  <si>
    <t>M0206028</t>
  </si>
  <si>
    <t>M0206015</t>
  </si>
  <si>
    <t>M0206010</t>
  </si>
  <si>
    <t>M0206040</t>
  </si>
  <si>
    <t>M0206009</t>
  </si>
  <si>
    <t>2607150 ADPT2</t>
  </si>
  <si>
    <t>M0206030</t>
  </si>
  <si>
    <t>M0206007</t>
  </si>
  <si>
    <t>M0206031</t>
  </si>
  <si>
    <t>M0206029</t>
  </si>
  <si>
    <t>M0206018</t>
  </si>
  <si>
    <t>M0206012</t>
  </si>
  <si>
    <t>M0206016</t>
  </si>
  <si>
    <t>M0206020</t>
  </si>
  <si>
    <t>3009289 ADPT1</t>
  </si>
  <si>
    <t>M0206008</t>
  </si>
  <si>
    <t>2.5</t>
  </si>
  <si>
    <t>2.6</t>
  </si>
  <si>
    <t>04/2022</t>
  </si>
  <si>
    <t xml:space="preserve">BDI: </t>
  </si>
  <si>
    <t>Contratação de empresa para elaboração de projeto executivo execução das obras civis das Estações nº35 e nº36, Via permanente, Subestações Retificadoras (SR63, SR64 e SR65) e implantação dos sistemas fixos referentes à expansão da Linha 1 do Metrô-DF no Trecho Samambaia</t>
  </si>
  <si>
    <t>FONTE</t>
  </si>
  <si>
    <t>Fonte</t>
  </si>
  <si>
    <t>2.830,24</t>
  </si>
  <si>
    <t>24.246.666,08</t>
  </si>
  <si>
    <t>8,34</t>
  </si>
  <si>
    <t>17.614.579,90</t>
  </si>
  <si>
    <t>6,06</t>
  </si>
  <si>
    <t>20,31</t>
  </si>
  <si>
    <t>26,24</t>
  </si>
  <si>
    <t>5.788.293,55</t>
  </si>
  <si>
    <t>1,99</t>
  </si>
  <si>
    <t>1,55</t>
  </si>
  <si>
    <t>31,52</t>
  </si>
  <si>
    <t>33,04</t>
  </si>
  <si>
    <t>34,47</t>
  </si>
  <si>
    <t>5.899,54</t>
  </si>
  <si>
    <t>585,81</t>
  </si>
  <si>
    <t>3.456.009,52</t>
  </si>
  <si>
    <t>396,88</t>
  </si>
  <si>
    <t>3.420.486,46</t>
  </si>
  <si>
    <t>1,18</t>
  </si>
  <si>
    <t>36,84</t>
  </si>
  <si>
    <t>37,98</t>
  </si>
  <si>
    <t>39,05</t>
  </si>
  <si>
    <t>2.467,75</t>
  </si>
  <si>
    <t>2.939.090,25</t>
  </si>
  <si>
    <t>40,06</t>
  </si>
  <si>
    <t>0,94</t>
  </si>
  <si>
    <t>43,68</t>
  </si>
  <si>
    <t>0,77</t>
  </si>
  <si>
    <t>0,76</t>
  </si>
  <si>
    <t>47,69</t>
  </si>
  <si>
    <t>Grampo de aço CA-50 D = 25 mm para solo grampeado com capacidade de 158 kN - perfuração e instalação</t>
  </si>
  <si>
    <t>39,65</t>
  </si>
  <si>
    <t>2.156.563,50</t>
  </si>
  <si>
    <t>49,84</t>
  </si>
  <si>
    <t>50,53</t>
  </si>
  <si>
    <t>51,87</t>
  </si>
  <si>
    <t>108,16</t>
  </si>
  <si>
    <t>1.845.142,00</t>
  </si>
  <si>
    <t>53,11</t>
  </si>
  <si>
    <t>53,69</t>
  </si>
  <si>
    <t>54,27</t>
  </si>
  <si>
    <t>Grampo de aço CA-50 D = 25 mm para solo grampeado com capacidade de 158 kN - Fornecimento</t>
  </si>
  <si>
    <t>30,55</t>
  </si>
  <si>
    <t>1.661.614,50</t>
  </si>
  <si>
    <t>55,40</t>
  </si>
  <si>
    <t>1.417,69</t>
  </si>
  <si>
    <t>1.537.484,80</t>
  </si>
  <si>
    <t>56,48</t>
  </si>
  <si>
    <t>56,99</t>
  </si>
  <si>
    <t>12,86</t>
  </si>
  <si>
    <t>1.478.772,68</t>
  </si>
  <si>
    <t>0,51</t>
  </si>
  <si>
    <t>58,00</t>
  </si>
  <si>
    <t>58,47</t>
  </si>
  <si>
    <t>58,94</t>
  </si>
  <si>
    <t>59,39</t>
  </si>
  <si>
    <t>326.952,79</t>
  </si>
  <si>
    <t>1.307.811,16</t>
  </si>
  <si>
    <t>60,28</t>
  </si>
  <si>
    <t>60,72</t>
  </si>
  <si>
    <t>1.265.677,48</t>
  </si>
  <si>
    <t>61,15</t>
  </si>
  <si>
    <t>61,58</t>
  </si>
  <si>
    <t>62,01</t>
  </si>
  <si>
    <t>1.226.028,01</t>
  </si>
  <si>
    <t>397,16</t>
  </si>
  <si>
    <t>1.191.480,00</t>
  </si>
  <si>
    <t>63,25</t>
  </si>
  <si>
    <t>1.169.120,40</t>
  </si>
  <si>
    <t>63,65</t>
  </si>
  <si>
    <t>64,04</t>
  </si>
  <si>
    <t>64,79</t>
  </si>
  <si>
    <t>65,15</t>
  </si>
  <si>
    <t>65,50</t>
  </si>
  <si>
    <t>998.244,88</t>
  </si>
  <si>
    <t>65,84</t>
  </si>
  <si>
    <t>8,59</t>
  </si>
  <si>
    <t>985.701,46</t>
  </si>
  <si>
    <t>66,18</t>
  </si>
  <si>
    <t>66,52</t>
  </si>
  <si>
    <t>953.953,56</t>
  </si>
  <si>
    <t>67,18</t>
  </si>
  <si>
    <t>947.588,88</t>
  </si>
  <si>
    <t>67,51</t>
  </si>
  <si>
    <t>937.304,55</t>
  </si>
  <si>
    <t>67,83</t>
  </si>
  <si>
    <t>290,67</t>
  </si>
  <si>
    <t>906.149,19</t>
  </si>
  <si>
    <t>68,14</t>
  </si>
  <si>
    <t>68,45</t>
  </si>
  <si>
    <t>730,83</t>
  </si>
  <si>
    <t>898.014,67</t>
  </si>
  <si>
    <t>68,76</t>
  </si>
  <si>
    <t>69,07</t>
  </si>
  <si>
    <t>69,38</t>
  </si>
  <si>
    <t>2.482,06</t>
  </si>
  <si>
    <t>893.541,60</t>
  </si>
  <si>
    <t>69,69</t>
  </si>
  <si>
    <t>865.141,00</t>
  </si>
  <si>
    <t>2.092,99</t>
  </si>
  <si>
    <t>844.521,46</t>
  </si>
  <si>
    <t>70,57</t>
  </si>
  <si>
    <t>70,85</t>
  </si>
  <si>
    <t>71,14</t>
  </si>
  <si>
    <t>71,41</t>
  </si>
  <si>
    <t>2.837,16</t>
  </si>
  <si>
    <t>783.056,16</t>
  </si>
  <si>
    <t>71,94</t>
  </si>
  <si>
    <t>72,46</t>
  </si>
  <si>
    <t>72,96</t>
  </si>
  <si>
    <t>73,45</t>
  </si>
  <si>
    <t>234,56</t>
  </si>
  <si>
    <t>703.680,00</t>
  </si>
  <si>
    <t>73,69</t>
  </si>
  <si>
    <t>74,16</t>
  </si>
  <si>
    <t>74,39</t>
  </si>
  <si>
    <t>664.396,91</t>
  </si>
  <si>
    <t>74,85</t>
  </si>
  <si>
    <t>62,78</t>
  </si>
  <si>
    <t>657.542,65</t>
  </si>
  <si>
    <t>75,08</t>
  </si>
  <si>
    <t>75,52</t>
  </si>
  <si>
    <t>613.219,68</t>
  </si>
  <si>
    <t>75,73</t>
  </si>
  <si>
    <t>670,80</t>
  </si>
  <si>
    <t>611.635,44</t>
  </si>
  <si>
    <t>76,35</t>
  </si>
  <si>
    <t>76,55</t>
  </si>
  <si>
    <t>9,97</t>
  </si>
  <si>
    <t>579.889,89</t>
  </si>
  <si>
    <t>76,75</t>
  </si>
  <si>
    <t>Mês</t>
  </si>
  <si>
    <t>77,52</t>
  </si>
  <si>
    <t>77,71</t>
  </si>
  <si>
    <t>1.545,67</t>
  </si>
  <si>
    <t>532.483,31</t>
  </si>
  <si>
    <t>77,89</t>
  </si>
  <si>
    <t>78,43</t>
  </si>
  <si>
    <t>78,61</t>
  </si>
  <si>
    <t>78,79</t>
  </si>
  <si>
    <t>9,68</t>
  </si>
  <si>
    <t>492.382,88</t>
  </si>
  <si>
    <t>78,96</t>
  </si>
  <si>
    <t>79,29</t>
  </si>
  <si>
    <t>10,79</t>
  </si>
  <si>
    <t>477.954,91</t>
  </si>
  <si>
    <t>79,45</t>
  </si>
  <si>
    <t>117.278,18</t>
  </si>
  <si>
    <t>469.112,72</t>
  </si>
  <si>
    <t>79,61</t>
  </si>
  <si>
    <t>79,77</t>
  </si>
  <si>
    <t>79,93</t>
  </si>
  <si>
    <t>80,09</t>
  </si>
  <si>
    <t>583,88</t>
  </si>
  <si>
    <t>457.123,73</t>
  </si>
  <si>
    <t>188.290,531445</t>
  </si>
  <si>
    <t>451.897,27</t>
  </si>
  <si>
    <t>80,40</t>
  </si>
  <si>
    <t>80,56</t>
  </si>
  <si>
    <t>10,29</t>
  </si>
  <si>
    <t>441.679,83</t>
  </si>
  <si>
    <t>80,86</t>
  </si>
  <si>
    <t>81,16</t>
  </si>
  <si>
    <t>13,66</t>
  </si>
  <si>
    <t>428.039,78</t>
  </si>
  <si>
    <t>81,31</t>
  </si>
  <si>
    <t>81,45</t>
  </si>
  <si>
    <t>81,59</t>
  </si>
  <si>
    <t>396.455,70</t>
  </si>
  <si>
    <t>81,86</t>
  </si>
  <si>
    <t>81,99</t>
  </si>
  <si>
    <t>82,12</t>
  </si>
  <si>
    <t>379.040,25</t>
  </si>
  <si>
    <t>82,26</t>
  </si>
  <si>
    <t>11,82</t>
  </si>
  <si>
    <t>378.936,31</t>
  </si>
  <si>
    <t>82,39</t>
  </si>
  <si>
    <t>82,52</t>
  </si>
  <si>
    <t>9,92</t>
  </si>
  <si>
    <t>375.134,72</t>
  </si>
  <si>
    <t>82,64</t>
  </si>
  <si>
    <t>82,77</t>
  </si>
  <si>
    <t>12,05</t>
  </si>
  <si>
    <t>372.417,30</t>
  </si>
  <si>
    <t>83,03</t>
  </si>
  <si>
    <t>83,15</t>
  </si>
  <si>
    <t>1.051,12</t>
  </si>
  <si>
    <t>364.738,64</t>
  </si>
  <si>
    <t>83,28</t>
  </si>
  <si>
    <t>83,40</t>
  </si>
  <si>
    <t>83,53</t>
  </si>
  <si>
    <t>83,65</t>
  </si>
  <si>
    <t>83,77</t>
  </si>
  <si>
    <t>88.218,10</t>
  </si>
  <si>
    <t>352.872,40</t>
  </si>
  <si>
    <t>83,89</t>
  </si>
  <si>
    <t>84,01</t>
  </si>
  <si>
    <t>337.829,98</t>
  </si>
  <si>
    <t>84,13</t>
  </si>
  <si>
    <t>9,54</t>
  </si>
  <si>
    <t>336.189,60</t>
  </si>
  <si>
    <t>84,24</t>
  </si>
  <si>
    <t>332.748,29</t>
  </si>
  <si>
    <t>84,59</t>
  </si>
  <si>
    <t>84,70</t>
  </si>
  <si>
    <t>84,81</t>
  </si>
  <si>
    <t>313.492,17</t>
  </si>
  <si>
    <t>84,91</t>
  </si>
  <si>
    <t>7.029,05</t>
  </si>
  <si>
    <t>309.278,20</t>
  </si>
  <si>
    <t>85,13</t>
  </si>
  <si>
    <t>85,63</t>
  </si>
  <si>
    <t>85,73</t>
  </si>
  <si>
    <t>338,73</t>
  </si>
  <si>
    <t>277.731,50</t>
  </si>
  <si>
    <t>85,92</t>
  </si>
  <si>
    <t>86,02</t>
  </si>
  <si>
    <t>86,11</t>
  </si>
  <si>
    <t>86,21</t>
  </si>
  <si>
    <t>86,30</t>
  </si>
  <si>
    <t>86,58</t>
  </si>
  <si>
    <t>86,67</t>
  </si>
  <si>
    <t>86,85</t>
  </si>
  <si>
    <t>258.763,38</t>
  </si>
  <si>
    <t>86,94</t>
  </si>
  <si>
    <t>87,03</t>
  </si>
  <si>
    <t>87,12</t>
  </si>
  <si>
    <t>87,20</t>
  </si>
  <si>
    <t>87,29</t>
  </si>
  <si>
    <t>748,36</t>
  </si>
  <si>
    <t>250.326,42</t>
  </si>
  <si>
    <t>87,38</t>
  </si>
  <si>
    <t>450,36</t>
  </si>
  <si>
    <t>246.572,10</t>
  </si>
  <si>
    <t>87,46</t>
  </si>
  <si>
    <t>74,12</t>
  </si>
  <si>
    <t>245.396,49</t>
  </si>
  <si>
    <t>87,54</t>
  </si>
  <si>
    <t>87,63</t>
  </si>
  <si>
    <t>87,71</t>
  </si>
  <si>
    <t>87,79</t>
  </si>
  <si>
    <t>87,87</t>
  </si>
  <si>
    <t>117,12</t>
  </si>
  <si>
    <t>236.231,04</t>
  </si>
  <si>
    <t>87,96</t>
  </si>
  <si>
    <t>88,03</t>
  </si>
  <si>
    <t>192,18</t>
  </si>
  <si>
    <t>228.309,84</t>
  </si>
  <si>
    <t>88,11</t>
  </si>
  <si>
    <t>14,45</t>
  </si>
  <si>
    <t>226.910,08</t>
  </si>
  <si>
    <t>88,19</t>
  </si>
  <si>
    <t>88,27</t>
  </si>
  <si>
    <t>88,35</t>
  </si>
  <si>
    <t>88,50</t>
  </si>
  <si>
    <t>88,65</t>
  </si>
  <si>
    <t>88,87</t>
  </si>
  <si>
    <t>89,02</t>
  </si>
  <si>
    <t>89,09</t>
  </si>
  <si>
    <t>89,16</t>
  </si>
  <si>
    <t>17,40</t>
  </si>
  <si>
    <t>204.133,14</t>
  </si>
  <si>
    <t>89,51</t>
  </si>
  <si>
    <t>89,58</t>
  </si>
  <si>
    <t>877,40</t>
  </si>
  <si>
    <t>195.221,50</t>
  </si>
  <si>
    <t>89,65</t>
  </si>
  <si>
    <t>89,78</t>
  </si>
  <si>
    <t>89,85</t>
  </si>
  <si>
    <t>187.758,21</t>
  </si>
  <si>
    <t>89,91</t>
  </si>
  <si>
    <t>90,04</t>
  </si>
  <si>
    <t>90,10</t>
  </si>
  <si>
    <t>90,16</t>
  </si>
  <si>
    <t>229,30</t>
  </si>
  <si>
    <t>178.372,47</t>
  </si>
  <si>
    <t>175.587,98</t>
  </si>
  <si>
    <t>812,91</t>
  </si>
  <si>
    <t>166.646,55</t>
  </si>
  <si>
    <t>90,76</t>
  </si>
  <si>
    <t>91,20</t>
  </si>
  <si>
    <t>148.995,36</t>
  </si>
  <si>
    <t>25,22</t>
  </si>
  <si>
    <t>143.350,48</t>
  </si>
  <si>
    <t>91,36</t>
  </si>
  <si>
    <t>91,40</t>
  </si>
  <si>
    <t>323,37</t>
  </si>
  <si>
    <t>142.929,54</t>
  </si>
  <si>
    <t>91,45</t>
  </si>
  <si>
    <t>781,38</t>
  </si>
  <si>
    <t>140.648,40</t>
  </si>
  <si>
    <t>91,55</t>
  </si>
  <si>
    <t>91,60</t>
  </si>
  <si>
    <t>91,65</t>
  </si>
  <si>
    <t>91,69</t>
  </si>
  <si>
    <t>91,74</t>
  </si>
  <si>
    <t>134.089,20</t>
  </si>
  <si>
    <t>91,79</t>
  </si>
  <si>
    <t>12,44</t>
  </si>
  <si>
    <t>130.819,04</t>
  </si>
  <si>
    <t>91,83</t>
  </si>
  <si>
    <t>128.189,98</t>
  </si>
  <si>
    <t>91,97</t>
  </si>
  <si>
    <t>92,01</t>
  </si>
  <si>
    <t>92,05</t>
  </si>
  <si>
    <t>84,0</t>
  </si>
  <si>
    <t>125.899,20</t>
  </si>
  <si>
    <t>92,10</t>
  </si>
  <si>
    <t>369,42</t>
  </si>
  <si>
    <t>121.539,18</t>
  </si>
  <si>
    <t>92,18</t>
  </si>
  <si>
    <t>92,22</t>
  </si>
  <si>
    <t>92,26</t>
  </si>
  <si>
    <t>92,30</t>
  </si>
  <si>
    <t>92,35</t>
  </si>
  <si>
    <t>92,39</t>
  </si>
  <si>
    <t>2,25</t>
  </si>
  <si>
    <t>118.964,90</t>
  </si>
  <si>
    <t>92,43</t>
  </si>
  <si>
    <t>92,47</t>
  </si>
  <si>
    <t>92,55</t>
  </si>
  <si>
    <t>92,59</t>
  </si>
  <si>
    <t>92,63</t>
  </si>
  <si>
    <t>92,67</t>
  </si>
  <si>
    <t>92,71</t>
  </si>
  <si>
    <t>92,74</t>
  </si>
  <si>
    <t>109.349,63</t>
  </si>
  <si>
    <t>92,86</t>
  </si>
  <si>
    <t>848,45</t>
  </si>
  <si>
    <t>108.177,37</t>
  </si>
  <si>
    <t>92,97</t>
  </si>
  <si>
    <t>93,01</t>
  </si>
  <si>
    <t>17.950,66</t>
  </si>
  <si>
    <t>107.703,96</t>
  </si>
  <si>
    <t>93,08</t>
  </si>
  <si>
    <t>93,12</t>
  </si>
  <si>
    <t>105.572,70</t>
  </si>
  <si>
    <t>93,19</t>
  </si>
  <si>
    <t>93,26</t>
  </si>
  <si>
    <t>93,40</t>
  </si>
  <si>
    <t>93,47</t>
  </si>
  <si>
    <t>93,59</t>
  </si>
  <si>
    <t>607,26</t>
  </si>
  <si>
    <t>89.862,33</t>
  </si>
  <si>
    <t>93,69</t>
  </si>
  <si>
    <t>93,72</t>
  </si>
  <si>
    <t>93,75</t>
  </si>
  <si>
    <t>93,78</t>
  </si>
  <si>
    <t>93,81</t>
  </si>
  <si>
    <t>88.380,40</t>
  </si>
  <si>
    <t>93,84</t>
  </si>
  <si>
    <t>93,90</t>
  </si>
  <si>
    <t>93,93</t>
  </si>
  <si>
    <t>85.316,56</t>
  </si>
  <si>
    <t>93,96</t>
  </si>
  <si>
    <t>93,99</t>
  </si>
  <si>
    <t>83.880,74</t>
  </si>
  <si>
    <t>94,02</t>
  </si>
  <si>
    <t>94,05</t>
  </si>
  <si>
    <t>94,07</t>
  </si>
  <si>
    <t>94,10</t>
  </si>
  <si>
    <t>71,61</t>
  </si>
  <si>
    <t>81.028,86</t>
  </si>
  <si>
    <t>94,13</t>
  </si>
  <si>
    <t>94,16</t>
  </si>
  <si>
    <t>75,20</t>
  </si>
  <si>
    <t>76.816,80</t>
  </si>
  <si>
    <t>94,37</t>
  </si>
  <si>
    <t>55,30</t>
  </si>
  <si>
    <t>74.737,95</t>
  </si>
  <si>
    <t>2.124,23</t>
  </si>
  <si>
    <t>74.348,05</t>
  </si>
  <si>
    <t>94,45</t>
  </si>
  <si>
    <t>94,55</t>
  </si>
  <si>
    <t>94,58</t>
  </si>
  <si>
    <t>94,60</t>
  </si>
  <si>
    <t>94,65</t>
  </si>
  <si>
    <t>72.697,49</t>
  </si>
  <si>
    <t>94,68</t>
  </si>
  <si>
    <t>9,91</t>
  </si>
  <si>
    <t>72.636,63</t>
  </si>
  <si>
    <t>94,70</t>
  </si>
  <si>
    <t>94,73</t>
  </si>
  <si>
    <t>94,75</t>
  </si>
  <si>
    <t>94,78</t>
  </si>
  <si>
    <t>94,85</t>
  </si>
  <si>
    <t>94,87</t>
  </si>
  <si>
    <t>530,03</t>
  </si>
  <si>
    <t>69.433,93</t>
  </si>
  <si>
    <t>94,90</t>
  </si>
  <si>
    <t>9,47</t>
  </si>
  <si>
    <t>69.411,59</t>
  </si>
  <si>
    <t>94,92</t>
  </si>
  <si>
    <t>875,24</t>
  </si>
  <si>
    <t>68.916,39</t>
  </si>
  <si>
    <t>94,95</t>
  </si>
  <si>
    <t>94,97</t>
  </si>
  <si>
    <t>94,99</t>
  </si>
  <si>
    <t>95,02</t>
  </si>
  <si>
    <t>95,04</t>
  </si>
  <si>
    <t>95,06</t>
  </si>
  <si>
    <t>95,09</t>
  </si>
  <si>
    <t>95,11</t>
  </si>
  <si>
    <t>95,13</t>
  </si>
  <si>
    <t>95,15</t>
  </si>
  <si>
    <t>95,18</t>
  </si>
  <si>
    <t>95,20</t>
  </si>
  <si>
    <t>95,22</t>
  </si>
  <si>
    <t>95,24</t>
  </si>
  <si>
    <t>95,29</t>
  </si>
  <si>
    <t>95,31</t>
  </si>
  <si>
    <t>95,33</t>
  </si>
  <si>
    <t>95,35</t>
  </si>
  <si>
    <t>95,42</t>
  </si>
  <si>
    <t>95,44</t>
  </si>
  <si>
    <t>95,46</t>
  </si>
  <si>
    <t>95,48</t>
  </si>
  <si>
    <t>95,50</t>
  </si>
  <si>
    <t>95,52</t>
  </si>
  <si>
    <t>58.723,12</t>
  </si>
  <si>
    <t>95,56</t>
  </si>
  <si>
    <t>95,58</t>
  </si>
  <si>
    <t>95,60</t>
  </si>
  <si>
    <t>95,62</t>
  </si>
  <si>
    <t>95,64</t>
  </si>
  <si>
    <t>95,74</t>
  </si>
  <si>
    <t>53.962,69</t>
  </si>
  <si>
    <t>95,81</t>
  </si>
  <si>
    <t>95,83</t>
  </si>
  <si>
    <t>13.218,59</t>
  </si>
  <si>
    <t>52.874,36</t>
  </si>
  <si>
    <t>95,85</t>
  </si>
  <si>
    <t>95,92</t>
  </si>
  <si>
    <t>342,76</t>
  </si>
  <si>
    <t>52.397,72</t>
  </si>
  <si>
    <t>95,94</t>
  </si>
  <si>
    <t>95,99</t>
  </si>
  <si>
    <t>96,01</t>
  </si>
  <si>
    <t>96,03</t>
  </si>
  <si>
    <t>96,06</t>
  </si>
  <si>
    <t>96,08</t>
  </si>
  <si>
    <t>96,10</t>
  </si>
  <si>
    <t>96,13</t>
  </si>
  <si>
    <t>96,15</t>
  </si>
  <si>
    <t>96,18</t>
  </si>
  <si>
    <t>96,20</t>
  </si>
  <si>
    <t>96,23</t>
  </si>
  <si>
    <t>96,25</t>
  </si>
  <si>
    <t>96,28</t>
  </si>
  <si>
    <t>96,30</t>
  </si>
  <si>
    <t>1.989,85</t>
  </si>
  <si>
    <t>47.756,40</t>
  </si>
  <si>
    <t>96,33</t>
  </si>
  <si>
    <t>96,35</t>
  </si>
  <si>
    <t>96,38</t>
  </si>
  <si>
    <t>96,41</t>
  </si>
  <si>
    <t>45.698,46</t>
  </si>
  <si>
    <t>96,44</t>
  </si>
  <si>
    <t>96,46</t>
  </si>
  <si>
    <t>96,49</t>
  </si>
  <si>
    <t>96,52</t>
  </si>
  <si>
    <t>96,55</t>
  </si>
  <si>
    <t>96,58</t>
  </si>
  <si>
    <t>96,61</t>
  </si>
  <si>
    <t>96,64</t>
  </si>
  <si>
    <t>96,71</t>
  </si>
  <si>
    <t>96,78</t>
  </si>
  <si>
    <t>96,82</t>
  </si>
  <si>
    <t>608,00</t>
  </si>
  <si>
    <t>38.304,00</t>
  </si>
  <si>
    <t>38.181,78</t>
  </si>
  <si>
    <t>96,86</t>
  </si>
  <si>
    <t>96,91</t>
  </si>
  <si>
    <t>96,95</t>
  </si>
  <si>
    <t>97,00</t>
  </si>
  <si>
    <t>967,55</t>
  </si>
  <si>
    <t>33.864,25</t>
  </si>
  <si>
    <t>97,12</t>
  </si>
  <si>
    <t>97,19</t>
  </si>
  <si>
    <t>147,52</t>
  </si>
  <si>
    <t>205,43</t>
  </si>
  <si>
    <t>30.305,03</t>
  </si>
  <si>
    <t>97,33</t>
  </si>
  <si>
    <t>102,74</t>
  </si>
  <si>
    <t>26.712,40</t>
  </si>
  <si>
    <t>12.650,89</t>
  </si>
  <si>
    <t>25.301,78</t>
  </si>
  <si>
    <t>46,84</t>
  </si>
  <si>
    <t>23.841,56</t>
  </si>
  <si>
    <t>106,36</t>
  </si>
  <si>
    <t>22.973,76</t>
  </si>
  <si>
    <t>5.603,08</t>
  </si>
  <si>
    <t>22.412,32</t>
  </si>
  <si>
    <t>21.498,10</t>
  </si>
  <si>
    <t>10,12</t>
  </si>
  <si>
    <t>19.774,48</t>
  </si>
  <si>
    <t>616,06</t>
  </si>
  <si>
    <t>18.481,80</t>
  </si>
  <si>
    <t>18.166,49</t>
  </si>
  <si>
    <t>271,45</t>
  </si>
  <si>
    <t>17.101,35</t>
  </si>
  <si>
    <t>127,77</t>
  </si>
  <si>
    <t>16.745,53</t>
  </si>
  <si>
    <t>144,98</t>
  </si>
  <si>
    <t>15.802,82</t>
  </si>
  <si>
    <t>FORNECIMENTO E INSTALAÇÃO DE PORTAO DE GRADIL DE ALUMÍNIO, COM MOLDURA DE TUBOS DE AÇO, INCLUSO FERRAGENS, DE CORRER, MEDIDAS DE 3,50x1,50</t>
  </si>
  <si>
    <t>7.868,70</t>
  </si>
  <si>
    <t>15.737,40</t>
  </si>
  <si>
    <t>16,47</t>
  </si>
  <si>
    <t>14.839,47</t>
  </si>
  <si>
    <t>477,18</t>
  </si>
  <si>
    <t>14.792,58</t>
  </si>
  <si>
    <t>13.162,23</t>
  </si>
  <si>
    <t>571,89</t>
  </si>
  <si>
    <t>13.153,47</t>
  </si>
  <si>
    <t>11.955,15</t>
  </si>
  <si>
    <t>11.140,38</t>
  </si>
  <si>
    <t>1.308,58</t>
  </si>
  <si>
    <t>10.468,64</t>
  </si>
  <si>
    <t>9,41</t>
  </si>
  <si>
    <t>9.899,32</t>
  </si>
  <si>
    <t>11,51</t>
  </si>
  <si>
    <t>9.863,14</t>
  </si>
  <si>
    <t>9.365,22</t>
  </si>
  <si>
    <t>8.413,20</t>
  </si>
  <si>
    <t>700,07</t>
  </si>
  <si>
    <t>8.400,84</t>
  </si>
  <si>
    <t>7.965,15</t>
  </si>
  <si>
    <t>680,03</t>
  </si>
  <si>
    <t>7.480,33</t>
  </si>
  <si>
    <t>16,01</t>
  </si>
  <si>
    <t>7.188,49</t>
  </si>
  <si>
    <t>465,67</t>
  </si>
  <si>
    <t>6.985,05</t>
  </si>
  <si>
    <t>647,89</t>
  </si>
  <si>
    <t>6.621,43</t>
  </si>
  <si>
    <t>57,80</t>
  </si>
  <si>
    <t>6.242,40</t>
  </si>
  <si>
    <t>5.835,04</t>
  </si>
  <si>
    <t>287,97</t>
  </si>
  <si>
    <t>4.319,55</t>
  </si>
  <si>
    <t>3.718,75</t>
  </si>
  <si>
    <t>3.537,06</t>
  </si>
  <si>
    <t>13,02</t>
  </si>
  <si>
    <t>3.437,28</t>
  </si>
  <si>
    <t>1.508,88</t>
  </si>
  <si>
    <t>3.017,76</t>
  </si>
  <si>
    <t>11,35</t>
  </si>
  <si>
    <t>2.916,95</t>
  </si>
  <si>
    <t>129,44</t>
  </si>
  <si>
    <t>2.588,80</t>
  </si>
  <si>
    <t>2.487,06</t>
  </si>
  <si>
    <t>2.243,12</t>
  </si>
  <si>
    <t>863,51</t>
  </si>
  <si>
    <t>1.727,02</t>
  </si>
  <si>
    <t>1.618,67</t>
  </si>
  <si>
    <t>597,27</t>
  </si>
  <si>
    <t>1.409,55</t>
  </si>
  <si>
    <t>1.240,69</t>
  </si>
  <si>
    <t>1.013,46</t>
  </si>
  <si>
    <t>100,17</t>
  </si>
  <si>
    <t>973,65</t>
  </si>
  <si>
    <t>936,59</t>
  </si>
  <si>
    <t>450,94</t>
  </si>
  <si>
    <t>901,88</t>
  </si>
  <si>
    <t>73,41</t>
  </si>
  <si>
    <t>660,69</t>
  </si>
  <si>
    <t>20,04</t>
  </si>
  <si>
    <t>589,17</t>
  </si>
  <si>
    <t>748,18</t>
  </si>
  <si>
    <t>121,20</t>
  </si>
  <si>
    <t>68,67</t>
  </si>
  <si>
    <t>5605896 ADPT3</t>
  </si>
  <si>
    <t>5605896 ADPT4</t>
  </si>
  <si>
    <t>112618 ADPT</t>
  </si>
</sst>
</file>

<file path=xl/styles.xml><?xml version="1.0" encoding="utf-8"?>
<styleSheet xmlns="http://schemas.openxmlformats.org/spreadsheetml/2006/main">
  <numFmts count="50">
    <numFmt numFmtId="41" formatCode="_-* #,##0_-;\-* #,##0_-;_-* &quot;-&quot;_-;_-@_-"/>
    <numFmt numFmtId="44" formatCode="_-&quot;R$&quot;\ * #,##0.00_-;\-&quot;R$&quot;\ * #,##0.00_-;_-&quot;R$&quot;\ * &quot;-&quot;??_-;_-@_-"/>
    <numFmt numFmtId="43" formatCode="_-* #,##0.00_-;\-* #,##0.00_-;_-* &quot;-&quot;??_-;_-@_-"/>
    <numFmt numFmtId="164" formatCode="_-&quot;R$&quot;* #,##0_-;\-&quot;R$&quot;* #,##0_-;_-&quot;R$&quot;* &quot;-&quot;_-;_-@_-"/>
    <numFmt numFmtId="165" formatCode="_-&quot;R$&quot;* #,##0.00_-;\-&quot;R$&quot;* #,##0.00_-;_-&quot;R$&quot;* &quot;-&quot;??_-;_-@_-"/>
    <numFmt numFmtId="166" formatCode="#,##0.0"/>
    <numFmt numFmtId="167" formatCode="#,##0.000000"/>
    <numFmt numFmtId="168" formatCode="#,##0.0000"/>
    <numFmt numFmtId="169" formatCode="_(* #,##0.00_);_(* \(#,##0.00\);_(* &quot;-&quot;??_);_(@_)"/>
    <numFmt numFmtId="170" formatCode="0.0000"/>
    <numFmt numFmtId="171" formatCode="0.0%"/>
    <numFmt numFmtId="172" formatCode="General_)"/>
    <numFmt numFmtId="173" formatCode="[$-416]dd\-mmm\-yy;@"/>
    <numFmt numFmtId="174" formatCode="_([$€]* #,##0.00_);_([$€]* \(#,##0.00\);_([$€]* &quot;-&quot;??_);_(@_)"/>
    <numFmt numFmtId="175" formatCode="_([$€]* #,##0.0000_);_([$€]* \(#,##0.0000\);_([$€]* &quot;-&quot;??_);_(@_)"/>
    <numFmt numFmtId="176" formatCode="&quot;Cr$&quot;#,##0.00_);\(&quot;Cr$&quot;#,##0.00\)"/>
    <numFmt numFmtId="177" formatCode="0.000"/>
    <numFmt numFmtId="178" formatCode="0.00%;[Red]\-0.00%"/>
    <numFmt numFmtId="179" formatCode="0.000;[Red]\-0.000"/>
    <numFmt numFmtId="180" formatCode="&quot;R$&quot;\ #,##0.00_);[Red]\(&quot;R$&quot;\ #,##0.00\)"/>
    <numFmt numFmtId="181" formatCode="&quot;$&quot;#."/>
    <numFmt numFmtId="182" formatCode="_([$€-2]* #,##0.00_);_([$€-2]* \(#,##0.00\);_([$€-2]* &quot;-&quot;??_)"/>
    <numFmt numFmtId="183" formatCode="_-* #,##0.00_-;\-* #,##0.00_-;_-* \-??_-;_-@_-"/>
    <numFmt numFmtId="184" formatCode="_(#,##0_);\(#,##0\)"/>
    <numFmt numFmtId="185" formatCode="#.00"/>
    <numFmt numFmtId="186" formatCode="#,#00"/>
    <numFmt numFmtId="187" formatCode="_(* #,##0_);_(* \(#,##0\);_(* &quot;-&quot;_);_(@_)"/>
    <numFmt numFmtId="188" formatCode="_(&quot;R$ &quot;* #,##0.00_);_(&quot;R$ &quot;* \(#,##0.00\);_(&quot;R$ &quot;* &quot;-&quot;??_);_(@_)"/>
    <numFmt numFmtId="189" formatCode="\$#,"/>
    <numFmt numFmtId="190" formatCode="\$#,##0\ ;\(\$#,##0\)"/>
    <numFmt numFmtId="191" formatCode="_(&quot;$&quot;\ * #,##0_);_(&quot;$&quot;\ * \(#,##0\);_(&quot;$&quot;\ * &quot;-&quot;_);_(@_)"/>
    <numFmt numFmtId="192" formatCode="_(&quot;$&quot;\ * #,##0.00_);_(&quot;$&quot;\ * \(#,##0.00\);_(&quot;$&quot;\ * &quot;-&quot;??_);_(@_)"/>
    <numFmt numFmtId="193" formatCode="#,##0;\(0,000\)"/>
    <numFmt numFmtId="194" formatCode="_(&quot;Cr$&quot;* #,##0.00_);_(&quot;Cr$&quot;* \(#,##0.00\);_(&quot;Cr$&quot;* &quot;-&quot;??_);_(@_)"/>
    <numFmt numFmtId="195" formatCode="0.00%;\(0.00%\)"/>
    <numFmt numFmtId="196" formatCode="#,##0.00;\(#,##0.00\)"/>
    <numFmt numFmtId="197" formatCode="[$-416]mmm\-yy;@"/>
    <numFmt numFmtId="198" formatCode="0.0000000"/>
    <numFmt numFmtId="199" formatCode="#,##0.00\ \ \ \ "/>
    <numFmt numFmtId="200" formatCode="_(* #,##0.0000_);_(* \(#,##0.0000\);_(* &quot;-&quot;??_);_(@_)"/>
    <numFmt numFmtId="201" formatCode="%#,#00"/>
    <numFmt numFmtId="202" formatCode="#.##000"/>
    <numFmt numFmtId="203" formatCode="#.00\,##0\.00;[Red]#.00\,##0\.00"/>
    <numFmt numFmtId="204" formatCode="_ * #,##0.00_ ;_ * \-#,##0.00_ ;_ * &quot;-&quot;??_ ;_ @_ "/>
    <numFmt numFmtId="205" formatCode="#,##0.000"/>
    <numFmt numFmtId="206" formatCode="_(* #,##0.00_);_(* \(#,##0.00\);_(* &quot;-&quot;?????_);_(@_)"/>
    <numFmt numFmtId="207" formatCode="_-* #,##0.000_-;\-* #,##0.000_-;_-* &quot;-&quot;??_-;_-@_-"/>
    <numFmt numFmtId="208" formatCode=";;;"/>
    <numFmt numFmtId="209" formatCode="#.##0,"/>
    <numFmt numFmtId="210" formatCode="0.0000%"/>
  </numFmts>
  <fonts count="119">
    <font>
      <sz val="11"/>
      <color theme="1"/>
      <name val="Calibri"/>
      <family val="2"/>
      <scheme val="minor"/>
    </font>
    <font>
      <b/>
      <sz val="11"/>
      <color theme="1"/>
      <name val="Calibri"/>
      <family val="2"/>
      <scheme val="minor"/>
    </font>
    <font>
      <b/>
      <sz val="14"/>
      <color theme="1"/>
      <name val="Calibri"/>
      <family val="2"/>
      <scheme val="minor"/>
    </font>
    <font>
      <sz val="11"/>
      <color rgb="FFFF0000"/>
      <name val="Calibri"/>
      <family val="2"/>
      <scheme val="minor"/>
    </font>
    <font>
      <sz val="11"/>
      <color theme="1"/>
      <name val="Calibri"/>
      <family val="2"/>
      <scheme val="minor"/>
    </font>
    <font>
      <sz val="10"/>
      <name val="Arial"/>
      <family val="2"/>
    </font>
    <font>
      <b/>
      <sz val="10"/>
      <color theme="1"/>
      <name val="Arial"/>
      <family val="2"/>
    </font>
    <font>
      <b/>
      <sz val="9"/>
      <name val="Arial"/>
      <family val="2"/>
    </font>
    <font>
      <sz val="8"/>
      <name val="Arial"/>
      <family val="2"/>
    </font>
    <font>
      <sz val="11"/>
      <color theme="1"/>
      <name val="Arial"/>
      <family val="2"/>
    </font>
    <font>
      <b/>
      <sz val="14"/>
      <color theme="1"/>
      <name val="Arial"/>
      <family val="2"/>
    </font>
    <font>
      <b/>
      <sz val="11"/>
      <color theme="1"/>
      <name val="Arial"/>
      <family val="2"/>
    </font>
    <font>
      <sz val="10"/>
      <color theme="1"/>
      <name val="Arial"/>
      <family val="2"/>
    </font>
    <font>
      <sz val="10"/>
      <color rgb="FFFF0000"/>
      <name val="Arial"/>
      <family val="2"/>
    </font>
    <font>
      <b/>
      <sz val="10"/>
      <color theme="0"/>
      <name val="Arial"/>
      <family val="2"/>
    </font>
    <font>
      <sz val="10"/>
      <color rgb="FF000000"/>
      <name val="Times New Roman"/>
      <family val="1"/>
    </font>
    <font>
      <sz val="14"/>
      <color theme="1"/>
      <name val="Calibri"/>
      <family val="2"/>
      <scheme val="minor"/>
    </font>
    <font>
      <sz val="11"/>
      <color rgb="FF000000"/>
      <name val="Calibri"/>
      <family val="2"/>
      <scheme val="minor"/>
    </font>
    <font>
      <b/>
      <sz val="16"/>
      <color theme="1"/>
      <name val="Calibri"/>
      <family val="2"/>
      <scheme val="minor"/>
    </font>
    <font>
      <u/>
      <sz val="11"/>
      <color theme="10"/>
      <name val="Calibri"/>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b/>
      <sz val="10"/>
      <color rgb="FF000000"/>
      <name val="Arial"/>
      <family val="2"/>
    </font>
    <font>
      <b/>
      <sz val="11"/>
      <color rgb="FF000000"/>
      <name val="Arial"/>
      <family val="2"/>
    </font>
    <font>
      <sz val="12"/>
      <color theme="1"/>
      <name val="Arial"/>
      <family val="2"/>
    </font>
    <font>
      <b/>
      <i/>
      <sz val="11"/>
      <color theme="3" tint="0.39997558519241921"/>
      <name val="Arial"/>
      <family val="2"/>
    </font>
    <font>
      <u/>
      <sz val="11"/>
      <color theme="10"/>
      <name val="Arial"/>
      <family val="2"/>
    </font>
    <font>
      <sz val="10"/>
      <name val="Times New Roman"/>
      <family val="1"/>
    </font>
    <font>
      <b/>
      <sz val="11"/>
      <name val="Arial"/>
      <family val="2"/>
    </font>
    <font>
      <b/>
      <sz val="10"/>
      <name val="Arial"/>
      <family val="2"/>
    </font>
    <font>
      <b/>
      <sz val="8"/>
      <name val="Arial"/>
      <family val="2"/>
    </font>
    <font>
      <sz val="11"/>
      <color indexed="8"/>
      <name val="Calibri"/>
      <family val="2"/>
    </font>
    <font>
      <sz val="11"/>
      <color indexed="9"/>
      <name val="Calibri"/>
      <family val="2"/>
    </font>
    <font>
      <sz val="11"/>
      <color indexed="47"/>
      <name val="Calibri"/>
      <family val="2"/>
    </font>
    <font>
      <sz val="11"/>
      <color indexed="20"/>
      <name val="Calibri"/>
      <family val="2"/>
    </font>
    <font>
      <sz val="11"/>
      <color indexed="17"/>
      <name val="Calibri"/>
      <family val="2"/>
    </font>
    <font>
      <b/>
      <sz val="1"/>
      <color indexed="8"/>
      <name val="Courier"/>
      <family val="3"/>
    </font>
    <font>
      <b/>
      <sz val="16"/>
      <color indexed="24"/>
      <name val="Arial"/>
      <family val="2"/>
    </font>
    <font>
      <b/>
      <sz val="12"/>
      <color indexed="24"/>
      <name val="Arial"/>
      <family val="2"/>
    </font>
    <font>
      <b/>
      <sz val="10"/>
      <color indexed="18"/>
      <name val="Arial"/>
      <family val="2"/>
    </font>
    <font>
      <sz val="12"/>
      <color indexed="24"/>
      <name val="Arial"/>
      <family val="2"/>
    </font>
    <font>
      <sz val="14"/>
      <color indexed="24"/>
      <name val="Arial"/>
      <family val="2"/>
    </font>
    <font>
      <b/>
      <sz val="11"/>
      <color indexed="52"/>
      <name val="Calibri"/>
      <family val="2"/>
    </font>
    <font>
      <sz val="12"/>
      <name val="Impact"/>
      <family val="2"/>
    </font>
    <font>
      <b/>
      <sz val="10"/>
      <color indexed="38"/>
      <name val="Arial"/>
      <family val="2"/>
    </font>
    <font>
      <b/>
      <sz val="18"/>
      <color indexed="38"/>
      <name val="Impact"/>
      <family val="2"/>
    </font>
    <font>
      <b/>
      <sz val="10"/>
      <color indexed="9"/>
      <name val="Arial"/>
      <family val="2"/>
    </font>
    <font>
      <b/>
      <sz val="14"/>
      <color indexed="38"/>
      <name val="Impact"/>
      <family val="2"/>
    </font>
    <font>
      <sz val="10"/>
      <name val="Arial Rounded MT Bold"/>
      <family val="2"/>
    </font>
    <font>
      <sz val="16"/>
      <color indexed="9"/>
      <name val="Impact"/>
      <family val="2"/>
    </font>
    <font>
      <sz val="10"/>
      <color indexed="8"/>
      <name val="Arial"/>
      <family val="2"/>
    </font>
    <font>
      <sz val="10"/>
      <color indexed="17"/>
      <name val="Arial"/>
      <family val="2"/>
    </font>
    <font>
      <b/>
      <sz val="10"/>
      <color indexed="10"/>
      <name val="Arial"/>
      <family val="2"/>
    </font>
    <font>
      <b/>
      <sz val="10"/>
      <color indexed="53"/>
      <name val="Arial"/>
      <family val="2"/>
    </font>
    <font>
      <sz val="8"/>
      <color indexed="8"/>
      <name val="Tahoma"/>
      <family val="2"/>
    </font>
    <font>
      <b/>
      <sz val="11"/>
      <color indexed="47"/>
      <name val="Calibri"/>
      <family val="2"/>
    </font>
    <font>
      <sz val="11"/>
      <color indexed="52"/>
      <name val="Calibri"/>
      <family val="2"/>
    </font>
    <font>
      <b/>
      <sz val="11"/>
      <color indexed="9"/>
      <name val="Calibri"/>
      <family val="2"/>
    </font>
    <font>
      <sz val="12"/>
      <name val="Arial"/>
      <family val="2"/>
    </font>
    <font>
      <sz val="10"/>
      <color indexed="24"/>
      <name val="Arial"/>
      <family val="2"/>
    </font>
    <font>
      <b/>
      <sz val="10"/>
      <color indexed="8"/>
      <name val="Arial"/>
      <family val="2"/>
    </font>
    <font>
      <sz val="10"/>
      <name val="MS Sans Serif"/>
      <family val="2"/>
    </font>
    <font>
      <sz val="1"/>
      <color indexed="8"/>
      <name val="Courier"/>
      <family val="3"/>
    </font>
    <font>
      <b/>
      <sz val="11"/>
      <color indexed="62"/>
      <name val="Calibri"/>
      <family val="2"/>
    </font>
    <font>
      <sz val="11"/>
      <color indexed="62"/>
      <name val="Calibri"/>
      <family val="2"/>
    </font>
    <font>
      <sz val="10"/>
      <name val="Courier"/>
      <family val="3"/>
    </font>
    <font>
      <i/>
      <sz val="11"/>
      <color indexed="23"/>
      <name val="Calibri"/>
      <family val="2"/>
    </font>
    <font>
      <sz val="12"/>
      <name val="Times New Roman"/>
      <family val="1"/>
    </font>
    <font>
      <b/>
      <sz val="48"/>
      <color indexed="12"/>
      <name val="Lucida Console"/>
      <family val="3"/>
    </font>
    <font>
      <sz val="10"/>
      <color indexed="18"/>
      <name val="Arial"/>
      <family val="2"/>
    </font>
    <font>
      <b/>
      <sz val="15"/>
      <color indexed="56"/>
      <name val="Calibri"/>
      <family val="2"/>
    </font>
    <font>
      <b/>
      <sz val="13"/>
      <color indexed="56"/>
      <name val="Calibri"/>
      <family val="2"/>
    </font>
    <font>
      <b/>
      <sz val="11"/>
      <color indexed="56"/>
      <name val="Calibri"/>
      <family val="2"/>
    </font>
    <font>
      <b/>
      <sz val="18"/>
      <color indexed="24"/>
      <name val="Arial"/>
      <family val="2"/>
    </font>
    <font>
      <u/>
      <sz val="9.35"/>
      <color theme="10"/>
      <name val="Calibri"/>
      <family val="2"/>
    </font>
    <font>
      <sz val="11"/>
      <color indexed="60"/>
      <name val="Calibri"/>
      <family val="2"/>
    </font>
    <font>
      <sz val="10"/>
      <name val="Palatino"/>
      <family val="1"/>
    </font>
    <font>
      <b/>
      <sz val="11"/>
      <color indexed="63"/>
      <name val="Calibri"/>
      <family val="2"/>
    </font>
    <font>
      <b/>
      <sz val="8"/>
      <name val="Times New Roman"/>
      <family val="1"/>
    </font>
    <font>
      <b/>
      <sz val="8"/>
      <color indexed="10"/>
      <name val="Arial"/>
      <family val="2"/>
    </font>
    <font>
      <b/>
      <sz val="7"/>
      <color indexed="10"/>
      <name val="Arial"/>
      <family val="2"/>
    </font>
    <font>
      <sz val="11"/>
      <color indexed="10"/>
      <name val="Calibri"/>
      <family val="2"/>
    </font>
    <font>
      <b/>
      <sz val="10"/>
      <name val="MS Sans Serif"/>
      <family val="2"/>
    </font>
    <font>
      <b/>
      <sz val="18"/>
      <color indexed="56"/>
      <name val="Cambria"/>
      <family val="2"/>
    </font>
    <font>
      <b/>
      <sz val="15"/>
      <color indexed="8"/>
      <name val="Calibri"/>
      <family val="2"/>
    </font>
    <font>
      <b/>
      <sz val="13"/>
      <color indexed="8"/>
      <name val="Calibri"/>
      <family val="2"/>
    </font>
    <font>
      <b/>
      <sz val="11"/>
      <color indexed="8"/>
      <name val="Calibri"/>
      <family val="2"/>
    </font>
    <font>
      <b/>
      <sz val="18"/>
      <color indexed="8"/>
      <name val="Cambria"/>
      <family val="2"/>
    </font>
    <font>
      <sz val="7"/>
      <name val="Arial"/>
      <family val="2"/>
    </font>
    <font>
      <b/>
      <sz val="11"/>
      <color theme="3" tint="0.39997558519241921"/>
      <name val="Arial"/>
      <family val="2"/>
    </font>
    <font>
      <b/>
      <i/>
      <sz val="10"/>
      <color rgb="FF003770"/>
      <name val="Arial Black"/>
      <family val="2"/>
    </font>
    <font>
      <b/>
      <sz val="10"/>
      <color rgb="FF003770"/>
      <name val="Arial"/>
      <family val="2"/>
    </font>
    <font>
      <b/>
      <sz val="9"/>
      <color rgb="FF000000"/>
      <name val="Arial"/>
      <family val="2"/>
    </font>
    <font>
      <b/>
      <sz val="8"/>
      <color rgb="FF000000"/>
      <name val="Arial"/>
      <family val="2"/>
    </font>
    <font>
      <sz val="7"/>
      <color rgb="FF000000"/>
      <name val="Arial"/>
      <family val="2"/>
    </font>
    <font>
      <sz val="11"/>
      <name val="Arial"/>
      <family val="1"/>
    </font>
    <font>
      <b/>
      <sz val="11"/>
      <name val="Arial"/>
      <family val="1"/>
    </font>
    <font>
      <sz val="10"/>
      <color rgb="FF000000"/>
      <name val="Arial"/>
      <family val="1"/>
    </font>
    <font>
      <sz val="10"/>
      <name val="Courier New"/>
      <family val="3"/>
    </font>
    <font>
      <b/>
      <i/>
      <sz val="15"/>
      <color rgb="FF002060"/>
      <name val="Arial Black"/>
      <family val="2"/>
    </font>
    <font>
      <b/>
      <sz val="15"/>
      <color indexed="56"/>
      <name val="Arial Black"/>
      <family val="2"/>
    </font>
    <font>
      <b/>
      <sz val="15"/>
      <color theme="1"/>
      <name val="Calibri"/>
      <family val="2"/>
      <scheme val="minor"/>
    </font>
    <font>
      <b/>
      <sz val="13"/>
      <color theme="1"/>
      <name val="Arial"/>
      <family val="2"/>
    </font>
    <font>
      <b/>
      <sz val="12"/>
      <name val="Arial"/>
      <family val="1"/>
    </font>
    <font>
      <b/>
      <sz val="11"/>
      <color theme="0"/>
      <name val="Arial"/>
      <family val="1"/>
    </font>
    <font>
      <b/>
      <sz val="10"/>
      <color theme="0"/>
      <name val="Arial"/>
      <family val="1"/>
    </font>
    <font>
      <b/>
      <sz val="9"/>
      <color theme="0"/>
      <name val="Arial"/>
      <family val="1"/>
    </font>
  </fonts>
  <fills count="94">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9" tint="-0.499984740745262"/>
        <bgColor indexed="64"/>
      </patternFill>
    </fill>
    <fill>
      <patternFill patternType="solid">
        <fgColor theme="1" tint="4.9989318521683403E-2"/>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7"/>
      </patternFill>
    </fill>
    <fill>
      <patternFill patternType="solid">
        <fgColor indexed="9"/>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55"/>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bgColor indexed="64"/>
      </patternFill>
    </fill>
    <fill>
      <patternFill patternType="solid">
        <fgColor indexed="55"/>
        <bgColor indexed="64"/>
      </patternFill>
    </fill>
    <fill>
      <patternFill patternType="solid">
        <fgColor indexed="27"/>
        <bgColor indexed="64"/>
      </patternFill>
    </fill>
    <fill>
      <patternFill patternType="solid">
        <fgColor indexed="41"/>
      </patternFill>
    </fill>
    <fill>
      <patternFill patternType="solid">
        <fgColor indexed="22"/>
        <bgColor indexed="64"/>
      </patternFill>
    </fill>
    <fill>
      <patternFill patternType="solid">
        <fgColor indexed="22"/>
        <bgColor indexed="22"/>
      </patternFill>
    </fill>
    <fill>
      <patternFill patternType="solid">
        <fgColor indexed="41"/>
        <bgColor indexed="64"/>
      </patternFill>
    </fill>
    <fill>
      <patternFill patternType="gray0625">
        <bgColor indexed="22"/>
      </patternFill>
    </fill>
    <fill>
      <patternFill patternType="solid">
        <fgColor indexed="38"/>
        <bgColor indexed="64"/>
      </patternFill>
    </fill>
    <fill>
      <patternFill patternType="solid">
        <fgColor indexed="9"/>
        <bgColor indexed="64"/>
      </patternFill>
    </fill>
    <fill>
      <patternFill patternType="solid">
        <fgColor indexed="12"/>
        <bgColor indexed="9"/>
      </patternFill>
    </fill>
    <fill>
      <patternFill patternType="solid">
        <fgColor indexed="18"/>
        <bgColor indexed="18"/>
      </patternFill>
    </fill>
    <fill>
      <patternFill patternType="lightTrellis">
        <fgColor indexed="22"/>
        <bgColor indexed="22"/>
      </patternFill>
    </fill>
    <fill>
      <patternFill patternType="solid">
        <fgColor indexed="34"/>
        <bgColor indexed="64"/>
      </patternFill>
    </fill>
    <fill>
      <patternFill patternType="solid">
        <fgColor indexed="53"/>
        <bgColor indexed="64"/>
      </patternFill>
    </fill>
    <fill>
      <patternFill patternType="solid">
        <fgColor indexed="43"/>
        <bgColor indexed="64"/>
      </patternFill>
    </fill>
    <fill>
      <patternFill patternType="solid">
        <fgColor indexed="23"/>
      </patternFill>
    </fill>
    <fill>
      <patternFill patternType="solid">
        <fgColor indexed="63"/>
      </patternFill>
    </fill>
    <fill>
      <patternFill patternType="solid">
        <fgColor indexed="54"/>
      </patternFill>
    </fill>
    <fill>
      <patternFill patternType="solid">
        <fgColor indexed="48"/>
        <bgColor indexed="64"/>
      </patternFill>
    </fill>
    <fill>
      <patternFill patternType="solid">
        <fgColor indexed="8"/>
        <bgColor indexed="64"/>
      </patternFill>
    </fill>
    <fill>
      <patternFill patternType="solid">
        <fgColor indexed="44"/>
        <bgColor indexed="64"/>
      </patternFill>
    </fill>
    <fill>
      <patternFill patternType="solid">
        <fgColor theme="6" tint="0.59999389629810485"/>
        <bgColor indexed="64"/>
      </patternFill>
    </fill>
    <fill>
      <patternFill patternType="solid">
        <fgColor rgb="FFFFC000"/>
        <bgColor indexed="64"/>
      </patternFill>
    </fill>
    <fill>
      <patternFill patternType="solid">
        <fgColor rgb="FFFFFFFF"/>
      </patternFill>
    </fill>
    <fill>
      <patternFill patternType="solid">
        <fgColor rgb="FFF7F3DF"/>
      </patternFill>
    </fill>
    <fill>
      <patternFill patternType="solid">
        <fgColor theme="4" tint="0.79998168889431442"/>
        <bgColor indexed="64"/>
      </patternFill>
    </fill>
    <fill>
      <patternFill patternType="solid">
        <fgColor rgb="FFFF9900"/>
        <bgColor indexed="64"/>
      </patternFill>
    </fill>
    <fill>
      <patternFill patternType="solid">
        <fgColor theme="4" tint="-0.499984740745262"/>
        <bgColor indexed="64"/>
      </patternFill>
    </fill>
  </fills>
  <borders count="10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top/>
      <bottom style="double">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hair">
        <color indexed="64"/>
      </bottom>
      <diagonal/>
    </border>
    <border>
      <left style="thin">
        <color auto="1"/>
      </left>
      <right/>
      <top style="thin">
        <color indexed="64"/>
      </top>
      <bottom style="hair">
        <color indexed="64"/>
      </bottom>
      <diagonal/>
    </border>
    <border>
      <left/>
      <right style="thin">
        <color auto="1"/>
      </right>
      <top style="thin">
        <color indexed="64"/>
      </top>
      <bottom style="hair">
        <color indexed="64"/>
      </bottom>
      <diagonal/>
    </border>
    <border>
      <left style="thin">
        <color auto="1"/>
      </left>
      <right/>
      <top style="hair">
        <color indexed="64"/>
      </top>
      <bottom style="hair">
        <color indexed="64"/>
      </bottom>
      <diagonal/>
    </border>
    <border>
      <left/>
      <right style="thin">
        <color auto="1"/>
      </right>
      <top/>
      <bottom style="hair">
        <color indexed="64"/>
      </bottom>
      <diagonal/>
    </border>
    <border>
      <left/>
      <right style="thin">
        <color auto="1"/>
      </right>
      <top style="hair">
        <color indexed="64"/>
      </top>
      <bottom style="hair">
        <color indexed="64"/>
      </bottom>
      <diagonal/>
    </border>
    <border>
      <left style="thin">
        <color auto="1"/>
      </left>
      <right/>
      <top/>
      <bottom style="hair">
        <color indexed="64"/>
      </bottom>
      <diagonal/>
    </border>
    <border>
      <left style="thin">
        <color auto="1"/>
      </left>
      <right/>
      <top style="hair">
        <color indexed="64"/>
      </top>
      <bottom style="thin">
        <color indexed="64"/>
      </bottom>
      <diagonal/>
    </border>
    <border>
      <left/>
      <right style="thin">
        <color auto="1"/>
      </right>
      <top style="hair">
        <color indexed="64"/>
      </top>
      <bottom style="thin">
        <color indexed="64"/>
      </bottom>
      <diagonal/>
    </border>
    <border>
      <left style="medium">
        <color indexed="64"/>
      </left>
      <right style="hair">
        <color indexed="64"/>
      </right>
      <top/>
      <bottom style="hair">
        <color indexed="64"/>
      </bottom>
      <diagonal/>
    </border>
    <border>
      <left style="double">
        <color indexed="64"/>
      </left>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thin">
        <color indexed="55"/>
      </left>
      <right style="thin">
        <color indexed="55"/>
      </right>
      <top style="thin">
        <color indexed="55"/>
      </top>
      <bottom style="thin">
        <color indexed="55"/>
      </bottom>
      <diagonal/>
    </border>
    <border>
      <left style="thin">
        <color indexed="21"/>
      </left>
      <right style="thin">
        <color indexed="21"/>
      </right>
      <top style="thin">
        <color indexed="21"/>
      </top>
      <bottom style="thin">
        <color indexed="21"/>
      </bottom>
      <diagonal/>
    </border>
    <border>
      <left style="double">
        <color indexed="21"/>
      </left>
      <right/>
      <top style="double">
        <color indexed="21"/>
      </top>
      <bottom style="double">
        <color indexed="22"/>
      </bottom>
      <diagonal/>
    </border>
    <border>
      <left style="double">
        <color indexed="22"/>
      </left>
      <right style="medium">
        <color indexed="22"/>
      </right>
      <top style="double">
        <color indexed="22"/>
      </top>
      <bottom style="double">
        <color indexed="21"/>
      </bottom>
      <diagonal/>
    </border>
    <border>
      <left style="double">
        <color indexed="21"/>
      </left>
      <right style="double">
        <color indexed="21"/>
      </right>
      <top style="double">
        <color indexed="21"/>
      </top>
      <bottom style="double">
        <color indexed="21"/>
      </bottom>
      <diagonal/>
    </border>
    <border>
      <left style="thin">
        <color indexed="12"/>
      </left>
      <right style="thin">
        <color indexed="12"/>
      </right>
      <top style="thin">
        <color indexed="12"/>
      </top>
      <bottom style="thin">
        <color indexed="1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medium">
        <color indexed="64"/>
      </left>
      <right style="hair">
        <color indexed="64"/>
      </right>
      <top style="hair">
        <color indexed="64"/>
      </top>
      <bottom style="hair">
        <color indexed="64"/>
      </bottom>
      <diagonal/>
    </border>
    <border>
      <left/>
      <right style="double">
        <color indexed="64"/>
      </right>
      <top/>
      <bottom/>
      <diagonal/>
    </border>
    <border>
      <left style="double">
        <color indexed="64"/>
      </left>
      <right style="double">
        <color indexed="64"/>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double">
        <color indexed="64"/>
      </left>
      <right style="thin">
        <color indexed="64"/>
      </right>
      <top style="double">
        <color indexed="64"/>
      </top>
      <bottom/>
      <diagonal/>
    </border>
    <border>
      <left style="double">
        <color indexed="64"/>
      </left>
      <right/>
      <top style="double">
        <color indexed="64"/>
      </top>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23"/>
      </top>
      <bottom/>
      <diagonal/>
    </border>
    <border>
      <left style="medium">
        <color indexed="64"/>
      </left>
      <right/>
      <top style="thin">
        <color indexed="64"/>
      </top>
      <bottom style="thin">
        <color indexed="64"/>
      </bottom>
      <diagonal/>
    </border>
    <border>
      <left/>
      <right/>
      <top/>
      <bottom style="thick">
        <color indexed="9"/>
      </bottom>
      <diagonal/>
    </border>
    <border>
      <left/>
      <right/>
      <top/>
      <bottom style="medium">
        <color indexed="9"/>
      </bottom>
      <diagonal/>
    </border>
    <border>
      <left/>
      <right/>
      <top style="thin">
        <color indexed="62"/>
      </top>
      <bottom style="double">
        <color indexed="62"/>
      </bottom>
      <diagonal/>
    </border>
    <border>
      <left style="thin">
        <color auto="1"/>
      </left>
      <right/>
      <top style="hair">
        <color indexed="64"/>
      </top>
      <bottom/>
      <diagonal/>
    </border>
    <border>
      <left/>
      <right/>
      <top style="hair">
        <color indexed="64"/>
      </top>
      <bottom/>
      <diagonal/>
    </border>
    <border>
      <left/>
      <right style="thin">
        <color auto="1"/>
      </right>
      <top style="hair">
        <color indexed="64"/>
      </top>
      <bottom/>
      <diagonal/>
    </border>
    <border>
      <left style="thin">
        <color rgb="FFCCCCCC"/>
      </left>
      <right style="thin">
        <color rgb="FFCCCCCC"/>
      </right>
      <top style="thin">
        <color rgb="FFCCCCCC"/>
      </top>
      <bottom style="thin">
        <color rgb="FFCCCCCC"/>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double">
        <color indexed="64"/>
      </bottom>
      <diagonal/>
    </border>
    <border>
      <left/>
      <right style="medium">
        <color indexed="64"/>
      </right>
      <top/>
      <bottom style="double">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rgb="FFCCCCCC"/>
      </left>
      <right/>
      <top style="thin">
        <color indexed="64"/>
      </top>
      <bottom style="thin">
        <color indexed="64"/>
      </bottom>
      <diagonal/>
    </border>
    <border>
      <left style="thin">
        <color rgb="FFCCCCCC"/>
      </left>
      <right style="thin">
        <color indexed="64"/>
      </right>
      <top style="thin">
        <color indexed="64"/>
      </top>
      <bottom/>
      <diagonal/>
    </border>
    <border>
      <left style="thin">
        <color rgb="FFCCCCCC"/>
      </left>
      <right style="thin">
        <color indexed="64"/>
      </right>
      <top/>
      <bottom style="thin">
        <color indexed="64"/>
      </bottom>
      <diagonal/>
    </border>
    <border>
      <left style="thin">
        <color indexed="64"/>
      </left>
      <right/>
      <top style="thin">
        <color indexed="64"/>
      </top>
      <bottom style="thin">
        <color rgb="FFCCCCCC"/>
      </bottom>
      <diagonal/>
    </border>
    <border>
      <left/>
      <right style="thin">
        <color indexed="64"/>
      </right>
      <top style="thin">
        <color indexed="64"/>
      </top>
      <bottom style="thin">
        <color rgb="FFCCCCCC"/>
      </bottom>
      <diagonal/>
    </border>
  </borders>
  <cellStyleXfs count="56731">
    <xf numFmtId="0" fontId="0" fillId="0" borderId="0"/>
    <xf numFmtId="0" fontId="5" fillId="0" borderId="0"/>
    <xf numFmtId="0" fontId="4" fillId="0" borderId="0"/>
    <xf numFmtId="169" fontId="5" fillId="0" borderId="0" applyFont="0" applyFill="0" applyBorder="0" applyAlignment="0" applyProtection="0"/>
    <xf numFmtId="165" fontId="4" fillId="0" borderId="0" applyFont="0" applyFill="0" applyBorder="0" applyAlignment="0" applyProtection="0"/>
    <xf numFmtId="44" fontId="4" fillId="0" borderId="0" applyFont="0" applyFill="0" applyBorder="0" applyAlignment="0" applyProtection="0"/>
    <xf numFmtId="0" fontId="15" fillId="0" borderId="0"/>
    <xf numFmtId="0" fontId="19" fillId="0" borderId="0" applyNumberFormat="0" applyFill="0" applyBorder="0" applyAlignment="0" applyProtection="0">
      <alignment vertical="top"/>
      <protection locked="0"/>
    </xf>
    <xf numFmtId="0" fontId="20" fillId="0" borderId="0" applyNumberFormat="0" applyFill="0" applyBorder="0" applyAlignment="0" applyProtection="0"/>
    <xf numFmtId="0" fontId="21" fillId="0" borderId="37" applyNumberFormat="0" applyFill="0" applyAlignment="0" applyProtection="0"/>
    <xf numFmtId="0" fontId="22" fillId="0" borderId="38" applyNumberFormat="0" applyFill="0" applyAlignment="0" applyProtection="0"/>
    <xf numFmtId="0" fontId="23" fillId="0" borderId="39" applyNumberFormat="0" applyFill="0" applyAlignment="0" applyProtection="0"/>
    <xf numFmtId="0" fontId="23" fillId="0" borderId="0" applyNumberFormat="0" applyFill="0" applyBorder="0" applyAlignment="0" applyProtection="0"/>
    <xf numFmtId="0" fontId="24" fillId="11" borderId="0" applyNumberFormat="0" applyBorder="0" applyAlignment="0" applyProtection="0"/>
    <xf numFmtId="0" fontId="25" fillId="12" borderId="0" applyNumberFormat="0" applyBorder="0" applyAlignment="0" applyProtection="0"/>
    <xf numFmtId="0" fontId="26" fillId="13" borderId="0" applyNumberFormat="0" applyBorder="0" applyAlignment="0" applyProtection="0"/>
    <xf numFmtId="0" fontId="27" fillId="14" borderId="40" applyNumberFormat="0" applyAlignment="0" applyProtection="0"/>
    <xf numFmtId="0" fontId="28" fillId="15" borderId="41" applyNumberFormat="0" applyAlignment="0" applyProtection="0"/>
    <xf numFmtId="0" fontId="29" fillId="15" borderId="40" applyNumberFormat="0" applyAlignment="0" applyProtection="0"/>
    <xf numFmtId="0" fontId="30" fillId="0" borderId="42" applyNumberFormat="0" applyFill="0" applyAlignment="0" applyProtection="0"/>
    <xf numFmtId="0" fontId="31" fillId="16" borderId="43" applyNumberFormat="0" applyAlignment="0" applyProtection="0"/>
    <xf numFmtId="0" fontId="3" fillId="0" borderId="0" applyNumberFormat="0" applyFill="0" applyBorder="0" applyAlignment="0" applyProtection="0"/>
    <xf numFmtId="0" fontId="4" fillId="17" borderId="44" applyNumberFormat="0" applyFont="0" applyAlignment="0" applyProtection="0"/>
    <xf numFmtId="0" fontId="32" fillId="0" borderId="0" applyNumberFormat="0" applyFill="0" applyBorder="0" applyAlignment="0" applyProtection="0"/>
    <xf numFmtId="0" fontId="1" fillId="0" borderId="45" applyNumberFormat="0" applyFill="0" applyAlignment="0" applyProtection="0"/>
    <xf numFmtId="0" fontId="33"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33" fillId="21" borderId="0" applyNumberFormat="0" applyBorder="0" applyAlignment="0" applyProtection="0"/>
    <xf numFmtId="0" fontId="33"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33" fillId="25" borderId="0" applyNumberFormat="0" applyBorder="0" applyAlignment="0" applyProtection="0"/>
    <xf numFmtId="0" fontId="33"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33" fillId="29" borderId="0" applyNumberFormat="0" applyBorder="0" applyAlignment="0" applyProtection="0"/>
    <xf numFmtId="0" fontId="33"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33" fillId="33" borderId="0" applyNumberFormat="0" applyBorder="0" applyAlignment="0" applyProtection="0"/>
    <xf numFmtId="0" fontId="33"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33" fillId="37" borderId="0" applyNumberFormat="0" applyBorder="0" applyAlignment="0" applyProtection="0"/>
    <xf numFmtId="0" fontId="33" fillId="38"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33" fillId="41" borderId="0" applyNumberFormat="0" applyBorder="0" applyAlignment="0" applyProtection="0"/>
    <xf numFmtId="0" fontId="17" fillId="0" borderId="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24" borderId="0" applyNumberFormat="0" applyBorder="0" applyAlignment="0" applyProtection="0"/>
    <xf numFmtId="0" fontId="4" fillId="28" borderId="0" applyNumberFormat="0" applyBorder="0" applyAlignment="0" applyProtection="0"/>
    <xf numFmtId="0" fontId="4" fillId="32" borderId="0" applyNumberFormat="0" applyBorder="0" applyAlignment="0" applyProtection="0"/>
    <xf numFmtId="0" fontId="4" fillId="36" borderId="0" applyNumberFormat="0" applyBorder="0" applyAlignment="0" applyProtection="0"/>
    <xf numFmtId="0" fontId="4" fillId="40" borderId="0" applyNumberFormat="0" applyBorder="0" applyAlignment="0" applyProtection="0"/>
    <xf numFmtId="0" fontId="33" fillId="21" borderId="0" applyNumberFormat="0" applyBorder="0" applyAlignment="0" applyProtection="0"/>
    <xf numFmtId="0" fontId="33" fillId="25" borderId="0" applyNumberFormat="0" applyBorder="0" applyAlignment="0" applyProtection="0"/>
    <xf numFmtId="0" fontId="33" fillId="29" borderId="0" applyNumberFormat="0" applyBorder="0" applyAlignment="0" applyProtection="0"/>
    <xf numFmtId="0" fontId="33" fillId="33" borderId="0" applyNumberFormat="0" applyBorder="0" applyAlignment="0" applyProtection="0"/>
    <xf numFmtId="0" fontId="33" fillId="37" borderId="0" applyNumberFormat="0" applyBorder="0" applyAlignment="0" applyProtection="0"/>
    <xf numFmtId="0" fontId="33" fillId="41" borderId="0" applyNumberFormat="0" applyBorder="0" applyAlignment="0" applyProtection="0"/>
    <xf numFmtId="0" fontId="24" fillId="11" borderId="0" applyNumberFormat="0" applyBorder="0" applyAlignment="0" applyProtection="0"/>
    <xf numFmtId="0" fontId="30" fillId="0" borderId="42" applyNumberFormat="0" applyFill="0" applyAlignment="0" applyProtection="0"/>
    <xf numFmtId="0" fontId="33" fillId="18" borderId="0" applyNumberFormat="0" applyBorder="0" applyAlignment="0" applyProtection="0"/>
    <xf numFmtId="0" fontId="33" fillId="22"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4" borderId="0" applyNumberFormat="0" applyBorder="0" applyAlignment="0" applyProtection="0"/>
    <xf numFmtId="0" fontId="33" fillId="38" borderId="0" applyNumberFormat="0" applyBorder="0" applyAlignment="0" applyProtection="0"/>
    <xf numFmtId="0" fontId="25" fillId="12" borderId="0" applyNumberFormat="0" applyBorder="0" applyAlignment="0" applyProtection="0"/>
    <xf numFmtId="0" fontId="26" fillId="13" borderId="0" applyNumberFormat="0" applyBorder="0" applyAlignment="0" applyProtection="0"/>
    <xf numFmtId="0" fontId="5" fillId="0" borderId="0"/>
    <xf numFmtId="0" fontId="4" fillId="0" borderId="0"/>
    <xf numFmtId="0" fontId="15" fillId="0" borderId="0"/>
    <xf numFmtId="0" fontId="17"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17" borderId="44" applyNumberFormat="0" applyFont="0" applyAlignment="0" applyProtection="0"/>
    <xf numFmtId="9" fontId="4" fillId="0" borderId="0" applyFont="0" applyFill="0" applyBorder="0" applyAlignment="0" applyProtection="0"/>
    <xf numFmtId="0" fontId="3" fillId="0" borderId="0" applyNumberFormat="0" applyFill="0" applyBorder="0" applyAlignment="0" applyProtection="0"/>
    <xf numFmtId="0" fontId="32" fillId="0" borderId="0" applyNumberFormat="0" applyFill="0" applyBorder="0" applyAlignment="0" applyProtection="0"/>
    <xf numFmtId="0" fontId="21" fillId="0" borderId="37" applyNumberFormat="0" applyFill="0" applyAlignment="0" applyProtection="0"/>
    <xf numFmtId="0" fontId="22" fillId="0" borderId="38" applyNumberFormat="0" applyFill="0" applyAlignment="0" applyProtection="0"/>
    <xf numFmtId="0" fontId="23" fillId="0" borderId="39" applyNumberFormat="0" applyFill="0" applyAlignment="0" applyProtection="0"/>
    <xf numFmtId="0" fontId="23" fillId="0" borderId="0" applyNumberFormat="0" applyFill="0" applyBorder="0" applyAlignment="0" applyProtection="0"/>
    <xf numFmtId="0" fontId="20" fillId="0" borderId="0" applyNumberFormat="0" applyFill="0" applyBorder="0" applyAlignment="0" applyProtection="0"/>
    <xf numFmtId="0" fontId="1" fillId="0" borderId="45" applyNumberFormat="0" applyFill="0" applyAlignment="0" applyProtection="0"/>
    <xf numFmtId="172" fontId="40" fillId="0" borderId="55" applyBorder="0" applyAlignment="0">
      <alignment horizontal="center" vertical="center"/>
    </xf>
    <xf numFmtId="169" fontId="8" fillId="0" borderId="0"/>
    <xf numFmtId="172" fontId="41" fillId="0" borderId="55" applyBorder="0" applyAlignment="0">
      <alignment horizontal="center"/>
    </xf>
    <xf numFmtId="172" fontId="7" fillId="0" borderId="55" applyBorder="0" applyAlignment="0">
      <alignment horizontal="center" vertical="center"/>
    </xf>
    <xf numFmtId="172" fontId="42" fillId="0" borderId="55" applyBorder="0" applyAlignment="0">
      <alignment horizontal="center" vertical="center"/>
    </xf>
    <xf numFmtId="0" fontId="43" fillId="42" borderId="0" applyNumberFormat="0" applyBorder="0" applyAlignment="0" applyProtection="0"/>
    <xf numFmtId="173" fontId="43" fillId="42" borderId="0" applyNumberFormat="0" applyBorder="0" applyAlignment="0" applyProtection="0"/>
    <xf numFmtId="173" fontId="43" fillId="42" borderId="0" applyNumberFormat="0" applyBorder="0" applyAlignment="0" applyProtection="0"/>
    <xf numFmtId="174" fontId="43" fillId="42" borderId="0" applyNumberFormat="0" applyBorder="0" applyAlignment="0" applyProtection="0"/>
    <xf numFmtId="174" fontId="43" fillId="42" borderId="0" applyNumberFormat="0" applyBorder="0" applyAlignment="0" applyProtection="0"/>
    <xf numFmtId="174" fontId="43" fillId="42" borderId="0" applyNumberFormat="0" applyBorder="0" applyAlignment="0" applyProtection="0"/>
    <xf numFmtId="174" fontId="43" fillId="42" borderId="0" applyNumberFormat="0" applyBorder="0" applyAlignment="0" applyProtection="0"/>
    <xf numFmtId="174" fontId="43" fillId="42" borderId="0" applyNumberFormat="0" applyBorder="0" applyAlignment="0" applyProtection="0"/>
    <xf numFmtId="174" fontId="43" fillId="42" borderId="0" applyNumberFormat="0" applyBorder="0" applyAlignment="0" applyProtection="0"/>
    <xf numFmtId="173" fontId="43" fillId="42" borderId="0" applyNumberFormat="0" applyBorder="0" applyAlignment="0" applyProtection="0"/>
    <xf numFmtId="175" fontId="43" fillId="42" borderId="0" applyNumberFormat="0" applyBorder="0" applyAlignment="0" applyProtection="0"/>
    <xf numFmtId="175" fontId="43" fillId="42" borderId="0" applyNumberFormat="0" applyBorder="0" applyAlignment="0" applyProtection="0"/>
    <xf numFmtId="175" fontId="43" fillId="42" borderId="0" applyNumberFormat="0" applyBorder="0" applyAlignment="0" applyProtection="0"/>
    <xf numFmtId="175" fontId="43" fillId="42" borderId="0" applyNumberFormat="0" applyBorder="0" applyAlignment="0" applyProtection="0"/>
    <xf numFmtId="175" fontId="43" fillId="42" borderId="0" applyNumberFormat="0" applyBorder="0" applyAlignment="0" applyProtection="0"/>
    <xf numFmtId="173" fontId="43" fillId="42" borderId="0" applyNumberFormat="0" applyBorder="0" applyAlignment="0" applyProtection="0"/>
    <xf numFmtId="173" fontId="43" fillId="42" borderId="0" applyNumberFormat="0" applyBorder="0" applyAlignment="0" applyProtection="0"/>
    <xf numFmtId="173" fontId="43" fillId="42" borderId="0" applyNumberFormat="0" applyBorder="0" applyAlignment="0" applyProtection="0"/>
    <xf numFmtId="174" fontId="43" fillId="42" borderId="0" applyNumberFormat="0" applyBorder="0" applyAlignment="0" applyProtection="0"/>
    <xf numFmtId="174" fontId="43" fillId="42" borderId="0" applyNumberFormat="0" applyBorder="0" applyAlignment="0" applyProtection="0"/>
    <xf numFmtId="174" fontId="43" fillId="42" borderId="0" applyNumberFormat="0" applyBorder="0" applyAlignment="0" applyProtection="0"/>
    <xf numFmtId="174" fontId="43" fillId="42" borderId="0" applyNumberFormat="0" applyBorder="0" applyAlignment="0" applyProtection="0"/>
    <xf numFmtId="174" fontId="43" fillId="42" borderId="0" applyNumberFormat="0" applyBorder="0" applyAlignment="0" applyProtection="0"/>
    <xf numFmtId="174" fontId="43" fillId="42" borderId="0" applyNumberFormat="0" applyBorder="0" applyAlignment="0" applyProtection="0"/>
    <xf numFmtId="0" fontId="43" fillId="43" borderId="0" applyNumberFormat="0" applyBorder="0" applyAlignment="0" applyProtection="0"/>
    <xf numFmtId="173" fontId="43" fillId="43" borderId="0" applyNumberFormat="0" applyBorder="0" applyAlignment="0" applyProtection="0"/>
    <xf numFmtId="173" fontId="43" fillId="43" borderId="0" applyNumberFormat="0" applyBorder="0" applyAlignment="0" applyProtection="0"/>
    <xf numFmtId="174" fontId="43" fillId="43" borderId="0" applyNumberFormat="0" applyBorder="0" applyAlignment="0" applyProtection="0"/>
    <xf numFmtId="174" fontId="43" fillId="43" borderId="0" applyNumberFormat="0" applyBorder="0" applyAlignment="0" applyProtection="0"/>
    <xf numFmtId="174" fontId="43" fillId="43" borderId="0" applyNumberFormat="0" applyBorder="0" applyAlignment="0" applyProtection="0"/>
    <xf numFmtId="174" fontId="43" fillId="43" borderId="0" applyNumberFormat="0" applyBorder="0" applyAlignment="0" applyProtection="0"/>
    <xf numFmtId="174" fontId="43" fillId="43" borderId="0" applyNumberFormat="0" applyBorder="0" applyAlignment="0" applyProtection="0"/>
    <xf numFmtId="174" fontId="43" fillId="43" borderId="0" applyNumberFormat="0" applyBorder="0" applyAlignment="0" applyProtection="0"/>
    <xf numFmtId="173" fontId="43" fillId="43" borderId="0" applyNumberFormat="0" applyBorder="0" applyAlignment="0" applyProtection="0"/>
    <xf numFmtId="175" fontId="43" fillId="43" borderId="0" applyNumberFormat="0" applyBorder="0" applyAlignment="0" applyProtection="0"/>
    <xf numFmtId="175" fontId="43" fillId="43" borderId="0" applyNumberFormat="0" applyBorder="0" applyAlignment="0" applyProtection="0"/>
    <xf numFmtId="175" fontId="43" fillId="43" borderId="0" applyNumberFormat="0" applyBorder="0" applyAlignment="0" applyProtection="0"/>
    <xf numFmtId="175" fontId="43" fillId="43" borderId="0" applyNumberFormat="0" applyBorder="0" applyAlignment="0" applyProtection="0"/>
    <xf numFmtId="175" fontId="43" fillId="43" borderId="0" applyNumberFormat="0" applyBorder="0" applyAlignment="0" applyProtection="0"/>
    <xf numFmtId="173" fontId="43" fillId="43" borderId="0" applyNumberFormat="0" applyBorder="0" applyAlignment="0" applyProtection="0"/>
    <xf numFmtId="173" fontId="43" fillId="43" borderId="0" applyNumberFormat="0" applyBorder="0" applyAlignment="0" applyProtection="0"/>
    <xf numFmtId="173" fontId="43" fillId="43" borderId="0" applyNumberFormat="0" applyBorder="0" applyAlignment="0" applyProtection="0"/>
    <xf numFmtId="174" fontId="43" fillId="43" borderId="0" applyNumberFormat="0" applyBorder="0" applyAlignment="0" applyProtection="0"/>
    <xf numFmtId="174" fontId="43" fillId="43" borderId="0" applyNumberFormat="0" applyBorder="0" applyAlignment="0" applyProtection="0"/>
    <xf numFmtId="174" fontId="43" fillId="43" borderId="0" applyNumberFormat="0" applyBorder="0" applyAlignment="0" applyProtection="0"/>
    <xf numFmtId="174" fontId="43" fillId="43" borderId="0" applyNumberFormat="0" applyBorder="0" applyAlignment="0" applyProtection="0"/>
    <xf numFmtId="174" fontId="43" fillId="43" borderId="0" applyNumberFormat="0" applyBorder="0" applyAlignment="0" applyProtection="0"/>
    <xf numFmtId="174" fontId="43" fillId="43" borderId="0" applyNumberFormat="0" applyBorder="0" applyAlignment="0" applyProtection="0"/>
    <xf numFmtId="0" fontId="43" fillId="44" borderId="0" applyNumberFormat="0" applyBorder="0" applyAlignment="0" applyProtection="0"/>
    <xf numFmtId="173" fontId="43" fillId="44" borderId="0" applyNumberFormat="0" applyBorder="0" applyAlignment="0" applyProtection="0"/>
    <xf numFmtId="173" fontId="43" fillId="44" borderId="0" applyNumberFormat="0" applyBorder="0" applyAlignment="0" applyProtection="0"/>
    <xf numFmtId="174" fontId="43" fillId="44" borderId="0" applyNumberFormat="0" applyBorder="0" applyAlignment="0" applyProtection="0"/>
    <xf numFmtId="174" fontId="43" fillId="44" borderId="0" applyNumberFormat="0" applyBorder="0" applyAlignment="0" applyProtection="0"/>
    <xf numFmtId="174" fontId="43" fillId="44" borderId="0" applyNumberFormat="0" applyBorder="0" applyAlignment="0" applyProtection="0"/>
    <xf numFmtId="174" fontId="43" fillId="44" borderId="0" applyNumberFormat="0" applyBorder="0" applyAlignment="0" applyProtection="0"/>
    <xf numFmtId="174" fontId="43" fillId="44" borderId="0" applyNumberFormat="0" applyBorder="0" applyAlignment="0" applyProtection="0"/>
    <xf numFmtId="174" fontId="43" fillId="44" borderId="0" applyNumberFormat="0" applyBorder="0" applyAlignment="0" applyProtection="0"/>
    <xf numFmtId="173" fontId="43" fillId="44" borderId="0" applyNumberFormat="0" applyBorder="0" applyAlignment="0" applyProtection="0"/>
    <xf numFmtId="175" fontId="43" fillId="44" borderId="0" applyNumberFormat="0" applyBorder="0" applyAlignment="0" applyProtection="0"/>
    <xf numFmtId="175" fontId="43" fillId="44" borderId="0" applyNumberFormat="0" applyBorder="0" applyAlignment="0" applyProtection="0"/>
    <xf numFmtId="175" fontId="43" fillId="44" borderId="0" applyNumberFormat="0" applyBorder="0" applyAlignment="0" applyProtection="0"/>
    <xf numFmtId="175" fontId="43" fillId="44" borderId="0" applyNumberFormat="0" applyBorder="0" applyAlignment="0" applyProtection="0"/>
    <xf numFmtId="175" fontId="43" fillId="44" borderId="0" applyNumberFormat="0" applyBorder="0" applyAlignment="0" applyProtection="0"/>
    <xf numFmtId="173" fontId="43" fillId="44" borderId="0" applyNumberFormat="0" applyBorder="0" applyAlignment="0" applyProtection="0"/>
    <xf numFmtId="173" fontId="43" fillId="44" borderId="0" applyNumberFormat="0" applyBorder="0" applyAlignment="0" applyProtection="0"/>
    <xf numFmtId="173" fontId="43" fillId="44" borderId="0" applyNumberFormat="0" applyBorder="0" applyAlignment="0" applyProtection="0"/>
    <xf numFmtId="174" fontId="43" fillId="44" borderId="0" applyNumberFormat="0" applyBorder="0" applyAlignment="0" applyProtection="0"/>
    <xf numFmtId="174" fontId="43" fillId="44" borderId="0" applyNumberFormat="0" applyBorder="0" applyAlignment="0" applyProtection="0"/>
    <xf numFmtId="174" fontId="43" fillId="44" borderId="0" applyNumberFormat="0" applyBorder="0" applyAlignment="0" applyProtection="0"/>
    <xf numFmtId="174" fontId="43" fillId="44" borderId="0" applyNumberFormat="0" applyBorder="0" applyAlignment="0" applyProtection="0"/>
    <xf numFmtId="174" fontId="43" fillId="44" borderId="0" applyNumberFormat="0" applyBorder="0" applyAlignment="0" applyProtection="0"/>
    <xf numFmtId="174" fontId="43" fillId="44" borderId="0" applyNumberFormat="0" applyBorder="0" applyAlignment="0" applyProtection="0"/>
    <xf numFmtId="0" fontId="43" fillId="45" borderId="0" applyNumberFormat="0" applyBorder="0" applyAlignment="0" applyProtection="0"/>
    <xf numFmtId="173" fontId="43" fillId="45" borderId="0" applyNumberFormat="0" applyBorder="0" applyAlignment="0" applyProtection="0"/>
    <xf numFmtId="173" fontId="43" fillId="45" borderId="0" applyNumberFormat="0" applyBorder="0" applyAlignment="0" applyProtection="0"/>
    <xf numFmtId="174" fontId="43" fillId="45" borderId="0" applyNumberFormat="0" applyBorder="0" applyAlignment="0" applyProtection="0"/>
    <xf numFmtId="174" fontId="43" fillId="45" borderId="0" applyNumberFormat="0" applyBorder="0" applyAlignment="0" applyProtection="0"/>
    <xf numFmtId="174" fontId="43" fillId="45" borderId="0" applyNumberFormat="0" applyBorder="0" applyAlignment="0" applyProtection="0"/>
    <xf numFmtId="174" fontId="43" fillId="45" borderId="0" applyNumberFormat="0" applyBorder="0" applyAlignment="0" applyProtection="0"/>
    <xf numFmtId="174" fontId="43" fillId="45" borderId="0" applyNumberFormat="0" applyBorder="0" applyAlignment="0" applyProtection="0"/>
    <xf numFmtId="174" fontId="43" fillId="45" borderId="0" applyNumberFormat="0" applyBorder="0" applyAlignment="0" applyProtection="0"/>
    <xf numFmtId="173" fontId="43" fillId="45" borderId="0" applyNumberFormat="0" applyBorder="0" applyAlignment="0" applyProtection="0"/>
    <xf numFmtId="175" fontId="43" fillId="45" borderId="0" applyNumberFormat="0" applyBorder="0" applyAlignment="0" applyProtection="0"/>
    <xf numFmtId="175" fontId="43" fillId="45" borderId="0" applyNumberFormat="0" applyBorder="0" applyAlignment="0" applyProtection="0"/>
    <xf numFmtId="175" fontId="43" fillId="45" borderId="0" applyNumberFormat="0" applyBorder="0" applyAlignment="0" applyProtection="0"/>
    <xf numFmtId="175" fontId="43" fillId="45" borderId="0" applyNumberFormat="0" applyBorder="0" applyAlignment="0" applyProtection="0"/>
    <xf numFmtId="175" fontId="43" fillId="45" borderId="0" applyNumberFormat="0" applyBorder="0" applyAlignment="0" applyProtection="0"/>
    <xf numFmtId="173" fontId="43" fillId="45" borderId="0" applyNumberFormat="0" applyBorder="0" applyAlignment="0" applyProtection="0"/>
    <xf numFmtId="173" fontId="43" fillId="45" borderId="0" applyNumberFormat="0" applyBorder="0" applyAlignment="0" applyProtection="0"/>
    <xf numFmtId="173" fontId="43" fillId="45" borderId="0" applyNumberFormat="0" applyBorder="0" applyAlignment="0" applyProtection="0"/>
    <xf numFmtId="174" fontId="43" fillId="45" borderId="0" applyNumberFormat="0" applyBorder="0" applyAlignment="0" applyProtection="0"/>
    <xf numFmtId="174" fontId="43" fillId="45" borderId="0" applyNumberFormat="0" applyBorder="0" applyAlignment="0" applyProtection="0"/>
    <xf numFmtId="174" fontId="43" fillId="45" borderId="0" applyNumberFormat="0" applyBorder="0" applyAlignment="0" applyProtection="0"/>
    <xf numFmtId="174" fontId="43" fillId="45" borderId="0" applyNumberFormat="0" applyBorder="0" applyAlignment="0" applyProtection="0"/>
    <xf numFmtId="174" fontId="43" fillId="45" borderId="0" applyNumberFormat="0" applyBorder="0" applyAlignment="0" applyProtection="0"/>
    <xf numFmtId="174" fontId="43" fillId="45" borderId="0" applyNumberFormat="0" applyBorder="0" applyAlignment="0" applyProtection="0"/>
    <xf numFmtId="0" fontId="43" fillId="46" borderId="0" applyNumberFormat="0" applyBorder="0" applyAlignment="0" applyProtection="0"/>
    <xf numFmtId="173" fontId="43" fillId="46" borderId="0" applyNumberFormat="0" applyBorder="0" applyAlignment="0" applyProtection="0"/>
    <xf numFmtId="173" fontId="43" fillId="46" borderId="0" applyNumberFormat="0" applyBorder="0" applyAlignment="0" applyProtection="0"/>
    <xf numFmtId="174" fontId="43" fillId="46" borderId="0" applyNumberFormat="0" applyBorder="0" applyAlignment="0" applyProtection="0"/>
    <xf numFmtId="174" fontId="43" fillId="46" borderId="0" applyNumberFormat="0" applyBorder="0" applyAlignment="0" applyProtection="0"/>
    <xf numFmtId="174" fontId="43" fillId="46" borderId="0" applyNumberFormat="0" applyBorder="0" applyAlignment="0" applyProtection="0"/>
    <xf numFmtId="174" fontId="43" fillId="46" borderId="0" applyNumberFormat="0" applyBorder="0" applyAlignment="0" applyProtection="0"/>
    <xf numFmtId="174" fontId="43" fillId="46" borderId="0" applyNumberFormat="0" applyBorder="0" applyAlignment="0" applyProtection="0"/>
    <xf numFmtId="174" fontId="43" fillId="46" borderId="0" applyNumberFormat="0" applyBorder="0" applyAlignment="0" applyProtection="0"/>
    <xf numFmtId="173" fontId="43" fillId="46" borderId="0" applyNumberFormat="0" applyBorder="0" applyAlignment="0" applyProtection="0"/>
    <xf numFmtId="175" fontId="43" fillId="46" borderId="0" applyNumberFormat="0" applyBorder="0" applyAlignment="0" applyProtection="0"/>
    <xf numFmtId="175" fontId="43" fillId="46" borderId="0" applyNumberFormat="0" applyBorder="0" applyAlignment="0" applyProtection="0"/>
    <xf numFmtId="175" fontId="43" fillId="46" borderId="0" applyNumberFormat="0" applyBorder="0" applyAlignment="0" applyProtection="0"/>
    <xf numFmtId="175" fontId="43" fillId="46" borderId="0" applyNumberFormat="0" applyBorder="0" applyAlignment="0" applyProtection="0"/>
    <xf numFmtId="175" fontId="43" fillId="46" borderId="0" applyNumberFormat="0" applyBorder="0" applyAlignment="0" applyProtection="0"/>
    <xf numFmtId="173" fontId="43" fillId="46" borderId="0" applyNumberFormat="0" applyBorder="0" applyAlignment="0" applyProtection="0"/>
    <xf numFmtId="173" fontId="43" fillId="46" borderId="0" applyNumberFormat="0" applyBorder="0" applyAlignment="0" applyProtection="0"/>
    <xf numFmtId="173" fontId="43" fillId="46" borderId="0" applyNumberFormat="0" applyBorder="0" applyAlignment="0" applyProtection="0"/>
    <xf numFmtId="174" fontId="43" fillId="46" borderId="0" applyNumberFormat="0" applyBorder="0" applyAlignment="0" applyProtection="0"/>
    <xf numFmtId="174" fontId="43" fillId="46" borderId="0" applyNumberFormat="0" applyBorder="0" applyAlignment="0" applyProtection="0"/>
    <xf numFmtId="174" fontId="43" fillId="46" borderId="0" applyNumberFormat="0" applyBorder="0" applyAlignment="0" applyProtection="0"/>
    <xf numFmtId="174" fontId="43" fillId="46" borderId="0" applyNumberFormat="0" applyBorder="0" applyAlignment="0" applyProtection="0"/>
    <xf numFmtId="174" fontId="43" fillId="46" borderId="0" applyNumberFormat="0" applyBorder="0" applyAlignment="0" applyProtection="0"/>
    <xf numFmtId="174" fontId="43" fillId="46" borderId="0" applyNumberFormat="0" applyBorder="0" applyAlignment="0" applyProtection="0"/>
    <xf numFmtId="0" fontId="43" fillId="47" borderId="0" applyNumberFormat="0" applyBorder="0" applyAlignment="0" applyProtection="0"/>
    <xf numFmtId="173" fontId="43" fillId="48" borderId="0" applyNumberFormat="0" applyBorder="0" applyAlignment="0" applyProtection="0"/>
    <xf numFmtId="173" fontId="43" fillId="48" borderId="0" applyNumberFormat="0" applyBorder="0" applyAlignment="0" applyProtection="0"/>
    <xf numFmtId="174" fontId="43" fillId="48" borderId="0" applyNumberFormat="0" applyBorder="0" applyAlignment="0" applyProtection="0"/>
    <xf numFmtId="174" fontId="43" fillId="48" borderId="0" applyNumberFormat="0" applyBorder="0" applyAlignment="0" applyProtection="0"/>
    <xf numFmtId="174" fontId="43" fillId="48" borderId="0" applyNumberFormat="0" applyBorder="0" applyAlignment="0" applyProtection="0"/>
    <xf numFmtId="174" fontId="43" fillId="48" borderId="0" applyNumberFormat="0" applyBorder="0" applyAlignment="0" applyProtection="0"/>
    <xf numFmtId="174" fontId="43" fillId="48" borderId="0" applyNumberFormat="0" applyBorder="0" applyAlignment="0" applyProtection="0"/>
    <xf numFmtId="174" fontId="43" fillId="48" borderId="0" applyNumberFormat="0" applyBorder="0" applyAlignment="0" applyProtection="0"/>
    <xf numFmtId="173" fontId="43" fillId="48" borderId="0" applyNumberFormat="0" applyBorder="0" applyAlignment="0" applyProtection="0"/>
    <xf numFmtId="175" fontId="43" fillId="48" borderId="0" applyNumberFormat="0" applyBorder="0" applyAlignment="0" applyProtection="0"/>
    <xf numFmtId="175" fontId="43" fillId="48" borderId="0" applyNumberFormat="0" applyBorder="0" applyAlignment="0" applyProtection="0"/>
    <xf numFmtId="175" fontId="43" fillId="48" borderId="0" applyNumberFormat="0" applyBorder="0" applyAlignment="0" applyProtection="0"/>
    <xf numFmtId="175" fontId="43" fillId="48" borderId="0" applyNumberFormat="0" applyBorder="0" applyAlignment="0" applyProtection="0"/>
    <xf numFmtId="175" fontId="43" fillId="48" borderId="0" applyNumberFormat="0" applyBorder="0" applyAlignment="0" applyProtection="0"/>
    <xf numFmtId="173" fontId="43" fillId="48" borderId="0" applyNumberFormat="0" applyBorder="0" applyAlignment="0" applyProtection="0"/>
    <xf numFmtId="173" fontId="43" fillId="48" borderId="0" applyNumberFormat="0" applyBorder="0" applyAlignment="0" applyProtection="0"/>
    <xf numFmtId="173" fontId="43" fillId="48" borderId="0" applyNumberFormat="0" applyBorder="0" applyAlignment="0" applyProtection="0"/>
    <xf numFmtId="174" fontId="43" fillId="48" borderId="0" applyNumberFormat="0" applyBorder="0" applyAlignment="0" applyProtection="0"/>
    <xf numFmtId="174" fontId="43" fillId="48" borderId="0" applyNumberFormat="0" applyBorder="0" applyAlignment="0" applyProtection="0"/>
    <xf numFmtId="174" fontId="43" fillId="48" borderId="0" applyNumberFormat="0" applyBorder="0" applyAlignment="0" applyProtection="0"/>
    <xf numFmtId="174" fontId="43" fillId="48" borderId="0" applyNumberFormat="0" applyBorder="0" applyAlignment="0" applyProtection="0"/>
    <xf numFmtId="174" fontId="43" fillId="48" borderId="0" applyNumberFormat="0" applyBorder="0" applyAlignment="0" applyProtection="0"/>
    <xf numFmtId="174" fontId="43" fillId="48"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4" borderId="0" applyNumberFormat="0" applyBorder="0" applyAlignment="0" applyProtection="0"/>
    <xf numFmtId="0" fontId="4" fillId="45"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3" fillId="49" borderId="0" applyNumberFormat="0" applyBorder="0" applyAlignment="0" applyProtection="0"/>
    <xf numFmtId="0" fontId="43" fillId="48" borderId="0" applyNumberFormat="0" applyBorder="0" applyAlignment="0" applyProtection="0"/>
    <xf numFmtId="0" fontId="43" fillId="50" borderId="0" applyNumberFormat="0" applyBorder="0" applyAlignment="0" applyProtection="0"/>
    <xf numFmtId="0" fontId="43" fillId="49" borderId="0" applyNumberFormat="0" applyBorder="0" applyAlignment="0" applyProtection="0"/>
    <xf numFmtId="0" fontId="43" fillId="46" borderId="0" applyNumberFormat="0" applyBorder="0" applyAlignment="0" applyProtection="0"/>
    <xf numFmtId="0" fontId="43" fillId="48" borderId="0" applyNumberFormat="0" applyBorder="0" applyAlignment="0" applyProtection="0"/>
    <xf numFmtId="0" fontId="43" fillId="51" borderId="0" applyNumberFormat="0" applyBorder="0" applyAlignment="0" applyProtection="0"/>
    <xf numFmtId="173" fontId="43" fillId="51" borderId="0" applyNumberFormat="0" applyBorder="0" applyAlignment="0" applyProtection="0"/>
    <xf numFmtId="173" fontId="43" fillId="51" borderId="0" applyNumberFormat="0" applyBorder="0" applyAlignment="0" applyProtection="0"/>
    <xf numFmtId="174" fontId="43" fillId="51" borderId="0" applyNumberFormat="0" applyBorder="0" applyAlignment="0" applyProtection="0"/>
    <xf numFmtId="174" fontId="43" fillId="51" borderId="0" applyNumberFormat="0" applyBorder="0" applyAlignment="0" applyProtection="0"/>
    <xf numFmtId="174" fontId="43" fillId="51" borderId="0" applyNumberFormat="0" applyBorder="0" applyAlignment="0" applyProtection="0"/>
    <xf numFmtId="174" fontId="43" fillId="51" borderId="0" applyNumberFormat="0" applyBorder="0" applyAlignment="0" applyProtection="0"/>
    <xf numFmtId="174" fontId="43" fillId="51" borderId="0" applyNumberFormat="0" applyBorder="0" applyAlignment="0" applyProtection="0"/>
    <xf numFmtId="174" fontId="43" fillId="51" borderId="0" applyNumberFormat="0" applyBorder="0" applyAlignment="0" applyProtection="0"/>
    <xf numFmtId="173" fontId="43" fillId="51" borderId="0" applyNumberFormat="0" applyBorder="0" applyAlignment="0" applyProtection="0"/>
    <xf numFmtId="175" fontId="43" fillId="51" borderId="0" applyNumberFormat="0" applyBorder="0" applyAlignment="0" applyProtection="0"/>
    <xf numFmtId="175" fontId="43" fillId="51" borderId="0" applyNumberFormat="0" applyBorder="0" applyAlignment="0" applyProtection="0"/>
    <xf numFmtId="175" fontId="43" fillId="51" borderId="0" applyNumberFormat="0" applyBorder="0" applyAlignment="0" applyProtection="0"/>
    <xf numFmtId="175" fontId="43" fillId="51" borderId="0" applyNumberFormat="0" applyBorder="0" applyAlignment="0" applyProtection="0"/>
    <xf numFmtId="175" fontId="43" fillId="51" borderId="0" applyNumberFormat="0" applyBorder="0" applyAlignment="0" applyProtection="0"/>
    <xf numFmtId="173" fontId="43" fillId="51" borderId="0" applyNumberFormat="0" applyBorder="0" applyAlignment="0" applyProtection="0"/>
    <xf numFmtId="173" fontId="43" fillId="51" borderId="0" applyNumberFormat="0" applyBorder="0" applyAlignment="0" applyProtection="0"/>
    <xf numFmtId="173" fontId="43" fillId="51" borderId="0" applyNumberFormat="0" applyBorder="0" applyAlignment="0" applyProtection="0"/>
    <xf numFmtId="174" fontId="43" fillId="51" borderId="0" applyNumberFormat="0" applyBorder="0" applyAlignment="0" applyProtection="0"/>
    <xf numFmtId="174" fontId="43" fillId="51" borderId="0" applyNumberFormat="0" applyBorder="0" applyAlignment="0" applyProtection="0"/>
    <xf numFmtId="174" fontId="43" fillId="51" borderId="0" applyNumberFormat="0" applyBorder="0" applyAlignment="0" applyProtection="0"/>
    <xf numFmtId="174" fontId="43" fillId="51" borderId="0" applyNumberFormat="0" applyBorder="0" applyAlignment="0" applyProtection="0"/>
    <xf numFmtId="174" fontId="43" fillId="51" borderId="0" applyNumberFormat="0" applyBorder="0" applyAlignment="0" applyProtection="0"/>
    <xf numFmtId="174" fontId="43" fillId="51" borderId="0" applyNumberFormat="0" applyBorder="0" applyAlignment="0" applyProtection="0"/>
    <xf numFmtId="0" fontId="43" fillId="52" borderId="0" applyNumberFormat="0" applyBorder="0" applyAlignment="0" applyProtection="0"/>
    <xf numFmtId="173" fontId="43" fillId="52" borderId="0" applyNumberFormat="0" applyBorder="0" applyAlignment="0" applyProtection="0"/>
    <xf numFmtId="173" fontId="43" fillId="52" borderId="0" applyNumberFormat="0" applyBorder="0" applyAlignment="0" applyProtection="0"/>
    <xf numFmtId="174" fontId="43" fillId="52" borderId="0" applyNumberFormat="0" applyBorder="0" applyAlignment="0" applyProtection="0"/>
    <xf numFmtId="174" fontId="43" fillId="52" borderId="0" applyNumberFormat="0" applyBorder="0" applyAlignment="0" applyProtection="0"/>
    <xf numFmtId="174" fontId="43" fillId="52" borderId="0" applyNumberFormat="0" applyBorder="0" applyAlignment="0" applyProtection="0"/>
    <xf numFmtId="174" fontId="43" fillId="52" borderId="0" applyNumberFormat="0" applyBorder="0" applyAlignment="0" applyProtection="0"/>
    <xf numFmtId="174" fontId="43" fillId="52" borderId="0" applyNumberFormat="0" applyBorder="0" applyAlignment="0" applyProtection="0"/>
    <xf numFmtId="174" fontId="43" fillId="52" borderId="0" applyNumberFormat="0" applyBorder="0" applyAlignment="0" applyProtection="0"/>
    <xf numFmtId="173" fontId="43" fillId="52" borderId="0" applyNumberFormat="0" applyBorder="0" applyAlignment="0" applyProtection="0"/>
    <xf numFmtId="175" fontId="43" fillId="52" borderId="0" applyNumberFormat="0" applyBorder="0" applyAlignment="0" applyProtection="0"/>
    <xf numFmtId="175" fontId="43" fillId="52" borderId="0" applyNumberFormat="0" applyBorder="0" applyAlignment="0" applyProtection="0"/>
    <xf numFmtId="175" fontId="43" fillId="52" borderId="0" applyNumberFormat="0" applyBorder="0" applyAlignment="0" applyProtection="0"/>
    <xf numFmtId="175" fontId="43" fillId="52" borderId="0" applyNumberFormat="0" applyBorder="0" applyAlignment="0" applyProtection="0"/>
    <xf numFmtId="175" fontId="43" fillId="52" borderId="0" applyNumberFormat="0" applyBorder="0" applyAlignment="0" applyProtection="0"/>
    <xf numFmtId="173" fontId="43" fillId="52" borderId="0" applyNumberFormat="0" applyBorder="0" applyAlignment="0" applyProtection="0"/>
    <xf numFmtId="173" fontId="43" fillId="52" borderId="0" applyNumberFormat="0" applyBorder="0" applyAlignment="0" applyProtection="0"/>
    <xf numFmtId="173" fontId="43" fillId="52" borderId="0" applyNumberFormat="0" applyBorder="0" applyAlignment="0" applyProtection="0"/>
    <xf numFmtId="174" fontId="43" fillId="52" borderId="0" applyNumberFormat="0" applyBorder="0" applyAlignment="0" applyProtection="0"/>
    <xf numFmtId="174" fontId="43" fillId="52" borderId="0" applyNumberFormat="0" applyBorder="0" applyAlignment="0" applyProtection="0"/>
    <xf numFmtId="174" fontId="43" fillId="52" borderId="0" applyNumberFormat="0" applyBorder="0" applyAlignment="0" applyProtection="0"/>
    <xf numFmtId="174" fontId="43" fillId="52" borderId="0" applyNumberFormat="0" applyBorder="0" applyAlignment="0" applyProtection="0"/>
    <xf numFmtId="174" fontId="43" fillId="52" borderId="0" applyNumberFormat="0" applyBorder="0" applyAlignment="0" applyProtection="0"/>
    <xf numFmtId="174" fontId="43" fillId="52" borderId="0" applyNumberFormat="0" applyBorder="0" applyAlignment="0" applyProtection="0"/>
    <xf numFmtId="0" fontId="43" fillId="53" borderId="0" applyNumberFormat="0" applyBorder="0" applyAlignment="0" applyProtection="0"/>
    <xf numFmtId="173" fontId="43" fillId="53" borderId="0" applyNumberFormat="0" applyBorder="0" applyAlignment="0" applyProtection="0"/>
    <xf numFmtId="173" fontId="43" fillId="53" borderId="0" applyNumberFormat="0" applyBorder="0" applyAlignment="0" applyProtection="0"/>
    <xf numFmtId="174" fontId="43" fillId="53" borderId="0" applyNumberFormat="0" applyBorder="0" applyAlignment="0" applyProtection="0"/>
    <xf numFmtId="174" fontId="43" fillId="53" borderId="0" applyNumberFormat="0" applyBorder="0" applyAlignment="0" applyProtection="0"/>
    <xf numFmtId="174" fontId="43" fillId="53" borderId="0" applyNumberFormat="0" applyBorder="0" applyAlignment="0" applyProtection="0"/>
    <xf numFmtId="174" fontId="43" fillId="53" borderId="0" applyNumberFormat="0" applyBorder="0" applyAlignment="0" applyProtection="0"/>
    <xf numFmtId="174" fontId="43" fillId="53" borderId="0" applyNumberFormat="0" applyBorder="0" applyAlignment="0" applyProtection="0"/>
    <xf numFmtId="174" fontId="43" fillId="53" borderId="0" applyNumberFormat="0" applyBorder="0" applyAlignment="0" applyProtection="0"/>
    <xf numFmtId="173" fontId="43" fillId="53" borderId="0" applyNumberFormat="0" applyBorder="0" applyAlignment="0" applyProtection="0"/>
    <xf numFmtId="175" fontId="43" fillId="53" borderId="0" applyNumberFormat="0" applyBorder="0" applyAlignment="0" applyProtection="0"/>
    <xf numFmtId="175" fontId="43" fillId="53" borderId="0" applyNumberFormat="0" applyBorder="0" applyAlignment="0" applyProtection="0"/>
    <xf numFmtId="175" fontId="43" fillId="53" borderId="0" applyNumberFormat="0" applyBorder="0" applyAlignment="0" applyProtection="0"/>
    <xf numFmtId="175" fontId="43" fillId="53" borderId="0" applyNumberFormat="0" applyBorder="0" applyAlignment="0" applyProtection="0"/>
    <xf numFmtId="175" fontId="43" fillId="53" borderId="0" applyNumberFormat="0" applyBorder="0" applyAlignment="0" applyProtection="0"/>
    <xf numFmtId="173" fontId="43" fillId="53" borderId="0" applyNumberFormat="0" applyBorder="0" applyAlignment="0" applyProtection="0"/>
    <xf numFmtId="173" fontId="43" fillId="53" borderId="0" applyNumberFormat="0" applyBorder="0" applyAlignment="0" applyProtection="0"/>
    <xf numFmtId="173" fontId="43" fillId="53" borderId="0" applyNumberFormat="0" applyBorder="0" applyAlignment="0" applyProtection="0"/>
    <xf numFmtId="174" fontId="43" fillId="53" borderId="0" applyNumberFormat="0" applyBorder="0" applyAlignment="0" applyProtection="0"/>
    <xf numFmtId="174" fontId="43" fillId="53" borderId="0" applyNumberFormat="0" applyBorder="0" applyAlignment="0" applyProtection="0"/>
    <xf numFmtId="174" fontId="43" fillId="53" borderId="0" applyNumberFormat="0" applyBorder="0" applyAlignment="0" applyProtection="0"/>
    <xf numFmtId="174" fontId="43" fillId="53" borderId="0" applyNumberFormat="0" applyBorder="0" applyAlignment="0" applyProtection="0"/>
    <xf numFmtId="174" fontId="43" fillId="53" borderId="0" applyNumberFormat="0" applyBorder="0" applyAlignment="0" applyProtection="0"/>
    <xf numFmtId="174" fontId="43" fillId="53" borderId="0" applyNumberFormat="0" applyBorder="0" applyAlignment="0" applyProtection="0"/>
    <xf numFmtId="0" fontId="43" fillId="45" borderId="0" applyNumberFormat="0" applyBorder="0" applyAlignment="0" applyProtection="0"/>
    <xf numFmtId="173" fontId="43" fillId="45" borderId="0" applyNumberFormat="0" applyBorder="0" applyAlignment="0" applyProtection="0"/>
    <xf numFmtId="173" fontId="43" fillId="45" borderId="0" applyNumberFormat="0" applyBorder="0" applyAlignment="0" applyProtection="0"/>
    <xf numFmtId="174" fontId="43" fillId="45" borderId="0" applyNumberFormat="0" applyBorder="0" applyAlignment="0" applyProtection="0"/>
    <xf numFmtId="174" fontId="43" fillId="45" borderId="0" applyNumberFormat="0" applyBorder="0" applyAlignment="0" applyProtection="0"/>
    <xf numFmtId="174" fontId="43" fillId="45" borderId="0" applyNumberFormat="0" applyBorder="0" applyAlignment="0" applyProtection="0"/>
    <xf numFmtId="174" fontId="43" fillId="45" borderId="0" applyNumberFormat="0" applyBorder="0" applyAlignment="0" applyProtection="0"/>
    <xf numFmtId="174" fontId="43" fillId="45" borderId="0" applyNumberFormat="0" applyBorder="0" applyAlignment="0" applyProtection="0"/>
    <xf numFmtId="174" fontId="43" fillId="45" borderId="0" applyNumberFormat="0" applyBorder="0" applyAlignment="0" applyProtection="0"/>
    <xf numFmtId="173" fontId="43" fillId="45" borderId="0" applyNumberFormat="0" applyBorder="0" applyAlignment="0" applyProtection="0"/>
    <xf numFmtId="175" fontId="43" fillId="45" borderId="0" applyNumberFormat="0" applyBorder="0" applyAlignment="0" applyProtection="0"/>
    <xf numFmtId="175" fontId="43" fillId="45" borderId="0" applyNumberFormat="0" applyBorder="0" applyAlignment="0" applyProtection="0"/>
    <xf numFmtId="175" fontId="43" fillId="45" borderId="0" applyNumberFormat="0" applyBorder="0" applyAlignment="0" applyProtection="0"/>
    <xf numFmtId="175" fontId="43" fillId="45" borderId="0" applyNumberFormat="0" applyBorder="0" applyAlignment="0" applyProtection="0"/>
    <xf numFmtId="175" fontId="43" fillId="45" borderId="0" applyNumberFormat="0" applyBorder="0" applyAlignment="0" applyProtection="0"/>
    <xf numFmtId="173" fontId="43" fillId="45" borderId="0" applyNumberFormat="0" applyBorder="0" applyAlignment="0" applyProtection="0"/>
    <xf numFmtId="173" fontId="43" fillId="45" borderId="0" applyNumberFormat="0" applyBorder="0" applyAlignment="0" applyProtection="0"/>
    <xf numFmtId="173" fontId="43" fillId="45" borderId="0" applyNumberFormat="0" applyBorder="0" applyAlignment="0" applyProtection="0"/>
    <xf numFmtId="174" fontId="43" fillId="45" borderId="0" applyNumberFormat="0" applyBorder="0" applyAlignment="0" applyProtection="0"/>
    <xf numFmtId="174" fontId="43" fillId="45" borderId="0" applyNumberFormat="0" applyBorder="0" applyAlignment="0" applyProtection="0"/>
    <xf numFmtId="174" fontId="43" fillId="45" borderId="0" applyNumberFormat="0" applyBorder="0" applyAlignment="0" applyProtection="0"/>
    <xf numFmtId="174" fontId="43" fillId="45" borderId="0" applyNumberFormat="0" applyBorder="0" applyAlignment="0" applyProtection="0"/>
    <xf numFmtId="174" fontId="43" fillId="45" borderId="0" applyNumberFormat="0" applyBorder="0" applyAlignment="0" applyProtection="0"/>
    <xf numFmtId="174" fontId="43" fillId="45" borderId="0" applyNumberFormat="0" applyBorder="0" applyAlignment="0" applyProtection="0"/>
    <xf numFmtId="0" fontId="43" fillId="51" borderId="0" applyNumberFormat="0" applyBorder="0" applyAlignment="0" applyProtection="0"/>
    <xf numFmtId="173" fontId="43" fillId="51" borderId="0" applyNumberFormat="0" applyBorder="0" applyAlignment="0" applyProtection="0"/>
    <xf numFmtId="173" fontId="43" fillId="51" borderId="0" applyNumberFormat="0" applyBorder="0" applyAlignment="0" applyProtection="0"/>
    <xf numFmtId="174" fontId="43" fillId="51" borderId="0" applyNumberFormat="0" applyBorder="0" applyAlignment="0" applyProtection="0"/>
    <xf numFmtId="174" fontId="43" fillId="51" borderId="0" applyNumberFormat="0" applyBorder="0" applyAlignment="0" applyProtection="0"/>
    <xf numFmtId="174" fontId="43" fillId="51" borderId="0" applyNumberFormat="0" applyBorder="0" applyAlignment="0" applyProtection="0"/>
    <xf numFmtId="174" fontId="43" fillId="51" borderId="0" applyNumberFormat="0" applyBorder="0" applyAlignment="0" applyProtection="0"/>
    <xf numFmtId="174" fontId="43" fillId="51" borderId="0" applyNumberFormat="0" applyBorder="0" applyAlignment="0" applyProtection="0"/>
    <xf numFmtId="174" fontId="43" fillId="51" borderId="0" applyNumberFormat="0" applyBorder="0" applyAlignment="0" applyProtection="0"/>
    <xf numFmtId="173" fontId="43" fillId="51" borderId="0" applyNumberFormat="0" applyBorder="0" applyAlignment="0" applyProtection="0"/>
    <xf numFmtId="175" fontId="43" fillId="51" borderId="0" applyNumberFormat="0" applyBorder="0" applyAlignment="0" applyProtection="0"/>
    <xf numFmtId="175" fontId="43" fillId="51" borderId="0" applyNumberFormat="0" applyBorder="0" applyAlignment="0" applyProtection="0"/>
    <xf numFmtId="175" fontId="43" fillId="51" borderId="0" applyNumberFormat="0" applyBorder="0" applyAlignment="0" applyProtection="0"/>
    <xf numFmtId="175" fontId="43" fillId="51" borderId="0" applyNumberFormat="0" applyBorder="0" applyAlignment="0" applyProtection="0"/>
    <xf numFmtId="175" fontId="43" fillId="51" borderId="0" applyNumberFormat="0" applyBorder="0" applyAlignment="0" applyProtection="0"/>
    <xf numFmtId="173" fontId="43" fillId="51" borderId="0" applyNumberFormat="0" applyBorder="0" applyAlignment="0" applyProtection="0"/>
    <xf numFmtId="173" fontId="43" fillId="51" borderId="0" applyNumberFormat="0" applyBorder="0" applyAlignment="0" applyProtection="0"/>
    <xf numFmtId="173" fontId="43" fillId="51" borderId="0" applyNumberFormat="0" applyBorder="0" applyAlignment="0" applyProtection="0"/>
    <xf numFmtId="174" fontId="43" fillId="51" borderId="0" applyNumberFormat="0" applyBorder="0" applyAlignment="0" applyProtection="0"/>
    <xf numFmtId="174" fontId="43" fillId="51" borderId="0" applyNumberFormat="0" applyBorder="0" applyAlignment="0" applyProtection="0"/>
    <xf numFmtId="174" fontId="43" fillId="51" borderId="0" applyNumberFormat="0" applyBorder="0" applyAlignment="0" applyProtection="0"/>
    <xf numFmtId="174" fontId="43" fillId="51" borderId="0" applyNumberFormat="0" applyBorder="0" applyAlignment="0" applyProtection="0"/>
    <xf numFmtId="174" fontId="43" fillId="51" borderId="0" applyNumberFormat="0" applyBorder="0" applyAlignment="0" applyProtection="0"/>
    <xf numFmtId="174" fontId="43" fillId="51" borderId="0" applyNumberFormat="0" applyBorder="0" applyAlignment="0" applyProtection="0"/>
    <xf numFmtId="0" fontId="43" fillId="54" borderId="0" applyNumberFormat="0" applyBorder="0" applyAlignment="0" applyProtection="0"/>
    <xf numFmtId="173" fontId="43" fillId="54" borderId="0" applyNumberFormat="0" applyBorder="0" applyAlignment="0" applyProtection="0"/>
    <xf numFmtId="173" fontId="43" fillId="54" borderId="0" applyNumberFormat="0" applyBorder="0" applyAlignment="0" applyProtection="0"/>
    <xf numFmtId="174" fontId="43" fillId="54" borderId="0" applyNumberFormat="0" applyBorder="0" applyAlignment="0" applyProtection="0"/>
    <xf numFmtId="174" fontId="43" fillId="54" borderId="0" applyNumberFormat="0" applyBorder="0" applyAlignment="0" applyProtection="0"/>
    <xf numFmtId="174" fontId="43" fillId="54" borderId="0" applyNumberFormat="0" applyBorder="0" applyAlignment="0" applyProtection="0"/>
    <xf numFmtId="174" fontId="43" fillId="54" borderId="0" applyNumberFormat="0" applyBorder="0" applyAlignment="0" applyProtection="0"/>
    <xf numFmtId="174" fontId="43" fillId="54" borderId="0" applyNumberFormat="0" applyBorder="0" applyAlignment="0" applyProtection="0"/>
    <xf numFmtId="174" fontId="43" fillId="54" borderId="0" applyNumberFormat="0" applyBorder="0" applyAlignment="0" applyProtection="0"/>
    <xf numFmtId="173" fontId="43" fillId="54" borderId="0" applyNumberFormat="0" applyBorder="0" applyAlignment="0" applyProtection="0"/>
    <xf numFmtId="175" fontId="43" fillId="54" borderId="0" applyNumberFormat="0" applyBorder="0" applyAlignment="0" applyProtection="0"/>
    <xf numFmtId="175" fontId="43" fillId="54" borderId="0" applyNumberFormat="0" applyBorder="0" applyAlignment="0" applyProtection="0"/>
    <xf numFmtId="175" fontId="43" fillId="54" borderId="0" applyNumberFormat="0" applyBorder="0" applyAlignment="0" applyProtection="0"/>
    <xf numFmtId="175" fontId="43" fillId="54" borderId="0" applyNumberFormat="0" applyBorder="0" applyAlignment="0" applyProtection="0"/>
    <xf numFmtId="175" fontId="43" fillId="54" borderId="0" applyNumberFormat="0" applyBorder="0" applyAlignment="0" applyProtection="0"/>
    <xf numFmtId="173" fontId="43" fillId="54" borderId="0" applyNumberFormat="0" applyBorder="0" applyAlignment="0" applyProtection="0"/>
    <xf numFmtId="173" fontId="43" fillId="54" borderId="0" applyNumberFormat="0" applyBorder="0" applyAlignment="0" applyProtection="0"/>
    <xf numFmtId="173" fontId="43" fillId="54" borderId="0" applyNumberFormat="0" applyBorder="0" applyAlignment="0" applyProtection="0"/>
    <xf numFmtId="174" fontId="43" fillId="54" borderId="0" applyNumberFormat="0" applyBorder="0" applyAlignment="0" applyProtection="0"/>
    <xf numFmtId="174" fontId="43" fillId="54" borderId="0" applyNumberFormat="0" applyBorder="0" applyAlignment="0" applyProtection="0"/>
    <xf numFmtId="174" fontId="43" fillId="54" borderId="0" applyNumberFormat="0" applyBorder="0" applyAlignment="0" applyProtection="0"/>
    <xf numFmtId="174" fontId="43" fillId="54" borderId="0" applyNumberFormat="0" applyBorder="0" applyAlignment="0" applyProtection="0"/>
    <xf numFmtId="174" fontId="43" fillId="54" borderId="0" applyNumberFormat="0" applyBorder="0" applyAlignment="0" applyProtection="0"/>
    <xf numFmtId="174" fontId="43" fillId="54" borderId="0" applyNumberFormat="0" applyBorder="0" applyAlignment="0" applyProtection="0"/>
    <xf numFmtId="0" fontId="43" fillId="49" borderId="0" applyNumberFormat="0" applyBorder="0" applyAlignment="0" applyProtection="0"/>
    <xf numFmtId="0" fontId="43" fillId="49" borderId="0" applyNumberFormat="0" applyBorder="0" applyAlignment="0" applyProtection="0"/>
    <xf numFmtId="0" fontId="4" fillId="53" borderId="0" applyNumberFormat="0" applyBorder="0" applyAlignment="0" applyProtection="0"/>
    <xf numFmtId="0" fontId="43" fillId="47" borderId="0" applyNumberFormat="0" applyBorder="0" applyAlignment="0" applyProtection="0"/>
    <xf numFmtId="0" fontId="43" fillId="55"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3" fillId="52" borderId="0" applyNumberFormat="0" applyBorder="0" applyAlignment="0" applyProtection="0"/>
    <xf numFmtId="0" fontId="43" fillId="56" borderId="0" applyNumberFormat="0" applyBorder="0" applyAlignment="0" applyProtection="0"/>
    <xf numFmtId="0" fontId="43" fillId="47" borderId="0" applyNumberFormat="0" applyBorder="0" applyAlignment="0" applyProtection="0"/>
    <xf numFmtId="0" fontId="43" fillId="51" borderId="0" applyNumberFormat="0" applyBorder="0" applyAlignment="0" applyProtection="0"/>
    <xf numFmtId="0" fontId="43" fillId="48" borderId="0" applyNumberFormat="0" applyBorder="0" applyAlignment="0" applyProtection="0"/>
    <xf numFmtId="0" fontId="44" fillId="57" borderId="0" applyNumberFormat="0" applyBorder="0" applyAlignment="0" applyProtection="0"/>
    <xf numFmtId="173" fontId="44" fillId="57" borderId="0" applyNumberFormat="0" applyBorder="0" applyAlignment="0" applyProtection="0"/>
    <xf numFmtId="173" fontId="44" fillId="57" borderId="0" applyNumberFormat="0" applyBorder="0" applyAlignment="0" applyProtection="0"/>
    <xf numFmtId="174" fontId="44" fillId="57" borderId="0" applyNumberFormat="0" applyBorder="0" applyAlignment="0" applyProtection="0"/>
    <xf numFmtId="174" fontId="44" fillId="57" borderId="0" applyNumberFormat="0" applyBorder="0" applyAlignment="0" applyProtection="0"/>
    <xf numFmtId="174" fontId="44" fillId="57" borderId="0" applyNumberFormat="0" applyBorder="0" applyAlignment="0" applyProtection="0"/>
    <xf numFmtId="174" fontId="44" fillId="57" borderId="0" applyNumberFormat="0" applyBorder="0" applyAlignment="0" applyProtection="0"/>
    <xf numFmtId="174" fontId="44" fillId="57" borderId="0" applyNumberFormat="0" applyBorder="0" applyAlignment="0" applyProtection="0"/>
    <xf numFmtId="174" fontId="44" fillId="57" borderId="0" applyNumberFormat="0" applyBorder="0" applyAlignment="0" applyProtection="0"/>
    <xf numFmtId="173" fontId="44" fillId="57" borderId="0" applyNumberFormat="0" applyBorder="0" applyAlignment="0" applyProtection="0"/>
    <xf numFmtId="175" fontId="44" fillId="57" borderId="0" applyNumberFormat="0" applyBorder="0" applyAlignment="0" applyProtection="0"/>
    <xf numFmtId="175" fontId="44" fillId="57" borderId="0" applyNumberFormat="0" applyBorder="0" applyAlignment="0" applyProtection="0"/>
    <xf numFmtId="175" fontId="44" fillId="57" borderId="0" applyNumberFormat="0" applyBorder="0" applyAlignment="0" applyProtection="0"/>
    <xf numFmtId="175" fontId="44" fillId="57" borderId="0" applyNumberFormat="0" applyBorder="0" applyAlignment="0" applyProtection="0"/>
    <xf numFmtId="175" fontId="44" fillId="57" borderId="0" applyNumberFormat="0" applyBorder="0" applyAlignment="0" applyProtection="0"/>
    <xf numFmtId="173" fontId="44" fillId="57" borderId="0" applyNumberFormat="0" applyBorder="0" applyAlignment="0" applyProtection="0"/>
    <xf numFmtId="173" fontId="44" fillId="57" borderId="0" applyNumberFormat="0" applyBorder="0" applyAlignment="0" applyProtection="0"/>
    <xf numFmtId="173" fontId="44" fillId="57" borderId="0" applyNumberFormat="0" applyBorder="0" applyAlignment="0" applyProtection="0"/>
    <xf numFmtId="174" fontId="44" fillId="57" borderId="0" applyNumberFormat="0" applyBorder="0" applyAlignment="0" applyProtection="0"/>
    <xf numFmtId="174" fontId="44" fillId="57" borderId="0" applyNumberFormat="0" applyBorder="0" applyAlignment="0" applyProtection="0"/>
    <xf numFmtId="174" fontId="44" fillId="57" borderId="0" applyNumberFormat="0" applyBorder="0" applyAlignment="0" applyProtection="0"/>
    <xf numFmtId="174" fontId="44" fillId="57" borderId="0" applyNumberFormat="0" applyBorder="0" applyAlignment="0" applyProtection="0"/>
    <xf numFmtId="174" fontId="44" fillId="57" borderId="0" applyNumberFormat="0" applyBorder="0" applyAlignment="0" applyProtection="0"/>
    <xf numFmtId="174" fontId="44" fillId="57" borderId="0" applyNumberFormat="0" applyBorder="0" applyAlignment="0" applyProtection="0"/>
    <xf numFmtId="0" fontId="44" fillId="52" borderId="0" applyNumberFormat="0" applyBorder="0" applyAlignment="0" applyProtection="0"/>
    <xf numFmtId="173" fontId="44" fillId="52" borderId="0" applyNumberFormat="0" applyBorder="0" applyAlignment="0" applyProtection="0"/>
    <xf numFmtId="173" fontId="44" fillId="52" borderId="0" applyNumberFormat="0" applyBorder="0" applyAlignment="0" applyProtection="0"/>
    <xf numFmtId="174" fontId="44" fillId="52" borderId="0" applyNumberFormat="0" applyBorder="0" applyAlignment="0" applyProtection="0"/>
    <xf numFmtId="174" fontId="44" fillId="52" borderId="0" applyNumberFormat="0" applyBorder="0" applyAlignment="0" applyProtection="0"/>
    <xf numFmtId="174" fontId="44" fillId="52" borderId="0" applyNumberFormat="0" applyBorder="0" applyAlignment="0" applyProtection="0"/>
    <xf numFmtId="174" fontId="44" fillId="52" borderId="0" applyNumberFormat="0" applyBorder="0" applyAlignment="0" applyProtection="0"/>
    <xf numFmtId="174" fontId="44" fillId="52" borderId="0" applyNumberFormat="0" applyBorder="0" applyAlignment="0" applyProtection="0"/>
    <xf numFmtId="174" fontId="44" fillId="52" borderId="0" applyNumberFormat="0" applyBorder="0" applyAlignment="0" applyProtection="0"/>
    <xf numFmtId="173" fontId="44" fillId="52" borderId="0" applyNumberFormat="0" applyBorder="0" applyAlignment="0" applyProtection="0"/>
    <xf numFmtId="175" fontId="44" fillId="52" borderId="0" applyNumberFormat="0" applyBorder="0" applyAlignment="0" applyProtection="0"/>
    <xf numFmtId="175" fontId="44" fillId="52" borderId="0" applyNumberFormat="0" applyBorder="0" applyAlignment="0" applyProtection="0"/>
    <xf numFmtId="175" fontId="44" fillId="52" borderId="0" applyNumberFormat="0" applyBorder="0" applyAlignment="0" applyProtection="0"/>
    <xf numFmtId="175" fontId="44" fillId="52" borderId="0" applyNumberFormat="0" applyBorder="0" applyAlignment="0" applyProtection="0"/>
    <xf numFmtId="175" fontId="44" fillId="52" borderId="0" applyNumberFormat="0" applyBorder="0" applyAlignment="0" applyProtection="0"/>
    <xf numFmtId="173" fontId="44" fillId="52" borderId="0" applyNumberFormat="0" applyBorder="0" applyAlignment="0" applyProtection="0"/>
    <xf numFmtId="173" fontId="44" fillId="52" borderId="0" applyNumberFormat="0" applyBorder="0" applyAlignment="0" applyProtection="0"/>
    <xf numFmtId="173" fontId="44" fillId="52" borderId="0" applyNumberFormat="0" applyBorder="0" applyAlignment="0" applyProtection="0"/>
    <xf numFmtId="174" fontId="44" fillId="52" borderId="0" applyNumberFormat="0" applyBorder="0" applyAlignment="0" applyProtection="0"/>
    <xf numFmtId="174" fontId="44" fillId="52" borderId="0" applyNumberFormat="0" applyBorder="0" applyAlignment="0" applyProtection="0"/>
    <xf numFmtId="174" fontId="44" fillId="52" borderId="0" applyNumberFormat="0" applyBorder="0" applyAlignment="0" applyProtection="0"/>
    <xf numFmtId="174" fontId="44" fillId="52" borderId="0" applyNumberFormat="0" applyBorder="0" applyAlignment="0" applyProtection="0"/>
    <xf numFmtId="174" fontId="44" fillId="52" borderId="0" applyNumberFormat="0" applyBorder="0" applyAlignment="0" applyProtection="0"/>
    <xf numFmtId="174" fontId="44" fillId="52" borderId="0" applyNumberFormat="0" applyBorder="0" applyAlignment="0" applyProtection="0"/>
    <xf numFmtId="0" fontId="44" fillId="53" borderId="0" applyNumberFormat="0" applyBorder="0" applyAlignment="0" applyProtection="0"/>
    <xf numFmtId="173" fontId="44" fillId="53" borderId="0" applyNumberFormat="0" applyBorder="0" applyAlignment="0" applyProtection="0"/>
    <xf numFmtId="173" fontId="44" fillId="53" borderId="0" applyNumberFormat="0" applyBorder="0" applyAlignment="0" applyProtection="0"/>
    <xf numFmtId="174" fontId="44" fillId="53" borderId="0" applyNumberFormat="0" applyBorder="0" applyAlignment="0" applyProtection="0"/>
    <xf numFmtId="174" fontId="44" fillId="53" borderId="0" applyNumberFormat="0" applyBorder="0" applyAlignment="0" applyProtection="0"/>
    <xf numFmtId="174" fontId="44" fillId="53" borderId="0" applyNumberFormat="0" applyBorder="0" applyAlignment="0" applyProtection="0"/>
    <xf numFmtId="174" fontId="44" fillId="53" borderId="0" applyNumberFormat="0" applyBorder="0" applyAlignment="0" applyProtection="0"/>
    <xf numFmtId="174" fontId="44" fillId="53" borderId="0" applyNumberFormat="0" applyBorder="0" applyAlignment="0" applyProtection="0"/>
    <xf numFmtId="174" fontId="44" fillId="53" borderId="0" applyNumberFormat="0" applyBorder="0" applyAlignment="0" applyProtection="0"/>
    <xf numFmtId="173" fontId="44" fillId="53" borderId="0" applyNumberFormat="0" applyBorder="0" applyAlignment="0" applyProtection="0"/>
    <xf numFmtId="175" fontId="44" fillId="53" borderId="0" applyNumberFormat="0" applyBorder="0" applyAlignment="0" applyProtection="0"/>
    <xf numFmtId="175" fontId="44" fillId="53" borderId="0" applyNumberFormat="0" applyBorder="0" applyAlignment="0" applyProtection="0"/>
    <xf numFmtId="175" fontId="44" fillId="53" borderId="0" applyNumberFormat="0" applyBorder="0" applyAlignment="0" applyProtection="0"/>
    <xf numFmtId="175" fontId="44" fillId="53" borderId="0" applyNumberFormat="0" applyBorder="0" applyAlignment="0" applyProtection="0"/>
    <xf numFmtId="175" fontId="44" fillId="53" borderId="0" applyNumberFormat="0" applyBorder="0" applyAlignment="0" applyProtection="0"/>
    <xf numFmtId="173" fontId="44" fillId="53" borderId="0" applyNumberFormat="0" applyBorder="0" applyAlignment="0" applyProtection="0"/>
    <xf numFmtId="173" fontId="44" fillId="53" borderId="0" applyNumberFormat="0" applyBorder="0" applyAlignment="0" applyProtection="0"/>
    <xf numFmtId="173" fontId="44" fillId="53" borderId="0" applyNumberFormat="0" applyBorder="0" applyAlignment="0" applyProtection="0"/>
    <xf numFmtId="174" fontId="44" fillId="53" borderId="0" applyNumberFormat="0" applyBorder="0" applyAlignment="0" applyProtection="0"/>
    <xf numFmtId="174" fontId="44" fillId="53" borderId="0" applyNumberFormat="0" applyBorder="0" applyAlignment="0" applyProtection="0"/>
    <xf numFmtId="174" fontId="44" fillId="53" borderId="0" applyNumberFormat="0" applyBorder="0" applyAlignment="0" applyProtection="0"/>
    <xf numFmtId="174" fontId="44" fillId="53" borderId="0" applyNumberFormat="0" applyBorder="0" applyAlignment="0" applyProtection="0"/>
    <xf numFmtId="174" fontId="44" fillId="53" borderId="0" applyNumberFormat="0" applyBorder="0" applyAlignment="0" applyProtection="0"/>
    <xf numFmtId="174" fontId="44" fillId="53" borderId="0" applyNumberFormat="0" applyBorder="0" applyAlignment="0" applyProtection="0"/>
    <xf numFmtId="0" fontId="44" fillId="58" borderId="0" applyNumberFormat="0" applyBorder="0" applyAlignment="0" applyProtection="0"/>
    <xf numFmtId="173" fontId="44" fillId="58" borderId="0" applyNumberFormat="0" applyBorder="0" applyAlignment="0" applyProtection="0"/>
    <xf numFmtId="173" fontId="44" fillId="58" borderId="0" applyNumberFormat="0" applyBorder="0" applyAlignment="0" applyProtection="0"/>
    <xf numFmtId="174" fontId="44" fillId="58" borderId="0" applyNumberFormat="0" applyBorder="0" applyAlignment="0" applyProtection="0"/>
    <xf numFmtId="174" fontId="44" fillId="58" borderId="0" applyNumberFormat="0" applyBorder="0" applyAlignment="0" applyProtection="0"/>
    <xf numFmtId="174" fontId="44" fillId="58" borderId="0" applyNumberFormat="0" applyBorder="0" applyAlignment="0" applyProtection="0"/>
    <xf numFmtId="174" fontId="44" fillId="58" borderId="0" applyNumberFormat="0" applyBorder="0" applyAlignment="0" applyProtection="0"/>
    <xf numFmtId="174" fontId="44" fillId="58" borderId="0" applyNumberFormat="0" applyBorder="0" applyAlignment="0" applyProtection="0"/>
    <xf numFmtId="174" fontId="44" fillId="58" borderId="0" applyNumberFormat="0" applyBorder="0" applyAlignment="0" applyProtection="0"/>
    <xf numFmtId="173" fontId="44" fillId="58" borderId="0" applyNumberFormat="0" applyBorder="0" applyAlignment="0" applyProtection="0"/>
    <xf numFmtId="175" fontId="44" fillId="58" borderId="0" applyNumberFormat="0" applyBorder="0" applyAlignment="0" applyProtection="0"/>
    <xf numFmtId="175" fontId="44" fillId="58" borderId="0" applyNumberFormat="0" applyBorder="0" applyAlignment="0" applyProtection="0"/>
    <xf numFmtId="175" fontId="44" fillId="58" borderId="0" applyNumberFormat="0" applyBorder="0" applyAlignment="0" applyProtection="0"/>
    <xf numFmtId="175" fontId="44" fillId="58" borderId="0" applyNumberFormat="0" applyBorder="0" applyAlignment="0" applyProtection="0"/>
    <xf numFmtId="175" fontId="44" fillId="58" borderId="0" applyNumberFormat="0" applyBorder="0" applyAlignment="0" applyProtection="0"/>
    <xf numFmtId="173" fontId="44" fillId="58" borderId="0" applyNumberFormat="0" applyBorder="0" applyAlignment="0" applyProtection="0"/>
    <xf numFmtId="173" fontId="44" fillId="58" borderId="0" applyNumberFormat="0" applyBorder="0" applyAlignment="0" applyProtection="0"/>
    <xf numFmtId="173" fontId="44" fillId="58" borderId="0" applyNumberFormat="0" applyBorder="0" applyAlignment="0" applyProtection="0"/>
    <xf numFmtId="174" fontId="44" fillId="58" borderId="0" applyNumberFormat="0" applyBorder="0" applyAlignment="0" applyProtection="0"/>
    <xf numFmtId="174" fontId="44" fillId="58" borderId="0" applyNumberFormat="0" applyBorder="0" applyAlignment="0" applyProtection="0"/>
    <xf numFmtId="174" fontId="44" fillId="58" borderId="0" applyNumberFormat="0" applyBorder="0" applyAlignment="0" applyProtection="0"/>
    <xf numFmtId="174" fontId="44" fillId="58" borderId="0" applyNumberFormat="0" applyBorder="0" applyAlignment="0" applyProtection="0"/>
    <xf numFmtId="174" fontId="44" fillId="58" borderId="0" applyNumberFormat="0" applyBorder="0" applyAlignment="0" applyProtection="0"/>
    <xf numFmtId="174" fontId="44" fillId="58" borderId="0" applyNumberFormat="0" applyBorder="0" applyAlignment="0" applyProtection="0"/>
    <xf numFmtId="0" fontId="44" fillId="59" borderId="0" applyNumberFormat="0" applyBorder="0" applyAlignment="0" applyProtection="0"/>
    <xf numFmtId="173" fontId="44" fillId="59" borderId="0" applyNumberFormat="0" applyBorder="0" applyAlignment="0" applyProtection="0"/>
    <xf numFmtId="173" fontId="44" fillId="59" borderId="0" applyNumberFormat="0" applyBorder="0" applyAlignment="0" applyProtection="0"/>
    <xf numFmtId="174" fontId="44" fillId="59" borderId="0" applyNumberFormat="0" applyBorder="0" applyAlignment="0" applyProtection="0"/>
    <xf numFmtId="174" fontId="44" fillId="59" borderId="0" applyNumberFormat="0" applyBorder="0" applyAlignment="0" applyProtection="0"/>
    <xf numFmtId="174" fontId="44" fillId="59" borderId="0" applyNumberFormat="0" applyBorder="0" applyAlignment="0" applyProtection="0"/>
    <xf numFmtId="174" fontId="44" fillId="59" borderId="0" applyNumberFormat="0" applyBorder="0" applyAlignment="0" applyProtection="0"/>
    <xf numFmtId="174" fontId="44" fillId="59" borderId="0" applyNumberFormat="0" applyBorder="0" applyAlignment="0" applyProtection="0"/>
    <xf numFmtId="174" fontId="44" fillId="59" borderId="0" applyNumberFormat="0" applyBorder="0" applyAlignment="0" applyProtection="0"/>
    <xf numFmtId="173" fontId="44" fillId="59" borderId="0" applyNumberFormat="0" applyBorder="0" applyAlignment="0" applyProtection="0"/>
    <xf numFmtId="175" fontId="44" fillId="59" borderId="0" applyNumberFormat="0" applyBorder="0" applyAlignment="0" applyProtection="0"/>
    <xf numFmtId="175" fontId="44" fillId="59" borderId="0" applyNumberFormat="0" applyBorder="0" applyAlignment="0" applyProtection="0"/>
    <xf numFmtId="175" fontId="44" fillId="59" borderId="0" applyNumberFormat="0" applyBorder="0" applyAlignment="0" applyProtection="0"/>
    <xf numFmtId="175" fontId="44" fillId="59" borderId="0" applyNumberFormat="0" applyBorder="0" applyAlignment="0" applyProtection="0"/>
    <xf numFmtId="175" fontId="44" fillId="59" borderId="0" applyNumberFormat="0" applyBorder="0" applyAlignment="0" applyProtection="0"/>
    <xf numFmtId="173" fontId="44" fillId="59" borderId="0" applyNumberFormat="0" applyBorder="0" applyAlignment="0" applyProtection="0"/>
    <xf numFmtId="173" fontId="44" fillId="59" borderId="0" applyNumberFormat="0" applyBorder="0" applyAlignment="0" applyProtection="0"/>
    <xf numFmtId="173" fontId="44" fillId="59" borderId="0" applyNumberFormat="0" applyBorder="0" applyAlignment="0" applyProtection="0"/>
    <xf numFmtId="174" fontId="44" fillId="59" borderId="0" applyNumberFormat="0" applyBorder="0" applyAlignment="0" applyProtection="0"/>
    <xf numFmtId="174" fontId="44" fillId="59" borderId="0" applyNumberFormat="0" applyBorder="0" applyAlignment="0" applyProtection="0"/>
    <xf numFmtId="174" fontId="44" fillId="59" borderId="0" applyNumberFormat="0" applyBorder="0" applyAlignment="0" applyProtection="0"/>
    <xf numFmtId="174" fontId="44" fillId="59" borderId="0" applyNumberFormat="0" applyBorder="0" applyAlignment="0" applyProtection="0"/>
    <xf numFmtId="174" fontId="44" fillId="59" borderId="0" applyNumberFormat="0" applyBorder="0" applyAlignment="0" applyProtection="0"/>
    <xf numFmtId="174" fontId="44" fillId="59" borderId="0" applyNumberFormat="0" applyBorder="0" applyAlignment="0" applyProtection="0"/>
    <xf numFmtId="0" fontId="44" fillId="60" borderId="0" applyNumberFormat="0" applyBorder="0" applyAlignment="0" applyProtection="0"/>
    <xf numFmtId="173" fontId="44" fillId="60" borderId="0" applyNumberFormat="0" applyBorder="0" applyAlignment="0" applyProtection="0"/>
    <xf numFmtId="173" fontId="44" fillId="60" borderId="0" applyNumberFormat="0" applyBorder="0" applyAlignment="0" applyProtection="0"/>
    <xf numFmtId="174" fontId="44" fillId="60" borderId="0" applyNumberFormat="0" applyBorder="0" applyAlignment="0" applyProtection="0"/>
    <xf numFmtId="174" fontId="44" fillId="60" borderId="0" applyNumberFormat="0" applyBorder="0" applyAlignment="0" applyProtection="0"/>
    <xf numFmtId="174" fontId="44" fillId="60" borderId="0" applyNumberFormat="0" applyBorder="0" applyAlignment="0" applyProtection="0"/>
    <xf numFmtId="174" fontId="44" fillId="60" borderId="0" applyNumberFormat="0" applyBorder="0" applyAlignment="0" applyProtection="0"/>
    <xf numFmtId="174" fontId="44" fillId="60" borderId="0" applyNumberFormat="0" applyBorder="0" applyAlignment="0" applyProtection="0"/>
    <xf numFmtId="174" fontId="44" fillId="60" borderId="0" applyNumberFormat="0" applyBorder="0" applyAlignment="0" applyProtection="0"/>
    <xf numFmtId="173" fontId="44" fillId="60" borderId="0" applyNumberFormat="0" applyBorder="0" applyAlignment="0" applyProtection="0"/>
    <xf numFmtId="175" fontId="44" fillId="60" borderId="0" applyNumberFormat="0" applyBorder="0" applyAlignment="0" applyProtection="0"/>
    <xf numFmtId="175" fontId="44" fillId="60" borderId="0" applyNumberFormat="0" applyBorder="0" applyAlignment="0" applyProtection="0"/>
    <xf numFmtId="175" fontId="44" fillId="60" borderId="0" applyNumberFormat="0" applyBorder="0" applyAlignment="0" applyProtection="0"/>
    <xf numFmtId="175" fontId="44" fillId="60" borderId="0" applyNumberFormat="0" applyBorder="0" applyAlignment="0" applyProtection="0"/>
    <xf numFmtId="175" fontId="44" fillId="60" borderId="0" applyNumberFormat="0" applyBorder="0" applyAlignment="0" applyProtection="0"/>
    <xf numFmtId="173" fontId="44" fillId="60" borderId="0" applyNumberFormat="0" applyBorder="0" applyAlignment="0" applyProtection="0"/>
    <xf numFmtId="173" fontId="44" fillId="60" borderId="0" applyNumberFormat="0" applyBorder="0" applyAlignment="0" applyProtection="0"/>
    <xf numFmtId="173" fontId="44" fillId="60" borderId="0" applyNumberFormat="0" applyBorder="0" applyAlignment="0" applyProtection="0"/>
    <xf numFmtId="174" fontId="44" fillId="60" borderId="0" applyNumberFormat="0" applyBorder="0" applyAlignment="0" applyProtection="0"/>
    <xf numFmtId="174" fontId="44" fillId="60" borderId="0" applyNumberFormat="0" applyBorder="0" applyAlignment="0" applyProtection="0"/>
    <xf numFmtId="174" fontId="44" fillId="60" borderId="0" applyNumberFormat="0" applyBorder="0" applyAlignment="0" applyProtection="0"/>
    <xf numFmtId="174" fontId="44" fillId="60" borderId="0" applyNumberFormat="0" applyBorder="0" applyAlignment="0" applyProtection="0"/>
    <xf numFmtId="174" fontId="44" fillId="60" borderId="0" applyNumberFormat="0" applyBorder="0" applyAlignment="0" applyProtection="0"/>
    <xf numFmtId="174" fontId="44" fillId="60" borderId="0" applyNumberFormat="0" applyBorder="0" applyAlignment="0" applyProtection="0"/>
    <xf numFmtId="0" fontId="44" fillId="49" borderId="0" applyNumberFormat="0" applyBorder="0" applyAlignment="0" applyProtection="0"/>
    <xf numFmtId="0" fontId="44" fillId="47" borderId="0" applyNumberFormat="0" applyBorder="0" applyAlignment="0" applyProtection="0"/>
    <xf numFmtId="0" fontId="33" fillId="53" borderId="0" applyNumberFormat="0" applyBorder="0" applyAlignment="0" applyProtection="0"/>
    <xf numFmtId="0" fontId="33" fillId="58" borderId="0" applyNumberFormat="0" applyBorder="0" applyAlignment="0" applyProtection="0"/>
    <xf numFmtId="0" fontId="44" fillId="55" borderId="0" applyNumberFormat="0" applyBorder="0" applyAlignment="0" applyProtection="0"/>
    <xf numFmtId="0" fontId="33" fillId="60" borderId="0" applyNumberFormat="0" applyBorder="0" applyAlignment="0" applyProtection="0"/>
    <xf numFmtId="0" fontId="45" fillId="59" borderId="0" applyNumberFormat="0" applyBorder="0" applyAlignment="0" applyProtection="0"/>
    <xf numFmtId="0" fontId="45" fillId="52" borderId="0" applyNumberFormat="0" applyBorder="0" applyAlignment="0" applyProtection="0"/>
    <xf numFmtId="0" fontId="45" fillId="56" borderId="0" applyNumberFormat="0" applyBorder="0" applyAlignment="0" applyProtection="0"/>
    <xf numFmtId="0" fontId="45" fillId="47" borderId="0" applyNumberFormat="0" applyBorder="0" applyAlignment="0" applyProtection="0"/>
    <xf numFmtId="0" fontId="45" fillId="59" borderId="0" applyNumberFormat="0" applyBorder="0" applyAlignment="0" applyProtection="0"/>
    <xf numFmtId="0" fontId="45" fillId="48" borderId="0" applyNumberFormat="0" applyBorder="0" applyAlignment="0" applyProtection="0"/>
    <xf numFmtId="37" fontId="5" fillId="0" borderId="0"/>
    <xf numFmtId="0" fontId="44" fillId="61" borderId="0" applyNumberFormat="0" applyBorder="0" applyAlignment="0" applyProtection="0"/>
    <xf numFmtId="173" fontId="44" fillId="61" borderId="0" applyNumberFormat="0" applyBorder="0" applyAlignment="0" applyProtection="0"/>
    <xf numFmtId="173" fontId="44" fillId="61" borderId="0" applyNumberFormat="0" applyBorder="0" applyAlignment="0" applyProtection="0"/>
    <xf numFmtId="174" fontId="44" fillId="61" borderId="0" applyNumberFormat="0" applyBorder="0" applyAlignment="0" applyProtection="0"/>
    <xf numFmtId="174" fontId="44" fillId="61" borderId="0" applyNumberFormat="0" applyBorder="0" applyAlignment="0" applyProtection="0"/>
    <xf numFmtId="174" fontId="44" fillId="61" borderId="0" applyNumberFormat="0" applyBorder="0" applyAlignment="0" applyProtection="0"/>
    <xf numFmtId="174" fontId="44" fillId="61" borderId="0" applyNumberFormat="0" applyBorder="0" applyAlignment="0" applyProtection="0"/>
    <xf numFmtId="174" fontId="44" fillId="61" borderId="0" applyNumberFormat="0" applyBorder="0" applyAlignment="0" applyProtection="0"/>
    <xf numFmtId="174" fontId="44" fillId="61" borderId="0" applyNumberFormat="0" applyBorder="0" applyAlignment="0" applyProtection="0"/>
    <xf numFmtId="173" fontId="44" fillId="61" borderId="0" applyNumberFormat="0" applyBorder="0" applyAlignment="0" applyProtection="0"/>
    <xf numFmtId="175" fontId="44" fillId="61" borderId="0" applyNumberFormat="0" applyBorder="0" applyAlignment="0" applyProtection="0"/>
    <xf numFmtId="175" fontId="44" fillId="61" borderId="0" applyNumberFormat="0" applyBorder="0" applyAlignment="0" applyProtection="0"/>
    <xf numFmtId="175" fontId="44" fillId="61" borderId="0" applyNumberFormat="0" applyBorder="0" applyAlignment="0" applyProtection="0"/>
    <xf numFmtId="175" fontId="44" fillId="61" borderId="0" applyNumberFormat="0" applyBorder="0" applyAlignment="0" applyProtection="0"/>
    <xf numFmtId="175" fontId="44" fillId="61" borderId="0" applyNumberFormat="0" applyBorder="0" applyAlignment="0" applyProtection="0"/>
    <xf numFmtId="173" fontId="44" fillId="61" borderId="0" applyNumberFormat="0" applyBorder="0" applyAlignment="0" applyProtection="0"/>
    <xf numFmtId="173" fontId="44" fillId="61" borderId="0" applyNumberFormat="0" applyBorder="0" applyAlignment="0" applyProtection="0"/>
    <xf numFmtId="173" fontId="44" fillId="61" borderId="0" applyNumberFormat="0" applyBorder="0" applyAlignment="0" applyProtection="0"/>
    <xf numFmtId="174" fontId="44" fillId="61" borderId="0" applyNumberFormat="0" applyBorder="0" applyAlignment="0" applyProtection="0"/>
    <xf numFmtId="174" fontId="44" fillId="61" borderId="0" applyNumberFormat="0" applyBorder="0" applyAlignment="0" applyProtection="0"/>
    <xf numFmtId="174" fontId="44" fillId="61" borderId="0" applyNumberFormat="0" applyBorder="0" applyAlignment="0" applyProtection="0"/>
    <xf numFmtId="174" fontId="44" fillId="61" borderId="0" applyNumberFormat="0" applyBorder="0" applyAlignment="0" applyProtection="0"/>
    <xf numFmtId="174" fontId="44" fillId="61" borderId="0" applyNumberFormat="0" applyBorder="0" applyAlignment="0" applyProtection="0"/>
    <xf numFmtId="174" fontId="44" fillId="61" borderId="0" applyNumberFormat="0" applyBorder="0" applyAlignment="0" applyProtection="0"/>
    <xf numFmtId="0" fontId="44" fillId="62" borderId="0" applyNumberFormat="0" applyBorder="0" applyAlignment="0" applyProtection="0"/>
    <xf numFmtId="173" fontId="44" fillId="62" borderId="0" applyNumberFormat="0" applyBorder="0" applyAlignment="0" applyProtection="0"/>
    <xf numFmtId="173" fontId="44" fillId="62" borderId="0" applyNumberFormat="0" applyBorder="0" applyAlignment="0" applyProtection="0"/>
    <xf numFmtId="174" fontId="44" fillId="62" borderId="0" applyNumberFormat="0" applyBorder="0" applyAlignment="0" applyProtection="0"/>
    <xf numFmtId="174" fontId="44" fillId="62" borderId="0" applyNumberFormat="0" applyBorder="0" applyAlignment="0" applyProtection="0"/>
    <xf numFmtId="174" fontId="44" fillId="62" borderId="0" applyNumberFormat="0" applyBorder="0" applyAlignment="0" applyProtection="0"/>
    <xf numFmtId="174" fontId="44" fillId="62" borderId="0" applyNumberFormat="0" applyBorder="0" applyAlignment="0" applyProtection="0"/>
    <xf numFmtId="174" fontId="44" fillId="62" borderId="0" applyNumberFormat="0" applyBorder="0" applyAlignment="0" applyProtection="0"/>
    <xf numFmtId="174" fontId="44" fillId="62" borderId="0" applyNumberFormat="0" applyBorder="0" applyAlignment="0" applyProtection="0"/>
    <xf numFmtId="173" fontId="44" fillId="62" borderId="0" applyNumberFormat="0" applyBorder="0" applyAlignment="0" applyProtection="0"/>
    <xf numFmtId="175" fontId="44" fillId="62" borderId="0" applyNumberFormat="0" applyBorder="0" applyAlignment="0" applyProtection="0"/>
    <xf numFmtId="175" fontId="44" fillId="62" borderId="0" applyNumberFormat="0" applyBorder="0" applyAlignment="0" applyProtection="0"/>
    <xf numFmtId="175" fontId="44" fillId="62" borderId="0" applyNumberFormat="0" applyBorder="0" applyAlignment="0" applyProtection="0"/>
    <xf numFmtId="175" fontId="44" fillId="62" borderId="0" applyNumberFormat="0" applyBorder="0" applyAlignment="0" applyProtection="0"/>
    <xf numFmtId="175" fontId="44" fillId="62" borderId="0" applyNumberFormat="0" applyBorder="0" applyAlignment="0" applyProtection="0"/>
    <xf numFmtId="173" fontId="44" fillId="62" borderId="0" applyNumberFormat="0" applyBorder="0" applyAlignment="0" applyProtection="0"/>
    <xf numFmtId="173" fontId="44" fillId="62" borderId="0" applyNumberFormat="0" applyBorder="0" applyAlignment="0" applyProtection="0"/>
    <xf numFmtId="173" fontId="44" fillId="62" borderId="0" applyNumberFormat="0" applyBorder="0" applyAlignment="0" applyProtection="0"/>
    <xf numFmtId="174" fontId="44" fillId="62" borderId="0" applyNumberFormat="0" applyBorder="0" applyAlignment="0" applyProtection="0"/>
    <xf numFmtId="174" fontId="44" fillId="62" borderId="0" applyNumberFormat="0" applyBorder="0" applyAlignment="0" applyProtection="0"/>
    <xf numFmtId="174" fontId="44" fillId="62" borderId="0" applyNumberFormat="0" applyBorder="0" applyAlignment="0" applyProtection="0"/>
    <xf numFmtId="174" fontId="44" fillId="62" borderId="0" applyNumberFormat="0" applyBorder="0" applyAlignment="0" applyProtection="0"/>
    <xf numFmtId="174" fontId="44" fillId="62" borderId="0" applyNumberFormat="0" applyBorder="0" applyAlignment="0" applyProtection="0"/>
    <xf numFmtId="174" fontId="44" fillId="62" borderId="0" applyNumberFormat="0" applyBorder="0" applyAlignment="0" applyProtection="0"/>
    <xf numFmtId="0" fontId="44" fillId="63" borderId="0" applyNumberFormat="0" applyBorder="0" applyAlignment="0" applyProtection="0"/>
    <xf numFmtId="173" fontId="44" fillId="63" borderId="0" applyNumberFormat="0" applyBorder="0" applyAlignment="0" applyProtection="0"/>
    <xf numFmtId="173" fontId="44" fillId="63" borderId="0" applyNumberFormat="0" applyBorder="0" applyAlignment="0" applyProtection="0"/>
    <xf numFmtId="174" fontId="44" fillId="63" borderId="0" applyNumberFormat="0" applyBorder="0" applyAlignment="0" applyProtection="0"/>
    <xf numFmtId="174" fontId="44" fillId="63" borderId="0" applyNumberFormat="0" applyBorder="0" applyAlignment="0" applyProtection="0"/>
    <xf numFmtId="174" fontId="44" fillId="63" borderId="0" applyNumberFormat="0" applyBorder="0" applyAlignment="0" applyProtection="0"/>
    <xf numFmtId="174" fontId="44" fillId="63" borderId="0" applyNumberFormat="0" applyBorder="0" applyAlignment="0" applyProtection="0"/>
    <xf numFmtId="174" fontId="44" fillId="63" borderId="0" applyNumberFormat="0" applyBorder="0" applyAlignment="0" applyProtection="0"/>
    <xf numFmtId="174" fontId="44" fillId="63" borderId="0" applyNumberFormat="0" applyBorder="0" applyAlignment="0" applyProtection="0"/>
    <xf numFmtId="173" fontId="44" fillId="63" borderId="0" applyNumberFormat="0" applyBorder="0" applyAlignment="0" applyProtection="0"/>
    <xf numFmtId="175" fontId="44" fillId="63" borderId="0" applyNumberFormat="0" applyBorder="0" applyAlignment="0" applyProtection="0"/>
    <xf numFmtId="175" fontId="44" fillId="63" borderId="0" applyNumberFormat="0" applyBorder="0" applyAlignment="0" applyProtection="0"/>
    <xf numFmtId="175" fontId="44" fillId="63" borderId="0" applyNumberFormat="0" applyBorder="0" applyAlignment="0" applyProtection="0"/>
    <xf numFmtId="175" fontId="44" fillId="63" borderId="0" applyNumberFormat="0" applyBorder="0" applyAlignment="0" applyProtection="0"/>
    <xf numFmtId="175" fontId="44" fillId="63" borderId="0" applyNumberFormat="0" applyBorder="0" applyAlignment="0" applyProtection="0"/>
    <xf numFmtId="173" fontId="44" fillId="63" borderId="0" applyNumberFormat="0" applyBorder="0" applyAlignment="0" applyProtection="0"/>
    <xf numFmtId="173" fontId="44" fillId="63" borderId="0" applyNumberFormat="0" applyBorder="0" applyAlignment="0" applyProtection="0"/>
    <xf numFmtId="173" fontId="44" fillId="63" borderId="0" applyNumberFormat="0" applyBorder="0" applyAlignment="0" applyProtection="0"/>
    <xf numFmtId="174" fontId="44" fillId="63" borderId="0" applyNumberFormat="0" applyBorder="0" applyAlignment="0" applyProtection="0"/>
    <xf numFmtId="174" fontId="44" fillId="63" borderId="0" applyNumberFormat="0" applyBorder="0" applyAlignment="0" applyProtection="0"/>
    <xf numFmtId="174" fontId="44" fillId="63" borderId="0" applyNumberFormat="0" applyBorder="0" applyAlignment="0" applyProtection="0"/>
    <xf numFmtId="174" fontId="44" fillId="63" borderId="0" applyNumberFormat="0" applyBorder="0" applyAlignment="0" applyProtection="0"/>
    <xf numFmtId="174" fontId="44" fillId="63" borderId="0" applyNumberFormat="0" applyBorder="0" applyAlignment="0" applyProtection="0"/>
    <xf numFmtId="174" fontId="44" fillId="63" borderId="0" applyNumberFormat="0" applyBorder="0" applyAlignment="0" applyProtection="0"/>
    <xf numFmtId="0" fontId="44" fillId="58" borderId="0" applyNumberFormat="0" applyBorder="0" applyAlignment="0" applyProtection="0"/>
    <xf numFmtId="173" fontId="44" fillId="58" borderId="0" applyNumberFormat="0" applyBorder="0" applyAlignment="0" applyProtection="0"/>
    <xf numFmtId="173" fontId="44" fillId="58" borderId="0" applyNumberFormat="0" applyBorder="0" applyAlignment="0" applyProtection="0"/>
    <xf numFmtId="174" fontId="44" fillId="58" borderId="0" applyNumberFormat="0" applyBorder="0" applyAlignment="0" applyProtection="0"/>
    <xf numFmtId="174" fontId="44" fillId="58" borderId="0" applyNumberFormat="0" applyBorder="0" applyAlignment="0" applyProtection="0"/>
    <xf numFmtId="174" fontId="44" fillId="58" borderId="0" applyNumberFormat="0" applyBorder="0" applyAlignment="0" applyProtection="0"/>
    <xf numFmtId="174" fontId="44" fillId="58" borderId="0" applyNumberFormat="0" applyBorder="0" applyAlignment="0" applyProtection="0"/>
    <xf numFmtId="174" fontId="44" fillId="58" borderId="0" applyNumberFormat="0" applyBorder="0" applyAlignment="0" applyProtection="0"/>
    <xf numFmtId="174" fontId="44" fillId="58" borderId="0" applyNumberFormat="0" applyBorder="0" applyAlignment="0" applyProtection="0"/>
    <xf numFmtId="173" fontId="44" fillId="58" borderId="0" applyNumberFormat="0" applyBorder="0" applyAlignment="0" applyProtection="0"/>
    <xf numFmtId="175" fontId="44" fillId="58" borderId="0" applyNumberFormat="0" applyBorder="0" applyAlignment="0" applyProtection="0"/>
    <xf numFmtId="175" fontId="44" fillId="58" borderId="0" applyNumberFormat="0" applyBorder="0" applyAlignment="0" applyProtection="0"/>
    <xf numFmtId="175" fontId="44" fillId="58" borderId="0" applyNumberFormat="0" applyBorder="0" applyAlignment="0" applyProtection="0"/>
    <xf numFmtId="175" fontId="44" fillId="58" borderId="0" applyNumberFormat="0" applyBorder="0" applyAlignment="0" applyProtection="0"/>
    <xf numFmtId="175" fontId="44" fillId="58" borderId="0" applyNumberFormat="0" applyBorder="0" applyAlignment="0" applyProtection="0"/>
    <xf numFmtId="173" fontId="44" fillId="58" borderId="0" applyNumberFormat="0" applyBorder="0" applyAlignment="0" applyProtection="0"/>
    <xf numFmtId="173" fontId="44" fillId="58" borderId="0" applyNumberFormat="0" applyBorder="0" applyAlignment="0" applyProtection="0"/>
    <xf numFmtId="173" fontId="44" fillId="58" borderId="0" applyNumberFormat="0" applyBorder="0" applyAlignment="0" applyProtection="0"/>
    <xf numFmtId="174" fontId="44" fillId="58" borderId="0" applyNumberFormat="0" applyBorder="0" applyAlignment="0" applyProtection="0"/>
    <xf numFmtId="174" fontId="44" fillId="58" borderId="0" applyNumberFormat="0" applyBorder="0" applyAlignment="0" applyProtection="0"/>
    <xf numFmtId="174" fontId="44" fillId="58" borderId="0" applyNumberFormat="0" applyBorder="0" applyAlignment="0" applyProtection="0"/>
    <xf numFmtId="174" fontId="44" fillId="58" borderId="0" applyNumberFormat="0" applyBorder="0" applyAlignment="0" applyProtection="0"/>
    <xf numFmtId="174" fontId="44" fillId="58" borderId="0" applyNumberFormat="0" applyBorder="0" applyAlignment="0" applyProtection="0"/>
    <xf numFmtId="174" fontId="44" fillId="58" borderId="0" applyNumberFormat="0" applyBorder="0" applyAlignment="0" applyProtection="0"/>
    <xf numFmtId="0" fontId="44" fillId="59" borderId="0" applyNumberFormat="0" applyBorder="0" applyAlignment="0" applyProtection="0"/>
    <xf numFmtId="173" fontId="44" fillId="59" borderId="0" applyNumberFormat="0" applyBorder="0" applyAlignment="0" applyProtection="0"/>
    <xf numFmtId="173" fontId="44" fillId="59" borderId="0" applyNumberFormat="0" applyBorder="0" applyAlignment="0" applyProtection="0"/>
    <xf numFmtId="174" fontId="44" fillId="59" borderId="0" applyNumberFormat="0" applyBorder="0" applyAlignment="0" applyProtection="0"/>
    <xf numFmtId="174" fontId="44" fillId="59" borderId="0" applyNumberFormat="0" applyBorder="0" applyAlignment="0" applyProtection="0"/>
    <xf numFmtId="174" fontId="44" fillId="59" borderId="0" applyNumberFormat="0" applyBorder="0" applyAlignment="0" applyProtection="0"/>
    <xf numFmtId="174" fontId="44" fillId="59" borderId="0" applyNumberFormat="0" applyBorder="0" applyAlignment="0" applyProtection="0"/>
    <xf numFmtId="174" fontId="44" fillId="59" borderId="0" applyNumberFormat="0" applyBorder="0" applyAlignment="0" applyProtection="0"/>
    <xf numFmtId="174" fontId="44" fillId="59" borderId="0" applyNumberFormat="0" applyBorder="0" applyAlignment="0" applyProtection="0"/>
    <xf numFmtId="173" fontId="44" fillId="59" borderId="0" applyNumberFormat="0" applyBorder="0" applyAlignment="0" applyProtection="0"/>
    <xf numFmtId="175" fontId="44" fillId="59" borderId="0" applyNumberFormat="0" applyBorder="0" applyAlignment="0" applyProtection="0"/>
    <xf numFmtId="175" fontId="44" fillId="59" borderId="0" applyNumberFormat="0" applyBorder="0" applyAlignment="0" applyProtection="0"/>
    <xf numFmtId="175" fontId="44" fillId="59" borderId="0" applyNumberFormat="0" applyBorder="0" applyAlignment="0" applyProtection="0"/>
    <xf numFmtId="175" fontId="44" fillId="59" borderId="0" applyNumberFormat="0" applyBorder="0" applyAlignment="0" applyProtection="0"/>
    <xf numFmtId="175" fontId="44" fillId="59" borderId="0" applyNumberFormat="0" applyBorder="0" applyAlignment="0" applyProtection="0"/>
    <xf numFmtId="173" fontId="44" fillId="59" borderId="0" applyNumberFormat="0" applyBorder="0" applyAlignment="0" applyProtection="0"/>
    <xf numFmtId="173" fontId="44" fillId="59" borderId="0" applyNumberFormat="0" applyBorder="0" applyAlignment="0" applyProtection="0"/>
    <xf numFmtId="173" fontId="44" fillId="59" borderId="0" applyNumberFormat="0" applyBorder="0" applyAlignment="0" applyProtection="0"/>
    <xf numFmtId="174" fontId="44" fillId="59" borderId="0" applyNumberFormat="0" applyBorder="0" applyAlignment="0" applyProtection="0"/>
    <xf numFmtId="174" fontId="44" fillId="59" borderId="0" applyNumberFormat="0" applyBorder="0" applyAlignment="0" applyProtection="0"/>
    <xf numFmtId="174" fontId="44" fillId="59" borderId="0" applyNumberFormat="0" applyBorder="0" applyAlignment="0" applyProtection="0"/>
    <xf numFmtId="174" fontId="44" fillId="59" borderId="0" applyNumberFormat="0" applyBorder="0" applyAlignment="0" applyProtection="0"/>
    <xf numFmtId="174" fontId="44" fillId="59" borderId="0" applyNumberFormat="0" applyBorder="0" applyAlignment="0" applyProtection="0"/>
    <xf numFmtId="174" fontId="44" fillId="59" borderId="0" applyNumberFormat="0" applyBorder="0" applyAlignment="0" applyProtection="0"/>
    <xf numFmtId="0" fontId="44" fillId="64" borderId="0" applyNumberFormat="0" applyBorder="0" applyAlignment="0" applyProtection="0"/>
    <xf numFmtId="173" fontId="44" fillId="64" borderId="0" applyNumberFormat="0" applyBorder="0" applyAlignment="0" applyProtection="0"/>
    <xf numFmtId="173" fontId="44" fillId="64" borderId="0" applyNumberFormat="0" applyBorder="0" applyAlignment="0" applyProtection="0"/>
    <xf numFmtId="174" fontId="44" fillId="64" borderId="0" applyNumberFormat="0" applyBorder="0" applyAlignment="0" applyProtection="0"/>
    <xf numFmtId="174" fontId="44" fillId="64" borderId="0" applyNumberFormat="0" applyBorder="0" applyAlignment="0" applyProtection="0"/>
    <xf numFmtId="174" fontId="44" fillId="64" borderId="0" applyNumberFormat="0" applyBorder="0" applyAlignment="0" applyProtection="0"/>
    <xf numFmtId="174" fontId="44" fillId="64" borderId="0" applyNumberFormat="0" applyBorder="0" applyAlignment="0" applyProtection="0"/>
    <xf numFmtId="174" fontId="44" fillId="64" borderId="0" applyNumberFormat="0" applyBorder="0" applyAlignment="0" applyProtection="0"/>
    <xf numFmtId="174" fontId="44" fillId="64" borderId="0" applyNumberFormat="0" applyBorder="0" applyAlignment="0" applyProtection="0"/>
    <xf numFmtId="173" fontId="44" fillId="64" borderId="0" applyNumberFormat="0" applyBorder="0" applyAlignment="0" applyProtection="0"/>
    <xf numFmtId="175" fontId="44" fillId="64" borderId="0" applyNumberFormat="0" applyBorder="0" applyAlignment="0" applyProtection="0"/>
    <xf numFmtId="175" fontId="44" fillId="64" borderId="0" applyNumberFormat="0" applyBorder="0" applyAlignment="0" applyProtection="0"/>
    <xf numFmtId="175" fontId="44" fillId="64" borderId="0" applyNumberFormat="0" applyBorder="0" applyAlignment="0" applyProtection="0"/>
    <xf numFmtId="175" fontId="44" fillId="64" borderId="0" applyNumberFormat="0" applyBorder="0" applyAlignment="0" applyProtection="0"/>
    <xf numFmtId="175" fontId="44" fillId="64" borderId="0" applyNumberFormat="0" applyBorder="0" applyAlignment="0" applyProtection="0"/>
    <xf numFmtId="173" fontId="44" fillId="64" borderId="0" applyNumberFormat="0" applyBorder="0" applyAlignment="0" applyProtection="0"/>
    <xf numFmtId="173" fontId="44" fillId="64" borderId="0" applyNumberFormat="0" applyBorder="0" applyAlignment="0" applyProtection="0"/>
    <xf numFmtId="173" fontId="44" fillId="64" borderId="0" applyNumberFormat="0" applyBorder="0" applyAlignment="0" applyProtection="0"/>
    <xf numFmtId="174" fontId="44" fillId="64" borderId="0" applyNumberFormat="0" applyBorder="0" applyAlignment="0" applyProtection="0"/>
    <xf numFmtId="174" fontId="44" fillId="64" borderId="0" applyNumberFormat="0" applyBorder="0" applyAlignment="0" applyProtection="0"/>
    <xf numFmtId="174" fontId="44" fillId="64" borderId="0" applyNumberFormat="0" applyBorder="0" applyAlignment="0" applyProtection="0"/>
    <xf numFmtId="174" fontId="44" fillId="64" borderId="0" applyNumberFormat="0" applyBorder="0" applyAlignment="0" applyProtection="0"/>
    <xf numFmtId="174" fontId="44" fillId="64" borderId="0" applyNumberFormat="0" applyBorder="0" applyAlignment="0" applyProtection="0"/>
    <xf numFmtId="174" fontId="44" fillId="64" borderId="0" applyNumberFormat="0" applyBorder="0" applyAlignment="0" applyProtection="0"/>
    <xf numFmtId="10" fontId="5" fillId="65" borderId="0" applyFont="0" applyBorder="0" applyAlignment="0">
      <protection locked="0"/>
    </xf>
    <xf numFmtId="170" fontId="5" fillId="65" borderId="0" applyBorder="0" applyAlignment="0">
      <protection locked="0"/>
    </xf>
    <xf numFmtId="0" fontId="46" fillId="43" borderId="0" applyNumberFormat="0" applyBorder="0" applyAlignment="0" applyProtection="0"/>
    <xf numFmtId="173" fontId="46" fillId="43" borderId="0" applyNumberFormat="0" applyBorder="0" applyAlignment="0" applyProtection="0"/>
    <xf numFmtId="173" fontId="46" fillId="43" borderId="0" applyNumberFormat="0" applyBorder="0" applyAlignment="0" applyProtection="0"/>
    <xf numFmtId="174" fontId="46" fillId="43" borderId="0" applyNumberFormat="0" applyBorder="0" applyAlignment="0" applyProtection="0"/>
    <xf numFmtId="174" fontId="46" fillId="43" borderId="0" applyNumberFormat="0" applyBorder="0" applyAlignment="0" applyProtection="0"/>
    <xf numFmtId="174" fontId="46" fillId="43" borderId="0" applyNumberFormat="0" applyBorder="0" applyAlignment="0" applyProtection="0"/>
    <xf numFmtId="174" fontId="46" fillId="43" borderId="0" applyNumberFormat="0" applyBorder="0" applyAlignment="0" applyProtection="0"/>
    <xf numFmtId="174" fontId="46" fillId="43" borderId="0" applyNumberFormat="0" applyBorder="0" applyAlignment="0" applyProtection="0"/>
    <xf numFmtId="174" fontId="46" fillId="43" borderId="0" applyNumberFormat="0" applyBorder="0" applyAlignment="0" applyProtection="0"/>
    <xf numFmtId="173" fontId="46" fillId="43" borderId="0" applyNumberFormat="0" applyBorder="0" applyAlignment="0" applyProtection="0"/>
    <xf numFmtId="175" fontId="46" fillId="43" borderId="0" applyNumberFormat="0" applyBorder="0" applyAlignment="0" applyProtection="0"/>
    <xf numFmtId="175" fontId="46" fillId="43" borderId="0" applyNumberFormat="0" applyBorder="0" applyAlignment="0" applyProtection="0"/>
    <xf numFmtId="175" fontId="46" fillId="43" borderId="0" applyNumberFormat="0" applyBorder="0" applyAlignment="0" applyProtection="0"/>
    <xf numFmtId="175" fontId="46" fillId="43" borderId="0" applyNumberFormat="0" applyBorder="0" applyAlignment="0" applyProtection="0"/>
    <xf numFmtId="175" fontId="46" fillId="43" borderId="0" applyNumberFormat="0" applyBorder="0" applyAlignment="0" applyProtection="0"/>
    <xf numFmtId="173" fontId="46" fillId="43" borderId="0" applyNumberFormat="0" applyBorder="0" applyAlignment="0" applyProtection="0"/>
    <xf numFmtId="173" fontId="46" fillId="43" borderId="0" applyNumberFormat="0" applyBorder="0" applyAlignment="0" applyProtection="0"/>
    <xf numFmtId="173" fontId="46" fillId="43" borderId="0" applyNumberFormat="0" applyBorder="0" applyAlignment="0" applyProtection="0"/>
    <xf numFmtId="174" fontId="46" fillId="43" borderId="0" applyNumberFormat="0" applyBorder="0" applyAlignment="0" applyProtection="0"/>
    <xf numFmtId="174" fontId="46" fillId="43" borderId="0" applyNumberFormat="0" applyBorder="0" applyAlignment="0" applyProtection="0"/>
    <xf numFmtId="174" fontId="46" fillId="43" borderId="0" applyNumberFormat="0" applyBorder="0" applyAlignment="0" applyProtection="0"/>
    <xf numFmtId="174" fontId="46" fillId="43" borderId="0" applyNumberFormat="0" applyBorder="0" applyAlignment="0" applyProtection="0"/>
    <xf numFmtId="174" fontId="46" fillId="43" borderId="0" applyNumberFormat="0" applyBorder="0" applyAlignment="0" applyProtection="0"/>
    <xf numFmtId="174" fontId="46" fillId="43" borderId="0" applyNumberFormat="0" applyBorder="0" applyAlignment="0" applyProtection="0"/>
    <xf numFmtId="0" fontId="47" fillId="44" borderId="0" applyNumberFormat="0" applyBorder="0" applyAlignment="0" applyProtection="0"/>
    <xf numFmtId="0" fontId="47" fillId="44" borderId="0" applyNumberFormat="0" applyBorder="0" applyAlignment="0" applyProtection="0"/>
    <xf numFmtId="176" fontId="48" fillId="0" borderId="0">
      <protection locked="0"/>
    </xf>
    <xf numFmtId="176" fontId="48" fillId="0" borderId="0">
      <protection locked="0"/>
    </xf>
    <xf numFmtId="0" fontId="42" fillId="65" borderId="11" applyNumberFormat="0" applyFont="0" applyBorder="0" applyAlignment="0">
      <alignment horizontal="left" vertical="center"/>
    </xf>
    <xf numFmtId="0" fontId="49" fillId="0" borderId="0" applyNumberFormat="0" applyFill="0" applyBorder="0" applyAlignment="0" applyProtection="0"/>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0" fontId="50" fillId="0" borderId="0" applyNumberFormat="0" applyFill="0" applyBorder="0" applyAlignment="0" applyProtection="0"/>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4" fontId="51" fillId="66" borderId="56" applyBorder="0" applyAlignment="0">
      <alignment horizontal="center"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5"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3"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174" fontId="42" fillId="65" borderId="11" applyNumberFormat="0" applyFont="0" applyBorder="0" applyAlignment="0">
      <alignment horizontal="left" vertical="center"/>
    </xf>
    <xf numFmtId="0" fontId="51" fillId="67" borderId="56" applyNumberFormat="0" applyBorder="0" applyAlignment="0">
      <alignment horizontal="center" vertical="center"/>
    </xf>
    <xf numFmtId="0" fontId="52" fillId="0" borderId="0" applyNumberFormat="0" applyFill="0" applyBorder="0" applyAlignment="0" applyProtection="0"/>
    <xf numFmtId="0" fontId="53" fillId="0" borderId="0" applyNumberFormat="0" applyFill="0" applyBorder="0" applyAlignment="0" applyProtection="0"/>
    <xf numFmtId="0"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5" fontId="54" fillId="47" borderId="57" applyNumberFormat="0" applyAlignment="0" applyProtection="0"/>
    <xf numFmtId="173"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4" fontId="54" fillId="47" borderId="57" applyNumberFormat="0" applyAlignment="0" applyProtection="0"/>
    <xf numFmtId="173" fontId="54" fillId="47" borderId="57" applyNumberFormat="0" applyAlignment="0" applyProtection="0"/>
    <xf numFmtId="0" fontId="54" fillId="47" borderId="57" applyNumberFormat="0" applyAlignment="0" applyProtection="0"/>
    <xf numFmtId="0" fontId="5" fillId="44" borderId="58"/>
    <xf numFmtId="0" fontId="5" fillId="43" borderId="58"/>
    <xf numFmtId="0" fontId="5" fillId="68" borderId="58"/>
    <xf numFmtId="0" fontId="55" fillId="69" borderId="58">
      <alignment horizontal="left" vertical="center" wrapText="1"/>
    </xf>
    <xf numFmtId="0" fontId="56" fillId="70" borderId="59">
      <alignment horizontal="center" textRotation="90"/>
    </xf>
    <xf numFmtId="0" fontId="5" fillId="71" borderId="60">
      <alignment horizontal="center" vertical="center"/>
    </xf>
    <xf numFmtId="177" fontId="5" fillId="71" borderId="60">
      <alignment horizontal="right" vertical="center"/>
    </xf>
    <xf numFmtId="10" fontId="5" fillId="71" borderId="60">
      <alignment horizontal="right" vertical="center"/>
    </xf>
    <xf numFmtId="0" fontId="57" fillId="72" borderId="61" applyBorder="0">
      <alignment horizontal="centerContinuous" vertical="center"/>
    </xf>
    <xf numFmtId="0" fontId="58" fillId="73" borderId="62">
      <alignment horizontal="center" vertical="center" wrapText="1"/>
    </xf>
    <xf numFmtId="0" fontId="59" fillId="74" borderId="63">
      <alignment horizontal="centerContinuous" vertical="center" wrapText="1"/>
    </xf>
    <xf numFmtId="0" fontId="60" fillId="75" borderId="64">
      <alignment horizontal="center" vertical="center" wrapText="1"/>
    </xf>
    <xf numFmtId="0" fontId="61" fillId="76" borderId="64">
      <alignment horizontal="centerContinuous" vertical="center"/>
    </xf>
    <xf numFmtId="0" fontId="5" fillId="69" borderId="59"/>
    <xf numFmtId="177" fontId="62" fillId="47" borderId="58"/>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0"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4" fontId="5" fillId="69" borderId="59"/>
    <xf numFmtId="174" fontId="5" fillId="69" borderId="59"/>
    <xf numFmtId="174" fontId="5" fillId="69" borderId="59"/>
    <xf numFmtId="174" fontId="5" fillId="69" borderId="59"/>
    <xf numFmtId="0"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174" fontId="5" fillId="69" borderId="59"/>
    <xf numFmtId="174" fontId="5" fillId="69" borderId="59"/>
    <xf numFmtId="175" fontId="5" fillId="69" borderId="59"/>
    <xf numFmtId="175" fontId="5" fillId="69" borderId="59"/>
    <xf numFmtId="175" fontId="5" fillId="69" borderId="59"/>
    <xf numFmtId="175" fontId="5" fillId="69" borderId="59"/>
    <xf numFmtId="173" fontId="5" fillId="69" borderId="59"/>
    <xf numFmtId="174" fontId="5" fillId="69" borderId="59"/>
    <xf numFmtId="174" fontId="5" fillId="69" borderId="59"/>
    <xf numFmtId="174" fontId="5" fillId="69" borderId="59"/>
    <xf numFmtId="174" fontId="5" fillId="69" borderId="59"/>
    <xf numFmtId="174" fontId="5" fillId="69" borderId="59"/>
    <xf numFmtId="173" fontId="5" fillId="69" borderId="59"/>
    <xf numFmtId="0"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0"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0"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5" fontId="5" fillId="69" borderId="59">
      <alignment horizontal="left"/>
    </xf>
    <xf numFmtId="173"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4" fontId="5" fillId="69" borderId="59">
      <alignment horizontal="left"/>
    </xf>
    <xf numFmtId="173" fontId="5" fillId="69" borderId="59">
      <alignment horizontal="left"/>
    </xf>
    <xf numFmtId="10" fontId="62" fillId="69" borderId="59"/>
    <xf numFmtId="178" fontId="62" fillId="47" borderId="58"/>
    <xf numFmtId="10" fontId="62" fillId="47" borderId="58"/>
    <xf numFmtId="179" fontId="62" fillId="47" borderId="58"/>
    <xf numFmtId="10" fontId="5" fillId="71" borderId="60" applyBorder="0">
      <alignment horizontal="right" vertical="center"/>
    </xf>
    <xf numFmtId="0" fontId="5" fillId="62" borderId="58">
      <alignment vertical="top" wrapText="1"/>
    </xf>
    <xf numFmtId="10" fontId="5" fillId="55" borderId="58" applyFont="0" applyAlignment="0" applyProtection="0"/>
    <xf numFmtId="177" fontId="5" fillId="55" borderId="58" applyFont="0" applyAlignment="0" applyProtection="0"/>
    <xf numFmtId="10" fontId="63" fillId="0" borderId="58" applyAlignment="0" applyProtection="0"/>
    <xf numFmtId="177" fontId="63" fillId="0" borderId="58" applyAlignment="0" applyProtection="0"/>
    <xf numFmtId="10" fontId="64" fillId="0" borderId="58" applyAlignment="0" applyProtection="0"/>
    <xf numFmtId="177" fontId="64" fillId="0" borderId="58" applyAlignment="0" applyProtection="0"/>
    <xf numFmtId="10" fontId="65" fillId="0" borderId="58" applyAlignment="0" applyProtection="0"/>
    <xf numFmtId="177" fontId="65" fillId="0" borderId="58" applyAlignment="0" applyProtection="0"/>
    <xf numFmtId="0" fontId="66" fillId="77" borderId="59">
      <alignment horizontal="left"/>
    </xf>
    <xf numFmtId="1" fontId="5" fillId="0" borderId="1" applyNumberFormat="0" applyFont="0" applyBorder="0" applyAlignment="0" applyProtection="0">
      <alignment horizontal="center"/>
      <protection locked="0"/>
    </xf>
    <xf numFmtId="1" fontId="5" fillId="78" borderId="1" applyNumberFormat="0" applyFont="0" applyBorder="0" applyAlignment="0" applyProtection="0">
      <alignment horizontal="center"/>
      <protection locked="0"/>
    </xf>
    <xf numFmtId="1" fontId="5" fillId="69" borderId="1" applyNumberFormat="0" applyFont="0" applyAlignment="0" applyProtection="0">
      <alignment horizontal="center"/>
      <protection locked="0"/>
    </xf>
    <xf numFmtId="1" fontId="5" fillId="79" borderId="1" applyNumberFormat="0" applyFont="0" applyBorder="0" applyAlignment="0" applyProtection="0">
      <alignment horizontal="center"/>
      <protection locked="0"/>
    </xf>
    <xf numFmtId="0" fontId="5" fillId="0" borderId="0"/>
    <xf numFmtId="0" fontId="67" fillId="55" borderId="65" applyNumberFormat="0" applyAlignment="0" applyProtection="0"/>
    <xf numFmtId="0" fontId="68" fillId="0" borderId="66" applyNumberFormat="0" applyFill="0" applyAlignment="0" applyProtection="0"/>
    <xf numFmtId="0" fontId="69" fillId="55" borderId="65" applyNumberFormat="0" applyAlignment="0" applyProtection="0"/>
    <xf numFmtId="0" fontId="68" fillId="0" borderId="66" applyNumberFormat="0" applyFill="0" applyAlignment="0" applyProtection="0"/>
    <xf numFmtId="0" fontId="39" fillId="0" borderId="0" applyNumberFormat="0" applyFont="0" applyFill="0" applyBorder="0" applyProtection="0">
      <alignment horizontal="center" vertical="center" wrapText="1"/>
    </xf>
    <xf numFmtId="49" fontId="70" fillId="74" borderId="0">
      <alignment horizontal="left" vertical="center"/>
      <protection hidden="1"/>
    </xf>
    <xf numFmtId="0" fontId="69" fillId="55" borderId="65" applyNumberFormat="0" applyAlignment="0" applyProtection="0"/>
    <xf numFmtId="173" fontId="69" fillId="55" borderId="65" applyNumberFormat="0" applyAlignment="0" applyProtection="0"/>
    <xf numFmtId="173" fontId="69" fillId="55" borderId="65" applyNumberFormat="0" applyAlignment="0" applyProtection="0"/>
    <xf numFmtId="174" fontId="69" fillId="55" borderId="65" applyNumberFormat="0" applyAlignment="0" applyProtection="0"/>
    <xf numFmtId="174" fontId="69" fillId="55" borderId="65" applyNumberFormat="0" applyAlignment="0" applyProtection="0"/>
    <xf numFmtId="174" fontId="69" fillId="55" borderId="65" applyNumberFormat="0" applyAlignment="0" applyProtection="0"/>
    <xf numFmtId="174" fontId="69" fillId="55" borderId="65" applyNumberFormat="0" applyAlignment="0" applyProtection="0"/>
    <xf numFmtId="174" fontId="69" fillId="55" borderId="65" applyNumberFormat="0" applyAlignment="0" applyProtection="0"/>
    <xf numFmtId="174" fontId="69" fillId="55" borderId="65" applyNumberFormat="0" applyAlignment="0" applyProtection="0"/>
    <xf numFmtId="173" fontId="69" fillId="55" borderId="65" applyNumberFormat="0" applyAlignment="0" applyProtection="0"/>
    <xf numFmtId="175" fontId="69" fillId="55" borderId="65" applyNumberFormat="0" applyAlignment="0" applyProtection="0"/>
    <xf numFmtId="175" fontId="69" fillId="55" borderId="65" applyNumberFormat="0" applyAlignment="0" applyProtection="0"/>
    <xf numFmtId="175" fontId="69" fillId="55" borderId="65" applyNumberFormat="0" applyAlignment="0" applyProtection="0"/>
    <xf numFmtId="175" fontId="69" fillId="55" borderId="65" applyNumberFormat="0" applyAlignment="0" applyProtection="0"/>
    <xf numFmtId="175" fontId="69" fillId="55" borderId="65" applyNumberFormat="0" applyAlignment="0" applyProtection="0"/>
    <xf numFmtId="173" fontId="69" fillId="55" borderId="65" applyNumberFormat="0" applyAlignment="0" applyProtection="0"/>
    <xf numFmtId="173" fontId="69" fillId="55" borderId="65" applyNumberFormat="0" applyAlignment="0" applyProtection="0"/>
    <xf numFmtId="173" fontId="69" fillId="55" borderId="65" applyNumberFormat="0" applyAlignment="0" applyProtection="0"/>
    <xf numFmtId="174" fontId="69" fillId="55" borderId="65" applyNumberFormat="0" applyAlignment="0" applyProtection="0"/>
    <xf numFmtId="174" fontId="69" fillId="55" borderId="65" applyNumberFormat="0" applyAlignment="0" applyProtection="0"/>
    <xf numFmtId="174" fontId="69" fillId="55" borderId="65" applyNumberFormat="0" applyAlignment="0" applyProtection="0"/>
    <xf numFmtId="174" fontId="69" fillId="55" borderId="65" applyNumberFormat="0" applyAlignment="0" applyProtection="0"/>
    <xf numFmtId="174" fontId="69" fillId="55" borderId="65" applyNumberFormat="0" applyAlignment="0" applyProtection="0"/>
    <xf numFmtId="174" fontId="69" fillId="55" borderId="65" applyNumberFormat="0" applyAlignment="0" applyProtection="0"/>
    <xf numFmtId="41" fontId="5" fillId="0" borderId="0" applyFont="0" applyFill="0" applyBorder="0" applyAlignment="0" applyProtection="0"/>
    <xf numFmtId="169" fontId="5" fillId="0" borderId="0" applyFont="0" applyFill="0" applyBorder="0" applyAlignment="0" applyProtection="0"/>
    <xf numFmtId="169" fontId="70" fillId="0" borderId="0" applyFont="0" applyFill="0" applyBorder="0" applyAlignment="0" applyProtection="0"/>
    <xf numFmtId="3" fontId="71" fillId="0" borderId="0" applyFont="0" applyFill="0" applyBorder="0" applyAlignment="0" applyProtection="0"/>
    <xf numFmtId="169" fontId="5" fillId="80" borderId="0" applyNumberFormat="0" applyFont="0" applyBorder="0" applyAlignment="0" applyProtection="0"/>
    <xf numFmtId="49" fontId="72" fillId="67" borderId="67" applyNumberFormat="0" applyBorder="0" applyAlignment="0">
      <alignment horizontal="left" vertical="center"/>
    </xf>
    <xf numFmtId="164" fontId="5" fillId="0" borderId="0" applyFont="0" applyFill="0" applyBorder="0" applyAlignment="0" applyProtection="0"/>
    <xf numFmtId="180" fontId="73" fillId="0" borderId="0" applyFont="0" applyFill="0" applyBorder="0" applyAlignment="0" applyProtection="0"/>
    <xf numFmtId="181" fontId="74" fillId="0" borderId="0">
      <protection locked="0"/>
    </xf>
    <xf numFmtId="176" fontId="74" fillId="0" borderId="0">
      <protection locked="0"/>
    </xf>
    <xf numFmtId="0" fontId="52" fillId="0" borderId="0" applyFont="0" applyFill="0" applyBorder="0" applyAlignment="0" applyProtection="0"/>
    <xf numFmtId="0" fontId="74" fillId="0" borderId="0">
      <protection locked="0"/>
    </xf>
    <xf numFmtId="0" fontId="75" fillId="0" borderId="0" applyNumberFormat="0" applyFill="0" applyBorder="0" applyAlignment="0" applyProtection="0"/>
    <xf numFmtId="0" fontId="44" fillId="47" borderId="0" applyNumberFormat="0" applyBorder="0" applyAlignment="0" applyProtection="0"/>
    <xf numFmtId="0" fontId="44" fillId="47" borderId="0" applyNumberFormat="0" applyBorder="0" applyAlignment="0" applyProtection="0"/>
    <xf numFmtId="0" fontId="44" fillId="55" borderId="0" applyNumberFormat="0" applyBorder="0" applyAlignment="0" applyProtection="0"/>
    <xf numFmtId="0" fontId="44" fillId="81" borderId="0" applyNumberFormat="0" applyBorder="0" applyAlignment="0" applyProtection="0"/>
    <xf numFmtId="0" fontId="44" fillId="81" borderId="0" applyNumberFormat="0" applyBorder="0" applyAlignment="0" applyProtection="0"/>
    <xf numFmtId="0" fontId="44" fillId="82" borderId="0" applyNumberFormat="0" applyBorder="0" applyAlignment="0" applyProtection="0"/>
    <xf numFmtId="0" fontId="45" fillId="59" borderId="0" applyNumberFormat="0" applyBorder="0" applyAlignment="0" applyProtection="0"/>
    <xf numFmtId="0" fontId="45" fillId="62" borderId="0" applyNumberFormat="0" applyBorder="0" applyAlignment="0" applyProtection="0"/>
    <xf numFmtId="0" fontId="45" fillId="63" borderId="0" applyNumberFormat="0" applyBorder="0" applyAlignment="0" applyProtection="0"/>
    <xf numFmtId="0" fontId="45" fillId="83" borderId="0" applyNumberFormat="0" applyBorder="0" applyAlignment="0" applyProtection="0"/>
    <xf numFmtId="0" fontId="45" fillId="59" borderId="0" applyNumberFormat="0" applyBorder="0" applyAlignment="0" applyProtection="0"/>
    <xf numFmtId="0" fontId="45" fillId="64" borderId="0" applyNumberFormat="0" applyBorder="0" applyAlignment="0" applyProtection="0"/>
    <xf numFmtId="0" fontId="76" fillId="48" borderId="57" applyNumberFormat="0" applyAlignment="0" applyProtection="0"/>
    <xf numFmtId="0" fontId="5" fillId="0" borderId="0"/>
    <xf numFmtId="0" fontId="77" fillId="0" borderId="0">
      <alignment vertical="center"/>
    </xf>
    <xf numFmtId="173"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173" fontId="5" fillId="0" borderId="0"/>
    <xf numFmtId="173" fontId="5" fillId="0" borderId="0"/>
    <xf numFmtId="174" fontId="5" fillId="0" borderId="0"/>
    <xf numFmtId="174" fontId="5" fillId="0" borderId="0"/>
    <xf numFmtId="174" fontId="5" fillId="0" borderId="0"/>
    <xf numFmtId="174" fontId="5" fillId="0" borderId="0"/>
    <xf numFmtId="174" fontId="5" fillId="0" borderId="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39"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39"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82"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83" fontId="43" fillId="0" borderId="0"/>
    <xf numFmtId="0" fontId="43" fillId="0" borderId="0"/>
    <xf numFmtId="0" fontId="78" fillId="0" borderId="0" applyNumberFormat="0" applyFill="0" applyBorder="0" applyAlignment="0" applyProtection="0"/>
    <xf numFmtId="173" fontId="78" fillId="0" borderId="0" applyNumberFormat="0" applyFill="0" applyBorder="0" applyAlignment="0" applyProtection="0"/>
    <xf numFmtId="173" fontId="78" fillId="0" borderId="0" applyNumberFormat="0" applyFill="0" applyBorder="0" applyAlignment="0" applyProtection="0"/>
    <xf numFmtId="174" fontId="78" fillId="0" borderId="0" applyNumberFormat="0" applyFill="0" applyBorder="0" applyAlignment="0" applyProtection="0"/>
    <xf numFmtId="174" fontId="78" fillId="0" borderId="0" applyNumberFormat="0" applyFill="0" applyBorder="0" applyAlignment="0" applyProtection="0"/>
    <xf numFmtId="174" fontId="78" fillId="0" borderId="0" applyNumberFormat="0" applyFill="0" applyBorder="0" applyAlignment="0" applyProtection="0"/>
    <xf numFmtId="174" fontId="78" fillId="0" borderId="0" applyNumberFormat="0" applyFill="0" applyBorder="0" applyAlignment="0" applyProtection="0"/>
    <xf numFmtId="174" fontId="78" fillId="0" borderId="0" applyNumberFormat="0" applyFill="0" applyBorder="0" applyAlignment="0" applyProtection="0"/>
    <xf numFmtId="174" fontId="78" fillId="0" borderId="0" applyNumberFormat="0" applyFill="0" applyBorder="0" applyAlignment="0" applyProtection="0"/>
    <xf numFmtId="173" fontId="78" fillId="0" borderId="0" applyNumberFormat="0" applyFill="0" applyBorder="0" applyAlignment="0" applyProtection="0"/>
    <xf numFmtId="175" fontId="78" fillId="0" borderId="0" applyNumberFormat="0" applyFill="0" applyBorder="0" applyAlignment="0" applyProtection="0"/>
    <xf numFmtId="175" fontId="78" fillId="0" borderId="0" applyNumberFormat="0" applyFill="0" applyBorder="0" applyAlignment="0" applyProtection="0"/>
    <xf numFmtId="175" fontId="78" fillId="0" borderId="0" applyNumberFormat="0" applyFill="0" applyBorder="0" applyAlignment="0" applyProtection="0"/>
    <xf numFmtId="175" fontId="78" fillId="0" borderId="0" applyNumberFormat="0" applyFill="0" applyBorder="0" applyAlignment="0" applyProtection="0"/>
    <xf numFmtId="175" fontId="78" fillId="0" borderId="0" applyNumberFormat="0" applyFill="0" applyBorder="0" applyAlignment="0" applyProtection="0"/>
    <xf numFmtId="173" fontId="78" fillId="0" borderId="0" applyNumberFormat="0" applyFill="0" applyBorder="0" applyAlignment="0" applyProtection="0"/>
    <xf numFmtId="173" fontId="78" fillId="0" borderId="0" applyNumberFormat="0" applyFill="0" applyBorder="0" applyAlignment="0" applyProtection="0"/>
    <xf numFmtId="173" fontId="78" fillId="0" borderId="0" applyNumberFormat="0" applyFill="0" applyBorder="0" applyAlignment="0" applyProtection="0"/>
    <xf numFmtId="174" fontId="78" fillId="0" borderId="0" applyNumberFormat="0" applyFill="0" applyBorder="0" applyAlignment="0" applyProtection="0"/>
    <xf numFmtId="174" fontId="78" fillId="0" borderId="0" applyNumberFormat="0" applyFill="0" applyBorder="0" applyAlignment="0" applyProtection="0"/>
    <xf numFmtId="174" fontId="78" fillId="0" borderId="0" applyNumberFormat="0" applyFill="0" applyBorder="0" applyAlignment="0" applyProtection="0"/>
    <xf numFmtId="174" fontId="78" fillId="0" borderId="0" applyNumberFormat="0" applyFill="0" applyBorder="0" applyAlignment="0" applyProtection="0"/>
    <xf numFmtId="174" fontId="78" fillId="0" borderId="0" applyNumberFormat="0" applyFill="0" applyBorder="0" applyAlignment="0" applyProtection="0"/>
    <xf numFmtId="174" fontId="78" fillId="0" borderId="0" applyNumberFormat="0" applyFill="0" applyBorder="0" applyAlignment="0" applyProtection="0"/>
    <xf numFmtId="184" fontId="79" fillId="0" borderId="0"/>
    <xf numFmtId="0" fontId="39" fillId="0" borderId="0" applyFont="0" applyFill="0" applyBorder="0" applyAlignment="0" applyProtection="0"/>
    <xf numFmtId="2" fontId="39" fillId="0" borderId="0" applyFont="0" applyFill="0" applyBorder="0" applyAlignment="0" applyProtection="0"/>
    <xf numFmtId="185" fontId="74" fillId="0" borderId="0">
      <protection locked="0"/>
    </xf>
    <xf numFmtId="186" fontId="74" fillId="0" borderId="0">
      <protection locked="0"/>
    </xf>
    <xf numFmtId="2" fontId="52" fillId="0" borderId="0" applyFont="0" applyFill="0" applyBorder="0" applyAlignment="0" applyProtection="0"/>
    <xf numFmtId="0" fontId="80" fillId="65" borderId="0" applyNumberFormat="0" applyFont="0" applyBorder="0" applyAlignment="0" applyProtection="0">
      <alignment horizontal="centerContinuous"/>
    </xf>
    <xf numFmtId="0" fontId="80" fillId="84" borderId="0" applyNumberFormat="0" applyFont="0" applyBorder="0" applyAlignment="0" applyProtection="0">
      <alignment horizontal="centerContinuous"/>
    </xf>
    <xf numFmtId="0" fontId="81" fillId="69" borderId="68" applyNumberFormat="0" applyFont="0" applyBorder="0" applyAlignment="0"/>
    <xf numFmtId="0" fontId="5" fillId="65" borderId="69" applyNumberFormat="0" applyFont="0" applyBorder="0" applyAlignment="0" applyProtection="0"/>
    <xf numFmtId="10" fontId="5" fillId="65" borderId="0" applyNumberFormat="0" applyFont="0" applyBorder="0" applyAlignment="0"/>
    <xf numFmtId="0" fontId="47" fillId="44" borderId="0" applyNumberFormat="0" applyBorder="0" applyAlignment="0" applyProtection="0"/>
    <xf numFmtId="173" fontId="47" fillId="44" borderId="0" applyNumberFormat="0" applyBorder="0" applyAlignment="0" applyProtection="0"/>
    <xf numFmtId="173" fontId="47" fillId="44" borderId="0" applyNumberFormat="0" applyBorder="0" applyAlignment="0" applyProtection="0"/>
    <xf numFmtId="174" fontId="47" fillId="44" borderId="0" applyNumberFormat="0" applyBorder="0" applyAlignment="0" applyProtection="0"/>
    <xf numFmtId="174" fontId="47" fillId="44" borderId="0" applyNumberFormat="0" applyBorder="0" applyAlignment="0" applyProtection="0"/>
    <xf numFmtId="174" fontId="47" fillId="44" borderId="0" applyNumberFormat="0" applyBorder="0" applyAlignment="0" applyProtection="0"/>
    <xf numFmtId="174" fontId="47" fillId="44" borderId="0" applyNumberFormat="0" applyBorder="0" applyAlignment="0" applyProtection="0"/>
    <xf numFmtId="174" fontId="47" fillId="44" borderId="0" applyNumberFormat="0" applyBorder="0" applyAlignment="0" applyProtection="0"/>
    <xf numFmtId="174" fontId="47" fillId="44" borderId="0" applyNumberFormat="0" applyBorder="0" applyAlignment="0" applyProtection="0"/>
    <xf numFmtId="173" fontId="47" fillId="44" borderId="0" applyNumberFormat="0" applyBorder="0" applyAlignment="0" applyProtection="0"/>
    <xf numFmtId="175" fontId="47" fillId="44" borderId="0" applyNumberFormat="0" applyBorder="0" applyAlignment="0" applyProtection="0"/>
    <xf numFmtId="175" fontId="47" fillId="44" borderId="0" applyNumberFormat="0" applyBorder="0" applyAlignment="0" applyProtection="0"/>
    <xf numFmtId="175" fontId="47" fillId="44" borderId="0" applyNumberFormat="0" applyBorder="0" applyAlignment="0" applyProtection="0"/>
    <xf numFmtId="175" fontId="47" fillId="44" borderId="0" applyNumberFormat="0" applyBorder="0" applyAlignment="0" applyProtection="0"/>
    <xf numFmtId="175" fontId="47" fillId="44" borderId="0" applyNumberFormat="0" applyBorder="0" applyAlignment="0" applyProtection="0"/>
    <xf numFmtId="173" fontId="47" fillId="44" borderId="0" applyNumberFormat="0" applyBorder="0" applyAlignment="0" applyProtection="0"/>
    <xf numFmtId="173" fontId="47" fillId="44" borderId="0" applyNumberFormat="0" applyBorder="0" applyAlignment="0" applyProtection="0"/>
    <xf numFmtId="173" fontId="47" fillId="44" borderId="0" applyNumberFormat="0" applyBorder="0" applyAlignment="0" applyProtection="0"/>
    <xf numFmtId="174" fontId="47" fillId="44" borderId="0" applyNumberFormat="0" applyBorder="0" applyAlignment="0" applyProtection="0"/>
    <xf numFmtId="174" fontId="47" fillId="44" borderId="0" applyNumberFormat="0" applyBorder="0" applyAlignment="0" applyProtection="0"/>
    <xf numFmtId="174" fontId="47" fillId="44" borderId="0" applyNumberFormat="0" applyBorder="0" applyAlignment="0" applyProtection="0"/>
    <xf numFmtId="174" fontId="47" fillId="44" borderId="0" applyNumberFormat="0" applyBorder="0" applyAlignment="0" applyProtection="0"/>
    <xf numFmtId="174" fontId="47" fillId="44" borderId="0" applyNumberFormat="0" applyBorder="0" applyAlignment="0" applyProtection="0"/>
    <xf numFmtId="174" fontId="47" fillId="44" borderId="0" applyNumberFormat="0" applyBorder="0" applyAlignment="0" applyProtection="0"/>
    <xf numFmtId="0" fontId="82" fillId="0" borderId="70" applyNumberFormat="0" applyFill="0" applyAlignment="0" applyProtection="0"/>
    <xf numFmtId="173" fontId="82" fillId="0" borderId="70" applyNumberFormat="0" applyFill="0" applyAlignment="0" applyProtection="0"/>
    <xf numFmtId="173" fontId="82" fillId="0" borderId="70" applyNumberFormat="0" applyFill="0" applyAlignment="0" applyProtection="0"/>
    <xf numFmtId="174" fontId="82" fillId="0" borderId="70" applyNumberFormat="0" applyFill="0" applyAlignment="0" applyProtection="0"/>
    <xf numFmtId="174" fontId="82" fillId="0" borderId="70" applyNumberFormat="0" applyFill="0" applyAlignment="0" applyProtection="0"/>
    <xf numFmtId="174" fontId="82" fillId="0" borderId="70" applyNumberFormat="0" applyFill="0" applyAlignment="0" applyProtection="0"/>
    <xf numFmtId="174" fontId="82" fillId="0" borderId="70" applyNumberFormat="0" applyFill="0" applyAlignment="0" applyProtection="0"/>
    <xf numFmtId="174" fontId="82" fillId="0" borderId="70" applyNumberFormat="0" applyFill="0" applyAlignment="0" applyProtection="0"/>
    <xf numFmtId="174" fontId="82" fillId="0" borderId="70" applyNumberFormat="0" applyFill="0" applyAlignment="0" applyProtection="0"/>
    <xf numFmtId="173" fontId="82" fillId="0" borderId="70" applyNumberFormat="0" applyFill="0" applyAlignment="0" applyProtection="0"/>
    <xf numFmtId="175" fontId="82" fillId="0" borderId="70" applyNumberFormat="0" applyFill="0" applyAlignment="0" applyProtection="0"/>
    <xf numFmtId="175" fontId="82" fillId="0" borderId="70" applyNumberFormat="0" applyFill="0" applyAlignment="0" applyProtection="0"/>
    <xf numFmtId="175" fontId="82" fillId="0" borderId="70" applyNumberFormat="0" applyFill="0" applyAlignment="0" applyProtection="0"/>
    <xf numFmtId="175" fontId="82" fillId="0" borderId="70" applyNumberFormat="0" applyFill="0" applyAlignment="0" applyProtection="0"/>
    <xf numFmtId="175" fontId="82" fillId="0" borderId="70" applyNumberFormat="0" applyFill="0" applyAlignment="0" applyProtection="0"/>
    <xf numFmtId="173" fontId="82" fillId="0" borderId="70" applyNumberFormat="0" applyFill="0" applyAlignment="0" applyProtection="0"/>
    <xf numFmtId="173" fontId="82" fillId="0" borderId="70" applyNumberFormat="0" applyFill="0" applyAlignment="0" applyProtection="0"/>
    <xf numFmtId="173" fontId="82" fillId="0" borderId="70" applyNumberFormat="0" applyFill="0" applyAlignment="0" applyProtection="0"/>
    <xf numFmtId="174" fontId="82" fillId="0" borderId="70" applyNumberFormat="0" applyFill="0" applyAlignment="0" applyProtection="0"/>
    <xf numFmtId="174" fontId="82" fillId="0" borderId="70" applyNumberFormat="0" applyFill="0" applyAlignment="0" applyProtection="0"/>
    <xf numFmtId="174" fontId="82" fillId="0" borderId="70" applyNumberFormat="0" applyFill="0" applyAlignment="0" applyProtection="0"/>
    <xf numFmtId="174" fontId="82" fillId="0" borderId="70" applyNumberFormat="0" applyFill="0" applyAlignment="0" applyProtection="0"/>
    <xf numFmtId="174" fontId="82" fillId="0" borderId="70" applyNumberFormat="0" applyFill="0" applyAlignment="0" applyProtection="0"/>
    <xf numFmtId="174" fontId="82" fillId="0" borderId="70" applyNumberFormat="0" applyFill="0" applyAlignment="0" applyProtection="0"/>
    <xf numFmtId="0" fontId="83" fillId="0" borderId="71" applyNumberFormat="0" applyFill="0" applyAlignment="0" applyProtection="0"/>
    <xf numFmtId="173" fontId="83" fillId="0" borderId="71" applyNumberFormat="0" applyFill="0" applyAlignment="0" applyProtection="0"/>
    <xf numFmtId="173" fontId="83" fillId="0" borderId="71" applyNumberFormat="0" applyFill="0" applyAlignment="0" applyProtection="0"/>
    <xf numFmtId="174" fontId="83" fillId="0" borderId="71" applyNumberFormat="0" applyFill="0" applyAlignment="0" applyProtection="0"/>
    <xf numFmtId="174" fontId="83" fillId="0" borderId="71" applyNumberFormat="0" applyFill="0" applyAlignment="0" applyProtection="0"/>
    <xf numFmtId="174" fontId="83" fillId="0" borderId="71" applyNumberFormat="0" applyFill="0" applyAlignment="0" applyProtection="0"/>
    <xf numFmtId="174" fontId="83" fillId="0" borderId="71" applyNumberFormat="0" applyFill="0" applyAlignment="0" applyProtection="0"/>
    <xf numFmtId="174" fontId="83" fillId="0" borderId="71" applyNumberFormat="0" applyFill="0" applyAlignment="0" applyProtection="0"/>
    <xf numFmtId="174" fontId="83" fillId="0" borderId="71" applyNumberFormat="0" applyFill="0" applyAlignment="0" applyProtection="0"/>
    <xf numFmtId="173" fontId="83" fillId="0" borderId="71" applyNumberFormat="0" applyFill="0" applyAlignment="0" applyProtection="0"/>
    <xf numFmtId="175" fontId="83" fillId="0" borderId="71" applyNumberFormat="0" applyFill="0" applyAlignment="0" applyProtection="0"/>
    <xf numFmtId="175" fontId="83" fillId="0" borderId="71" applyNumberFormat="0" applyFill="0" applyAlignment="0" applyProtection="0"/>
    <xf numFmtId="175" fontId="83" fillId="0" borderId="71" applyNumberFormat="0" applyFill="0" applyAlignment="0" applyProtection="0"/>
    <xf numFmtId="175" fontId="83" fillId="0" borderId="71" applyNumberFormat="0" applyFill="0" applyAlignment="0" applyProtection="0"/>
    <xf numFmtId="175" fontId="83" fillId="0" borderId="71" applyNumberFormat="0" applyFill="0" applyAlignment="0" applyProtection="0"/>
    <xf numFmtId="173" fontId="83" fillId="0" borderId="71" applyNumberFormat="0" applyFill="0" applyAlignment="0" applyProtection="0"/>
    <xf numFmtId="173" fontId="83" fillId="0" borderId="71" applyNumberFormat="0" applyFill="0" applyAlignment="0" applyProtection="0"/>
    <xf numFmtId="173" fontId="83" fillId="0" borderId="71" applyNumberFormat="0" applyFill="0" applyAlignment="0" applyProtection="0"/>
    <xf numFmtId="174" fontId="83" fillId="0" borderId="71" applyNumberFormat="0" applyFill="0" applyAlignment="0" applyProtection="0"/>
    <xf numFmtId="174" fontId="83" fillId="0" borderId="71" applyNumberFormat="0" applyFill="0" applyAlignment="0" applyProtection="0"/>
    <xf numFmtId="174" fontId="83" fillId="0" borderId="71" applyNumberFormat="0" applyFill="0" applyAlignment="0" applyProtection="0"/>
    <xf numFmtId="174" fontId="83" fillId="0" borderId="71" applyNumberFormat="0" applyFill="0" applyAlignment="0" applyProtection="0"/>
    <xf numFmtId="174" fontId="83" fillId="0" borderId="71" applyNumberFormat="0" applyFill="0" applyAlignment="0" applyProtection="0"/>
    <xf numFmtId="174" fontId="83" fillId="0" borderId="71" applyNumberFormat="0" applyFill="0" applyAlignment="0" applyProtection="0"/>
    <xf numFmtId="0" fontId="84" fillId="0" borderId="72" applyNumberFormat="0" applyFill="0" applyAlignment="0" applyProtection="0"/>
    <xf numFmtId="174"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3"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3"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3"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3"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3"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3"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3"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3"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3"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3"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3"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3"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3"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3"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3"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3"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3"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3"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3"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3"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3"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3"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3"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3"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3"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3"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3"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5"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3"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174" fontId="84" fillId="0" borderId="72" applyNumberFormat="0" applyFill="0" applyAlignment="0" applyProtection="0"/>
    <xf numFmtId="0" fontId="84" fillId="0" borderId="0" applyNumberFormat="0" applyFill="0" applyBorder="0" applyAlignment="0" applyProtection="0"/>
    <xf numFmtId="173" fontId="84" fillId="0" borderId="0" applyNumberFormat="0" applyFill="0" applyBorder="0" applyAlignment="0" applyProtection="0"/>
    <xf numFmtId="173" fontId="84" fillId="0" borderId="0" applyNumberFormat="0" applyFill="0" applyBorder="0" applyAlignment="0" applyProtection="0"/>
    <xf numFmtId="174" fontId="84" fillId="0" borderId="0" applyNumberFormat="0" applyFill="0" applyBorder="0" applyAlignment="0" applyProtection="0"/>
    <xf numFmtId="174" fontId="84" fillId="0" borderId="0" applyNumberFormat="0" applyFill="0" applyBorder="0" applyAlignment="0" applyProtection="0"/>
    <xf numFmtId="174" fontId="84" fillId="0" borderId="0" applyNumberFormat="0" applyFill="0" applyBorder="0" applyAlignment="0" applyProtection="0"/>
    <xf numFmtId="174" fontId="84" fillId="0" borderId="0" applyNumberFormat="0" applyFill="0" applyBorder="0" applyAlignment="0" applyProtection="0"/>
    <xf numFmtId="174" fontId="84" fillId="0" borderId="0" applyNumberFormat="0" applyFill="0" applyBorder="0" applyAlignment="0" applyProtection="0"/>
    <xf numFmtId="174" fontId="84" fillId="0" borderId="0" applyNumberFormat="0" applyFill="0" applyBorder="0" applyAlignment="0" applyProtection="0"/>
    <xf numFmtId="173" fontId="84" fillId="0" borderId="0" applyNumberFormat="0" applyFill="0" applyBorder="0" applyAlignment="0" applyProtection="0"/>
    <xf numFmtId="175" fontId="84" fillId="0" borderId="0" applyNumberFormat="0" applyFill="0" applyBorder="0" applyAlignment="0" applyProtection="0"/>
    <xf numFmtId="175" fontId="84" fillId="0" borderId="0" applyNumberFormat="0" applyFill="0" applyBorder="0" applyAlignment="0" applyProtection="0"/>
    <xf numFmtId="175" fontId="84" fillId="0" borderId="0" applyNumberFormat="0" applyFill="0" applyBorder="0" applyAlignment="0" applyProtection="0"/>
    <xf numFmtId="175" fontId="84" fillId="0" borderId="0" applyNumberFormat="0" applyFill="0" applyBorder="0" applyAlignment="0" applyProtection="0"/>
    <xf numFmtId="175" fontId="84" fillId="0" borderId="0" applyNumberFormat="0" applyFill="0" applyBorder="0" applyAlignment="0" applyProtection="0"/>
    <xf numFmtId="173" fontId="84" fillId="0" borderId="0" applyNumberFormat="0" applyFill="0" applyBorder="0" applyAlignment="0" applyProtection="0"/>
    <xf numFmtId="173" fontId="84" fillId="0" borderId="0" applyNumberFormat="0" applyFill="0" applyBorder="0" applyAlignment="0" applyProtection="0"/>
    <xf numFmtId="173" fontId="84" fillId="0" borderId="0" applyNumberFormat="0" applyFill="0" applyBorder="0" applyAlignment="0" applyProtection="0"/>
    <xf numFmtId="174" fontId="84" fillId="0" borderId="0" applyNumberFormat="0" applyFill="0" applyBorder="0" applyAlignment="0" applyProtection="0"/>
    <xf numFmtId="174" fontId="84" fillId="0" borderId="0" applyNumberFormat="0" applyFill="0" applyBorder="0" applyAlignment="0" applyProtection="0"/>
    <xf numFmtId="174" fontId="84" fillId="0" borderId="0" applyNumberFormat="0" applyFill="0" applyBorder="0" applyAlignment="0" applyProtection="0"/>
    <xf numFmtId="174" fontId="84" fillId="0" borderId="0" applyNumberFormat="0" applyFill="0" applyBorder="0" applyAlignment="0" applyProtection="0"/>
    <xf numFmtId="174" fontId="84" fillId="0" borderId="0" applyNumberFormat="0" applyFill="0" applyBorder="0" applyAlignment="0" applyProtection="0"/>
    <xf numFmtId="174" fontId="84" fillId="0" borderId="0" applyNumberFormat="0" applyFill="0" applyBorder="0" applyAlignment="0" applyProtection="0"/>
    <xf numFmtId="0" fontId="85" fillId="0" borderId="0" applyNumberFormat="0" applyFill="0" applyBorder="0" applyAlignment="0" applyProtection="0"/>
    <xf numFmtId="0" fontId="50" fillId="0" borderId="0" applyNumberFormat="0" applyFill="0" applyBorder="0" applyAlignment="0" applyProtection="0"/>
    <xf numFmtId="0" fontId="86" fillId="0" borderId="0" applyNumberFormat="0" applyFill="0" applyBorder="0" applyAlignment="0" applyProtection="0">
      <alignment vertical="top"/>
      <protection locked="0"/>
    </xf>
    <xf numFmtId="173" fontId="86" fillId="0" borderId="0" applyNumberFormat="0" applyFill="0" applyBorder="0" applyAlignment="0" applyProtection="0">
      <alignment vertical="top"/>
      <protection locked="0"/>
    </xf>
    <xf numFmtId="173" fontId="86" fillId="0" borderId="0" applyNumberFormat="0" applyFill="0" applyBorder="0" applyAlignment="0" applyProtection="0">
      <alignment vertical="top"/>
      <protection locked="0"/>
    </xf>
    <xf numFmtId="0" fontId="86" fillId="0" borderId="0" applyNumberFormat="0" applyFill="0" applyBorder="0" applyAlignment="0" applyProtection="0">
      <alignment vertical="top"/>
      <protection locked="0"/>
    </xf>
    <xf numFmtId="0" fontId="86" fillId="0" borderId="0" applyNumberFormat="0" applyFill="0" applyBorder="0" applyAlignment="0" applyProtection="0">
      <alignment vertical="top"/>
      <protection locked="0"/>
    </xf>
    <xf numFmtId="0" fontId="86" fillId="0" borderId="0" applyNumberFormat="0" applyFill="0" applyBorder="0" applyAlignment="0" applyProtection="0">
      <alignment vertical="top"/>
      <protection locked="0"/>
    </xf>
    <xf numFmtId="0" fontId="86" fillId="0" borderId="0" applyNumberFormat="0" applyFill="0" applyBorder="0" applyAlignment="0" applyProtection="0">
      <alignment vertical="top"/>
      <protection locked="0"/>
    </xf>
    <xf numFmtId="0" fontId="86" fillId="0" borderId="0" applyNumberFormat="0" applyFill="0" applyBorder="0" applyAlignment="0" applyProtection="0">
      <alignment vertical="top"/>
      <protection locked="0"/>
    </xf>
    <xf numFmtId="0" fontId="86" fillId="0" borderId="0" applyNumberFormat="0" applyFill="0" applyBorder="0" applyAlignment="0" applyProtection="0">
      <alignment vertical="top"/>
      <protection locked="0"/>
    </xf>
    <xf numFmtId="173" fontId="86" fillId="0" borderId="0" applyNumberFormat="0" applyFill="0" applyBorder="0" applyAlignment="0" applyProtection="0">
      <alignment vertical="top"/>
      <protection locked="0"/>
    </xf>
    <xf numFmtId="175" fontId="86" fillId="0" borderId="0" applyNumberFormat="0" applyFill="0" applyBorder="0" applyAlignment="0" applyProtection="0">
      <alignment vertical="top"/>
      <protection locked="0"/>
    </xf>
    <xf numFmtId="175" fontId="86" fillId="0" borderId="0" applyNumberFormat="0" applyFill="0" applyBorder="0" applyAlignment="0" applyProtection="0">
      <alignment vertical="top"/>
      <protection locked="0"/>
    </xf>
    <xf numFmtId="175" fontId="86" fillId="0" borderId="0" applyNumberFormat="0" applyFill="0" applyBorder="0" applyAlignment="0" applyProtection="0">
      <alignment vertical="top"/>
      <protection locked="0"/>
    </xf>
    <xf numFmtId="175" fontId="86" fillId="0" borderId="0" applyNumberFormat="0" applyFill="0" applyBorder="0" applyAlignment="0" applyProtection="0">
      <alignment vertical="top"/>
      <protection locked="0"/>
    </xf>
    <xf numFmtId="175" fontId="86" fillId="0" borderId="0" applyNumberFormat="0" applyFill="0" applyBorder="0" applyAlignment="0" applyProtection="0">
      <alignment vertical="top"/>
      <protection locked="0"/>
    </xf>
    <xf numFmtId="173" fontId="86" fillId="0" borderId="0" applyNumberFormat="0" applyFill="0" applyBorder="0" applyAlignment="0" applyProtection="0">
      <alignment vertical="top"/>
      <protection locked="0"/>
    </xf>
    <xf numFmtId="173" fontId="86" fillId="0" borderId="0" applyNumberFormat="0" applyFill="0" applyBorder="0" applyAlignment="0" applyProtection="0">
      <alignment vertical="top"/>
      <protection locked="0"/>
    </xf>
    <xf numFmtId="173" fontId="86" fillId="0" borderId="0" applyNumberFormat="0" applyFill="0" applyBorder="0" applyAlignment="0" applyProtection="0">
      <alignment vertical="top"/>
      <protection locked="0"/>
    </xf>
    <xf numFmtId="175" fontId="86" fillId="0" borderId="0" applyNumberFormat="0" applyFill="0" applyBorder="0" applyAlignment="0" applyProtection="0">
      <alignment vertical="top"/>
      <protection locked="0"/>
    </xf>
    <xf numFmtId="0" fontId="86" fillId="0" borderId="0" applyNumberFormat="0" applyFill="0" applyBorder="0" applyAlignment="0" applyProtection="0">
      <alignment vertical="top"/>
      <protection locked="0"/>
    </xf>
    <xf numFmtId="0" fontId="86" fillId="0" borderId="0" applyNumberFormat="0" applyFill="0" applyBorder="0" applyAlignment="0" applyProtection="0">
      <alignment vertical="top"/>
      <protection locked="0"/>
    </xf>
    <xf numFmtId="0" fontId="86" fillId="0" borderId="0" applyNumberFormat="0" applyFill="0" applyBorder="0" applyAlignment="0" applyProtection="0">
      <alignment vertical="top"/>
      <protection locked="0"/>
    </xf>
    <xf numFmtId="0" fontId="86" fillId="0" borderId="0" applyNumberFormat="0" applyFill="0" applyBorder="0" applyAlignment="0" applyProtection="0">
      <alignment vertical="top"/>
      <protection locked="0"/>
    </xf>
    <xf numFmtId="0" fontId="86" fillId="0" borderId="0" applyNumberFormat="0" applyFill="0" applyBorder="0" applyAlignment="0" applyProtection="0">
      <alignment vertical="top"/>
      <protection locked="0"/>
    </xf>
    <xf numFmtId="173" fontId="86" fillId="0" borderId="0" applyNumberFormat="0" applyFill="0" applyBorder="0" applyAlignment="0" applyProtection="0">
      <alignment vertical="top"/>
      <protection locked="0"/>
    </xf>
    <xf numFmtId="173" fontId="86" fillId="0" borderId="0" applyNumberFormat="0" applyFill="0" applyBorder="0" applyAlignment="0" applyProtection="0">
      <alignment vertical="top"/>
      <protection locked="0"/>
    </xf>
    <xf numFmtId="0" fontId="86" fillId="0" borderId="0" applyNumberFormat="0" applyFill="0" applyBorder="0" applyAlignment="0" applyProtection="0">
      <alignment vertical="top"/>
      <protection locked="0"/>
    </xf>
    <xf numFmtId="0" fontId="86" fillId="0" borderId="0" applyNumberFormat="0" applyFill="0" applyBorder="0" applyAlignment="0" applyProtection="0">
      <alignment vertical="top"/>
      <protection locked="0"/>
    </xf>
    <xf numFmtId="0" fontId="86" fillId="0" borderId="0" applyNumberFormat="0" applyFill="0" applyBorder="0" applyAlignment="0" applyProtection="0">
      <alignment vertical="top"/>
      <protection locked="0"/>
    </xf>
    <xf numFmtId="0" fontId="86" fillId="0" borderId="0" applyNumberFormat="0" applyFill="0" applyBorder="0" applyAlignment="0" applyProtection="0">
      <alignment vertical="top"/>
      <protection locked="0"/>
    </xf>
    <xf numFmtId="0" fontId="86" fillId="0" borderId="0" applyNumberFormat="0" applyFill="0" applyBorder="0" applyAlignment="0" applyProtection="0">
      <alignment vertical="top"/>
      <protection locked="0"/>
    </xf>
    <xf numFmtId="0" fontId="86" fillId="0" borderId="0" applyNumberFormat="0" applyFill="0" applyBorder="0" applyAlignment="0" applyProtection="0">
      <alignment vertical="top"/>
      <protection locked="0"/>
    </xf>
    <xf numFmtId="173" fontId="86" fillId="0" borderId="0" applyNumberFormat="0" applyFill="0" applyBorder="0" applyAlignment="0" applyProtection="0">
      <alignment vertical="top"/>
      <protection locked="0"/>
    </xf>
    <xf numFmtId="175" fontId="86" fillId="0" borderId="0" applyNumberFormat="0" applyFill="0" applyBorder="0" applyAlignment="0" applyProtection="0">
      <alignment vertical="top"/>
      <protection locked="0"/>
    </xf>
    <xf numFmtId="175" fontId="86" fillId="0" borderId="0" applyNumberFormat="0" applyFill="0" applyBorder="0" applyAlignment="0" applyProtection="0">
      <alignment vertical="top"/>
      <protection locked="0"/>
    </xf>
    <xf numFmtId="175" fontId="86" fillId="0" borderId="0" applyNumberFormat="0" applyFill="0" applyBorder="0" applyAlignment="0" applyProtection="0">
      <alignment vertical="top"/>
      <protection locked="0"/>
    </xf>
    <xf numFmtId="175" fontId="86" fillId="0" borderId="0" applyNumberFormat="0" applyFill="0" applyBorder="0" applyAlignment="0" applyProtection="0">
      <alignment vertical="top"/>
      <protection locked="0"/>
    </xf>
    <xf numFmtId="175" fontId="86" fillId="0" borderId="0" applyNumberFormat="0" applyFill="0" applyBorder="0" applyAlignment="0" applyProtection="0">
      <alignment vertical="top"/>
      <protection locked="0"/>
    </xf>
    <xf numFmtId="173" fontId="86" fillId="0" borderId="0" applyNumberFormat="0" applyFill="0" applyBorder="0" applyAlignment="0" applyProtection="0">
      <alignment vertical="top"/>
      <protection locked="0"/>
    </xf>
    <xf numFmtId="173" fontId="86" fillId="0" borderId="0" applyNumberFormat="0" applyFill="0" applyBorder="0" applyAlignment="0" applyProtection="0">
      <alignment vertical="top"/>
      <protection locked="0"/>
    </xf>
    <xf numFmtId="173" fontId="86" fillId="0" borderId="0" applyNumberFormat="0" applyFill="0" applyBorder="0" applyAlignment="0" applyProtection="0">
      <alignment vertical="top"/>
      <protection locked="0"/>
    </xf>
    <xf numFmtId="0" fontId="86" fillId="0" borderId="0" applyNumberFormat="0" applyFill="0" applyBorder="0" applyAlignment="0" applyProtection="0">
      <alignment vertical="top"/>
      <protection locked="0"/>
    </xf>
    <xf numFmtId="0" fontId="86" fillId="0" borderId="0" applyNumberFormat="0" applyFill="0" applyBorder="0" applyAlignment="0" applyProtection="0">
      <alignment vertical="top"/>
      <protection locked="0"/>
    </xf>
    <xf numFmtId="0" fontId="86" fillId="0" borderId="0" applyNumberFormat="0" applyFill="0" applyBorder="0" applyAlignment="0" applyProtection="0">
      <alignment vertical="top"/>
      <protection locked="0"/>
    </xf>
    <xf numFmtId="0" fontId="86" fillId="0" borderId="0" applyNumberFormat="0" applyFill="0" applyBorder="0" applyAlignment="0" applyProtection="0">
      <alignment vertical="top"/>
      <protection locked="0"/>
    </xf>
    <xf numFmtId="0" fontId="86" fillId="0" borderId="0" applyNumberFormat="0" applyFill="0" applyBorder="0" applyAlignment="0" applyProtection="0">
      <alignment vertical="top"/>
      <protection locked="0"/>
    </xf>
    <xf numFmtId="0" fontId="46" fillId="43" borderId="0" applyNumberFormat="0" applyBorder="0" applyAlignment="0" applyProtection="0"/>
    <xf numFmtId="0" fontId="46" fillId="43" borderId="0" applyNumberFormat="0" applyBorder="0" applyAlignment="0" applyProtection="0"/>
    <xf numFmtId="0" fontId="77" fillId="0" borderId="0"/>
    <xf numFmtId="173" fontId="77" fillId="0" borderId="0"/>
    <xf numFmtId="173" fontId="77" fillId="0" borderId="0"/>
    <xf numFmtId="174" fontId="77" fillId="0" borderId="0"/>
    <xf numFmtId="174" fontId="77" fillId="0" borderId="0"/>
    <xf numFmtId="174" fontId="77" fillId="0" borderId="0"/>
    <xf numFmtId="174" fontId="77" fillId="0" borderId="0"/>
    <xf numFmtId="174" fontId="77" fillId="0" borderId="0"/>
    <xf numFmtId="174" fontId="77" fillId="0" borderId="0"/>
    <xf numFmtId="173" fontId="77" fillId="0" borderId="0"/>
    <xf numFmtId="175" fontId="77" fillId="0" borderId="0"/>
    <xf numFmtId="175" fontId="77" fillId="0" borderId="0"/>
    <xf numFmtId="175" fontId="77" fillId="0" borderId="0"/>
    <xf numFmtId="175" fontId="77" fillId="0" borderId="0"/>
    <xf numFmtId="175" fontId="77" fillId="0" borderId="0"/>
    <xf numFmtId="173" fontId="77" fillId="0" borderId="0"/>
    <xf numFmtId="173" fontId="77" fillId="0" borderId="0"/>
    <xf numFmtId="173" fontId="77" fillId="0" borderId="0"/>
    <xf numFmtId="174" fontId="77" fillId="0" borderId="0"/>
    <xf numFmtId="174" fontId="77" fillId="0" borderId="0"/>
    <xf numFmtId="174" fontId="77" fillId="0" borderId="0"/>
    <xf numFmtId="174" fontId="77" fillId="0" borderId="0"/>
    <xf numFmtId="174" fontId="77" fillId="0" borderId="0"/>
    <xf numFmtId="0" fontId="76" fillId="47"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5" fontId="76" fillId="48" borderId="57" applyNumberFormat="0" applyAlignment="0" applyProtection="0"/>
    <xf numFmtId="173"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4" fontId="76" fillId="48" borderId="57" applyNumberFormat="0" applyAlignment="0" applyProtection="0"/>
    <xf numFmtId="173" fontId="76" fillId="48" borderId="57" applyNumberFormat="0" applyAlignment="0" applyProtection="0"/>
    <xf numFmtId="0" fontId="8" fillId="74" borderId="0"/>
    <xf numFmtId="173" fontId="8" fillId="74" borderId="0"/>
    <xf numFmtId="173" fontId="8" fillId="74" borderId="0"/>
    <xf numFmtId="174" fontId="8" fillId="74" borderId="0"/>
    <xf numFmtId="174" fontId="8" fillId="74" borderId="0"/>
    <xf numFmtId="174" fontId="8" fillId="74" borderId="0"/>
    <xf numFmtId="174" fontId="8" fillId="74" borderId="0"/>
    <xf numFmtId="174" fontId="8" fillId="74" borderId="0"/>
    <xf numFmtId="174" fontId="8" fillId="74" borderId="0"/>
    <xf numFmtId="173" fontId="8" fillId="74" borderId="0"/>
    <xf numFmtId="175" fontId="8" fillId="74" borderId="0"/>
    <xf numFmtId="175" fontId="8" fillId="74" borderId="0"/>
    <xf numFmtId="175" fontId="8" fillId="74" borderId="0"/>
    <xf numFmtId="175" fontId="8" fillId="74" borderId="0"/>
    <xf numFmtId="175" fontId="8" fillId="74" borderId="0"/>
    <xf numFmtId="173" fontId="8" fillId="74" borderId="0"/>
    <xf numFmtId="173" fontId="8" fillId="74" borderId="0"/>
    <xf numFmtId="173" fontId="8" fillId="74" borderId="0"/>
    <xf numFmtId="174" fontId="8" fillId="74" borderId="0"/>
    <xf numFmtId="174" fontId="8" fillId="74" borderId="0"/>
    <xf numFmtId="174" fontId="8" fillId="74" borderId="0"/>
    <xf numFmtId="174" fontId="8" fillId="74" borderId="0"/>
    <xf numFmtId="174" fontId="8" fillId="74" borderId="0"/>
    <xf numFmtId="0" fontId="68" fillId="0" borderId="66" applyNumberFormat="0" applyFill="0" applyAlignment="0" applyProtection="0"/>
    <xf numFmtId="173" fontId="68" fillId="0" borderId="66" applyNumberFormat="0" applyFill="0" applyAlignment="0" applyProtection="0"/>
    <xf numFmtId="173" fontId="68" fillId="0" borderId="66" applyNumberFormat="0" applyFill="0" applyAlignment="0" applyProtection="0"/>
    <xf numFmtId="174" fontId="68" fillId="0" borderId="66" applyNumberFormat="0" applyFill="0" applyAlignment="0" applyProtection="0"/>
    <xf numFmtId="174" fontId="68" fillId="0" borderId="66" applyNumberFormat="0" applyFill="0" applyAlignment="0" applyProtection="0"/>
    <xf numFmtId="174" fontId="68" fillId="0" borderId="66" applyNumberFormat="0" applyFill="0" applyAlignment="0" applyProtection="0"/>
    <xf numFmtId="174" fontId="68" fillId="0" borderId="66" applyNumberFormat="0" applyFill="0" applyAlignment="0" applyProtection="0"/>
    <xf numFmtId="174" fontId="68" fillId="0" borderId="66" applyNumberFormat="0" applyFill="0" applyAlignment="0" applyProtection="0"/>
    <xf numFmtId="174" fontId="68" fillId="0" borderId="66" applyNumberFormat="0" applyFill="0" applyAlignment="0" applyProtection="0"/>
    <xf numFmtId="173" fontId="68" fillId="0" borderId="66" applyNumberFormat="0" applyFill="0" applyAlignment="0" applyProtection="0"/>
    <xf numFmtId="175" fontId="68" fillId="0" borderId="66" applyNumberFormat="0" applyFill="0" applyAlignment="0" applyProtection="0"/>
    <xf numFmtId="175" fontId="68" fillId="0" borderId="66" applyNumberFormat="0" applyFill="0" applyAlignment="0" applyProtection="0"/>
    <xf numFmtId="175" fontId="68" fillId="0" borderId="66" applyNumberFormat="0" applyFill="0" applyAlignment="0" applyProtection="0"/>
    <xf numFmtId="175" fontId="68" fillId="0" borderId="66" applyNumberFormat="0" applyFill="0" applyAlignment="0" applyProtection="0"/>
    <xf numFmtId="175" fontId="68" fillId="0" borderId="66" applyNumberFormat="0" applyFill="0" applyAlignment="0" applyProtection="0"/>
    <xf numFmtId="173" fontId="68" fillId="0" borderId="66" applyNumberFormat="0" applyFill="0" applyAlignment="0" applyProtection="0"/>
    <xf numFmtId="173" fontId="68" fillId="0" borderId="66" applyNumberFormat="0" applyFill="0" applyAlignment="0" applyProtection="0"/>
    <xf numFmtId="173" fontId="68" fillId="0" borderId="66" applyNumberFormat="0" applyFill="0" applyAlignment="0" applyProtection="0"/>
    <xf numFmtId="174" fontId="68" fillId="0" borderId="66" applyNumberFormat="0" applyFill="0" applyAlignment="0" applyProtection="0"/>
    <xf numFmtId="174" fontId="68" fillId="0" borderId="66" applyNumberFormat="0" applyFill="0" applyAlignment="0" applyProtection="0"/>
    <xf numFmtId="174" fontId="68" fillId="0" borderId="66" applyNumberFormat="0" applyFill="0" applyAlignment="0" applyProtection="0"/>
    <xf numFmtId="174" fontId="68" fillId="0" borderId="66" applyNumberFormat="0" applyFill="0" applyAlignment="0" applyProtection="0"/>
    <xf numFmtId="174" fontId="68" fillId="0" borderId="66" applyNumberFormat="0" applyFill="0" applyAlignment="0" applyProtection="0"/>
    <xf numFmtId="174" fontId="68" fillId="0" borderId="66" applyNumberFormat="0" applyFill="0" applyAlignment="0" applyProtection="0"/>
    <xf numFmtId="187" fontId="5" fillId="0" borderId="0" applyFont="0" applyFill="0" applyBorder="0" applyAlignment="0" applyProtection="0"/>
    <xf numFmtId="169" fontId="5" fillId="0" borderId="0" applyFont="0" applyFill="0" applyBorder="0" applyAlignment="0" applyProtection="0"/>
    <xf numFmtId="44" fontId="4" fillId="0" borderId="0" applyFont="0" applyFill="0" applyBorder="0" applyAlignment="0" applyProtection="0"/>
    <xf numFmtId="188" fontId="43" fillId="0" borderId="0" applyFont="0" applyFill="0" applyBorder="0" applyAlignment="0" applyProtection="0"/>
    <xf numFmtId="44" fontId="4" fillId="0" borderId="0" applyFont="0" applyFill="0" applyBorder="0" applyAlignment="0" applyProtection="0"/>
    <xf numFmtId="169" fontId="39" fillId="0" borderId="0" applyFont="0" applyFill="0" applyBorder="0" applyAlignment="0" applyProtection="0"/>
    <xf numFmtId="188" fontId="5" fillId="0" borderId="0" applyFont="0" applyFill="0" applyBorder="0" applyAlignment="0" applyProtection="0"/>
    <xf numFmtId="188" fontId="4" fillId="0" borderId="0" applyFont="0" applyFill="0" applyBorder="0" applyAlignment="0" applyProtection="0"/>
    <xf numFmtId="44" fontId="39" fillId="0" borderId="0" applyFont="0" applyFill="0" applyBorder="0" applyAlignment="0" applyProtection="0"/>
    <xf numFmtId="188" fontId="5" fillId="0" borderId="0" applyFont="0" applyFill="0" applyBorder="0" applyAlignment="0" applyProtection="0"/>
    <xf numFmtId="188" fontId="4" fillId="0" borderId="0" applyFont="0" applyFill="0" applyBorder="0" applyAlignment="0" applyProtection="0"/>
    <xf numFmtId="188" fontId="5" fillId="0" borderId="0" applyFont="0" applyFill="0" applyBorder="0" applyAlignment="0" applyProtection="0"/>
    <xf numFmtId="188" fontId="4" fillId="0" borderId="0" applyFont="0" applyFill="0" applyBorder="0" applyAlignment="0" applyProtection="0"/>
    <xf numFmtId="188" fontId="4" fillId="0" borderId="0" applyFont="0" applyFill="0" applyBorder="0" applyAlignment="0" applyProtection="0"/>
    <xf numFmtId="188" fontId="4" fillId="0" borderId="0" applyFont="0" applyFill="0" applyBorder="0" applyAlignment="0" applyProtection="0"/>
    <xf numFmtId="188" fontId="4" fillId="0" borderId="0" applyFont="0" applyFill="0" applyBorder="0" applyAlignment="0" applyProtection="0"/>
    <xf numFmtId="188" fontId="4" fillId="0" borderId="0" applyFont="0" applyFill="0" applyBorder="0" applyAlignment="0" applyProtection="0"/>
    <xf numFmtId="188" fontId="4" fillId="0" borderId="0" applyFont="0" applyFill="0" applyBorder="0" applyAlignment="0" applyProtection="0"/>
    <xf numFmtId="188" fontId="4"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188" fontId="4" fillId="0" borderId="0" applyFont="0" applyFill="0" applyBorder="0" applyAlignment="0" applyProtection="0"/>
    <xf numFmtId="188" fontId="4" fillId="0" borderId="0" applyFont="0" applyFill="0" applyBorder="0" applyAlignment="0" applyProtection="0"/>
    <xf numFmtId="188" fontId="4" fillId="0" borderId="0" applyFont="0" applyFill="0" applyBorder="0" applyAlignment="0" applyProtection="0"/>
    <xf numFmtId="44" fontId="5" fillId="0" borderId="0" applyFont="0" applyFill="0" applyBorder="0" applyAlignment="0" applyProtection="0"/>
    <xf numFmtId="189" fontId="74" fillId="0" borderId="0">
      <protection locked="0"/>
    </xf>
    <xf numFmtId="190" fontId="52" fillId="0" borderId="0" applyFont="0" applyFill="0" applyBorder="0" applyAlignment="0" applyProtection="0"/>
    <xf numFmtId="191" fontId="5" fillId="0" borderId="0" applyFont="0" applyFill="0" applyBorder="0" applyAlignment="0" applyProtection="0"/>
    <xf numFmtId="192" fontId="5" fillId="0" borderId="0" applyFont="0" applyFill="0" applyBorder="0" applyAlignment="0" applyProtection="0"/>
    <xf numFmtId="193" fontId="5" fillId="0" borderId="0" applyFont="0" applyFill="0" applyBorder="0" applyAlignment="0" applyProtection="0"/>
    <xf numFmtId="194" fontId="5" fillId="0" borderId="0" applyFont="0" applyFill="0" applyBorder="0" applyAlignment="0" applyProtection="0"/>
    <xf numFmtId="0" fontId="87" fillId="56" borderId="0" applyNumberFormat="0" applyBorder="0" applyAlignment="0" applyProtection="0"/>
    <xf numFmtId="0" fontId="87" fillId="56" borderId="0" applyNumberFormat="0" applyBorder="0" applyAlignment="0" applyProtection="0"/>
    <xf numFmtId="173" fontId="87" fillId="56" borderId="0" applyNumberFormat="0" applyBorder="0" applyAlignment="0" applyProtection="0"/>
    <xf numFmtId="173" fontId="87" fillId="56" borderId="0" applyNumberFormat="0" applyBorder="0" applyAlignment="0" applyProtection="0"/>
    <xf numFmtId="174" fontId="87" fillId="56" borderId="0" applyNumberFormat="0" applyBorder="0" applyAlignment="0" applyProtection="0"/>
    <xf numFmtId="174" fontId="87" fillId="56" borderId="0" applyNumberFormat="0" applyBorder="0" applyAlignment="0" applyProtection="0"/>
    <xf numFmtId="174" fontId="87" fillId="56" borderId="0" applyNumberFormat="0" applyBorder="0" applyAlignment="0" applyProtection="0"/>
    <xf numFmtId="174" fontId="87" fillId="56" borderId="0" applyNumberFormat="0" applyBorder="0" applyAlignment="0" applyProtection="0"/>
    <xf numFmtId="174" fontId="87" fillId="56" borderId="0" applyNumberFormat="0" applyBorder="0" applyAlignment="0" applyProtection="0"/>
    <xf numFmtId="174" fontId="87" fillId="56" borderId="0" applyNumberFormat="0" applyBorder="0" applyAlignment="0" applyProtection="0"/>
    <xf numFmtId="173" fontId="87" fillId="56" borderId="0" applyNumberFormat="0" applyBorder="0" applyAlignment="0" applyProtection="0"/>
    <xf numFmtId="175" fontId="87" fillId="56" borderId="0" applyNumberFormat="0" applyBorder="0" applyAlignment="0" applyProtection="0"/>
    <xf numFmtId="175" fontId="87" fillId="56" borderId="0" applyNumberFormat="0" applyBorder="0" applyAlignment="0" applyProtection="0"/>
    <xf numFmtId="175" fontId="87" fillId="56" borderId="0" applyNumberFormat="0" applyBorder="0" applyAlignment="0" applyProtection="0"/>
    <xf numFmtId="175" fontId="87" fillId="56" borderId="0" applyNumberFormat="0" applyBorder="0" applyAlignment="0" applyProtection="0"/>
    <xf numFmtId="175" fontId="87" fillId="56" borderId="0" applyNumberFormat="0" applyBorder="0" applyAlignment="0" applyProtection="0"/>
    <xf numFmtId="173" fontId="87" fillId="56" borderId="0" applyNumberFormat="0" applyBorder="0" applyAlignment="0" applyProtection="0"/>
    <xf numFmtId="173" fontId="87" fillId="56" borderId="0" applyNumberFormat="0" applyBorder="0" applyAlignment="0" applyProtection="0"/>
    <xf numFmtId="173" fontId="87" fillId="56" borderId="0" applyNumberFormat="0" applyBorder="0" applyAlignment="0" applyProtection="0"/>
    <xf numFmtId="174" fontId="87" fillId="56" borderId="0" applyNumberFormat="0" applyBorder="0" applyAlignment="0" applyProtection="0"/>
    <xf numFmtId="174" fontId="87" fillId="56" borderId="0" applyNumberFormat="0" applyBorder="0" applyAlignment="0" applyProtection="0"/>
    <xf numFmtId="174" fontId="87" fillId="56" borderId="0" applyNumberFormat="0" applyBorder="0" applyAlignment="0" applyProtection="0"/>
    <xf numFmtId="174" fontId="87" fillId="56" borderId="0" applyNumberFormat="0" applyBorder="0" applyAlignment="0" applyProtection="0"/>
    <xf numFmtId="174" fontId="87" fillId="56" borderId="0" applyNumberFormat="0" applyBorder="0" applyAlignment="0" applyProtection="0"/>
    <xf numFmtId="0" fontId="77" fillId="0" borderId="0"/>
    <xf numFmtId="195" fontId="88" fillId="0" borderId="0"/>
    <xf numFmtId="196" fontId="88" fillId="0" borderId="0"/>
    <xf numFmtId="0" fontId="39"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173" fontId="5" fillId="0" borderId="0"/>
    <xf numFmtId="173" fontId="5" fillId="0" borderId="0"/>
    <xf numFmtId="0" fontId="4" fillId="0" borderId="0"/>
    <xf numFmtId="0" fontId="4" fillId="0" borderId="0"/>
    <xf numFmtId="0" fontId="5" fillId="0" borderId="0"/>
    <xf numFmtId="0" fontId="5" fillId="0" borderId="0"/>
    <xf numFmtId="0" fontId="5" fillId="0" borderId="0"/>
    <xf numFmtId="0" fontId="5" fillId="0" borderId="0"/>
    <xf numFmtId="0" fontId="4" fillId="0" borderId="0"/>
    <xf numFmtId="173" fontId="4" fillId="0" borderId="0"/>
    <xf numFmtId="173" fontId="4" fillId="0" borderId="0"/>
    <xf numFmtId="0" fontId="4" fillId="0" borderId="0"/>
    <xf numFmtId="0" fontId="4" fillId="0" borderId="0"/>
    <xf numFmtId="0" fontId="4" fillId="0" borderId="0"/>
    <xf numFmtId="0" fontId="4" fillId="0" borderId="0"/>
    <xf numFmtId="0" fontId="4" fillId="0" borderId="0"/>
    <xf numFmtId="0" fontId="4" fillId="0" borderId="0"/>
    <xf numFmtId="173" fontId="4" fillId="0" borderId="0"/>
    <xf numFmtId="175" fontId="4" fillId="0" borderId="0"/>
    <xf numFmtId="175" fontId="4" fillId="0" borderId="0"/>
    <xf numFmtId="175" fontId="4" fillId="0" borderId="0"/>
    <xf numFmtId="175" fontId="4" fillId="0" borderId="0"/>
    <xf numFmtId="175" fontId="4" fillId="0" borderId="0"/>
    <xf numFmtId="173" fontId="4" fillId="0" borderId="0"/>
    <xf numFmtId="173" fontId="4" fillId="0" borderId="0"/>
    <xf numFmtId="17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3" fontId="4" fillId="0" borderId="0"/>
    <xf numFmtId="173" fontId="4" fillId="0" borderId="0"/>
    <xf numFmtId="0" fontId="4" fillId="0" borderId="0"/>
    <xf numFmtId="0" fontId="4" fillId="0" borderId="0"/>
    <xf numFmtId="0" fontId="4" fillId="0" borderId="0"/>
    <xf numFmtId="0" fontId="4" fillId="0" borderId="0"/>
    <xf numFmtId="0" fontId="4" fillId="0" borderId="0"/>
    <xf numFmtId="0" fontId="4" fillId="0" borderId="0"/>
    <xf numFmtId="173" fontId="4" fillId="0" borderId="0"/>
    <xf numFmtId="175" fontId="4" fillId="0" borderId="0"/>
    <xf numFmtId="175" fontId="4" fillId="0" borderId="0"/>
    <xf numFmtId="175" fontId="4" fillId="0" borderId="0"/>
    <xf numFmtId="175" fontId="4" fillId="0" borderId="0"/>
    <xf numFmtId="175" fontId="4" fillId="0" borderId="0"/>
    <xf numFmtId="173" fontId="4" fillId="0" borderId="0"/>
    <xf numFmtId="173" fontId="4" fillId="0" borderId="0"/>
    <xf numFmtId="173" fontId="4" fillId="0" borderId="0"/>
    <xf numFmtId="0" fontId="4" fillId="0" borderId="0"/>
    <xf numFmtId="0" fontId="4" fillId="0" borderId="0"/>
    <xf numFmtId="0" fontId="4" fillId="0" borderId="0"/>
    <xf numFmtId="0" fontId="4" fillId="0" borderId="0"/>
    <xf numFmtId="0" fontId="4" fillId="0" borderId="0"/>
    <xf numFmtId="197" fontId="5" fillId="0" borderId="0"/>
    <xf numFmtId="173" fontId="4" fillId="0" borderId="0"/>
    <xf numFmtId="173" fontId="4" fillId="0" borderId="0"/>
    <xf numFmtId="174" fontId="4" fillId="0" borderId="0"/>
    <xf numFmtId="174" fontId="4" fillId="0" borderId="0"/>
    <xf numFmtId="174" fontId="4" fillId="0" borderId="0"/>
    <xf numFmtId="174" fontId="4" fillId="0" borderId="0"/>
    <xf numFmtId="174" fontId="4" fillId="0" borderId="0"/>
    <xf numFmtId="174" fontId="4" fillId="0" borderId="0"/>
    <xf numFmtId="173" fontId="4" fillId="0" borderId="0"/>
    <xf numFmtId="175" fontId="4" fillId="0" borderId="0"/>
    <xf numFmtId="175" fontId="4" fillId="0" borderId="0"/>
    <xf numFmtId="175" fontId="4" fillId="0" borderId="0"/>
    <xf numFmtId="175" fontId="4" fillId="0" borderId="0"/>
    <xf numFmtId="175" fontId="4" fillId="0" borderId="0"/>
    <xf numFmtId="173" fontId="4" fillId="0" borderId="0"/>
    <xf numFmtId="173" fontId="4" fillId="0" borderId="0"/>
    <xf numFmtId="173" fontId="4" fillId="0" borderId="0"/>
    <xf numFmtId="0" fontId="4" fillId="0" borderId="0"/>
    <xf numFmtId="0" fontId="4" fillId="0" borderId="0"/>
    <xf numFmtId="174" fontId="4" fillId="0" borderId="0"/>
    <xf numFmtId="174" fontId="4" fillId="0" borderId="0"/>
    <xf numFmtId="174" fontId="4" fillId="0" borderId="0"/>
    <xf numFmtId="174" fontId="4" fillId="0" borderId="0"/>
    <xf numFmtId="197" fontId="5" fillId="0" borderId="0"/>
    <xf numFmtId="173" fontId="4" fillId="0" borderId="0"/>
    <xf numFmtId="173" fontId="4" fillId="0" borderId="0"/>
    <xf numFmtId="174" fontId="4" fillId="0" borderId="0"/>
    <xf numFmtId="174" fontId="4" fillId="0" borderId="0"/>
    <xf numFmtId="174" fontId="4" fillId="0" borderId="0"/>
    <xf numFmtId="174" fontId="4" fillId="0" borderId="0"/>
    <xf numFmtId="174" fontId="4" fillId="0" borderId="0"/>
    <xf numFmtId="174" fontId="4" fillId="0" borderId="0"/>
    <xf numFmtId="173" fontId="4" fillId="0" borderId="0"/>
    <xf numFmtId="175" fontId="4" fillId="0" borderId="0"/>
    <xf numFmtId="175" fontId="4" fillId="0" borderId="0"/>
    <xf numFmtId="175" fontId="4" fillId="0" borderId="0"/>
    <xf numFmtId="175" fontId="4" fillId="0" borderId="0"/>
    <xf numFmtId="175" fontId="4" fillId="0" borderId="0"/>
    <xf numFmtId="173" fontId="4" fillId="0" borderId="0"/>
    <xf numFmtId="173" fontId="4" fillId="0" borderId="0"/>
    <xf numFmtId="173" fontId="4" fillId="0" borderId="0"/>
    <xf numFmtId="197" fontId="5" fillId="0" borderId="0"/>
    <xf numFmtId="197" fontId="5" fillId="0" borderId="0"/>
    <xf numFmtId="174" fontId="4" fillId="0" borderId="0"/>
    <xf numFmtId="174" fontId="4" fillId="0" borderId="0"/>
    <xf numFmtId="174" fontId="4" fillId="0" borderId="0"/>
    <xf numFmtId="174" fontId="4" fillId="0" borderId="0"/>
    <xf numFmtId="0" fontId="4" fillId="0" borderId="0"/>
    <xf numFmtId="0" fontId="5" fillId="0" borderId="0"/>
    <xf numFmtId="0" fontId="5" fillId="0" borderId="0"/>
    <xf numFmtId="0"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173" fontId="5" fillId="0" borderId="0"/>
    <xf numFmtId="173"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197"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4" fillId="0" borderId="0"/>
    <xf numFmtId="173" fontId="4" fillId="0" borderId="0"/>
    <xf numFmtId="174" fontId="4" fillId="0" borderId="0"/>
    <xf numFmtId="174" fontId="4" fillId="0" borderId="0"/>
    <xf numFmtId="174" fontId="4" fillId="0" borderId="0"/>
    <xf numFmtId="174" fontId="4" fillId="0" borderId="0"/>
    <xf numFmtId="174" fontId="4" fillId="0" borderId="0"/>
    <xf numFmtId="174" fontId="4" fillId="0" borderId="0"/>
    <xf numFmtId="173" fontId="4" fillId="0" borderId="0"/>
    <xf numFmtId="175" fontId="4" fillId="0" borderId="0"/>
    <xf numFmtId="175" fontId="4" fillId="0" borderId="0"/>
    <xf numFmtId="175" fontId="4" fillId="0" borderId="0"/>
    <xf numFmtId="175" fontId="4" fillId="0" borderId="0"/>
    <xf numFmtId="175" fontId="4" fillId="0" borderId="0"/>
    <xf numFmtId="173"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4" fillId="0" borderId="0"/>
    <xf numFmtId="173" fontId="4" fillId="0" borderId="0"/>
    <xf numFmtId="0" fontId="5" fillId="0" borderId="0"/>
    <xf numFmtId="0" fontId="5" fillId="0" borderId="0"/>
    <xf numFmtId="174" fontId="4" fillId="0" borderId="0"/>
    <xf numFmtId="174" fontId="4" fillId="0" borderId="0"/>
    <xf numFmtId="174" fontId="4" fillId="0" borderId="0"/>
    <xf numFmtId="174" fontId="4" fillId="0" borderId="0"/>
    <xf numFmtId="0" fontId="5" fillId="0" borderId="0"/>
    <xf numFmtId="0" fontId="5" fillId="0" borderId="0"/>
    <xf numFmtId="0" fontId="5" fillId="0" borderId="0"/>
    <xf numFmtId="198" fontId="5" fillId="0" borderId="0"/>
    <xf numFmtId="0" fontId="5" fillId="0" borderId="0"/>
    <xf numFmtId="0" fontId="5" fillId="0" borderId="0"/>
    <xf numFmtId="0" fontId="5" fillId="0" borderId="0"/>
    <xf numFmtId="0" fontId="5" fillId="0" borderId="0"/>
    <xf numFmtId="0" fontId="5" fillId="0" borderId="0"/>
    <xf numFmtId="0" fontId="5" fillId="0" borderId="0"/>
    <xf numFmtId="198"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174" fontId="5" fillId="0" borderId="0"/>
    <xf numFmtId="173" fontId="5" fillId="0" borderId="0"/>
    <xf numFmtId="173"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173" fontId="5" fillId="0" borderId="0"/>
    <xf numFmtId="173"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174" fontId="5" fillId="0" borderId="0"/>
    <xf numFmtId="173" fontId="5" fillId="0" borderId="0"/>
    <xf numFmtId="173"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173" fontId="5" fillId="0" borderId="0"/>
    <xf numFmtId="173"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3" fillId="0" borderId="0"/>
    <xf numFmtId="199" fontId="5" fillId="0" borderId="0"/>
    <xf numFmtId="199" fontId="5" fillId="0" borderId="0"/>
    <xf numFmtId="199" fontId="5" fillId="0" borderId="0"/>
    <xf numFmtId="199" fontId="5" fillId="0" borderId="0"/>
    <xf numFmtId="199" fontId="5" fillId="0" borderId="0"/>
    <xf numFmtId="199" fontId="5" fillId="0" borderId="0"/>
    <xf numFmtId="43" fontId="5" fillId="0" borderId="0"/>
    <xf numFmtId="43" fontId="5" fillId="0" borderId="0"/>
    <xf numFmtId="43" fontId="5" fillId="0" borderId="0"/>
    <xf numFmtId="43" fontId="5" fillId="0" borderId="0"/>
    <xf numFmtId="199" fontId="5" fillId="0" borderId="0"/>
    <xf numFmtId="197" fontId="5" fillId="0" borderId="0"/>
    <xf numFmtId="199" fontId="5" fillId="0" borderId="0"/>
    <xf numFmtId="199" fontId="5" fillId="0" borderId="0"/>
    <xf numFmtId="199" fontId="5" fillId="0" borderId="0"/>
    <xf numFmtId="199" fontId="5" fillId="0" borderId="0"/>
    <xf numFmtId="199" fontId="5" fillId="0" borderId="0"/>
    <xf numFmtId="199" fontId="5" fillId="0" borderId="0"/>
    <xf numFmtId="199" fontId="5" fillId="0" borderId="0"/>
    <xf numFmtId="0" fontId="5" fillId="0" borderId="0"/>
    <xf numFmtId="174" fontId="5" fillId="0" borderId="0"/>
    <xf numFmtId="0" fontId="5" fillId="0" borderId="0"/>
    <xf numFmtId="174" fontId="5" fillId="0" borderId="0"/>
    <xf numFmtId="171" fontId="5" fillId="0" borderId="0"/>
    <xf numFmtId="0" fontId="5" fillId="0" borderId="0"/>
    <xf numFmtId="173" fontId="5" fillId="0" borderId="0"/>
    <xf numFmtId="173" fontId="5" fillId="0" borderId="0"/>
    <xf numFmtId="174" fontId="5" fillId="0" borderId="0"/>
    <xf numFmtId="174" fontId="5" fillId="0" borderId="0"/>
    <xf numFmtId="174" fontId="5" fillId="0" borderId="0"/>
    <xf numFmtId="174" fontId="5" fillId="0" borderId="0"/>
    <xf numFmtId="174" fontId="5" fillId="0" borderId="0"/>
    <xf numFmtId="198" fontId="5" fillId="0" borderId="0"/>
    <xf numFmtId="173"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98" fontId="5" fillId="0" borderId="0"/>
    <xf numFmtId="173" fontId="5" fillId="0" borderId="0"/>
    <xf numFmtId="173" fontId="5" fillId="0" borderId="0"/>
    <xf numFmtId="171" fontId="5" fillId="0" borderId="0"/>
    <xf numFmtId="171" fontId="5" fillId="0" borderId="0"/>
    <xf numFmtId="175" fontId="5" fillId="0" borderId="0"/>
    <xf numFmtId="174" fontId="5" fillId="0" borderId="0"/>
    <xf numFmtId="174" fontId="5" fillId="0" borderId="0"/>
    <xf numFmtId="174" fontId="5" fillId="0" borderId="0"/>
    <xf numFmtId="0" fontId="5" fillId="0" borderId="0"/>
    <xf numFmtId="173" fontId="5" fillId="0" borderId="0"/>
    <xf numFmtId="173"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173" fontId="5" fillId="0" borderId="0"/>
    <xf numFmtId="173"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3" fontId="5" fillId="0" borderId="0"/>
    <xf numFmtId="173"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173" fontId="5" fillId="0" borderId="0"/>
    <xf numFmtId="173"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3" fontId="5" fillId="0" borderId="0"/>
    <xf numFmtId="173"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173" fontId="5" fillId="0" borderId="0"/>
    <xf numFmtId="173" fontId="5" fillId="0" borderId="0"/>
    <xf numFmtId="174" fontId="5" fillId="0" borderId="0"/>
    <xf numFmtId="174" fontId="5" fillId="0" borderId="0"/>
    <xf numFmtId="174" fontId="5" fillId="0" borderId="0"/>
    <xf numFmtId="174" fontId="5" fillId="0" borderId="0"/>
    <xf numFmtId="174"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173" fontId="5" fillId="0" borderId="0"/>
    <xf numFmtId="173" fontId="5" fillId="0" borderId="0"/>
    <xf numFmtId="0" fontId="5" fillId="0" borderId="0"/>
    <xf numFmtId="0" fontId="5" fillId="0" borderId="0"/>
    <xf numFmtId="173" fontId="5" fillId="0" borderId="0"/>
    <xf numFmtId="173" fontId="5" fillId="0" borderId="0"/>
    <xf numFmtId="173" fontId="5" fillId="0" borderId="0"/>
    <xf numFmtId="173" fontId="5" fillId="0" borderId="0"/>
    <xf numFmtId="0"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3" fillId="0" borderId="0"/>
    <xf numFmtId="199" fontId="5" fillId="0" borderId="0"/>
    <xf numFmtId="199" fontId="5" fillId="0" borderId="0"/>
    <xf numFmtId="199" fontId="5" fillId="0" borderId="0"/>
    <xf numFmtId="199" fontId="5" fillId="0" borderId="0"/>
    <xf numFmtId="199" fontId="5" fillId="0" borderId="0"/>
    <xf numFmtId="199" fontId="5" fillId="0" borderId="0"/>
    <xf numFmtId="43" fontId="5" fillId="0" borderId="0"/>
    <xf numFmtId="43" fontId="5" fillId="0" borderId="0"/>
    <xf numFmtId="43" fontId="5" fillId="0" borderId="0"/>
    <xf numFmtId="43" fontId="5" fillId="0" borderId="0"/>
    <xf numFmtId="199" fontId="5" fillId="0" borderId="0"/>
    <xf numFmtId="199" fontId="5" fillId="0" borderId="0"/>
    <xf numFmtId="0" fontId="5" fillId="0" borderId="0"/>
    <xf numFmtId="0" fontId="5" fillId="0" borderId="0"/>
    <xf numFmtId="199" fontId="5" fillId="0" borderId="0"/>
    <xf numFmtId="199" fontId="5" fillId="0" borderId="0"/>
    <xf numFmtId="199" fontId="5" fillId="0" borderId="0"/>
    <xf numFmtId="199" fontId="5" fillId="0" borderId="0"/>
    <xf numFmtId="199" fontId="5" fillId="0" borderId="0"/>
    <xf numFmtId="199" fontId="5" fillId="0" borderId="0"/>
    <xf numFmtId="199" fontId="5" fillId="0" borderId="0"/>
    <xf numFmtId="0"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3"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3" fillId="0" borderId="0"/>
    <xf numFmtId="0" fontId="62" fillId="0" borderId="0">
      <alignment vertical="top"/>
    </xf>
    <xf numFmtId="0"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39" fillId="0" borderId="0" applyNumberFormat="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3" fillId="0" borderId="0"/>
    <xf numFmtId="173" fontId="5" fillId="0" borderId="0"/>
    <xf numFmtId="173"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173" fontId="5" fillId="0" borderId="0"/>
    <xf numFmtId="173"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4"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3"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173" fontId="5" fillId="0" borderId="0"/>
    <xf numFmtId="173"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4" fillId="0" borderId="0"/>
    <xf numFmtId="173" fontId="4" fillId="0" borderId="0"/>
    <xf numFmtId="0" fontId="4" fillId="0" borderId="0"/>
    <xf numFmtId="0"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43" fontId="5" fillId="0" borderId="0"/>
    <xf numFmtId="0" fontId="70" fillId="0" borderId="1"/>
    <xf numFmtId="0" fontId="70" fillId="0" borderId="1"/>
    <xf numFmtId="0" fontId="70" fillId="0" borderId="1"/>
    <xf numFmtId="0" fontId="70" fillId="0" borderId="1"/>
    <xf numFmtId="0" fontId="43" fillId="0" borderId="0"/>
    <xf numFmtId="0" fontId="5" fillId="0" borderId="0"/>
    <xf numFmtId="0" fontId="5" fillId="0" borderId="0"/>
    <xf numFmtId="0" fontId="5" fillId="0" borderId="0"/>
    <xf numFmtId="0" fontId="70" fillId="0" borderId="1"/>
    <xf numFmtId="0" fontId="4" fillId="0" borderId="0"/>
    <xf numFmtId="0" fontId="4" fillId="0" borderId="0"/>
    <xf numFmtId="173"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173" fontId="5" fillId="0" borderId="0"/>
    <xf numFmtId="173"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3" fontId="5" fillId="0" borderId="0"/>
    <xf numFmtId="173"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173" fontId="5" fillId="0" borderId="0"/>
    <xf numFmtId="173"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3" fontId="5" fillId="0" borderId="0"/>
    <xf numFmtId="173"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173" fontId="5" fillId="0" borderId="0"/>
    <xf numFmtId="173"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3" fontId="5" fillId="0" borderId="0"/>
    <xf numFmtId="173"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173" fontId="5" fillId="0" borderId="0"/>
    <xf numFmtId="173" fontId="5" fillId="0" borderId="0"/>
    <xf numFmtId="174" fontId="5" fillId="0" borderId="0"/>
    <xf numFmtId="174" fontId="5" fillId="0" borderId="0"/>
    <xf numFmtId="174" fontId="5" fillId="0" borderId="0"/>
    <xf numFmtId="174" fontId="5" fillId="0" borderId="0"/>
    <xf numFmtId="174"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173" fontId="5" fillId="0" borderId="0"/>
    <xf numFmtId="173" fontId="5" fillId="0" borderId="0"/>
    <xf numFmtId="0" fontId="70" fillId="0" borderId="1"/>
    <xf numFmtId="0" fontId="70" fillId="0" borderId="1"/>
    <xf numFmtId="0" fontId="5" fillId="0" borderId="0"/>
    <xf numFmtId="0" fontId="70" fillId="0" borderId="1"/>
    <xf numFmtId="43" fontId="5" fillId="0" borderId="0"/>
    <xf numFmtId="0" fontId="39" fillId="0" borderId="0" applyNumberFormat="0"/>
    <xf numFmtId="0" fontId="70" fillId="0" borderId="1"/>
    <xf numFmtId="0" fontId="70" fillId="0" borderId="1"/>
    <xf numFmtId="0" fontId="5" fillId="0" borderId="0"/>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175" fontId="70" fillId="0" borderId="1"/>
    <xf numFmtId="175" fontId="70" fillId="0" borderId="1"/>
    <xf numFmtId="175"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173" fontId="70" fillId="0" borderId="1"/>
    <xf numFmtId="0" fontId="70" fillId="0" borderId="1"/>
    <xf numFmtId="0" fontId="70" fillId="0" borderId="1"/>
    <xf numFmtId="0" fontId="70" fillId="0" borderId="1"/>
    <xf numFmtId="0" fontId="70" fillId="0" borderId="1"/>
    <xf numFmtId="0" fontId="70" fillId="0" borderId="1"/>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0" fontId="5" fillId="0" borderId="0"/>
    <xf numFmtId="0" fontId="5" fillId="0" borderId="0"/>
    <xf numFmtId="0"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0" fontId="5" fillId="0" borderId="0"/>
    <xf numFmtId="0" fontId="5" fillId="0" borderId="0"/>
    <xf numFmtId="0"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0" fontId="5" fillId="0" borderId="0"/>
    <xf numFmtId="0" fontId="5" fillId="0" borderId="0"/>
    <xf numFmtId="0"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174" fontId="39" fillId="0" borderId="0"/>
    <xf numFmtId="173" fontId="39" fillId="0" borderId="0"/>
    <xf numFmtId="173" fontId="39" fillId="0" borderId="0"/>
    <xf numFmtId="174" fontId="39" fillId="0" borderId="0"/>
    <xf numFmtId="174" fontId="39" fillId="0" borderId="0"/>
    <xf numFmtId="174" fontId="39" fillId="0" borderId="0"/>
    <xf numFmtId="174" fontId="39" fillId="0" borderId="0"/>
    <xf numFmtId="174" fontId="39" fillId="0" borderId="0"/>
    <xf numFmtId="174" fontId="39" fillId="0" borderId="0"/>
    <xf numFmtId="173" fontId="39" fillId="0" borderId="0"/>
    <xf numFmtId="175" fontId="39" fillId="0" borderId="0"/>
    <xf numFmtId="175" fontId="39" fillId="0" borderId="0"/>
    <xf numFmtId="175" fontId="39" fillId="0" borderId="0"/>
    <xf numFmtId="175" fontId="39" fillId="0" borderId="0"/>
    <xf numFmtId="175" fontId="39" fillId="0" borderId="0"/>
    <xf numFmtId="173" fontId="39" fillId="0" borderId="0"/>
    <xf numFmtId="173" fontId="39" fillId="0" borderId="0"/>
    <xf numFmtId="173" fontId="39" fillId="0" borderId="0"/>
    <xf numFmtId="174" fontId="39" fillId="0" borderId="0"/>
    <xf numFmtId="174" fontId="39" fillId="0" borderId="0"/>
    <xf numFmtId="174" fontId="39" fillId="0" borderId="0"/>
    <xf numFmtId="174" fontId="39" fillId="0" borderId="0"/>
    <xf numFmtId="174" fontId="39" fillId="0" borderId="0"/>
    <xf numFmtId="174" fontId="39" fillId="0" borderId="0"/>
    <xf numFmtId="173" fontId="39" fillId="0" borderId="0"/>
    <xf numFmtId="173" fontId="39" fillId="0" borderId="0"/>
    <xf numFmtId="174" fontId="39" fillId="0" borderId="0"/>
    <xf numFmtId="174" fontId="39" fillId="0" borderId="0"/>
    <xf numFmtId="174" fontId="39" fillId="0" borderId="0"/>
    <xf numFmtId="174" fontId="39" fillId="0" borderId="0"/>
    <xf numFmtId="174" fontId="39" fillId="0" borderId="0"/>
    <xf numFmtId="174" fontId="39" fillId="0" borderId="0"/>
    <xf numFmtId="173" fontId="39" fillId="0" borderId="0"/>
    <xf numFmtId="175" fontId="39" fillId="0" borderId="0"/>
    <xf numFmtId="175" fontId="39" fillId="0" borderId="0"/>
    <xf numFmtId="175" fontId="39" fillId="0" borderId="0"/>
    <xf numFmtId="175" fontId="39" fillId="0" borderId="0"/>
    <xf numFmtId="175" fontId="39" fillId="0" borderId="0"/>
    <xf numFmtId="173" fontId="39" fillId="0" borderId="0"/>
    <xf numFmtId="173" fontId="39" fillId="0" borderId="0"/>
    <xf numFmtId="173" fontId="39" fillId="0" borderId="0"/>
    <xf numFmtId="174" fontId="39" fillId="0" borderId="0"/>
    <xf numFmtId="174" fontId="39" fillId="0" borderId="0"/>
    <xf numFmtId="174" fontId="39" fillId="0" borderId="0"/>
    <xf numFmtId="174" fontId="39" fillId="0" borderId="0"/>
    <xf numFmtId="174" fontId="39" fillId="0" borderId="0"/>
    <xf numFmtId="174" fontId="39" fillId="0" borderId="0"/>
    <xf numFmtId="173" fontId="39" fillId="0" borderId="0"/>
    <xf numFmtId="173" fontId="39" fillId="0" borderId="0"/>
    <xf numFmtId="174" fontId="39" fillId="0" borderId="0"/>
    <xf numFmtId="174" fontId="39" fillId="0" borderId="0"/>
    <xf numFmtId="174" fontId="39" fillId="0" borderId="0"/>
    <xf numFmtId="174" fontId="39" fillId="0" borderId="0"/>
    <xf numFmtId="174" fontId="39" fillId="0" borderId="0"/>
    <xf numFmtId="174" fontId="39" fillId="0" borderId="0"/>
    <xf numFmtId="173" fontId="39" fillId="0" borderId="0"/>
    <xf numFmtId="175" fontId="39" fillId="0" borderId="0"/>
    <xf numFmtId="175" fontId="39" fillId="0" borderId="0"/>
    <xf numFmtId="175" fontId="39" fillId="0" borderId="0"/>
    <xf numFmtId="175" fontId="39" fillId="0" borderId="0"/>
    <xf numFmtId="175" fontId="39" fillId="0" borderId="0"/>
    <xf numFmtId="173" fontId="39" fillId="0" borderId="0"/>
    <xf numFmtId="173" fontId="39" fillId="0" borderId="0"/>
    <xf numFmtId="173" fontId="39" fillId="0" borderId="0"/>
    <xf numFmtId="174" fontId="39" fillId="0" borderId="0"/>
    <xf numFmtId="174" fontId="39" fillId="0" borderId="0"/>
    <xf numFmtId="174" fontId="39" fillId="0" borderId="0"/>
    <xf numFmtId="174" fontId="39" fillId="0" borderId="0"/>
    <xf numFmtId="174" fontId="39" fillId="0" borderId="0"/>
    <xf numFmtId="174" fontId="39" fillId="0" borderId="0"/>
    <xf numFmtId="173" fontId="39" fillId="0" borderId="0"/>
    <xf numFmtId="173" fontId="39" fillId="0" borderId="0"/>
    <xf numFmtId="174" fontId="39" fillId="0" borderId="0"/>
    <xf numFmtId="174" fontId="39" fillId="0" borderId="0"/>
    <xf numFmtId="174" fontId="39" fillId="0" borderId="0"/>
    <xf numFmtId="174" fontId="39" fillId="0" borderId="0"/>
    <xf numFmtId="174" fontId="39" fillId="0" borderId="0"/>
    <xf numFmtId="174" fontId="39" fillId="0" borderId="0"/>
    <xf numFmtId="173" fontId="39" fillId="0" borderId="0"/>
    <xf numFmtId="175" fontId="39" fillId="0" borderId="0"/>
    <xf numFmtId="175" fontId="39" fillId="0" borderId="0"/>
    <xf numFmtId="175" fontId="39" fillId="0" borderId="0"/>
    <xf numFmtId="175" fontId="39" fillId="0" borderId="0"/>
    <xf numFmtId="175" fontId="39" fillId="0" borderId="0"/>
    <xf numFmtId="173" fontId="39" fillId="0" borderId="0"/>
    <xf numFmtId="173" fontId="39" fillId="0" borderId="0"/>
    <xf numFmtId="173" fontId="39" fillId="0" borderId="0"/>
    <xf numFmtId="174" fontId="39" fillId="0" borderId="0"/>
    <xf numFmtId="174" fontId="39" fillId="0" borderId="0"/>
    <xf numFmtId="174" fontId="39" fillId="0" borderId="0"/>
    <xf numFmtId="174" fontId="39" fillId="0" borderId="0"/>
    <xf numFmtId="174" fontId="39" fillId="0" borderId="0"/>
    <xf numFmtId="174" fontId="39" fillId="0" borderId="0"/>
    <xf numFmtId="173" fontId="39" fillId="0" borderId="0"/>
    <xf numFmtId="173" fontId="39" fillId="0" borderId="0"/>
    <xf numFmtId="174" fontId="39" fillId="0" borderId="0"/>
    <xf numFmtId="174" fontId="39" fillId="0" borderId="0"/>
    <xf numFmtId="174" fontId="39" fillId="0" borderId="0"/>
    <xf numFmtId="174" fontId="39" fillId="0" borderId="0"/>
    <xf numFmtId="174" fontId="39" fillId="0" borderId="0"/>
    <xf numFmtId="174" fontId="39" fillId="0" borderId="0"/>
    <xf numFmtId="173" fontId="39" fillId="0" borderId="0"/>
    <xf numFmtId="175" fontId="39" fillId="0" borderId="0"/>
    <xf numFmtId="175" fontId="39" fillId="0" borderId="0"/>
    <xf numFmtId="175" fontId="39" fillId="0" borderId="0"/>
    <xf numFmtId="175" fontId="39" fillId="0" borderId="0"/>
    <xf numFmtId="175" fontId="39" fillId="0" borderId="0"/>
    <xf numFmtId="173" fontId="39" fillId="0" borderId="0"/>
    <xf numFmtId="173" fontId="39" fillId="0" borderId="0"/>
    <xf numFmtId="173" fontId="39" fillId="0" borderId="0"/>
    <xf numFmtId="174" fontId="39" fillId="0" borderId="0"/>
    <xf numFmtId="174" fontId="39" fillId="0" borderId="0"/>
    <xf numFmtId="174" fontId="39" fillId="0" borderId="0"/>
    <xf numFmtId="174" fontId="39" fillId="0" borderId="0"/>
    <xf numFmtId="174" fontId="39" fillId="0" borderId="0"/>
    <xf numFmtId="174" fontId="39" fillId="0" borderId="0"/>
    <xf numFmtId="173" fontId="39" fillId="0" borderId="0"/>
    <xf numFmtId="173" fontId="39" fillId="0" borderId="0"/>
    <xf numFmtId="174" fontId="39" fillId="0" borderId="0"/>
    <xf numFmtId="174" fontId="39" fillId="0" borderId="0"/>
    <xf numFmtId="174" fontId="39" fillId="0" borderId="0"/>
    <xf numFmtId="174" fontId="39" fillId="0" borderId="0"/>
    <xf numFmtId="174" fontId="39" fillId="0" borderId="0"/>
    <xf numFmtId="174" fontId="39" fillId="0" borderId="0"/>
    <xf numFmtId="173" fontId="39" fillId="0" borderId="0"/>
    <xf numFmtId="175" fontId="39" fillId="0" borderId="0"/>
    <xf numFmtId="175" fontId="39" fillId="0" borderId="0"/>
    <xf numFmtId="175" fontId="39" fillId="0" borderId="0"/>
    <xf numFmtId="175" fontId="39" fillId="0" borderId="0"/>
    <xf numFmtId="175" fontId="39" fillId="0" borderId="0"/>
    <xf numFmtId="173" fontId="39" fillId="0" borderId="0"/>
    <xf numFmtId="173" fontId="39" fillId="0" borderId="0"/>
    <xf numFmtId="173" fontId="39" fillId="0" borderId="0"/>
    <xf numFmtId="174" fontId="39" fillId="0" borderId="0"/>
    <xf numFmtId="174" fontId="39" fillId="0" borderId="0"/>
    <xf numFmtId="174" fontId="39" fillId="0" borderId="0"/>
    <xf numFmtId="174" fontId="39" fillId="0" borderId="0"/>
    <xf numFmtId="174" fontId="39" fillId="0" borderId="0"/>
    <xf numFmtId="174" fontId="39" fillId="0" borderId="0"/>
    <xf numFmtId="173" fontId="39" fillId="0" borderId="0"/>
    <xf numFmtId="173" fontId="39" fillId="0" borderId="0"/>
    <xf numFmtId="174" fontId="39" fillId="0" borderId="0"/>
    <xf numFmtId="174" fontId="39" fillId="0" borderId="0"/>
    <xf numFmtId="174" fontId="39" fillId="0" borderId="0"/>
    <xf numFmtId="174" fontId="39" fillId="0" borderId="0"/>
    <xf numFmtId="174" fontId="39" fillId="0" borderId="0"/>
    <xf numFmtId="174" fontId="39" fillId="0" borderId="0"/>
    <xf numFmtId="173" fontId="39" fillId="0" borderId="0"/>
    <xf numFmtId="175" fontId="39" fillId="0" borderId="0"/>
    <xf numFmtId="175" fontId="39" fillId="0" borderId="0"/>
    <xf numFmtId="175" fontId="39" fillId="0" borderId="0"/>
    <xf numFmtId="175" fontId="39" fillId="0" borderId="0"/>
    <xf numFmtId="175" fontId="39" fillId="0" borderId="0"/>
    <xf numFmtId="173" fontId="39" fillId="0" borderId="0"/>
    <xf numFmtId="173" fontId="39" fillId="0" borderId="0"/>
    <xf numFmtId="173" fontId="39" fillId="0" borderId="0"/>
    <xf numFmtId="174" fontId="39" fillId="0" borderId="0"/>
    <xf numFmtId="174" fontId="39" fillId="0" borderId="0"/>
    <xf numFmtId="174" fontId="39" fillId="0" borderId="0"/>
    <xf numFmtId="174" fontId="39" fillId="0" borderId="0"/>
    <xf numFmtId="174" fontId="39" fillId="0" borderId="0"/>
    <xf numFmtId="174" fontId="5" fillId="0" borderId="0"/>
    <xf numFmtId="173" fontId="5" fillId="0" borderId="0"/>
    <xf numFmtId="173"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173" fontId="5" fillId="0" borderId="0"/>
    <xf numFmtId="173"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3" fontId="5" fillId="0" borderId="0"/>
    <xf numFmtId="173"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173" fontId="5" fillId="0" borderId="0"/>
    <xf numFmtId="173"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3" fontId="5" fillId="0" borderId="0"/>
    <xf numFmtId="173"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173" fontId="5" fillId="0" borderId="0"/>
    <xf numFmtId="173"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3"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173"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3" fontId="39" fillId="0" borderId="0"/>
    <xf numFmtId="173" fontId="39" fillId="0" borderId="0"/>
    <xf numFmtId="174" fontId="39" fillId="0" borderId="0"/>
    <xf numFmtId="174" fontId="39" fillId="0" borderId="0"/>
    <xf numFmtId="174" fontId="39" fillId="0" borderId="0"/>
    <xf numFmtId="174" fontId="39" fillId="0" borderId="0"/>
    <xf numFmtId="174" fontId="39" fillId="0" borderId="0"/>
    <xf numFmtId="174" fontId="39" fillId="0" borderId="0"/>
    <xf numFmtId="173" fontId="39" fillId="0" borderId="0"/>
    <xf numFmtId="175" fontId="39" fillId="0" borderId="0"/>
    <xf numFmtId="175" fontId="39" fillId="0" borderId="0"/>
    <xf numFmtId="175" fontId="39" fillId="0" borderId="0"/>
    <xf numFmtId="175" fontId="39" fillId="0" borderId="0"/>
    <xf numFmtId="175" fontId="39" fillId="0" borderId="0"/>
    <xf numFmtId="173" fontId="39" fillId="0" borderId="0"/>
    <xf numFmtId="173" fontId="39" fillId="0" borderId="0"/>
    <xf numFmtId="173" fontId="39" fillId="0" borderId="0"/>
    <xf numFmtId="0" fontId="4" fillId="0" borderId="0"/>
    <xf numFmtId="0" fontId="4" fillId="0" borderId="0"/>
    <xf numFmtId="174" fontId="39" fillId="0" borderId="0"/>
    <xf numFmtId="174" fontId="39" fillId="0" borderId="0"/>
    <xf numFmtId="174" fontId="39" fillId="0" borderId="0"/>
    <xf numFmtId="174" fontId="39" fillId="0" borderId="0"/>
    <xf numFmtId="0" fontId="4" fillId="0" borderId="0"/>
    <xf numFmtId="0" fontId="4" fillId="0" borderId="0"/>
    <xf numFmtId="0" fontId="4" fillId="0" borderId="0"/>
    <xf numFmtId="0" fontId="4" fillId="0" borderId="0"/>
    <xf numFmtId="0" fontId="4" fillId="0" borderId="0"/>
    <xf numFmtId="173" fontId="39" fillId="0" borderId="0"/>
    <xf numFmtId="173" fontId="39" fillId="0" borderId="0"/>
    <xf numFmtId="174" fontId="39" fillId="0" borderId="0"/>
    <xf numFmtId="174" fontId="39" fillId="0" borderId="0"/>
    <xf numFmtId="174" fontId="39" fillId="0" borderId="0"/>
    <xf numFmtId="174" fontId="39" fillId="0" borderId="0"/>
    <xf numFmtId="174" fontId="39" fillId="0" borderId="0"/>
    <xf numFmtId="174" fontId="39" fillId="0" borderId="0"/>
    <xf numFmtId="173" fontId="39" fillId="0" borderId="0"/>
    <xf numFmtId="175" fontId="39" fillId="0" borderId="0"/>
    <xf numFmtId="175" fontId="39" fillId="0" borderId="0"/>
    <xf numFmtId="175" fontId="39" fillId="0" borderId="0"/>
    <xf numFmtId="175" fontId="39" fillId="0" borderId="0"/>
    <xf numFmtId="175" fontId="39" fillId="0" borderId="0"/>
    <xf numFmtId="173" fontId="39" fillId="0" borderId="0"/>
    <xf numFmtId="173" fontId="39" fillId="0" borderId="0"/>
    <xf numFmtId="173" fontId="39" fillId="0" borderId="0"/>
    <xf numFmtId="174" fontId="39" fillId="0" borderId="0"/>
    <xf numFmtId="174" fontId="39" fillId="0" borderId="0"/>
    <xf numFmtId="174" fontId="39" fillId="0" borderId="0"/>
    <xf numFmtId="174" fontId="39" fillId="0" borderId="0"/>
    <xf numFmtId="174" fontId="39" fillId="0" borderId="0"/>
    <xf numFmtId="0" fontId="5" fillId="0" borderId="0"/>
    <xf numFmtId="0" fontId="4" fillId="0" borderId="0"/>
    <xf numFmtId="0" fontId="4" fillId="0" borderId="0"/>
    <xf numFmtId="0" fontId="43" fillId="0" borderId="0"/>
    <xf numFmtId="197" fontId="5" fillId="0" borderId="0"/>
    <xf numFmtId="173" fontId="39" fillId="0" borderId="0"/>
    <xf numFmtId="173" fontId="39" fillId="0" borderId="0"/>
    <xf numFmtId="174" fontId="39" fillId="0" borderId="0"/>
    <xf numFmtId="174" fontId="39" fillId="0" borderId="0"/>
    <xf numFmtId="174" fontId="39" fillId="0" borderId="0"/>
    <xf numFmtId="174" fontId="39" fillId="0" borderId="0"/>
    <xf numFmtId="174" fontId="39" fillId="0" borderId="0"/>
    <xf numFmtId="174" fontId="39" fillId="0" borderId="0"/>
    <xf numFmtId="173" fontId="39" fillId="0" borderId="0"/>
    <xf numFmtId="175" fontId="39" fillId="0" borderId="0"/>
    <xf numFmtId="175" fontId="39" fillId="0" borderId="0"/>
    <xf numFmtId="175" fontId="39" fillId="0" borderId="0"/>
    <xf numFmtId="175" fontId="39" fillId="0" borderId="0"/>
    <xf numFmtId="175" fontId="39" fillId="0" borderId="0"/>
    <xf numFmtId="173" fontId="39" fillId="0" borderId="0"/>
    <xf numFmtId="173" fontId="39" fillId="0" borderId="0"/>
    <xf numFmtId="173" fontId="39" fillId="0" borderId="0"/>
    <xf numFmtId="174" fontId="39" fillId="0" borderId="0"/>
    <xf numFmtId="174" fontId="39" fillId="0" borderId="0"/>
    <xf numFmtId="174" fontId="39" fillId="0" borderId="0"/>
    <xf numFmtId="174" fontId="39" fillId="0" borderId="0"/>
    <xf numFmtId="174" fontId="39" fillId="0" borderId="0"/>
    <xf numFmtId="174" fontId="39" fillId="0" borderId="0"/>
    <xf numFmtId="173" fontId="39" fillId="0" borderId="0"/>
    <xf numFmtId="173" fontId="39" fillId="0" borderId="0"/>
    <xf numFmtId="174" fontId="39" fillId="0" borderId="0"/>
    <xf numFmtId="174" fontId="39" fillId="0" borderId="0"/>
    <xf numFmtId="174" fontId="39" fillId="0" borderId="0"/>
    <xf numFmtId="174" fontId="39" fillId="0" borderId="0"/>
    <xf numFmtId="174" fontId="39" fillId="0" borderId="0"/>
    <xf numFmtId="174" fontId="39" fillId="0" borderId="0"/>
    <xf numFmtId="173" fontId="39" fillId="0" borderId="0"/>
    <xf numFmtId="175" fontId="39" fillId="0" borderId="0"/>
    <xf numFmtId="175" fontId="39" fillId="0" borderId="0"/>
    <xf numFmtId="175" fontId="39" fillId="0" borderId="0"/>
    <xf numFmtId="175" fontId="39" fillId="0" borderId="0"/>
    <xf numFmtId="175" fontId="39" fillId="0" borderId="0"/>
    <xf numFmtId="173" fontId="39" fillId="0" borderId="0"/>
    <xf numFmtId="173" fontId="39" fillId="0" borderId="0"/>
    <xf numFmtId="173" fontId="39" fillId="0" borderId="0"/>
    <xf numFmtId="174" fontId="39" fillId="0" borderId="0"/>
    <xf numFmtId="174" fontId="39" fillId="0" borderId="0"/>
    <xf numFmtId="174" fontId="39" fillId="0" borderId="0"/>
    <xf numFmtId="174" fontId="39" fillId="0" borderId="0"/>
    <xf numFmtId="174" fontId="39" fillId="0" borderId="0"/>
    <xf numFmtId="174" fontId="39" fillId="0" borderId="0"/>
    <xf numFmtId="173" fontId="39" fillId="0" borderId="0"/>
    <xf numFmtId="173" fontId="39" fillId="0" borderId="0"/>
    <xf numFmtId="174" fontId="39" fillId="0" borderId="0"/>
    <xf numFmtId="174" fontId="39" fillId="0" borderId="0"/>
    <xf numFmtId="174" fontId="39" fillId="0" borderId="0"/>
    <xf numFmtId="174" fontId="39" fillId="0" borderId="0"/>
    <xf numFmtId="174" fontId="39" fillId="0" borderId="0"/>
    <xf numFmtId="174" fontId="39" fillId="0" borderId="0"/>
    <xf numFmtId="173" fontId="39" fillId="0" borderId="0"/>
    <xf numFmtId="175" fontId="39" fillId="0" borderId="0"/>
    <xf numFmtId="175" fontId="39" fillId="0" borderId="0"/>
    <xf numFmtId="175" fontId="39" fillId="0" borderId="0"/>
    <xf numFmtId="175" fontId="39" fillId="0" borderId="0"/>
    <xf numFmtId="175" fontId="39" fillId="0" borderId="0"/>
    <xf numFmtId="173" fontId="39" fillId="0" borderId="0"/>
    <xf numFmtId="173" fontId="39" fillId="0" borderId="0"/>
    <xf numFmtId="173" fontId="39" fillId="0" borderId="0"/>
    <xf numFmtId="174" fontId="39" fillId="0" borderId="0"/>
    <xf numFmtId="174" fontId="39" fillId="0" borderId="0"/>
    <xf numFmtId="174" fontId="39" fillId="0" borderId="0"/>
    <xf numFmtId="174" fontId="39" fillId="0" borderId="0"/>
    <xf numFmtId="174" fontId="39" fillId="0" borderId="0"/>
    <xf numFmtId="174" fontId="39" fillId="0" borderId="0"/>
    <xf numFmtId="173" fontId="39" fillId="0" borderId="0"/>
    <xf numFmtId="173" fontId="39" fillId="0" borderId="0"/>
    <xf numFmtId="174" fontId="39" fillId="0" borderId="0"/>
    <xf numFmtId="174" fontId="39" fillId="0" borderId="0"/>
    <xf numFmtId="174" fontId="39" fillId="0" borderId="0"/>
    <xf numFmtId="174" fontId="39" fillId="0" borderId="0"/>
    <xf numFmtId="174" fontId="39" fillId="0" borderId="0"/>
    <xf numFmtId="174" fontId="39" fillId="0" borderId="0"/>
    <xf numFmtId="173" fontId="39" fillId="0" borderId="0"/>
    <xf numFmtId="175" fontId="39" fillId="0" borderId="0"/>
    <xf numFmtId="175" fontId="39" fillId="0" borderId="0"/>
    <xf numFmtId="175" fontId="39" fillId="0" borderId="0"/>
    <xf numFmtId="175" fontId="39" fillId="0" borderId="0"/>
    <xf numFmtId="175" fontId="39" fillId="0" borderId="0"/>
    <xf numFmtId="173" fontId="39" fillId="0" borderId="0"/>
    <xf numFmtId="173" fontId="39" fillId="0" borderId="0"/>
    <xf numFmtId="173" fontId="39" fillId="0" borderId="0"/>
    <xf numFmtId="174" fontId="39" fillId="0" borderId="0"/>
    <xf numFmtId="174" fontId="39" fillId="0" borderId="0"/>
    <xf numFmtId="174" fontId="39" fillId="0" borderId="0"/>
    <xf numFmtId="174" fontId="39" fillId="0" borderId="0"/>
    <xf numFmtId="174" fontId="39" fillId="0" borderId="0"/>
    <xf numFmtId="174" fontId="39" fillId="0" borderId="0"/>
    <xf numFmtId="173" fontId="39" fillId="0" borderId="0"/>
    <xf numFmtId="173" fontId="39" fillId="0" borderId="0"/>
    <xf numFmtId="174" fontId="39" fillId="0" borderId="0"/>
    <xf numFmtId="174" fontId="39" fillId="0" borderId="0"/>
    <xf numFmtId="174" fontId="39" fillId="0" borderId="0"/>
    <xf numFmtId="174" fontId="39" fillId="0" borderId="0"/>
    <xf numFmtId="174" fontId="39" fillId="0" borderId="0"/>
    <xf numFmtId="174" fontId="39" fillId="0" borderId="0"/>
    <xf numFmtId="173" fontId="39" fillId="0" borderId="0"/>
    <xf numFmtId="175" fontId="39" fillId="0" borderId="0"/>
    <xf numFmtId="175" fontId="39" fillId="0" borderId="0"/>
    <xf numFmtId="175" fontId="39" fillId="0" borderId="0"/>
    <xf numFmtId="175" fontId="39" fillId="0" borderId="0"/>
    <xf numFmtId="175" fontId="39" fillId="0" borderId="0"/>
    <xf numFmtId="173" fontId="39" fillId="0" borderId="0"/>
    <xf numFmtId="173" fontId="39" fillId="0" borderId="0"/>
    <xf numFmtId="173" fontId="39" fillId="0" borderId="0"/>
    <xf numFmtId="174" fontId="39" fillId="0" borderId="0"/>
    <xf numFmtId="174" fontId="39" fillId="0" borderId="0"/>
    <xf numFmtId="174" fontId="39" fillId="0" borderId="0"/>
    <xf numFmtId="174" fontId="39" fillId="0" borderId="0"/>
    <xf numFmtId="174" fontId="39" fillId="0" borderId="0"/>
    <xf numFmtId="174" fontId="39" fillId="0" borderId="0"/>
    <xf numFmtId="173" fontId="39" fillId="0" borderId="0"/>
    <xf numFmtId="173" fontId="39" fillId="0" borderId="0"/>
    <xf numFmtId="174" fontId="39" fillId="0" borderId="0"/>
    <xf numFmtId="174" fontId="39" fillId="0" borderId="0"/>
    <xf numFmtId="174" fontId="39" fillId="0" borderId="0"/>
    <xf numFmtId="174" fontId="39" fillId="0" borderId="0"/>
    <xf numFmtId="174" fontId="39" fillId="0" borderId="0"/>
    <xf numFmtId="174" fontId="39" fillId="0" borderId="0"/>
    <xf numFmtId="173" fontId="39" fillId="0" borderId="0"/>
    <xf numFmtId="175" fontId="39" fillId="0" borderId="0"/>
    <xf numFmtId="175" fontId="39" fillId="0" borderId="0"/>
    <xf numFmtId="175" fontId="39" fillId="0" borderId="0"/>
    <xf numFmtId="175" fontId="39" fillId="0" borderId="0"/>
    <xf numFmtId="175" fontId="39" fillId="0" borderId="0"/>
    <xf numFmtId="173" fontId="39" fillId="0" borderId="0"/>
    <xf numFmtId="173" fontId="39" fillId="0" borderId="0"/>
    <xf numFmtId="173" fontId="39" fillId="0" borderId="0"/>
    <xf numFmtId="174" fontId="39" fillId="0" borderId="0"/>
    <xf numFmtId="174" fontId="39" fillId="0" borderId="0"/>
    <xf numFmtId="174" fontId="39" fillId="0" borderId="0"/>
    <xf numFmtId="174" fontId="39" fillId="0" borderId="0"/>
    <xf numFmtId="174" fontId="39" fillId="0" borderId="0"/>
    <xf numFmtId="0" fontId="70" fillId="0" borderId="0"/>
    <xf numFmtId="0" fontId="70" fillId="0" borderId="0"/>
    <xf numFmtId="173" fontId="70" fillId="0" borderId="0"/>
    <xf numFmtId="174" fontId="70" fillId="0" borderId="0"/>
    <xf numFmtId="174" fontId="70" fillId="0" borderId="0"/>
    <xf numFmtId="174" fontId="70" fillId="0" borderId="0"/>
    <xf numFmtId="174" fontId="70" fillId="0" borderId="0"/>
    <xf numFmtId="174" fontId="70" fillId="0" borderId="0"/>
    <xf numFmtId="174" fontId="70" fillId="0" borderId="0"/>
    <xf numFmtId="173" fontId="70" fillId="0" borderId="0"/>
    <xf numFmtId="175" fontId="70" fillId="0" borderId="0"/>
    <xf numFmtId="175" fontId="70" fillId="0" borderId="0"/>
    <xf numFmtId="175" fontId="70" fillId="0" borderId="0"/>
    <xf numFmtId="175" fontId="70" fillId="0" borderId="0"/>
    <xf numFmtId="175" fontId="70" fillId="0" borderId="0"/>
    <xf numFmtId="0" fontId="70" fillId="0" borderId="0"/>
    <xf numFmtId="0" fontId="70" fillId="0" borderId="0"/>
    <xf numFmtId="0" fontId="70" fillId="0" borderId="0"/>
    <xf numFmtId="174" fontId="70" fillId="0" borderId="0"/>
    <xf numFmtId="174" fontId="70" fillId="0" borderId="0"/>
    <xf numFmtId="174" fontId="70" fillId="0" borderId="0"/>
    <xf numFmtId="174" fontId="70" fillId="0" borderId="0"/>
    <xf numFmtId="174" fontId="70"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70" fillId="0" borderId="0"/>
    <xf numFmtId="0" fontId="70" fillId="0" borderId="0"/>
    <xf numFmtId="173" fontId="70" fillId="0" borderId="0"/>
    <xf numFmtId="174" fontId="70" fillId="0" borderId="0"/>
    <xf numFmtId="174" fontId="70" fillId="0" borderId="0"/>
    <xf numFmtId="174" fontId="70" fillId="0" borderId="0"/>
    <xf numFmtId="174" fontId="70" fillId="0" borderId="0"/>
    <xf numFmtId="174" fontId="70" fillId="0" borderId="0"/>
    <xf numFmtId="174" fontId="70" fillId="0" borderId="0"/>
    <xf numFmtId="173" fontId="70" fillId="0" borderId="0"/>
    <xf numFmtId="175" fontId="70" fillId="0" borderId="0"/>
    <xf numFmtId="175" fontId="70" fillId="0" borderId="0"/>
    <xf numFmtId="175" fontId="70" fillId="0" borderId="0"/>
    <xf numFmtId="175" fontId="70" fillId="0" borderId="0"/>
    <xf numFmtId="175" fontId="70" fillId="0" borderId="0"/>
    <xf numFmtId="0" fontId="70" fillId="0" borderId="0"/>
    <xf numFmtId="0" fontId="70" fillId="0" borderId="0"/>
    <xf numFmtId="0" fontId="70" fillId="0" borderId="0"/>
    <xf numFmtId="174" fontId="70" fillId="0" borderId="0"/>
    <xf numFmtId="174" fontId="70" fillId="0" borderId="0"/>
    <xf numFmtId="174" fontId="70" fillId="0" borderId="0"/>
    <xf numFmtId="174" fontId="70" fillId="0" borderId="0"/>
    <xf numFmtId="174" fontId="70" fillId="0" borderId="0"/>
    <xf numFmtId="0" fontId="4" fillId="0" borderId="0"/>
    <xf numFmtId="0" fontId="4" fillId="0" borderId="0"/>
    <xf numFmtId="0" fontId="4" fillId="0" borderId="0"/>
    <xf numFmtId="0" fontId="4" fillId="0" borderId="0"/>
    <xf numFmtId="0" fontId="43" fillId="0" borderId="0"/>
    <xf numFmtId="173"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0" fontId="5" fillId="0" borderId="0"/>
    <xf numFmtId="0" fontId="4"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9" fillId="0" borderId="0" applyNumberFormat="0"/>
    <xf numFmtId="0" fontId="39" fillId="0" borderId="0" applyNumberFormat="0"/>
    <xf numFmtId="0" fontId="39" fillId="0" borderId="0" applyNumberFormat="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4" fillId="0" borderId="0"/>
    <xf numFmtId="171" fontId="4" fillId="0" borderId="0"/>
    <xf numFmtId="174" fontId="4" fillId="0" borderId="0"/>
    <xf numFmtId="175" fontId="4" fillId="0" borderId="0"/>
    <xf numFmtId="171" fontId="4" fillId="0" borderId="0"/>
    <xf numFmtId="173" fontId="4" fillId="0" borderId="0"/>
    <xf numFmtId="173" fontId="4" fillId="0" borderId="0"/>
    <xf numFmtId="174" fontId="4" fillId="0" borderId="0"/>
    <xf numFmtId="174" fontId="4" fillId="0" borderId="0"/>
    <xf numFmtId="174" fontId="4" fillId="0" borderId="0"/>
    <xf numFmtId="174" fontId="4" fillId="0" borderId="0"/>
    <xf numFmtId="174" fontId="4" fillId="0" borderId="0"/>
    <xf numFmtId="174" fontId="4" fillId="0" borderId="0"/>
    <xf numFmtId="198" fontId="4" fillId="0" borderId="0"/>
    <xf numFmtId="173" fontId="4" fillId="0" borderId="0"/>
    <xf numFmtId="174" fontId="4" fillId="0" borderId="0"/>
    <xf numFmtId="174" fontId="4" fillId="0" borderId="0"/>
    <xf numFmtId="174" fontId="4" fillId="0" borderId="0"/>
    <xf numFmtId="174" fontId="4" fillId="0" borderId="0"/>
    <xf numFmtId="174" fontId="4" fillId="0" borderId="0"/>
    <xf numFmtId="174" fontId="4" fillId="0" borderId="0"/>
    <xf numFmtId="173" fontId="4" fillId="0" borderId="0"/>
    <xf numFmtId="198" fontId="4" fillId="0" borderId="0"/>
    <xf numFmtId="198" fontId="4" fillId="0" borderId="0"/>
    <xf numFmtId="198" fontId="4" fillId="0" borderId="0"/>
    <xf numFmtId="198" fontId="4" fillId="0" borderId="0"/>
    <xf numFmtId="198" fontId="4" fillId="0" borderId="0"/>
    <xf numFmtId="175" fontId="4" fillId="0" borderId="0"/>
    <xf numFmtId="175" fontId="4" fillId="0" borderId="0"/>
    <xf numFmtId="175" fontId="4" fillId="0" borderId="0"/>
    <xf numFmtId="198" fontId="4" fillId="0" borderId="0"/>
    <xf numFmtId="198" fontId="4" fillId="0" borderId="0"/>
    <xf numFmtId="173" fontId="4" fillId="0" borderId="0"/>
    <xf numFmtId="173" fontId="4" fillId="0" borderId="0"/>
    <xf numFmtId="174" fontId="4" fillId="0" borderId="0"/>
    <xf numFmtId="174" fontId="4" fillId="0" borderId="0"/>
    <xf numFmtId="174" fontId="4" fillId="0" borderId="0"/>
    <xf numFmtId="174" fontId="4" fillId="0" borderId="0"/>
    <xf numFmtId="174" fontId="4" fillId="0" borderId="0"/>
    <xf numFmtId="174" fontId="4" fillId="0" borderId="0"/>
    <xf numFmtId="173" fontId="4" fillId="0" borderId="0"/>
    <xf numFmtId="173" fontId="4" fillId="0" borderId="0"/>
    <xf numFmtId="174" fontId="4" fillId="0" borderId="0"/>
    <xf numFmtId="174" fontId="4" fillId="0" borderId="0"/>
    <xf numFmtId="174" fontId="4" fillId="0" borderId="0"/>
    <xf numFmtId="174" fontId="4" fillId="0" borderId="0"/>
    <xf numFmtId="174" fontId="4" fillId="0" borderId="0"/>
    <xf numFmtId="174" fontId="4" fillId="0" borderId="0"/>
    <xf numFmtId="173" fontId="4" fillId="0" borderId="0"/>
    <xf numFmtId="175" fontId="4" fillId="0" borderId="0"/>
    <xf numFmtId="175" fontId="4" fillId="0" borderId="0"/>
    <xf numFmtId="175" fontId="4" fillId="0" borderId="0"/>
    <xf numFmtId="175" fontId="4" fillId="0" borderId="0"/>
    <xf numFmtId="175" fontId="4" fillId="0" borderId="0"/>
    <xf numFmtId="173" fontId="4" fillId="0" borderId="0"/>
    <xf numFmtId="173" fontId="4" fillId="0" borderId="0"/>
    <xf numFmtId="173" fontId="4" fillId="0" borderId="0"/>
    <xf numFmtId="174" fontId="4" fillId="0" borderId="0"/>
    <xf numFmtId="174" fontId="4" fillId="0" borderId="0"/>
    <xf numFmtId="174" fontId="4" fillId="0" borderId="0"/>
    <xf numFmtId="174" fontId="4" fillId="0" borderId="0"/>
    <xf numFmtId="174" fontId="4" fillId="0" borderId="0"/>
    <xf numFmtId="174" fontId="4" fillId="0" borderId="0"/>
    <xf numFmtId="173" fontId="4" fillId="0" borderId="0"/>
    <xf numFmtId="173" fontId="4" fillId="0" borderId="0"/>
    <xf numFmtId="174" fontId="4" fillId="0" borderId="0"/>
    <xf numFmtId="174" fontId="4" fillId="0" borderId="0"/>
    <xf numFmtId="174" fontId="4" fillId="0" borderId="0"/>
    <xf numFmtId="174" fontId="4" fillId="0" borderId="0"/>
    <xf numFmtId="174" fontId="4" fillId="0" borderId="0"/>
    <xf numFmtId="174" fontId="4" fillId="0" borderId="0"/>
    <xf numFmtId="173" fontId="4" fillId="0" borderId="0"/>
    <xf numFmtId="175" fontId="4" fillId="0" borderId="0"/>
    <xf numFmtId="175" fontId="4" fillId="0" borderId="0"/>
    <xf numFmtId="175" fontId="4" fillId="0" borderId="0"/>
    <xf numFmtId="175" fontId="4" fillId="0" borderId="0"/>
    <xf numFmtId="175" fontId="4" fillId="0" borderId="0"/>
    <xf numFmtId="173" fontId="4" fillId="0" borderId="0"/>
    <xf numFmtId="173" fontId="4" fillId="0" borderId="0"/>
    <xf numFmtId="173" fontId="4" fillId="0" borderId="0"/>
    <xf numFmtId="174" fontId="4" fillId="0" borderId="0"/>
    <xf numFmtId="174" fontId="4" fillId="0" borderId="0"/>
    <xf numFmtId="174" fontId="4" fillId="0" borderId="0"/>
    <xf numFmtId="174" fontId="4" fillId="0" borderId="0"/>
    <xf numFmtId="174" fontId="4" fillId="0" borderId="0"/>
    <xf numFmtId="174" fontId="4" fillId="0" borderId="0"/>
    <xf numFmtId="173" fontId="4" fillId="0" borderId="0"/>
    <xf numFmtId="173" fontId="4" fillId="0" borderId="0"/>
    <xf numFmtId="174" fontId="4" fillId="0" borderId="0"/>
    <xf numFmtId="174" fontId="4" fillId="0" borderId="0"/>
    <xf numFmtId="174" fontId="4" fillId="0" borderId="0"/>
    <xf numFmtId="174" fontId="4" fillId="0" borderId="0"/>
    <xf numFmtId="174" fontId="4" fillId="0" borderId="0"/>
    <xf numFmtId="174" fontId="4" fillId="0" borderId="0"/>
    <xf numFmtId="173" fontId="4" fillId="0" borderId="0"/>
    <xf numFmtId="175" fontId="4" fillId="0" borderId="0"/>
    <xf numFmtId="175" fontId="4" fillId="0" borderId="0"/>
    <xf numFmtId="175" fontId="4" fillId="0" borderId="0"/>
    <xf numFmtId="175" fontId="4" fillId="0" borderId="0"/>
    <xf numFmtId="175" fontId="4" fillId="0" borderId="0"/>
    <xf numFmtId="173" fontId="4" fillId="0" borderId="0"/>
    <xf numFmtId="173" fontId="4" fillId="0" borderId="0"/>
    <xf numFmtId="173" fontId="4" fillId="0" borderId="0"/>
    <xf numFmtId="174" fontId="4" fillId="0" borderId="0"/>
    <xf numFmtId="174" fontId="4" fillId="0" borderId="0"/>
    <xf numFmtId="174" fontId="4" fillId="0" borderId="0"/>
    <xf numFmtId="174" fontId="4" fillId="0" borderId="0"/>
    <xf numFmtId="174" fontId="4" fillId="0" borderId="0"/>
    <xf numFmtId="174" fontId="4" fillId="0" borderId="0"/>
    <xf numFmtId="173" fontId="4" fillId="0" borderId="0"/>
    <xf numFmtId="173" fontId="4" fillId="0" borderId="0"/>
    <xf numFmtId="174" fontId="4" fillId="0" borderId="0"/>
    <xf numFmtId="174" fontId="4" fillId="0" borderId="0"/>
    <xf numFmtId="174" fontId="4" fillId="0" borderId="0"/>
    <xf numFmtId="174" fontId="4" fillId="0" borderId="0"/>
    <xf numFmtId="174" fontId="4" fillId="0" borderId="0"/>
    <xf numFmtId="174" fontId="4" fillId="0" borderId="0"/>
    <xf numFmtId="173" fontId="4" fillId="0" borderId="0"/>
    <xf numFmtId="175" fontId="4" fillId="0" borderId="0"/>
    <xf numFmtId="175" fontId="4" fillId="0" borderId="0"/>
    <xf numFmtId="175" fontId="4" fillId="0" borderId="0"/>
    <xf numFmtId="175" fontId="4" fillId="0" borderId="0"/>
    <xf numFmtId="175" fontId="4" fillId="0" borderId="0"/>
    <xf numFmtId="173" fontId="4" fillId="0" borderId="0"/>
    <xf numFmtId="173" fontId="4" fillId="0" borderId="0"/>
    <xf numFmtId="173" fontId="4" fillId="0" borderId="0"/>
    <xf numFmtId="174" fontId="4" fillId="0" borderId="0"/>
    <xf numFmtId="174" fontId="4" fillId="0" borderId="0"/>
    <xf numFmtId="174" fontId="4" fillId="0" borderId="0"/>
    <xf numFmtId="174" fontId="4" fillId="0" borderId="0"/>
    <xf numFmtId="174" fontId="4" fillId="0" borderId="0"/>
    <xf numFmtId="174" fontId="4" fillId="0" borderId="0"/>
    <xf numFmtId="173" fontId="4" fillId="0" borderId="0"/>
    <xf numFmtId="173" fontId="4" fillId="0" borderId="0"/>
    <xf numFmtId="174" fontId="4" fillId="0" borderId="0"/>
    <xf numFmtId="174" fontId="4" fillId="0" borderId="0"/>
    <xf numFmtId="174" fontId="4" fillId="0" borderId="0"/>
    <xf numFmtId="174" fontId="4" fillId="0" borderId="0"/>
    <xf numFmtId="174" fontId="4" fillId="0" borderId="0"/>
    <xf numFmtId="174" fontId="4" fillId="0" borderId="0"/>
    <xf numFmtId="173" fontId="4" fillId="0" borderId="0"/>
    <xf numFmtId="175" fontId="4" fillId="0" borderId="0"/>
    <xf numFmtId="175" fontId="4" fillId="0" borderId="0"/>
    <xf numFmtId="175" fontId="4" fillId="0" borderId="0"/>
    <xf numFmtId="175" fontId="4" fillId="0" borderId="0"/>
    <xf numFmtId="175" fontId="4" fillId="0" borderId="0"/>
    <xf numFmtId="173" fontId="4" fillId="0" borderId="0"/>
    <xf numFmtId="173" fontId="4" fillId="0" borderId="0"/>
    <xf numFmtId="173" fontId="4" fillId="0" borderId="0"/>
    <xf numFmtId="174" fontId="4" fillId="0" borderId="0"/>
    <xf numFmtId="174" fontId="4" fillId="0" borderId="0"/>
    <xf numFmtId="174" fontId="4" fillId="0" borderId="0"/>
    <xf numFmtId="174" fontId="4" fillId="0" borderId="0"/>
    <xf numFmtId="174" fontId="4" fillId="0" borderId="0"/>
    <xf numFmtId="174" fontId="4" fillId="0" borderId="0"/>
    <xf numFmtId="173" fontId="4" fillId="0" borderId="0"/>
    <xf numFmtId="173" fontId="4" fillId="0" borderId="0"/>
    <xf numFmtId="174" fontId="4" fillId="0" borderId="0"/>
    <xf numFmtId="174" fontId="4" fillId="0" borderId="0"/>
    <xf numFmtId="174" fontId="4" fillId="0" borderId="0"/>
    <xf numFmtId="174" fontId="4" fillId="0" borderId="0"/>
    <xf numFmtId="174" fontId="4" fillId="0" borderId="0"/>
    <xf numFmtId="174" fontId="4" fillId="0" borderId="0"/>
    <xf numFmtId="173" fontId="4" fillId="0" borderId="0"/>
    <xf numFmtId="175" fontId="4" fillId="0" borderId="0"/>
    <xf numFmtId="175" fontId="4" fillId="0" borderId="0"/>
    <xf numFmtId="175" fontId="4" fillId="0" borderId="0"/>
    <xf numFmtId="175" fontId="4" fillId="0" borderId="0"/>
    <xf numFmtId="175" fontId="4" fillId="0" borderId="0"/>
    <xf numFmtId="173" fontId="4" fillId="0" borderId="0"/>
    <xf numFmtId="173" fontId="4" fillId="0" borderId="0"/>
    <xf numFmtId="173" fontId="4" fillId="0" borderId="0"/>
    <xf numFmtId="174" fontId="4" fillId="0" borderId="0"/>
    <xf numFmtId="174" fontId="4" fillId="0" borderId="0"/>
    <xf numFmtId="174" fontId="4" fillId="0" borderId="0"/>
    <xf numFmtId="174" fontId="4" fillId="0" borderId="0"/>
    <xf numFmtId="174" fontId="4" fillId="0" borderId="0"/>
    <xf numFmtId="174" fontId="5" fillId="0" borderId="0"/>
    <xf numFmtId="173" fontId="5" fillId="0" borderId="0"/>
    <xf numFmtId="173"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173" fontId="5" fillId="0" borderId="0"/>
    <xf numFmtId="173"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3" fontId="5" fillId="0" borderId="0"/>
    <xf numFmtId="173"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173" fontId="5" fillId="0" borderId="0"/>
    <xf numFmtId="173"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0" fontId="5" fillId="0" borderId="0"/>
    <xf numFmtId="200" fontId="4" fillId="0" borderId="0"/>
    <xf numFmtId="43" fontId="4" fillId="0" borderId="0"/>
    <xf numFmtId="43" fontId="4" fillId="0" borderId="0"/>
    <xf numFmtId="43" fontId="4" fillId="0" borderId="0"/>
    <xf numFmtId="43" fontId="4" fillId="0" borderId="0"/>
    <xf numFmtId="174" fontId="5" fillId="0" borderId="0"/>
    <xf numFmtId="173"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173" fontId="5" fillId="0" borderId="0"/>
    <xf numFmtId="174" fontId="5" fillId="0" borderId="0"/>
    <xf numFmtId="174" fontId="5" fillId="0" borderId="0"/>
    <xf numFmtId="174" fontId="5" fillId="0" borderId="0"/>
    <xf numFmtId="173" fontId="5" fillId="0" borderId="0"/>
    <xf numFmtId="173"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173" fontId="5" fillId="0" borderId="0"/>
    <xf numFmtId="173" fontId="5" fillId="0" borderId="0"/>
    <xf numFmtId="174" fontId="5" fillId="0" borderId="0"/>
    <xf numFmtId="174" fontId="5" fillId="0" borderId="0"/>
    <xf numFmtId="174" fontId="5" fillId="0" borderId="0"/>
    <xf numFmtId="174" fontId="5" fillId="0" borderId="0"/>
    <xf numFmtId="174" fontId="5" fillId="0" borderId="0"/>
    <xf numFmtId="174" fontId="4" fillId="0" borderId="0"/>
    <xf numFmtId="174" fontId="4" fillId="0" borderId="0"/>
    <xf numFmtId="174" fontId="4" fillId="0" borderId="0"/>
    <xf numFmtId="174" fontId="4" fillId="0" borderId="0"/>
    <xf numFmtId="173" fontId="4" fillId="0" borderId="0"/>
    <xf numFmtId="174" fontId="4" fillId="0" borderId="0"/>
    <xf numFmtId="174" fontId="4" fillId="0" borderId="0"/>
    <xf numFmtId="174" fontId="4" fillId="0" borderId="0"/>
    <xf numFmtId="174" fontId="4" fillId="0" borderId="0"/>
    <xf numFmtId="174" fontId="4" fillId="0" borderId="0"/>
    <xf numFmtId="174" fontId="4" fillId="0" borderId="0"/>
    <xf numFmtId="173" fontId="4" fillId="0" borderId="0"/>
    <xf numFmtId="171" fontId="4" fillId="0" borderId="0"/>
    <xf numFmtId="171" fontId="4" fillId="0" borderId="0"/>
    <xf numFmtId="174" fontId="4" fillId="0" borderId="0"/>
    <xf numFmtId="175" fontId="4" fillId="0" borderId="0"/>
    <xf numFmtId="175" fontId="4" fillId="0" borderId="0"/>
    <xf numFmtId="175" fontId="4" fillId="0" borderId="0"/>
    <xf numFmtId="174" fontId="4" fillId="0" borderId="0"/>
    <xf numFmtId="174" fontId="4" fillId="0" borderId="0"/>
    <xf numFmtId="171" fontId="4" fillId="0" borderId="0"/>
    <xf numFmtId="171" fontId="4" fillId="0" borderId="0"/>
    <xf numFmtId="174" fontId="4" fillId="0" borderId="0"/>
    <xf numFmtId="174" fontId="4" fillId="0" borderId="0"/>
    <xf numFmtId="174" fontId="4" fillId="0" borderId="0"/>
    <xf numFmtId="174" fontId="4" fillId="0" borderId="0"/>
    <xf numFmtId="174" fontId="4" fillId="0" borderId="0"/>
    <xf numFmtId="175" fontId="4" fillId="0" borderId="0"/>
    <xf numFmtId="174" fontId="4" fillId="0" borderId="0"/>
    <xf numFmtId="174" fontId="4" fillId="0" borderId="0"/>
    <xf numFmtId="174" fontId="4" fillId="0" borderId="0"/>
    <xf numFmtId="199" fontId="4" fillId="0" borderId="0"/>
    <xf numFmtId="199" fontId="4" fillId="0" borderId="0"/>
    <xf numFmtId="199" fontId="4" fillId="0" borderId="0"/>
    <xf numFmtId="199" fontId="4" fillId="0" borderId="0"/>
    <xf numFmtId="199" fontId="4" fillId="0" borderId="0"/>
    <xf numFmtId="199" fontId="4" fillId="0" borderId="0"/>
    <xf numFmtId="199" fontId="4" fillId="0" borderId="0"/>
    <xf numFmtId="199" fontId="4" fillId="0" borderId="0"/>
    <xf numFmtId="174" fontId="4" fillId="0" borderId="0"/>
    <xf numFmtId="173" fontId="4" fillId="0" borderId="0"/>
    <xf numFmtId="173" fontId="4" fillId="0" borderId="0"/>
    <xf numFmtId="174" fontId="4" fillId="0" borderId="0"/>
    <xf numFmtId="174" fontId="4" fillId="0" borderId="0"/>
    <xf numFmtId="174" fontId="4" fillId="0" borderId="0"/>
    <xf numFmtId="174" fontId="4" fillId="0" borderId="0"/>
    <xf numFmtId="174" fontId="4" fillId="0" borderId="0"/>
    <xf numFmtId="174" fontId="4" fillId="0" borderId="0"/>
    <xf numFmtId="173" fontId="4" fillId="0" borderId="0"/>
    <xf numFmtId="175" fontId="4" fillId="0" borderId="0"/>
    <xf numFmtId="175" fontId="4" fillId="0" borderId="0"/>
    <xf numFmtId="175" fontId="4" fillId="0" borderId="0"/>
    <xf numFmtId="175" fontId="4" fillId="0" borderId="0"/>
    <xf numFmtId="175" fontId="4" fillId="0" borderId="0"/>
    <xf numFmtId="173" fontId="4" fillId="0" borderId="0"/>
    <xf numFmtId="173" fontId="4" fillId="0" borderId="0"/>
    <xf numFmtId="173" fontId="4" fillId="0" borderId="0"/>
    <xf numFmtId="174" fontId="4" fillId="0" borderId="0"/>
    <xf numFmtId="174" fontId="4" fillId="0" borderId="0"/>
    <xf numFmtId="174" fontId="4" fillId="0" borderId="0"/>
    <xf numFmtId="174" fontId="4" fillId="0" borderId="0"/>
    <xf numFmtId="174" fontId="4" fillId="0" borderId="0"/>
    <xf numFmtId="199" fontId="4" fillId="0" borderId="0"/>
    <xf numFmtId="199" fontId="4" fillId="0" borderId="0"/>
    <xf numFmtId="199" fontId="4" fillId="0" borderId="0"/>
    <xf numFmtId="199" fontId="4" fillId="0" borderId="0"/>
    <xf numFmtId="199" fontId="4" fillId="0" borderId="0"/>
    <xf numFmtId="199" fontId="4" fillId="0" borderId="0"/>
    <xf numFmtId="199" fontId="4" fillId="0" borderId="0"/>
    <xf numFmtId="197" fontId="5" fillId="0" borderId="0"/>
    <xf numFmtId="174" fontId="4" fillId="0" borderId="0"/>
    <xf numFmtId="173" fontId="4" fillId="0" borderId="0"/>
    <xf numFmtId="173" fontId="4" fillId="0" borderId="0"/>
    <xf numFmtId="174" fontId="4" fillId="0" borderId="0"/>
    <xf numFmtId="174" fontId="4" fillId="0" borderId="0"/>
    <xf numFmtId="174" fontId="4" fillId="0" borderId="0"/>
    <xf numFmtId="174" fontId="4" fillId="0" borderId="0"/>
    <xf numFmtId="174" fontId="4" fillId="0" borderId="0"/>
    <xf numFmtId="174" fontId="4" fillId="0" borderId="0"/>
    <xf numFmtId="173" fontId="4" fillId="0" borderId="0"/>
    <xf numFmtId="175" fontId="4" fillId="0" borderId="0"/>
    <xf numFmtId="175" fontId="4" fillId="0" borderId="0"/>
    <xf numFmtId="175" fontId="4" fillId="0" borderId="0"/>
    <xf numFmtId="175" fontId="4" fillId="0" borderId="0"/>
    <xf numFmtId="175" fontId="4" fillId="0" borderId="0"/>
    <xf numFmtId="173" fontId="4" fillId="0" borderId="0"/>
    <xf numFmtId="173" fontId="4" fillId="0" borderId="0"/>
    <xf numFmtId="173" fontId="4" fillId="0" borderId="0"/>
    <xf numFmtId="174" fontId="4" fillId="0" borderId="0"/>
    <xf numFmtId="174" fontId="4" fillId="0" borderId="0"/>
    <xf numFmtId="174" fontId="4" fillId="0" borderId="0"/>
    <xf numFmtId="174" fontId="4" fillId="0" borderId="0"/>
    <xf numFmtId="174" fontId="4" fillId="0" borderId="0"/>
    <xf numFmtId="174" fontId="4" fillId="0" borderId="0"/>
    <xf numFmtId="173" fontId="4" fillId="0" borderId="0"/>
    <xf numFmtId="173" fontId="4" fillId="0" borderId="0"/>
    <xf numFmtId="174" fontId="4" fillId="0" borderId="0"/>
    <xf numFmtId="174" fontId="4" fillId="0" borderId="0"/>
    <xf numFmtId="174" fontId="4" fillId="0" borderId="0"/>
    <xf numFmtId="174" fontId="4" fillId="0" borderId="0"/>
    <xf numFmtId="174" fontId="4" fillId="0" borderId="0"/>
    <xf numFmtId="174" fontId="4" fillId="0" borderId="0"/>
    <xf numFmtId="173" fontId="4" fillId="0" borderId="0"/>
    <xf numFmtId="175" fontId="4" fillId="0" borderId="0"/>
    <xf numFmtId="175" fontId="4" fillId="0" borderId="0"/>
    <xf numFmtId="175" fontId="4" fillId="0" borderId="0"/>
    <xf numFmtId="175" fontId="4" fillId="0" borderId="0"/>
    <xf numFmtId="175" fontId="4" fillId="0" borderId="0"/>
    <xf numFmtId="173" fontId="4" fillId="0" borderId="0"/>
    <xf numFmtId="173" fontId="4" fillId="0" borderId="0"/>
    <xf numFmtId="173" fontId="4" fillId="0" borderId="0"/>
    <xf numFmtId="174" fontId="4" fillId="0" borderId="0"/>
    <xf numFmtId="174" fontId="4" fillId="0" borderId="0"/>
    <xf numFmtId="174" fontId="4" fillId="0" borderId="0"/>
    <xf numFmtId="174" fontId="4" fillId="0" borderId="0"/>
    <xf numFmtId="174" fontId="4" fillId="0" borderId="0"/>
    <xf numFmtId="174" fontId="4" fillId="0" borderId="0"/>
    <xf numFmtId="173" fontId="4" fillId="0" borderId="0"/>
    <xf numFmtId="173" fontId="4" fillId="0" borderId="0"/>
    <xf numFmtId="174" fontId="4" fillId="0" borderId="0"/>
    <xf numFmtId="174" fontId="4" fillId="0" borderId="0"/>
    <xf numFmtId="174" fontId="4" fillId="0" borderId="0"/>
    <xf numFmtId="174" fontId="4" fillId="0" borderId="0"/>
    <xf numFmtId="174" fontId="4" fillId="0" borderId="0"/>
    <xf numFmtId="174" fontId="4" fillId="0" borderId="0"/>
    <xf numFmtId="173" fontId="4" fillId="0" borderId="0"/>
    <xf numFmtId="175" fontId="4" fillId="0" borderId="0"/>
    <xf numFmtId="175" fontId="4" fillId="0" borderId="0"/>
    <xf numFmtId="175" fontId="4" fillId="0" borderId="0"/>
    <xf numFmtId="175" fontId="4" fillId="0" borderId="0"/>
    <xf numFmtId="175" fontId="4" fillId="0" borderId="0"/>
    <xf numFmtId="173" fontId="4" fillId="0" borderId="0"/>
    <xf numFmtId="173" fontId="4" fillId="0" borderId="0"/>
    <xf numFmtId="173" fontId="4" fillId="0" borderId="0"/>
    <xf numFmtId="174" fontId="4" fillId="0" borderId="0"/>
    <xf numFmtId="174" fontId="4" fillId="0" borderId="0"/>
    <xf numFmtId="174" fontId="4" fillId="0" borderId="0"/>
    <xf numFmtId="174" fontId="4" fillId="0" borderId="0"/>
    <xf numFmtId="174" fontId="4" fillId="0" borderId="0"/>
    <xf numFmtId="174" fontId="4" fillId="0" borderId="0"/>
    <xf numFmtId="173" fontId="4" fillId="0" borderId="0"/>
    <xf numFmtId="173" fontId="4" fillId="0" borderId="0"/>
    <xf numFmtId="174" fontId="4" fillId="0" borderId="0"/>
    <xf numFmtId="174" fontId="4" fillId="0" borderId="0"/>
    <xf numFmtId="174" fontId="4" fillId="0" borderId="0"/>
    <xf numFmtId="174" fontId="4" fillId="0" borderId="0"/>
    <xf numFmtId="174" fontId="4" fillId="0" borderId="0"/>
    <xf numFmtId="174" fontId="4" fillId="0" borderId="0"/>
    <xf numFmtId="173" fontId="4" fillId="0" borderId="0"/>
    <xf numFmtId="175" fontId="4" fillId="0" borderId="0"/>
    <xf numFmtId="175" fontId="4" fillId="0" borderId="0"/>
    <xf numFmtId="175" fontId="4" fillId="0" borderId="0"/>
    <xf numFmtId="175" fontId="4" fillId="0" borderId="0"/>
    <xf numFmtId="175" fontId="4" fillId="0" borderId="0"/>
    <xf numFmtId="173" fontId="4" fillId="0" borderId="0"/>
    <xf numFmtId="173" fontId="4" fillId="0" borderId="0"/>
    <xf numFmtId="173" fontId="4" fillId="0" borderId="0"/>
    <xf numFmtId="174" fontId="4" fillId="0" borderId="0"/>
    <xf numFmtId="174" fontId="4" fillId="0" borderId="0"/>
    <xf numFmtId="174" fontId="4" fillId="0" borderId="0"/>
    <xf numFmtId="174" fontId="4" fillId="0" borderId="0"/>
    <xf numFmtId="174" fontId="4" fillId="0" borderId="0"/>
    <xf numFmtId="174" fontId="4" fillId="0" borderId="0"/>
    <xf numFmtId="173" fontId="4" fillId="0" borderId="0"/>
    <xf numFmtId="173" fontId="4" fillId="0" borderId="0"/>
    <xf numFmtId="174" fontId="4" fillId="0" borderId="0"/>
    <xf numFmtId="174" fontId="4" fillId="0" borderId="0"/>
    <xf numFmtId="174" fontId="4" fillId="0" borderId="0"/>
    <xf numFmtId="174" fontId="4" fillId="0" borderId="0"/>
    <xf numFmtId="174" fontId="4" fillId="0" borderId="0"/>
    <xf numFmtId="174" fontId="4" fillId="0" borderId="0"/>
    <xf numFmtId="173" fontId="4" fillId="0" borderId="0"/>
    <xf numFmtId="175" fontId="4" fillId="0" borderId="0"/>
    <xf numFmtId="175" fontId="4" fillId="0" borderId="0"/>
    <xf numFmtId="175" fontId="4" fillId="0" borderId="0"/>
    <xf numFmtId="175" fontId="4" fillId="0" borderId="0"/>
    <xf numFmtId="175" fontId="4" fillId="0" borderId="0"/>
    <xf numFmtId="173" fontId="4" fillId="0" borderId="0"/>
    <xf numFmtId="173" fontId="4" fillId="0" borderId="0"/>
    <xf numFmtId="173" fontId="4" fillId="0" borderId="0"/>
    <xf numFmtId="174" fontId="4" fillId="0" borderId="0"/>
    <xf numFmtId="174" fontId="4" fillId="0" borderId="0"/>
    <xf numFmtId="174" fontId="4" fillId="0" borderId="0"/>
    <xf numFmtId="174" fontId="4" fillId="0" borderId="0"/>
    <xf numFmtId="174" fontId="4" fillId="0" borderId="0"/>
    <xf numFmtId="174" fontId="4" fillId="0" borderId="0"/>
    <xf numFmtId="173" fontId="4" fillId="0" borderId="0"/>
    <xf numFmtId="173" fontId="4" fillId="0" borderId="0"/>
    <xf numFmtId="174" fontId="4" fillId="0" borderId="0"/>
    <xf numFmtId="174" fontId="4" fillId="0" borderId="0"/>
    <xf numFmtId="174" fontId="4" fillId="0" borderId="0"/>
    <xf numFmtId="174" fontId="4" fillId="0" borderId="0"/>
    <xf numFmtId="174" fontId="4" fillId="0" borderId="0"/>
    <xf numFmtId="174" fontId="4" fillId="0" borderId="0"/>
    <xf numFmtId="173" fontId="4" fillId="0" borderId="0"/>
    <xf numFmtId="175" fontId="4" fillId="0" borderId="0"/>
    <xf numFmtId="175" fontId="4" fillId="0" borderId="0"/>
    <xf numFmtId="175" fontId="4" fillId="0" borderId="0"/>
    <xf numFmtId="175" fontId="4" fillId="0" borderId="0"/>
    <xf numFmtId="175" fontId="4" fillId="0" borderId="0"/>
    <xf numFmtId="173" fontId="4" fillId="0" borderId="0"/>
    <xf numFmtId="173" fontId="4" fillId="0" borderId="0"/>
    <xf numFmtId="173" fontId="4" fillId="0" borderId="0"/>
    <xf numFmtId="174" fontId="4" fillId="0" borderId="0"/>
    <xf numFmtId="174" fontId="4" fillId="0" borderId="0"/>
    <xf numFmtId="174" fontId="4" fillId="0" borderId="0"/>
    <xf numFmtId="174" fontId="4" fillId="0" borderId="0"/>
    <xf numFmtId="174"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4" fillId="0" borderId="0"/>
    <xf numFmtId="173" fontId="5" fillId="0" borderId="0"/>
    <xf numFmtId="173"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173" fontId="5" fillId="0" borderId="0"/>
    <xf numFmtId="173"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3" fontId="5" fillId="0" borderId="0"/>
    <xf numFmtId="173"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173" fontId="5" fillId="0" borderId="0"/>
    <xf numFmtId="173"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3" fontId="5" fillId="0" borderId="0"/>
    <xf numFmtId="173"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173" fontId="5" fillId="0" borderId="0"/>
    <xf numFmtId="173"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3" fontId="5" fillId="0" borderId="0"/>
    <xf numFmtId="173"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173" fontId="5" fillId="0" borderId="0"/>
    <xf numFmtId="173"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3" fontId="5" fillId="0" borderId="0"/>
    <xf numFmtId="173"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173" fontId="5" fillId="0" borderId="0"/>
    <xf numFmtId="173" fontId="5" fillId="0" borderId="0"/>
    <xf numFmtId="174" fontId="5" fillId="0" borderId="0"/>
    <xf numFmtId="174" fontId="5" fillId="0" borderId="0"/>
    <xf numFmtId="174" fontId="5" fillId="0" borderId="0"/>
    <xf numFmtId="174" fontId="5" fillId="0" borderId="0"/>
    <xf numFmtId="174" fontId="5" fillId="0" borderId="0"/>
    <xf numFmtId="173" fontId="5" fillId="0" borderId="0"/>
    <xf numFmtId="173" fontId="5" fillId="0" borderId="0"/>
    <xf numFmtId="0" fontId="5" fillId="0" borderId="0"/>
    <xf numFmtId="0" fontId="5" fillId="0" borderId="0"/>
    <xf numFmtId="0" fontId="5" fillId="0" borderId="0"/>
    <xf numFmtId="0" fontId="5" fillId="0" borderId="0"/>
    <xf numFmtId="0" fontId="5" fillId="0" borderId="0"/>
    <xf numFmtId="0" fontId="5" fillId="0" borderId="0"/>
    <xf numFmtId="173" fontId="5" fillId="0" borderId="0"/>
    <xf numFmtId="175" fontId="5" fillId="0" borderId="0"/>
    <xf numFmtId="175" fontId="5" fillId="0" borderId="0"/>
    <xf numFmtId="175" fontId="5" fillId="0" borderId="0"/>
    <xf numFmtId="175" fontId="5" fillId="0" borderId="0"/>
    <xf numFmtId="175" fontId="5" fillId="0" borderId="0"/>
    <xf numFmtId="173" fontId="5" fillId="0" borderId="0"/>
    <xf numFmtId="173" fontId="5" fillId="0" borderId="0"/>
    <xf numFmtId="173" fontId="5" fillId="0" borderId="0"/>
    <xf numFmtId="0" fontId="5" fillId="0" borderId="0"/>
    <xf numFmtId="0" fontId="5" fillId="0" borderId="0"/>
    <xf numFmtId="0" fontId="43" fillId="17" borderId="44" applyNumberFormat="0" applyFont="0" applyAlignment="0" applyProtection="0"/>
    <xf numFmtId="0" fontId="43" fillId="50" borderId="73" applyNumberFormat="0" applyFont="0" applyAlignment="0" applyProtection="0"/>
    <xf numFmtId="0" fontId="43" fillId="50" borderId="73" applyNumberFormat="0" applyFont="0" applyAlignment="0" applyProtection="0"/>
    <xf numFmtId="0"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5" fontId="5" fillId="50" borderId="73" applyNumberFormat="0" applyFont="0" applyAlignment="0" applyProtection="0"/>
    <xf numFmtId="173"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4" fontId="5" fillId="50" borderId="73" applyNumberFormat="0" applyFont="0" applyAlignment="0" applyProtection="0"/>
    <xf numFmtId="173" fontId="5" fillId="50" borderId="73" applyNumberFormat="0" applyFont="0" applyAlignment="0" applyProtection="0"/>
    <xf numFmtId="0" fontId="8" fillId="74" borderId="0" applyFont="0"/>
    <xf numFmtId="173" fontId="8" fillId="74" borderId="0" applyFont="0"/>
    <xf numFmtId="173" fontId="8" fillId="74" borderId="0" applyFont="0"/>
    <xf numFmtId="174" fontId="8" fillId="74" borderId="0" applyFont="0"/>
    <xf numFmtId="174" fontId="8" fillId="74" borderId="0" applyFont="0"/>
    <xf numFmtId="174" fontId="8" fillId="74" borderId="0" applyFont="0"/>
    <xf numFmtId="174" fontId="8" fillId="74" borderId="0" applyFont="0"/>
    <xf numFmtId="174" fontId="8" fillId="74" borderId="0" applyFont="0"/>
    <xf numFmtId="174" fontId="8" fillId="74" borderId="0" applyFont="0"/>
    <xf numFmtId="173" fontId="8" fillId="74" borderId="0" applyFont="0"/>
    <xf numFmtId="175" fontId="8" fillId="74" borderId="0" applyFont="0"/>
    <xf numFmtId="175" fontId="8" fillId="74" borderId="0" applyFont="0"/>
    <xf numFmtId="175" fontId="8" fillId="74" borderId="0" applyFont="0"/>
    <xf numFmtId="175" fontId="8" fillId="74" borderId="0" applyFont="0"/>
    <xf numFmtId="175" fontId="8" fillId="74" borderId="0" applyFont="0"/>
    <xf numFmtId="173" fontId="8" fillId="74" borderId="0" applyFont="0"/>
    <xf numFmtId="173" fontId="8" fillId="74" borderId="0" applyFont="0"/>
    <xf numFmtId="173" fontId="8" fillId="74" borderId="0" applyFont="0"/>
    <xf numFmtId="174" fontId="8" fillId="74" borderId="0" applyFont="0"/>
    <xf numFmtId="174" fontId="8" fillId="74" borderId="0" applyFont="0"/>
    <xf numFmtId="174" fontId="8" fillId="74" borderId="0" applyFont="0"/>
    <xf numFmtId="174" fontId="8" fillId="74" borderId="0" applyFont="0"/>
    <xf numFmtId="174" fontId="8" fillId="74" borderId="0" applyFont="0"/>
    <xf numFmtId="0"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5" fontId="89" fillId="47" borderId="74" applyNumberFormat="0" applyAlignment="0" applyProtection="0"/>
    <xf numFmtId="173"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4" fontId="89" fillId="47" borderId="74" applyNumberFormat="0" applyAlignment="0" applyProtection="0"/>
    <xf numFmtId="173" fontId="89" fillId="47" borderId="74" applyNumberFormat="0" applyAlignment="0" applyProtection="0"/>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4"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5"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173"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0" fontId="41" fillId="85" borderId="1" applyNumberFormat="0" applyFont="0" applyBorder="0" applyAlignment="0" applyProtection="0">
      <alignment horizontal="center"/>
    </xf>
    <xf numFmtId="201" fontId="74" fillId="0" borderId="0">
      <protection locked="0"/>
    </xf>
    <xf numFmtId="0" fontId="90" fillId="0" borderId="75" applyNumberFormat="0" applyFont="0" applyBorder="0" applyAlignment="0"/>
    <xf numFmtId="0" fontId="90" fillId="0" borderId="75" applyNumberFormat="0" applyFont="0" applyBorder="0" applyAlignment="0"/>
    <xf numFmtId="0" fontId="90" fillId="0" borderId="75" applyNumberFormat="0" applyFont="0" applyBorder="0" applyAlignment="0"/>
    <xf numFmtId="173" fontId="90" fillId="0" borderId="75" applyNumberFormat="0" applyFont="0" applyBorder="0" applyAlignment="0"/>
    <xf numFmtId="0" fontId="90" fillId="0" borderId="75" applyNumberFormat="0" applyFont="0" applyBorder="0" applyAlignment="0"/>
    <xf numFmtId="0" fontId="90" fillId="0" borderId="75" applyNumberFormat="0" applyFont="0" applyBorder="0" applyAlignment="0"/>
    <xf numFmtId="0" fontId="90" fillId="0" borderId="75" applyNumberFormat="0" applyFont="0" applyBorder="0" applyAlignment="0"/>
    <xf numFmtId="0" fontId="90" fillId="0" borderId="75" applyNumberFormat="0" applyFont="0" applyBorder="0" applyAlignment="0"/>
    <xf numFmtId="0" fontId="90" fillId="0" borderId="75" applyNumberFormat="0" applyFont="0" applyBorder="0" applyAlignment="0"/>
    <xf numFmtId="0" fontId="90" fillId="0" borderId="75" applyNumberFormat="0" applyFont="0" applyBorder="0" applyAlignment="0"/>
    <xf numFmtId="173" fontId="90" fillId="0" borderId="75" applyNumberFormat="0" applyFont="0" applyBorder="0" applyAlignment="0"/>
    <xf numFmtId="175" fontId="90" fillId="0" borderId="75" applyNumberFormat="0" applyFont="0" applyBorder="0" applyAlignment="0"/>
    <xf numFmtId="175" fontId="90" fillId="0" borderId="75" applyNumberFormat="0" applyFont="0" applyBorder="0" applyAlignment="0"/>
    <xf numFmtId="175" fontId="90" fillId="0" borderId="75" applyNumberFormat="0" applyFont="0" applyBorder="0" applyAlignment="0"/>
    <xf numFmtId="175" fontId="90" fillId="0" borderId="75" applyNumberFormat="0" applyFont="0" applyBorder="0" applyAlignment="0"/>
    <xf numFmtId="175" fontId="90" fillId="0" borderId="75" applyNumberFormat="0" applyFont="0" applyBorder="0" applyAlignment="0"/>
    <xf numFmtId="0" fontId="90" fillId="0" borderId="75" applyNumberFormat="0" applyFont="0" applyBorder="0" applyAlignment="0"/>
    <xf numFmtId="0" fontId="90" fillId="0" borderId="75" applyNumberFormat="0" applyFont="0" applyBorder="0" applyAlignment="0"/>
    <xf numFmtId="0" fontId="90" fillId="0" borderId="75" applyNumberFormat="0" applyFont="0" applyBorder="0" applyAlignment="0"/>
    <xf numFmtId="0" fontId="90" fillId="0" borderId="75" applyNumberFormat="0" applyFont="0" applyBorder="0" applyAlignment="0"/>
    <xf numFmtId="0" fontId="90" fillId="0" borderId="75" applyNumberFormat="0" applyFont="0" applyBorder="0" applyAlignment="0"/>
    <xf numFmtId="0" fontId="90" fillId="0" borderId="75" applyNumberFormat="0" applyFont="0" applyBorder="0" applyAlignment="0"/>
    <xf numFmtId="0" fontId="90" fillId="0" borderId="75" applyNumberFormat="0" applyFont="0" applyBorder="0" applyAlignment="0"/>
    <xf numFmtId="202" fontId="74" fillId="0" borderId="0">
      <protection locked="0"/>
    </xf>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3"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39" fillId="0" borderId="0" applyFont="0" applyFill="0" applyBorder="0" applyAlignment="0" applyProtection="0"/>
    <xf numFmtId="10" fontId="39" fillId="0" borderId="0" applyFont="0" applyFill="0" applyBorder="0" applyAlignment="0" applyProtection="0"/>
    <xf numFmtId="0" fontId="41" fillId="86" borderId="76" applyNumberFormat="0" applyFont="0" applyBorder="0" applyAlignment="0" applyProtection="0"/>
    <xf numFmtId="14" fontId="51" fillId="79" borderId="77" applyNumberFormat="0" applyFont="0" applyBorder="0" applyAlignment="0" applyProtection="0">
      <alignment horizontal="center" vertical="center"/>
    </xf>
    <xf numFmtId="4" fontId="73" fillId="0" borderId="0" applyFont="0" applyFill="0" applyBorder="0" applyAlignment="0" applyProtection="0"/>
    <xf numFmtId="3" fontId="71" fillId="0" borderId="0" applyFont="0" applyFill="0" applyBorder="0" applyAlignment="0" applyProtection="0"/>
    <xf numFmtId="4" fontId="91" fillId="80" borderId="78" applyBorder="0" applyProtection="0"/>
    <xf numFmtId="0" fontId="89" fillId="47" borderId="74" applyNumberFormat="0" applyAlignment="0" applyProtection="0"/>
    <xf numFmtId="0" fontId="89" fillId="49" borderId="74" applyNumberFormat="0" applyAlignment="0" applyProtection="0"/>
    <xf numFmtId="169" fontId="4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3"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4"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3"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3"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3"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3"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3"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3"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203" fontId="5" fillId="0" borderId="0" applyFont="0" applyFill="0" applyBorder="0" applyAlignment="0" applyProtection="0"/>
    <xf numFmtId="203" fontId="5" fillId="0" borderId="0" applyFont="0" applyFill="0" applyBorder="0" applyAlignment="0" applyProtection="0"/>
    <xf numFmtId="203" fontId="5" fillId="0" borderId="0" applyFont="0" applyFill="0" applyBorder="0" applyAlignment="0" applyProtection="0"/>
    <xf numFmtId="203" fontId="5" fillId="0" borderId="0" applyFont="0" applyFill="0" applyBorder="0" applyAlignment="0" applyProtection="0"/>
    <xf numFmtId="43"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3"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204" fontId="5" fillId="0" borderId="0" applyFont="0" applyFill="0" applyBorder="0" applyAlignment="0" applyProtection="0"/>
    <xf numFmtId="174" fontId="5" fillId="0" borderId="0" applyFont="0" applyFill="0" applyBorder="0" applyAlignment="0" applyProtection="0"/>
    <xf numFmtId="173"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3"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3"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3"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3"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3"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3"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3"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3"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3"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39"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43" fillId="0" borderId="0" applyFont="0" applyFill="0" applyBorder="0" applyAlignment="0" applyProtection="0"/>
    <xf numFmtId="169" fontId="4"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4"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3"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39"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39"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39"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43" fontId="43" fillId="0" borderId="0" applyFont="0" applyFill="0" applyBorder="0" applyAlignment="0" applyProtection="0"/>
    <xf numFmtId="169" fontId="4"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39"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43" fontId="43" fillId="0" borderId="0" applyFont="0" applyFill="0" applyBorder="0" applyAlignment="0" applyProtection="0"/>
    <xf numFmtId="169" fontId="4"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169" fontId="5" fillId="0" borderId="0" applyFont="0" applyFill="0" applyBorder="0" applyAlignment="0" applyProtection="0"/>
    <xf numFmtId="43" fontId="43" fillId="0" borderId="0" applyFont="0" applyFill="0" applyBorder="0" applyAlignment="0" applyProtection="0"/>
    <xf numFmtId="205"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69" fontId="39"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169" fontId="5" fillId="0" borderId="0" applyFont="0" applyFill="0" applyBorder="0" applyAlignment="0" applyProtection="0"/>
    <xf numFmtId="43" fontId="43" fillId="0" borderId="0" applyFont="0" applyFill="0" applyBorder="0" applyAlignment="0" applyProtection="0"/>
    <xf numFmtId="206" fontId="39"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169" fontId="4" fillId="0" borderId="0" applyFont="0" applyFill="0" applyBorder="0" applyAlignment="0" applyProtection="0"/>
    <xf numFmtId="43" fontId="43" fillId="0" borderId="0" applyFont="0" applyFill="0" applyBorder="0" applyAlignment="0" applyProtection="0"/>
    <xf numFmtId="169" fontId="39" fillId="0" borderId="0" applyFont="0" applyFill="0" applyBorder="0" applyAlignment="0" applyProtection="0"/>
    <xf numFmtId="207" fontId="5" fillId="0" borderId="0" applyFont="0" applyFill="0" applyBorder="0" applyAlignment="0" applyProtection="0"/>
    <xf numFmtId="169" fontId="5" fillId="0" borderId="0" applyFont="0" applyFill="0" applyBorder="0" applyAlignment="0" applyProtection="0"/>
    <xf numFmtId="207" fontId="5" fillId="0" borderId="0" applyFont="0" applyFill="0" applyBorder="0" applyAlignment="0" applyProtection="0"/>
    <xf numFmtId="169" fontId="5" fillId="0" borderId="0" applyFont="0" applyFill="0" applyBorder="0" applyAlignment="0" applyProtection="0"/>
    <xf numFmtId="207" fontId="5" fillId="0" borderId="0" applyFont="0" applyFill="0" applyBorder="0" applyAlignment="0" applyProtection="0"/>
    <xf numFmtId="169" fontId="5" fillId="0" borderId="0" applyFill="0" applyBorder="0" applyAlignment="0" applyProtection="0"/>
    <xf numFmtId="43" fontId="4" fillId="0" borderId="0" applyFont="0" applyFill="0" applyBorder="0" applyAlignment="0" applyProtection="0"/>
    <xf numFmtId="0" fontId="73" fillId="0" borderId="0"/>
    <xf numFmtId="0" fontId="91" fillId="65" borderId="79" applyNumberFormat="0" applyBorder="0" applyAlignment="0">
      <alignment horizontal="left" vertical="center" indent="1"/>
    </xf>
    <xf numFmtId="173" fontId="91" fillId="65" borderId="79" applyNumberFormat="0" applyBorder="0" applyAlignment="0">
      <alignment horizontal="left" vertical="center" indent="1"/>
    </xf>
    <xf numFmtId="173" fontId="91" fillId="65" borderId="79" applyNumberFormat="0" applyBorder="0" applyAlignment="0">
      <alignment horizontal="left" vertical="center" indent="1"/>
    </xf>
    <xf numFmtId="174" fontId="91" fillId="65" borderId="79" applyNumberFormat="0" applyBorder="0" applyAlignment="0">
      <alignment horizontal="left" vertical="center" indent="1"/>
    </xf>
    <xf numFmtId="174" fontId="91" fillId="65" borderId="79" applyNumberFormat="0" applyBorder="0" applyAlignment="0">
      <alignment horizontal="left" vertical="center" indent="1"/>
    </xf>
    <xf numFmtId="174" fontId="91" fillId="65" borderId="79" applyNumberFormat="0" applyBorder="0" applyAlignment="0">
      <alignment horizontal="left" vertical="center" indent="1"/>
    </xf>
    <xf numFmtId="174" fontId="91" fillId="65" borderId="79" applyNumberFormat="0" applyBorder="0" applyAlignment="0">
      <alignment horizontal="left" vertical="center" indent="1"/>
    </xf>
    <xf numFmtId="174" fontId="91" fillId="65" borderId="79" applyNumberFormat="0" applyBorder="0" applyAlignment="0">
      <alignment horizontal="left" vertical="center" indent="1"/>
    </xf>
    <xf numFmtId="174" fontId="91" fillId="65" borderId="79" applyNumberFormat="0" applyBorder="0" applyAlignment="0">
      <alignment horizontal="left" vertical="center" indent="1"/>
    </xf>
    <xf numFmtId="173" fontId="91" fillId="65" borderId="79" applyNumberFormat="0" applyBorder="0" applyAlignment="0">
      <alignment horizontal="left" vertical="center" indent="1"/>
    </xf>
    <xf numFmtId="175" fontId="91" fillId="65" borderId="79" applyNumberFormat="0" applyBorder="0" applyAlignment="0">
      <alignment horizontal="left" vertical="center" indent="1"/>
    </xf>
    <xf numFmtId="175" fontId="91" fillId="65" borderId="79" applyNumberFormat="0" applyBorder="0" applyAlignment="0">
      <alignment horizontal="left" vertical="center" indent="1"/>
    </xf>
    <xf numFmtId="175" fontId="91" fillId="65" borderId="79" applyNumberFormat="0" applyBorder="0" applyAlignment="0">
      <alignment horizontal="left" vertical="center" indent="1"/>
    </xf>
    <xf numFmtId="175" fontId="91" fillId="65" borderId="79" applyNumberFormat="0" applyBorder="0" applyAlignment="0">
      <alignment horizontal="left" vertical="center" indent="1"/>
    </xf>
    <xf numFmtId="175" fontId="91" fillId="65" borderId="79" applyNumberFormat="0" applyBorder="0" applyAlignment="0">
      <alignment horizontal="left" vertical="center" indent="1"/>
    </xf>
    <xf numFmtId="173" fontId="91" fillId="65" borderId="79" applyNumberFormat="0" applyBorder="0" applyAlignment="0">
      <alignment horizontal="left" vertical="center" indent="1"/>
    </xf>
    <xf numFmtId="173" fontId="91" fillId="65" borderId="79" applyNumberFormat="0" applyBorder="0" applyAlignment="0">
      <alignment horizontal="left" vertical="center" indent="1"/>
    </xf>
    <xf numFmtId="173" fontId="91" fillId="65" borderId="79" applyNumberFormat="0" applyBorder="0" applyAlignment="0">
      <alignment horizontal="left" vertical="center" indent="1"/>
    </xf>
    <xf numFmtId="174" fontId="91" fillId="65" borderId="79" applyNumberFormat="0" applyBorder="0" applyAlignment="0">
      <alignment horizontal="left" vertical="center" indent="1"/>
    </xf>
    <xf numFmtId="174" fontId="91" fillId="65" borderId="79" applyNumberFormat="0" applyBorder="0" applyAlignment="0">
      <alignment horizontal="left" vertical="center" indent="1"/>
    </xf>
    <xf numFmtId="174" fontId="91" fillId="65" borderId="79" applyNumberFormat="0" applyBorder="0" applyAlignment="0">
      <alignment horizontal="left" vertical="center" indent="1"/>
    </xf>
    <xf numFmtId="174" fontId="91" fillId="65" borderId="79" applyNumberFormat="0" applyBorder="0" applyAlignment="0">
      <alignment horizontal="left" vertical="center" indent="1"/>
    </xf>
    <xf numFmtId="174" fontId="91" fillId="65" borderId="79" applyNumberFormat="0" applyBorder="0" applyAlignment="0">
      <alignment horizontal="left" vertical="center" indent="1"/>
    </xf>
    <xf numFmtId="0" fontId="92" fillId="0" borderId="79" applyNumberFormat="0" applyBorder="0" applyAlignment="0">
      <alignment horizontal="center" vertical="center"/>
    </xf>
    <xf numFmtId="173" fontId="92" fillId="0" borderId="79" applyNumberFormat="0" applyBorder="0" applyAlignment="0">
      <alignment horizontal="center" vertical="center"/>
    </xf>
    <xf numFmtId="173" fontId="92" fillId="0" borderId="79" applyNumberFormat="0" applyBorder="0" applyAlignment="0">
      <alignment horizontal="center" vertical="center"/>
    </xf>
    <xf numFmtId="174" fontId="92" fillId="0" borderId="79" applyNumberFormat="0" applyBorder="0" applyAlignment="0">
      <alignment horizontal="center" vertical="center"/>
    </xf>
    <xf numFmtId="174" fontId="92" fillId="0" borderId="79" applyNumberFormat="0" applyBorder="0" applyAlignment="0">
      <alignment horizontal="center" vertical="center"/>
    </xf>
    <xf numFmtId="174" fontId="92" fillId="0" borderId="79" applyNumberFormat="0" applyBorder="0" applyAlignment="0">
      <alignment horizontal="center" vertical="center"/>
    </xf>
    <xf numFmtId="174" fontId="92" fillId="0" borderId="79" applyNumberFormat="0" applyBorder="0" applyAlignment="0">
      <alignment horizontal="center" vertical="center"/>
    </xf>
    <xf numFmtId="174" fontId="92" fillId="0" borderId="79" applyNumberFormat="0" applyBorder="0" applyAlignment="0">
      <alignment horizontal="center" vertical="center"/>
    </xf>
    <xf numFmtId="174" fontId="92" fillId="0" borderId="79" applyNumberFormat="0" applyBorder="0" applyAlignment="0">
      <alignment horizontal="center" vertical="center"/>
    </xf>
    <xf numFmtId="173" fontId="92" fillId="0" borderId="79" applyNumberFormat="0" applyBorder="0" applyAlignment="0">
      <alignment horizontal="center" vertical="center"/>
    </xf>
    <xf numFmtId="175" fontId="92" fillId="0" borderId="79" applyNumberFormat="0" applyBorder="0" applyAlignment="0">
      <alignment horizontal="center" vertical="center"/>
    </xf>
    <xf numFmtId="175" fontId="92" fillId="0" borderId="79" applyNumberFormat="0" applyBorder="0" applyAlignment="0">
      <alignment horizontal="center" vertical="center"/>
    </xf>
    <xf numFmtId="175" fontId="92" fillId="0" borderId="79" applyNumberFormat="0" applyBorder="0" applyAlignment="0">
      <alignment horizontal="center" vertical="center"/>
    </xf>
    <xf numFmtId="175" fontId="92" fillId="0" borderId="79" applyNumberFormat="0" applyBorder="0" applyAlignment="0">
      <alignment horizontal="center" vertical="center"/>
    </xf>
    <xf numFmtId="175" fontId="92" fillId="0" borderId="79" applyNumberFormat="0" applyBorder="0" applyAlignment="0">
      <alignment horizontal="center" vertical="center"/>
    </xf>
    <xf numFmtId="173" fontId="92" fillId="0" borderId="79" applyNumberFormat="0" applyBorder="0" applyAlignment="0">
      <alignment horizontal="center" vertical="center"/>
    </xf>
    <xf numFmtId="173" fontId="92" fillId="0" borderId="79" applyNumberFormat="0" applyBorder="0" applyAlignment="0">
      <alignment horizontal="center" vertical="center"/>
    </xf>
    <xf numFmtId="173" fontId="92" fillId="0" borderId="79" applyNumberFormat="0" applyBorder="0" applyAlignment="0">
      <alignment horizontal="center" vertical="center"/>
    </xf>
    <xf numFmtId="174" fontId="92" fillId="0" borderId="79" applyNumberFormat="0" applyBorder="0" applyAlignment="0">
      <alignment horizontal="center" vertical="center"/>
    </xf>
    <xf numFmtId="174" fontId="92" fillId="0" borderId="79" applyNumberFormat="0" applyBorder="0" applyAlignment="0">
      <alignment horizontal="center" vertical="center"/>
    </xf>
    <xf numFmtId="174" fontId="92" fillId="0" borderId="79" applyNumberFormat="0" applyBorder="0" applyAlignment="0">
      <alignment horizontal="center" vertical="center"/>
    </xf>
    <xf numFmtId="174" fontId="92" fillId="0" borderId="79" applyNumberFormat="0" applyBorder="0" applyAlignment="0">
      <alignment horizontal="center" vertical="center"/>
    </xf>
    <xf numFmtId="174" fontId="92" fillId="0" borderId="79" applyNumberFormat="0" applyBorder="0" applyAlignment="0">
      <alignment horizontal="center" vertical="center"/>
    </xf>
    <xf numFmtId="0" fontId="93" fillId="0" borderId="0" applyNumberFormat="0" applyFill="0" applyBorder="0" applyAlignment="0" applyProtection="0"/>
    <xf numFmtId="0" fontId="93" fillId="0" borderId="0" applyNumberFormat="0" applyFill="0" applyBorder="0" applyAlignment="0" applyProtection="0"/>
    <xf numFmtId="0" fontId="78" fillId="0" borderId="0" applyNumberFormat="0" applyFill="0" applyBorder="0" applyAlignment="0" applyProtection="0"/>
    <xf numFmtId="0" fontId="94" fillId="0" borderId="0" applyNumberFormat="0" applyFill="0" applyBorder="0" applyAlignment="0" applyProtection="0"/>
    <xf numFmtId="0" fontId="95" fillId="0" borderId="0" applyNumberFormat="0" applyFill="0" applyBorder="0" applyAlignment="0" applyProtection="0"/>
    <xf numFmtId="173" fontId="95" fillId="0" borderId="0" applyNumberFormat="0" applyFill="0" applyBorder="0" applyAlignment="0" applyProtection="0"/>
    <xf numFmtId="173" fontId="95" fillId="0" borderId="0" applyNumberFormat="0" applyFill="0" applyBorder="0" applyAlignment="0" applyProtection="0"/>
    <xf numFmtId="174" fontId="95" fillId="0" borderId="0" applyNumberFormat="0" applyFill="0" applyBorder="0" applyAlignment="0" applyProtection="0"/>
    <xf numFmtId="174" fontId="95" fillId="0" borderId="0" applyNumberFormat="0" applyFill="0" applyBorder="0" applyAlignment="0" applyProtection="0"/>
    <xf numFmtId="174" fontId="95" fillId="0" borderId="0" applyNumberFormat="0" applyFill="0" applyBorder="0" applyAlignment="0" applyProtection="0"/>
    <xf numFmtId="174" fontId="95" fillId="0" borderId="0" applyNumberFormat="0" applyFill="0" applyBorder="0" applyAlignment="0" applyProtection="0"/>
    <xf numFmtId="174" fontId="95" fillId="0" borderId="0" applyNumberFormat="0" applyFill="0" applyBorder="0" applyAlignment="0" applyProtection="0"/>
    <xf numFmtId="174" fontId="95" fillId="0" borderId="0" applyNumberFormat="0" applyFill="0" applyBorder="0" applyAlignment="0" applyProtection="0"/>
    <xf numFmtId="173" fontId="95" fillId="0" borderId="0" applyNumberFormat="0" applyFill="0" applyBorder="0" applyAlignment="0" applyProtection="0"/>
    <xf numFmtId="175" fontId="95" fillId="0" borderId="0" applyNumberFormat="0" applyFill="0" applyBorder="0" applyAlignment="0" applyProtection="0"/>
    <xf numFmtId="175" fontId="95" fillId="0" borderId="0" applyNumberFormat="0" applyFill="0" applyBorder="0" applyAlignment="0" applyProtection="0"/>
    <xf numFmtId="175" fontId="95" fillId="0" borderId="0" applyNumberFormat="0" applyFill="0" applyBorder="0" applyAlignment="0" applyProtection="0"/>
    <xf numFmtId="175" fontId="95" fillId="0" borderId="0" applyNumberFormat="0" applyFill="0" applyBorder="0" applyAlignment="0" applyProtection="0"/>
    <xf numFmtId="175" fontId="95" fillId="0" borderId="0" applyNumberFormat="0" applyFill="0" applyBorder="0" applyAlignment="0" applyProtection="0"/>
    <xf numFmtId="173" fontId="95" fillId="0" borderId="0" applyNumberFormat="0" applyFill="0" applyBorder="0" applyAlignment="0" applyProtection="0"/>
    <xf numFmtId="173" fontId="95" fillId="0" borderId="0" applyNumberFormat="0" applyFill="0" applyBorder="0" applyAlignment="0" applyProtection="0"/>
    <xf numFmtId="173" fontId="95" fillId="0" borderId="0" applyNumberFormat="0" applyFill="0" applyBorder="0" applyAlignment="0" applyProtection="0"/>
    <xf numFmtId="174" fontId="95" fillId="0" borderId="0" applyNumberFormat="0" applyFill="0" applyBorder="0" applyAlignment="0" applyProtection="0"/>
    <xf numFmtId="174" fontId="95" fillId="0" borderId="0" applyNumberFormat="0" applyFill="0" applyBorder="0" applyAlignment="0" applyProtection="0"/>
    <xf numFmtId="174" fontId="95" fillId="0" borderId="0" applyNumberFormat="0" applyFill="0" applyBorder="0" applyAlignment="0" applyProtection="0"/>
    <xf numFmtId="174" fontId="95" fillId="0" borderId="0" applyNumberFormat="0" applyFill="0" applyBorder="0" applyAlignment="0" applyProtection="0"/>
    <xf numFmtId="174" fontId="95" fillId="0" borderId="0" applyNumberFormat="0" applyFill="0" applyBorder="0" applyAlignment="0" applyProtection="0"/>
    <xf numFmtId="174" fontId="95" fillId="0" borderId="0" applyNumberFormat="0" applyFill="0" applyBorder="0" applyAlignment="0" applyProtection="0"/>
    <xf numFmtId="0" fontId="82" fillId="0" borderId="70" applyNumberFormat="0" applyFill="0" applyAlignment="0" applyProtection="0"/>
    <xf numFmtId="0" fontId="96" fillId="0" borderId="71" applyNumberFormat="0" applyFill="0" applyAlignment="0" applyProtection="0"/>
    <xf numFmtId="0" fontId="97" fillId="0" borderId="80" applyNumberFormat="0" applyFill="0" applyAlignment="0" applyProtection="0"/>
    <xf numFmtId="0" fontId="98" fillId="0" borderId="81" applyNumberFormat="0" applyFill="0" applyAlignment="0" applyProtection="0"/>
    <xf numFmtId="0" fontId="98" fillId="0" borderId="0" applyNumberFormat="0" applyFill="0" applyBorder="0" applyAlignment="0" applyProtection="0"/>
    <xf numFmtId="0" fontId="99" fillId="0" borderId="0" applyNumberFormat="0" applyFill="0" applyBorder="0" applyAlignment="0" applyProtection="0"/>
    <xf numFmtId="208" fontId="48" fillId="0" borderId="0">
      <protection locked="0"/>
    </xf>
    <xf numFmtId="208" fontId="48" fillId="0" borderId="0">
      <protection locked="0"/>
    </xf>
    <xf numFmtId="0" fontId="100" fillId="0" borderId="67" applyBorder="0" applyAlignment="0">
      <alignment horizontal="center" vertical="center"/>
    </xf>
    <xf numFmtId="173" fontId="100" fillId="0" borderId="67" applyBorder="0" applyAlignment="0">
      <alignment horizontal="center" vertical="center"/>
    </xf>
    <xf numFmtId="173" fontId="100" fillId="0" borderId="67" applyBorder="0" applyAlignment="0">
      <alignment horizontal="center" vertical="center"/>
    </xf>
    <xf numFmtId="174" fontId="100" fillId="0" borderId="67" applyBorder="0" applyAlignment="0">
      <alignment horizontal="center" vertical="center"/>
    </xf>
    <xf numFmtId="174" fontId="100" fillId="0" borderId="67" applyBorder="0" applyAlignment="0">
      <alignment horizontal="center" vertical="center"/>
    </xf>
    <xf numFmtId="174" fontId="100" fillId="0" borderId="67" applyBorder="0" applyAlignment="0">
      <alignment horizontal="center" vertical="center"/>
    </xf>
    <xf numFmtId="174" fontId="100" fillId="0" borderId="67" applyBorder="0" applyAlignment="0">
      <alignment horizontal="center" vertical="center"/>
    </xf>
    <xf numFmtId="174" fontId="100" fillId="0" borderId="67" applyBorder="0" applyAlignment="0">
      <alignment horizontal="center" vertical="center"/>
    </xf>
    <xf numFmtId="174" fontId="100" fillId="0" borderId="67" applyBorder="0" applyAlignment="0">
      <alignment horizontal="center" vertical="center"/>
    </xf>
    <xf numFmtId="173" fontId="100" fillId="0" borderId="67" applyBorder="0" applyAlignment="0">
      <alignment horizontal="center" vertical="center"/>
    </xf>
    <xf numFmtId="175" fontId="100" fillId="0" borderId="67" applyBorder="0" applyAlignment="0">
      <alignment horizontal="center" vertical="center"/>
    </xf>
    <xf numFmtId="175" fontId="100" fillId="0" borderId="67" applyBorder="0" applyAlignment="0">
      <alignment horizontal="center" vertical="center"/>
    </xf>
    <xf numFmtId="175" fontId="100" fillId="0" borderId="67" applyBorder="0" applyAlignment="0">
      <alignment horizontal="center" vertical="center"/>
    </xf>
    <xf numFmtId="175" fontId="100" fillId="0" borderId="67" applyBorder="0" applyAlignment="0">
      <alignment horizontal="center" vertical="center"/>
    </xf>
    <xf numFmtId="175" fontId="100" fillId="0" borderId="67" applyBorder="0" applyAlignment="0">
      <alignment horizontal="center" vertical="center"/>
    </xf>
    <xf numFmtId="173" fontId="100" fillId="0" borderId="67" applyBorder="0" applyAlignment="0">
      <alignment horizontal="center" vertical="center"/>
    </xf>
    <xf numFmtId="173" fontId="100" fillId="0" borderId="67" applyBorder="0" applyAlignment="0">
      <alignment horizontal="center" vertical="center"/>
    </xf>
    <xf numFmtId="173" fontId="100" fillId="0" borderId="67" applyBorder="0" applyAlignment="0">
      <alignment horizontal="center" vertical="center"/>
    </xf>
    <xf numFmtId="174" fontId="100" fillId="0" borderId="67" applyBorder="0" applyAlignment="0">
      <alignment horizontal="center" vertical="center"/>
    </xf>
    <xf numFmtId="174" fontId="100" fillId="0" borderId="67" applyBorder="0" applyAlignment="0">
      <alignment horizontal="center" vertical="center"/>
    </xf>
    <xf numFmtId="174" fontId="100" fillId="0" borderId="67" applyBorder="0" applyAlignment="0">
      <alignment horizontal="center" vertical="center"/>
    </xf>
    <xf numFmtId="174" fontId="100" fillId="0" borderId="67" applyBorder="0" applyAlignment="0">
      <alignment horizontal="center" vertical="center"/>
    </xf>
    <xf numFmtId="174" fontId="100" fillId="0" borderId="67" applyBorder="0" applyAlignment="0">
      <alignment horizontal="center" vertical="center"/>
    </xf>
    <xf numFmtId="0" fontId="98" fillId="0" borderId="82" applyNumberFormat="0" applyFill="0" applyAlignment="0" applyProtection="0"/>
    <xf numFmtId="202" fontId="74" fillId="0" borderId="0">
      <protection locked="0"/>
    </xf>
    <xf numFmtId="209" fontId="74" fillId="0" borderId="0">
      <protection locked="0"/>
    </xf>
    <xf numFmtId="43" fontId="4" fillId="0" borderId="0" applyFont="0" applyFill="0" applyBorder="0" applyAlignment="0" applyProtection="0"/>
    <xf numFmtId="43" fontId="4" fillId="0" borderId="0" applyFont="0" applyFill="0" applyBorder="0" applyAlignment="0" applyProtection="0"/>
    <xf numFmtId="169" fontId="5" fillId="0" borderId="0" applyFont="0" applyFill="0" applyBorder="0" applyAlignment="0" applyProtection="0"/>
    <xf numFmtId="43" fontId="5" fillId="0" borderId="0" applyFont="0" applyFill="0" applyBorder="0" applyAlignment="0" applyProtection="0"/>
    <xf numFmtId="169" fontId="43" fillId="0" borderId="0" applyFont="0" applyFill="0" applyBorder="0" applyAlignment="0" applyProtection="0"/>
    <xf numFmtId="43" fontId="5" fillId="0" borderId="0" applyFont="0" applyFill="0" applyBorder="0" applyAlignment="0" applyProtection="0"/>
    <xf numFmtId="169" fontId="43" fillId="0" borderId="0" applyFont="0" applyFill="0" applyBorder="0" applyAlignment="0" applyProtection="0"/>
    <xf numFmtId="169" fontId="5" fillId="0" borderId="0" applyFont="0" applyFill="0" applyBorder="0" applyAlignment="0" applyProtection="0"/>
    <xf numFmtId="43" fontId="5" fillId="0" borderId="0" applyFont="0" applyFill="0" applyBorder="0" applyAlignment="0" applyProtection="0"/>
    <xf numFmtId="169" fontId="5" fillId="0" borderId="0" applyFont="0" applyFill="0" applyBorder="0" applyAlignment="0" applyProtection="0"/>
    <xf numFmtId="169" fontId="4" fillId="0" borderId="0" applyFont="0" applyFill="0" applyBorder="0" applyAlignment="0" applyProtection="0"/>
    <xf numFmtId="169" fontId="5" fillId="0" borderId="0" applyFont="0" applyFill="0" applyBorder="0" applyAlignment="0" applyProtection="0"/>
    <xf numFmtId="43" fontId="43" fillId="0" borderId="0" applyFont="0" applyFill="0" applyBorder="0" applyAlignment="0" applyProtection="0"/>
    <xf numFmtId="169" fontId="39" fillId="0" borderId="0" applyFont="0" applyFill="0" applyBorder="0" applyAlignment="0" applyProtection="0"/>
    <xf numFmtId="169" fontId="43" fillId="0" borderId="0" applyFont="0" applyFill="0" applyBorder="0" applyAlignment="0" applyProtection="0"/>
    <xf numFmtId="43" fontId="4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9" fontId="4" fillId="0" borderId="0" applyFont="0" applyFill="0" applyBorder="0" applyAlignment="0" applyProtection="0"/>
    <xf numFmtId="43" fontId="4" fillId="0" borderId="0" applyFont="0" applyFill="0" applyBorder="0" applyAlignment="0" applyProtection="0"/>
    <xf numFmtId="169" fontId="4" fillId="0" borderId="0" applyFont="0" applyFill="0" applyBorder="0" applyAlignment="0" applyProtection="0"/>
    <xf numFmtId="43" fontId="4" fillId="0" borderId="0" applyFont="0" applyFill="0" applyBorder="0" applyAlignment="0" applyProtection="0"/>
    <xf numFmtId="3" fontId="5" fillId="0" borderId="0" applyFont="0" applyFill="0" applyBorder="0" applyAlignment="0" applyProtection="0"/>
    <xf numFmtId="3" fontId="52" fillId="0" borderId="0" applyFont="0" applyFill="0" applyBorder="0" applyAlignment="0" applyProtection="0"/>
    <xf numFmtId="0" fontId="93" fillId="0" borderId="0" applyNumberFormat="0" applyFill="0" applyBorder="0" applyAlignment="0" applyProtection="0"/>
    <xf numFmtId="173" fontId="93" fillId="0" borderId="0" applyNumberFormat="0" applyFill="0" applyBorder="0" applyAlignment="0" applyProtection="0"/>
    <xf numFmtId="173" fontId="93" fillId="0" borderId="0" applyNumberFormat="0" applyFill="0" applyBorder="0" applyAlignment="0" applyProtection="0"/>
    <xf numFmtId="174" fontId="93" fillId="0" borderId="0" applyNumberFormat="0" applyFill="0" applyBorder="0" applyAlignment="0" applyProtection="0"/>
    <xf numFmtId="174" fontId="93" fillId="0" borderId="0" applyNumberFormat="0" applyFill="0" applyBorder="0" applyAlignment="0" applyProtection="0"/>
    <xf numFmtId="174" fontId="93" fillId="0" borderId="0" applyNumberFormat="0" applyFill="0" applyBorder="0" applyAlignment="0" applyProtection="0"/>
    <xf numFmtId="174" fontId="93" fillId="0" borderId="0" applyNumberFormat="0" applyFill="0" applyBorder="0" applyAlignment="0" applyProtection="0"/>
    <xf numFmtId="174" fontId="93" fillId="0" borderId="0" applyNumberFormat="0" applyFill="0" applyBorder="0" applyAlignment="0" applyProtection="0"/>
    <xf numFmtId="174" fontId="93" fillId="0" borderId="0" applyNumberFormat="0" applyFill="0" applyBorder="0" applyAlignment="0" applyProtection="0"/>
    <xf numFmtId="173" fontId="93" fillId="0" borderId="0" applyNumberFormat="0" applyFill="0" applyBorder="0" applyAlignment="0" applyProtection="0"/>
    <xf numFmtId="175" fontId="93" fillId="0" borderId="0" applyNumberFormat="0" applyFill="0" applyBorder="0" applyAlignment="0" applyProtection="0"/>
    <xf numFmtId="175" fontId="93" fillId="0" borderId="0" applyNumberFormat="0" applyFill="0" applyBorder="0" applyAlignment="0" applyProtection="0"/>
    <xf numFmtId="175" fontId="93" fillId="0" borderId="0" applyNumberFormat="0" applyFill="0" applyBorder="0" applyAlignment="0" applyProtection="0"/>
    <xf numFmtId="175" fontId="93" fillId="0" borderId="0" applyNumberFormat="0" applyFill="0" applyBorder="0" applyAlignment="0" applyProtection="0"/>
    <xf numFmtId="175" fontId="93" fillId="0" borderId="0" applyNumberFormat="0" applyFill="0" applyBorder="0" applyAlignment="0" applyProtection="0"/>
    <xf numFmtId="173" fontId="93" fillId="0" borderId="0" applyNumberFormat="0" applyFill="0" applyBorder="0" applyAlignment="0" applyProtection="0"/>
    <xf numFmtId="173" fontId="93" fillId="0" borderId="0" applyNumberFormat="0" applyFill="0" applyBorder="0" applyAlignment="0" applyProtection="0"/>
    <xf numFmtId="173" fontId="93" fillId="0" borderId="0" applyNumberFormat="0" applyFill="0" applyBorder="0" applyAlignment="0" applyProtection="0"/>
    <xf numFmtId="174" fontId="93" fillId="0" borderId="0" applyNumberFormat="0" applyFill="0" applyBorder="0" applyAlignment="0" applyProtection="0"/>
    <xf numFmtId="174" fontId="93" fillId="0" borderId="0" applyNumberFormat="0" applyFill="0" applyBorder="0" applyAlignment="0" applyProtection="0"/>
    <xf numFmtId="174" fontId="93" fillId="0" borderId="0" applyNumberFormat="0" applyFill="0" applyBorder="0" applyAlignment="0" applyProtection="0"/>
    <xf numFmtId="174" fontId="93" fillId="0" borderId="0" applyNumberFormat="0" applyFill="0" applyBorder="0" applyAlignment="0" applyProtection="0"/>
    <xf numFmtId="174" fontId="93" fillId="0" borderId="0" applyNumberFormat="0" applyFill="0" applyBorder="0" applyAlignment="0" applyProtection="0"/>
    <xf numFmtId="174" fontId="93" fillId="0" borderId="0" applyNumberFormat="0" applyFill="0" applyBorder="0" applyAlignment="0" applyProtection="0"/>
    <xf numFmtId="43" fontId="4" fillId="0" borderId="0" applyFont="0" applyFill="0" applyBorder="0" applyAlignment="0" applyProtection="0"/>
    <xf numFmtId="0" fontId="107" fillId="0" borderId="0"/>
    <xf numFmtId="0" fontId="4" fillId="0" borderId="0"/>
  </cellStyleXfs>
  <cellXfs count="522">
    <xf numFmtId="0" fontId="0" fillId="0" borderId="0" xfId="0"/>
    <xf numFmtId="0" fontId="0" fillId="0" borderId="4" xfId="0" applyBorder="1" applyAlignment="1">
      <alignment horizontal="center"/>
    </xf>
    <xf numFmtId="0" fontId="0" fillId="0" borderId="1" xfId="0" applyBorder="1" applyAlignment="1"/>
    <xf numFmtId="0" fontId="0" fillId="0" borderId="1" xfId="0" applyBorder="1"/>
    <xf numFmtId="0" fontId="0" fillId="0" borderId="11" xfId="0" applyBorder="1"/>
    <xf numFmtId="0" fontId="0" fillId="0" borderId="11" xfId="0" applyBorder="1" applyAlignment="1"/>
    <xf numFmtId="0" fontId="0" fillId="0" borderId="0" xfId="0" applyBorder="1"/>
    <xf numFmtId="0" fontId="0" fillId="0" borderId="0" xfId="0" applyBorder="1" applyAlignment="1">
      <alignment horizontal="center"/>
    </xf>
    <xf numFmtId="0" fontId="0" fillId="0" borderId="12" xfId="0" applyBorder="1" applyAlignment="1"/>
    <xf numFmtId="166" fontId="0" fillId="0" borderId="1" xfId="0" applyNumberFormat="1" applyBorder="1" applyAlignment="1">
      <alignment horizontal="center"/>
    </xf>
    <xf numFmtId="0" fontId="0" fillId="0" borderId="1" xfId="0" applyBorder="1" applyAlignment="1">
      <alignment horizontal="center"/>
    </xf>
    <xf numFmtId="0" fontId="0" fillId="0" borderId="4" xfId="0" applyBorder="1" applyAlignment="1">
      <alignment horizontal="left"/>
    </xf>
    <xf numFmtId="0" fontId="1" fillId="0" borderId="1" xfId="0" applyFont="1" applyBorder="1" applyAlignment="1">
      <alignment horizontal="center"/>
    </xf>
    <xf numFmtId="0" fontId="1" fillId="0" borderId="2" xfId="0" applyFont="1" applyBorder="1" applyAlignment="1">
      <alignment horizontal="center" vertical="center"/>
    </xf>
    <xf numFmtId="0" fontId="1" fillId="0" borderId="3" xfId="0" applyFont="1" applyBorder="1" applyAlignment="1">
      <alignment horizontal="center"/>
    </xf>
    <xf numFmtId="0" fontId="0" fillId="0" borderId="4" xfId="0" applyBorder="1"/>
    <xf numFmtId="166" fontId="0" fillId="0" borderId="4" xfId="0" applyNumberFormat="1" applyBorder="1" applyAlignment="1">
      <alignment horizontal="center"/>
    </xf>
    <xf numFmtId="0" fontId="0" fillId="0" borderId="17" xfId="0" applyBorder="1"/>
    <xf numFmtId="0" fontId="1" fillId="0" borderId="18" xfId="0" applyFont="1" applyBorder="1" applyAlignment="1">
      <alignment horizontal="center"/>
    </xf>
    <xf numFmtId="0" fontId="1" fillId="0" borderId="19" xfId="0" applyFont="1" applyBorder="1" applyAlignment="1">
      <alignment horizontal="center"/>
    </xf>
    <xf numFmtId="0" fontId="0" fillId="0" borderId="21" xfId="0" applyBorder="1"/>
    <xf numFmtId="0" fontId="1" fillId="0" borderId="27" xfId="0" applyFont="1" applyBorder="1" applyAlignment="1">
      <alignment horizontal="center"/>
    </xf>
    <xf numFmtId="0" fontId="1" fillId="0" borderId="1" xfId="0" applyFont="1" applyFill="1" applyBorder="1" applyAlignment="1">
      <alignment horizontal="center"/>
    </xf>
    <xf numFmtId="166" fontId="0" fillId="0" borderId="0" xfId="0" applyNumberFormat="1" applyBorder="1" applyAlignment="1">
      <alignment horizontal="center"/>
    </xf>
    <xf numFmtId="0" fontId="0" fillId="0" borderId="9" xfId="0" applyBorder="1" applyAlignment="1">
      <alignment horizontal="center"/>
    </xf>
    <xf numFmtId="4" fontId="0" fillId="0" borderId="1" xfId="0" applyNumberFormat="1" applyBorder="1" applyAlignment="1">
      <alignment horizont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26" xfId="0" applyFont="1" applyBorder="1" applyAlignment="1">
      <alignment horizontal="center" vertical="center"/>
    </xf>
    <xf numFmtId="4" fontId="0" fillId="0" borderId="1" xfId="0" applyNumberFormat="1" applyBorder="1"/>
    <xf numFmtId="4" fontId="1" fillId="2" borderId="1" xfId="0" applyNumberFormat="1" applyFont="1" applyFill="1" applyBorder="1"/>
    <xf numFmtId="168" fontId="0" fillId="0" borderId="1" xfId="0" applyNumberFormat="1" applyBorder="1" applyAlignment="1">
      <alignment horizontal="center"/>
    </xf>
    <xf numFmtId="4" fontId="1" fillId="2" borderId="13" xfId="0" applyNumberFormat="1" applyFont="1" applyFill="1" applyBorder="1" applyAlignment="1">
      <alignment horizontal="center"/>
    </xf>
    <xf numFmtId="0" fontId="0" fillId="0" borderId="9" xfId="0" applyBorder="1"/>
    <xf numFmtId="169" fontId="7" fillId="3" borderId="4" xfId="3" applyFont="1" applyFill="1" applyBorder="1" applyAlignment="1" applyProtection="1">
      <alignment horizontal="left" vertical="center" wrapText="1"/>
      <protection locked="0"/>
    </xf>
    <xf numFmtId="49" fontId="7" fillId="3" borderId="30" xfId="1" applyNumberFormat="1" applyFont="1" applyFill="1" applyBorder="1" applyAlignment="1" applyProtection="1">
      <alignment horizontal="center" vertical="center" wrapText="1"/>
      <protection locked="0"/>
    </xf>
    <xf numFmtId="0" fontId="11" fillId="0" borderId="0" xfId="0" applyFont="1" applyBorder="1" applyAlignment="1">
      <alignment horizontal="center" vertical="center"/>
    </xf>
    <xf numFmtId="0" fontId="9" fillId="0" borderId="0" xfId="0" applyFont="1" applyAlignment="1">
      <alignment vertical="center"/>
    </xf>
    <xf numFmtId="0" fontId="5" fillId="3" borderId="0" xfId="1" applyFont="1" applyFill="1" applyAlignment="1" applyProtection="1">
      <alignment vertical="center" wrapText="1"/>
      <protection locked="0"/>
    </xf>
    <xf numFmtId="0" fontId="8" fillId="3" borderId="0" xfId="1" applyFont="1" applyFill="1" applyBorder="1" applyAlignment="1" applyProtection="1">
      <alignment vertical="center" wrapText="1"/>
      <protection locked="0"/>
    </xf>
    <xf numFmtId="0" fontId="11" fillId="0" borderId="0" xfId="0" applyFont="1" applyBorder="1" applyAlignment="1">
      <alignment horizontal="left" vertical="center"/>
    </xf>
    <xf numFmtId="0" fontId="11" fillId="0" borderId="0" xfId="0" applyFont="1" applyAlignment="1">
      <alignment horizontal="center" vertical="center"/>
    </xf>
    <xf numFmtId="4" fontId="9" fillId="0" borderId="0" xfId="0" applyNumberFormat="1" applyFont="1" applyBorder="1" applyAlignment="1">
      <alignment vertical="center"/>
    </xf>
    <xf numFmtId="167" fontId="9" fillId="0" borderId="0" xfId="0" applyNumberFormat="1" applyFont="1" applyAlignment="1">
      <alignment horizontal="center" vertical="center"/>
    </xf>
    <xf numFmtId="0" fontId="9" fillId="0" borderId="0" xfId="0" applyFont="1" applyFill="1" applyBorder="1" applyAlignment="1">
      <alignment vertical="center"/>
    </xf>
    <xf numFmtId="0" fontId="11" fillId="0" borderId="0" xfId="0" applyFont="1" applyFill="1" applyBorder="1" applyAlignment="1">
      <alignment horizontal="left" vertical="center"/>
    </xf>
    <xf numFmtId="0" fontId="9" fillId="0" borderId="0" xfId="0" applyFont="1" applyFill="1" applyAlignment="1">
      <alignment vertical="center"/>
    </xf>
    <xf numFmtId="0" fontId="9" fillId="0" borderId="0" xfId="0" applyFont="1" applyAlignment="1">
      <alignment horizontal="center" vertical="center"/>
    </xf>
    <xf numFmtId="0" fontId="12" fillId="0" borderId="1" xfId="0" applyFont="1" applyBorder="1" applyAlignment="1">
      <alignment horizontal="center" vertical="center"/>
    </xf>
    <xf numFmtId="166" fontId="12" fillId="0" borderId="1" xfId="0" applyNumberFormat="1" applyFont="1" applyBorder="1" applyAlignment="1">
      <alignment horizontal="center" vertical="center"/>
    </xf>
    <xf numFmtId="4" fontId="12" fillId="0" borderId="1" xfId="0" applyNumberFormat="1" applyFont="1" applyBorder="1" applyAlignment="1">
      <alignment vertical="center"/>
    </xf>
    <xf numFmtId="0" fontId="12" fillId="0" borderId="5" xfId="0" applyFont="1" applyBorder="1" applyAlignment="1">
      <alignment horizontal="center" vertical="center"/>
    </xf>
    <xf numFmtId="0" fontId="12" fillId="0" borderId="2" xfId="0" applyFont="1" applyBorder="1" applyAlignment="1">
      <alignment horizontal="center" vertical="center"/>
    </xf>
    <xf numFmtId="166" fontId="13" fillId="0" borderId="2" xfId="0" applyNumberFormat="1" applyFont="1" applyBorder="1" applyAlignment="1">
      <alignment horizontal="center" vertical="center"/>
    </xf>
    <xf numFmtId="4" fontId="6" fillId="2" borderId="1" xfId="0" applyNumberFormat="1" applyFont="1" applyFill="1" applyBorder="1" applyAlignment="1">
      <alignment vertical="center"/>
    </xf>
    <xf numFmtId="0" fontId="12" fillId="0" borderId="4" xfId="0" applyFont="1" applyBorder="1" applyAlignment="1">
      <alignment horizontal="center" vertical="center"/>
    </xf>
    <xf numFmtId="166" fontId="12" fillId="0" borderId="4" xfId="0" applyNumberFormat="1" applyFont="1" applyBorder="1" applyAlignment="1">
      <alignment horizontal="center" vertical="center"/>
    </xf>
    <xf numFmtId="0" fontId="12" fillId="0" borderId="9" xfId="0" applyFont="1" applyBorder="1" applyAlignment="1">
      <alignment horizontal="center" vertical="center"/>
    </xf>
    <xf numFmtId="166" fontId="13" fillId="0" borderId="4" xfId="0" applyNumberFormat="1" applyFont="1" applyBorder="1" applyAlignment="1">
      <alignment horizontal="center" vertical="center"/>
    </xf>
    <xf numFmtId="0" fontId="12" fillId="0" borderId="11" xfId="0" applyFont="1" applyBorder="1" applyAlignment="1">
      <alignment horizontal="center" vertical="center"/>
    </xf>
    <xf numFmtId="0" fontId="6" fillId="2" borderId="1" xfId="0" applyFont="1" applyFill="1" applyBorder="1" applyAlignment="1">
      <alignment horizontal="left" vertical="center"/>
    </xf>
    <xf numFmtId="0" fontId="6" fillId="5" borderId="11" xfId="0" applyFont="1" applyFill="1" applyBorder="1" applyAlignment="1">
      <alignment vertical="center"/>
    </xf>
    <xf numFmtId="0" fontId="6" fillId="5" borderId="12" xfId="0" applyFont="1" applyFill="1" applyBorder="1" applyAlignment="1">
      <alignment vertical="center"/>
    </xf>
    <xf numFmtId="0" fontId="6" fillId="5" borderId="1" xfId="0" applyFont="1" applyFill="1" applyBorder="1" applyAlignment="1">
      <alignment horizontal="left" vertical="center"/>
    </xf>
    <xf numFmtId="0" fontId="6" fillId="0" borderId="7" xfId="0" applyFont="1" applyBorder="1" applyAlignment="1">
      <alignment vertical="center"/>
    </xf>
    <xf numFmtId="0" fontId="6" fillId="5" borderId="1" xfId="0" applyFont="1" applyFill="1" applyBorder="1" applyAlignment="1">
      <alignment vertical="center"/>
    </xf>
    <xf numFmtId="4" fontId="6" fillId="5" borderId="1" xfId="0" applyNumberFormat="1" applyFont="1" applyFill="1" applyBorder="1" applyAlignment="1">
      <alignment vertical="center"/>
    </xf>
    <xf numFmtId="0" fontId="6" fillId="2" borderId="11" xfId="0" applyFont="1" applyFill="1" applyBorder="1" applyAlignment="1">
      <alignment vertical="center"/>
    </xf>
    <xf numFmtId="0" fontId="6" fillId="2" borderId="12" xfId="0" applyFont="1" applyFill="1" applyBorder="1" applyAlignment="1">
      <alignment vertical="center"/>
    </xf>
    <xf numFmtId="0" fontId="6" fillId="2" borderId="1" xfId="0" applyFont="1" applyFill="1" applyBorder="1" applyAlignment="1">
      <alignment vertical="center"/>
    </xf>
    <xf numFmtId="0" fontId="6" fillId="2" borderId="4" xfId="0" applyFont="1" applyFill="1" applyBorder="1" applyAlignment="1">
      <alignment vertical="center"/>
    </xf>
    <xf numFmtId="0" fontId="6" fillId="2" borderId="4" xfId="0" applyFont="1" applyFill="1" applyBorder="1" applyAlignment="1">
      <alignment horizontal="left" vertical="center"/>
    </xf>
    <xf numFmtId="0" fontId="14" fillId="6" borderId="1" xfId="0" applyFont="1" applyFill="1" applyBorder="1" applyAlignment="1">
      <alignment horizontal="left" vertical="center"/>
    </xf>
    <xf numFmtId="0" fontId="14" fillId="6" borderId="12" xfId="0" applyFont="1" applyFill="1" applyBorder="1" applyAlignment="1">
      <alignment vertical="center"/>
    </xf>
    <xf numFmtId="0" fontId="14" fillId="6" borderId="1" xfId="0" applyFont="1" applyFill="1" applyBorder="1" applyAlignment="1">
      <alignment vertical="center"/>
    </xf>
    <xf numFmtId="0" fontId="14" fillId="6" borderId="13" xfId="0" applyFont="1" applyFill="1" applyBorder="1" applyAlignment="1">
      <alignment vertical="center"/>
    </xf>
    <xf numFmtId="4" fontId="14" fillId="6" borderId="1" xfId="0" applyNumberFormat="1" applyFont="1" applyFill="1" applyBorder="1" applyAlignment="1">
      <alignment vertical="center"/>
    </xf>
    <xf numFmtId="0" fontId="12" fillId="0" borderId="11" xfId="0" applyFont="1" applyBorder="1" applyAlignment="1">
      <alignment horizontal="left" vertical="center"/>
    </xf>
    <xf numFmtId="0" fontId="12" fillId="0" borderId="12" xfId="0" applyFont="1" applyBorder="1" applyAlignment="1">
      <alignment horizontal="left" vertical="center"/>
    </xf>
    <xf numFmtId="0" fontId="12" fillId="0" borderId="13" xfId="0" applyFont="1" applyBorder="1" applyAlignment="1">
      <alignment horizontal="left" vertical="center"/>
    </xf>
    <xf numFmtId="0" fontId="14" fillId="7" borderId="1" xfId="0" applyFont="1" applyFill="1" applyBorder="1" applyAlignment="1">
      <alignment horizontal="left" vertical="center"/>
    </xf>
    <xf numFmtId="0" fontId="14" fillId="7" borderId="4" xfId="0" applyFont="1" applyFill="1" applyBorder="1" applyAlignment="1">
      <alignment horizontal="center" vertical="center"/>
    </xf>
    <xf numFmtId="0" fontId="14" fillId="7" borderId="10" xfId="0" applyFont="1" applyFill="1" applyBorder="1" applyAlignment="1">
      <alignment horizontal="center" vertical="center" wrapText="1"/>
    </xf>
    <xf numFmtId="4" fontId="14" fillId="7" borderId="10" xfId="0" applyNumberFormat="1" applyFont="1" applyFill="1" applyBorder="1" applyAlignment="1">
      <alignment horizontal="right" vertical="center" wrapText="1"/>
    </xf>
    <xf numFmtId="0" fontId="12" fillId="0" borderId="13" xfId="0" applyFont="1" applyBorder="1" applyAlignment="1">
      <alignment horizontal="center" vertical="center"/>
    </xf>
    <xf numFmtId="4" fontId="12" fillId="0" borderId="10" xfId="0" applyNumberFormat="1" applyFont="1" applyBorder="1" applyAlignment="1">
      <alignment vertical="center"/>
    </xf>
    <xf numFmtId="0" fontId="12" fillId="0" borderId="11" xfId="0" applyFont="1" applyBorder="1" applyAlignment="1">
      <alignment horizontal="left" vertical="center"/>
    </xf>
    <xf numFmtId="0" fontId="12" fillId="0" borderId="11" xfId="0" applyFont="1" applyBorder="1" applyAlignment="1">
      <alignment horizontal="left" vertical="center"/>
    </xf>
    <xf numFmtId="0" fontId="12" fillId="0" borderId="12" xfId="0" applyFont="1" applyBorder="1" applyAlignment="1">
      <alignment horizontal="left" vertical="center"/>
    </xf>
    <xf numFmtId="0" fontId="0" fillId="0" borderId="0" xfId="0"/>
    <xf numFmtId="0" fontId="0" fillId="0" borderId="0" xfId="0" applyAlignment="1">
      <alignment horizontal="center"/>
    </xf>
    <xf numFmtId="0" fontId="1" fillId="0" borderId="0" xfId="0" applyFont="1" applyAlignment="1">
      <alignment horizontal="center"/>
    </xf>
    <xf numFmtId="168" fontId="0" fillId="0" borderId="0" xfId="0" applyNumberFormat="1" applyAlignment="1">
      <alignment horizontal="center"/>
    </xf>
    <xf numFmtId="10" fontId="0" fillId="0" borderId="0" xfId="0" applyNumberFormat="1" applyAlignment="1">
      <alignment horizontal="center"/>
    </xf>
    <xf numFmtId="165" fontId="0" fillId="0" borderId="0" xfId="4" applyFont="1" applyAlignment="1">
      <alignment horizontal="center"/>
    </xf>
    <xf numFmtId="2" fontId="0" fillId="0" borderId="0" xfId="0" applyNumberFormat="1" applyAlignment="1">
      <alignment horizontal="center"/>
    </xf>
    <xf numFmtId="0" fontId="0" fillId="0" borderId="0" xfId="0" applyFont="1" applyBorder="1"/>
    <xf numFmtId="0" fontId="0" fillId="0" borderId="33" xfId="0" applyFont="1" applyBorder="1" applyAlignment="1">
      <alignment horizontal="center"/>
    </xf>
    <xf numFmtId="0" fontId="0" fillId="0" borderId="0" xfId="0" applyNumberFormat="1" applyFont="1" applyBorder="1" applyAlignment="1">
      <alignment horizontal="center" vertical="center"/>
    </xf>
    <xf numFmtId="0" fontId="0" fillId="0" borderId="0" xfId="0" applyNumberFormat="1" applyFont="1" applyFill="1" applyBorder="1" applyAlignment="1">
      <alignment horizontal="center" vertical="center"/>
    </xf>
    <xf numFmtId="0" fontId="17" fillId="0" borderId="0" xfId="0" applyFont="1"/>
    <xf numFmtId="0" fontId="0" fillId="0" borderId="0" xfId="0" applyFill="1" applyBorder="1" applyAlignment="1">
      <alignment horizontal="center" vertical="center"/>
    </xf>
    <xf numFmtId="0" fontId="0" fillId="0" borderId="0" xfId="0" applyBorder="1" applyAlignment="1">
      <alignment horizontal="center" vertical="center"/>
    </xf>
    <xf numFmtId="0" fontId="1" fillId="0" borderId="0" xfId="0" applyFont="1" applyBorder="1" applyAlignment="1">
      <alignment horizontal="center"/>
    </xf>
    <xf numFmtId="0" fontId="0" fillId="0" borderId="33" xfId="0" applyNumberFormat="1" applyFont="1" applyBorder="1" applyAlignment="1">
      <alignment horizontal="center" vertical="center"/>
    </xf>
    <xf numFmtId="0" fontId="0" fillId="0" borderId="33" xfId="0" applyFont="1" applyBorder="1" applyAlignment="1">
      <alignment horizontal="center" vertical="center"/>
    </xf>
    <xf numFmtId="0" fontId="0" fillId="0" borderId="0" xfId="0" applyFont="1" applyBorder="1" applyAlignment="1">
      <alignment horizontal="center" vertical="center"/>
    </xf>
    <xf numFmtId="2" fontId="0" fillId="0" borderId="33" xfId="0" applyNumberFormat="1" applyFont="1" applyBorder="1" applyAlignment="1">
      <alignment horizontal="center"/>
    </xf>
    <xf numFmtId="2" fontId="0" fillId="0" borderId="0" xfId="0" applyNumberFormat="1" applyFont="1" applyBorder="1" applyAlignment="1">
      <alignment horizontal="center"/>
    </xf>
    <xf numFmtId="166" fontId="0" fillId="0" borderId="33" xfId="0" applyNumberFormat="1" applyFont="1" applyBorder="1" applyAlignment="1">
      <alignment horizontal="center" vertical="center"/>
    </xf>
    <xf numFmtId="0" fontId="0" fillId="0" borderId="0" xfId="0" quotePrefix="1" applyBorder="1"/>
    <xf numFmtId="0" fontId="0" fillId="0" borderId="28" xfId="0" applyBorder="1" applyAlignment="1">
      <alignment horizontal="center"/>
    </xf>
    <xf numFmtId="0" fontId="0" fillId="0" borderId="12" xfId="0" applyBorder="1"/>
    <xf numFmtId="166" fontId="0" fillId="0" borderId="12" xfId="0" applyNumberFormat="1" applyBorder="1" applyAlignment="1">
      <alignment horizontal="center"/>
    </xf>
    <xf numFmtId="4" fontId="0" fillId="0" borderId="12" xfId="0" applyNumberFormat="1" applyBorder="1" applyAlignment="1">
      <alignment horizontal="center"/>
    </xf>
    <xf numFmtId="0" fontId="0" fillId="3" borderId="0" xfId="0" applyFill="1"/>
    <xf numFmtId="0" fontId="1" fillId="3" borderId="0" xfId="0" applyFont="1" applyFill="1" applyAlignment="1">
      <alignment horizontal="center" vertical="center"/>
    </xf>
    <xf numFmtId="0" fontId="1" fillId="3" borderId="0" xfId="0" applyFont="1" applyFill="1"/>
    <xf numFmtId="0" fontId="0" fillId="0" borderId="12" xfId="0" applyNumberFormat="1" applyFont="1" applyBorder="1" applyAlignment="1">
      <alignment horizontal="center" vertical="center"/>
    </xf>
    <xf numFmtId="0" fontId="0" fillId="0" borderId="12" xfId="0" applyFont="1" applyBorder="1" applyAlignment="1"/>
    <xf numFmtId="2" fontId="0" fillId="0" borderId="12" xfId="0" applyNumberFormat="1" applyFont="1" applyBorder="1" applyAlignment="1">
      <alignment horizontal="center"/>
    </xf>
    <xf numFmtId="0" fontId="0" fillId="0" borderId="0" xfId="0" applyAlignment="1">
      <alignment horizontal="center"/>
    </xf>
    <xf numFmtId="0" fontId="0" fillId="0" borderId="0" xfId="0" applyAlignment="1">
      <alignment horizontal="center" vertical="center" wrapText="1"/>
    </xf>
    <xf numFmtId="166" fontId="0" fillId="0" borderId="12" xfId="0" applyNumberFormat="1" applyBorder="1" applyAlignment="1"/>
    <xf numFmtId="165" fontId="0" fillId="0" borderId="28" xfId="4" applyFont="1" applyBorder="1" applyAlignment="1"/>
    <xf numFmtId="165" fontId="0" fillId="0" borderId="28" xfId="4" applyFont="1" applyBorder="1" applyAlignment="1">
      <alignment horizontal="center"/>
    </xf>
    <xf numFmtId="165" fontId="0" fillId="0" borderId="0" xfId="0" applyNumberFormat="1" applyBorder="1"/>
    <xf numFmtId="0" fontId="0" fillId="0" borderId="12" xfId="0" applyBorder="1" applyAlignment="1">
      <alignment horizontal="center" vertical="center"/>
    </xf>
    <xf numFmtId="0" fontId="17" fillId="0" borderId="12" xfId="0" applyFont="1" applyBorder="1" applyAlignment="1"/>
    <xf numFmtId="0" fontId="0" fillId="0" borderId="12" xfId="0" applyFill="1" applyBorder="1" applyAlignment="1">
      <alignment horizontal="center" vertical="center"/>
    </xf>
    <xf numFmtId="0" fontId="0" fillId="0" borderId="12" xfId="0" applyNumberFormat="1" applyFill="1" applyBorder="1" applyAlignment="1">
      <alignment horizontal="center" vertical="center"/>
    </xf>
    <xf numFmtId="0" fontId="17" fillId="0" borderId="12" xfId="0" applyFont="1" applyBorder="1" applyAlignment="1">
      <alignment wrapText="1"/>
    </xf>
    <xf numFmtId="0" fontId="0" fillId="10" borderId="0" xfId="0" applyFont="1" applyFill="1" applyBorder="1" applyAlignment="1">
      <alignment horizontal="center" vertical="center"/>
    </xf>
    <xf numFmtId="0" fontId="0" fillId="10" borderId="0" xfId="0" applyNumberFormat="1" applyFont="1" applyFill="1" applyBorder="1" applyAlignment="1">
      <alignment horizontal="center" vertical="center"/>
    </xf>
    <xf numFmtId="0" fontId="0" fillId="10" borderId="0" xfId="0" applyFill="1" applyBorder="1" applyAlignment="1"/>
    <xf numFmtId="0" fontId="0" fillId="10" borderId="0" xfId="0" applyFont="1" applyFill="1" applyBorder="1" applyAlignment="1"/>
    <xf numFmtId="2" fontId="0" fillId="10" borderId="0" xfId="0" applyNumberFormat="1" applyFont="1" applyFill="1" applyBorder="1" applyAlignment="1">
      <alignment horizontal="center"/>
    </xf>
    <xf numFmtId="0" fontId="0" fillId="0" borderId="0" xfId="0" applyFont="1" applyBorder="1" applyAlignment="1">
      <alignment horizontal="left"/>
    </xf>
    <xf numFmtId="0" fontId="1" fillId="3" borderId="0" xfId="0" applyFont="1" applyFill="1" applyAlignment="1">
      <alignment horizontal="left" vertical="center"/>
    </xf>
    <xf numFmtId="0" fontId="0" fillId="0" borderId="12" xfId="0" applyNumberFormat="1" applyBorder="1" applyAlignment="1">
      <alignment horizontal="center" vertical="center"/>
    </xf>
    <xf numFmtId="2" fontId="0" fillId="0" borderId="14" xfId="0" applyNumberFormat="1" applyFont="1" applyBorder="1" applyAlignment="1">
      <alignment horizontal="center"/>
    </xf>
    <xf numFmtId="0" fontId="0" fillId="0" borderId="14" xfId="0" applyNumberFormat="1" applyFont="1" applyBorder="1" applyAlignment="1">
      <alignment horizontal="center" vertical="center"/>
    </xf>
    <xf numFmtId="0" fontId="0" fillId="0" borderId="14" xfId="0" applyFont="1" applyBorder="1" applyAlignment="1"/>
    <xf numFmtId="0" fontId="0" fillId="0" borderId="14" xfId="0" applyFont="1" applyBorder="1" applyAlignment="1">
      <alignment horizontal="center" vertical="center"/>
    </xf>
    <xf numFmtId="0" fontId="11" fillId="3" borderId="0" xfId="0" applyFont="1" applyFill="1" applyBorder="1" applyAlignment="1">
      <alignment horizontal="center" vertical="center"/>
    </xf>
    <xf numFmtId="0" fontId="11" fillId="4" borderId="12" xfId="0" applyFont="1" applyFill="1" applyBorder="1" applyAlignment="1">
      <alignment horizontal="left" vertical="center"/>
    </xf>
    <xf numFmtId="0" fontId="11" fillId="4" borderId="12" xfId="0" applyFont="1" applyFill="1" applyBorder="1" applyAlignment="1">
      <alignment horizontal="center"/>
    </xf>
    <xf numFmtId="0" fontId="11" fillId="4" borderId="12" xfId="0" applyFont="1" applyFill="1" applyBorder="1"/>
    <xf numFmtId="4" fontId="11" fillId="4" borderId="12" xfId="0" applyNumberFormat="1" applyFont="1" applyFill="1" applyBorder="1" applyAlignment="1">
      <alignment horizontal="center"/>
    </xf>
    <xf numFmtId="44" fontId="11" fillId="4" borderId="12" xfId="4" applyNumberFormat="1" applyFont="1" applyFill="1" applyBorder="1"/>
    <xf numFmtId="0" fontId="11" fillId="8" borderId="12" xfId="0" applyFont="1" applyFill="1" applyBorder="1" applyAlignment="1">
      <alignment vertical="center"/>
    </xf>
    <xf numFmtId="0" fontId="11" fillId="8" borderId="12" xfId="0" applyFont="1" applyFill="1" applyBorder="1" applyAlignment="1">
      <alignment horizontal="center"/>
    </xf>
    <xf numFmtId="0" fontId="11" fillId="8" borderId="12" xfId="0" applyFont="1" applyFill="1" applyBorder="1"/>
    <xf numFmtId="4" fontId="11" fillId="8" borderId="12" xfId="0" applyNumberFormat="1" applyFont="1" applyFill="1" applyBorder="1" applyAlignment="1">
      <alignment horizontal="center"/>
    </xf>
    <xf numFmtId="44" fontId="11" fillId="8" borderId="12" xfId="4" applyNumberFormat="1" applyFont="1" applyFill="1" applyBorder="1"/>
    <xf numFmtId="0" fontId="11" fillId="3" borderId="35" xfId="0" applyFont="1" applyFill="1" applyBorder="1" applyAlignment="1">
      <alignment vertical="center"/>
    </xf>
    <xf numFmtId="0" fontId="11" fillId="3" borderId="35" xfId="0" applyFont="1" applyFill="1" applyBorder="1" applyAlignment="1">
      <alignment horizontal="center"/>
    </xf>
    <xf numFmtId="0" fontId="37" fillId="3" borderId="35" xfId="0" applyFont="1" applyFill="1" applyBorder="1"/>
    <xf numFmtId="0" fontId="11" fillId="3" borderId="46" xfId="0" applyFont="1" applyFill="1" applyBorder="1" applyAlignment="1">
      <alignment horizontal="center"/>
    </xf>
    <xf numFmtId="4" fontId="11" fillId="3" borderId="46" xfId="0" applyNumberFormat="1" applyFont="1" applyFill="1" applyBorder="1" applyAlignment="1">
      <alignment horizontal="center"/>
    </xf>
    <xf numFmtId="44" fontId="11" fillId="3" borderId="46" xfId="4" applyNumberFormat="1" applyFont="1" applyFill="1" applyBorder="1"/>
    <xf numFmtId="0" fontId="9" fillId="3" borderId="35" xfId="0" applyFont="1" applyFill="1" applyBorder="1"/>
    <xf numFmtId="0" fontId="9" fillId="3" borderId="35" xfId="0" applyFont="1" applyFill="1" applyBorder="1" applyAlignment="1">
      <alignment horizontal="right"/>
    </xf>
    <xf numFmtId="0" fontId="9" fillId="0" borderId="35" xfId="0" applyFont="1" applyBorder="1" applyAlignment="1">
      <alignment horizontal="center"/>
    </xf>
    <xf numFmtId="0" fontId="9" fillId="3" borderId="35" xfId="0" applyFont="1" applyFill="1" applyBorder="1" applyAlignment="1">
      <alignment horizontal="center"/>
    </xf>
    <xf numFmtId="4" fontId="9" fillId="3" borderId="35" xfId="0" applyNumberFormat="1" applyFont="1" applyFill="1" applyBorder="1" applyAlignment="1">
      <alignment horizontal="center"/>
    </xf>
    <xf numFmtId="44" fontId="9" fillId="3" borderId="35" xfId="4" applyNumberFormat="1" applyFont="1" applyFill="1" applyBorder="1"/>
    <xf numFmtId="0" fontId="11" fillId="9" borderId="35" xfId="0" applyFont="1" applyFill="1" applyBorder="1" applyAlignment="1">
      <alignment vertical="center"/>
    </xf>
    <xf numFmtId="0" fontId="11" fillId="9" borderId="35" xfId="0" applyFont="1" applyFill="1" applyBorder="1" applyAlignment="1">
      <alignment horizontal="center"/>
    </xf>
    <xf numFmtId="0" fontId="11" fillId="9" borderId="35" xfId="0" applyFont="1" applyFill="1" applyBorder="1"/>
    <xf numFmtId="4" fontId="11" fillId="9" borderId="35" xfId="0" applyNumberFormat="1" applyFont="1" applyFill="1" applyBorder="1" applyAlignment="1">
      <alignment horizontal="center"/>
    </xf>
    <xf numFmtId="44" fontId="11" fillId="9" borderId="35" xfId="4" applyNumberFormat="1" applyFont="1" applyFill="1" applyBorder="1"/>
    <xf numFmtId="0" fontId="11" fillId="3" borderId="12" xfId="0" applyFont="1" applyFill="1" applyBorder="1"/>
    <xf numFmtId="0" fontId="9" fillId="3" borderId="12" xfId="0" applyFont="1" applyFill="1" applyBorder="1" applyAlignment="1">
      <alignment horizontal="center"/>
    </xf>
    <xf numFmtId="4" fontId="9" fillId="3" borderId="12" xfId="0" applyNumberFormat="1" applyFont="1" applyFill="1" applyBorder="1" applyAlignment="1">
      <alignment horizontal="center"/>
    </xf>
    <xf numFmtId="44" fontId="9" fillId="3" borderId="12" xfId="4" applyNumberFormat="1" applyFont="1" applyFill="1" applyBorder="1"/>
    <xf numFmtId="0" fontId="11" fillId="3" borderId="34" xfId="0" applyFont="1" applyFill="1" applyBorder="1"/>
    <xf numFmtId="0" fontId="9" fillId="3" borderId="34" xfId="0" applyFont="1" applyFill="1" applyBorder="1" applyAlignment="1">
      <alignment horizontal="center"/>
    </xf>
    <xf numFmtId="0" fontId="37" fillId="3" borderId="34" xfId="0" applyFont="1" applyFill="1" applyBorder="1"/>
    <xf numFmtId="4" fontId="9" fillId="3" borderId="34" xfId="0" applyNumberFormat="1" applyFont="1" applyFill="1" applyBorder="1" applyAlignment="1">
      <alignment horizontal="center"/>
    </xf>
    <xf numFmtId="44" fontId="9" fillId="3" borderId="34" xfId="4" applyNumberFormat="1" applyFont="1" applyFill="1" applyBorder="1"/>
    <xf numFmtId="0" fontId="9" fillId="3" borderId="46" xfId="0" applyFont="1" applyFill="1" applyBorder="1"/>
    <xf numFmtId="0" fontId="9" fillId="3" borderId="46" xfId="0" applyFont="1" applyFill="1" applyBorder="1" applyAlignment="1">
      <alignment horizontal="center"/>
    </xf>
    <xf numFmtId="4" fontId="9" fillId="3" borderId="46" xfId="0" applyNumberFormat="1" applyFont="1" applyFill="1" applyBorder="1" applyAlignment="1">
      <alignment horizontal="center"/>
    </xf>
    <xf numFmtId="44" fontId="9" fillId="3" borderId="46" xfId="4" applyNumberFormat="1" applyFont="1" applyFill="1" applyBorder="1"/>
    <xf numFmtId="0" fontId="11" fillId="3" borderId="35" xfId="0" applyFont="1" applyFill="1" applyBorder="1"/>
    <xf numFmtId="0" fontId="9" fillId="0" borderId="35" xfId="0" applyFont="1" applyFill="1" applyBorder="1" applyAlignment="1">
      <alignment horizontal="center"/>
    </xf>
    <xf numFmtId="0" fontId="11" fillId="0" borderId="35" xfId="0" applyFont="1" applyFill="1" applyBorder="1"/>
    <xf numFmtId="0" fontId="9" fillId="3" borderId="36" xfId="0" applyFont="1" applyFill="1" applyBorder="1"/>
    <xf numFmtId="0" fontId="9" fillId="3" borderId="36" xfId="0" applyFont="1" applyFill="1" applyBorder="1" applyAlignment="1">
      <alignment horizontal="center"/>
    </xf>
    <xf numFmtId="4" fontId="9" fillId="3" borderId="36" xfId="0" applyNumberFormat="1" applyFont="1" applyFill="1" applyBorder="1" applyAlignment="1">
      <alignment horizontal="center"/>
    </xf>
    <xf numFmtId="44" fontId="9" fillId="3" borderId="36" xfId="4" applyNumberFormat="1" applyFont="1" applyFill="1" applyBorder="1"/>
    <xf numFmtId="0" fontId="38" fillId="3" borderId="35" xfId="7" applyFont="1" applyFill="1" applyBorder="1" applyAlignment="1" applyProtection="1">
      <alignment horizontal="center"/>
    </xf>
    <xf numFmtId="0" fontId="9" fillId="3" borderId="35" xfId="0" applyFont="1" applyFill="1" applyBorder="1" applyAlignment="1">
      <alignment horizontal="center" wrapText="1"/>
    </xf>
    <xf numFmtId="0" fontId="9" fillId="3" borderId="34" xfId="0" applyFont="1" applyFill="1" applyBorder="1"/>
    <xf numFmtId="4" fontId="11" fillId="4" borderId="12" xfId="0" applyNumberFormat="1" applyFont="1" applyFill="1" applyBorder="1" applyAlignment="1">
      <alignment horizontal="left" vertical="center"/>
    </xf>
    <xf numFmtId="44" fontId="11" fillId="4" borderId="12" xfId="4" applyNumberFormat="1" applyFont="1" applyFill="1" applyBorder="1" applyAlignment="1">
      <alignment horizontal="left" vertical="center"/>
    </xf>
    <xf numFmtId="0" fontId="11" fillId="8" borderId="12" xfId="0" applyFont="1" applyFill="1" applyBorder="1" applyAlignment="1">
      <alignment horizontal="left" vertical="center"/>
    </xf>
    <xf numFmtId="4" fontId="11" fillId="8" borderId="12" xfId="0" applyNumberFormat="1" applyFont="1" applyFill="1" applyBorder="1" applyAlignment="1">
      <alignment horizontal="left" vertical="center"/>
    </xf>
    <xf numFmtId="44" fontId="11" fillId="8" borderId="12" xfId="4" applyNumberFormat="1" applyFont="1" applyFill="1" applyBorder="1" applyAlignment="1">
      <alignment horizontal="left" vertical="center"/>
    </xf>
    <xf numFmtId="0" fontId="11" fillId="3" borderId="34" xfId="0" applyFont="1" applyFill="1" applyBorder="1" applyAlignment="1">
      <alignment horizontal="center"/>
    </xf>
    <xf numFmtId="4" fontId="11" fillId="3" borderId="34" xfId="0" applyNumberFormat="1" applyFont="1" applyFill="1" applyBorder="1" applyAlignment="1">
      <alignment horizontal="center"/>
    </xf>
    <xf numFmtId="44" fontId="11" fillId="3" borderId="34" xfId="4" applyNumberFormat="1" applyFont="1" applyFill="1" applyBorder="1"/>
    <xf numFmtId="4" fontId="11" fillId="3" borderId="35" xfId="0" applyNumberFormat="1" applyFont="1" applyFill="1" applyBorder="1" applyAlignment="1">
      <alignment horizontal="center"/>
    </xf>
    <xf numFmtId="44" fontId="11" fillId="3" borderId="35" xfId="4" applyNumberFormat="1" applyFont="1" applyFill="1" applyBorder="1"/>
    <xf numFmtId="0" fontId="9" fillId="3" borderId="7" xfId="0" applyFont="1" applyFill="1" applyBorder="1"/>
    <xf numFmtId="0" fontId="9" fillId="3" borderId="0" xfId="0" applyFont="1" applyFill="1" applyBorder="1"/>
    <xf numFmtId="0" fontId="9" fillId="3" borderId="0" xfId="0" applyFont="1" applyFill="1" applyBorder="1" applyAlignment="1">
      <alignment horizontal="center"/>
    </xf>
    <xf numFmtId="4" fontId="9" fillId="3" borderId="0" xfId="0" applyNumberFormat="1" applyFont="1" applyFill="1" applyBorder="1" applyAlignment="1">
      <alignment horizontal="center"/>
    </xf>
    <xf numFmtId="44" fontId="9" fillId="3" borderId="0" xfId="4" applyNumberFormat="1" applyFont="1" applyFill="1" applyBorder="1"/>
    <xf numFmtId="44" fontId="9" fillId="3" borderId="8" xfId="4" applyNumberFormat="1" applyFont="1" applyFill="1" applyBorder="1"/>
    <xf numFmtId="0" fontId="11" fillId="4" borderId="11" xfId="0" applyFont="1" applyFill="1" applyBorder="1" applyAlignment="1">
      <alignment horizontal="left" vertical="center"/>
    </xf>
    <xf numFmtId="44" fontId="11" fillId="4" borderId="13" xfId="4" applyNumberFormat="1" applyFont="1" applyFill="1" applyBorder="1"/>
    <xf numFmtId="0" fontId="11" fillId="8" borderId="11" xfId="0" applyFont="1" applyFill="1" applyBorder="1" applyAlignment="1">
      <alignment vertical="center"/>
    </xf>
    <xf numFmtId="44" fontId="11" fillId="8" borderId="13" xfId="4" applyNumberFormat="1" applyFont="1" applyFill="1" applyBorder="1"/>
    <xf numFmtId="0" fontId="11" fillId="3" borderId="49" xfId="0" applyFont="1" applyFill="1" applyBorder="1" applyAlignment="1">
      <alignment vertical="center"/>
    </xf>
    <xf numFmtId="44" fontId="11" fillId="3" borderId="50" xfId="4" applyNumberFormat="1" applyFont="1" applyFill="1" applyBorder="1"/>
    <xf numFmtId="0" fontId="9" fillId="3" borderId="49" xfId="0" applyFont="1" applyFill="1" applyBorder="1"/>
    <xf numFmtId="44" fontId="9" fillId="3" borderId="51" xfId="4" applyNumberFormat="1" applyFont="1" applyFill="1" applyBorder="1"/>
    <xf numFmtId="0" fontId="11" fillId="9" borderId="49" xfId="0" applyFont="1" applyFill="1" applyBorder="1" applyAlignment="1">
      <alignment vertical="center"/>
    </xf>
    <xf numFmtId="44" fontId="11" fillId="9" borderId="51" xfId="4" applyNumberFormat="1" applyFont="1" applyFill="1" applyBorder="1"/>
    <xf numFmtId="0" fontId="11" fillId="8" borderId="11" xfId="0" applyFont="1" applyFill="1" applyBorder="1"/>
    <xf numFmtId="0" fontId="11" fillId="3" borderId="11" xfId="0" applyFont="1" applyFill="1" applyBorder="1"/>
    <xf numFmtId="44" fontId="9" fillId="3" borderId="13" xfId="4" applyNumberFormat="1" applyFont="1" applyFill="1" applyBorder="1"/>
    <xf numFmtId="0" fontId="11" fillId="3" borderId="47" xfId="0" applyFont="1" applyFill="1" applyBorder="1"/>
    <xf numFmtId="44" fontId="9" fillId="3" borderId="48" xfId="4" applyNumberFormat="1" applyFont="1" applyFill="1" applyBorder="1"/>
    <xf numFmtId="0" fontId="9" fillId="3" borderId="52" xfId="0" applyFont="1" applyFill="1" applyBorder="1"/>
    <xf numFmtId="44" fontId="9" fillId="3" borderId="50" xfId="4" applyNumberFormat="1" applyFont="1" applyFill="1" applyBorder="1"/>
    <xf numFmtId="0" fontId="11" fillId="3" borderId="49" xfId="0" applyFont="1" applyFill="1" applyBorder="1"/>
    <xf numFmtId="0" fontId="9" fillId="3" borderId="53" xfId="0" applyFont="1" applyFill="1" applyBorder="1"/>
    <xf numFmtId="44" fontId="9" fillId="3" borderId="54" xfId="4" applyNumberFormat="1" applyFont="1" applyFill="1" applyBorder="1"/>
    <xf numFmtId="0" fontId="9" fillId="3" borderId="47" xfId="0" applyFont="1" applyFill="1" applyBorder="1"/>
    <xf numFmtId="44" fontId="11" fillId="4" borderId="13" xfId="4" applyNumberFormat="1" applyFont="1" applyFill="1" applyBorder="1" applyAlignment="1">
      <alignment horizontal="left" vertical="center"/>
    </xf>
    <xf numFmtId="0" fontId="11" fillId="8" borderId="11" xfId="0" applyFont="1" applyFill="1" applyBorder="1" applyAlignment="1">
      <alignment horizontal="left" vertical="center"/>
    </xf>
    <xf numFmtId="44" fontId="11" fillId="8" borderId="13" xfId="4" applyNumberFormat="1" applyFont="1" applyFill="1" applyBorder="1" applyAlignment="1">
      <alignment horizontal="left" vertical="center"/>
    </xf>
    <xf numFmtId="44" fontId="11" fillId="3" borderId="48" xfId="4" applyNumberFormat="1" applyFont="1" applyFill="1" applyBorder="1"/>
    <xf numFmtId="44" fontId="11" fillId="3" borderId="51" xfId="4" applyNumberFormat="1" applyFont="1" applyFill="1" applyBorder="1"/>
    <xf numFmtId="44" fontId="11" fillId="3" borderId="13" xfId="4" applyNumberFormat="1" applyFont="1" applyFill="1" applyBorder="1"/>
    <xf numFmtId="0" fontId="9" fillId="3" borderId="8" xfId="0" applyFont="1" applyFill="1" applyBorder="1"/>
    <xf numFmtId="0" fontId="9" fillId="3" borderId="9" xfId="0" applyFont="1" applyFill="1" applyBorder="1"/>
    <xf numFmtId="0" fontId="9" fillId="3" borderId="28" xfId="0" applyFont="1" applyFill="1" applyBorder="1"/>
    <xf numFmtId="0" fontId="9" fillId="3" borderId="10" xfId="0" applyFont="1" applyFill="1" applyBorder="1"/>
    <xf numFmtId="0" fontId="11" fillId="3" borderId="47" xfId="0" applyFont="1" applyFill="1" applyBorder="1" applyAlignment="1">
      <alignment vertical="center"/>
    </xf>
    <xf numFmtId="0" fontId="11" fillId="3" borderId="34" xfId="0" applyFont="1" applyFill="1" applyBorder="1" applyAlignment="1">
      <alignment vertical="center"/>
    </xf>
    <xf numFmtId="0" fontId="11" fillId="3" borderId="7" xfId="0" applyFont="1" applyFill="1" applyBorder="1" applyAlignment="1">
      <alignment horizontal="right"/>
    </xf>
    <xf numFmtId="0" fontId="11" fillId="3" borderId="0" xfId="0" applyFont="1" applyFill="1" applyBorder="1" applyAlignment="1">
      <alignment horizontal="right"/>
    </xf>
    <xf numFmtId="44" fontId="11" fillId="3" borderId="8" xfId="4" applyNumberFormat="1" applyFont="1" applyFill="1" applyBorder="1"/>
    <xf numFmtId="0" fontId="9" fillId="3" borderId="83" xfId="0" applyFont="1" applyFill="1" applyBorder="1"/>
    <xf numFmtId="4" fontId="9" fillId="3" borderId="84" xfId="0" applyNumberFormat="1" applyFont="1" applyFill="1" applyBorder="1" applyAlignment="1">
      <alignment horizontal="center"/>
    </xf>
    <xf numFmtId="44" fontId="9" fillId="3" borderId="84" xfId="4" applyNumberFormat="1" applyFont="1" applyFill="1" applyBorder="1"/>
    <xf numFmtId="44" fontId="9" fillId="3" borderId="85" xfId="4" applyNumberFormat="1" applyFont="1" applyFill="1" applyBorder="1"/>
    <xf numFmtId="0" fontId="9" fillId="3" borderId="36" xfId="0" applyFont="1" applyFill="1" applyBorder="1" applyAlignment="1">
      <alignment horizontal="right"/>
    </xf>
    <xf numFmtId="0" fontId="9" fillId="3" borderId="36" xfId="0" applyFont="1" applyFill="1" applyBorder="1" applyAlignment="1">
      <alignment wrapText="1"/>
    </xf>
    <xf numFmtId="0" fontId="101" fillId="3" borderId="35" xfId="0" applyFont="1" applyFill="1" applyBorder="1"/>
    <xf numFmtId="4" fontId="9" fillId="87" borderId="35" xfId="0" applyNumberFormat="1" applyFont="1" applyFill="1" applyBorder="1" applyAlignment="1">
      <alignment horizontal="center"/>
    </xf>
    <xf numFmtId="4" fontId="9" fillId="87" borderId="46" xfId="0" applyNumberFormat="1" applyFont="1" applyFill="1" applyBorder="1" applyAlignment="1">
      <alignment horizontal="center"/>
    </xf>
    <xf numFmtId="4" fontId="9" fillId="87" borderId="36" xfId="0" applyNumberFormat="1" applyFont="1" applyFill="1" applyBorder="1" applyAlignment="1">
      <alignment horizontal="center"/>
    </xf>
    <xf numFmtId="4" fontId="9" fillId="87" borderId="84" xfId="0" applyNumberFormat="1" applyFont="1" applyFill="1" applyBorder="1" applyAlignment="1">
      <alignment horizontal="center"/>
    </xf>
    <xf numFmtId="4" fontId="9" fillId="88" borderId="35" xfId="0" applyNumberFormat="1" applyFont="1" applyFill="1" applyBorder="1" applyAlignment="1">
      <alignment horizontal="center"/>
    </xf>
    <xf numFmtId="4" fontId="0" fillId="0" borderId="0" xfId="4" applyNumberFormat="1" applyFont="1" applyAlignment="1">
      <alignment horizontal="center"/>
    </xf>
    <xf numFmtId="0" fontId="102" fillId="0" borderId="0" xfId="0" applyFont="1" applyAlignment="1">
      <alignment horizontal="center" vertical="center"/>
    </xf>
    <xf numFmtId="0" fontId="105" fillId="0" borderId="0" xfId="0" applyFont="1" applyAlignment="1">
      <alignment horizontal="center" vertical="center" wrapText="1"/>
    </xf>
    <xf numFmtId="0" fontId="106" fillId="0" borderId="0" xfId="0" applyFont="1" applyAlignment="1">
      <alignment horizontal="center" vertical="center"/>
    </xf>
    <xf numFmtId="0" fontId="106" fillId="0" borderId="0" xfId="0" applyFont="1" applyAlignment="1">
      <alignment horizontal="left" vertical="center" wrapText="1"/>
    </xf>
    <xf numFmtId="168" fontId="106" fillId="0" borderId="0" xfId="0" applyNumberFormat="1" applyFont="1" applyAlignment="1">
      <alignment horizontal="right" vertical="center"/>
    </xf>
    <xf numFmtId="0" fontId="107" fillId="0" borderId="0" xfId="56729"/>
    <xf numFmtId="0" fontId="107" fillId="0" borderId="0" xfId="56729"/>
    <xf numFmtId="2" fontId="0" fillId="0" borderId="12" xfId="0" applyNumberFormat="1" applyFont="1" applyFill="1" applyBorder="1" applyAlignment="1">
      <alignment horizontal="center"/>
    </xf>
    <xf numFmtId="2" fontId="0" fillId="0" borderId="12" xfId="0" applyNumberFormat="1" applyFont="1" applyFill="1" applyBorder="1" applyAlignment="1">
      <alignment horizontal="center" vertical="center"/>
    </xf>
    <xf numFmtId="2" fontId="0" fillId="0" borderId="0" xfId="0" applyNumberFormat="1" applyFont="1" applyFill="1" applyBorder="1" applyAlignment="1">
      <alignment horizontal="center"/>
    </xf>
    <xf numFmtId="0" fontId="0" fillId="0" borderId="12" xfId="0" applyFont="1" applyFill="1" applyBorder="1" applyAlignment="1">
      <alignment horizontal="center"/>
    </xf>
    <xf numFmtId="49" fontId="9" fillId="0" borderId="0" xfId="0" applyNumberFormat="1" applyFont="1" applyFill="1" applyBorder="1" applyAlignment="1">
      <alignment horizontal="left" vertical="center"/>
    </xf>
    <xf numFmtId="4" fontId="0" fillId="0" borderId="12" xfId="56728" applyNumberFormat="1" applyFont="1" applyBorder="1" applyAlignment="1">
      <alignment horizontal="center"/>
    </xf>
    <xf numFmtId="0" fontId="108" fillId="89" borderId="86" xfId="0" applyFont="1" applyFill="1" applyBorder="1" applyAlignment="1">
      <alignment horizontal="right" vertical="top" wrapText="1"/>
    </xf>
    <xf numFmtId="0" fontId="108" fillId="89" borderId="86" xfId="0" applyFont="1" applyFill="1" applyBorder="1" applyAlignment="1">
      <alignment horizontal="left" vertical="top" wrapText="1"/>
    </xf>
    <xf numFmtId="0" fontId="108" fillId="89" borderId="86" xfId="0" applyFont="1" applyFill="1" applyBorder="1" applyAlignment="1">
      <alignment horizontal="center" vertical="top" wrapText="1"/>
    </xf>
    <xf numFmtId="0" fontId="109" fillId="90" borderId="86" xfId="0" applyFont="1" applyFill="1" applyBorder="1" applyAlignment="1">
      <alignment horizontal="right" vertical="top" wrapText="1"/>
    </xf>
    <xf numFmtId="0" fontId="109" fillId="90" borderId="86" xfId="0" applyFont="1" applyFill="1" applyBorder="1" applyAlignment="1">
      <alignment horizontal="left" vertical="top" wrapText="1"/>
    </xf>
    <xf numFmtId="0" fontId="109" fillId="90" borderId="86" xfId="0" applyFont="1" applyFill="1" applyBorder="1" applyAlignment="1">
      <alignment horizontal="center" vertical="top" wrapText="1"/>
    </xf>
    <xf numFmtId="0" fontId="109" fillId="90" borderId="86" xfId="0" applyNumberFormat="1" applyFont="1" applyFill="1" applyBorder="1" applyAlignment="1">
      <alignment horizontal="right" vertical="top" wrapText="1"/>
    </xf>
    <xf numFmtId="0" fontId="0" fillId="0" borderId="12" xfId="0" applyBorder="1" applyAlignment="1">
      <alignment wrapText="1"/>
    </xf>
    <xf numFmtId="0" fontId="0" fillId="0" borderId="33" xfId="0" applyFont="1" applyBorder="1" applyAlignment="1">
      <alignment wrapText="1"/>
    </xf>
    <xf numFmtId="0" fontId="0" fillId="0" borderId="0" xfId="0" applyAlignment="1">
      <alignment wrapText="1"/>
    </xf>
    <xf numFmtId="0" fontId="0" fillId="0" borderId="14" xfId="0" applyBorder="1" applyAlignment="1">
      <alignment wrapText="1"/>
    </xf>
    <xf numFmtId="0" fontId="0" fillId="0" borderId="0" xfId="0" applyFont="1" applyBorder="1" applyAlignment="1">
      <alignment horizontal="center"/>
    </xf>
    <xf numFmtId="0" fontId="0" fillId="0" borderId="1" xfId="0" applyFont="1" applyBorder="1"/>
    <xf numFmtId="0" fontId="0" fillId="0" borderId="1" xfId="0" applyFont="1" applyBorder="1" applyAlignment="1">
      <alignment horizontal="center" vertical="center"/>
    </xf>
    <xf numFmtId="2" fontId="0" fillId="0" borderId="1" xfId="0" applyNumberFormat="1" applyFont="1" applyBorder="1" applyAlignment="1">
      <alignment horizontal="center"/>
    </xf>
    <xf numFmtId="0" fontId="0" fillId="0" borderId="1" xfId="0" applyFont="1" applyBorder="1" applyAlignment="1">
      <alignment horizontal="center"/>
    </xf>
    <xf numFmtId="2" fontId="0" fillId="0" borderId="1" xfId="0" applyNumberFormat="1" applyFont="1" applyBorder="1" applyAlignment="1">
      <alignment horizontal="center" vertical="center"/>
    </xf>
    <xf numFmtId="0" fontId="0" fillId="0" borderId="1" xfId="0" applyFont="1" applyBorder="1" applyAlignment="1">
      <alignment horizontal="left" vertical="center"/>
    </xf>
    <xf numFmtId="0" fontId="0" fillId="0" borderId="1" xfId="0" applyBorder="1" applyAlignment="1">
      <alignment horizontal="left" vertical="center"/>
    </xf>
    <xf numFmtId="0" fontId="0" fillId="0" borderId="1" xfId="0" applyBorder="1" applyAlignment="1">
      <alignment horizontal="center" vertical="center"/>
    </xf>
    <xf numFmtId="198" fontId="0" fillId="0" borderId="12" xfId="0" applyNumberFormat="1" applyFont="1" applyFill="1" applyBorder="1" applyAlignment="1">
      <alignment horizontal="center"/>
    </xf>
    <xf numFmtId="0" fontId="0" fillId="91" borderId="12" xfId="0" applyFill="1" applyBorder="1" applyAlignment="1">
      <alignment horizontal="center" vertical="center"/>
    </xf>
    <xf numFmtId="0" fontId="0" fillId="91" borderId="12" xfId="0" applyNumberFormat="1" applyFont="1" applyFill="1" applyBorder="1" applyAlignment="1">
      <alignment horizontal="center" vertical="center"/>
    </xf>
    <xf numFmtId="0" fontId="17" fillId="91" borderId="12" xfId="0" applyFont="1" applyFill="1" applyBorder="1" applyAlignment="1">
      <alignment wrapText="1"/>
    </xf>
    <xf numFmtId="4" fontId="0" fillId="91" borderId="12" xfId="56728" applyNumberFormat="1" applyFont="1" applyFill="1" applyBorder="1" applyAlignment="1">
      <alignment horizontal="center"/>
    </xf>
    <xf numFmtId="198" fontId="0" fillId="91" borderId="12" xfId="0" applyNumberFormat="1" applyFont="1" applyFill="1" applyBorder="1" applyAlignment="1">
      <alignment horizontal="center"/>
    </xf>
    <xf numFmtId="168" fontId="106" fillId="0" borderId="0" xfId="0" applyNumberFormat="1" applyFont="1" applyAlignment="1">
      <alignment horizontal="right" vertical="center"/>
    </xf>
    <xf numFmtId="0" fontId="107" fillId="0" borderId="0" xfId="56729"/>
    <xf numFmtId="0" fontId="110" fillId="0" borderId="0" xfId="33554" applyFont="1" applyAlignment="1">
      <alignment horizontal="left"/>
    </xf>
    <xf numFmtId="0" fontId="110" fillId="0" borderId="0" xfId="33554" applyFont="1" applyAlignment="1">
      <alignment horizontal="right"/>
    </xf>
    <xf numFmtId="0" fontId="5" fillId="0" borderId="0" xfId="33554"/>
    <xf numFmtId="0" fontId="110" fillId="0" borderId="0" xfId="33554" applyNumberFormat="1" applyFont="1" applyAlignment="1">
      <alignment horizontal="left"/>
    </xf>
    <xf numFmtId="0" fontId="11" fillId="0" borderId="0" xfId="0" applyFont="1" applyAlignment="1">
      <alignment horizontal="center" vertical="center" wrapText="1"/>
    </xf>
    <xf numFmtId="2" fontId="12" fillId="0" borderId="0" xfId="0" applyNumberFormat="1" applyFont="1" applyAlignment="1">
      <alignment horizontal="center"/>
    </xf>
    <xf numFmtId="0" fontId="12" fillId="0" borderId="0" xfId="0" applyFont="1"/>
    <xf numFmtId="0" fontId="12" fillId="0" borderId="0" xfId="0" applyFont="1" applyAlignment="1">
      <alignment horizontal="center"/>
    </xf>
    <xf numFmtId="168" fontId="12" fillId="0" borderId="0" xfId="0" applyNumberFormat="1" applyFont="1" applyAlignment="1">
      <alignment horizontal="right"/>
    </xf>
    <xf numFmtId="210" fontId="12" fillId="0" borderId="0" xfId="0" applyNumberFormat="1" applyFont="1" applyAlignment="1">
      <alignment horizontal="center"/>
    </xf>
    <xf numFmtId="0" fontId="109" fillId="89" borderId="86" xfId="0" applyFont="1" applyFill="1" applyBorder="1" applyAlignment="1">
      <alignment horizontal="right" vertical="top" wrapText="1"/>
    </xf>
    <xf numFmtId="0" fontId="109" fillId="89" borderId="86" xfId="0" applyFont="1" applyFill="1" applyBorder="1" applyAlignment="1">
      <alignment horizontal="left" vertical="top" wrapText="1"/>
    </xf>
    <xf numFmtId="0" fontId="109" fillId="89" borderId="86" xfId="0" applyFont="1" applyFill="1" applyBorder="1" applyAlignment="1">
      <alignment horizontal="center" vertical="top" wrapText="1"/>
    </xf>
    <xf numFmtId="0" fontId="109" fillId="89" borderId="86" xfId="0" applyNumberFormat="1" applyFont="1" applyFill="1" applyBorder="1" applyAlignment="1">
      <alignment horizontal="right" vertical="top" wrapText="1"/>
    </xf>
    <xf numFmtId="0" fontId="0" fillId="0" borderId="12" xfId="0" applyFont="1" applyBorder="1" applyAlignment="1">
      <alignment horizontal="center" vertical="center"/>
    </xf>
    <xf numFmtId="0" fontId="0" fillId="0" borderId="12" xfId="0" applyFont="1" applyBorder="1" applyAlignment="1">
      <alignment horizontal="center"/>
    </xf>
    <xf numFmtId="0" fontId="0" fillId="0" borderId="12" xfId="0" applyBorder="1" applyAlignment="1">
      <alignment horizontal="center"/>
    </xf>
    <xf numFmtId="0" fontId="11" fillId="3" borderId="28" xfId="0" applyFont="1" applyFill="1" applyBorder="1" applyAlignment="1">
      <alignment horizontal="center" vertical="center"/>
    </xf>
    <xf numFmtId="0" fontId="6" fillId="3" borderId="28" xfId="0" applyFont="1" applyFill="1" applyBorder="1" applyAlignment="1">
      <alignment horizontal="center" vertical="center"/>
    </xf>
    <xf numFmtId="0" fontId="12" fillId="3" borderId="28" xfId="0" applyFont="1" applyFill="1" applyBorder="1" applyAlignment="1">
      <alignment horizontal="left" vertical="center"/>
    </xf>
    <xf numFmtId="0" fontId="12" fillId="3" borderId="28" xfId="0" applyFont="1" applyFill="1" applyBorder="1" applyAlignment="1">
      <alignment vertical="center" wrapText="1"/>
    </xf>
    <xf numFmtId="0" fontId="12" fillId="3" borderId="10" xfId="0" applyFont="1" applyFill="1" applyBorder="1" applyAlignment="1">
      <alignment vertical="center" wrapText="1"/>
    </xf>
    <xf numFmtId="0" fontId="9" fillId="3" borderId="88" xfId="0" applyFont="1" applyFill="1" applyBorder="1" applyAlignment="1">
      <alignment vertical="center"/>
    </xf>
    <xf numFmtId="0" fontId="11" fillId="3" borderId="88" xfId="0" applyFont="1" applyFill="1" applyBorder="1" applyAlignment="1">
      <alignment horizontal="center" vertical="center"/>
    </xf>
    <xf numFmtId="0" fontId="12" fillId="3" borderId="88" xfId="0" applyFont="1" applyFill="1" applyBorder="1" applyAlignment="1">
      <alignment horizontal="right" vertical="center"/>
    </xf>
    <xf numFmtId="4" fontId="34" fillId="3" borderId="88" xfId="81" applyNumberFormat="1" applyFont="1" applyFill="1" applyBorder="1" applyAlignment="1">
      <alignment horizontal="right" vertical="center"/>
    </xf>
    <xf numFmtId="10" fontId="12" fillId="3" borderId="88" xfId="0" applyNumberFormat="1" applyFont="1" applyFill="1" applyBorder="1" applyAlignment="1">
      <alignment horizontal="left" vertical="center"/>
    </xf>
    <xf numFmtId="0" fontId="6" fillId="3" borderId="89" xfId="0" applyFont="1" applyFill="1" applyBorder="1" applyAlignment="1">
      <alignment vertical="center"/>
    </xf>
    <xf numFmtId="0" fontId="36" fillId="3" borderId="11" xfId="0" applyFont="1" applyFill="1" applyBorder="1"/>
    <xf numFmtId="0" fontId="36" fillId="3" borderId="12" xfId="0" applyFont="1" applyFill="1" applyBorder="1"/>
    <xf numFmtId="0" fontId="0" fillId="0" borderId="24" xfId="0" applyBorder="1"/>
    <xf numFmtId="0" fontId="0" fillId="0" borderId="22" xfId="0" applyBorder="1"/>
    <xf numFmtId="0" fontId="0" fillId="0" borderId="25" xfId="0" applyBorder="1"/>
    <xf numFmtId="0" fontId="0" fillId="0" borderId="79" xfId="0" applyBorder="1"/>
    <xf numFmtId="4" fontId="0" fillId="0" borderId="94" xfId="0" applyNumberFormat="1" applyBorder="1" applyAlignment="1">
      <alignment horizontal="center"/>
    </xf>
    <xf numFmtId="0" fontId="0" fillId="0" borderId="79" xfId="0" applyFill="1" applyBorder="1"/>
    <xf numFmtId="0" fontId="0" fillId="0" borderId="32" xfId="0" applyFill="1" applyBorder="1"/>
    <xf numFmtId="165" fontId="0" fillId="0" borderId="95" xfId="4" applyFont="1" applyBorder="1" applyAlignment="1">
      <alignment horizontal="center"/>
    </xf>
    <xf numFmtId="165" fontId="1" fillId="2" borderId="91" xfId="4" applyFont="1" applyFill="1" applyBorder="1" applyAlignment="1">
      <alignment horizontal="center"/>
    </xf>
    <xf numFmtId="0" fontId="0" fillId="0" borderId="91" xfId="0" applyBorder="1"/>
    <xf numFmtId="0" fontId="0" fillId="0" borderId="5" xfId="0" applyBorder="1"/>
    <xf numFmtId="0" fontId="0" fillId="0" borderId="14" xfId="0" applyBorder="1"/>
    <xf numFmtId="0" fontId="2" fillId="0" borderId="25" xfId="0" applyFont="1" applyBorder="1" applyAlignment="1">
      <alignment horizontal="center"/>
    </xf>
    <xf numFmtId="0" fontId="2" fillId="0" borderId="0" xfId="0" applyFont="1" applyBorder="1" applyAlignment="1">
      <alignment horizontal="center"/>
    </xf>
    <xf numFmtId="0" fontId="2" fillId="0" borderId="91" xfId="0" applyFont="1" applyBorder="1" applyAlignment="1">
      <alignment horizontal="center"/>
    </xf>
    <xf numFmtId="0" fontId="0" fillId="0" borderId="0" xfId="0" applyFont="1" applyBorder="1" applyAlignment="1">
      <alignment wrapText="1"/>
    </xf>
    <xf numFmtId="166" fontId="0" fillId="0" borderId="0" xfId="0" applyNumberFormat="1" applyFont="1" applyBorder="1" applyAlignment="1">
      <alignment horizontal="center" vertical="center"/>
    </xf>
    <xf numFmtId="0" fontId="0" fillId="0" borderId="0" xfId="0" applyBorder="1" applyAlignment="1">
      <alignment wrapText="1"/>
    </xf>
    <xf numFmtId="0" fontId="0" fillId="0" borderId="24" xfId="0" applyFont="1" applyBorder="1" applyAlignment="1">
      <alignment horizontal="left"/>
    </xf>
    <xf numFmtId="0" fontId="0" fillId="0" borderId="22" xfId="0" applyFont="1" applyBorder="1" applyAlignment="1">
      <alignment horizontal="center" vertical="center"/>
    </xf>
    <xf numFmtId="0" fontId="0" fillId="0" borderId="22" xfId="0" applyNumberFormat="1" applyFont="1" applyBorder="1" applyAlignment="1">
      <alignment horizontal="center" vertical="center"/>
    </xf>
    <xf numFmtId="0" fontId="0" fillId="0" borderId="25" xfId="0" applyFont="1" applyBorder="1" applyAlignment="1">
      <alignment horizontal="left"/>
    </xf>
    <xf numFmtId="0" fontId="0" fillId="10" borderId="25" xfId="0" applyFont="1" applyFill="1" applyBorder="1" applyAlignment="1">
      <alignment horizontal="left"/>
    </xf>
    <xf numFmtId="0" fontId="0" fillId="10" borderId="91" xfId="0" applyFont="1" applyFill="1" applyBorder="1" applyAlignment="1"/>
    <xf numFmtId="4" fontId="0" fillId="0" borderId="94" xfId="0" applyNumberFormat="1" applyFont="1" applyBorder="1" applyAlignment="1"/>
    <xf numFmtId="0" fontId="0" fillId="0" borderId="25" xfId="0" applyFont="1" applyFill="1" applyBorder="1" applyAlignment="1">
      <alignment horizontal="left"/>
    </xf>
    <xf numFmtId="4" fontId="0" fillId="2" borderId="91" xfId="0" applyNumberFormat="1" applyFont="1" applyFill="1" applyBorder="1" applyAlignment="1">
      <alignment horizontal="right" vertical="center"/>
    </xf>
    <xf numFmtId="0" fontId="0" fillId="0" borderId="91" xfId="0" applyFont="1" applyBorder="1"/>
    <xf numFmtId="0" fontId="0" fillId="0" borderId="79" xfId="0" applyBorder="1" applyAlignment="1">
      <alignment horizontal="left" vertical="center"/>
    </xf>
    <xf numFmtId="4" fontId="0" fillId="0" borderId="94" xfId="0" applyNumberFormat="1" applyFont="1" applyBorder="1" applyAlignment="1">
      <alignment vertical="center"/>
    </xf>
    <xf numFmtId="168" fontId="0" fillId="0" borderId="94" xfId="0" applyNumberFormat="1" applyFont="1" applyBorder="1" applyAlignment="1"/>
    <xf numFmtId="4" fontId="0" fillId="2" borderId="91" xfId="0" applyNumberFormat="1" applyFont="1" applyFill="1" applyBorder="1"/>
    <xf numFmtId="0" fontId="0" fillId="0" borderId="92" xfId="0" applyFont="1" applyBorder="1" applyAlignment="1">
      <alignment horizontal="left"/>
    </xf>
    <xf numFmtId="0" fontId="0" fillId="0" borderId="93" xfId="0" applyFont="1" applyBorder="1"/>
    <xf numFmtId="0" fontId="0" fillId="0" borderId="79" xfId="0" applyFont="1" applyBorder="1" applyAlignment="1">
      <alignment horizontal="left"/>
    </xf>
    <xf numFmtId="0" fontId="0" fillId="91" borderId="79" xfId="0" applyFont="1" applyFill="1" applyBorder="1" applyAlignment="1">
      <alignment horizontal="left"/>
    </xf>
    <xf numFmtId="4" fontId="0" fillId="91" borderId="94" xfId="0" applyNumberFormat="1" applyFont="1" applyFill="1" applyBorder="1" applyAlignment="1"/>
    <xf numFmtId="0" fontId="0" fillId="0" borderId="79" xfId="0" applyBorder="1" applyAlignment="1">
      <alignment horizontal="left"/>
    </xf>
    <xf numFmtId="0" fontId="0" fillId="91" borderId="79" xfId="0" applyFill="1" applyBorder="1" applyAlignment="1">
      <alignment horizontal="left"/>
    </xf>
    <xf numFmtId="0" fontId="0" fillId="0" borderId="94" xfId="0" applyFont="1" applyBorder="1" applyAlignment="1"/>
    <xf numFmtId="0" fontId="0" fillId="0" borderId="79" xfId="0" applyFont="1" applyBorder="1"/>
    <xf numFmtId="0" fontId="0" fillId="0" borderId="79" xfId="0" applyFont="1" applyFill="1" applyBorder="1"/>
    <xf numFmtId="0" fontId="0" fillId="0" borderId="92" xfId="0" applyFont="1" applyBorder="1"/>
    <xf numFmtId="4" fontId="0" fillId="0" borderId="94" xfId="0" applyNumberFormat="1" applyFont="1" applyFill="1" applyBorder="1" applyAlignment="1"/>
    <xf numFmtId="0" fontId="0" fillId="0" borderId="25" xfId="0" applyFont="1" applyBorder="1"/>
    <xf numFmtId="0" fontId="0" fillId="0" borderId="100" xfId="0" applyFont="1" applyFill="1" applyBorder="1" applyAlignment="1">
      <alignment horizontal="center"/>
    </xf>
    <xf numFmtId="0" fontId="0" fillId="0" borderId="101" xfId="0" applyFont="1" applyBorder="1" applyAlignment="1"/>
    <xf numFmtId="0" fontId="0" fillId="0" borderId="79" xfId="0" applyBorder="1" applyAlignment="1">
      <alignment horizontal="center" vertical="center"/>
    </xf>
    <xf numFmtId="0" fontId="0" fillId="0" borderId="79" xfId="0" applyFont="1" applyBorder="1" applyAlignment="1">
      <alignment horizontal="center" vertical="center"/>
    </xf>
    <xf numFmtId="0" fontId="116" fillId="93" borderId="86" xfId="0" applyFont="1" applyFill="1" applyBorder="1" applyAlignment="1">
      <alignment horizontal="center" vertical="center" wrapText="1"/>
    </xf>
    <xf numFmtId="4" fontId="16" fillId="92" borderId="30" xfId="0" applyNumberFormat="1" applyFont="1" applyFill="1" applyBorder="1"/>
    <xf numFmtId="0" fontId="117" fillId="93" borderId="86" xfId="0" applyFont="1" applyFill="1" applyBorder="1" applyAlignment="1">
      <alignment horizontal="center" vertical="center" wrapText="1"/>
    </xf>
    <xf numFmtId="0" fontId="118" fillId="93" borderId="86" xfId="0" applyFont="1" applyFill="1" applyBorder="1" applyAlignment="1">
      <alignment horizontal="center" vertical="center" wrapText="1"/>
    </xf>
    <xf numFmtId="0" fontId="12" fillId="0" borderId="11" xfId="0" applyFont="1" applyBorder="1" applyAlignment="1">
      <alignment horizontal="left" vertical="center"/>
    </xf>
    <xf numFmtId="0" fontId="12" fillId="0" borderId="12" xfId="0" applyFont="1" applyBorder="1" applyAlignment="1">
      <alignment horizontal="left" vertical="center"/>
    </xf>
    <xf numFmtId="0" fontId="12" fillId="0" borderId="13" xfId="0" applyFont="1" applyBorder="1" applyAlignment="1">
      <alignment horizontal="left" vertical="center"/>
    </xf>
    <xf numFmtId="0" fontId="14" fillId="7" borderId="11" xfId="0" applyFont="1" applyFill="1" applyBorder="1" applyAlignment="1">
      <alignment horizontal="left" vertical="center"/>
    </xf>
    <xf numFmtId="0" fontId="14" fillId="7" borderId="12" xfId="0" applyFont="1" applyFill="1" applyBorder="1" applyAlignment="1">
      <alignment horizontal="left" vertical="center"/>
    </xf>
    <xf numFmtId="0" fontId="14" fillId="7" borderId="13" xfId="0" applyFont="1" applyFill="1" applyBorder="1" applyAlignment="1">
      <alignment horizontal="left" vertical="center"/>
    </xf>
    <xf numFmtId="0" fontId="10" fillId="4" borderId="11" xfId="0" applyFont="1" applyFill="1" applyBorder="1" applyAlignment="1">
      <alignment horizontal="center" vertical="center"/>
    </xf>
    <xf numFmtId="0" fontId="10" fillId="4" borderId="12" xfId="0" applyFont="1" applyFill="1" applyBorder="1" applyAlignment="1">
      <alignment horizontal="center" vertical="center"/>
    </xf>
    <xf numFmtId="0" fontId="10" fillId="4" borderId="13"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28" xfId="0" applyFont="1" applyFill="1" applyBorder="1" applyAlignment="1">
      <alignment horizontal="center" vertical="center"/>
    </xf>
    <xf numFmtId="0" fontId="6" fillId="2" borderId="10" xfId="0" applyFont="1" applyFill="1" applyBorder="1" applyAlignment="1">
      <alignment horizontal="center" vertical="center"/>
    </xf>
    <xf numFmtId="0" fontId="5" fillId="3" borderId="24" xfId="1" applyFont="1" applyFill="1" applyBorder="1" applyAlignment="1" applyProtection="1">
      <alignment horizontal="center" vertical="center" wrapText="1"/>
      <protection locked="0"/>
    </xf>
    <xf numFmtId="0" fontId="5" fillId="3" borderId="25" xfId="1" applyFont="1" applyFill="1" applyBorder="1" applyAlignment="1" applyProtection="1">
      <alignment horizontal="center" vertical="center" wrapText="1"/>
      <protection locked="0"/>
    </xf>
    <xf numFmtId="0" fontId="5" fillId="3" borderId="32" xfId="1" applyFont="1" applyFill="1" applyBorder="1" applyAlignment="1" applyProtection="1">
      <alignment horizontal="center" vertical="center" wrapText="1"/>
      <protection locked="0"/>
    </xf>
    <xf numFmtId="169" fontId="7" fillId="3" borderId="29" xfId="3" applyFont="1" applyFill="1" applyBorder="1" applyAlignment="1">
      <alignment horizontal="center" vertical="center" wrapText="1"/>
    </xf>
    <xf numFmtId="169" fontId="7" fillId="3" borderId="1" xfId="3" applyFont="1" applyFill="1" applyBorder="1" applyAlignment="1">
      <alignment horizontal="center" vertical="center" wrapText="1"/>
    </xf>
    <xf numFmtId="0" fontId="7" fillId="3" borderId="18" xfId="1" applyFont="1" applyFill="1" applyBorder="1" applyAlignment="1" applyProtection="1">
      <alignment horizontal="center" vertical="center" wrapText="1"/>
      <protection locked="0"/>
    </xf>
    <xf numFmtId="0" fontId="7" fillId="3" borderId="19" xfId="1" applyFont="1" applyFill="1" applyBorder="1" applyAlignment="1" applyProtection="1">
      <alignment horizontal="center" vertical="center" wrapText="1"/>
      <protection locked="0"/>
    </xf>
    <xf numFmtId="0" fontId="7" fillId="3" borderId="31" xfId="1" applyFont="1" applyFill="1" applyBorder="1" applyAlignment="1" applyProtection="1">
      <alignment horizontal="center" vertical="center" wrapText="1"/>
      <protection locked="0"/>
    </xf>
    <xf numFmtId="49" fontId="6" fillId="3" borderId="5" xfId="2" applyNumberFormat="1" applyFont="1" applyFill="1" applyBorder="1" applyAlignment="1" applyProtection="1">
      <alignment horizontal="center" vertical="center" wrapText="1"/>
      <protection locked="0"/>
    </xf>
    <xf numFmtId="49" fontId="6" fillId="3" borderId="14" xfId="2" applyNumberFormat="1" applyFont="1" applyFill="1" applyBorder="1" applyAlignment="1" applyProtection="1">
      <alignment horizontal="center" vertical="center" wrapText="1"/>
      <protection locked="0"/>
    </xf>
    <xf numFmtId="49" fontId="6" fillId="3" borderId="6" xfId="2" applyNumberFormat="1" applyFont="1" applyFill="1" applyBorder="1" applyAlignment="1" applyProtection="1">
      <alignment horizontal="center" vertical="center" wrapText="1"/>
      <protection locked="0"/>
    </xf>
    <xf numFmtId="49" fontId="6" fillId="3" borderId="7" xfId="2" applyNumberFormat="1" applyFont="1" applyFill="1" applyBorder="1" applyAlignment="1" applyProtection="1">
      <alignment horizontal="center" vertical="center" wrapText="1"/>
      <protection locked="0"/>
    </xf>
    <xf numFmtId="49" fontId="6" fillId="3" borderId="0" xfId="2" applyNumberFormat="1" applyFont="1" applyFill="1" applyBorder="1" applyAlignment="1" applyProtection="1">
      <alignment horizontal="center" vertical="center" wrapText="1"/>
      <protection locked="0"/>
    </xf>
    <xf numFmtId="49" fontId="6" fillId="3" borderId="8" xfId="2" applyNumberFormat="1" applyFont="1" applyFill="1" applyBorder="1" applyAlignment="1" applyProtection="1">
      <alignment horizontal="center" vertical="center" wrapText="1"/>
      <protection locked="0"/>
    </xf>
    <xf numFmtId="49" fontId="6" fillId="3" borderId="9" xfId="2" applyNumberFormat="1" applyFont="1" applyFill="1" applyBorder="1" applyAlignment="1" applyProtection="1">
      <alignment horizontal="center" vertical="center" wrapText="1"/>
      <protection locked="0"/>
    </xf>
    <xf numFmtId="49" fontId="6" fillId="3" borderId="28" xfId="2" applyNumberFormat="1" applyFont="1" applyFill="1" applyBorder="1" applyAlignment="1" applyProtection="1">
      <alignment horizontal="center" vertical="center" wrapText="1"/>
      <protection locked="0"/>
    </xf>
    <xf numFmtId="49" fontId="6" fillId="3" borderId="10" xfId="2" applyNumberFormat="1" applyFont="1" applyFill="1" applyBorder="1" applyAlignment="1" applyProtection="1">
      <alignment horizontal="center" vertical="center" wrapText="1"/>
      <protection locked="0"/>
    </xf>
    <xf numFmtId="0" fontId="6" fillId="2" borderId="2"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2"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116" fillId="93" borderId="105" xfId="0" applyFont="1" applyFill="1" applyBorder="1" applyAlignment="1">
      <alignment horizontal="center" vertical="center" wrapText="1"/>
    </xf>
    <xf numFmtId="0" fontId="116" fillId="93" borderId="106" xfId="0" applyFont="1" applyFill="1" applyBorder="1" applyAlignment="1">
      <alignment horizontal="center" vertical="center" wrapText="1"/>
    </xf>
    <xf numFmtId="0" fontId="116" fillId="93" borderId="2" xfId="0" applyFont="1" applyFill="1" applyBorder="1" applyAlignment="1">
      <alignment horizontal="center" vertical="center" wrapText="1"/>
    </xf>
    <xf numFmtId="0" fontId="116" fillId="93" borderId="4" xfId="0" applyFont="1" applyFill="1" applyBorder="1" applyAlignment="1">
      <alignment horizontal="center" vertical="center" wrapText="1"/>
    </xf>
    <xf numFmtId="0" fontId="11" fillId="2" borderId="11" xfId="0" applyFont="1" applyFill="1" applyBorder="1" applyAlignment="1">
      <alignment horizontal="center"/>
    </xf>
    <xf numFmtId="0" fontId="11" fillId="2" borderId="12" xfId="0" applyFont="1" applyFill="1" applyBorder="1" applyAlignment="1">
      <alignment horizontal="center"/>
    </xf>
    <xf numFmtId="0" fontId="11" fillId="2" borderId="13" xfId="0" applyFont="1" applyFill="1" applyBorder="1" applyAlignment="1">
      <alignment horizontal="center"/>
    </xf>
    <xf numFmtId="0" fontId="11" fillId="3" borderId="11" xfId="0" applyFont="1" applyFill="1" applyBorder="1" applyAlignment="1">
      <alignment horizontal="right"/>
    </xf>
    <xf numFmtId="0" fontId="11" fillId="3" borderId="12" xfId="0" applyFont="1" applyFill="1" applyBorder="1" applyAlignment="1">
      <alignment horizontal="right"/>
    </xf>
    <xf numFmtId="0" fontId="116" fillId="93" borderId="6" xfId="0" applyFont="1" applyFill="1" applyBorder="1" applyAlignment="1">
      <alignment horizontal="center" vertical="center" wrapText="1"/>
    </xf>
    <xf numFmtId="0" fontId="116" fillId="93" borderId="10" xfId="0" applyFont="1" applyFill="1" applyBorder="1" applyAlignment="1">
      <alignment horizontal="center" vertical="center" wrapText="1"/>
    </xf>
    <xf numFmtId="0" fontId="116" fillId="93" borderId="103" xfId="0" applyFont="1" applyFill="1" applyBorder="1" applyAlignment="1">
      <alignment horizontal="center" vertical="center" wrapText="1"/>
    </xf>
    <xf numFmtId="0" fontId="116" fillId="93" borderId="104" xfId="0" applyFont="1" applyFill="1" applyBorder="1" applyAlignment="1">
      <alignment horizontal="center" vertical="center" wrapText="1"/>
    </xf>
    <xf numFmtId="0" fontId="115" fillId="92" borderId="102" xfId="0" applyFont="1" applyFill="1" applyBorder="1" applyAlignment="1">
      <alignment horizontal="center" vertical="center" wrapText="1"/>
    </xf>
    <xf numFmtId="0" fontId="115" fillId="92" borderId="12" xfId="0" applyFont="1" applyFill="1" applyBorder="1" applyAlignment="1">
      <alignment horizontal="center" vertical="center" wrapText="1"/>
    </xf>
    <xf numFmtId="4" fontId="34" fillId="3" borderId="0" xfId="81" applyNumberFormat="1" applyFont="1" applyFill="1" applyBorder="1" applyAlignment="1">
      <alignment horizontal="right" vertical="center" wrapText="1"/>
    </xf>
    <xf numFmtId="0" fontId="12" fillId="3" borderId="0" xfId="0" applyFont="1" applyFill="1" applyBorder="1" applyAlignment="1">
      <alignment horizontal="left" vertical="center" wrapText="1"/>
    </xf>
    <xf numFmtId="0" fontId="12" fillId="3" borderId="8" xfId="0" applyFont="1" applyFill="1" applyBorder="1" applyAlignment="1">
      <alignment horizontal="left" vertical="center" wrapText="1"/>
    </xf>
    <xf numFmtId="0" fontId="10" fillId="3" borderId="12"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35" fillId="3" borderId="7" xfId="81" applyFont="1" applyFill="1" applyBorder="1" applyAlignment="1">
      <alignment horizontal="right" vertical="center"/>
    </xf>
    <xf numFmtId="0" fontId="35" fillId="3" borderId="0" xfId="81" applyFont="1" applyFill="1" applyBorder="1" applyAlignment="1">
      <alignment horizontal="right" vertical="center"/>
    </xf>
    <xf numFmtId="0" fontId="35" fillId="3" borderId="87" xfId="81" applyFont="1" applyFill="1" applyBorder="1" applyAlignment="1">
      <alignment horizontal="right" vertical="center"/>
    </xf>
    <xf numFmtId="0" fontId="35" fillId="3" borderId="88" xfId="81" applyFont="1" applyFill="1" applyBorder="1" applyAlignment="1">
      <alignment horizontal="right" vertical="center"/>
    </xf>
    <xf numFmtId="0" fontId="0" fillId="0" borderId="1" xfId="0" applyBorder="1" applyAlignment="1">
      <alignment horizontal="left"/>
    </xf>
    <xf numFmtId="0" fontId="2" fillId="0" borderId="1" xfId="0" applyFont="1" applyBorder="1" applyAlignment="1">
      <alignment horizontal="center"/>
    </xf>
    <xf numFmtId="0" fontId="0" fillId="0" borderId="11" xfId="0" applyBorder="1" applyAlignment="1">
      <alignment horizontal="left"/>
    </xf>
    <xf numFmtId="0" fontId="0" fillId="0" borderId="12" xfId="0" applyBorder="1" applyAlignment="1">
      <alignment horizontal="left"/>
    </xf>
    <xf numFmtId="0" fontId="0" fillId="0" borderId="13" xfId="0" applyBorder="1" applyAlignment="1">
      <alignment horizontal="left"/>
    </xf>
    <xf numFmtId="0" fontId="1" fillId="2" borderId="11" xfId="0" applyFont="1" applyFill="1" applyBorder="1" applyAlignment="1">
      <alignment horizontal="right"/>
    </xf>
    <xf numFmtId="0" fontId="1" fillId="2" borderId="12" xfId="0" applyFont="1" applyFill="1" applyBorder="1" applyAlignment="1">
      <alignment horizontal="right"/>
    </xf>
    <xf numFmtId="0" fontId="1" fillId="2" borderId="13" xfId="0" applyFont="1" applyFill="1" applyBorder="1" applyAlignment="1">
      <alignment horizontal="right"/>
    </xf>
    <xf numFmtId="0" fontId="2" fillId="0" borderId="5" xfId="0" applyFont="1" applyBorder="1" applyAlignment="1">
      <alignment horizontal="center"/>
    </xf>
    <xf numFmtId="0" fontId="2" fillId="0" borderId="14" xfId="0" applyFont="1" applyBorder="1" applyAlignment="1">
      <alignment horizontal="center"/>
    </xf>
    <xf numFmtId="0" fontId="2" fillId="0" borderId="6" xfId="0" applyFont="1" applyBorder="1" applyAlignment="1">
      <alignment horizont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26" xfId="0" applyFont="1" applyBorder="1" applyAlignment="1">
      <alignment horizontal="center" vertical="center"/>
    </xf>
    <xf numFmtId="0" fontId="1" fillId="0" borderId="16" xfId="0" applyFont="1" applyBorder="1" applyAlignment="1">
      <alignment horizontal="center" vertical="center"/>
    </xf>
    <xf numFmtId="0" fontId="1" fillId="0" borderId="8" xfId="0" applyFont="1" applyBorder="1" applyAlignment="1">
      <alignment horizontal="center" vertical="center"/>
    </xf>
    <xf numFmtId="0" fontId="1" fillId="0" borderId="20" xfId="0" applyFont="1" applyBorder="1" applyAlignment="1">
      <alignment horizontal="center" vertical="center"/>
    </xf>
    <xf numFmtId="0" fontId="1" fillId="0" borderId="15" xfId="0" applyFont="1" applyBorder="1" applyAlignment="1">
      <alignment horizontal="center" vertical="center"/>
    </xf>
    <xf numFmtId="0" fontId="1" fillId="0" borderId="7" xfId="0" applyFont="1" applyBorder="1" applyAlignment="1">
      <alignment horizontal="center" vertical="center"/>
    </xf>
    <xf numFmtId="0" fontId="1" fillId="0" borderId="21" xfId="0" applyFont="1" applyBorder="1" applyAlignment="1">
      <alignment horizontal="center" vertical="center"/>
    </xf>
    <xf numFmtId="0" fontId="1" fillId="0" borderId="17" xfId="0" applyFont="1" applyBorder="1" applyAlignment="1">
      <alignment horizontal="center" vertical="center"/>
    </xf>
    <xf numFmtId="0" fontId="1" fillId="0" borderId="3" xfId="0" applyFont="1" applyBorder="1" applyAlignment="1">
      <alignment horizontal="center" vertical="center"/>
    </xf>
    <xf numFmtId="0" fontId="1" fillId="0" borderId="22" xfId="0" applyFont="1" applyBorder="1" applyAlignment="1">
      <alignment horizontal="center" vertical="center"/>
    </xf>
    <xf numFmtId="0" fontId="1" fillId="0" borderId="0" xfId="0" applyFont="1" applyBorder="1" applyAlignment="1">
      <alignment horizontal="center" vertical="center"/>
    </xf>
    <xf numFmtId="0" fontId="1" fillId="0" borderId="23" xfId="0" applyFont="1" applyBorder="1" applyAlignment="1">
      <alignment horizontal="center" vertical="center"/>
    </xf>
    <xf numFmtId="0" fontId="1" fillId="0" borderId="4" xfId="0" applyFont="1" applyBorder="1" applyAlignment="1">
      <alignment horizontal="left"/>
    </xf>
    <xf numFmtId="0" fontId="1" fillId="0" borderId="11" xfId="0" applyFont="1" applyBorder="1" applyAlignment="1">
      <alignment horizontal="left"/>
    </xf>
    <xf numFmtId="0" fontId="1" fillId="0" borderId="12" xfId="0" applyFont="1" applyBorder="1" applyAlignment="1">
      <alignment horizontal="left"/>
    </xf>
    <xf numFmtId="0" fontId="1" fillId="0" borderId="13" xfId="0" applyFont="1" applyBorder="1" applyAlignment="1">
      <alignment horizontal="left"/>
    </xf>
    <xf numFmtId="0" fontId="0" fillId="0" borderId="9" xfId="0" applyBorder="1" applyAlignment="1">
      <alignment horizontal="left"/>
    </xf>
    <xf numFmtId="0" fontId="0" fillId="0" borderId="10" xfId="0" applyBorder="1" applyAlignment="1">
      <alignment horizontal="left"/>
    </xf>
    <xf numFmtId="0" fontId="2" fillId="3" borderId="22" xfId="0" applyFont="1" applyFill="1" applyBorder="1" applyAlignment="1">
      <alignment horizontal="center" vertical="center" wrapText="1"/>
    </xf>
    <xf numFmtId="0" fontId="2" fillId="3" borderId="90" xfId="0" applyFont="1" applyFill="1" applyBorder="1" applyAlignment="1">
      <alignment horizontal="center" vertical="center" wrapText="1"/>
    </xf>
    <xf numFmtId="0" fontId="1" fillId="2" borderId="25" xfId="0" applyFont="1" applyFill="1" applyBorder="1" applyAlignment="1">
      <alignment horizontal="right"/>
    </xf>
    <xf numFmtId="0" fontId="1" fillId="2" borderId="0" xfId="0" applyFont="1" applyFill="1" applyBorder="1" applyAlignment="1">
      <alignment horizontal="right"/>
    </xf>
    <xf numFmtId="0" fontId="0" fillId="0" borderId="96" xfId="0" applyBorder="1" applyAlignment="1">
      <alignment horizontal="center"/>
    </xf>
    <xf numFmtId="0" fontId="0" fillId="0" borderId="97" xfId="0" applyFont="1" applyBorder="1" applyAlignment="1">
      <alignment horizontal="center"/>
    </xf>
    <xf numFmtId="0" fontId="0" fillId="0" borderId="98" xfId="0" applyFont="1" applyBorder="1" applyAlignment="1">
      <alignment horizontal="center"/>
    </xf>
    <xf numFmtId="0" fontId="2" fillId="92" borderId="99" xfId="0" applyFont="1" applyFill="1" applyBorder="1" applyAlignment="1">
      <alignment horizontal="center"/>
    </xf>
    <xf numFmtId="0" fontId="2" fillId="92" borderId="1" xfId="0" applyFont="1" applyFill="1" applyBorder="1" applyAlignment="1">
      <alignment horizontal="center"/>
    </xf>
    <xf numFmtId="0" fontId="2" fillId="92" borderId="30" xfId="0" applyFont="1" applyFill="1" applyBorder="1" applyAlignment="1">
      <alignment horizontal="center"/>
    </xf>
    <xf numFmtId="0" fontId="0" fillId="0" borderId="33" xfId="0" applyFont="1" applyBorder="1" applyAlignment="1">
      <alignment horizontal="left"/>
    </xf>
    <xf numFmtId="0" fontId="1" fillId="2" borderId="25" xfId="0" applyFont="1" applyFill="1" applyBorder="1" applyAlignment="1">
      <alignment horizontal="right" vertical="center"/>
    </xf>
    <xf numFmtId="0" fontId="1" fillId="2" borderId="0" xfId="0" applyFont="1" applyFill="1" applyBorder="1" applyAlignment="1">
      <alignment horizontal="right" vertical="center"/>
    </xf>
    <xf numFmtId="0" fontId="2" fillId="0" borderId="79" xfId="0" applyFont="1" applyBorder="1" applyAlignment="1">
      <alignment horizontal="center"/>
    </xf>
    <xf numFmtId="0" fontId="2" fillId="0" borderId="12" xfId="0" applyFont="1" applyBorder="1" applyAlignment="1">
      <alignment horizontal="center"/>
    </xf>
    <xf numFmtId="0" fontId="2" fillId="0" borderId="94" xfId="0" applyFont="1" applyBorder="1" applyAlignment="1">
      <alignment horizontal="center"/>
    </xf>
    <xf numFmtId="0" fontId="0" fillId="0" borderId="2" xfId="0" applyFont="1" applyBorder="1" applyAlignment="1">
      <alignment horizontal="center" vertical="center"/>
    </xf>
    <xf numFmtId="0" fontId="0" fillId="0" borderId="4" xfId="0" applyFont="1" applyBorder="1" applyAlignment="1">
      <alignment horizontal="center" vertical="center"/>
    </xf>
    <xf numFmtId="0" fontId="0" fillId="0" borderId="11" xfId="0" applyFont="1" applyBorder="1" applyAlignment="1">
      <alignment horizontal="center" vertical="center"/>
    </xf>
    <xf numFmtId="0" fontId="0" fillId="0" borderId="12" xfId="0" applyFont="1" applyBorder="1" applyAlignment="1">
      <alignment horizontal="center" vertical="center"/>
    </xf>
    <xf numFmtId="0" fontId="0" fillId="0" borderId="13" xfId="0" applyFont="1" applyBorder="1" applyAlignment="1">
      <alignment horizontal="center" vertical="center"/>
    </xf>
    <xf numFmtId="0" fontId="0" fillId="0" borderId="11" xfId="0" applyBorder="1" applyAlignment="1">
      <alignment horizontal="center" vertical="center"/>
    </xf>
    <xf numFmtId="0" fontId="0" fillId="0" borderId="1" xfId="0" applyBorder="1" applyAlignment="1">
      <alignment horizontal="center"/>
    </xf>
    <xf numFmtId="0" fontId="0" fillId="0" borderId="1" xfId="0" applyFont="1" applyBorder="1" applyAlignment="1">
      <alignment horizontal="center"/>
    </xf>
    <xf numFmtId="0" fontId="0" fillId="0" borderId="1" xfId="0" applyFont="1" applyBorder="1" applyAlignment="1">
      <alignment horizontal="center" vertical="center"/>
    </xf>
    <xf numFmtId="0" fontId="0" fillId="0" borderId="1" xfId="0" applyBorder="1" applyAlignment="1">
      <alignment horizontal="center" vertical="center"/>
    </xf>
    <xf numFmtId="0" fontId="2" fillId="3" borderId="0" xfId="0" applyFont="1" applyFill="1" applyBorder="1" applyAlignment="1">
      <alignment horizontal="center" vertical="center" wrapText="1"/>
    </xf>
    <xf numFmtId="0" fontId="2" fillId="3" borderId="91" xfId="0" applyFont="1" applyFill="1" applyBorder="1" applyAlignment="1">
      <alignment horizontal="center" vertical="center" wrapText="1"/>
    </xf>
    <xf numFmtId="0" fontId="0" fillId="0" borderId="97" xfId="0" applyBorder="1" applyAlignment="1">
      <alignment horizontal="center"/>
    </xf>
    <xf numFmtId="0" fontId="0" fillId="0" borderId="98" xfId="0" applyBorder="1" applyAlignment="1">
      <alignment horizontal="center"/>
    </xf>
    <xf numFmtId="0" fontId="0" fillId="0" borderId="94" xfId="0" applyBorder="1" applyAlignment="1">
      <alignment horizontal="left"/>
    </xf>
    <xf numFmtId="0" fontId="2" fillId="0" borderId="14" xfId="0" applyFont="1" applyBorder="1" applyAlignment="1">
      <alignment horizontal="center" vertical="center" wrapText="1"/>
    </xf>
    <xf numFmtId="0" fontId="2" fillId="0" borderId="6" xfId="0" applyFont="1" applyBorder="1" applyAlignment="1">
      <alignment horizontal="center" vertical="center" wrapText="1"/>
    </xf>
    <xf numFmtId="0" fontId="18" fillId="0" borderId="1" xfId="0" applyFont="1" applyBorder="1" applyAlignment="1">
      <alignment horizontal="center" vertical="center"/>
    </xf>
    <xf numFmtId="168" fontId="106" fillId="0" borderId="0" xfId="0" applyNumberFormat="1" applyFont="1" applyAlignment="1">
      <alignment horizontal="right" vertical="center"/>
    </xf>
    <xf numFmtId="0" fontId="103" fillId="0" borderId="0" xfId="0" applyFont="1" applyAlignment="1">
      <alignment horizontal="center" vertical="center"/>
    </xf>
    <xf numFmtId="0" fontId="104" fillId="0" borderId="0" xfId="0" applyFont="1" applyAlignment="1">
      <alignment horizontal="center" vertical="center"/>
    </xf>
    <xf numFmtId="0" fontId="111" fillId="0" borderId="0" xfId="0" applyFont="1" applyAlignment="1">
      <alignment horizontal="center" vertical="center"/>
    </xf>
    <xf numFmtId="0" fontId="113" fillId="0" borderId="0" xfId="0" applyFont="1" applyAlignment="1">
      <alignment horizontal="center" vertical="center"/>
    </xf>
    <xf numFmtId="0" fontId="112" fillId="0" borderId="0" xfId="0" applyFont="1" applyAlignment="1">
      <alignment horizontal="center" vertical="center"/>
    </xf>
    <xf numFmtId="0" fontId="2" fillId="0" borderId="0" xfId="0" applyFont="1" applyAlignment="1">
      <alignment horizontal="center" vertical="center"/>
    </xf>
    <xf numFmtId="0" fontId="114" fillId="0" borderId="0" xfId="0" applyFont="1" applyAlignment="1">
      <alignment horizontal="center"/>
    </xf>
    <xf numFmtId="2" fontId="109" fillId="89" borderId="86" xfId="0" applyNumberFormat="1" applyFont="1" applyFill="1" applyBorder="1" applyAlignment="1">
      <alignment horizontal="right" vertical="top" wrapText="1"/>
    </xf>
    <xf numFmtId="2" fontId="109" fillId="90" borderId="86" xfId="0" applyNumberFormat="1" applyFont="1" applyFill="1" applyBorder="1" applyAlignment="1">
      <alignment horizontal="right" vertical="top" wrapText="1"/>
    </xf>
    <xf numFmtId="44" fontId="0" fillId="3" borderId="0" xfId="0" applyNumberFormat="1" applyFill="1"/>
  </cellXfs>
  <cellStyles count="56731">
    <cellStyle name="1" xfId="98"/>
    <cellStyle name="12" xfId="99"/>
    <cellStyle name="2.1" xfId="100"/>
    <cellStyle name="2.1.1" xfId="101"/>
    <cellStyle name="2.1.1.1" xfId="102"/>
    <cellStyle name="20% - Accent1" xfId="103"/>
    <cellStyle name="20% - Accent1 2" xfId="104"/>
    <cellStyle name="20% - Accent1 2 2" xfId="105"/>
    <cellStyle name="20% - Accent1 2 2 2" xfId="106"/>
    <cellStyle name="20% - Accent1 2 2 3" xfId="107"/>
    <cellStyle name="20% - Accent1 2 2 4" xfId="108"/>
    <cellStyle name="20% - Accent1 2 2 5" xfId="109"/>
    <cellStyle name="20% - Accent1 2 2 6" xfId="110"/>
    <cellStyle name="20% - Accent1 2 2 7" xfId="111"/>
    <cellStyle name="20% - Accent1 2 2 8" xfId="112"/>
    <cellStyle name="20% - Accent1 2 3" xfId="113"/>
    <cellStyle name="20% - Accent1 2 4" xfId="114"/>
    <cellStyle name="20% - Accent1 2 5" xfId="115"/>
    <cellStyle name="20% - Accent1 2 6" xfId="116"/>
    <cellStyle name="20% - Accent1 2 7" xfId="117"/>
    <cellStyle name="20% - Accent1 2 8" xfId="118"/>
    <cellStyle name="20% - Accent1 3" xfId="119"/>
    <cellStyle name="20% - Accent1 3 2" xfId="120"/>
    <cellStyle name="20% - Accent1 4" xfId="121"/>
    <cellStyle name="20% - Accent1 5" xfId="122"/>
    <cellStyle name="20% - Accent1 6" xfId="123"/>
    <cellStyle name="20% - Accent1 7" xfId="124"/>
    <cellStyle name="20% - Accent1 8" xfId="125"/>
    <cellStyle name="20% - Accent1 9" xfId="126"/>
    <cellStyle name="20% - Accent2" xfId="127"/>
    <cellStyle name="20% - Accent2 2" xfId="128"/>
    <cellStyle name="20% - Accent2 2 2" xfId="129"/>
    <cellStyle name="20% - Accent2 2 2 2" xfId="130"/>
    <cellStyle name="20% - Accent2 2 2 3" xfId="131"/>
    <cellStyle name="20% - Accent2 2 2 4" xfId="132"/>
    <cellStyle name="20% - Accent2 2 2 5" xfId="133"/>
    <cellStyle name="20% - Accent2 2 2 6" xfId="134"/>
    <cellStyle name="20% - Accent2 2 2 7" xfId="135"/>
    <cellStyle name="20% - Accent2 2 2 8" xfId="136"/>
    <cellStyle name="20% - Accent2 2 3" xfId="137"/>
    <cellStyle name="20% - Accent2 2 4" xfId="138"/>
    <cellStyle name="20% - Accent2 2 5" xfId="139"/>
    <cellStyle name="20% - Accent2 2 6" xfId="140"/>
    <cellStyle name="20% - Accent2 2 7" xfId="141"/>
    <cellStyle name="20% - Accent2 2 8" xfId="142"/>
    <cellStyle name="20% - Accent2 3" xfId="143"/>
    <cellStyle name="20% - Accent2 3 2" xfId="144"/>
    <cellStyle name="20% - Accent2 4" xfId="145"/>
    <cellStyle name="20% - Accent2 5" xfId="146"/>
    <cellStyle name="20% - Accent2 6" xfId="147"/>
    <cellStyle name="20% - Accent2 7" xfId="148"/>
    <cellStyle name="20% - Accent2 8" xfId="149"/>
    <cellStyle name="20% - Accent2 9" xfId="150"/>
    <cellStyle name="20% - Accent3" xfId="151"/>
    <cellStyle name="20% - Accent3 2" xfId="152"/>
    <cellStyle name="20% - Accent3 2 2" xfId="153"/>
    <cellStyle name="20% - Accent3 2 2 2" xfId="154"/>
    <cellStyle name="20% - Accent3 2 2 3" xfId="155"/>
    <cellStyle name="20% - Accent3 2 2 4" xfId="156"/>
    <cellStyle name="20% - Accent3 2 2 5" xfId="157"/>
    <cellStyle name="20% - Accent3 2 2 6" xfId="158"/>
    <cellStyle name="20% - Accent3 2 2 7" xfId="159"/>
    <cellStyle name="20% - Accent3 2 2 8" xfId="160"/>
    <cellStyle name="20% - Accent3 2 3" xfId="161"/>
    <cellStyle name="20% - Accent3 2 4" xfId="162"/>
    <cellStyle name="20% - Accent3 2 5" xfId="163"/>
    <cellStyle name="20% - Accent3 2 6" xfId="164"/>
    <cellStyle name="20% - Accent3 2 7" xfId="165"/>
    <cellStyle name="20% - Accent3 2 8" xfId="166"/>
    <cellStyle name="20% - Accent3 3" xfId="167"/>
    <cellStyle name="20% - Accent3 3 2" xfId="168"/>
    <cellStyle name="20% - Accent3 4" xfId="169"/>
    <cellStyle name="20% - Accent3 5" xfId="170"/>
    <cellStyle name="20% - Accent3 6" xfId="171"/>
    <cellStyle name="20% - Accent3 7" xfId="172"/>
    <cellStyle name="20% - Accent3 8" xfId="173"/>
    <cellStyle name="20% - Accent3 9" xfId="174"/>
    <cellStyle name="20% - Accent4" xfId="175"/>
    <cellStyle name="20% - Accent4 2" xfId="176"/>
    <cellStyle name="20% - Accent4 2 2" xfId="177"/>
    <cellStyle name="20% - Accent4 2 2 2" xfId="178"/>
    <cellStyle name="20% - Accent4 2 2 3" xfId="179"/>
    <cellStyle name="20% - Accent4 2 2 4" xfId="180"/>
    <cellStyle name="20% - Accent4 2 2 5" xfId="181"/>
    <cellStyle name="20% - Accent4 2 2 6" xfId="182"/>
    <cellStyle name="20% - Accent4 2 2 7" xfId="183"/>
    <cellStyle name="20% - Accent4 2 2 8" xfId="184"/>
    <cellStyle name="20% - Accent4 2 3" xfId="185"/>
    <cellStyle name="20% - Accent4 2 4" xfId="186"/>
    <cellStyle name="20% - Accent4 2 5" xfId="187"/>
    <cellStyle name="20% - Accent4 2 6" xfId="188"/>
    <cellStyle name="20% - Accent4 2 7" xfId="189"/>
    <cellStyle name="20% - Accent4 2 8" xfId="190"/>
    <cellStyle name="20% - Accent4 3" xfId="191"/>
    <cellStyle name="20% - Accent4 3 2" xfId="192"/>
    <cellStyle name="20% - Accent4 4" xfId="193"/>
    <cellStyle name="20% - Accent4 5" xfId="194"/>
    <cellStyle name="20% - Accent4 6" xfId="195"/>
    <cellStyle name="20% - Accent4 7" xfId="196"/>
    <cellStyle name="20% - Accent4 8" xfId="197"/>
    <cellStyle name="20% - Accent4 9" xfId="198"/>
    <cellStyle name="20% - Accent5" xfId="199"/>
    <cellStyle name="20% - Accent5 2" xfId="200"/>
    <cellStyle name="20% - Accent5 2 2" xfId="201"/>
    <cellStyle name="20% - Accent5 2 2 2" xfId="202"/>
    <cellStyle name="20% - Accent5 2 2 3" xfId="203"/>
    <cellStyle name="20% - Accent5 2 2 4" xfId="204"/>
    <cellStyle name="20% - Accent5 2 2 5" xfId="205"/>
    <cellStyle name="20% - Accent5 2 2 6" xfId="206"/>
    <cellStyle name="20% - Accent5 2 2 7" xfId="207"/>
    <cellStyle name="20% - Accent5 2 2 8" xfId="208"/>
    <cellStyle name="20% - Accent5 2 3" xfId="209"/>
    <cellStyle name="20% - Accent5 2 4" xfId="210"/>
    <cellStyle name="20% - Accent5 2 5" xfId="211"/>
    <cellStyle name="20% - Accent5 2 6" xfId="212"/>
    <cellStyle name="20% - Accent5 2 7" xfId="213"/>
    <cellStyle name="20% - Accent5 2 8" xfId="214"/>
    <cellStyle name="20% - Accent5 3" xfId="215"/>
    <cellStyle name="20% - Accent5 3 2" xfId="216"/>
    <cellStyle name="20% - Accent5 4" xfId="217"/>
    <cellStyle name="20% - Accent5 5" xfId="218"/>
    <cellStyle name="20% - Accent5 6" xfId="219"/>
    <cellStyle name="20% - Accent5 7" xfId="220"/>
    <cellStyle name="20% - Accent5 8" xfId="221"/>
    <cellStyle name="20% - Accent5 9" xfId="222"/>
    <cellStyle name="20% - Accent6" xfId="223"/>
    <cellStyle name="20% - Accent6 2" xfId="224"/>
    <cellStyle name="20% - Accent6 2 2" xfId="225"/>
    <cellStyle name="20% - Accent6 2 2 2" xfId="226"/>
    <cellStyle name="20% - Accent6 2 2 3" xfId="227"/>
    <cellStyle name="20% - Accent6 2 2 4" xfId="228"/>
    <cellStyle name="20% - Accent6 2 2 5" xfId="229"/>
    <cellStyle name="20% - Accent6 2 2 6" xfId="230"/>
    <cellStyle name="20% - Accent6 2 2 7" xfId="231"/>
    <cellStyle name="20% - Accent6 2 2 8" xfId="232"/>
    <cellStyle name="20% - Accent6 2 3" xfId="233"/>
    <cellStyle name="20% - Accent6 2 4" xfId="234"/>
    <cellStyle name="20% - Accent6 2 5" xfId="235"/>
    <cellStyle name="20% - Accent6 2 6" xfId="236"/>
    <cellStyle name="20% - Accent6 2 7" xfId="237"/>
    <cellStyle name="20% - Accent6 2 8" xfId="238"/>
    <cellStyle name="20% - Accent6 3" xfId="239"/>
    <cellStyle name="20% - Accent6 3 2" xfId="240"/>
    <cellStyle name="20% - Accent6 4" xfId="241"/>
    <cellStyle name="20% - Accent6 5" xfId="242"/>
    <cellStyle name="20% - Accent6 6" xfId="243"/>
    <cellStyle name="20% - Accent6 7" xfId="244"/>
    <cellStyle name="20% - Accent6 8" xfId="245"/>
    <cellStyle name="20% - Accent6 9" xfId="246"/>
    <cellStyle name="20% - Ênfase1" xfId="26" builtinId="30" customBuiltin="1"/>
    <cellStyle name="20% - Ênfase1 2" xfId="50"/>
    <cellStyle name="20% - Ênfase1 2 2" xfId="247"/>
    <cellStyle name="20% - Ênfase2" xfId="30" builtinId="34" customBuiltin="1"/>
    <cellStyle name="20% - Ênfase2 2" xfId="51"/>
    <cellStyle name="20% - Ênfase2 2 2" xfId="248"/>
    <cellStyle name="20% - Ênfase3" xfId="34" builtinId="38" customBuiltin="1"/>
    <cellStyle name="20% - Ênfase3 2" xfId="52"/>
    <cellStyle name="20% - Ênfase3 2 2" xfId="249"/>
    <cellStyle name="20% - Ênfase4" xfId="38" builtinId="42" customBuiltin="1"/>
    <cellStyle name="20% - Ênfase4 2" xfId="53"/>
    <cellStyle name="20% - Ênfase4 2 2" xfId="250"/>
    <cellStyle name="20% - Ênfase5" xfId="42" builtinId="46" customBuiltin="1"/>
    <cellStyle name="20% - Ênfase5 2" xfId="54"/>
    <cellStyle name="20% - Ênfase5 2 2" xfId="251"/>
    <cellStyle name="20% - Ênfase6" xfId="46" builtinId="50" customBuiltin="1"/>
    <cellStyle name="20% - Ênfase6 2" xfId="55"/>
    <cellStyle name="20% - Ênfase6 2 2" xfId="252"/>
    <cellStyle name="20% - Énfasis1" xfId="253"/>
    <cellStyle name="20% - Énfasis2" xfId="254"/>
    <cellStyle name="20% - Énfasis3" xfId="255"/>
    <cellStyle name="20% - Énfasis4" xfId="256"/>
    <cellStyle name="20% - Énfasis5" xfId="257"/>
    <cellStyle name="20% - Énfasis6" xfId="258"/>
    <cellStyle name="40% - Accent1" xfId="259"/>
    <cellStyle name="40% - Accent1 2" xfId="260"/>
    <cellStyle name="40% - Accent1 2 2" xfId="261"/>
    <cellStyle name="40% - Accent1 2 2 2" xfId="262"/>
    <cellStyle name="40% - Accent1 2 2 3" xfId="263"/>
    <cellStyle name="40% - Accent1 2 2 4" xfId="264"/>
    <cellStyle name="40% - Accent1 2 2 5" xfId="265"/>
    <cellStyle name="40% - Accent1 2 2 6" xfId="266"/>
    <cellStyle name="40% - Accent1 2 2 7" xfId="267"/>
    <cellStyle name="40% - Accent1 2 2 8" xfId="268"/>
    <cellStyle name="40% - Accent1 2 3" xfId="269"/>
    <cellStyle name="40% - Accent1 2 4" xfId="270"/>
    <cellStyle name="40% - Accent1 2 5" xfId="271"/>
    <cellStyle name="40% - Accent1 2 6" xfId="272"/>
    <cellStyle name="40% - Accent1 2 7" xfId="273"/>
    <cellStyle name="40% - Accent1 2 8" xfId="274"/>
    <cellStyle name="40% - Accent1 3" xfId="275"/>
    <cellStyle name="40% - Accent1 3 2" xfId="276"/>
    <cellStyle name="40% - Accent1 4" xfId="277"/>
    <cellStyle name="40% - Accent1 5" xfId="278"/>
    <cellStyle name="40% - Accent1 6" xfId="279"/>
    <cellStyle name="40% - Accent1 7" xfId="280"/>
    <cellStyle name="40% - Accent1 8" xfId="281"/>
    <cellStyle name="40% - Accent1 9" xfId="282"/>
    <cellStyle name="40% - Accent2" xfId="283"/>
    <cellStyle name="40% - Accent2 2" xfId="284"/>
    <cellStyle name="40% - Accent2 2 2" xfId="285"/>
    <cellStyle name="40% - Accent2 2 2 2" xfId="286"/>
    <cellStyle name="40% - Accent2 2 2 3" xfId="287"/>
    <cellStyle name="40% - Accent2 2 2 4" xfId="288"/>
    <cellStyle name="40% - Accent2 2 2 5" xfId="289"/>
    <cellStyle name="40% - Accent2 2 2 6" xfId="290"/>
    <cellStyle name="40% - Accent2 2 2 7" xfId="291"/>
    <cellStyle name="40% - Accent2 2 2 8" xfId="292"/>
    <cellStyle name="40% - Accent2 2 3" xfId="293"/>
    <cellStyle name="40% - Accent2 2 4" xfId="294"/>
    <cellStyle name="40% - Accent2 2 5" xfId="295"/>
    <cellStyle name="40% - Accent2 2 6" xfId="296"/>
    <cellStyle name="40% - Accent2 2 7" xfId="297"/>
    <cellStyle name="40% - Accent2 2 8" xfId="298"/>
    <cellStyle name="40% - Accent2 3" xfId="299"/>
    <cellStyle name="40% - Accent2 3 2" xfId="300"/>
    <cellStyle name="40% - Accent2 4" xfId="301"/>
    <cellStyle name="40% - Accent2 5" xfId="302"/>
    <cellStyle name="40% - Accent2 6" xfId="303"/>
    <cellStyle name="40% - Accent2 7" xfId="304"/>
    <cellStyle name="40% - Accent2 8" xfId="305"/>
    <cellStyle name="40% - Accent2 9" xfId="306"/>
    <cellStyle name="40% - Accent3" xfId="307"/>
    <cellStyle name="40% - Accent3 2" xfId="308"/>
    <cellStyle name="40% - Accent3 2 2" xfId="309"/>
    <cellStyle name="40% - Accent3 2 2 2" xfId="310"/>
    <cellStyle name="40% - Accent3 2 2 3" xfId="311"/>
    <cellStyle name="40% - Accent3 2 2 4" xfId="312"/>
    <cellStyle name="40% - Accent3 2 2 5" xfId="313"/>
    <cellStyle name="40% - Accent3 2 2 6" xfId="314"/>
    <cellStyle name="40% - Accent3 2 2 7" xfId="315"/>
    <cellStyle name="40% - Accent3 2 2 8" xfId="316"/>
    <cellStyle name="40% - Accent3 2 3" xfId="317"/>
    <cellStyle name="40% - Accent3 2 4" xfId="318"/>
    <cellStyle name="40% - Accent3 2 5" xfId="319"/>
    <cellStyle name="40% - Accent3 2 6" xfId="320"/>
    <cellStyle name="40% - Accent3 2 7" xfId="321"/>
    <cellStyle name="40% - Accent3 2 8" xfId="322"/>
    <cellStyle name="40% - Accent3 3" xfId="323"/>
    <cellStyle name="40% - Accent3 3 2" xfId="324"/>
    <cellStyle name="40% - Accent3 4" xfId="325"/>
    <cellStyle name="40% - Accent3 5" xfId="326"/>
    <cellStyle name="40% - Accent3 6" xfId="327"/>
    <cellStyle name="40% - Accent3 7" xfId="328"/>
    <cellStyle name="40% - Accent3 8" xfId="329"/>
    <cellStyle name="40% - Accent3 9" xfId="330"/>
    <cellStyle name="40% - Accent4" xfId="331"/>
    <cellStyle name="40% - Accent4 2" xfId="332"/>
    <cellStyle name="40% - Accent4 2 2" xfId="333"/>
    <cellStyle name="40% - Accent4 2 2 2" xfId="334"/>
    <cellStyle name="40% - Accent4 2 2 3" xfId="335"/>
    <cellStyle name="40% - Accent4 2 2 4" xfId="336"/>
    <cellStyle name="40% - Accent4 2 2 5" xfId="337"/>
    <cellStyle name="40% - Accent4 2 2 6" xfId="338"/>
    <cellStyle name="40% - Accent4 2 2 7" xfId="339"/>
    <cellStyle name="40% - Accent4 2 2 8" xfId="340"/>
    <cellStyle name="40% - Accent4 2 3" xfId="341"/>
    <cellStyle name="40% - Accent4 2 4" xfId="342"/>
    <cellStyle name="40% - Accent4 2 5" xfId="343"/>
    <cellStyle name="40% - Accent4 2 6" xfId="344"/>
    <cellStyle name="40% - Accent4 2 7" xfId="345"/>
    <cellStyle name="40% - Accent4 2 8" xfId="346"/>
    <cellStyle name="40% - Accent4 3" xfId="347"/>
    <cellStyle name="40% - Accent4 3 2" xfId="348"/>
    <cellStyle name="40% - Accent4 4" xfId="349"/>
    <cellStyle name="40% - Accent4 5" xfId="350"/>
    <cellStyle name="40% - Accent4 6" xfId="351"/>
    <cellStyle name="40% - Accent4 7" xfId="352"/>
    <cellStyle name="40% - Accent4 8" xfId="353"/>
    <cellStyle name="40% - Accent4 9" xfId="354"/>
    <cellStyle name="40% - Accent5" xfId="355"/>
    <cellStyle name="40% - Accent5 2" xfId="356"/>
    <cellStyle name="40% - Accent5 2 2" xfId="357"/>
    <cellStyle name="40% - Accent5 2 2 2" xfId="358"/>
    <cellStyle name="40% - Accent5 2 2 3" xfId="359"/>
    <cellStyle name="40% - Accent5 2 2 4" xfId="360"/>
    <cellStyle name="40% - Accent5 2 2 5" xfId="361"/>
    <cellStyle name="40% - Accent5 2 2 6" xfId="362"/>
    <cellStyle name="40% - Accent5 2 2 7" xfId="363"/>
    <cellStyle name="40% - Accent5 2 2 8" xfId="364"/>
    <cellStyle name="40% - Accent5 2 3" xfId="365"/>
    <cellStyle name="40% - Accent5 2 4" xfId="366"/>
    <cellStyle name="40% - Accent5 2 5" xfId="367"/>
    <cellStyle name="40% - Accent5 2 6" xfId="368"/>
    <cellStyle name="40% - Accent5 2 7" xfId="369"/>
    <cellStyle name="40% - Accent5 2 8" xfId="370"/>
    <cellStyle name="40% - Accent5 3" xfId="371"/>
    <cellStyle name="40% - Accent5 3 2" xfId="372"/>
    <cellStyle name="40% - Accent5 4" xfId="373"/>
    <cellStyle name="40% - Accent5 5" xfId="374"/>
    <cellStyle name="40% - Accent5 6" xfId="375"/>
    <cellStyle name="40% - Accent5 7" xfId="376"/>
    <cellStyle name="40% - Accent5 8" xfId="377"/>
    <cellStyle name="40% - Accent5 9" xfId="378"/>
    <cellStyle name="40% - Accent6" xfId="379"/>
    <cellStyle name="40% - Accent6 2" xfId="380"/>
    <cellStyle name="40% - Accent6 2 2" xfId="381"/>
    <cellStyle name="40% - Accent6 2 2 2" xfId="382"/>
    <cellStyle name="40% - Accent6 2 2 3" xfId="383"/>
    <cellStyle name="40% - Accent6 2 2 4" xfId="384"/>
    <cellStyle name="40% - Accent6 2 2 5" xfId="385"/>
    <cellStyle name="40% - Accent6 2 2 6" xfId="386"/>
    <cellStyle name="40% - Accent6 2 2 7" xfId="387"/>
    <cellStyle name="40% - Accent6 2 2 8" xfId="388"/>
    <cellStyle name="40% - Accent6 2 3" xfId="389"/>
    <cellStyle name="40% - Accent6 2 4" xfId="390"/>
    <cellStyle name="40% - Accent6 2 5" xfId="391"/>
    <cellStyle name="40% - Accent6 2 6" xfId="392"/>
    <cellStyle name="40% - Accent6 2 7" xfId="393"/>
    <cellStyle name="40% - Accent6 2 8" xfId="394"/>
    <cellStyle name="40% - Accent6 3" xfId="395"/>
    <cellStyle name="40% - Accent6 3 2" xfId="396"/>
    <cellStyle name="40% - Accent6 4" xfId="397"/>
    <cellStyle name="40% - Accent6 5" xfId="398"/>
    <cellStyle name="40% - Accent6 6" xfId="399"/>
    <cellStyle name="40% - Accent6 7" xfId="400"/>
    <cellStyle name="40% - Accent6 8" xfId="401"/>
    <cellStyle name="40% - Accent6 9" xfId="402"/>
    <cellStyle name="40% - Ênfase1" xfId="27" builtinId="31" customBuiltin="1"/>
    <cellStyle name="40% - Ênfase1 2" xfId="56"/>
    <cellStyle name="40% - Ênfase1 2 2" xfId="403"/>
    <cellStyle name="40% - Ênfase2" xfId="31" builtinId="35" customBuiltin="1"/>
    <cellStyle name="40% - Ênfase2 2" xfId="57"/>
    <cellStyle name="40% - Ênfase2 2 2" xfId="404"/>
    <cellStyle name="40% - Ênfase3" xfId="35" builtinId="39" customBuiltin="1"/>
    <cellStyle name="40% - Ênfase3 2" xfId="58"/>
    <cellStyle name="40% - Ênfase3 2 2" xfId="405"/>
    <cellStyle name="40% - Ênfase4" xfId="39" builtinId="43" customBuiltin="1"/>
    <cellStyle name="40% - Ênfase4 2" xfId="59"/>
    <cellStyle name="40% - Ênfase4 2 2" xfId="406"/>
    <cellStyle name="40% - Ênfase5" xfId="43" builtinId="47" customBuiltin="1"/>
    <cellStyle name="40% - Ênfase5 2" xfId="60"/>
    <cellStyle name="40% - Ênfase5 2 2" xfId="407"/>
    <cellStyle name="40% - Ênfase6" xfId="47" builtinId="51" customBuiltin="1"/>
    <cellStyle name="40% - Ênfase6 2" xfId="61"/>
    <cellStyle name="40% - Ênfase6 2 2" xfId="408"/>
    <cellStyle name="40% - Énfasis1" xfId="409"/>
    <cellStyle name="40% - Énfasis2" xfId="410"/>
    <cellStyle name="40% - Énfasis3" xfId="411"/>
    <cellStyle name="40% - Énfasis4" xfId="412"/>
    <cellStyle name="40% - Énfasis5" xfId="413"/>
    <cellStyle name="40% - Énfasis6" xfId="414"/>
    <cellStyle name="60% - Accent1" xfId="415"/>
    <cellStyle name="60% - Accent1 2" xfId="416"/>
    <cellStyle name="60% - Accent1 2 2" xfId="417"/>
    <cellStyle name="60% - Accent1 2 2 2" xfId="418"/>
    <cellStyle name="60% - Accent1 2 2 3" xfId="419"/>
    <cellStyle name="60% - Accent1 2 2 4" xfId="420"/>
    <cellStyle name="60% - Accent1 2 2 5" xfId="421"/>
    <cellStyle name="60% - Accent1 2 2 6" xfId="422"/>
    <cellStyle name="60% - Accent1 2 2 7" xfId="423"/>
    <cellStyle name="60% - Accent1 2 2 8" xfId="424"/>
    <cellStyle name="60% - Accent1 2 3" xfId="425"/>
    <cellStyle name="60% - Accent1 2 4" xfId="426"/>
    <cellStyle name="60% - Accent1 2 5" xfId="427"/>
    <cellStyle name="60% - Accent1 2 6" xfId="428"/>
    <cellStyle name="60% - Accent1 2 7" xfId="429"/>
    <cellStyle name="60% - Accent1 2 8" xfId="430"/>
    <cellStyle name="60% - Accent1 3" xfId="431"/>
    <cellStyle name="60% - Accent1 3 2" xfId="432"/>
    <cellStyle name="60% - Accent1 4" xfId="433"/>
    <cellStyle name="60% - Accent1 5" xfId="434"/>
    <cellStyle name="60% - Accent1 6" xfId="435"/>
    <cellStyle name="60% - Accent1 7" xfId="436"/>
    <cellStyle name="60% - Accent1 8" xfId="437"/>
    <cellStyle name="60% - Accent1 9" xfId="438"/>
    <cellStyle name="60% - Accent2" xfId="439"/>
    <cellStyle name="60% - Accent2 2" xfId="440"/>
    <cellStyle name="60% - Accent2 2 2" xfId="441"/>
    <cellStyle name="60% - Accent2 2 2 2" xfId="442"/>
    <cellStyle name="60% - Accent2 2 2 3" xfId="443"/>
    <cellStyle name="60% - Accent2 2 2 4" xfId="444"/>
    <cellStyle name="60% - Accent2 2 2 5" xfId="445"/>
    <cellStyle name="60% - Accent2 2 2 6" xfId="446"/>
    <cellStyle name="60% - Accent2 2 2 7" xfId="447"/>
    <cellStyle name="60% - Accent2 2 2 8" xfId="448"/>
    <cellStyle name="60% - Accent2 2 3" xfId="449"/>
    <cellStyle name="60% - Accent2 2 4" xfId="450"/>
    <cellStyle name="60% - Accent2 2 5" xfId="451"/>
    <cellStyle name="60% - Accent2 2 6" xfId="452"/>
    <cellStyle name="60% - Accent2 2 7" xfId="453"/>
    <cellStyle name="60% - Accent2 2 8" xfId="454"/>
    <cellStyle name="60% - Accent2 3" xfId="455"/>
    <cellStyle name="60% - Accent2 3 2" xfId="456"/>
    <cellStyle name="60% - Accent2 4" xfId="457"/>
    <cellStyle name="60% - Accent2 5" xfId="458"/>
    <cellStyle name="60% - Accent2 6" xfId="459"/>
    <cellStyle name="60% - Accent2 7" xfId="460"/>
    <cellStyle name="60% - Accent2 8" xfId="461"/>
    <cellStyle name="60% - Accent2 9" xfId="462"/>
    <cellStyle name="60% - Accent3" xfId="463"/>
    <cellStyle name="60% - Accent3 2" xfId="464"/>
    <cellStyle name="60% - Accent3 2 2" xfId="465"/>
    <cellStyle name="60% - Accent3 2 2 2" xfId="466"/>
    <cellStyle name="60% - Accent3 2 2 3" xfId="467"/>
    <cellStyle name="60% - Accent3 2 2 4" xfId="468"/>
    <cellStyle name="60% - Accent3 2 2 5" xfId="469"/>
    <cellStyle name="60% - Accent3 2 2 6" xfId="470"/>
    <cellStyle name="60% - Accent3 2 2 7" xfId="471"/>
    <cellStyle name="60% - Accent3 2 2 8" xfId="472"/>
    <cellStyle name="60% - Accent3 2 3" xfId="473"/>
    <cellStyle name="60% - Accent3 2 4" xfId="474"/>
    <cellStyle name="60% - Accent3 2 5" xfId="475"/>
    <cellStyle name="60% - Accent3 2 6" xfId="476"/>
    <cellStyle name="60% - Accent3 2 7" xfId="477"/>
    <cellStyle name="60% - Accent3 2 8" xfId="478"/>
    <cellStyle name="60% - Accent3 3" xfId="479"/>
    <cellStyle name="60% - Accent3 3 2" xfId="480"/>
    <cellStyle name="60% - Accent3 4" xfId="481"/>
    <cellStyle name="60% - Accent3 5" xfId="482"/>
    <cellStyle name="60% - Accent3 6" xfId="483"/>
    <cellStyle name="60% - Accent3 7" xfId="484"/>
    <cellStyle name="60% - Accent3 8" xfId="485"/>
    <cellStyle name="60% - Accent3 9" xfId="486"/>
    <cellStyle name="60% - Accent4" xfId="487"/>
    <cellStyle name="60% - Accent4 2" xfId="488"/>
    <cellStyle name="60% - Accent4 2 2" xfId="489"/>
    <cellStyle name="60% - Accent4 2 2 2" xfId="490"/>
    <cellStyle name="60% - Accent4 2 2 3" xfId="491"/>
    <cellStyle name="60% - Accent4 2 2 4" xfId="492"/>
    <cellStyle name="60% - Accent4 2 2 5" xfId="493"/>
    <cellStyle name="60% - Accent4 2 2 6" xfId="494"/>
    <cellStyle name="60% - Accent4 2 2 7" xfId="495"/>
    <cellStyle name="60% - Accent4 2 2 8" xfId="496"/>
    <cellStyle name="60% - Accent4 2 3" xfId="497"/>
    <cellStyle name="60% - Accent4 2 4" xfId="498"/>
    <cellStyle name="60% - Accent4 2 5" xfId="499"/>
    <cellStyle name="60% - Accent4 2 6" xfId="500"/>
    <cellStyle name="60% - Accent4 2 7" xfId="501"/>
    <cellStyle name="60% - Accent4 2 8" xfId="502"/>
    <cellStyle name="60% - Accent4 3" xfId="503"/>
    <cellStyle name="60% - Accent4 3 2" xfId="504"/>
    <cellStyle name="60% - Accent4 4" xfId="505"/>
    <cellStyle name="60% - Accent4 5" xfId="506"/>
    <cellStyle name="60% - Accent4 6" xfId="507"/>
    <cellStyle name="60% - Accent4 7" xfId="508"/>
    <cellStyle name="60% - Accent4 8" xfId="509"/>
    <cellStyle name="60% - Accent4 9" xfId="510"/>
    <cellStyle name="60% - Accent5" xfId="511"/>
    <cellStyle name="60% - Accent5 2" xfId="512"/>
    <cellStyle name="60% - Accent5 2 2" xfId="513"/>
    <cellStyle name="60% - Accent5 2 2 2" xfId="514"/>
    <cellStyle name="60% - Accent5 2 2 3" xfId="515"/>
    <cellStyle name="60% - Accent5 2 2 4" xfId="516"/>
    <cellStyle name="60% - Accent5 2 2 5" xfId="517"/>
    <cellStyle name="60% - Accent5 2 2 6" xfId="518"/>
    <cellStyle name="60% - Accent5 2 2 7" xfId="519"/>
    <cellStyle name="60% - Accent5 2 2 8" xfId="520"/>
    <cellStyle name="60% - Accent5 2 3" xfId="521"/>
    <cellStyle name="60% - Accent5 2 4" xfId="522"/>
    <cellStyle name="60% - Accent5 2 5" xfId="523"/>
    <cellStyle name="60% - Accent5 2 6" xfId="524"/>
    <cellStyle name="60% - Accent5 2 7" xfId="525"/>
    <cellStyle name="60% - Accent5 2 8" xfId="526"/>
    <cellStyle name="60% - Accent5 3" xfId="527"/>
    <cellStyle name="60% - Accent5 3 2" xfId="528"/>
    <cellStyle name="60% - Accent5 4" xfId="529"/>
    <cellStyle name="60% - Accent5 5" xfId="530"/>
    <cellStyle name="60% - Accent5 6" xfId="531"/>
    <cellStyle name="60% - Accent5 7" xfId="532"/>
    <cellStyle name="60% - Accent5 8" xfId="533"/>
    <cellStyle name="60% - Accent5 9" xfId="534"/>
    <cellStyle name="60% - Accent6" xfId="535"/>
    <cellStyle name="60% - Accent6 2" xfId="536"/>
    <cellStyle name="60% - Accent6 2 2" xfId="537"/>
    <cellStyle name="60% - Accent6 2 2 2" xfId="538"/>
    <cellStyle name="60% - Accent6 2 2 3" xfId="539"/>
    <cellStyle name="60% - Accent6 2 2 4" xfId="540"/>
    <cellStyle name="60% - Accent6 2 2 5" xfId="541"/>
    <cellStyle name="60% - Accent6 2 2 6" xfId="542"/>
    <cellStyle name="60% - Accent6 2 2 7" xfId="543"/>
    <cellStyle name="60% - Accent6 2 2 8" xfId="544"/>
    <cellStyle name="60% - Accent6 2 3" xfId="545"/>
    <cellStyle name="60% - Accent6 2 4" xfId="546"/>
    <cellStyle name="60% - Accent6 2 5" xfId="547"/>
    <cellStyle name="60% - Accent6 2 6" xfId="548"/>
    <cellStyle name="60% - Accent6 2 7" xfId="549"/>
    <cellStyle name="60% - Accent6 2 8" xfId="550"/>
    <cellStyle name="60% - Accent6 3" xfId="551"/>
    <cellStyle name="60% - Accent6 3 2" xfId="552"/>
    <cellStyle name="60% - Accent6 4" xfId="553"/>
    <cellStyle name="60% - Accent6 5" xfId="554"/>
    <cellStyle name="60% - Accent6 6" xfId="555"/>
    <cellStyle name="60% - Accent6 7" xfId="556"/>
    <cellStyle name="60% - Accent6 8" xfId="557"/>
    <cellStyle name="60% - Accent6 9" xfId="558"/>
    <cellStyle name="60% - Ênfase1" xfId="28" builtinId="32" customBuiltin="1"/>
    <cellStyle name="60% - Ênfase1 2" xfId="62"/>
    <cellStyle name="60% - Ênfase1 2 2" xfId="559"/>
    <cellStyle name="60% - Ênfase2" xfId="32" builtinId="36" customBuiltin="1"/>
    <cellStyle name="60% - Ênfase2 2" xfId="63"/>
    <cellStyle name="60% - Ênfase2 2 2" xfId="560"/>
    <cellStyle name="60% - Ênfase3" xfId="36" builtinId="40" customBuiltin="1"/>
    <cellStyle name="60% - Ênfase3 2" xfId="64"/>
    <cellStyle name="60% - Ênfase3 2 2" xfId="561"/>
    <cellStyle name="60% - Ênfase4" xfId="40" builtinId="44" customBuiltin="1"/>
    <cellStyle name="60% - Ênfase4 2" xfId="65"/>
    <cellStyle name="60% - Ênfase4 2 2" xfId="562"/>
    <cellStyle name="60% - Ênfase5" xfId="44" builtinId="48" customBuiltin="1"/>
    <cellStyle name="60% - Ênfase5 2" xfId="66"/>
    <cellStyle name="60% - Ênfase5 2 2" xfId="563"/>
    <cellStyle name="60% - Ênfase6" xfId="48" builtinId="52" customBuiltin="1"/>
    <cellStyle name="60% - Ênfase6 2" xfId="67"/>
    <cellStyle name="60% - Ênfase6 2 2" xfId="564"/>
    <cellStyle name="60% - Énfasis1" xfId="565"/>
    <cellStyle name="60% - Énfasis2" xfId="566"/>
    <cellStyle name="60% - Énfasis3" xfId="567"/>
    <cellStyle name="60% - Énfasis4" xfId="568"/>
    <cellStyle name="60% - Énfasis5" xfId="569"/>
    <cellStyle name="60% - Énfasis6" xfId="570"/>
    <cellStyle name="A3 297 x 420 mm" xfId="571"/>
    <cellStyle name="Accent1" xfId="572"/>
    <cellStyle name="Accent1 2" xfId="573"/>
    <cellStyle name="Accent1 2 2" xfId="574"/>
    <cellStyle name="Accent1 2 2 2" xfId="575"/>
    <cellStyle name="Accent1 2 2 3" xfId="576"/>
    <cellStyle name="Accent1 2 2 4" xfId="577"/>
    <cellStyle name="Accent1 2 2 5" xfId="578"/>
    <cellStyle name="Accent1 2 2 6" xfId="579"/>
    <cellStyle name="Accent1 2 2 7" xfId="580"/>
    <cellStyle name="Accent1 2 2 8" xfId="581"/>
    <cellStyle name="Accent1 2 3" xfId="582"/>
    <cellStyle name="Accent1 2 4" xfId="583"/>
    <cellStyle name="Accent1 2 5" xfId="584"/>
    <cellStyle name="Accent1 2 6" xfId="585"/>
    <cellStyle name="Accent1 2 7" xfId="586"/>
    <cellStyle name="Accent1 2 8" xfId="587"/>
    <cellStyle name="Accent1 3" xfId="588"/>
    <cellStyle name="Accent1 3 2" xfId="589"/>
    <cellStyle name="Accent1 4" xfId="590"/>
    <cellStyle name="Accent1 5" xfId="591"/>
    <cellStyle name="Accent1 6" xfId="592"/>
    <cellStyle name="Accent1 7" xfId="593"/>
    <cellStyle name="Accent1 8" xfId="594"/>
    <cellStyle name="Accent1 9" xfId="595"/>
    <cellStyle name="Accent2" xfId="596"/>
    <cellStyle name="Accent2 2" xfId="597"/>
    <cellStyle name="Accent2 2 2" xfId="598"/>
    <cellStyle name="Accent2 2 2 2" xfId="599"/>
    <cellStyle name="Accent2 2 2 3" xfId="600"/>
    <cellStyle name="Accent2 2 2 4" xfId="601"/>
    <cellStyle name="Accent2 2 2 5" xfId="602"/>
    <cellStyle name="Accent2 2 2 6" xfId="603"/>
    <cellStyle name="Accent2 2 2 7" xfId="604"/>
    <cellStyle name="Accent2 2 2 8" xfId="605"/>
    <cellStyle name="Accent2 2 3" xfId="606"/>
    <cellStyle name="Accent2 2 4" xfId="607"/>
    <cellStyle name="Accent2 2 5" xfId="608"/>
    <cellStyle name="Accent2 2 6" xfId="609"/>
    <cellStyle name="Accent2 2 7" xfId="610"/>
    <cellStyle name="Accent2 2 8" xfId="611"/>
    <cellStyle name="Accent2 3" xfId="612"/>
    <cellStyle name="Accent2 3 2" xfId="613"/>
    <cellStyle name="Accent2 4" xfId="614"/>
    <cellStyle name="Accent2 5" xfId="615"/>
    <cellStyle name="Accent2 6" xfId="616"/>
    <cellStyle name="Accent2 7" xfId="617"/>
    <cellStyle name="Accent2 8" xfId="618"/>
    <cellStyle name="Accent2 9" xfId="619"/>
    <cellStyle name="Accent3" xfId="620"/>
    <cellStyle name="Accent3 2" xfId="621"/>
    <cellStyle name="Accent3 2 2" xfId="622"/>
    <cellStyle name="Accent3 2 2 2" xfId="623"/>
    <cellStyle name="Accent3 2 2 3" xfId="624"/>
    <cellStyle name="Accent3 2 2 4" xfId="625"/>
    <cellStyle name="Accent3 2 2 5" xfId="626"/>
    <cellStyle name="Accent3 2 2 6" xfId="627"/>
    <cellStyle name="Accent3 2 2 7" xfId="628"/>
    <cellStyle name="Accent3 2 2 8" xfId="629"/>
    <cellStyle name="Accent3 2 3" xfId="630"/>
    <cellStyle name="Accent3 2 4" xfId="631"/>
    <cellStyle name="Accent3 2 5" xfId="632"/>
    <cellStyle name="Accent3 2 6" xfId="633"/>
    <cellStyle name="Accent3 2 7" xfId="634"/>
    <cellStyle name="Accent3 2 8" xfId="635"/>
    <cellStyle name="Accent3 3" xfId="636"/>
    <cellStyle name="Accent3 3 2" xfId="637"/>
    <cellStyle name="Accent3 4" xfId="638"/>
    <cellStyle name="Accent3 5" xfId="639"/>
    <cellStyle name="Accent3 6" xfId="640"/>
    <cellStyle name="Accent3 7" xfId="641"/>
    <cellStyle name="Accent3 8" xfId="642"/>
    <cellStyle name="Accent3 9" xfId="643"/>
    <cellStyle name="Accent4" xfId="644"/>
    <cellStyle name="Accent4 2" xfId="645"/>
    <cellStyle name="Accent4 2 2" xfId="646"/>
    <cellStyle name="Accent4 2 2 2" xfId="647"/>
    <cellStyle name="Accent4 2 2 3" xfId="648"/>
    <cellStyle name="Accent4 2 2 4" xfId="649"/>
    <cellStyle name="Accent4 2 2 5" xfId="650"/>
    <cellStyle name="Accent4 2 2 6" xfId="651"/>
    <cellStyle name="Accent4 2 2 7" xfId="652"/>
    <cellStyle name="Accent4 2 2 8" xfId="653"/>
    <cellStyle name="Accent4 2 3" xfId="654"/>
    <cellStyle name="Accent4 2 4" xfId="655"/>
    <cellStyle name="Accent4 2 5" xfId="656"/>
    <cellStyle name="Accent4 2 6" xfId="657"/>
    <cellStyle name="Accent4 2 7" xfId="658"/>
    <cellStyle name="Accent4 2 8" xfId="659"/>
    <cellStyle name="Accent4 3" xfId="660"/>
    <cellStyle name="Accent4 3 2" xfId="661"/>
    <cellStyle name="Accent4 4" xfId="662"/>
    <cellStyle name="Accent4 5" xfId="663"/>
    <cellStyle name="Accent4 6" xfId="664"/>
    <cellStyle name="Accent4 7" xfId="665"/>
    <cellStyle name="Accent4 8" xfId="666"/>
    <cellStyle name="Accent4 9" xfId="667"/>
    <cellStyle name="Accent5" xfId="668"/>
    <cellStyle name="Accent5 2" xfId="669"/>
    <cellStyle name="Accent5 2 2" xfId="670"/>
    <cellStyle name="Accent5 2 2 2" xfId="671"/>
    <cellStyle name="Accent5 2 2 3" xfId="672"/>
    <cellStyle name="Accent5 2 2 4" xfId="673"/>
    <cellStyle name="Accent5 2 2 5" xfId="674"/>
    <cellStyle name="Accent5 2 2 6" xfId="675"/>
    <cellStyle name="Accent5 2 2 7" xfId="676"/>
    <cellStyle name="Accent5 2 2 8" xfId="677"/>
    <cellStyle name="Accent5 2 3" xfId="678"/>
    <cellStyle name="Accent5 2 4" xfId="679"/>
    <cellStyle name="Accent5 2 5" xfId="680"/>
    <cellStyle name="Accent5 2 6" xfId="681"/>
    <cellStyle name="Accent5 2 7" xfId="682"/>
    <cellStyle name="Accent5 2 8" xfId="683"/>
    <cellStyle name="Accent5 3" xfId="684"/>
    <cellStyle name="Accent5 3 2" xfId="685"/>
    <cellStyle name="Accent5 4" xfId="686"/>
    <cellStyle name="Accent5 5" xfId="687"/>
    <cellStyle name="Accent5 6" xfId="688"/>
    <cellStyle name="Accent5 7" xfId="689"/>
    <cellStyle name="Accent5 8" xfId="690"/>
    <cellStyle name="Accent5 9" xfId="691"/>
    <cellStyle name="Accent6" xfId="692"/>
    <cellStyle name="Accent6 2" xfId="693"/>
    <cellStyle name="Accent6 2 2" xfId="694"/>
    <cellStyle name="Accent6 2 2 2" xfId="695"/>
    <cellStyle name="Accent6 2 2 3" xfId="696"/>
    <cellStyle name="Accent6 2 2 4" xfId="697"/>
    <cellStyle name="Accent6 2 2 5" xfId="698"/>
    <cellStyle name="Accent6 2 2 6" xfId="699"/>
    <cellStyle name="Accent6 2 2 7" xfId="700"/>
    <cellStyle name="Accent6 2 2 8" xfId="701"/>
    <cellStyle name="Accent6 2 3" xfId="702"/>
    <cellStyle name="Accent6 2 4" xfId="703"/>
    <cellStyle name="Accent6 2 5" xfId="704"/>
    <cellStyle name="Accent6 2 6" xfId="705"/>
    <cellStyle name="Accent6 2 7" xfId="706"/>
    <cellStyle name="Accent6 2 8" xfId="707"/>
    <cellStyle name="Accent6 3" xfId="708"/>
    <cellStyle name="Accent6 3 2" xfId="709"/>
    <cellStyle name="Accent6 4" xfId="710"/>
    <cellStyle name="Accent6 5" xfId="711"/>
    <cellStyle name="Accent6 6" xfId="712"/>
    <cellStyle name="Accent6 7" xfId="713"/>
    <cellStyle name="Accent6 8" xfId="714"/>
    <cellStyle name="Accent6 9" xfId="715"/>
    <cellStyle name="Amarelo%" xfId="716"/>
    <cellStyle name="Amarelocot" xfId="717"/>
    <cellStyle name="Bad" xfId="718"/>
    <cellStyle name="Bad 2" xfId="719"/>
    <cellStyle name="Bad 2 2" xfId="720"/>
    <cellStyle name="Bad 2 2 2" xfId="721"/>
    <cellStyle name="Bad 2 2 3" xfId="722"/>
    <cellStyle name="Bad 2 2 4" xfId="723"/>
    <cellStyle name="Bad 2 2 5" xfId="724"/>
    <cellStyle name="Bad 2 2 6" xfId="725"/>
    <cellStyle name="Bad 2 2 7" xfId="726"/>
    <cellStyle name="Bad 2 2 8" xfId="727"/>
    <cellStyle name="Bad 2 3" xfId="728"/>
    <cellStyle name="Bad 2 4" xfId="729"/>
    <cellStyle name="Bad 2 5" xfId="730"/>
    <cellStyle name="Bad 2 6" xfId="731"/>
    <cellStyle name="Bad 2 7" xfId="732"/>
    <cellStyle name="Bad 2 8" xfId="733"/>
    <cellStyle name="Bad 3" xfId="734"/>
    <cellStyle name="Bad 3 2" xfId="735"/>
    <cellStyle name="Bad 4" xfId="736"/>
    <cellStyle name="Bad 5" xfId="737"/>
    <cellStyle name="Bad 6" xfId="738"/>
    <cellStyle name="Bad 7" xfId="739"/>
    <cellStyle name="Bad 8" xfId="740"/>
    <cellStyle name="Bad 9" xfId="741"/>
    <cellStyle name="Bom" xfId="13" builtinId="26" customBuiltin="1"/>
    <cellStyle name="Bom 2" xfId="68"/>
    <cellStyle name="Bom 2 2" xfId="742"/>
    <cellStyle name="Buena" xfId="743"/>
    <cellStyle name="Cabe‡alho 1" xfId="744"/>
    <cellStyle name="Cabe‡alho 2" xfId="745"/>
    <cellStyle name="CABEÇALHO" xfId="746"/>
    <cellStyle name="Cabeçalho 1" xfId="747"/>
    <cellStyle name="CABEÇALHO 10" xfId="748"/>
    <cellStyle name="CABEÇALHO 10 2" xfId="749"/>
    <cellStyle name="CABEÇALHO 10 2 2" xfId="750"/>
    <cellStyle name="CABEÇALHO 10 2 2 2" xfId="751"/>
    <cellStyle name="CABEÇALHO 10 2 2 3" xfId="752"/>
    <cellStyle name="CABEÇALHO 10 2 2 4" xfId="753"/>
    <cellStyle name="CABEÇALHO 10 2 2 5" xfId="754"/>
    <cellStyle name="CABEÇALHO 10 2 2 6" xfId="755"/>
    <cellStyle name="CABEÇALHO 10 2 2 7" xfId="756"/>
    <cellStyle name="CABEÇALHO 10 2 2 8" xfId="757"/>
    <cellStyle name="CABEÇALHO 10 2 3" xfId="758"/>
    <cellStyle name="CABEÇALHO 10 2 4" xfId="759"/>
    <cellStyle name="CABEÇALHO 10 2 5" xfId="760"/>
    <cellStyle name="CABEÇALHO 10 2 6" xfId="761"/>
    <cellStyle name="CABEÇALHO 10 2 7" xfId="762"/>
    <cellStyle name="CABEÇALHO 10 2 8" xfId="763"/>
    <cellStyle name="CABEÇALHO 10 3" xfId="764"/>
    <cellStyle name="CABEÇALHO 10 3 2" xfId="765"/>
    <cellStyle name="CABEÇALHO 10 3 3" xfId="766"/>
    <cellStyle name="CABEÇALHO 10 3 4" xfId="767"/>
    <cellStyle name="CABEÇALHO 10 3 5" xfId="768"/>
    <cellStyle name="CABEÇALHO 10 3 6" xfId="769"/>
    <cellStyle name="CABEÇALHO 10 3 7" xfId="770"/>
    <cellStyle name="CABEÇALHO 10 4" xfId="771"/>
    <cellStyle name="CABEÇALHO 10 4 2" xfId="772"/>
    <cellStyle name="CABEÇALHO 10 5" xfId="773"/>
    <cellStyle name="CABEÇALHO 10 5 2" xfId="774"/>
    <cellStyle name="CABEÇALHO 10 6" xfId="775"/>
    <cellStyle name="CABEÇALHO 10 7" xfId="776"/>
    <cellStyle name="CABEÇALHO 10 8" xfId="777"/>
    <cellStyle name="CABEÇALHO 10 9" xfId="778"/>
    <cellStyle name="CABEÇALHO 11" xfId="779"/>
    <cellStyle name="CABEÇALHO 11 2" xfId="780"/>
    <cellStyle name="CABEÇALHO 11 2 2" xfId="781"/>
    <cellStyle name="CABEÇALHO 11 2 3" xfId="782"/>
    <cellStyle name="CABEÇALHO 11 2 4" xfId="783"/>
    <cellStyle name="CABEÇALHO 11 2 5" xfId="784"/>
    <cellStyle name="CABEÇALHO 11 2 6" xfId="785"/>
    <cellStyle name="CABEÇALHO 11 2 7" xfId="786"/>
    <cellStyle name="CABEÇALHO 11 2 8" xfId="787"/>
    <cellStyle name="CABEÇALHO 11 3" xfId="788"/>
    <cellStyle name="CABEÇALHO 11 4" xfId="789"/>
    <cellStyle name="CABEÇALHO 11 5" xfId="790"/>
    <cellStyle name="CABEÇALHO 11 6" xfId="791"/>
    <cellStyle name="CABEÇALHO 11 7" xfId="792"/>
    <cellStyle name="CABEÇALHO 11 8" xfId="793"/>
    <cellStyle name="CABEÇALHO 12" xfId="794"/>
    <cellStyle name="CABEÇALHO 12 2" xfId="795"/>
    <cellStyle name="CABEÇALHO 12 3" xfId="796"/>
    <cellStyle name="CABEÇALHO 12 4" xfId="797"/>
    <cellStyle name="CABEÇALHO 12 5" xfId="798"/>
    <cellStyle name="CABEÇALHO 12 6" xfId="799"/>
    <cellStyle name="CABEÇALHO 12 7" xfId="800"/>
    <cellStyle name="CABEÇALHO 13" xfId="801"/>
    <cellStyle name="CABEÇALHO 13 2" xfId="802"/>
    <cellStyle name="CABEÇALHO 14" xfId="803"/>
    <cellStyle name="CABEÇALHO 14 2" xfId="804"/>
    <cellStyle name="CABEÇALHO 15" xfId="805"/>
    <cellStyle name="CABEÇALHO 15 2" xfId="806"/>
    <cellStyle name="CABEÇALHO 16" xfId="807"/>
    <cellStyle name="CABEÇALHO 16 2" xfId="808"/>
    <cellStyle name="CABEÇALHO 17" xfId="809"/>
    <cellStyle name="CABEÇALHO 17 2" xfId="810"/>
    <cellStyle name="CABEÇALHO 18" xfId="811"/>
    <cellStyle name="CABEÇALHO 19" xfId="812"/>
    <cellStyle name="Cabeçalho 2" xfId="813"/>
    <cellStyle name="CABEÇALHO 2 10" xfId="814"/>
    <cellStyle name="CABEÇALHO 2 10 2" xfId="815"/>
    <cellStyle name="CABEÇALHO 2 11" xfId="816"/>
    <cellStyle name="CABEÇALHO 2 11 2" xfId="817"/>
    <cellStyle name="CABEÇALHO 2 12" xfId="818"/>
    <cellStyle name="CABEÇALHO 2 13" xfId="819"/>
    <cellStyle name="CABEÇALHO 2 14" xfId="820"/>
    <cellStyle name="CABEÇALHO 2 15" xfId="821"/>
    <cellStyle name="CABEÇALHO 2 2" xfId="822"/>
    <cellStyle name="CABEÇALHO 2 2 10" xfId="823"/>
    <cellStyle name="CABEÇALHO 2 2 10 2" xfId="824"/>
    <cellStyle name="CABEÇALHO 2 2 11" xfId="825"/>
    <cellStyle name="CABEÇALHO 2 2 12" xfId="826"/>
    <cellStyle name="CABEÇALHO 2 2 13" xfId="827"/>
    <cellStyle name="CABEÇALHO 2 2 14" xfId="828"/>
    <cellStyle name="CABEÇALHO 2 2 2" xfId="829"/>
    <cellStyle name="CABEÇALHO 2 2 2 10" xfId="830"/>
    <cellStyle name="CABEÇALHO 2 2 2 11" xfId="831"/>
    <cellStyle name="CABEÇALHO 2 2 2 12" xfId="832"/>
    <cellStyle name="CABEÇALHO 2 2 2 2" xfId="833"/>
    <cellStyle name="CABEÇALHO 2 2 2 2 10" xfId="834"/>
    <cellStyle name="CABEÇALHO 2 2 2 2 11" xfId="835"/>
    <cellStyle name="CABEÇALHO 2 2 2 2 12" xfId="836"/>
    <cellStyle name="CABEÇALHO 2 2 2 2 2" xfId="837"/>
    <cellStyle name="CABEÇALHO 2 2 2 2 2 2" xfId="838"/>
    <cellStyle name="CABEÇALHO 2 2 2 2 2 2 2" xfId="839"/>
    <cellStyle name="CABEÇALHO 2 2 2 2 2 2 2 2" xfId="840"/>
    <cellStyle name="CABEÇALHO 2 2 2 2 2 2 2 3" xfId="841"/>
    <cellStyle name="CABEÇALHO 2 2 2 2 2 2 2 4" xfId="842"/>
    <cellStyle name="CABEÇALHO 2 2 2 2 2 2 2 5" xfId="843"/>
    <cellStyle name="CABEÇALHO 2 2 2 2 2 2 2 6" xfId="844"/>
    <cellStyle name="CABEÇALHO 2 2 2 2 2 2 2 7" xfId="845"/>
    <cellStyle name="CABEÇALHO 2 2 2 2 2 2 2 8" xfId="846"/>
    <cellStyle name="CABEÇALHO 2 2 2 2 2 2 3" xfId="847"/>
    <cellStyle name="CABEÇALHO 2 2 2 2 2 2 4" xfId="848"/>
    <cellStyle name="CABEÇALHO 2 2 2 2 2 2 5" xfId="849"/>
    <cellStyle name="CABEÇALHO 2 2 2 2 2 2 6" xfId="850"/>
    <cellStyle name="CABEÇALHO 2 2 2 2 2 2 7" xfId="851"/>
    <cellStyle name="CABEÇALHO 2 2 2 2 2 2 8" xfId="852"/>
    <cellStyle name="CABEÇALHO 2 2 2 2 2 3" xfId="853"/>
    <cellStyle name="CABEÇALHO 2 2 2 2 2 3 2" xfId="854"/>
    <cellStyle name="CABEÇALHO 2 2 2 2 2 3 3" xfId="855"/>
    <cellStyle name="CABEÇALHO 2 2 2 2 2 3 4" xfId="856"/>
    <cellStyle name="CABEÇALHO 2 2 2 2 2 3 5" xfId="857"/>
    <cellStyle name="CABEÇALHO 2 2 2 2 2 3 6" xfId="858"/>
    <cellStyle name="CABEÇALHO 2 2 2 2 2 3 7" xfId="859"/>
    <cellStyle name="CABEÇALHO 2 2 2 2 2 4" xfId="860"/>
    <cellStyle name="CABEÇALHO 2 2 2 2 2 4 2" xfId="861"/>
    <cellStyle name="CABEÇALHO 2 2 2 2 2 5" xfId="862"/>
    <cellStyle name="CABEÇALHO 2 2 2 2 2 5 2" xfId="863"/>
    <cellStyle name="CABEÇALHO 2 2 2 2 2 6" xfId="864"/>
    <cellStyle name="CABEÇALHO 2 2 2 2 2 7" xfId="865"/>
    <cellStyle name="CABEÇALHO 2 2 2 2 2 8" xfId="866"/>
    <cellStyle name="CABEÇALHO 2 2 2 2 2 9" xfId="867"/>
    <cellStyle name="CABEÇALHO 2 2 2 2 3" xfId="868"/>
    <cellStyle name="CABEÇALHO 2 2 2 2 3 2" xfId="869"/>
    <cellStyle name="CABEÇALHO 2 2 2 2 3 2 2" xfId="870"/>
    <cellStyle name="CABEÇALHO 2 2 2 2 3 2 2 2" xfId="871"/>
    <cellStyle name="CABEÇALHO 2 2 2 2 3 2 2 3" xfId="872"/>
    <cellStyle name="CABEÇALHO 2 2 2 2 3 2 2 4" xfId="873"/>
    <cellStyle name="CABEÇALHO 2 2 2 2 3 2 2 5" xfId="874"/>
    <cellStyle name="CABEÇALHO 2 2 2 2 3 2 2 6" xfId="875"/>
    <cellStyle name="CABEÇALHO 2 2 2 2 3 2 2 7" xfId="876"/>
    <cellStyle name="CABEÇALHO 2 2 2 2 3 2 2 8" xfId="877"/>
    <cellStyle name="CABEÇALHO 2 2 2 2 3 2 3" xfId="878"/>
    <cellStyle name="CABEÇALHO 2 2 2 2 3 2 4" xfId="879"/>
    <cellStyle name="CABEÇALHO 2 2 2 2 3 2 5" xfId="880"/>
    <cellStyle name="CABEÇALHO 2 2 2 2 3 2 6" xfId="881"/>
    <cellStyle name="CABEÇALHO 2 2 2 2 3 2 7" xfId="882"/>
    <cellStyle name="CABEÇALHO 2 2 2 2 3 2 8" xfId="883"/>
    <cellStyle name="CABEÇALHO 2 2 2 2 3 3" xfId="884"/>
    <cellStyle name="CABEÇALHO 2 2 2 2 3 3 2" xfId="885"/>
    <cellStyle name="CABEÇALHO 2 2 2 2 3 3 3" xfId="886"/>
    <cellStyle name="CABEÇALHO 2 2 2 2 3 3 4" xfId="887"/>
    <cellStyle name="CABEÇALHO 2 2 2 2 3 3 5" xfId="888"/>
    <cellStyle name="CABEÇALHO 2 2 2 2 3 3 6" xfId="889"/>
    <cellStyle name="CABEÇALHO 2 2 2 2 3 3 7" xfId="890"/>
    <cellStyle name="CABEÇALHO 2 2 2 2 3 4" xfId="891"/>
    <cellStyle name="CABEÇALHO 2 2 2 2 3 4 2" xfId="892"/>
    <cellStyle name="CABEÇALHO 2 2 2 2 3 5" xfId="893"/>
    <cellStyle name="CABEÇALHO 2 2 2 2 3 5 2" xfId="894"/>
    <cellStyle name="CABEÇALHO 2 2 2 2 3 6" xfId="895"/>
    <cellStyle name="CABEÇALHO 2 2 2 2 3 7" xfId="896"/>
    <cellStyle name="CABEÇALHO 2 2 2 2 3 8" xfId="897"/>
    <cellStyle name="CABEÇALHO 2 2 2 2 3 9" xfId="898"/>
    <cellStyle name="CABEÇALHO 2 2 2 2 4" xfId="899"/>
    <cellStyle name="CABEÇALHO 2 2 2 2 4 2" xfId="900"/>
    <cellStyle name="CABEÇALHO 2 2 2 2 4 2 2" xfId="901"/>
    <cellStyle name="CABEÇALHO 2 2 2 2 4 2 2 2" xfId="902"/>
    <cellStyle name="CABEÇALHO 2 2 2 2 4 2 2 3" xfId="903"/>
    <cellStyle name="CABEÇALHO 2 2 2 2 4 2 2 4" xfId="904"/>
    <cellStyle name="CABEÇALHO 2 2 2 2 4 2 2 5" xfId="905"/>
    <cellStyle name="CABEÇALHO 2 2 2 2 4 2 2 6" xfId="906"/>
    <cellStyle name="CABEÇALHO 2 2 2 2 4 2 2 7" xfId="907"/>
    <cellStyle name="CABEÇALHO 2 2 2 2 4 2 2 8" xfId="908"/>
    <cellStyle name="CABEÇALHO 2 2 2 2 4 2 3" xfId="909"/>
    <cellStyle name="CABEÇALHO 2 2 2 2 4 2 4" xfId="910"/>
    <cellStyle name="CABEÇALHO 2 2 2 2 4 2 5" xfId="911"/>
    <cellStyle name="CABEÇALHO 2 2 2 2 4 2 6" xfId="912"/>
    <cellStyle name="CABEÇALHO 2 2 2 2 4 2 7" xfId="913"/>
    <cellStyle name="CABEÇALHO 2 2 2 2 4 2 8" xfId="914"/>
    <cellStyle name="CABEÇALHO 2 2 2 2 4 3" xfId="915"/>
    <cellStyle name="CABEÇALHO 2 2 2 2 4 3 2" xfId="916"/>
    <cellStyle name="CABEÇALHO 2 2 2 2 4 3 3" xfId="917"/>
    <cellStyle name="CABEÇALHO 2 2 2 2 4 3 4" xfId="918"/>
    <cellStyle name="CABEÇALHO 2 2 2 2 4 3 5" xfId="919"/>
    <cellStyle name="CABEÇALHO 2 2 2 2 4 3 6" xfId="920"/>
    <cellStyle name="CABEÇALHO 2 2 2 2 4 3 7" xfId="921"/>
    <cellStyle name="CABEÇALHO 2 2 2 2 4 4" xfId="922"/>
    <cellStyle name="CABEÇALHO 2 2 2 2 4 4 2" xfId="923"/>
    <cellStyle name="CABEÇALHO 2 2 2 2 4 5" xfId="924"/>
    <cellStyle name="CABEÇALHO 2 2 2 2 4 5 2" xfId="925"/>
    <cellStyle name="CABEÇALHO 2 2 2 2 4 6" xfId="926"/>
    <cellStyle name="CABEÇALHO 2 2 2 2 4 7" xfId="927"/>
    <cellStyle name="CABEÇALHO 2 2 2 2 4 8" xfId="928"/>
    <cellStyle name="CABEÇALHO 2 2 2 2 4 9" xfId="929"/>
    <cellStyle name="CABEÇALHO 2 2 2 2 5" xfId="930"/>
    <cellStyle name="CABEÇALHO 2 2 2 2 5 2" xfId="931"/>
    <cellStyle name="CABEÇALHO 2 2 2 2 5 2 2" xfId="932"/>
    <cellStyle name="CABEÇALHO 2 2 2 2 5 2 3" xfId="933"/>
    <cellStyle name="CABEÇALHO 2 2 2 2 5 2 4" xfId="934"/>
    <cellStyle name="CABEÇALHO 2 2 2 2 5 2 5" xfId="935"/>
    <cellStyle name="CABEÇALHO 2 2 2 2 5 2 6" xfId="936"/>
    <cellStyle name="CABEÇALHO 2 2 2 2 5 2 7" xfId="937"/>
    <cellStyle name="CABEÇALHO 2 2 2 2 5 2 8" xfId="938"/>
    <cellStyle name="CABEÇALHO 2 2 2 2 5 3" xfId="939"/>
    <cellStyle name="CABEÇALHO 2 2 2 2 5 4" xfId="940"/>
    <cellStyle name="CABEÇALHO 2 2 2 2 5 5" xfId="941"/>
    <cellStyle name="CABEÇALHO 2 2 2 2 5 6" xfId="942"/>
    <cellStyle name="CABEÇALHO 2 2 2 2 5 7" xfId="943"/>
    <cellStyle name="CABEÇALHO 2 2 2 2 5 8" xfId="944"/>
    <cellStyle name="CABEÇALHO 2 2 2 2 6" xfId="945"/>
    <cellStyle name="CABEÇALHO 2 2 2 2 6 2" xfId="946"/>
    <cellStyle name="CABEÇALHO 2 2 2 2 6 3" xfId="947"/>
    <cellStyle name="CABEÇALHO 2 2 2 2 6 4" xfId="948"/>
    <cellStyle name="CABEÇALHO 2 2 2 2 6 5" xfId="949"/>
    <cellStyle name="CABEÇALHO 2 2 2 2 6 6" xfId="950"/>
    <cellStyle name="CABEÇALHO 2 2 2 2 6 7" xfId="951"/>
    <cellStyle name="CABEÇALHO 2 2 2 2 7" xfId="952"/>
    <cellStyle name="CABEÇALHO 2 2 2 2 7 2" xfId="953"/>
    <cellStyle name="CABEÇALHO 2 2 2 2 8" xfId="954"/>
    <cellStyle name="CABEÇALHO 2 2 2 2 8 2" xfId="955"/>
    <cellStyle name="CABEÇALHO 2 2 2 2 9" xfId="956"/>
    <cellStyle name="CABEÇALHO 2 2 2 3" xfId="957"/>
    <cellStyle name="CABEÇALHO 2 2 2 3 2" xfId="958"/>
    <cellStyle name="CABEÇALHO 2 2 2 3 2 2" xfId="959"/>
    <cellStyle name="CABEÇALHO 2 2 2 3 2 2 2" xfId="960"/>
    <cellStyle name="CABEÇALHO 2 2 2 3 2 2 3" xfId="961"/>
    <cellStyle name="CABEÇALHO 2 2 2 3 2 2 4" xfId="962"/>
    <cellStyle name="CABEÇALHO 2 2 2 3 2 2 5" xfId="963"/>
    <cellStyle name="CABEÇALHO 2 2 2 3 2 2 6" xfId="964"/>
    <cellStyle name="CABEÇALHO 2 2 2 3 2 2 7" xfId="965"/>
    <cellStyle name="CABEÇALHO 2 2 2 3 2 2 8" xfId="966"/>
    <cellStyle name="CABEÇALHO 2 2 2 3 2 3" xfId="967"/>
    <cellStyle name="CABEÇALHO 2 2 2 3 2 4" xfId="968"/>
    <cellStyle name="CABEÇALHO 2 2 2 3 2 5" xfId="969"/>
    <cellStyle name="CABEÇALHO 2 2 2 3 2 6" xfId="970"/>
    <cellStyle name="CABEÇALHO 2 2 2 3 2 7" xfId="971"/>
    <cellStyle name="CABEÇALHO 2 2 2 3 2 8" xfId="972"/>
    <cellStyle name="CABEÇALHO 2 2 2 3 3" xfId="973"/>
    <cellStyle name="CABEÇALHO 2 2 2 3 3 2" xfId="974"/>
    <cellStyle name="CABEÇALHO 2 2 2 3 3 3" xfId="975"/>
    <cellStyle name="CABEÇALHO 2 2 2 3 3 4" xfId="976"/>
    <cellStyle name="CABEÇALHO 2 2 2 3 3 5" xfId="977"/>
    <cellStyle name="CABEÇALHO 2 2 2 3 3 6" xfId="978"/>
    <cellStyle name="CABEÇALHO 2 2 2 3 3 7" xfId="979"/>
    <cellStyle name="CABEÇALHO 2 2 2 3 4" xfId="980"/>
    <cellStyle name="CABEÇALHO 2 2 2 3 4 2" xfId="981"/>
    <cellStyle name="CABEÇALHO 2 2 2 3 5" xfId="982"/>
    <cellStyle name="CABEÇALHO 2 2 2 3 5 2" xfId="983"/>
    <cellStyle name="CABEÇALHO 2 2 2 3 6" xfId="984"/>
    <cellStyle name="CABEÇALHO 2 2 2 3 7" xfId="985"/>
    <cellStyle name="CABEÇALHO 2 2 2 3 8" xfId="986"/>
    <cellStyle name="CABEÇALHO 2 2 2 3 9" xfId="987"/>
    <cellStyle name="CABEÇALHO 2 2 2 4" xfId="988"/>
    <cellStyle name="CABEÇALHO 2 2 2 4 2" xfId="989"/>
    <cellStyle name="CABEÇALHO 2 2 2 4 2 2" xfId="990"/>
    <cellStyle name="CABEÇALHO 2 2 2 4 2 2 2" xfId="991"/>
    <cellStyle name="CABEÇALHO 2 2 2 4 2 2 3" xfId="992"/>
    <cellStyle name="CABEÇALHO 2 2 2 4 2 2 4" xfId="993"/>
    <cellStyle name="CABEÇALHO 2 2 2 4 2 2 5" xfId="994"/>
    <cellStyle name="CABEÇALHO 2 2 2 4 2 2 6" xfId="995"/>
    <cellStyle name="CABEÇALHO 2 2 2 4 2 2 7" xfId="996"/>
    <cellStyle name="CABEÇALHO 2 2 2 4 2 2 8" xfId="997"/>
    <cellStyle name="CABEÇALHO 2 2 2 4 2 3" xfId="998"/>
    <cellStyle name="CABEÇALHO 2 2 2 4 2 4" xfId="999"/>
    <cellStyle name="CABEÇALHO 2 2 2 4 2 5" xfId="1000"/>
    <cellStyle name="CABEÇALHO 2 2 2 4 2 6" xfId="1001"/>
    <cellStyle name="CABEÇALHO 2 2 2 4 2 7" xfId="1002"/>
    <cellStyle name="CABEÇALHO 2 2 2 4 2 8" xfId="1003"/>
    <cellStyle name="CABEÇALHO 2 2 2 4 3" xfId="1004"/>
    <cellStyle name="CABEÇALHO 2 2 2 4 3 2" xfId="1005"/>
    <cellStyle name="CABEÇALHO 2 2 2 4 3 3" xfId="1006"/>
    <cellStyle name="CABEÇALHO 2 2 2 4 3 4" xfId="1007"/>
    <cellStyle name="CABEÇALHO 2 2 2 4 3 5" xfId="1008"/>
    <cellStyle name="CABEÇALHO 2 2 2 4 3 6" xfId="1009"/>
    <cellStyle name="CABEÇALHO 2 2 2 4 3 7" xfId="1010"/>
    <cellStyle name="CABEÇALHO 2 2 2 4 4" xfId="1011"/>
    <cellStyle name="CABEÇALHO 2 2 2 4 4 2" xfId="1012"/>
    <cellStyle name="CABEÇALHO 2 2 2 4 5" xfId="1013"/>
    <cellStyle name="CABEÇALHO 2 2 2 4 5 2" xfId="1014"/>
    <cellStyle name="CABEÇALHO 2 2 2 4 6" xfId="1015"/>
    <cellStyle name="CABEÇALHO 2 2 2 4 7" xfId="1016"/>
    <cellStyle name="CABEÇALHO 2 2 2 4 8" xfId="1017"/>
    <cellStyle name="CABEÇALHO 2 2 2 4 9" xfId="1018"/>
    <cellStyle name="CABEÇALHO 2 2 2 5" xfId="1019"/>
    <cellStyle name="CABEÇALHO 2 2 2 5 2" xfId="1020"/>
    <cellStyle name="CABEÇALHO 2 2 2 5 2 2" xfId="1021"/>
    <cellStyle name="CABEÇALHO 2 2 2 5 2 3" xfId="1022"/>
    <cellStyle name="CABEÇALHO 2 2 2 5 2 4" xfId="1023"/>
    <cellStyle name="CABEÇALHO 2 2 2 5 2 5" xfId="1024"/>
    <cellStyle name="CABEÇALHO 2 2 2 5 2 6" xfId="1025"/>
    <cellStyle name="CABEÇALHO 2 2 2 5 2 7" xfId="1026"/>
    <cellStyle name="CABEÇALHO 2 2 2 5 2 8" xfId="1027"/>
    <cellStyle name="CABEÇALHO 2 2 2 5 3" xfId="1028"/>
    <cellStyle name="CABEÇALHO 2 2 2 5 4" xfId="1029"/>
    <cellStyle name="CABEÇALHO 2 2 2 5 5" xfId="1030"/>
    <cellStyle name="CABEÇALHO 2 2 2 5 6" xfId="1031"/>
    <cellStyle name="CABEÇALHO 2 2 2 5 7" xfId="1032"/>
    <cellStyle name="CABEÇALHO 2 2 2 5 8" xfId="1033"/>
    <cellStyle name="CABEÇALHO 2 2 2 6" xfId="1034"/>
    <cellStyle name="CABEÇALHO 2 2 2 6 2" xfId="1035"/>
    <cellStyle name="CABEÇALHO 2 2 2 6 3" xfId="1036"/>
    <cellStyle name="CABEÇALHO 2 2 2 6 4" xfId="1037"/>
    <cellStyle name="CABEÇALHO 2 2 2 6 5" xfId="1038"/>
    <cellStyle name="CABEÇALHO 2 2 2 6 6" xfId="1039"/>
    <cellStyle name="CABEÇALHO 2 2 2 6 7" xfId="1040"/>
    <cellStyle name="CABEÇALHO 2 2 2 7" xfId="1041"/>
    <cellStyle name="CABEÇALHO 2 2 2 7 2" xfId="1042"/>
    <cellStyle name="CABEÇALHO 2 2 2 8" xfId="1043"/>
    <cellStyle name="CABEÇALHO 2 2 2 8 2" xfId="1044"/>
    <cellStyle name="CABEÇALHO 2 2 2 9" xfId="1045"/>
    <cellStyle name="CABEÇALHO 2 2 3" xfId="1046"/>
    <cellStyle name="CABEÇALHO 2 2 3 10" xfId="1047"/>
    <cellStyle name="CABEÇALHO 2 2 3 11" xfId="1048"/>
    <cellStyle name="CABEÇALHO 2 2 3 12" xfId="1049"/>
    <cellStyle name="CABEÇALHO 2 2 3 2" xfId="1050"/>
    <cellStyle name="CABEÇALHO 2 2 3 2 2" xfId="1051"/>
    <cellStyle name="CABEÇALHO 2 2 3 2 2 2" xfId="1052"/>
    <cellStyle name="CABEÇALHO 2 2 3 2 2 2 2" xfId="1053"/>
    <cellStyle name="CABEÇALHO 2 2 3 2 2 2 3" xfId="1054"/>
    <cellStyle name="CABEÇALHO 2 2 3 2 2 2 4" xfId="1055"/>
    <cellStyle name="CABEÇALHO 2 2 3 2 2 2 5" xfId="1056"/>
    <cellStyle name="CABEÇALHO 2 2 3 2 2 2 6" xfId="1057"/>
    <cellStyle name="CABEÇALHO 2 2 3 2 2 2 7" xfId="1058"/>
    <cellStyle name="CABEÇALHO 2 2 3 2 2 2 8" xfId="1059"/>
    <cellStyle name="CABEÇALHO 2 2 3 2 2 3" xfId="1060"/>
    <cellStyle name="CABEÇALHO 2 2 3 2 2 4" xfId="1061"/>
    <cellStyle name="CABEÇALHO 2 2 3 2 2 5" xfId="1062"/>
    <cellStyle name="CABEÇALHO 2 2 3 2 2 6" xfId="1063"/>
    <cellStyle name="CABEÇALHO 2 2 3 2 2 7" xfId="1064"/>
    <cellStyle name="CABEÇALHO 2 2 3 2 2 8" xfId="1065"/>
    <cellStyle name="CABEÇALHO 2 2 3 2 3" xfId="1066"/>
    <cellStyle name="CABEÇALHO 2 2 3 2 3 2" xfId="1067"/>
    <cellStyle name="CABEÇALHO 2 2 3 2 3 3" xfId="1068"/>
    <cellStyle name="CABEÇALHO 2 2 3 2 3 4" xfId="1069"/>
    <cellStyle name="CABEÇALHO 2 2 3 2 3 5" xfId="1070"/>
    <cellStyle name="CABEÇALHO 2 2 3 2 3 6" xfId="1071"/>
    <cellStyle name="CABEÇALHO 2 2 3 2 3 7" xfId="1072"/>
    <cellStyle name="CABEÇALHO 2 2 3 2 4" xfId="1073"/>
    <cellStyle name="CABEÇALHO 2 2 3 2 4 2" xfId="1074"/>
    <cellStyle name="CABEÇALHO 2 2 3 2 5" xfId="1075"/>
    <cellStyle name="CABEÇALHO 2 2 3 2 5 2" xfId="1076"/>
    <cellStyle name="CABEÇALHO 2 2 3 2 6" xfId="1077"/>
    <cellStyle name="CABEÇALHO 2 2 3 2 7" xfId="1078"/>
    <cellStyle name="CABEÇALHO 2 2 3 2 8" xfId="1079"/>
    <cellStyle name="CABEÇALHO 2 2 3 2 9" xfId="1080"/>
    <cellStyle name="CABEÇALHO 2 2 3 3" xfId="1081"/>
    <cellStyle name="CABEÇALHO 2 2 3 3 2" xfId="1082"/>
    <cellStyle name="CABEÇALHO 2 2 3 3 2 2" xfId="1083"/>
    <cellStyle name="CABEÇALHO 2 2 3 3 2 2 2" xfId="1084"/>
    <cellStyle name="CABEÇALHO 2 2 3 3 2 2 3" xfId="1085"/>
    <cellStyle name="CABEÇALHO 2 2 3 3 2 2 4" xfId="1086"/>
    <cellStyle name="CABEÇALHO 2 2 3 3 2 2 5" xfId="1087"/>
    <cellStyle name="CABEÇALHO 2 2 3 3 2 2 6" xfId="1088"/>
    <cellStyle name="CABEÇALHO 2 2 3 3 2 2 7" xfId="1089"/>
    <cellStyle name="CABEÇALHO 2 2 3 3 2 2 8" xfId="1090"/>
    <cellStyle name="CABEÇALHO 2 2 3 3 2 3" xfId="1091"/>
    <cellStyle name="CABEÇALHO 2 2 3 3 2 4" xfId="1092"/>
    <cellStyle name="CABEÇALHO 2 2 3 3 2 5" xfId="1093"/>
    <cellStyle name="CABEÇALHO 2 2 3 3 2 6" xfId="1094"/>
    <cellStyle name="CABEÇALHO 2 2 3 3 2 7" xfId="1095"/>
    <cellStyle name="CABEÇALHO 2 2 3 3 2 8" xfId="1096"/>
    <cellStyle name="CABEÇALHO 2 2 3 3 3" xfId="1097"/>
    <cellStyle name="CABEÇALHO 2 2 3 3 3 2" xfId="1098"/>
    <cellStyle name="CABEÇALHO 2 2 3 3 3 3" xfId="1099"/>
    <cellStyle name="CABEÇALHO 2 2 3 3 3 4" xfId="1100"/>
    <cellStyle name="CABEÇALHO 2 2 3 3 3 5" xfId="1101"/>
    <cellStyle name="CABEÇALHO 2 2 3 3 3 6" xfId="1102"/>
    <cellStyle name="CABEÇALHO 2 2 3 3 3 7" xfId="1103"/>
    <cellStyle name="CABEÇALHO 2 2 3 3 4" xfId="1104"/>
    <cellStyle name="CABEÇALHO 2 2 3 3 4 2" xfId="1105"/>
    <cellStyle name="CABEÇALHO 2 2 3 3 5" xfId="1106"/>
    <cellStyle name="CABEÇALHO 2 2 3 3 5 2" xfId="1107"/>
    <cellStyle name="CABEÇALHO 2 2 3 3 6" xfId="1108"/>
    <cellStyle name="CABEÇALHO 2 2 3 3 7" xfId="1109"/>
    <cellStyle name="CABEÇALHO 2 2 3 3 8" xfId="1110"/>
    <cellStyle name="CABEÇALHO 2 2 3 3 9" xfId="1111"/>
    <cellStyle name="CABEÇALHO 2 2 3 4" xfId="1112"/>
    <cellStyle name="CABEÇALHO 2 2 3 4 2" xfId="1113"/>
    <cellStyle name="CABEÇALHO 2 2 3 4 2 2" xfId="1114"/>
    <cellStyle name="CABEÇALHO 2 2 3 4 2 2 2" xfId="1115"/>
    <cellStyle name="CABEÇALHO 2 2 3 4 2 2 3" xfId="1116"/>
    <cellStyle name="CABEÇALHO 2 2 3 4 2 2 4" xfId="1117"/>
    <cellStyle name="CABEÇALHO 2 2 3 4 2 2 5" xfId="1118"/>
    <cellStyle name="CABEÇALHO 2 2 3 4 2 2 6" xfId="1119"/>
    <cellStyle name="CABEÇALHO 2 2 3 4 2 2 7" xfId="1120"/>
    <cellStyle name="CABEÇALHO 2 2 3 4 2 2 8" xfId="1121"/>
    <cellStyle name="CABEÇALHO 2 2 3 4 2 3" xfId="1122"/>
    <cellStyle name="CABEÇALHO 2 2 3 4 2 4" xfId="1123"/>
    <cellStyle name="CABEÇALHO 2 2 3 4 2 5" xfId="1124"/>
    <cellStyle name="CABEÇALHO 2 2 3 4 2 6" xfId="1125"/>
    <cellStyle name="CABEÇALHO 2 2 3 4 2 7" xfId="1126"/>
    <cellStyle name="CABEÇALHO 2 2 3 4 2 8" xfId="1127"/>
    <cellStyle name="CABEÇALHO 2 2 3 4 3" xfId="1128"/>
    <cellStyle name="CABEÇALHO 2 2 3 4 3 2" xfId="1129"/>
    <cellStyle name="CABEÇALHO 2 2 3 4 3 3" xfId="1130"/>
    <cellStyle name="CABEÇALHO 2 2 3 4 3 4" xfId="1131"/>
    <cellStyle name="CABEÇALHO 2 2 3 4 3 5" xfId="1132"/>
    <cellStyle name="CABEÇALHO 2 2 3 4 3 6" xfId="1133"/>
    <cellStyle name="CABEÇALHO 2 2 3 4 3 7" xfId="1134"/>
    <cellStyle name="CABEÇALHO 2 2 3 4 4" xfId="1135"/>
    <cellStyle name="CABEÇALHO 2 2 3 4 4 2" xfId="1136"/>
    <cellStyle name="CABEÇALHO 2 2 3 4 5" xfId="1137"/>
    <cellStyle name="CABEÇALHO 2 2 3 4 5 2" xfId="1138"/>
    <cellStyle name="CABEÇALHO 2 2 3 4 6" xfId="1139"/>
    <cellStyle name="CABEÇALHO 2 2 3 4 7" xfId="1140"/>
    <cellStyle name="CABEÇALHO 2 2 3 4 8" xfId="1141"/>
    <cellStyle name="CABEÇALHO 2 2 3 4 9" xfId="1142"/>
    <cellStyle name="CABEÇALHO 2 2 3 5" xfId="1143"/>
    <cellStyle name="CABEÇALHO 2 2 3 5 2" xfId="1144"/>
    <cellStyle name="CABEÇALHO 2 2 3 5 2 2" xfId="1145"/>
    <cellStyle name="CABEÇALHO 2 2 3 5 2 3" xfId="1146"/>
    <cellStyle name="CABEÇALHO 2 2 3 5 2 4" xfId="1147"/>
    <cellStyle name="CABEÇALHO 2 2 3 5 2 5" xfId="1148"/>
    <cellStyle name="CABEÇALHO 2 2 3 5 2 6" xfId="1149"/>
    <cellStyle name="CABEÇALHO 2 2 3 5 2 7" xfId="1150"/>
    <cellStyle name="CABEÇALHO 2 2 3 5 2 8" xfId="1151"/>
    <cellStyle name="CABEÇALHO 2 2 3 5 3" xfId="1152"/>
    <cellStyle name="CABEÇALHO 2 2 3 5 4" xfId="1153"/>
    <cellStyle name="CABEÇALHO 2 2 3 5 5" xfId="1154"/>
    <cellStyle name="CABEÇALHO 2 2 3 5 6" xfId="1155"/>
    <cellStyle name="CABEÇALHO 2 2 3 5 7" xfId="1156"/>
    <cellStyle name="CABEÇALHO 2 2 3 5 8" xfId="1157"/>
    <cellStyle name="CABEÇALHO 2 2 3 6" xfId="1158"/>
    <cellStyle name="CABEÇALHO 2 2 3 6 2" xfId="1159"/>
    <cellStyle name="CABEÇALHO 2 2 3 6 3" xfId="1160"/>
    <cellStyle name="CABEÇALHO 2 2 3 6 4" xfId="1161"/>
    <cellStyle name="CABEÇALHO 2 2 3 6 5" xfId="1162"/>
    <cellStyle name="CABEÇALHO 2 2 3 6 6" xfId="1163"/>
    <cellStyle name="CABEÇALHO 2 2 3 6 7" xfId="1164"/>
    <cellStyle name="CABEÇALHO 2 2 3 7" xfId="1165"/>
    <cellStyle name="CABEÇALHO 2 2 3 7 2" xfId="1166"/>
    <cellStyle name="CABEÇALHO 2 2 3 8" xfId="1167"/>
    <cellStyle name="CABEÇALHO 2 2 3 8 2" xfId="1168"/>
    <cellStyle name="CABEÇALHO 2 2 3 9" xfId="1169"/>
    <cellStyle name="CABEÇALHO 2 2 4" xfId="1170"/>
    <cellStyle name="CABEÇALHO 2 2 4 2" xfId="1171"/>
    <cellStyle name="CABEÇALHO 2 2 4 2 2" xfId="1172"/>
    <cellStyle name="CABEÇALHO 2 2 4 2 2 2" xfId="1173"/>
    <cellStyle name="CABEÇALHO 2 2 4 2 2 3" xfId="1174"/>
    <cellStyle name="CABEÇALHO 2 2 4 2 2 4" xfId="1175"/>
    <cellStyle name="CABEÇALHO 2 2 4 2 2 5" xfId="1176"/>
    <cellStyle name="CABEÇALHO 2 2 4 2 2 6" xfId="1177"/>
    <cellStyle name="CABEÇALHO 2 2 4 2 2 7" xfId="1178"/>
    <cellStyle name="CABEÇALHO 2 2 4 2 2 8" xfId="1179"/>
    <cellStyle name="CABEÇALHO 2 2 4 2 3" xfId="1180"/>
    <cellStyle name="CABEÇALHO 2 2 4 2 4" xfId="1181"/>
    <cellStyle name="CABEÇALHO 2 2 4 2 5" xfId="1182"/>
    <cellStyle name="CABEÇALHO 2 2 4 2 6" xfId="1183"/>
    <cellStyle name="CABEÇALHO 2 2 4 2 7" xfId="1184"/>
    <cellStyle name="CABEÇALHO 2 2 4 2 8" xfId="1185"/>
    <cellStyle name="CABEÇALHO 2 2 4 3" xfId="1186"/>
    <cellStyle name="CABEÇALHO 2 2 4 3 2" xfId="1187"/>
    <cellStyle name="CABEÇALHO 2 2 4 3 3" xfId="1188"/>
    <cellStyle name="CABEÇALHO 2 2 4 3 4" xfId="1189"/>
    <cellStyle name="CABEÇALHO 2 2 4 3 5" xfId="1190"/>
    <cellStyle name="CABEÇALHO 2 2 4 3 6" xfId="1191"/>
    <cellStyle name="CABEÇALHO 2 2 4 3 7" xfId="1192"/>
    <cellStyle name="CABEÇALHO 2 2 4 4" xfId="1193"/>
    <cellStyle name="CABEÇALHO 2 2 4 4 2" xfId="1194"/>
    <cellStyle name="CABEÇALHO 2 2 4 5" xfId="1195"/>
    <cellStyle name="CABEÇALHO 2 2 4 5 2" xfId="1196"/>
    <cellStyle name="CABEÇALHO 2 2 4 6" xfId="1197"/>
    <cellStyle name="CABEÇALHO 2 2 4 7" xfId="1198"/>
    <cellStyle name="CABEÇALHO 2 2 4 8" xfId="1199"/>
    <cellStyle name="CABEÇALHO 2 2 4 9" xfId="1200"/>
    <cellStyle name="CABEÇALHO 2 2 5" xfId="1201"/>
    <cellStyle name="CABEÇALHO 2 2 5 2" xfId="1202"/>
    <cellStyle name="CABEÇALHO 2 2 5 2 2" xfId="1203"/>
    <cellStyle name="CABEÇALHO 2 2 5 2 2 2" xfId="1204"/>
    <cellStyle name="CABEÇALHO 2 2 5 2 2 3" xfId="1205"/>
    <cellStyle name="CABEÇALHO 2 2 5 2 2 4" xfId="1206"/>
    <cellStyle name="CABEÇALHO 2 2 5 2 2 5" xfId="1207"/>
    <cellStyle name="CABEÇALHO 2 2 5 2 2 6" xfId="1208"/>
    <cellStyle name="CABEÇALHO 2 2 5 2 2 7" xfId="1209"/>
    <cellStyle name="CABEÇALHO 2 2 5 2 2 8" xfId="1210"/>
    <cellStyle name="CABEÇALHO 2 2 5 2 3" xfId="1211"/>
    <cellStyle name="CABEÇALHO 2 2 5 2 4" xfId="1212"/>
    <cellStyle name="CABEÇALHO 2 2 5 2 5" xfId="1213"/>
    <cellStyle name="CABEÇALHO 2 2 5 2 6" xfId="1214"/>
    <cellStyle name="CABEÇALHO 2 2 5 2 7" xfId="1215"/>
    <cellStyle name="CABEÇALHO 2 2 5 2 8" xfId="1216"/>
    <cellStyle name="CABEÇALHO 2 2 5 3" xfId="1217"/>
    <cellStyle name="CABEÇALHO 2 2 5 3 2" xfId="1218"/>
    <cellStyle name="CABEÇALHO 2 2 5 3 3" xfId="1219"/>
    <cellStyle name="CABEÇALHO 2 2 5 3 4" xfId="1220"/>
    <cellStyle name="CABEÇALHO 2 2 5 3 5" xfId="1221"/>
    <cellStyle name="CABEÇALHO 2 2 5 3 6" xfId="1222"/>
    <cellStyle name="CABEÇALHO 2 2 5 3 7" xfId="1223"/>
    <cellStyle name="CABEÇALHO 2 2 5 4" xfId="1224"/>
    <cellStyle name="CABEÇALHO 2 2 5 4 2" xfId="1225"/>
    <cellStyle name="CABEÇALHO 2 2 5 5" xfId="1226"/>
    <cellStyle name="CABEÇALHO 2 2 5 5 2" xfId="1227"/>
    <cellStyle name="CABEÇALHO 2 2 5 6" xfId="1228"/>
    <cellStyle name="CABEÇALHO 2 2 5 7" xfId="1229"/>
    <cellStyle name="CABEÇALHO 2 2 5 8" xfId="1230"/>
    <cellStyle name="CABEÇALHO 2 2 5 9" xfId="1231"/>
    <cellStyle name="CABEÇALHO 2 2 6" xfId="1232"/>
    <cellStyle name="CABEÇALHO 2 2 6 2" xfId="1233"/>
    <cellStyle name="CABEÇALHO 2 2 6 2 2" xfId="1234"/>
    <cellStyle name="CABEÇALHO 2 2 6 2 2 2" xfId="1235"/>
    <cellStyle name="CABEÇALHO 2 2 6 2 2 3" xfId="1236"/>
    <cellStyle name="CABEÇALHO 2 2 6 2 2 4" xfId="1237"/>
    <cellStyle name="CABEÇALHO 2 2 6 2 2 5" xfId="1238"/>
    <cellStyle name="CABEÇALHO 2 2 6 2 2 6" xfId="1239"/>
    <cellStyle name="CABEÇALHO 2 2 6 2 2 7" xfId="1240"/>
    <cellStyle name="CABEÇALHO 2 2 6 2 2 8" xfId="1241"/>
    <cellStyle name="CABEÇALHO 2 2 6 2 3" xfId="1242"/>
    <cellStyle name="CABEÇALHO 2 2 6 2 4" xfId="1243"/>
    <cellStyle name="CABEÇALHO 2 2 6 2 5" xfId="1244"/>
    <cellStyle name="CABEÇALHO 2 2 6 2 6" xfId="1245"/>
    <cellStyle name="CABEÇALHO 2 2 6 2 7" xfId="1246"/>
    <cellStyle name="CABEÇALHO 2 2 6 2 8" xfId="1247"/>
    <cellStyle name="CABEÇALHO 2 2 6 3" xfId="1248"/>
    <cellStyle name="CABEÇALHO 2 2 6 3 2" xfId="1249"/>
    <cellStyle name="CABEÇALHO 2 2 6 3 3" xfId="1250"/>
    <cellStyle name="CABEÇALHO 2 2 6 3 4" xfId="1251"/>
    <cellStyle name="CABEÇALHO 2 2 6 3 5" xfId="1252"/>
    <cellStyle name="CABEÇALHO 2 2 6 3 6" xfId="1253"/>
    <cellStyle name="CABEÇALHO 2 2 6 3 7" xfId="1254"/>
    <cellStyle name="CABEÇALHO 2 2 6 4" xfId="1255"/>
    <cellStyle name="CABEÇALHO 2 2 6 4 2" xfId="1256"/>
    <cellStyle name="CABEÇALHO 2 2 6 5" xfId="1257"/>
    <cellStyle name="CABEÇALHO 2 2 6 5 2" xfId="1258"/>
    <cellStyle name="CABEÇALHO 2 2 6 6" xfId="1259"/>
    <cellStyle name="CABEÇALHO 2 2 6 7" xfId="1260"/>
    <cellStyle name="CABEÇALHO 2 2 6 8" xfId="1261"/>
    <cellStyle name="CABEÇALHO 2 2 6 9" xfId="1262"/>
    <cellStyle name="CABEÇALHO 2 2 7" xfId="1263"/>
    <cellStyle name="CABEÇALHO 2 2 7 2" xfId="1264"/>
    <cellStyle name="CABEÇALHO 2 2 7 2 2" xfId="1265"/>
    <cellStyle name="CABEÇALHO 2 2 7 2 3" xfId="1266"/>
    <cellStyle name="CABEÇALHO 2 2 7 2 4" xfId="1267"/>
    <cellStyle name="CABEÇALHO 2 2 7 2 5" xfId="1268"/>
    <cellStyle name="CABEÇALHO 2 2 7 2 6" xfId="1269"/>
    <cellStyle name="CABEÇALHO 2 2 7 2 7" xfId="1270"/>
    <cellStyle name="CABEÇALHO 2 2 7 2 8" xfId="1271"/>
    <cellStyle name="CABEÇALHO 2 2 7 3" xfId="1272"/>
    <cellStyle name="CABEÇALHO 2 2 7 4" xfId="1273"/>
    <cellStyle name="CABEÇALHO 2 2 7 5" xfId="1274"/>
    <cellStyle name="CABEÇALHO 2 2 7 6" xfId="1275"/>
    <cellStyle name="CABEÇALHO 2 2 7 7" xfId="1276"/>
    <cellStyle name="CABEÇALHO 2 2 7 8" xfId="1277"/>
    <cellStyle name="CABEÇALHO 2 2 8" xfId="1278"/>
    <cellStyle name="CABEÇALHO 2 2 8 2" xfId="1279"/>
    <cellStyle name="CABEÇALHO 2 2 8 3" xfId="1280"/>
    <cellStyle name="CABEÇALHO 2 2 8 4" xfId="1281"/>
    <cellStyle name="CABEÇALHO 2 2 8 5" xfId="1282"/>
    <cellStyle name="CABEÇALHO 2 2 8 6" xfId="1283"/>
    <cellStyle name="CABEÇALHO 2 2 8 7" xfId="1284"/>
    <cellStyle name="CABEÇALHO 2 2 9" xfId="1285"/>
    <cellStyle name="CABEÇALHO 2 2 9 2" xfId="1286"/>
    <cellStyle name="CABEÇALHO 2 3" xfId="1287"/>
    <cellStyle name="CABEÇALHO 2 3 10" xfId="1288"/>
    <cellStyle name="CABEÇALHO 2 3 11" xfId="1289"/>
    <cellStyle name="CABEÇALHO 2 3 12" xfId="1290"/>
    <cellStyle name="CABEÇALHO 2 3 2" xfId="1291"/>
    <cellStyle name="CABEÇALHO 2 3 2 2" xfId="1292"/>
    <cellStyle name="CABEÇALHO 2 3 2 2 2" xfId="1293"/>
    <cellStyle name="CABEÇALHO 2 3 2 2 2 2" xfId="1294"/>
    <cellStyle name="CABEÇALHO 2 3 2 2 2 3" xfId="1295"/>
    <cellStyle name="CABEÇALHO 2 3 2 2 2 4" xfId="1296"/>
    <cellStyle name="CABEÇALHO 2 3 2 2 2 5" xfId="1297"/>
    <cellStyle name="CABEÇALHO 2 3 2 2 2 6" xfId="1298"/>
    <cellStyle name="CABEÇALHO 2 3 2 2 2 7" xfId="1299"/>
    <cellStyle name="CABEÇALHO 2 3 2 2 2 8" xfId="1300"/>
    <cellStyle name="CABEÇALHO 2 3 2 2 3" xfId="1301"/>
    <cellStyle name="CABEÇALHO 2 3 2 2 4" xfId="1302"/>
    <cellStyle name="CABEÇALHO 2 3 2 2 5" xfId="1303"/>
    <cellStyle name="CABEÇALHO 2 3 2 2 6" xfId="1304"/>
    <cellStyle name="CABEÇALHO 2 3 2 2 7" xfId="1305"/>
    <cellStyle name="CABEÇALHO 2 3 2 2 8" xfId="1306"/>
    <cellStyle name="CABEÇALHO 2 3 2 3" xfId="1307"/>
    <cellStyle name="CABEÇALHO 2 3 2 3 2" xfId="1308"/>
    <cellStyle name="CABEÇALHO 2 3 2 3 3" xfId="1309"/>
    <cellStyle name="CABEÇALHO 2 3 2 3 4" xfId="1310"/>
    <cellStyle name="CABEÇALHO 2 3 2 3 5" xfId="1311"/>
    <cellStyle name="CABEÇALHO 2 3 2 3 6" xfId="1312"/>
    <cellStyle name="CABEÇALHO 2 3 2 3 7" xfId="1313"/>
    <cellStyle name="CABEÇALHO 2 3 2 4" xfId="1314"/>
    <cellStyle name="CABEÇALHO 2 3 2 4 2" xfId="1315"/>
    <cellStyle name="CABEÇALHO 2 3 2 5" xfId="1316"/>
    <cellStyle name="CABEÇALHO 2 3 2 5 2" xfId="1317"/>
    <cellStyle name="CABEÇALHO 2 3 2 6" xfId="1318"/>
    <cellStyle name="CABEÇALHO 2 3 2 7" xfId="1319"/>
    <cellStyle name="CABEÇALHO 2 3 2 8" xfId="1320"/>
    <cellStyle name="CABEÇALHO 2 3 2 9" xfId="1321"/>
    <cellStyle name="CABEÇALHO 2 3 3" xfId="1322"/>
    <cellStyle name="CABEÇALHO 2 3 3 2" xfId="1323"/>
    <cellStyle name="CABEÇALHO 2 3 3 2 2" xfId="1324"/>
    <cellStyle name="CABEÇALHO 2 3 3 2 2 2" xfId="1325"/>
    <cellStyle name="CABEÇALHO 2 3 3 2 2 3" xfId="1326"/>
    <cellStyle name="CABEÇALHO 2 3 3 2 2 4" xfId="1327"/>
    <cellStyle name="CABEÇALHO 2 3 3 2 2 5" xfId="1328"/>
    <cellStyle name="CABEÇALHO 2 3 3 2 2 6" xfId="1329"/>
    <cellStyle name="CABEÇALHO 2 3 3 2 2 7" xfId="1330"/>
    <cellStyle name="CABEÇALHO 2 3 3 2 2 8" xfId="1331"/>
    <cellStyle name="CABEÇALHO 2 3 3 2 3" xfId="1332"/>
    <cellStyle name="CABEÇALHO 2 3 3 2 4" xfId="1333"/>
    <cellStyle name="CABEÇALHO 2 3 3 2 5" xfId="1334"/>
    <cellStyle name="CABEÇALHO 2 3 3 2 6" xfId="1335"/>
    <cellStyle name="CABEÇALHO 2 3 3 2 7" xfId="1336"/>
    <cellStyle name="CABEÇALHO 2 3 3 2 8" xfId="1337"/>
    <cellStyle name="CABEÇALHO 2 3 3 3" xfId="1338"/>
    <cellStyle name="CABEÇALHO 2 3 3 3 2" xfId="1339"/>
    <cellStyle name="CABEÇALHO 2 3 3 3 3" xfId="1340"/>
    <cellStyle name="CABEÇALHO 2 3 3 3 4" xfId="1341"/>
    <cellStyle name="CABEÇALHO 2 3 3 3 5" xfId="1342"/>
    <cellStyle name="CABEÇALHO 2 3 3 3 6" xfId="1343"/>
    <cellStyle name="CABEÇALHO 2 3 3 3 7" xfId="1344"/>
    <cellStyle name="CABEÇALHO 2 3 3 4" xfId="1345"/>
    <cellStyle name="CABEÇALHO 2 3 3 4 2" xfId="1346"/>
    <cellStyle name="CABEÇALHO 2 3 3 5" xfId="1347"/>
    <cellStyle name="CABEÇALHO 2 3 3 5 2" xfId="1348"/>
    <cellStyle name="CABEÇALHO 2 3 3 6" xfId="1349"/>
    <cellStyle name="CABEÇALHO 2 3 3 7" xfId="1350"/>
    <cellStyle name="CABEÇALHO 2 3 3 8" xfId="1351"/>
    <cellStyle name="CABEÇALHO 2 3 3 9" xfId="1352"/>
    <cellStyle name="CABEÇALHO 2 3 4" xfId="1353"/>
    <cellStyle name="CABEÇALHO 2 3 4 2" xfId="1354"/>
    <cellStyle name="CABEÇALHO 2 3 4 2 2" xfId="1355"/>
    <cellStyle name="CABEÇALHO 2 3 4 2 2 2" xfId="1356"/>
    <cellStyle name="CABEÇALHO 2 3 4 2 2 3" xfId="1357"/>
    <cellStyle name="CABEÇALHO 2 3 4 2 2 4" xfId="1358"/>
    <cellStyle name="CABEÇALHO 2 3 4 2 2 5" xfId="1359"/>
    <cellStyle name="CABEÇALHO 2 3 4 2 2 6" xfId="1360"/>
    <cellStyle name="CABEÇALHO 2 3 4 2 2 7" xfId="1361"/>
    <cellStyle name="CABEÇALHO 2 3 4 2 2 8" xfId="1362"/>
    <cellStyle name="CABEÇALHO 2 3 4 2 3" xfId="1363"/>
    <cellStyle name="CABEÇALHO 2 3 4 2 4" xfId="1364"/>
    <cellStyle name="CABEÇALHO 2 3 4 2 5" xfId="1365"/>
    <cellStyle name="CABEÇALHO 2 3 4 2 6" xfId="1366"/>
    <cellStyle name="CABEÇALHO 2 3 4 2 7" xfId="1367"/>
    <cellStyle name="CABEÇALHO 2 3 4 2 8" xfId="1368"/>
    <cellStyle name="CABEÇALHO 2 3 4 3" xfId="1369"/>
    <cellStyle name="CABEÇALHO 2 3 4 3 2" xfId="1370"/>
    <cellStyle name="CABEÇALHO 2 3 4 3 3" xfId="1371"/>
    <cellStyle name="CABEÇALHO 2 3 4 3 4" xfId="1372"/>
    <cellStyle name="CABEÇALHO 2 3 4 3 5" xfId="1373"/>
    <cellStyle name="CABEÇALHO 2 3 4 3 6" xfId="1374"/>
    <cellStyle name="CABEÇALHO 2 3 4 3 7" xfId="1375"/>
    <cellStyle name="CABEÇALHO 2 3 4 4" xfId="1376"/>
    <cellStyle name="CABEÇALHO 2 3 4 4 2" xfId="1377"/>
    <cellStyle name="CABEÇALHO 2 3 4 5" xfId="1378"/>
    <cellStyle name="CABEÇALHO 2 3 4 5 2" xfId="1379"/>
    <cellStyle name="CABEÇALHO 2 3 4 6" xfId="1380"/>
    <cellStyle name="CABEÇALHO 2 3 4 7" xfId="1381"/>
    <cellStyle name="CABEÇALHO 2 3 4 8" xfId="1382"/>
    <cellStyle name="CABEÇALHO 2 3 4 9" xfId="1383"/>
    <cellStyle name="CABEÇALHO 2 3 5" xfId="1384"/>
    <cellStyle name="CABEÇALHO 2 3 5 2" xfId="1385"/>
    <cellStyle name="CABEÇALHO 2 3 5 2 2" xfId="1386"/>
    <cellStyle name="CABEÇALHO 2 3 5 2 3" xfId="1387"/>
    <cellStyle name="CABEÇALHO 2 3 5 2 4" xfId="1388"/>
    <cellStyle name="CABEÇALHO 2 3 5 2 5" xfId="1389"/>
    <cellStyle name="CABEÇALHO 2 3 5 2 6" xfId="1390"/>
    <cellStyle name="CABEÇALHO 2 3 5 2 7" xfId="1391"/>
    <cellStyle name="CABEÇALHO 2 3 5 2 8" xfId="1392"/>
    <cellStyle name="CABEÇALHO 2 3 5 3" xfId="1393"/>
    <cellStyle name="CABEÇALHO 2 3 5 4" xfId="1394"/>
    <cellStyle name="CABEÇALHO 2 3 5 5" xfId="1395"/>
    <cellStyle name="CABEÇALHO 2 3 5 6" xfId="1396"/>
    <cellStyle name="CABEÇALHO 2 3 5 7" xfId="1397"/>
    <cellStyle name="CABEÇALHO 2 3 5 8" xfId="1398"/>
    <cellStyle name="CABEÇALHO 2 3 6" xfId="1399"/>
    <cellStyle name="CABEÇALHO 2 3 6 2" xfId="1400"/>
    <cellStyle name="CABEÇALHO 2 3 6 3" xfId="1401"/>
    <cellStyle name="CABEÇALHO 2 3 6 4" xfId="1402"/>
    <cellStyle name="CABEÇALHO 2 3 6 5" xfId="1403"/>
    <cellStyle name="CABEÇALHO 2 3 6 6" xfId="1404"/>
    <cellStyle name="CABEÇALHO 2 3 6 7" xfId="1405"/>
    <cellStyle name="CABEÇALHO 2 3 7" xfId="1406"/>
    <cellStyle name="CABEÇALHO 2 3 7 2" xfId="1407"/>
    <cellStyle name="CABEÇALHO 2 3 8" xfId="1408"/>
    <cellStyle name="CABEÇALHO 2 3 8 2" xfId="1409"/>
    <cellStyle name="CABEÇALHO 2 3 9" xfId="1410"/>
    <cellStyle name="CABEÇALHO 2 4" xfId="1411"/>
    <cellStyle name="CABEÇALHO 2 4 10" xfId="1412"/>
    <cellStyle name="CABEÇALHO 2 4 11" xfId="1413"/>
    <cellStyle name="CABEÇALHO 2 4 12" xfId="1414"/>
    <cellStyle name="CABEÇALHO 2 4 2" xfId="1415"/>
    <cellStyle name="CABEÇALHO 2 4 2 2" xfId="1416"/>
    <cellStyle name="CABEÇALHO 2 4 2 2 2" xfId="1417"/>
    <cellStyle name="CABEÇALHO 2 4 2 2 2 2" xfId="1418"/>
    <cellStyle name="CABEÇALHO 2 4 2 2 2 3" xfId="1419"/>
    <cellStyle name="CABEÇALHO 2 4 2 2 2 4" xfId="1420"/>
    <cellStyle name="CABEÇALHO 2 4 2 2 2 5" xfId="1421"/>
    <cellStyle name="CABEÇALHO 2 4 2 2 2 6" xfId="1422"/>
    <cellStyle name="CABEÇALHO 2 4 2 2 2 7" xfId="1423"/>
    <cellStyle name="CABEÇALHO 2 4 2 2 2 8" xfId="1424"/>
    <cellStyle name="CABEÇALHO 2 4 2 2 3" xfId="1425"/>
    <cellStyle name="CABEÇALHO 2 4 2 2 4" xfId="1426"/>
    <cellStyle name="CABEÇALHO 2 4 2 2 5" xfId="1427"/>
    <cellStyle name="CABEÇALHO 2 4 2 2 6" xfId="1428"/>
    <cellStyle name="CABEÇALHO 2 4 2 2 7" xfId="1429"/>
    <cellStyle name="CABEÇALHO 2 4 2 2 8" xfId="1430"/>
    <cellStyle name="CABEÇALHO 2 4 2 3" xfId="1431"/>
    <cellStyle name="CABEÇALHO 2 4 2 3 2" xfId="1432"/>
    <cellStyle name="CABEÇALHO 2 4 2 3 3" xfId="1433"/>
    <cellStyle name="CABEÇALHO 2 4 2 3 4" xfId="1434"/>
    <cellStyle name="CABEÇALHO 2 4 2 3 5" xfId="1435"/>
    <cellStyle name="CABEÇALHO 2 4 2 3 6" xfId="1436"/>
    <cellStyle name="CABEÇALHO 2 4 2 3 7" xfId="1437"/>
    <cellStyle name="CABEÇALHO 2 4 2 4" xfId="1438"/>
    <cellStyle name="CABEÇALHO 2 4 2 4 2" xfId="1439"/>
    <cellStyle name="CABEÇALHO 2 4 2 5" xfId="1440"/>
    <cellStyle name="CABEÇALHO 2 4 2 5 2" xfId="1441"/>
    <cellStyle name="CABEÇALHO 2 4 2 6" xfId="1442"/>
    <cellStyle name="CABEÇALHO 2 4 2 7" xfId="1443"/>
    <cellStyle name="CABEÇALHO 2 4 2 8" xfId="1444"/>
    <cellStyle name="CABEÇALHO 2 4 2 9" xfId="1445"/>
    <cellStyle name="CABEÇALHO 2 4 3" xfId="1446"/>
    <cellStyle name="CABEÇALHO 2 4 3 2" xfId="1447"/>
    <cellStyle name="CABEÇALHO 2 4 3 2 2" xfId="1448"/>
    <cellStyle name="CABEÇALHO 2 4 3 2 2 2" xfId="1449"/>
    <cellStyle name="CABEÇALHO 2 4 3 2 2 3" xfId="1450"/>
    <cellStyle name="CABEÇALHO 2 4 3 2 2 4" xfId="1451"/>
    <cellStyle name="CABEÇALHO 2 4 3 2 2 5" xfId="1452"/>
    <cellStyle name="CABEÇALHO 2 4 3 2 2 6" xfId="1453"/>
    <cellStyle name="CABEÇALHO 2 4 3 2 2 7" xfId="1454"/>
    <cellStyle name="CABEÇALHO 2 4 3 2 2 8" xfId="1455"/>
    <cellStyle name="CABEÇALHO 2 4 3 2 3" xfId="1456"/>
    <cellStyle name="CABEÇALHO 2 4 3 2 4" xfId="1457"/>
    <cellStyle name="CABEÇALHO 2 4 3 2 5" xfId="1458"/>
    <cellStyle name="CABEÇALHO 2 4 3 2 6" xfId="1459"/>
    <cellStyle name="CABEÇALHO 2 4 3 2 7" xfId="1460"/>
    <cellStyle name="CABEÇALHO 2 4 3 2 8" xfId="1461"/>
    <cellStyle name="CABEÇALHO 2 4 3 3" xfId="1462"/>
    <cellStyle name="CABEÇALHO 2 4 3 3 2" xfId="1463"/>
    <cellStyle name="CABEÇALHO 2 4 3 3 3" xfId="1464"/>
    <cellStyle name="CABEÇALHO 2 4 3 3 4" xfId="1465"/>
    <cellStyle name="CABEÇALHO 2 4 3 3 5" xfId="1466"/>
    <cellStyle name="CABEÇALHO 2 4 3 3 6" xfId="1467"/>
    <cellStyle name="CABEÇALHO 2 4 3 3 7" xfId="1468"/>
    <cellStyle name="CABEÇALHO 2 4 3 4" xfId="1469"/>
    <cellStyle name="CABEÇALHO 2 4 3 4 2" xfId="1470"/>
    <cellStyle name="CABEÇALHO 2 4 3 5" xfId="1471"/>
    <cellStyle name="CABEÇALHO 2 4 3 5 2" xfId="1472"/>
    <cellStyle name="CABEÇALHO 2 4 3 6" xfId="1473"/>
    <cellStyle name="CABEÇALHO 2 4 3 7" xfId="1474"/>
    <cellStyle name="CABEÇALHO 2 4 3 8" xfId="1475"/>
    <cellStyle name="CABEÇALHO 2 4 3 9" xfId="1476"/>
    <cellStyle name="CABEÇALHO 2 4 4" xfId="1477"/>
    <cellStyle name="CABEÇALHO 2 4 4 2" xfId="1478"/>
    <cellStyle name="CABEÇALHO 2 4 4 2 2" xfId="1479"/>
    <cellStyle name="CABEÇALHO 2 4 4 2 2 2" xfId="1480"/>
    <cellStyle name="CABEÇALHO 2 4 4 2 2 3" xfId="1481"/>
    <cellStyle name="CABEÇALHO 2 4 4 2 2 4" xfId="1482"/>
    <cellStyle name="CABEÇALHO 2 4 4 2 2 5" xfId="1483"/>
    <cellStyle name="CABEÇALHO 2 4 4 2 2 6" xfId="1484"/>
    <cellStyle name="CABEÇALHO 2 4 4 2 2 7" xfId="1485"/>
    <cellStyle name="CABEÇALHO 2 4 4 2 2 8" xfId="1486"/>
    <cellStyle name="CABEÇALHO 2 4 4 2 3" xfId="1487"/>
    <cellStyle name="CABEÇALHO 2 4 4 2 4" xfId="1488"/>
    <cellStyle name="CABEÇALHO 2 4 4 2 5" xfId="1489"/>
    <cellStyle name="CABEÇALHO 2 4 4 2 6" xfId="1490"/>
    <cellStyle name="CABEÇALHO 2 4 4 2 7" xfId="1491"/>
    <cellStyle name="CABEÇALHO 2 4 4 2 8" xfId="1492"/>
    <cellStyle name="CABEÇALHO 2 4 4 3" xfId="1493"/>
    <cellStyle name="CABEÇALHO 2 4 4 3 2" xfId="1494"/>
    <cellStyle name="CABEÇALHO 2 4 4 3 3" xfId="1495"/>
    <cellStyle name="CABEÇALHO 2 4 4 3 4" xfId="1496"/>
    <cellStyle name="CABEÇALHO 2 4 4 3 5" xfId="1497"/>
    <cellStyle name="CABEÇALHO 2 4 4 3 6" xfId="1498"/>
    <cellStyle name="CABEÇALHO 2 4 4 3 7" xfId="1499"/>
    <cellStyle name="CABEÇALHO 2 4 4 4" xfId="1500"/>
    <cellStyle name="CABEÇALHO 2 4 4 4 2" xfId="1501"/>
    <cellStyle name="CABEÇALHO 2 4 4 5" xfId="1502"/>
    <cellStyle name="CABEÇALHO 2 4 4 5 2" xfId="1503"/>
    <cellStyle name="CABEÇALHO 2 4 4 6" xfId="1504"/>
    <cellStyle name="CABEÇALHO 2 4 4 7" xfId="1505"/>
    <cellStyle name="CABEÇALHO 2 4 4 8" xfId="1506"/>
    <cellStyle name="CABEÇALHO 2 4 4 9" xfId="1507"/>
    <cellStyle name="CABEÇALHO 2 4 5" xfId="1508"/>
    <cellStyle name="CABEÇALHO 2 4 5 2" xfId="1509"/>
    <cellStyle name="CABEÇALHO 2 4 5 2 2" xfId="1510"/>
    <cellStyle name="CABEÇALHO 2 4 5 2 3" xfId="1511"/>
    <cellStyle name="CABEÇALHO 2 4 5 2 4" xfId="1512"/>
    <cellStyle name="CABEÇALHO 2 4 5 2 5" xfId="1513"/>
    <cellStyle name="CABEÇALHO 2 4 5 2 6" xfId="1514"/>
    <cellStyle name="CABEÇALHO 2 4 5 2 7" xfId="1515"/>
    <cellStyle name="CABEÇALHO 2 4 5 2 8" xfId="1516"/>
    <cellStyle name="CABEÇALHO 2 4 5 3" xfId="1517"/>
    <cellStyle name="CABEÇALHO 2 4 5 4" xfId="1518"/>
    <cellStyle name="CABEÇALHO 2 4 5 5" xfId="1519"/>
    <cellStyle name="CABEÇALHO 2 4 5 6" xfId="1520"/>
    <cellStyle name="CABEÇALHO 2 4 5 7" xfId="1521"/>
    <cellStyle name="CABEÇALHO 2 4 5 8" xfId="1522"/>
    <cellStyle name="CABEÇALHO 2 4 6" xfId="1523"/>
    <cellStyle name="CABEÇALHO 2 4 6 2" xfId="1524"/>
    <cellStyle name="CABEÇALHO 2 4 6 3" xfId="1525"/>
    <cellStyle name="CABEÇALHO 2 4 6 4" xfId="1526"/>
    <cellStyle name="CABEÇALHO 2 4 6 5" xfId="1527"/>
    <cellStyle name="CABEÇALHO 2 4 6 6" xfId="1528"/>
    <cellStyle name="CABEÇALHO 2 4 6 7" xfId="1529"/>
    <cellStyle name="CABEÇALHO 2 4 7" xfId="1530"/>
    <cellStyle name="CABEÇALHO 2 4 7 2" xfId="1531"/>
    <cellStyle name="CABEÇALHO 2 4 8" xfId="1532"/>
    <cellStyle name="CABEÇALHO 2 4 8 2" xfId="1533"/>
    <cellStyle name="CABEÇALHO 2 4 9" xfId="1534"/>
    <cellStyle name="CABEÇALHO 2 5" xfId="1535"/>
    <cellStyle name="CABEÇALHO 2 5 2" xfId="1536"/>
    <cellStyle name="CABEÇALHO 2 5 2 2" xfId="1537"/>
    <cellStyle name="CABEÇALHO 2 5 2 2 2" xfId="1538"/>
    <cellStyle name="CABEÇALHO 2 5 2 2 3" xfId="1539"/>
    <cellStyle name="CABEÇALHO 2 5 2 2 4" xfId="1540"/>
    <cellStyle name="CABEÇALHO 2 5 2 2 5" xfId="1541"/>
    <cellStyle name="CABEÇALHO 2 5 2 2 6" xfId="1542"/>
    <cellStyle name="CABEÇALHO 2 5 2 2 7" xfId="1543"/>
    <cellStyle name="CABEÇALHO 2 5 2 2 8" xfId="1544"/>
    <cellStyle name="CABEÇALHO 2 5 2 3" xfId="1545"/>
    <cellStyle name="CABEÇALHO 2 5 2 4" xfId="1546"/>
    <cellStyle name="CABEÇALHO 2 5 2 5" xfId="1547"/>
    <cellStyle name="CABEÇALHO 2 5 2 6" xfId="1548"/>
    <cellStyle name="CABEÇALHO 2 5 2 7" xfId="1549"/>
    <cellStyle name="CABEÇALHO 2 5 2 8" xfId="1550"/>
    <cellStyle name="CABEÇALHO 2 5 3" xfId="1551"/>
    <cellStyle name="CABEÇALHO 2 5 3 2" xfId="1552"/>
    <cellStyle name="CABEÇALHO 2 5 3 3" xfId="1553"/>
    <cellStyle name="CABEÇALHO 2 5 3 4" xfId="1554"/>
    <cellStyle name="CABEÇALHO 2 5 3 5" xfId="1555"/>
    <cellStyle name="CABEÇALHO 2 5 3 6" xfId="1556"/>
    <cellStyle name="CABEÇALHO 2 5 3 7" xfId="1557"/>
    <cellStyle name="CABEÇALHO 2 5 4" xfId="1558"/>
    <cellStyle name="CABEÇALHO 2 5 4 2" xfId="1559"/>
    <cellStyle name="CABEÇALHO 2 5 5" xfId="1560"/>
    <cellStyle name="CABEÇALHO 2 5 5 2" xfId="1561"/>
    <cellStyle name="CABEÇALHO 2 5 6" xfId="1562"/>
    <cellStyle name="CABEÇALHO 2 5 7" xfId="1563"/>
    <cellStyle name="CABEÇALHO 2 5 8" xfId="1564"/>
    <cellStyle name="CABEÇALHO 2 5 9" xfId="1565"/>
    <cellStyle name="CABEÇALHO 2 6" xfId="1566"/>
    <cellStyle name="CABEÇALHO 2 6 2" xfId="1567"/>
    <cellStyle name="CABEÇALHO 2 6 2 2" xfId="1568"/>
    <cellStyle name="CABEÇALHO 2 6 2 2 2" xfId="1569"/>
    <cellStyle name="CABEÇALHO 2 6 2 2 3" xfId="1570"/>
    <cellStyle name="CABEÇALHO 2 6 2 2 4" xfId="1571"/>
    <cellStyle name="CABEÇALHO 2 6 2 2 5" xfId="1572"/>
    <cellStyle name="CABEÇALHO 2 6 2 2 6" xfId="1573"/>
    <cellStyle name="CABEÇALHO 2 6 2 2 7" xfId="1574"/>
    <cellStyle name="CABEÇALHO 2 6 2 2 8" xfId="1575"/>
    <cellStyle name="CABEÇALHO 2 6 2 3" xfId="1576"/>
    <cellStyle name="CABEÇALHO 2 6 2 4" xfId="1577"/>
    <cellStyle name="CABEÇALHO 2 6 2 5" xfId="1578"/>
    <cellStyle name="CABEÇALHO 2 6 2 6" xfId="1579"/>
    <cellStyle name="CABEÇALHO 2 6 2 7" xfId="1580"/>
    <cellStyle name="CABEÇALHO 2 6 2 8" xfId="1581"/>
    <cellStyle name="CABEÇALHO 2 6 3" xfId="1582"/>
    <cellStyle name="CABEÇALHO 2 6 3 2" xfId="1583"/>
    <cellStyle name="CABEÇALHO 2 6 3 3" xfId="1584"/>
    <cellStyle name="CABEÇALHO 2 6 3 4" xfId="1585"/>
    <cellStyle name="CABEÇALHO 2 6 3 5" xfId="1586"/>
    <cellStyle name="CABEÇALHO 2 6 3 6" xfId="1587"/>
    <cellStyle name="CABEÇALHO 2 6 3 7" xfId="1588"/>
    <cellStyle name="CABEÇALHO 2 6 4" xfId="1589"/>
    <cellStyle name="CABEÇALHO 2 6 4 2" xfId="1590"/>
    <cellStyle name="CABEÇALHO 2 6 5" xfId="1591"/>
    <cellStyle name="CABEÇALHO 2 6 5 2" xfId="1592"/>
    <cellStyle name="CABEÇALHO 2 6 6" xfId="1593"/>
    <cellStyle name="CABEÇALHO 2 6 7" xfId="1594"/>
    <cellStyle name="CABEÇALHO 2 6 8" xfId="1595"/>
    <cellStyle name="CABEÇALHO 2 6 9" xfId="1596"/>
    <cellStyle name="CABEÇALHO 2 7" xfId="1597"/>
    <cellStyle name="CABEÇALHO 2 7 2" xfId="1598"/>
    <cellStyle name="CABEÇALHO 2 7 2 2" xfId="1599"/>
    <cellStyle name="CABEÇALHO 2 7 2 2 2" xfId="1600"/>
    <cellStyle name="CABEÇALHO 2 7 2 2 3" xfId="1601"/>
    <cellStyle name="CABEÇALHO 2 7 2 2 4" xfId="1602"/>
    <cellStyle name="CABEÇALHO 2 7 2 2 5" xfId="1603"/>
    <cellStyle name="CABEÇALHO 2 7 2 2 6" xfId="1604"/>
    <cellStyle name="CABEÇALHO 2 7 2 2 7" xfId="1605"/>
    <cellStyle name="CABEÇALHO 2 7 2 2 8" xfId="1606"/>
    <cellStyle name="CABEÇALHO 2 7 2 3" xfId="1607"/>
    <cellStyle name="CABEÇALHO 2 7 2 4" xfId="1608"/>
    <cellStyle name="CABEÇALHO 2 7 2 5" xfId="1609"/>
    <cellStyle name="CABEÇALHO 2 7 2 6" xfId="1610"/>
    <cellStyle name="CABEÇALHO 2 7 2 7" xfId="1611"/>
    <cellStyle name="CABEÇALHO 2 7 2 8" xfId="1612"/>
    <cellStyle name="CABEÇALHO 2 7 3" xfId="1613"/>
    <cellStyle name="CABEÇALHO 2 7 3 2" xfId="1614"/>
    <cellStyle name="CABEÇALHO 2 7 3 3" xfId="1615"/>
    <cellStyle name="CABEÇALHO 2 7 3 4" xfId="1616"/>
    <cellStyle name="CABEÇALHO 2 7 3 5" xfId="1617"/>
    <cellStyle name="CABEÇALHO 2 7 3 6" xfId="1618"/>
    <cellStyle name="CABEÇALHO 2 7 3 7" xfId="1619"/>
    <cellStyle name="CABEÇALHO 2 7 4" xfId="1620"/>
    <cellStyle name="CABEÇALHO 2 7 4 2" xfId="1621"/>
    <cellStyle name="CABEÇALHO 2 7 5" xfId="1622"/>
    <cellStyle name="CABEÇALHO 2 7 5 2" xfId="1623"/>
    <cellStyle name="CABEÇALHO 2 7 6" xfId="1624"/>
    <cellStyle name="CABEÇALHO 2 7 7" xfId="1625"/>
    <cellStyle name="CABEÇALHO 2 7 8" xfId="1626"/>
    <cellStyle name="CABEÇALHO 2 7 9" xfId="1627"/>
    <cellStyle name="CABEÇALHO 2 8" xfId="1628"/>
    <cellStyle name="CABEÇALHO 2 8 2" xfId="1629"/>
    <cellStyle name="CABEÇALHO 2 8 2 2" xfId="1630"/>
    <cellStyle name="CABEÇALHO 2 8 2 3" xfId="1631"/>
    <cellStyle name="CABEÇALHO 2 8 2 4" xfId="1632"/>
    <cellStyle name="CABEÇALHO 2 8 2 5" xfId="1633"/>
    <cellStyle name="CABEÇALHO 2 8 2 6" xfId="1634"/>
    <cellStyle name="CABEÇALHO 2 8 2 7" xfId="1635"/>
    <cellStyle name="CABEÇALHO 2 8 2 8" xfId="1636"/>
    <cellStyle name="CABEÇALHO 2 8 3" xfId="1637"/>
    <cellStyle name="CABEÇALHO 2 8 4" xfId="1638"/>
    <cellStyle name="CABEÇALHO 2 8 5" xfId="1639"/>
    <cellStyle name="CABEÇALHO 2 8 6" xfId="1640"/>
    <cellStyle name="CABEÇALHO 2 8 7" xfId="1641"/>
    <cellStyle name="CABEÇALHO 2 8 8" xfId="1642"/>
    <cellStyle name="CABEÇALHO 2 9" xfId="1643"/>
    <cellStyle name="CABEÇALHO 2 9 2" xfId="1644"/>
    <cellStyle name="CABEÇALHO 2 9 3" xfId="1645"/>
    <cellStyle name="CABEÇALHO 2 9 4" xfId="1646"/>
    <cellStyle name="CABEÇALHO 2 9 5" xfId="1647"/>
    <cellStyle name="CABEÇALHO 2 9 6" xfId="1648"/>
    <cellStyle name="CABEÇALHO 2 9 7" xfId="1649"/>
    <cellStyle name="CABEÇALHO 20" xfId="1650"/>
    <cellStyle name="CABEÇALHO 21" xfId="1651"/>
    <cellStyle name="CABEÇALHO 22" xfId="1652"/>
    <cellStyle name="CABEÇALHO 23" xfId="1653"/>
    <cellStyle name="CABEÇALHO 24" xfId="1654"/>
    <cellStyle name="CABEÇALHO 25" xfId="1655"/>
    <cellStyle name="CABEÇALHO 26" xfId="1656"/>
    <cellStyle name="CABEÇALHO 27" xfId="1657"/>
    <cellStyle name="CABEÇALHO 28" xfId="1658"/>
    <cellStyle name="CABEÇALHO 29" xfId="1659"/>
    <cellStyle name="CABEÇALHO 3" xfId="1660"/>
    <cellStyle name="CABEÇALHO 3 10" xfId="1661"/>
    <cellStyle name="CABEÇALHO 3 10 2" xfId="1662"/>
    <cellStyle name="CABEÇALHO 3 11" xfId="1663"/>
    <cellStyle name="CABEÇALHO 3 11 2" xfId="1664"/>
    <cellStyle name="CABEÇALHO 3 12" xfId="1665"/>
    <cellStyle name="CABEÇALHO 3 13" xfId="1666"/>
    <cellStyle name="CABEÇALHO 3 14" xfId="1667"/>
    <cellStyle name="CABEÇALHO 3 15" xfId="1668"/>
    <cellStyle name="CABEÇALHO 3 2" xfId="1669"/>
    <cellStyle name="CABEÇALHO 3 2 10" xfId="1670"/>
    <cellStyle name="CABEÇALHO 3 2 10 2" xfId="1671"/>
    <cellStyle name="CABEÇALHO 3 2 11" xfId="1672"/>
    <cellStyle name="CABEÇALHO 3 2 12" xfId="1673"/>
    <cellStyle name="CABEÇALHO 3 2 13" xfId="1674"/>
    <cellStyle name="CABEÇALHO 3 2 14" xfId="1675"/>
    <cellStyle name="CABEÇALHO 3 2 2" xfId="1676"/>
    <cellStyle name="CABEÇALHO 3 2 2 10" xfId="1677"/>
    <cellStyle name="CABEÇALHO 3 2 2 11" xfId="1678"/>
    <cellStyle name="CABEÇALHO 3 2 2 12" xfId="1679"/>
    <cellStyle name="CABEÇALHO 3 2 2 2" xfId="1680"/>
    <cellStyle name="CABEÇALHO 3 2 2 2 10" xfId="1681"/>
    <cellStyle name="CABEÇALHO 3 2 2 2 11" xfId="1682"/>
    <cellStyle name="CABEÇALHO 3 2 2 2 12" xfId="1683"/>
    <cellStyle name="CABEÇALHO 3 2 2 2 2" xfId="1684"/>
    <cellStyle name="CABEÇALHO 3 2 2 2 2 2" xfId="1685"/>
    <cellStyle name="CABEÇALHO 3 2 2 2 2 2 2" xfId="1686"/>
    <cellStyle name="CABEÇALHO 3 2 2 2 2 2 2 2" xfId="1687"/>
    <cellStyle name="CABEÇALHO 3 2 2 2 2 2 2 3" xfId="1688"/>
    <cellStyle name="CABEÇALHO 3 2 2 2 2 2 2 4" xfId="1689"/>
    <cellStyle name="CABEÇALHO 3 2 2 2 2 2 2 5" xfId="1690"/>
    <cellStyle name="CABEÇALHO 3 2 2 2 2 2 2 6" xfId="1691"/>
    <cellStyle name="CABEÇALHO 3 2 2 2 2 2 2 7" xfId="1692"/>
    <cellStyle name="CABEÇALHO 3 2 2 2 2 2 2 8" xfId="1693"/>
    <cellStyle name="CABEÇALHO 3 2 2 2 2 2 3" xfId="1694"/>
    <cellStyle name="CABEÇALHO 3 2 2 2 2 2 4" xfId="1695"/>
    <cellStyle name="CABEÇALHO 3 2 2 2 2 2 5" xfId="1696"/>
    <cellStyle name="CABEÇALHO 3 2 2 2 2 2 6" xfId="1697"/>
    <cellStyle name="CABEÇALHO 3 2 2 2 2 2 7" xfId="1698"/>
    <cellStyle name="CABEÇALHO 3 2 2 2 2 2 8" xfId="1699"/>
    <cellStyle name="CABEÇALHO 3 2 2 2 2 3" xfId="1700"/>
    <cellStyle name="CABEÇALHO 3 2 2 2 2 3 2" xfId="1701"/>
    <cellStyle name="CABEÇALHO 3 2 2 2 2 3 3" xfId="1702"/>
    <cellStyle name="CABEÇALHO 3 2 2 2 2 3 4" xfId="1703"/>
    <cellStyle name="CABEÇALHO 3 2 2 2 2 3 5" xfId="1704"/>
    <cellStyle name="CABEÇALHO 3 2 2 2 2 3 6" xfId="1705"/>
    <cellStyle name="CABEÇALHO 3 2 2 2 2 3 7" xfId="1706"/>
    <cellStyle name="CABEÇALHO 3 2 2 2 2 4" xfId="1707"/>
    <cellStyle name="CABEÇALHO 3 2 2 2 2 4 2" xfId="1708"/>
    <cellStyle name="CABEÇALHO 3 2 2 2 2 5" xfId="1709"/>
    <cellStyle name="CABEÇALHO 3 2 2 2 2 5 2" xfId="1710"/>
    <cellStyle name="CABEÇALHO 3 2 2 2 2 6" xfId="1711"/>
    <cellStyle name="CABEÇALHO 3 2 2 2 2 7" xfId="1712"/>
    <cellStyle name="CABEÇALHO 3 2 2 2 2 8" xfId="1713"/>
    <cellStyle name="CABEÇALHO 3 2 2 2 2 9" xfId="1714"/>
    <cellStyle name="CABEÇALHO 3 2 2 2 3" xfId="1715"/>
    <cellStyle name="CABEÇALHO 3 2 2 2 3 2" xfId="1716"/>
    <cellStyle name="CABEÇALHO 3 2 2 2 3 2 2" xfId="1717"/>
    <cellStyle name="CABEÇALHO 3 2 2 2 3 2 2 2" xfId="1718"/>
    <cellStyle name="CABEÇALHO 3 2 2 2 3 2 2 3" xfId="1719"/>
    <cellStyle name="CABEÇALHO 3 2 2 2 3 2 2 4" xfId="1720"/>
    <cellStyle name="CABEÇALHO 3 2 2 2 3 2 2 5" xfId="1721"/>
    <cellStyle name="CABEÇALHO 3 2 2 2 3 2 2 6" xfId="1722"/>
    <cellStyle name="CABEÇALHO 3 2 2 2 3 2 2 7" xfId="1723"/>
    <cellStyle name="CABEÇALHO 3 2 2 2 3 2 2 8" xfId="1724"/>
    <cellStyle name="CABEÇALHO 3 2 2 2 3 2 3" xfId="1725"/>
    <cellStyle name="CABEÇALHO 3 2 2 2 3 2 4" xfId="1726"/>
    <cellStyle name="CABEÇALHO 3 2 2 2 3 2 5" xfId="1727"/>
    <cellStyle name="CABEÇALHO 3 2 2 2 3 2 6" xfId="1728"/>
    <cellStyle name="CABEÇALHO 3 2 2 2 3 2 7" xfId="1729"/>
    <cellStyle name="CABEÇALHO 3 2 2 2 3 2 8" xfId="1730"/>
    <cellStyle name="CABEÇALHO 3 2 2 2 3 3" xfId="1731"/>
    <cellStyle name="CABEÇALHO 3 2 2 2 3 3 2" xfId="1732"/>
    <cellStyle name="CABEÇALHO 3 2 2 2 3 3 3" xfId="1733"/>
    <cellStyle name="CABEÇALHO 3 2 2 2 3 3 4" xfId="1734"/>
    <cellStyle name="CABEÇALHO 3 2 2 2 3 3 5" xfId="1735"/>
    <cellStyle name="CABEÇALHO 3 2 2 2 3 3 6" xfId="1736"/>
    <cellStyle name="CABEÇALHO 3 2 2 2 3 3 7" xfId="1737"/>
    <cellStyle name="CABEÇALHO 3 2 2 2 3 4" xfId="1738"/>
    <cellStyle name="CABEÇALHO 3 2 2 2 3 4 2" xfId="1739"/>
    <cellStyle name="CABEÇALHO 3 2 2 2 3 5" xfId="1740"/>
    <cellStyle name="CABEÇALHO 3 2 2 2 3 5 2" xfId="1741"/>
    <cellStyle name="CABEÇALHO 3 2 2 2 3 6" xfId="1742"/>
    <cellStyle name="CABEÇALHO 3 2 2 2 3 7" xfId="1743"/>
    <cellStyle name="CABEÇALHO 3 2 2 2 3 8" xfId="1744"/>
    <cellStyle name="CABEÇALHO 3 2 2 2 3 9" xfId="1745"/>
    <cellStyle name="CABEÇALHO 3 2 2 2 4" xfId="1746"/>
    <cellStyle name="CABEÇALHO 3 2 2 2 4 2" xfId="1747"/>
    <cellStyle name="CABEÇALHO 3 2 2 2 4 2 2" xfId="1748"/>
    <cellStyle name="CABEÇALHO 3 2 2 2 4 2 2 2" xfId="1749"/>
    <cellStyle name="CABEÇALHO 3 2 2 2 4 2 2 3" xfId="1750"/>
    <cellStyle name="CABEÇALHO 3 2 2 2 4 2 2 4" xfId="1751"/>
    <cellStyle name="CABEÇALHO 3 2 2 2 4 2 2 5" xfId="1752"/>
    <cellStyle name="CABEÇALHO 3 2 2 2 4 2 2 6" xfId="1753"/>
    <cellStyle name="CABEÇALHO 3 2 2 2 4 2 2 7" xfId="1754"/>
    <cellStyle name="CABEÇALHO 3 2 2 2 4 2 2 8" xfId="1755"/>
    <cellStyle name="CABEÇALHO 3 2 2 2 4 2 3" xfId="1756"/>
    <cellStyle name="CABEÇALHO 3 2 2 2 4 2 4" xfId="1757"/>
    <cellStyle name="CABEÇALHO 3 2 2 2 4 2 5" xfId="1758"/>
    <cellStyle name="CABEÇALHO 3 2 2 2 4 2 6" xfId="1759"/>
    <cellStyle name="CABEÇALHO 3 2 2 2 4 2 7" xfId="1760"/>
    <cellStyle name="CABEÇALHO 3 2 2 2 4 2 8" xfId="1761"/>
    <cellStyle name="CABEÇALHO 3 2 2 2 4 3" xfId="1762"/>
    <cellStyle name="CABEÇALHO 3 2 2 2 4 3 2" xfId="1763"/>
    <cellStyle name="CABEÇALHO 3 2 2 2 4 3 3" xfId="1764"/>
    <cellStyle name="CABEÇALHO 3 2 2 2 4 3 4" xfId="1765"/>
    <cellStyle name="CABEÇALHO 3 2 2 2 4 3 5" xfId="1766"/>
    <cellStyle name="CABEÇALHO 3 2 2 2 4 3 6" xfId="1767"/>
    <cellStyle name="CABEÇALHO 3 2 2 2 4 3 7" xfId="1768"/>
    <cellStyle name="CABEÇALHO 3 2 2 2 4 4" xfId="1769"/>
    <cellStyle name="CABEÇALHO 3 2 2 2 4 4 2" xfId="1770"/>
    <cellStyle name="CABEÇALHO 3 2 2 2 4 5" xfId="1771"/>
    <cellStyle name="CABEÇALHO 3 2 2 2 4 5 2" xfId="1772"/>
    <cellStyle name="CABEÇALHO 3 2 2 2 4 6" xfId="1773"/>
    <cellStyle name="CABEÇALHO 3 2 2 2 4 7" xfId="1774"/>
    <cellStyle name="CABEÇALHO 3 2 2 2 4 8" xfId="1775"/>
    <cellStyle name="CABEÇALHO 3 2 2 2 4 9" xfId="1776"/>
    <cellStyle name="CABEÇALHO 3 2 2 2 5" xfId="1777"/>
    <cellStyle name="CABEÇALHO 3 2 2 2 5 2" xfId="1778"/>
    <cellStyle name="CABEÇALHO 3 2 2 2 5 2 2" xfId="1779"/>
    <cellStyle name="CABEÇALHO 3 2 2 2 5 2 3" xfId="1780"/>
    <cellStyle name="CABEÇALHO 3 2 2 2 5 2 4" xfId="1781"/>
    <cellStyle name="CABEÇALHO 3 2 2 2 5 2 5" xfId="1782"/>
    <cellStyle name="CABEÇALHO 3 2 2 2 5 2 6" xfId="1783"/>
    <cellStyle name="CABEÇALHO 3 2 2 2 5 2 7" xfId="1784"/>
    <cellStyle name="CABEÇALHO 3 2 2 2 5 2 8" xfId="1785"/>
    <cellStyle name="CABEÇALHO 3 2 2 2 5 3" xfId="1786"/>
    <cellStyle name="CABEÇALHO 3 2 2 2 5 4" xfId="1787"/>
    <cellStyle name="CABEÇALHO 3 2 2 2 5 5" xfId="1788"/>
    <cellStyle name="CABEÇALHO 3 2 2 2 5 6" xfId="1789"/>
    <cellStyle name="CABEÇALHO 3 2 2 2 5 7" xfId="1790"/>
    <cellStyle name="CABEÇALHO 3 2 2 2 5 8" xfId="1791"/>
    <cellStyle name="CABEÇALHO 3 2 2 2 6" xfId="1792"/>
    <cellStyle name="CABEÇALHO 3 2 2 2 6 2" xfId="1793"/>
    <cellStyle name="CABEÇALHO 3 2 2 2 6 3" xfId="1794"/>
    <cellStyle name="CABEÇALHO 3 2 2 2 6 4" xfId="1795"/>
    <cellStyle name="CABEÇALHO 3 2 2 2 6 5" xfId="1796"/>
    <cellStyle name="CABEÇALHO 3 2 2 2 6 6" xfId="1797"/>
    <cellStyle name="CABEÇALHO 3 2 2 2 6 7" xfId="1798"/>
    <cellStyle name="CABEÇALHO 3 2 2 2 7" xfId="1799"/>
    <cellStyle name="CABEÇALHO 3 2 2 2 7 2" xfId="1800"/>
    <cellStyle name="CABEÇALHO 3 2 2 2 8" xfId="1801"/>
    <cellStyle name="CABEÇALHO 3 2 2 2 8 2" xfId="1802"/>
    <cellStyle name="CABEÇALHO 3 2 2 2 9" xfId="1803"/>
    <cellStyle name="CABEÇALHO 3 2 2 3" xfId="1804"/>
    <cellStyle name="CABEÇALHO 3 2 2 3 2" xfId="1805"/>
    <cellStyle name="CABEÇALHO 3 2 2 3 2 2" xfId="1806"/>
    <cellStyle name="CABEÇALHO 3 2 2 3 2 2 2" xfId="1807"/>
    <cellStyle name="CABEÇALHO 3 2 2 3 2 2 3" xfId="1808"/>
    <cellStyle name="CABEÇALHO 3 2 2 3 2 2 4" xfId="1809"/>
    <cellStyle name="CABEÇALHO 3 2 2 3 2 2 5" xfId="1810"/>
    <cellStyle name="CABEÇALHO 3 2 2 3 2 2 6" xfId="1811"/>
    <cellStyle name="CABEÇALHO 3 2 2 3 2 2 7" xfId="1812"/>
    <cellStyle name="CABEÇALHO 3 2 2 3 2 2 8" xfId="1813"/>
    <cellStyle name="CABEÇALHO 3 2 2 3 2 3" xfId="1814"/>
    <cellStyle name="CABEÇALHO 3 2 2 3 2 4" xfId="1815"/>
    <cellStyle name="CABEÇALHO 3 2 2 3 2 5" xfId="1816"/>
    <cellStyle name="CABEÇALHO 3 2 2 3 2 6" xfId="1817"/>
    <cellStyle name="CABEÇALHO 3 2 2 3 2 7" xfId="1818"/>
    <cellStyle name="CABEÇALHO 3 2 2 3 2 8" xfId="1819"/>
    <cellStyle name="CABEÇALHO 3 2 2 3 3" xfId="1820"/>
    <cellStyle name="CABEÇALHO 3 2 2 3 3 2" xfId="1821"/>
    <cellStyle name="CABEÇALHO 3 2 2 3 3 3" xfId="1822"/>
    <cellStyle name="CABEÇALHO 3 2 2 3 3 4" xfId="1823"/>
    <cellStyle name="CABEÇALHO 3 2 2 3 3 5" xfId="1824"/>
    <cellStyle name="CABEÇALHO 3 2 2 3 3 6" xfId="1825"/>
    <cellStyle name="CABEÇALHO 3 2 2 3 3 7" xfId="1826"/>
    <cellStyle name="CABEÇALHO 3 2 2 3 4" xfId="1827"/>
    <cellStyle name="CABEÇALHO 3 2 2 3 4 2" xfId="1828"/>
    <cellStyle name="CABEÇALHO 3 2 2 3 5" xfId="1829"/>
    <cellStyle name="CABEÇALHO 3 2 2 3 5 2" xfId="1830"/>
    <cellStyle name="CABEÇALHO 3 2 2 3 6" xfId="1831"/>
    <cellStyle name="CABEÇALHO 3 2 2 3 7" xfId="1832"/>
    <cellStyle name="CABEÇALHO 3 2 2 3 8" xfId="1833"/>
    <cellStyle name="CABEÇALHO 3 2 2 3 9" xfId="1834"/>
    <cellStyle name="CABEÇALHO 3 2 2 4" xfId="1835"/>
    <cellStyle name="CABEÇALHO 3 2 2 4 2" xfId="1836"/>
    <cellStyle name="CABEÇALHO 3 2 2 4 2 2" xfId="1837"/>
    <cellStyle name="CABEÇALHO 3 2 2 4 2 2 2" xfId="1838"/>
    <cellStyle name="CABEÇALHO 3 2 2 4 2 2 3" xfId="1839"/>
    <cellStyle name="CABEÇALHO 3 2 2 4 2 2 4" xfId="1840"/>
    <cellStyle name="CABEÇALHO 3 2 2 4 2 2 5" xfId="1841"/>
    <cellStyle name="CABEÇALHO 3 2 2 4 2 2 6" xfId="1842"/>
    <cellStyle name="CABEÇALHO 3 2 2 4 2 2 7" xfId="1843"/>
    <cellStyle name="CABEÇALHO 3 2 2 4 2 2 8" xfId="1844"/>
    <cellStyle name="CABEÇALHO 3 2 2 4 2 3" xfId="1845"/>
    <cellStyle name="CABEÇALHO 3 2 2 4 2 4" xfId="1846"/>
    <cellStyle name="CABEÇALHO 3 2 2 4 2 5" xfId="1847"/>
    <cellStyle name="CABEÇALHO 3 2 2 4 2 6" xfId="1848"/>
    <cellStyle name="CABEÇALHO 3 2 2 4 2 7" xfId="1849"/>
    <cellStyle name="CABEÇALHO 3 2 2 4 2 8" xfId="1850"/>
    <cellStyle name="CABEÇALHO 3 2 2 4 3" xfId="1851"/>
    <cellStyle name="CABEÇALHO 3 2 2 4 3 2" xfId="1852"/>
    <cellStyle name="CABEÇALHO 3 2 2 4 3 3" xfId="1853"/>
    <cellStyle name="CABEÇALHO 3 2 2 4 3 4" xfId="1854"/>
    <cellStyle name="CABEÇALHO 3 2 2 4 3 5" xfId="1855"/>
    <cellStyle name="CABEÇALHO 3 2 2 4 3 6" xfId="1856"/>
    <cellStyle name="CABEÇALHO 3 2 2 4 3 7" xfId="1857"/>
    <cellStyle name="CABEÇALHO 3 2 2 4 4" xfId="1858"/>
    <cellStyle name="CABEÇALHO 3 2 2 4 4 2" xfId="1859"/>
    <cellStyle name="CABEÇALHO 3 2 2 4 5" xfId="1860"/>
    <cellStyle name="CABEÇALHO 3 2 2 4 5 2" xfId="1861"/>
    <cellStyle name="CABEÇALHO 3 2 2 4 6" xfId="1862"/>
    <cellStyle name="CABEÇALHO 3 2 2 4 7" xfId="1863"/>
    <cellStyle name="CABEÇALHO 3 2 2 4 8" xfId="1864"/>
    <cellStyle name="CABEÇALHO 3 2 2 4 9" xfId="1865"/>
    <cellStyle name="CABEÇALHO 3 2 2 5" xfId="1866"/>
    <cellStyle name="CABEÇALHO 3 2 2 5 2" xfId="1867"/>
    <cellStyle name="CABEÇALHO 3 2 2 5 2 2" xfId="1868"/>
    <cellStyle name="CABEÇALHO 3 2 2 5 2 3" xfId="1869"/>
    <cellStyle name="CABEÇALHO 3 2 2 5 2 4" xfId="1870"/>
    <cellStyle name="CABEÇALHO 3 2 2 5 2 5" xfId="1871"/>
    <cellStyle name="CABEÇALHO 3 2 2 5 2 6" xfId="1872"/>
    <cellStyle name="CABEÇALHO 3 2 2 5 2 7" xfId="1873"/>
    <cellStyle name="CABEÇALHO 3 2 2 5 2 8" xfId="1874"/>
    <cellStyle name="CABEÇALHO 3 2 2 5 3" xfId="1875"/>
    <cellStyle name="CABEÇALHO 3 2 2 5 4" xfId="1876"/>
    <cellStyle name="CABEÇALHO 3 2 2 5 5" xfId="1877"/>
    <cellStyle name="CABEÇALHO 3 2 2 5 6" xfId="1878"/>
    <cellStyle name="CABEÇALHO 3 2 2 5 7" xfId="1879"/>
    <cellStyle name="CABEÇALHO 3 2 2 5 8" xfId="1880"/>
    <cellStyle name="CABEÇALHO 3 2 2 6" xfId="1881"/>
    <cellStyle name="CABEÇALHO 3 2 2 6 2" xfId="1882"/>
    <cellStyle name="CABEÇALHO 3 2 2 6 3" xfId="1883"/>
    <cellStyle name="CABEÇALHO 3 2 2 6 4" xfId="1884"/>
    <cellStyle name="CABEÇALHO 3 2 2 6 5" xfId="1885"/>
    <cellStyle name="CABEÇALHO 3 2 2 6 6" xfId="1886"/>
    <cellStyle name="CABEÇALHO 3 2 2 6 7" xfId="1887"/>
    <cellStyle name="CABEÇALHO 3 2 2 7" xfId="1888"/>
    <cellStyle name="CABEÇALHO 3 2 2 7 2" xfId="1889"/>
    <cellStyle name="CABEÇALHO 3 2 2 8" xfId="1890"/>
    <cellStyle name="CABEÇALHO 3 2 2 8 2" xfId="1891"/>
    <cellStyle name="CABEÇALHO 3 2 2 9" xfId="1892"/>
    <cellStyle name="CABEÇALHO 3 2 3" xfId="1893"/>
    <cellStyle name="CABEÇALHO 3 2 3 10" xfId="1894"/>
    <cellStyle name="CABEÇALHO 3 2 3 11" xfId="1895"/>
    <cellStyle name="CABEÇALHO 3 2 3 12" xfId="1896"/>
    <cellStyle name="CABEÇALHO 3 2 3 2" xfId="1897"/>
    <cellStyle name="CABEÇALHO 3 2 3 2 2" xfId="1898"/>
    <cellStyle name="CABEÇALHO 3 2 3 2 2 2" xfId="1899"/>
    <cellStyle name="CABEÇALHO 3 2 3 2 2 2 2" xfId="1900"/>
    <cellStyle name="CABEÇALHO 3 2 3 2 2 2 3" xfId="1901"/>
    <cellStyle name="CABEÇALHO 3 2 3 2 2 2 4" xfId="1902"/>
    <cellStyle name="CABEÇALHO 3 2 3 2 2 2 5" xfId="1903"/>
    <cellStyle name="CABEÇALHO 3 2 3 2 2 2 6" xfId="1904"/>
    <cellStyle name="CABEÇALHO 3 2 3 2 2 2 7" xfId="1905"/>
    <cellStyle name="CABEÇALHO 3 2 3 2 2 2 8" xfId="1906"/>
    <cellStyle name="CABEÇALHO 3 2 3 2 2 3" xfId="1907"/>
    <cellStyle name="CABEÇALHO 3 2 3 2 2 4" xfId="1908"/>
    <cellStyle name="CABEÇALHO 3 2 3 2 2 5" xfId="1909"/>
    <cellStyle name="CABEÇALHO 3 2 3 2 2 6" xfId="1910"/>
    <cellStyle name="CABEÇALHO 3 2 3 2 2 7" xfId="1911"/>
    <cellStyle name="CABEÇALHO 3 2 3 2 2 8" xfId="1912"/>
    <cellStyle name="CABEÇALHO 3 2 3 2 3" xfId="1913"/>
    <cellStyle name="CABEÇALHO 3 2 3 2 3 2" xfId="1914"/>
    <cellStyle name="CABEÇALHO 3 2 3 2 3 3" xfId="1915"/>
    <cellStyle name="CABEÇALHO 3 2 3 2 3 4" xfId="1916"/>
    <cellStyle name="CABEÇALHO 3 2 3 2 3 5" xfId="1917"/>
    <cellStyle name="CABEÇALHO 3 2 3 2 3 6" xfId="1918"/>
    <cellStyle name="CABEÇALHO 3 2 3 2 3 7" xfId="1919"/>
    <cellStyle name="CABEÇALHO 3 2 3 2 4" xfId="1920"/>
    <cellStyle name="CABEÇALHO 3 2 3 2 4 2" xfId="1921"/>
    <cellStyle name="CABEÇALHO 3 2 3 2 5" xfId="1922"/>
    <cellStyle name="CABEÇALHO 3 2 3 2 5 2" xfId="1923"/>
    <cellStyle name="CABEÇALHO 3 2 3 2 6" xfId="1924"/>
    <cellStyle name="CABEÇALHO 3 2 3 2 7" xfId="1925"/>
    <cellStyle name="CABEÇALHO 3 2 3 2 8" xfId="1926"/>
    <cellStyle name="CABEÇALHO 3 2 3 2 9" xfId="1927"/>
    <cellStyle name="CABEÇALHO 3 2 3 3" xfId="1928"/>
    <cellStyle name="CABEÇALHO 3 2 3 3 2" xfId="1929"/>
    <cellStyle name="CABEÇALHO 3 2 3 3 2 2" xfId="1930"/>
    <cellStyle name="CABEÇALHO 3 2 3 3 2 2 2" xfId="1931"/>
    <cellStyle name="CABEÇALHO 3 2 3 3 2 2 3" xfId="1932"/>
    <cellStyle name="CABEÇALHO 3 2 3 3 2 2 4" xfId="1933"/>
    <cellStyle name="CABEÇALHO 3 2 3 3 2 2 5" xfId="1934"/>
    <cellStyle name="CABEÇALHO 3 2 3 3 2 2 6" xfId="1935"/>
    <cellStyle name="CABEÇALHO 3 2 3 3 2 2 7" xfId="1936"/>
    <cellStyle name="CABEÇALHO 3 2 3 3 2 2 8" xfId="1937"/>
    <cellStyle name="CABEÇALHO 3 2 3 3 2 3" xfId="1938"/>
    <cellStyle name="CABEÇALHO 3 2 3 3 2 4" xfId="1939"/>
    <cellStyle name="CABEÇALHO 3 2 3 3 2 5" xfId="1940"/>
    <cellStyle name="CABEÇALHO 3 2 3 3 2 6" xfId="1941"/>
    <cellStyle name="CABEÇALHO 3 2 3 3 2 7" xfId="1942"/>
    <cellStyle name="CABEÇALHO 3 2 3 3 2 8" xfId="1943"/>
    <cellStyle name="CABEÇALHO 3 2 3 3 3" xfId="1944"/>
    <cellStyle name="CABEÇALHO 3 2 3 3 3 2" xfId="1945"/>
    <cellStyle name="CABEÇALHO 3 2 3 3 3 3" xfId="1946"/>
    <cellStyle name="CABEÇALHO 3 2 3 3 3 4" xfId="1947"/>
    <cellStyle name="CABEÇALHO 3 2 3 3 3 5" xfId="1948"/>
    <cellStyle name="CABEÇALHO 3 2 3 3 3 6" xfId="1949"/>
    <cellStyle name="CABEÇALHO 3 2 3 3 3 7" xfId="1950"/>
    <cellStyle name="CABEÇALHO 3 2 3 3 4" xfId="1951"/>
    <cellStyle name="CABEÇALHO 3 2 3 3 4 2" xfId="1952"/>
    <cellStyle name="CABEÇALHO 3 2 3 3 5" xfId="1953"/>
    <cellStyle name="CABEÇALHO 3 2 3 3 5 2" xfId="1954"/>
    <cellStyle name="CABEÇALHO 3 2 3 3 6" xfId="1955"/>
    <cellStyle name="CABEÇALHO 3 2 3 3 7" xfId="1956"/>
    <cellStyle name="CABEÇALHO 3 2 3 3 8" xfId="1957"/>
    <cellStyle name="CABEÇALHO 3 2 3 3 9" xfId="1958"/>
    <cellStyle name="CABEÇALHO 3 2 3 4" xfId="1959"/>
    <cellStyle name="CABEÇALHO 3 2 3 4 2" xfId="1960"/>
    <cellStyle name="CABEÇALHO 3 2 3 4 2 2" xfId="1961"/>
    <cellStyle name="CABEÇALHO 3 2 3 4 2 2 2" xfId="1962"/>
    <cellStyle name="CABEÇALHO 3 2 3 4 2 2 3" xfId="1963"/>
    <cellStyle name="CABEÇALHO 3 2 3 4 2 2 4" xfId="1964"/>
    <cellStyle name="CABEÇALHO 3 2 3 4 2 2 5" xfId="1965"/>
    <cellStyle name="CABEÇALHO 3 2 3 4 2 2 6" xfId="1966"/>
    <cellStyle name="CABEÇALHO 3 2 3 4 2 2 7" xfId="1967"/>
    <cellStyle name="CABEÇALHO 3 2 3 4 2 2 8" xfId="1968"/>
    <cellStyle name="CABEÇALHO 3 2 3 4 2 3" xfId="1969"/>
    <cellStyle name="CABEÇALHO 3 2 3 4 2 4" xfId="1970"/>
    <cellStyle name="CABEÇALHO 3 2 3 4 2 5" xfId="1971"/>
    <cellStyle name="CABEÇALHO 3 2 3 4 2 6" xfId="1972"/>
    <cellStyle name="CABEÇALHO 3 2 3 4 2 7" xfId="1973"/>
    <cellStyle name="CABEÇALHO 3 2 3 4 2 8" xfId="1974"/>
    <cellStyle name="CABEÇALHO 3 2 3 4 3" xfId="1975"/>
    <cellStyle name="CABEÇALHO 3 2 3 4 3 2" xfId="1976"/>
    <cellStyle name="CABEÇALHO 3 2 3 4 3 3" xfId="1977"/>
    <cellStyle name="CABEÇALHO 3 2 3 4 3 4" xfId="1978"/>
    <cellStyle name="CABEÇALHO 3 2 3 4 3 5" xfId="1979"/>
    <cellStyle name="CABEÇALHO 3 2 3 4 3 6" xfId="1980"/>
    <cellStyle name="CABEÇALHO 3 2 3 4 3 7" xfId="1981"/>
    <cellStyle name="CABEÇALHO 3 2 3 4 4" xfId="1982"/>
    <cellStyle name="CABEÇALHO 3 2 3 4 4 2" xfId="1983"/>
    <cellStyle name="CABEÇALHO 3 2 3 4 5" xfId="1984"/>
    <cellStyle name="CABEÇALHO 3 2 3 4 5 2" xfId="1985"/>
    <cellStyle name="CABEÇALHO 3 2 3 4 6" xfId="1986"/>
    <cellStyle name="CABEÇALHO 3 2 3 4 7" xfId="1987"/>
    <cellStyle name="CABEÇALHO 3 2 3 4 8" xfId="1988"/>
    <cellStyle name="CABEÇALHO 3 2 3 4 9" xfId="1989"/>
    <cellStyle name="CABEÇALHO 3 2 3 5" xfId="1990"/>
    <cellStyle name="CABEÇALHO 3 2 3 5 2" xfId="1991"/>
    <cellStyle name="CABEÇALHO 3 2 3 5 2 2" xfId="1992"/>
    <cellStyle name="CABEÇALHO 3 2 3 5 2 3" xfId="1993"/>
    <cellStyle name="CABEÇALHO 3 2 3 5 2 4" xfId="1994"/>
    <cellStyle name="CABEÇALHO 3 2 3 5 2 5" xfId="1995"/>
    <cellStyle name="CABEÇALHO 3 2 3 5 2 6" xfId="1996"/>
    <cellStyle name="CABEÇALHO 3 2 3 5 2 7" xfId="1997"/>
    <cellStyle name="CABEÇALHO 3 2 3 5 2 8" xfId="1998"/>
    <cellStyle name="CABEÇALHO 3 2 3 5 3" xfId="1999"/>
    <cellStyle name="CABEÇALHO 3 2 3 5 4" xfId="2000"/>
    <cellStyle name="CABEÇALHO 3 2 3 5 5" xfId="2001"/>
    <cellStyle name="CABEÇALHO 3 2 3 5 6" xfId="2002"/>
    <cellStyle name="CABEÇALHO 3 2 3 5 7" xfId="2003"/>
    <cellStyle name="CABEÇALHO 3 2 3 5 8" xfId="2004"/>
    <cellStyle name="CABEÇALHO 3 2 3 6" xfId="2005"/>
    <cellStyle name="CABEÇALHO 3 2 3 6 2" xfId="2006"/>
    <cellStyle name="CABEÇALHO 3 2 3 6 3" xfId="2007"/>
    <cellStyle name="CABEÇALHO 3 2 3 6 4" xfId="2008"/>
    <cellStyle name="CABEÇALHO 3 2 3 6 5" xfId="2009"/>
    <cellStyle name="CABEÇALHO 3 2 3 6 6" xfId="2010"/>
    <cellStyle name="CABEÇALHO 3 2 3 6 7" xfId="2011"/>
    <cellStyle name="CABEÇALHO 3 2 3 7" xfId="2012"/>
    <cellStyle name="CABEÇALHO 3 2 3 7 2" xfId="2013"/>
    <cellStyle name="CABEÇALHO 3 2 3 8" xfId="2014"/>
    <cellStyle name="CABEÇALHO 3 2 3 8 2" xfId="2015"/>
    <cellStyle name="CABEÇALHO 3 2 3 9" xfId="2016"/>
    <cellStyle name="CABEÇALHO 3 2 4" xfId="2017"/>
    <cellStyle name="CABEÇALHO 3 2 4 2" xfId="2018"/>
    <cellStyle name="CABEÇALHO 3 2 4 2 2" xfId="2019"/>
    <cellStyle name="CABEÇALHO 3 2 4 2 2 2" xfId="2020"/>
    <cellStyle name="CABEÇALHO 3 2 4 2 2 3" xfId="2021"/>
    <cellStyle name="CABEÇALHO 3 2 4 2 2 4" xfId="2022"/>
    <cellStyle name="CABEÇALHO 3 2 4 2 2 5" xfId="2023"/>
    <cellStyle name="CABEÇALHO 3 2 4 2 2 6" xfId="2024"/>
    <cellStyle name="CABEÇALHO 3 2 4 2 2 7" xfId="2025"/>
    <cellStyle name="CABEÇALHO 3 2 4 2 2 8" xfId="2026"/>
    <cellStyle name="CABEÇALHO 3 2 4 2 3" xfId="2027"/>
    <cellStyle name="CABEÇALHO 3 2 4 2 4" xfId="2028"/>
    <cellStyle name="CABEÇALHO 3 2 4 2 5" xfId="2029"/>
    <cellStyle name="CABEÇALHO 3 2 4 2 6" xfId="2030"/>
    <cellStyle name="CABEÇALHO 3 2 4 2 7" xfId="2031"/>
    <cellStyle name="CABEÇALHO 3 2 4 2 8" xfId="2032"/>
    <cellStyle name="CABEÇALHO 3 2 4 3" xfId="2033"/>
    <cellStyle name="CABEÇALHO 3 2 4 3 2" xfId="2034"/>
    <cellStyle name="CABEÇALHO 3 2 4 3 3" xfId="2035"/>
    <cellStyle name="CABEÇALHO 3 2 4 3 4" xfId="2036"/>
    <cellStyle name="CABEÇALHO 3 2 4 3 5" xfId="2037"/>
    <cellStyle name="CABEÇALHO 3 2 4 3 6" xfId="2038"/>
    <cellStyle name="CABEÇALHO 3 2 4 3 7" xfId="2039"/>
    <cellStyle name="CABEÇALHO 3 2 4 4" xfId="2040"/>
    <cellStyle name="CABEÇALHO 3 2 4 4 2" xfId="2041"/>
    <cellStyle name="CABEÇALHO 3 2 4 5" xfId="2042"/>
    <cellStyle name="CABEÇALHO 3 2 4 5 2" xfId="2043"/>
    <cellStyle name="CABEÇALHO 3 2 4 6" xfId="2044"/>
    <cellStyle name="CABEÇALHO 3 2 4 7" xfId="2045"/>
    <cellStyle name="CABEÇALHO 3 2 4 8" xfId="2046"/>
    <cellStyle name="CABEÇALHO 3 2 4 9" xfId="2047"/>
    <cellStyle name="CABEÇALHO 3 2 5" xfId="2048"/>
    <cellStyle name="CABEÇALHO 3 2 5 2" xfId="2049"/>
    <cellStyle name="CABEÇALHO 3 2 5 2 2" xfId="2050"/>
    <cellStyle name="CABEÇALHO 3 2 5 2 2 2" xfId="2051"/>
    <cellStyle name="CABEÇALHO 3 2 5 2 2 3" xfId="2052"/>
    <cellStyle name="CABEÇALHO 3 2 5 2 2 4" xfId="2053"/>
    <cellStyle name="CABEÇALHO 3 2 5 2 2 5" xfId="2054"/>
    <cellStyle name="CABEÇALHO 3 2 5 2 2 6" xfId="2055"/>
    <cellStyle name="CABEÇALHO 3 2 5 2 2 7" xfId="2056"/>
    <cellStyle name="CABEÇALHO 3 2 5 2 2 8" xfId="2057"/>
    <cellStyle name="CABEÇALHO 3 2 5 2 3" xfId="2058"/>
    <cellStyle name="CABEÇALHO 3 2 5 2 4" xfId="2059"/>
    <cellStyle name="CABEÇALHO 3 2 5 2 5" xfId="2060"/>
    <cellStyle name="CABEÇALHO 3 2 5 2 6" xfId="2061"/>
    <cellStyle name="CABEÇALHO 3 2 5 2 7" xfId="2062"/>
    <cellStyle name="CABEÇALHO 3 2 5 2 8" xfId="2063"/>
    <cellStyle name="CABEÇALHO 3 2 5 3" xfId="2064"/>
    <cellStyle name="CABEÇALHO 3 2 5 3 2" xfId="2065"/>
    <cellStyle name="CABEÇALHO 3 2 5 3 3" xfId="2066"/>
    <cellStyle name="CABEÇALHO 3 2 5 3 4" xfId="2067"/>
    <cellStyle name="CABEÇALHO 3 2 5 3 5" xfId="2068"/>
    <cellStyle name="CABEÇALHO 3 2 5 3 6" xfId="2069"/>
    <cellStyle name="CABEÇALHO 3 2 5 3 7" xfId="2070"/>
    <cellStyle name="CABEÇALHO 3 2 5 4" xfId="2071"/>
    <cellStyle name="CABEÇALHO 3 2 5 4 2" xfId="2072"/>
    <cellStyle name="CABEÇALHO 3 2 5 5" xfId="2073"/>
    <cellStyle name="CABEÇALHO 3 2 5 5 2" xfId="2074"/>
    <cellStyle name="CABEÇALHO 3 2 5 6" xfId="2075"/>
    <cellStyle name="CABEÇALHO 3 2 5 7" xfId="2076"/>
    <cellStyle name="CABEÇALHO 3 2 5 8" xfId="2077"/>
    <cellStyle name="CABEÇALHO 3 2 5 9" xfId="2078"/>
    <cellStyle name="CABEÇALHO 3 2 6" xfId="2079"/>
    <cellStyle name="CABEÇALHO 3 2 6 2" xfId="2080"/>
    <cellStyle name="CABEÇALHO 3 2 6 2 2" xfId="2081"/>
    <cellStyle name="CABEÇALHO 3 2 6 2 2 2" xfId="2082"/>
    <cellStyle name="CABEÇALHO 3 2 6 2 2 3" xfId="2083"/>
    <cellStyle name="CABEÇALHO 3 2 6 2 2 4" xfId="2084"/>
    <cellStyle name="CABEÇALHO 3 2 6 2 2 5" xfId="2085"/>
    <cellStyle name="CABEÇALHO 3 2 6 2 2 6" xfId="2086"/>
    <cellStyle name="CABEÇALHO 3 2 6 2 2 7" xfId="2087"/>
    <cellStyle name="CABEÇALHO 3 2 6 2 2 8" xfId="2088"/>
    <cellStyle name="CABEÇALHO 3 2 6 2 3" xfId="2089"/>
    <cellStyle name="CABEÇALHO 3 2 6 2 4" xfId="2090"/>
    <cellStyle name="CABEÇALHO 3 2 6 2 5" xfId="2091"/>
    <cellStyle name="CABEÇALHO 3 2 6 2 6" xfId="2092"/>
    <cellStyle name="CABEÇALHO 3 2 6 2 7" xfId="2093"/>
    <cellStyle name="CABEÇALHO 3 2 6 2 8" xfId="2094"/>
    <cellStyle name="CABEÇALHO 3 2 6 3" xfId="2095"/>
    <cellStyle name="CABEÇALHO 3 2 6 3 2" xfId="2096"/>
    <cellStyle name="CABEÇALHO 3 2 6 3 3" xfId="2097"/>
    <cellStyle name="CABEÇALHO 3 2 6 3 4" xfId="2098"/>
    <cellStyle name="CABEÇALHO 3 2 6 3 5" xfId="2099"/>
    <cellStyle name="CABEÇALHO 3 2 6 3 6" xfId="2100"/>
    <cellStyle name="CABEÇALHO 3 2 6 3 7" xfId="2101"/>
    <cellStyle name="CABEÇALHO 3 2 6 4" xfId="2102"/>
    <cellStyle name="CABEÇALHO 3 2 6 4 2" xfId="2103"/>
    <cellStyle name="CABEÇALHO 3 2 6 5" xfId="2104"/>
    <cellStyle name="CABEÇALHO 3 2 6 5 2" xfId="2105"/>
    <cellStyle name="CABEÇALHO 3 2 6 6" xfId="2106"/>
    <cellStyle name="CABEÇALHO 3 2 6 7" xfId="2107"/>
    <cellStyle name="CABEÇALHO 3 2 6 8" xfId="2108"/>
    <cellStyle name="CABEÇALHO 3 2 6 9" xfId="2109"/>
    <cellStyle name="CABEÇALHO 3 2 7" xfId="2110"/>
    <cellStyle name="CABEÇALHO 3 2 7 2" xfId="2111"/>
    <cellStyle name="CABEÇALHO 3 2 7 2 2" xfId="2112"/>
    <cellStyle name="CABEÇALHO 3 2 7 2 3" xfId="2113"/>
    <cellStyle name="CABEÇALHO 3 2 7 2 4" xfId="2114"/>
    <cellStyle name="CABEÇALHO 3 2 7 2 5" xfId="2115"/>
    <cellStyle name="CABEÇALHO 3 2 7 2 6" xfId="2116"/>
    <cellStyle name="CABEÇALHO 3 2 7 2 7" xfId="2117"/>
    <cellStyle name="CABEÇALHO 3 2 7 2 8" xfId="2118"/>
    <cellStyle name="CABEÇALHO 3 2 7 3" xfId="2119"/>
    <cellStyle name="CABEÇALHO 3 2 7 4" xfId="2120"/>
    <cellStyle name="CABEÇALHO 3 2 7 5" xfId="2121"/>
    <cellStyle name="CABEÇALHO 3 2 7 6" xfId="2122"/>
    <cellStyle name="CABEÇALHO 3 2 7 7" xfId="2123"/>
    <cellStyle name="CABEÇALHO 3 2 7 8" xfId="2124"/>
    <cellStyle name="CABEÇALHO 3 2 8" xfId="2125"/>
    <cellStyle name="CABEÇALHO 3 2 8 2" xfId="2126"/>
    <cellStyle name="CABEÇALHO 3 2 8 3" xfId="2127"/>
    <cellStyle name="CABEÇALHO 3 2 8 4" xfId="2128"/>
    <cellStyle name="CABEÇALHO 3 2 8 5" xfId="2129"/>
    <cellStyle name="CABEÇALHO 3 2 8 6" xfId="2130"/>
    <cellStyle name="CABEÇALHO 3 2 8 7" xfId="2131"/>
    <cellStyle name="CABEÇALHO 3 2 9" xfId="2132"/>
    <cellStyle name="CABEÇALHO 3 2 9 2" xfId="2133"/>
    <cellStyle name="CABEÇALHO 3 3" xfId="2134"/>
    <cellStyle name="CABEÇALHO 3 3 10" xfId="2135"/>
    <cellStyle name="CABEÇALHO 3 3 11" xfId="2136"/>
    <cellStyle name="CABEÇALHO 3 3 12" xfId="2137"/>
    <cellStyle name="CABEÇALHO 3 3 2" xfId="2138"/>
    <cellStyle name="CABEÇALHO 3 3 2 2" xfId="2139"/>
    <cellStyle name="CABEÇALHO 3 3 2 2 2" xfId="2140"/>
    <cellStyle name="CABEÇALHO 3 3 2 2 2 2" xfId="2141"/>
    <cellStyle name="CABEÇALHO 3 3 2 2 2 3" xfId="2142"/>
    <cellStyle name="CABEÇALHO 3 3 2 2 2 4" xfId="2143"/>
    <cellStyle name="CABEÇALHO 3 3 2 2 2 5" xfId="2144"/>
    <cellStyle name="CABEÇALHO 3 3 2 2 2 6" xfId="2145"/>
    <cellStyle name="CABEÇALHO 3 3 2 2 2 7" xfId="2146"/>
    <cellStyle name="CABEÇALHO 3 3 2 2 2 8" xfId="2147"/>
    <cellStyle name="CABEÇALHO 3 3 2 2 3" xfId="2148"/>
    <cellStyle name="CABEÇALHO 3 3 2 2 4" xfId="2149"/>
    <cellStyle name="CABEÇALHO 3 3 2 2 5" xfId="2150"/>
    <cellStyle name="CABEÇALHO 3 3 2 2 6" xfId="2151"/>
    <cellStyle name="CABEÇALHO 3 3 2 2 7" xfId="2152"/>
    <cellStyle name="CABEÇALHO 3 3 2 2 8" xfId="2153"/>
    <cellStyle name="CABEÇALHO 3 3 2 3" xfId="2154"/>
    <cellStyle name="CABEÇALHO 3 3 2 3 2" xfId="2155"/>
    <cellStyle name="CABEÇALHO 3 3 2 3 3" xfId="2156"/>
    <cellStyle name="CABEÇALHO 3 3 2 3 4" xfId="2157"/>
    <cellStyle name="CABEÇALHO 3 3 2 3 5" xfId="2158"/>
    <cellStyle name="CABEÇALHO 3 3 2 3 6" xfId="2159"/>
    <cellStyle name="CABEÇALHO 3 3 2 3 7" xfId="2160"/>
    <cellStyle name="CABEÇALHO 3 3 2 4" xfId="2161"/>
    <cellStyle name="CABEÇALHO 3 3 2 4 2" xfId="2162"/>
    <cellStyle name="CABEÇALHO 3 3 2 5" xfId="2163"/>
    <cellStyle name="CABEÇALHO 3 3 2 5 2" xfId="2164"/>
    <cellStyle name="CABEÇALHO 3 3 2 6" xfId="2165"/>
    <cellStyle name="CABEÇALHO 3 3 2 7" xfId="2166"/>
    <cellStyle name="CABEÇALHO 3 3 2 8" xfId="2167"/>
    <cellStyle name="CABEÇALHO 3 3 2 9" xfId="2168"/>
    <cellStyle name="CABEÇALHO 3 3 3" xfId="2169"/>
    <cellStyle name="CABEÇALHO 3 3 3 2" xfId="2170"/>
    <cellStyle name="CABEÇALHO 3 3 3 2 2" xfId="2171"/>
    <cellStyle name="CABEÇALHO 3 3 3 2 2 2" xfId="2172"/>
    <cellStyle name="CABEÇALHO 3 3 3 2 2 3" xfId="2173"/>
    <cellStyle name="CABEÇALHO 3 3 3 2 2 4" xfId="2174"/>
    <cellStyle name="CABEÇALHO 3 3 3 2 2 5" xfId="2175"/>
    <cellStyle name="CABEÇALHO 3 3 3 2 2 6" xfId="2176"/>
    <cellStyle name="CABEÇALHO 3 3 3 2 2 7" xfId="2177"/>
    <cellStyle name="CABEÇALHO 3 3 3 2 2 8" xfId="2178"/>
    <cellStyle name="CABEÇALHO 3 3 3 2 3" xfId="2179"/>
    <cellStyle name="CABEÇALHO 3 3 3 2 4" xfId="2180"/>
    <cellStyle name="CABEÇALHO 3 3 3 2 5" xfId="2181"/>
    <cellStyle name="CABEÇALHO 3 3 3 2 6" xfId="2182"/>
    <cellStyle name="CABEÇALHO 3 3 3 2 7" xfId="2183"/>
    <cellStyle name="CABEÇALHO 3 3 3 2 8" xfId="2184"/>
    <cellStyle name="CABEÇALHO 3 3 3 3" xfId="2185"/>
    <cellStyle name="CABEÇALHO 3 3 3 3 2" xfId="2186"/>
    <cellStyle name="CABEÇALHO 3 3 3 3 3" xfId="2187"/>
    <cellStyle name="CABEÇALHO 3 3 3 3 4" xfId="2188"/>
    <cellStyle name="CABEÇALHO 3 3 3 3 5" xfId="2189"/>
    <cellStyle name="CABEÇALHO 3 3 3 3 6" xfId="2190"/>
    <cellStyle name="CABEÇALHO 3 3 3 3 7" xfId="2191"/>
    <cellStyle name="CABEÇALHO 3 3 3 4" xfId="2192"/>
    <cellStyle name="CABEÇALHO 3 3 3 4 2" xfId="2193"/>
    <cellStyle name="CABEÇALHO 3 3 3 5" xfId="2194"/>
    <cellStyle name="CABEÇALHO 3 3 3 5 2" xfId="2195"/>
    <cellStyle name="CABEÇALHO 3 3 3 6" xfId="2196"/>
    <cellStyle name="CABEÇALHO 3 3 3 7" xfId="2197"/>
    <cellStyle name="CABEÇALHO 3 3 3 8" xfId="2198"/>
    <cellStyle name="CABEÇALHO 3 3 3 9" xfId="2199"/>
    <cellStyle name="CABEÇALHO 3 3 4" xfId="2200"/>
    <cellStyle name="CABEÇALHO 3 3 4 2" xfId="2201"/>
    <cellStyle name="CABEÇALHO 3 3 4 2 2" xfId="2202"/>
    <cellStyle name="CABEÇALHO 3 3 4 2 2 2" xfId="2203"/>
    <cellStyle name="CABEÇALHO 3 3 4 2 2 3" xfId="2204"/>
    <cellStyle name="CABEÇALHO 3 3 4 2 2 4" xfId="2205"/>
    <cellStyle name="CABEÇALHO 3 3 4 2 2 5" xfId="2206"/>
    <cellStyle name="CABEÇALHO 3 3 4 2 2 6" xfId="2207"/>
    <cellStyle name="CABEÇALHO 3 3 4 2 2 7" xfId="2208"/>
    <cellStyle name="CABEÇALHO 3 3 4 2 2 8" xfId="2209"/>
    <cellStyle name="CABEÇALHO 3 3 4 2 3" xfId="2210"/>
    <cellStyle name="CABEÇALHO 3 3 4 2 4" xfId="2211"/>
    <cellStyle name="CABEÇALHO 3 3 4 2 5" xfId="2212"/>
    <cellStyle name="CABEÇALHO 3 3 4 2 6" xfId="2213"/>
    <cellStyle name="CABEÇALHO 3 3 4 2 7" xfId="2214"/>
    <cellStyle name="CABEÇALHO 3 3 4 2 8" xfId="2215"/>
    <cellStyle name="CABEÇALHO 3 3 4 3" xfId="2216"/>
    <cellStyle name="CABEÇALHO 3 3 4 3 2" xfId="2217"/>
    <cellStyle name="CABEÇALHO 3 3 4 3 3" xfId="2218"/>
    <cellStyle name="CABEÇALHO 3 3 4 3 4" xfId="2219"/>
    <cellStyle name="CABEÇALHO 3 3 4 3 5" xfId="2220"/>
    <cellStyle name="CABEÇALHO 3 3 4 3 6" xfId="2221"/>
    <cellStyle name="CABEÇALHO 3 3 4 3 7" xfId="2222"/>
    <cellStyle name="CABEÇALHO 3 3 4 4" xfId="2223"/>
    <cellStyle name="CABEÇALHO 3 3 4 4 2" xfId="2224"/>
    <cellStyle name="CABEÇALHO 3 3 4 5" xfId="2225"/>
    <cellStyle name="CABEÇALHO 3 3 4 5 2" xfId="2226"/>
    <cellStyle name="CABEÇALHO 3 3 4 6" xfId="2227"/>
    <cellStyle name="CABEÇALHO 3 3 4 7" xfId="2228"/>
    <cellStyle name="CABEÇALHO 3 3 4 8" xfId="2229"/>
    <cellStyle name="CABEÇALHO 3 3 4 9" xfId="2230"/>
    <cellStyle name="CABEÇALHO 3 3 5" xfId="2231"/>
    <cellStyle name="CABEÇALHO 3 3 5 2" xfId="2232"/>
    <cellStyle name="CABEÇALHO 3 3 5 2 2" xfId="2233"/>
    <cellStyle name="CABEÇALHO 3 3 5 2 3" xfId="2234"/>
    <cellStyle name="CABEÇALHO 3 3 5 2 4" xfId="2235"/>
    <cellStyle name="CABEÇALHO 3 3 5 2 5" xfId="2236"/>
    <cellStyle name="CABEÇALHO 3 3 5 2 6" xfId="2237"/>
    <cellStyle name="CABEÇALHO 3 3 5 2 7" xfId="2238"/>
    <cellStyle name="CABEÇALHO 3 3 5 2 8" xfId="2239"/>
    <cellStyle name="CABEÇALHO 3 3 5 3" xfId="2240"/>
    <cellStyle name="CABEÇALHO 3 3 5 4" xfId="2241"/>
    <cellStyle name="CABEÇALHO 3 3 5 5" xfId="2242"/>
    <cellStyle name="CABEÇALHO 3 3 5 6" xfId="2243"/>
    <cellStyle name="CABEÇALHO 3 3 5 7" xfId="2244"/>
    <cellStyle name="CABEÇALHO 3 3 5 8" xfId="2245"/>
    <cellStyle name="CABEÇALHO 3 3 6" xfId="2246"/>
    <cellStyle name="CABEÇALHO 3 3 6 2" xfId="2247"/>
    <cellStyle name="CABEÇALHO 3 3 6 3" xfId="2248"/>
    <cellStyle name="CABEÇALHO 3 3 6 4" xfId="2249"/>
    <cellStyle name="CABEÇALHO 3 3 6 5" xfId="2250"/>
    <cellStyle name="CABEÇALHO 3 3 6 6" xfId="2251"/>
    <cellStyle name="CABEÇALHO 3 3 6 7" xfId="2252"/>
    <cellStyle name="CABEÇALHO 3 3 7" xfId="2253"/>
    <cellStyle name="CABEÇALHO 3 3 7 2" xfId="2254"/>
    <cellStyle name="CABEÇALHO 3 3 8" xfId="2255"/>
    <cellStyle name="CABEÇALHO 3 3 8 2" xfId="2256"/>
    <cellStyle name="CABEÇALHO 3 3 9" xfId="2257"/>
    <cellStyle name="CABEÇALHO 3 4" xfId="2258"/>
    <cellStyle name="CABEÇALHO 3 4 10" xfId="2259"/>
    <cellStyle name="CABEÇALHO 3 4 11" xfId="2260"/>
    <cellStyle name="CABEÇALHO 3 4 12" xfId="2261"/>
    <cellStyle name="CABEÇALHO 3 4 2" xfId="2262"/>
    <cellStyle name="CABEÇALHO 3 4 2 2" xfId="2263"/>
    <cellStyle name="CABEÇALHO 3 4 2 2 2" xfId="2264"/>
    <cellStyle name="CABEÇALHO 3 4 2 2 2 2" xfId="2265"/>
    <cellStyle name="CABEÇALHO 3 4 2 2 2 3" xfId="2266"/>
    <cellStyle name="CABEÇALHO 3 4 2 2 2 4" xfId="2267"/>
    <cellStyle name="CABEÇALHO 3 4 2 2 2 5" xfId="2268"/>
    <cellStyle name="CABEÇALHO 3 4 2 2 2 6" xfId="2269"/>
    <cellStyle name="CABEÇALHO 3 4 2 2 2 7" xfId="2270"/>
    <cellStyle name="CABEÇALHO 3 4 2 2 2 8" xfId="2271"/>
    <cellStyle name="CABEÇALHO 3 4 2 2 3" xfId="2272"/>
    <cellStyle name="CABEÇALHO 3 4 2 2 4" xfId="2273"/>
    <cellStyle name="CABEÇALHO 3 4 2 2 5" xfId="2274"/>
    <cellStyle name="CABEÇALHO 3 4 2 2 6" xfId="2275"/>
    <cellStyle name="CABEÇALHO 3 4 2 2 7" xfId="2276"/>
    <cellStyle name="CABEÇALHO 3 4 2 2 8" xfId="2277"/>
    <cellStyle name="CABEÇALHO 3 4 2 3" xfId="2278"/>
    <cellStyle name="CABEÇALHO 3 4 2 3 2" xfId="2279"/>
    <cellStyle name="CABEÇALHO 3 4 2 3 3" xfId="2280"/>
    <cellStyle name="CABEÇALHO 3 4 2 3 4" xfId="2281"/>
    <cellStyle name="CABEÇALHO 3 4 2 3 5" xfId="2282"/>
    <cellStyle name="CABEÇALHO 3 4 2 3 6" xfId="2283"/>
    <cellStyle name="CABEÇALHO 3 4 2 3 7" xfId="2284"/>
    <cellStyle name="CABEÇALHO 3 4 2 4" xfId="2285"/>
    <cellStyle name="CABEÇALHO 3 4 2 4 2" xfId="2286"/>
    <cellStyle name="CABEÇALHO 3 4 2 5" xfId="2287"/>
    <cellStyle name="CABEÇALHO 3 4 2 5 2" xfId="2288"/>
    <cellStyle name="CABEÇALHO 3 4 2 6" xfId="2289"/>
    <cellStyle name="CABEÇALHO 3 4 2 7" xfId="2290"/>
    <cellStyle name="CABEÇALHO 3 4 2 8" xfId="2291"/>
    <cellStyle name="CABEÇALHO 3 4 2 9" xfId="2292"/>
    <cellStyle name="CABEÇALHO 3 4 3" xfId="2293"/>
    <cellStyle name="CABEÇALHO 3 4 3 2" xfId="2294"/>
    <cellStyle name="CABEÇALHO 3 4 3 2 2" xfId="2295"/>
    <cellStyle name="CABEÇALHO 3 4 3 2 2 2" xfId="2296"/>
    <cellStyle name="CABEÇALHO 3 4 3 2 2 3" xfId="2297"/>
    <cellStyle name="CABEÇALHO 3 4 3 2 2 4" xfId="2298"/>
    <cellStyle name="CABEÇALHO 3 4 3 2 2 5" xfId="2299"/>
    <cellStyle name="CABEÇALHO 3 4 3 2 2 6" xfId="2300"/>
    <cellStyle name="CABEÇALHO 3 4 3 2 2 7" xfId="2301"/>
    <cellStyle name="CABEÇALHO 3 4 3 2 2 8" xfId="2302"/>
    <cellStyle name="CABEÇALHO 3 4 3 2 3" xfId="2303"/>
    <cellStyle name="CABEÇALHO 3 4 3 2 4" xfId="2304"/>
    <cellStyle name="CABEÇALHO 3 4 3 2 5" xfId="2305"/>
    <cellStyle name="CABEÇALHO 3 4 3 2 6" xfId="2306"/>
    <cellStyle name="CABEÇALHO 3 4 3 2 7" xfId="2307"/>
    <cellStyle name="CABEÇALHO 3 4 3 2 8" xfId="2308"/>
    <cellStyle name="CABEÇALHO 3 4 3 3" xfId="2309"/>
    <cellStyle name="CABEÇALHO 3 4 3 3 2" xfId="2310"/>
    <cellStyle name="CABEÇALHO 3 4 3 3 3" xfId="2311"/>
    <cellStyle name="CABEÇALHO 3 4 3 3 4" xfId="2312"/>
    <cellStyle name="CABEÇALHO 3 4 3 3 5" xfId="2313"/>
    <cellStyle name="CABEÇALHO 3 4 3 3 6" xfId="2314"/>
    <cellStyle name="CABEÇALHO 3 4 3 3 7" xfId="2315"/>
    <cellStyle name="CABEÇALHO 3 4 3 4" xfId="2316"/>
    <cellStyle name="CABEÇALHO 3 4 3 4 2" xfId="2317"/>
    <cellStyle name="CABEÇALHO 3 4 3 5" xfId="2318"/>
    <cellStyle name="CABEÇALHO 3 4 3 5 2" xfId="2319"/>
    <cellStyle name="CABEÇALHO 3 4 3 6" xfId="2320"/>
    <cellStyle name="CABEÇALHO 3 4 3 7" xfId="2321"/>
    <cellStyle name="CABEÇALHO 3 4 3 8" xfId="2322"/>
    <cellStyle name="CABEÇALHO 3 4 3 9" xfId="2323"/>
    <cellStyle name="CABEÇALHO 3 4 4" xfId="2324"/>
    <cellStyle name="CABEÇALHO 3 4 4 2" xfId="2325"/>
    <cellStyle name="CABEÇALHO 3 4 4 2 2" xfId="2326"/>
    <cellStyle name="CABEÇALHO 3 4 4 2 2 2" xfId="2327"/>
    <cellStyle name="CABEÇALHO 3 4 4 2 2 3" xfId="2328"/>
    <cellStyle name="CABEÇALHO 3 4 4 2 2 4" xfId="2329"/>
    <cellStyle name="CABEÇALHO 3 4 4 2 2 5" xfId="2330"/>
    <cellStyle name="CABEÇALHO 3 4 4 2 2 6" xfId="2331"/>
    <cellStyle name="CABEÇALHO 3 4 4 2 2 7" xfId="2332"/>
    <cellStyle name="CABEÇALHO 3 4 4 2 2 8" xfId="2333"/>
    <cellStyle name="CABEÇALHO 3 4 4 2 3" xfId="2334"/>
    <cellStyle name="CABEÇALHO 3 4 4 2 4" xfId="2335"/>
    <cellStyle name="CABEÇALHO 3 4 4 2 5" xfId="2336"/>
    <cellStyle name="CABEÇALHO 3 4 4 2 6" xfId="2337"/>
    <cellStyle name="CABEÇALHO 3 4 4 2 7" xfId="2338"/>
    <cellStyle name="CABEÇALHO 3 4 4 2 8" xfId="2339"/>
    <cellStyle name="CABEÇALHO 3 4 4 3" xfId="2340"/>
    <cellStyle name="CABEÇALHO 3 4 4 3 2" xfId="2341"/>
    <cellStyle name="CABEÇALHO 3 4 4 3 3" xfId="2342"/>
    <cellStyle name="CABEÇALHO 3 4 4 3 4" xfId="2343"/>
    <cellStyle name="CABEÇALHO 3 4 4 3 5" xfId="2344"/>
    <cellStyle name="CABEÇALHO 3 4 4 3 6" xfId="2345"/>
    <cellStyle name="CABEÇALHO 3 4 4 3 7" xfId="2346"/>
    <cellStyle name="CABEÇALHO 3 4 4 4" xfId="2347"/>
    <cellStyle name="CABEÇALHO 3 4 4 4 2" xfId="2348"/>
    <cellStyle name="CABEÇALHO 3 4 4 5" xfId="2349"/>
    <cellStyle name="CABEÇALHO 3 4 4 5 2" xfId="2350"/>
    <cellStyle name="CABEÇALHO 3 4 4 6" xfId="2351"/>
    <cellStyle name="CABEÇALHO 3 4 4 7" xfId="2352"/>
    <cellStyle name="CABEÇALHO 3 4 4 8" xfId="2353"/>
    <cellStyle name="CABEÇALHO 3 4 4 9" xfId="2354"/>
    <cellStyle name="CABEÇALHO 3 4 5" xfId="2355"/>
    <cellStyle name="CABEÇALHO 3 4 5 2" xfId="2356"/>
    <cellStyle name="CABEÇALHO 3 4 5 2 2" xfId="2357"/>
    <cellStyle name="CABEÇALHO 3 4 5 2 3" xfId="2358"/>
    <cellStyle name="CABEÇALHO 3 4 5 2 4" xfId="2359"/>
    <cellStyle name="CABEÇALHO 3 4 5 2 5" xfId="2360"/>
    <cellStyle name="CABEÇALHO 3 4 5 2 6" xfId="2361"/>
    <cellStyle name="CABEÇALHO 3 4 5 2 7" xfId="2362"/>
    <cellStyle name="CABEÇALHO 3 4 5 2 8" xfId="2363"/>
    <cellStyle name="CABEÇALHO 3 4 5 3" xfId="2364"/>
    <cellStyle name="CABEÇALHO 3 4 5 4" xfId="2365"/>
    <cellStyle name="CABEÇALHO 3 4 5 5" xfId="2366"/>
    <cellStyle name="CABEÇALHO 3 4 5 6" xfId="2367"/>
    <cellStyle name="CABEÇALHO 3 4 5 7" xfId="2368"/>
    <cellStyle name="CABEÇALHO 3 4 5 8" xfId="2369"/>
    <cellStyle name="CABEÇALHO 3 4 6" xfId="2370"/>
    <cellStyle name="CABEÇALHO 3 4 6 2" xfId="2371"/>
    <cellStyle name="CABEÇALHO 3 4 6 3" xfId="2372"/>
    <cellStyle name="CABEÇALHO 3 4 6 4" xfId="2373"/>
    <cellStyle name="CABEÇALHO 3 4 6 5" xfId="2374"/>
    <cellStyle name="CABEÇALHO 3 4 6 6" xfId="2375"/>
    <cellStyle name="CABEÇALHO 3 4 6 7" xfId="2376"/>
    <cellStyle name="CABEÇALHO 3 4 7" xfId="2377"/>
    <cellStyle name="CABEÇALHO 3 4 7 2" xfId="2378"/>
    <cellStyle name="CABEÇALHO 3 4 8" xfId="2379"/>
    <cellStyle name="CABEÇALHO 3 4 8 2" xfId="2380"/>
    <cellStyle name="CABEÇALHO 3 4 9" xfId="2381"/>
    <cellStyle name="CABEÇALHO 3 5" xfId="2382"/>
    <cellStyle name="CABEÇALHO 3 5 2" xfId="2383"/>
    <cellStyle name="CABEÇALHO 3 5 2 2" xfId="2384"/>
    <cellStyle name="CABEÇALHO 3 5 2 2 2" xfId="2385"/>
    <cellStyle name="CABEÇALHO 3 5 2 2 3" xfId="2386"/>
    <cellStyle name="CABEÇALHO 3 5 2 2 4" xfId="2387"/>
    <cellStyle name="CABEÇALHO 3 5 2 2 5" xfId="2388"/>
    <cellStyle name="CABEÇALHO 3 5 2 2 6" xfId="2389"/>
    <cellStyle name="CABEÇALHO 3 5 2 2 7" xfId="2390"/>
    <cellStyle name="CABEÇALHO 3 5 2 2 8" xfId="2391"/>
    <cellStyle name="CABEÇALHO 3 5 2 3" xfId="2392"/>
    <cellStyle name="CABEÇALHO 3 5 2 4" xfId="2393"/>
    <cellStyle name="CABEÇALHO 3 5 2 5" xfId="2394"/>
    <cellStyle name="CABEÇALHO 3 5 2 6" xfId="2395"/>
    <cellStyle name="CABEÇALHO 3 5 2 7" xfId="2396"/>
    <cellStyle name="CABEÇALHO 3 5 2 8" xfId="2397"/>
    <cellStyle name="CABEÇALHO 3 5 3" xfId="2398"/>
    <cellStyle name="CABEÇALHO 3 5 3 2" xfId="2399"/>
    <cellStyle name="CABEÇALHO 3 5 3 3" xfId="2400"/>
    <cellStyle name="CABEÇALHO 3 5 3 4" xfId="2401"/>
    <cellStyle name="CABEÇALHO 3 5 3 5" xfId="2402"/>
    <cellStyle name="CABEÇALHO 3 5 3 6" xfId="2403"/>
    <cellStyle name="CABEÇALHO 3 5 3 7" xfId="2404"/>
    <cellStyle name="CABEÇALHO 3 5 4" xfId="2405"/>
    <cellStyle name="CABEÇALHO 3 5 4 2" xfId="2406"/>
    <cellStyle name="CABEÇALHO 3 5 5" xfId="2407"/>
    <cellStyle name="CABEÇALHO 3 5 5 2" xfId="2408"/>
    <cellStyle name="CABEÇALHO 3 5 6" xfId="2409"/>
    <cellStyle name="CABEÇALHO 3 5 7" xfId="2410"/>
    <cellStyle name="CABEÇALHO 3 5 8" xfId="2411"/>
    <cellStyle name="CABEÇALHO 3 5 9" xfId="2412"/>
    <cellStyle name="CABEÇALHO 3 6" xfId="2413"/>
    <cellStyle name="CABEÇALHO 3 6 2" xfId="2414"/>
    <cellStyle name="CABEÇALHO 3 6 2 2" xfId="2415"/>
    <cellStyle name="CABEÇALHO 3 6 2 2 2" xfId="2416"/>
    <cellStyle name="CABEÇALHO 3 6 2 2 3" xfId="2417"/>
    <cellStyle name="CABEÇALHO 3 6 2 2 4" xfId="2418"/>
    <cellStyle name="CABEÇALHO 3 6 2 2 5" xfId="2419"/>
    <cellStyle name="CABEÇALHO 3 6 2 2 6" xfId="2420"/>
    <cellStyle name="CABEÇALHO 3 6 2 2 7" xfId="2421"/>
    <cellStyle name="CABEÇALHO 3 6 2 2 8" xfId="2422"/>
    <cellStyle name="CABEÇALHO 3 6 2 3" xfId="2423"/>
    <cellStyle name="CABEÇALHO 3 6 2 4" xfId="2424"/>
    <cellStyle name="CABEÇALHO 3 6 2 5" xfId="2425"/>
    <cellStyle name="CABEÇALHO 3 6 2 6" xfId="2426"/>
    <cellStyle name="CABEÇALHO 3 6 2 7" xfId="2427"/>
    <cellStyle name="CABEÇALHO 3 6 2 8" xfId="2428"/>
    <cellStyle name="CABEÇALHO 3 6 3" xfId="2429"/>
    <cellStyle name="CABEÇALHO 3 6 3 2" xfId="2430"/>
    <cellStyle name="CABEÇALHO 3 6 3 3" xfId="2431"/>
    <cellStyle name="CABEÇALHO 3 6 3 4" xfId="2432"/>
    <cellStyle name="CABEÇALHO 3 6 3 5" xfId="2433"/>
    <cellStyle name="CABEÇALHO 3 6 3 6" xfId="2434"/>
    <cellStyle name="CABEÇALHO 3 6 3 7" xfId="2435"/>
    <cellStyle name="CABEÇALHO 3 6 4" xfId="2436"/>
    <cellStyle name="CABEÇALHO 3 6 4 2" xfId="2437"/>
    <cellStyle name="CABEÇALHO 3 6 5" xfId="2438"/>
    <cellStyle name="CABEÇALHO 3 6 5 2" xfId="2439"/>
    <cellStyle name="CABEÇALHO 3 6 6" xfId="2440"/>
    <cellStyle name="CABEÇALHO 3 6 7" xfId="2441"/>
    <cellStyle name="CABEÇALHO 3 6 8" xfId="2442"/>
    <cellStyle name="CABEÇALHO 3 6 9" xfId="2443"/>
    <cellStyle name="CABEÇALHO 3 7" xfId="2444"/>
    <cellStyle name="CABEÇALHO 3 7 2" xfId="2445"/>
    <cellStyle name="CABEÇALHO 3 7 2 2" xfId="2446"/>
    <cellStyle name="CABEÇALHO 3 7 2 2 2" xfId="2447"/>
    <cellStyle name="CABEÇALHO 3 7 2 2 3" xfId="2448"/>
    <cellStyle name="CABEÇALHO 3 7 2 2 4" xfId="2449"/>
    <cellStyle name="CABEÇALHO 3 7 2 2 5" xfId="2450"/>
    <cellStyle name="CABEÇALHO 3 7 2 2 6" xfId="2451"/>
    <cellStyle name="CABEÇALHO 3 7 2 2 7" xfId="2452"/>
    <cellStyle name="CABEÇALHO 3 7 2 2 8" xfId="2453"/>
    <cellStyle name="CABEÇALHO 3 7 2 3" xfId="2454"/>
    <cellStyle name="CABEÇALHO 3 7 2 4" xfId="2455"/>
    <cellStyle name="CABEÇALHO 3 7 2 5" xfId="2456"/>
    <cellStyle name="CABEÇALHO 3 7 2 6" xfId="2457"/>
    <cellStyle name="CABEÇALHO 3 7 2 7" xfId="2458"/>
    <cellStyle name="CABEÇALHO 3 7 2 8" xfId="2459"/>
    <cellStyle name="CABEÇALHO 3 7 3" xfId="2460"/>
    <cellStyle name="CABEÇALHO 3 7 3 2" xfId="2461"/>
    <cellStyle name="CABEÇALHO 3 7 3 3" xfId="2462"/>
    <cellStyle name="CABEÇALHO 3 7 3 4" xfId="2463"/>
    <cellStyle name="CABEÇALHO 3 7 3 5" xfId="2464"/>
    <cellStyle name="CABEÇALHO 3 7 3 6" xfId="2465"/>
    <cellStyle name="CABEÇALHO 3 7 3 7" xfId="2466"/>
    <cellStyle name="CABEÇALHO 3 7 4" xfId="2467"/>
    <cellStyle name="CABEÇALHO 3 7 4 2" xfId="2468"/>
    <cellStyle name="CABEÇALHO 3 7 5" xfId="2469"/>
    <cellStyle name="CABEÇALHO 3 7 5 2" xfId="2470"/>
    <cellStyle name="CABEÇALHO 3 7 6" xfId="2471"/>
    <cellStyle name="CABEÇALHO 3 7 7" xfId="2472"/>
    <cellStyle name="CABEÇALHO 3 7 8" xfId="2473"/>
    <cellStyle name="CABEÇALHO 3 7 9" xfId="2474"/>
    <cellStyle name="CABEÇALHO 3 8" xfId="2475"/>
    <cellStyle name="CABEÇALHO 3 8 2" xfId="2476"/>
    <cellStyle name="CABEÇALHO 3 8 2 2" xfId="2477"/>
    <cellStyle name="CABEÇALHO 3 8 2 3" xfId="2478"/>
    <cellStyle name="CABEÇALHO 3 8 2 4" xfId="2479"/>
    <cellStyle name="CABEÇALHO 3 8 2 5" xfId="2480"/>
    <cellStyle name="CABEÇALHO 3 8 2 6" xfId="2481"/>
    <cellStyle name="CABEÇALHO 3 8 2 7" xfId="2482"/>
    <cellStyle name="CABEÇALHO 3 8 2 8" xfId="2483"/>
    <cellStyle name="CABEÇALHO 3 8 3" xfId="2484"/>
    <cellStyle name="CABEÇALHO 3 8 4" xfId="2485"/>
    <cellStyle name="CABEÇALHO 3 8 5" xfId="2486"/>
    <cellStyle name="CABEÇALHO 3 8 6" xfId="2487"/>
    <cellStyle name="CABEÇALHO 3 8 7" xfId="2488"/>
    <cellStyle name="CABEÇALHO 3 8 8" xfId="2489"/>
    <cellStyle name="CABEÇALHO 3 9" xfId="2490"/>
    <cellStyle name="CABEÇALHO 3 9 2" xfId="2491"/>
    <cellStyle name="CABEÇALHO 3 9 3" xfId="2492"/>
    <cellStyle name="CABEÇALHO 3 9 4" xfId="2493"/>
    <cellStyle name="CABEÇALHO 3 9 5" xfId="2494"/>
    <cellStyle name="CABEÇALHO 3 9 6" xfId="2495"/>
    <cellStyle name="CABEÇALHO 3 9 7" xfId="2496"/>
    <cellStyle name="CABEÇALHO 30" xfId="2497"/>
    <cellStyle name="CABEÇALHO 31" xfId="2498"/>
    <cellStyle name="CABEÇALHO 32" xfId="2499"/>
    <cellStyle name="CABEÇALHO 33" xfId="2500"/>
    <cellStyle name="CABEÇALHO 4" xfId="2501"/>
    <cellStyle name="CABEÇALHO 4 10" xfId="2502"/>
    <cellStyle name="CABEÇALHO 4 10 2" xfId="2503"/>
    <cellStyle name="CABEÇALHO 4 11" xfId="2504"/>
    <cellStyle name="CABEÇALHO 4 11 2" xfId="2505"/>
    <cellStyle name="CABEÇALHO 4 12" xfId="2506"/>
    <cellStyle name="CABEÇALHO 4 13" xfId="2507"/>
    <cellStyle name="CABEÇALHO 4 14" xfId="2508"/>
    <cellStyle name="CABEÇALHO 4 15" xfId="2509"/>
    <cellStyle name="CABEÇALHO 4 2" xfId="2510"/>
    <cellStyle name="CABEÇALHO 4 2 10" xfId="2511"/>
    <cellStyle name="CABEÇALHO 4 2 10 2" xfId="2512"/>
    <cellStyle name="CABEÇALHO 4 2 11" xfId="2513"/>
    <cellStyle name="CABEÇALHO 4 2 12" xfId="2514"/>
    <cellStyle name="CABEÇALHO 4 2 13" xfId="2515"/>
    <cellStyle name="CABEÇALHO 4 2 14" xfId="2516"/>
    <cellStyle name="CABEÇALHO 4 2 2" xfId="2517"/>
    <cellStyle name="CABEÇALHO 4 2 2 10" xfId="2518"/>
    <cellStyle name="CABEÇALHO 4 2 2 11" xfId="2519"/>
    <cellStyle name="CABEÇALHO 4 2 2 12" xfId="2520"/>
    <cellStyle name="CABEÇALHO 4 2 2 2" xfId="2521"/>
    <cellStyle name="CABEÇALHO 4 2 2 2 10" xfId="2522"/>
    <cellStyle name="CABEÇALHO 4 2 2 2 11" xfId="2523"/>
    <cellStyle name="CABEÇALHO 4 2 2 2 12" xfId="2524"/>
    <cellStyle name="CABEÇALHO 4 2 2 2 2" xfId="2525"/>
    <cellStyle name="CABEÇALHO 4 2 2 2 2 2" xfId="2526"/>
    <cellStyle name="CABEÇALHO 4 2 2 2 2 2 2" xfId="2527"/>
    <cellStyle name="CABEÇALHO 4 2 2 2 2 2 2 2" xfId="2528"/>
    <cellStyle name="CABEÇALHO 4 2 2 2 2 2 2 3" xfId="2529"/>
    <cellStyle name="CABEÇALHO 4 2 2 2 2 2 2 4" xfId="2530"/>
    <cellStyle name="CABEÇALHO 4 2 2 2 2 2 2 5" xfId="2531"/>
    <cellStyle name="CABEÇALHO 4 2 2 2 2 2 2 6" xfId="2532"/>
    <cellStyle name="CABEÇALHO 4 2 2 2 2 2 2 7" xfId="2533"/>
    <cellStyle name="CABEÇALHO 4 2 2 2 2 2 2 8" xfId="2534"/>
    <cellStyle name="CABEÇALHO 4 2 2 2 2 2 3" xfId="2535"/>
    <cellStyle name="CABEÇALHO 4 2 2 2 2 2 4" xfId="2536"/>
    <cellStyle name="CABEÇALHO 4 2 2 2 2 2 5" xfId="2537"/>
    <cellStyle name="CABEÇALHO 4 2 2 2 2 2 6" xfId="2538"/>
    <cellStyle name="CABEÇALHO 4 2 2 2 2 2 7" xfId="2539"/>
    <cellStyle name="CABEÇALHO 4 2 2 2 2 2 8" xfId="2540"/>
    <cellStyle name="CABEÇALHO 4 2 2 2 2 3" xfId="2541"/>
    <cellStyle name="CABEÇALHO 4 2 2 2 2 3 2" xfId="2542"/>
    <cellStyle name="CABEÇALHO 4 2 2 2 2 3 3" xfId="2543"/>
    <cellStyle name="CABEÇALHO 4 2 2 2 2 3 4" xfId="2544"/>
    <cellStyle name="CABEÇALHO 4 2 2 2 2 3 5" xfId="2545"/>
    <cellStyle name="CABEÇALHO 4 2 2 2 2 3 6" xfId="2546"/>
    <cellStyle name="CABEÇALHO 4 2 2 2 2 3 7" xfId="2547"/>
    <cellStyle name="CABEÇALHO 4 2 2 2 2 4" xfId="2548"/>
    <cellStyle name="CABEÇALHO 4 2 2 2 2 4 2" xfId="2549"/>
    <cellStyle name="CABEÇALHO 4 2 2 2 2 5" xfId="2550"/>
    <cellStyle name="CABEÇALHO 4 2 2 2 2 5 2" xfId="2551"/>
    <cellStyle name="CABEÇALHO 4 2 2 2 2 6" xfId="2552"/>
    <cellStyle name="CABEÇALHO 4 2 2 2 2 7" xfId="2553"/>
    <cellStyle name="CABEÇALHO 4 2 2 2 2 8" xfId="2554"/>
    <cellStyle name="CABEÇALHO 4 2 2 2 2 9" xfId="2555"/>
    <cellStyle name="CABEÇALHO 4 2 2 2 3" xfId="2556"/>
    <cellStyle name="CABEÇALHO 4 2 2 2 3 2" xfId="2557"/>
    <cellStyle name="CABEÇALHO 4 2 2 2 3 2 2" xfId="2558"/>
    <cellStyle name="CABEÇALHO 4 2 2 2 3 2 2 2" xfId="2559"/>
    <cellStyle name="CABEÇALHO 4 2 2 2 3 2 2 3" xfId="2560"/>
    <cellStyle name="CABEÇALHO 4 2 2 2 3 2 2 4" xfId="2561"/>
    <cellStyle name="CABEÇALHO 4 2 2 2 3 2 2 5" xfId="2562"/>
    <cellStyle name="CABEÇALHO 4 2 2 2 3 2 2 6" xfId="2563"/>
    <cellStyle name="CABEÇALHO 4 2 2 2 3 2 2 7" xfId="2564"/>
    <cellStyle name="CABEÇALHO 4 2 2 2 3 2 2 8" xfId="2565"/>
    <cellStyle name="CABEÇALHO 4 2 2 2 3 2 3" xfId="2566"/>
    <cellStyle name="CABEÇALHO 4 2 2 2 3 2 4" xfId="2567"/>
    <cellStyle name="CABEÇALHO 4 2 2 2 3 2 5" xfId="2568"/>
    <cellStyle name="CABEÇALHO 4 2 2 2 3 2 6" xfId="2569"/>
    <cellStyle name="CABEÇALHO 4 2 2 2 3 2 7" xfId="2570"/>
    <cellStyle name="CABEÇALHO 4 2 2 2 3 2 8" xfId="2571"/>
    <cellStyle name="CABEÇALHO 4 2 2 2 3 3" xfId="2572"/>
    <cellStyle name="CABEÇALHO 4 2 2 2 3 3 2" xfId="2573"/>
    <cellStyle name="CABEÇALHO 4 2 2 2 3 3 3" xfId="2574"/>
    <cellStyle name="CABEÇALHO 4 2 2 2 3 3 4" xfId="2575"/>
    <cellStyle name="CABEÇALHO 4 2 2 2 3 3 5" xfId="2576"/>
    <cellStyle name="CABEÇALHO 4 2 2 2 3 3 6" xfId="2577"/>
    <cellStyle name="CABEÇALHO 4 2 2 2 3 3 7" xfId="2578"/>
    <cellStyle name="CABEÇALHO 4 2 2 2 3 4" xfId="2579"/>
    <cellStyle name="CABEÇALHO 4 2 2 2 3 4 2" xfId="2580"/>
    <cellStyle name="CABEÇALHO 4 2 2 2 3 5" xfId="2581"/>
    <cellStyle name="CABEÇALHO 4 2 2 2 3 5 2" xfId="2582"/>
    <cellStyle name="CABEÇALHO 4 2 2 2 3 6" xfId="2583"/>
    <cellStyle name="CABEÇALHO 4 2 2 2 3 7" xfId="2584"/>
    <cellStyle name="CABEÇALHO 4 2 2 2 3 8" xfId="2585"/>
    <cellStyle name="CABEÇALHO 4 2 2 2 3 9" xfId="2586"/>
    <cellStyle name="CABEÇALHO 4 2 2 2 4" xfId="2587"/>
    <cellStyle name="CABEÇALHO 4 2 2 2 4 2" xfId="2588"/>
    <cellStyle name="CABEÇALHO 4 2 2 2 4 2 2" xfId="2589"/>
    <cellStyle name="CABEÇALHO 4 2 2 2 4 2 2 2" xfId="2590"/>
    <cellStyle name="CABEÇALHO 4 2 2 2 4 2 2 3" xfId="2591"/>
    <cellStyle name="CABEÇALHO 4 2 2 2 4 2 2 4" xfId="2592"/>
    <cellStyle name="CABEÇALHO 4 2 2 2 4 2 2 5" xfId="2593"/>
    <cellStyle name="CABEÇALHO 4 2 2 2 4 2 2 6" xfId="2594"/>
    <cellStyle name="CABEÇALHO 4 2 2 2 4 2 2 7" xfId="2595"/>
    <cellStyle name="CABEÇALHO 4 2 2 2 4 2 2 8" xfId="2596"/>
    <cellStyle name="CABEÇALHO 4 2 2 2 4 2 3" xfId="2597"/>
    <cellStyle name="CABEÇALHO 4 2 2 2 4 2 4" xfId="2598"/>
    <cellStyle name="CABEÇALHO 4 2 2 2 4 2 5" xfId="2599"/>
    <cellStyle name="CABEÇALHO 4 2 2 2 4 2 6" xfId="2600"/>
    <cellStyle name="CABEÇALHO 4 2 2 2 4 2 7" xfId="2601"/>
    <cellStyle name="CABEÇALHO 4 2 2 2 4 2 8" xfId="2602"/>
    <cellStyle name="CABEÇALHO 4 2 2 2 4 3" xfId="2603"/>
    <cellStyle name="CABEÇALHO 4 2 2 2 4 3 2" xfId="2604"/>
    <cellStyle name="CABEÇALHO 4 2 2 2 4 3 3" xfId="2605"/>
    <cellStyle name="CABEÇALHO 4 2 2 2 4 3 4" xfId="2606"/>
    <cellStyle name="CABEÇALHO 4 2 2 2 4 3 5" xfId="2607"/>
    <cellStyle name="CABEÇALHO 4 2 2 2 4 3 6" xfId="2608"/>
    <cellStyle name="CABEÇALHO 4 2 2 2 4 3 7" xfId="2609"/>
    <cellStyle name="CABEÇALHO 4 2 2 2 4 4" xfId="2610"/>
    <cellStyle name="CABEÇALHO 4 2 2 2 4 4 2" xfId="2611"/>
    <cellStyle name="CABEÇALHO 4 2 2 2 4 5" xfId="2612"/>
    <cellStyle name="CABEÇALHO 4 2 2 2 4 5 2" xfId="2613"/>
    <cellStyle name="CABEÇALHO 4 2 2 2 4 6" xfId="2614"/>
    <cellStyle name="CABEÇALHO 4 2 2 2 4 7" xfId="2615"/>
    <cellStyle name="CABEÇALHO 4 2 2 2 4 8" xfId="2616"/>
    <cellStyle name="CABEÇALHO 4 2 2 2 4 9" xfId="2617"/>
    <cellStyle name="CABEÇALHO 4 2 2 2 5" xfId="2618"/>
    <cellStyle name="CABEÇALHO 4 2 2 2 5 2" xfId="2619"/>
    <cellStyle name="CABEÇALHO 4 2 2 2 5 2 2" xfId="2620"/>
    <cellStyle name="CABEÇALHO 4 2 2 2 5 2 3" xfId="2621"/>
    <cellStyle name="CABEÇALHO 4 2 2 2 5 2 4" xfId="2622"/>
    <cellStyle name="CABEÇALHO 4 2 2 2 5 2 5" xfId="2623"/>
    <cellStyle name="CABEÇALHO 4 2 2 2 5 2 6" xfId="2624"/>
    <cellStyle name="CABEÇALHO 4 2 2 2 5 2 7" xfId="2625"/>
    <cellStyle name="CABEÇALHO 4 2 2 2 5 2 8" xfId="2626"/>
    <cellStyle name="CABEÇALHO 4 2 2 2 5 3" xfId="2627"/>
    <cellStyle name="CABEÇALHO 4 2 2 2 5 4" xfId="2628"/>
    <cellStyle name="CABEÇALHO 4 2 2 2 5 5" xfId="2629"/>
    <cellStyle name="CABEÇALHO 4 2 2 2 5 6" xfId="2630"/>
    <cellStyle name="CABEÇALHO 4 2 2 2 5 7" xfId="2631"/>
    <cellStyle name="CABEÇALHO 4 2 2 2 5 8" xfId="2632"/>
    <cellStyle name="CABEÇALHO 4 2 2 2 6" xfId="2633"/>
    <cellStyle name="CABEÇALHO 4 2 2 2 6 2" xfId="2634"/>
    <cellStyle name="CABEÇALHO 4 2 2 2 6 3" xfId="2635"/>
    <cellStyle name="CABEÇALHO 4 2 2 2 6 4" xfId="2636"/>
    <cellStyle name="CABEÇALHO 4 2 2 2 6 5" xfId="2637"/>
    <cellStyle name="CABEÇALHO 4 2 2 2 6 6" xfId="2638"/>
    <cellStyle name="CABEÇALHO 4 2 2 2 6 7" xfId="2639"/>
    <cellStyle name="CABEÇALHO 4 2 2 2 7" xfId="2640"/>
    <cellStyle name="CABEÇALHO 4 2 2 2 7 2" xfId="2641"/>
    <cellStyle name="CABEÇALHO 4 2 2 2 8" xfId="2642"/>
    <cellStyle name="CABEÇALHO 4 2 2 2 8 2" xfId="2643"/>
    <cellStyle name="CABEÇALHO 4 2 2 2 9" xfId="2644"/>
    <cellStyle name="CABEÇALHO 4 2 2 3" xfId="2645"/>
    <cellStyle name="CABEÇALHO 4 2 2 3 2" xfId="2646"/>
    <cellStyle name="CABEÇALHO 4 2 2 3 2 2" xfId="2647"/>
    <cellStyle name="CABEÇALHO 4 2 2 3 2 2 2" xfId="2648"/>
    <cellStyle name="CABEÇALHO 4 2 2 3 2 2 3" xfId="2649"/>
    <cellStyle name="CABEÇALHO 4 2 2 3 2 2 4" xfId="2650"/>
    <cellStyle name="CABEÇALHO 4 2 2 3 2 2 5" xfId="2651"/>
    <cellStyle name="CABEÇALHO 4 2 2 3 2 2 6" xfId="2652"/>
    <cellStyle name="CABEÇALHO 4 2 2 3 2 2 7" xfId="2653"/>
    <cellStyle name="CABEÇALHO 4 2 2 3 2 2 8" xfId="2654"/>
    <cellStyle name="CABEÇALHO 4 2 2 3 2 3" xfId="2655"/>
    <cellStyle name="CABEÇALHO 4 2 2 3 2 4" xfId="2656"/>
    <cellStyle name="CABEÇALHO 4 2 2 3 2 5" xfId="2657"/>
    <cellStyle name="CABEÇALHO 4 2 2 3 2 6" xfId="2658"/>
    <cellStyle name="CABEÇALHO 4 2 2 3 2 7" xfId="2659"/>
    <cellStyle name="CABEÇALHO 4 2 2 3 2 8" xfId="2660"/>
    <cellStyle name="CABEÇALHO 4 2 2 3 3" xfId="2661"/>
    <cellStyle name="CABEÇALHO 4 2 2 3 3 2" xfId="2662"/>
    <cellStyle name="CABEÇALHO 4 2 2 3 3 3" xfId="2663"/>
    <cellStyle name="CABEÇALHO 4 2 2 3 3 4" xfId="2664"/>
    <cellStyle name="CABEÇALHO 4 2 2 3 3 5" xfId="2665"/>
    <cellStyle name="CABEÇALHO 4 2 2 3 3 6" xfId="2666"/>
    <cellStyle name="CABEÇALHO 4 2 2 3 3 7" xfId="2667"/>
    <cellStyle name="CABEÇALHO 4 2 2 3 4" xfId="2668"/>
    <cellStyle name="CABEÇALHO 4 2 2 3 4 2" xfId="2669"/>
    <cellStyle name="CABEÇALHO 4 2 2 3 5" xfId="2670"/>
    <cellStyle name="CABEÇALHO 4 2 2 3 5 2" xfId="2671"/>
    <cellStyle name="CABEÇALHO 4 2 2 3 6" xfId="2672"/>
    <cellStyle name="CABEÇALHO 4 2 2 3 7" xfId="2673"/>
    <cellStyle name="CABEÇALHO 4 2 2 3 8" xfId="2674"/>
    <cellStyle name="CABEÇALHO 4 2 2 3 9" xfId="2675"/>
    <cellStyle name="CABEÇALHO 4 2 2 4" xfId="2676"/>
    <cellStyle name="CABEÇALHO 4 2 2 4 2" xfId="2677"/>
    <cellStyle name="CABEÇALHO 4 2 2 4 2 2" xfId="2678"/>
    <cellStyle name="CABEÇALHO 4 2 2 4 2 2 2" xfId="2679"/>
    <cellStyle name="CABEÇALHO 4 2 2 4 2 2 3" xfId="2680"/>
    <cellStyle name="CABEÇALHO 4 2 2 4 2 2 4" xfId="2681"/>
    <cellStyle name="CABEÇALHO 4 2 2 4 2 2 5" xfId="2682"/>
    <cellStyle name="CABEÇALHO 4 2 2 4 2 2 6" xfId="2683"/>
    <cellStyle name="CABEÇALHO 4 2 2 4 2 2 7" xfId="2684"/>
    <cellStyle name="CABEÇALHO 4 2 2 4 2 2 8" xfId="2685"/>
    <cellStyle name="CABEÇALHO 4 2 2 4 2 3" xfId="2686"/>
    <cellStyle name="CABEÇALHO 4 2 2 4 2 4" xfId="2687"/>
    <cellStyle name="CABEÇALHO 4 2 2 4 2 5" xfId="2688"/>
    <cellStyle name="CABEÇALHO 4 2 2 4 2 6" xfId="2689"/>
    <cellStyle name="CABEÇALHO 4 2 2 4 2 7" xfId="2690"/>
    <cellStyle name="CABEÇALHO 4 2 2 4 2 8" xfId="2691"/>
    <cellStyle name="CABEÇALHO 4 2 2 4 3" xfId="2692"/>
    <cellStyle name="CABEÇALHO 4 2 2 4 3 2" xfId="2693"/>
    <cellStyle name="CABEÇALHO 4 2 2 4 3 3" xfId="2694"/>
    <cellStyle name="CABEÇALHO 4 2 2 4 3 4" xfId="2695"/>
    <cellStyle name="CABEÇALHO 4 2 2 4 3 5" xfId="2696"/>
    <cellStyle name="CABEÇALHO 4 2 2 4 3 6" xfId="2697"/>
    <cellStyle name="CABEÇALHO 4 2 2 4 3 7" xfId="2698"/>
    <cellStyle name="CABEÇALHO 4 2 2 4 4" xfId="2699"/>
    <cellStyle name="CABEÇALHO 4 2 2 4 4 2" xfId="2700"/>
    <cellStyle name="CABEÇALHO 4 2 2 4 5" xfId="2701"/>
    <cellStyle name="CABEÇALHO 4 2 2 4 5 2" xfId="2702"/>
    <cellStyle name="CABEÇALHO 4 2 2 4 6" xfId="2703"/>
    <cellStyle name="CABEÇALHO 4 2 2 4 7" xfId="2704"/>
    <cellStyle name="CABEÇALHO 4 2 2 4 8" xfId="2705"/>
    <cellStyle name="CABEÇALHO 4 2 2 4 9" xfId="2706"/>
    <cellStyle name="CABEÇALHO 4 2 2 5" xfId="2707"/>
    <cellStyle name="CABEÇALHO 4 2 2 5 2" xfId="2708"/>
    <cellStyle name="CABEÇALHO 4 2 2 5 2 2" xfId="2709"/>
    <cellStyle name="CABEÇALHO 4 2 2 5 2 3" xfId="2710"/>
    <cellStyle name="CABEÇALHO 4 2 2 5 2 4" xfId="2711"/>
    <cellStyle name="CABEÇALHO 4 2 2 5 2 5" xfId="2712"/>
    <cellStyle name="CABEÇALHO 4 2 2 5 2 6" xfId="2713"/>
    <cellStyle name="CABEÇALHO 4 2 2 5 2 7" xfId="2714"/>
    <cellStyle name="CABEÇALHO 4 2 2 5 2 8" xfId="2715"/>
    <cellStyle name="CABEÇALHO 4 2 2 5 3" xfId="2716"/>
    <cellStyle name="CABEÇALHO 4 2 2 5 4" xfId="2717"/>
    <cellStyle name="CABEÇALHO 4 2 2 5 5" xfId="2718"/>
    <cellStyle name="CABEÇALHO 4 2 2 5 6" xfId="2719"/>
    <cellStyle name="CABEÇALHO 4 2 2 5 7" xfId="2720"/>
    <cellStyle name="CABEÇALHO 4 2 2 5 8" xfId="2721"/>
    <cellStyle name="CABEÇALHO 4 2 2 6" xfId="2722"/>
    <cellStyle name="CABEÇALHO 4 2 2 6 2" xfId="2723"/>
    <cellStyle name="CABEÇALHO 4 2 2 6 3" xfId="2724"/>
    <cellStyle name="CABEÇALHO 4 2 2 6 4" xfId="2725"/>
    <cellStyle name="CABEÇALHO 4 2 2 6 5" xfId="2726"/>
    <cellStyle name="CABEÇALHO 4 2 2 6 6" xfId="2727"/>
    <cellStyle name="CABEÇALHO 4 2 2 6 7" xfId="2728"/>
    <cellStyle name="CABEÇALHO 4 2 2 7" xfId="2729"/>
    <cellStyle name="CABEÇALHO 4 2 2 7 2" xfId="2730"/>
    <cellStyle name="CABEÇALHO 4 2 2 8" xfId="2731"/>
    <cellStyle name="CABEÇALHO 4 2 2 8 2" xfId="2732"/>
    <cellStyle name="CABEÇALHO 4 2 2 9" xfId="2733"/>
    <cellStyle name="CABEÇALHO 4 2 3" xfId="2734"/>
    <cellStyle name="CABEÇALHO 4 2 3 10" xfId="2735"/>
    <cellStyle name="CABEÇALHO 4 2 3 11" xfId="2736"/>
    <cellStyle name="CABEÇALHO 4 2 3 12" xfId="2737"/>
    <cellStyle name="CABEÇALHO 4 2 3 2" xfId="2738"/>
    <cellStyle name="CABEÇALHO 4 2 3 2 2" xfId="2739"/>
    <cellStyle name="CABEÇALHO 4 2 3 2 2 2" xfId="2740"/>
    <cellStyle name="CABEÇALHO 4 2 3 2 2 2 2" xfId="2741"/>
    <cellStyle name="CABEÇALHO 4 2 3 2 2 2 3" xfId="2742"/>
    <cellStyle name="CABEÇALHO 4 2 3 2 2 2 4" xfId="2743"/>
    <cellStyle name="CABEÇALHO 4 2 3 2 2 2 5" xfId="2744"/>
    <cellStyle name="CABEÇALHO 4 2 3 2 2 2 6" xfId="2745"/>
    <cellStyle name="CABEÇALHO 4 2 3 2 2 2 7" xfId="2746"/>
    <cellStyle name="CABEÇALHO 4 2 3 2 2 2 8" xfId="2747"/>
    <cellStyle name="CABEÇALHO 4 2 3 2 2 3" xfId="2748"/>
    <cellStyle name="CABEÇALHO 4 2 3 2 2 4" xfId="2749"/>
    <cellStyle name="CABEÇALHO 4 2 3 2 2 5" xfId="2750"/>
    <cellStyle name="CABEÇALHO 4 2 3 2 2 6" xfId="2751"/>
    <cellStyle name="CABEÇALHO 4 2 3 2 2 7" xfId="2752"/>
    <cellStyle name="CABEÇALHO 4 2 3 2 2 8" xfId="2753"/>
    <cellStyle name="CABEÇALHO 4 2 3 2 3" xfId="2754"/>
    <cellStyle name="CABEÇALHO 4 2 3 2 3 2" xfId="2755"/>
    <cellStyle name="CABEÇALHO 4 2 3 2 3 3" xfId="2756"/>
    <cellStyle name="CABEÇALHO 4 2 3 2 3 4" xfId="2757"/>
    <cellStyle name="CABEÇALHO 4 2 3 2 3 5" xfId="2758"/>
    <cellStyle name="CABEÇALHO 4 2 3 2 3 6" xfId="2759"/>
    <cellStyle name="CABEÇALHO 4 2 3 2 3 7" xfId="2760"/>
    <cellStyle name="CABEÇALHO 4 2 3 2 4" xfId="2761"/>
    <cellStyle name="CABEÇALHO 4 2 3 2 4 2" xfId="2762"/>
    <cellStyle name="CABEÇALHO 4 2 3 2 5" xfId="2763"/>
    <cellStyle name="CABEÇALHO 4 2 3 2 5 2" xfId="2764"/>
    <cellStyle name="CABEÇALHO 4 2 3 2 6" xfId="2765"/>
    <cellStyle name="CABEÇALHO 4 2 3 2 7" xfId="2766"/>
    <cellStyle name="CABEÇALHO 4 2 3 2 8" xfId="2767"/>
    <cellStyle name="CABEÇALHO 4 2 3 2 9" xfId="2768"/>
    <cellStyle name="CABEÇALHO 4 2 3 3" xfId="2769"/>
    <cellStyle name="CABEÇALHO 4 2 3 3 2" xfId="2770"/>
    <cellStyle name="CABEÇALHO 4 2 3 3 2 2" xfId="2771"/>
    <cellStyle name="CABEÇALHO 4 2 3 3 2 2 2" xfId="2772"/>
    <cellStyle name="CABEÇALHO 4 2 3 3 2 2 3" xfId="2773"/>
    <cellStyle name="CABEÇALHO 4 2 3 3 2 2 4" xfId="2774"/>
    <cellStyle name="CABEÇALHO 4 2 3 3 2 2 5" xfId="2775"/>
    <cellStyle name="CABEÇALHO 4 2 3 3 2 2 6" xfId="2776"/>
    <cellStyle name="CABEÇALHO 4 2 3 3 2 2 7" xfId="2777"/>
    <cellStyle name="CABEÇALHO 4 2 3 3 2 2 8" xfId="2778"/>
    <cellStyle name="CABEÇALHO 4 2 3 3 2 3" xfId="2779"/>
    <cellStyle name="CABEÇALHO 4 2 3 3 2 4" xfId="2780"/>
    <cellStyle name="CABEÇALHO 4 2 3 3 2 5" xfId="2781"/>
    <cellStyle name="CABEÇALHO 4 2 3 3 2 6" xfId="2782"/>
    <cellStyle name="CABEÇALHO 4 2 3 3 2 7" xfId="2783"/>
    <cellStyle name="CABEÇALHO 4 2 3 3 2 8" xfId="2784"/>
    <cellStyle name="CABEÇALHO 4 2 3 3 3" xfId="2785"/>
    <cellStyle name="CABEÇALHO 4 2 3 3 3 2" xfId="2786"/>
    <cellStyle name="CABEÇALHO 4 2 3 3 3 3" xfId="2787"/>
    <cellStyle name="CABEÇALHO 4 2 3 3 3 4" xfId="2788"/>
    <cellStyle name="CABEÇALHO 4 2 3 3 3 5" xfId="2789"/>
    <cellStyle name="CABEÇALHO 4 2 3 3 3 6" xfId="2790"/>
    <cellStyle name="CABEÇALHO 4 2 3 3 3 7" xfId="2791"/>
    <cellStyle name="CABEÇALHO 4 2 3 3 4" xfId="2792"/>
    <cellStyle name="CABEÇALHO 4 2 3 3 4 2" xfId="2793"/>
    <cellStyle name="CABEÇALHO 4 2 3 3 5" xfId="2794"/>
    <cellStyle name="CABEÇALHO 4 2 3 3 5 2" xfId="2795"/>
    <cellStyle name="CABEÇALHO 4 2 3 3 6" xfId="2796"/>
    <cellStyle name="CABEÇALHO 4 2 3 3 7" xfId="2797"/>
    <cellStyle name="CABEÇALHO 4 2 3 3 8" xfId="2798"/>
    <cellStyle name="CABEÇALHO 4 2 3 3 9" xfId="2799"/>
    <cellStyle name="CABEÇALHO 4 2 3 4" xfId="2800"/>
    <cellStyle name="CABEÇALHO 4 2 3 4 2" xfId="2801"/>
    <cellStyle name="CABEÇALHO 4 2 3 4 2 2" xfId="2802"/>
    <cellStyle name="CABEÇALHO 4 2 3 4 2 2 2" xfId="2803"/>
    <cellStyle name="CABEÇALHO 4 2 3 4 2 2 3" xfId="2804"/>
    <cellStyle name="CABEÇALHO 4 2 3 4 2 2 4" xfId="2805"/>
    <cellStyle name="CABEÇALHO 4 2 3 4 2 2 5" xfId="2806"/>
    <cellStyle name="CABEÇALHO 4 2 3 4 2 2 6" xfId="2807"/>
    <cellStyle name="CABEÇALHO 4 2 3 4 2 2 7" xfId="2808"/>
    <cellStyle name="CABEÇALHO 4 2 3 4 2 2 8" xfId="2809"/>
    <cellStyle name="CABEÇALHO 4 2 3 4 2 3" xfId="2810"/>
    <cellStyle name="CABEÇALHO 4 2 3 4 2 4" xfId="2811"/>
    <cellStyle name="CABEÇALHO 4 2 3 4 2 5" xfId="2812"/>
    <cellStyle name="CABEÇALHO 4 2 3 4 2 6" xfId="2813"/>
    <cellStyle name="CABEÇALHO 4 2 3 4 2 7" xfId="2814"/>
    <cellStyle name="CABEÇALHO 4 2 3 4 2 8" xfId="2815"/>
    <cellStyle name="CABEÇALHO 4 2 3 4 3" xfId="2816"/>
    <cellStyle name="CABEÇALHO 4 2 3 4 3 2" xfId="2817"/>
    <cellStyle name="CABEÇALHO 4 2 3 4 3 3" xfId="2818"/>
    <cellStyle name="CABEÇALHO 4 2 3 4 3 4" xfId="2819"/>
    <cellStyle name="CABEÇALHO 4 2 3 4 3 5" xfId="2820"/>
    <cellStyle name="CABEÇALHO 4 2 3 4 3 6" xfId="2821"/>
    <cellStyle name="CABEÇALHO 4 2 3 4 3 7" xfId="2822"/>
    <cellStyle name="CABEÇALHO 4 2 3 4 4" xfId="2823"/>
    <cellStyle name="CABEÇALHO 4 2 3 4 4 2" xfId="2824"/>
    <cellStyle name="CABEÇALHO 4 2 3 4 5" xfId="2825"/>
    <cellStyle name="CABEÇALHO 4 2 3 4 5 2" xfId="2826"/>
    <cellStyle name="CABEÇALHO 4 2 3 4 6" xfId="2827"/>
    <cellStyle name="CABEÇALHO 4 2 3 4 7" xfId="2828"/>
    <cellStyle name="CABEÇALHO 4 2 3 4 8" xfId="2829"/>
    <cellStyle name="CABEÇALHO 4 2 3 4 9" xfId="2830"/>
    <cellStyle name="CABEÇALHO 4 2 3 5" xfId="2831"/>
    <cellStyle name="CABEÇALHO 4 2 3 5 2" xfId="2832"/>
    <cellStyle name="CABEÇALHO 4 2 3 5 2 2" xfId="2833"/>
    <cellStyle name="CABEÇALHO 4 2 3 5 2 3" xfId="2834"/>
    <cellStyle name="CABEÇALHO 4 2 3 5 2 4" xfId="2835"/>
    <cellStyle name="CABEÇALHO 4 2 3 5 2 5" xfId="2836"/>
    <cellStyle name="CABEÇALHO 4 2 3 5 2 6" xfId="2837"/>
    <cellStyle name="CABEÇALHO 4 2 3 5 2 7" xfId="2838"/>
    <cellStyle name="CABEÇALHO 4 2 3 5 2 8" xfId="2839"/>
    <cellStyle name="CABEÇALHO 4 2 3 5 3" xfId="2840"/>
    <cellStyle name="CABEÇALHO 4 2 3 5 4" xfId="2841"/>
    <cellStyle name="CABEÇALHO 4 2 3 5 5" xfId="2842"/>
    <cellStyle name="CABEÇALHO 4 2 3 5 6" xfId="2843"/>
    <cellStyle name="CABEÇALHO 4 2 3 5 7" xfId="2844"/>
    <cellStyle name="CABEÇALHO 4 2 3 5 8" xfId="2845"/>
    <cellStyle name="CABEÇALHO 4 2 3 6" xfId="2846"/>
    <cellStyle name="CABEÇALHO 4 2 3 6 2" xfId="2847"/>
    <cellStyle name="CABEÇALHO 4 2 3 6 3" xfId="2848"/>
    <cellStyle name="CABEÇALHO 4 2 3 6 4" xfId="2849"/>
    <cellStyle name="CABEÇALHO 4 2 3 6 5" xfId="2850"/>
    <cellStyle name="CABEÇALHO 4 2 3 6 6" xfId="2851"/>
    <cellStyle name="CABEÇALHO 4 2 3 6 7" xfId="2852"/>
    <cellStyle name="CABEÇALHO 4 2 3 7" xfId="2853"/>
    <cellStyle name="CABEÇALHO 4 2 3 7 2" xfId="2854"/>
    <cellStyle name="CABEÇALHO 4 2 3 8" xfId="2855"/>
    <cellStyle name="CABEÇALHO 4 2 3 8 2" xfId="2856"/>
    <cellStyle name="CABEÇALHO 4 2 3 9" xfId="2857"/>
    <cellStyle name="CABEÇALHO 4 2 4" xfId="2858"/>
    <cellStyle name="CABEÇALHO 4 2 4 2" xfId="2859"/>
    <cellStyle name="CABEÇALHO 4 2 4 2 2" xfId="2860"/>
    <cellStyle name="CABEÇALHO 4 2 4 2 2 2" xfId="2861"/>
    <cellStyle name="CABEÇALHO 4 2 4 2 2 3" xfId="2862"/>
    <cellStyle name="CABEÇALHO 4 2 4 2 2 4" xfId="2863"/>
    <cellStyle name="CABEÇALHO 4 2 4 2 2 5" xfId="2864"/>
    <cellStyle name="CABEÇALHO 4 2 4 2 2 6" xfId="2865"/>
    <cellStyle name="CABEÇALHO 4 2 4 2 2 7" xfId="2866"/>
    <cellStyle name="CABEÇALHO 4 2 4 2 2 8" xfId="2867"/>
    <cellStyle name="CABEÇALHO 4 2 4 2 3" xfId="2868"/>
    <cellStyle name="CABEÇALHO 4 2 4 2 4" xfId="2869"/>
    <cellStyle name="CABEÇALHO 4 2 4 2 5" xfId="2870"/>
    <cellStyle name="CABEÇALHO 4 2 4 2 6" xfId="2871"/>
    <cellStyle name="CABEÇALHO 4 2 4 2 7" xfId="2872"/>
    <cellStyle name="CABEÇALHO 4 2 4 2 8" xfId="2873"/>
    <cellStyle name="CABEÇALHO 4 2 4 3" xfId="2874"/>
    <cellStyle name="CABEÇALHO 4 2 4 3 2" xfId="2875"/>
    <cellStyle name="CABEÇALHO 4 2 4 3 3" xfId="2876"/>
    <cellStyle name="CABEÇALHO 4 2 4 3 4" xfId="2877"/>
    <cellStyle name="CABEÇALHO 4 2 4 3 5" xfId="2878"/>
    <cellStyle name="CABEÇALHO 4 2 4 3 6" xfId="2879"/>
    <cellStyle name="CABEÇALHO 4 2 4 3 7" xfId="2880"/>
    <cellStyle name="CABEÇALHO 4 2 4 4" xfId="2881"/>
    <cellStyle name="CABEÇALHO 4 2 4 4 2" xfId="2882"/>
    <cellStyle name="CABEÇALHO 4 2 4 5" xfId="2883"/>
    <cellStyle name="CABEÇALHO 4 2 4 5 2" xfId="2884"/>
    <cellStyle name="CABEÇALHO 4 2 4 6" xfId="2885"/>
    <cellStyle name="CABEÇALHO 4 2 4 7" xfId="2886"/>
    <cellStyle name="CABEÇALHO 4 2 4 8" xfId="2887"/>
    <cellStyle name="CABEÇALHO 4 2 4 9" xfId="2888"/>
    <cellStyle name="CABEÇALHO 4 2 5" xfId="2889"/>
    <cellStyle name="CABEÇALHO 4 2 5 2" xfId="2890"/>
    <cellStyle name="CABEÇALHO 4 2 5 2 2" xfId="2891"/>
    <cellStyle name="CABEÇALHO 4 2 5 2 2 2" xfId="2892"/>
    <cellStyle name="CABEÇALHO 4 2 5 2 2 3" xfId="2893"/>
    <cellStyle name="CABEÇALHO 4 2 5 2 2 4" xfId="2894"/>
    <cellStyle name="CABEÇALHO 4 2 5 2 2 5" xfId="2895"/>
    <cellStyle name="CABEÇALHO 4 2 5 2 2 6" xfId="2896"/>
    <cellStyle name="CABEÇALHO 4 2 5 2 2 7" xfId="2897"/>
    <cellStyle name="CABEÇALHO 4 2 5 2 2 8" xfId="2898"/>
    <cellStyle name="CABEÇALHO 4 2 5 2 3" xfId="2899"/>
    <cellStyle name="CABEÇALHO 4 2 5 2 4" xfId="2900"/>
    <cellStyle name="CABEÇALHO 4 2 5 2 5" xfId="2901"/>
    <cellStyle name="CABEÇALHO 4 2 5 2 6" xfId="2902"/>
    <cellStyle name="CABEÇALHO 4 2 5 2 7" xfId="2903"/>
    <cellStyle name="CABEÇALHO 4 2 5 2 8" xfId="2904"/>
    <cellStyle name="CABEÇALHO 4 2 5 3" xfId="2905"/>
    <cellStyle name="CABEÇALHO 4 2 5 3 2" xfId="2906"/>
    <cellStyle name="CABEÇALHO 4 2 5 3 3" xfId="2907"/>
    <cellStyle name="CABEÇALHO 4 2 5 3 4" xfId="2908"/>
    <cellStyle name="CABEÇALHO 4 2 5 3 5" xfId="2909"/>
    <cellStyle name="CABEÇALHO 4 2 5 3 6" xfId="2910"/>
    <cellStyle name="CABEÇALHO 4 2 5 3 7" xfId="2911"/>
    <cellStyle name="CABEÇALHO 4 2 5 4" xfId="2912"/>
    <cellStyle name="CABEÇALHO 4 2 5 4 2" xfId="2913"/>
    <cellStyle name="CABEÇALHO 4 2 5 5" xfId="2914"/>
    <cellStyle name="CABEÇALHO 4 2 5 5 2" xfId="2915"/>
    <cellStyle name="CABEÇALHO 4 2 5 6" xfId="2916"/>
    <cellStyle name="CABEÇALHO 4 2 5 7" xfId="2917"/>
    <cellStyle name="CABEÇALHO 4 2 5 8" xfId="2918"/>
    <cellStyle name="CABEÇALHO 4 2 5 9" xfId="2919"/>
    <cellStyle name="CABEÇALHO 4 2 6" xfId="2920"/>
    <cellStyle name="CABEÇALHO 4 2 6 2" xfId="2921"/>
    <cellStyle name="CABEÇALHO 4 2 6 2 2" xfId="2922"/>
    <cellStyle name="CABEÇALHO 4 2 6 2 2 2" xfId="2923"/>
    <cellStyle name="CABEÇALHO 4 2 6 2 2 3" xfId="2924"/>
    <cellStyle name="CABEÇALHO 4 2 6 2 2 4" xfId="2925"/>
    <cellStyle name="CABEÇALHO 4 2 6 2 2 5" xfId="2926"/>
    <cellStyle name="CABEÇALHO 4 2 6 2 2 6" xfId="2927"/>
    <cellStyle name="CABEÇALHO 4 2 6 2 2 7" xfId="2928"/>
    <cellStyle name="CABEÇALHO 4 2 6 2 2 8" xfId="2929"/>
    <cellStyle name="CABEÇALHO 4 2 6 2 3" xfId="2930"/>
    <cellStyle name="CABEÇALHO 4 2 6 2 4" xfId="2931"/>
    <cellStyle name="CABEÇALHO 4 2 6 2 5" xfId="2932"/>
    <cellStyle name="CABEÇALHO 4 2 6 2 6" xfId="2933"/>
    <cellStyle name="CABEÇALHO 4 2 6 2 7" xfId="2934"/>
    <cellStyle name="CABEÇALHO 4 2 6 2 8" xfId="2935"/>
    <cellStyle name="CABEÇALHO 4 2 6 3" xfId="2936"/>
    <cellStyle name="CABEÇALHO 4 2 6 3 2" xfId="2937"/>
    <cellStyle name="CABEÇALHO 4 2 6 3 3" xfId="2938"/>
    <cellStyle name="CABEÇALHO 4 2 6 3 4" xfId="2939"/>
    <cellStyle name="CABEÇALHO 4 2 6 3 5" xfId="2940"/>
    <cellStyle name="CABEÇALHO 4 2 6 3 6" xfId="2941"/>
    <cellStyle name="CABEÇALHO 4 2 6 3 7" xfId="2942"/>
    <cellStyle name="CABEÇALHO 4 2 6 4" xfId="2943"/>
    <cellStyle name="CABEÇALHO 4 2 6 4 2" xfId="2944"/>
    <cellStyle name="CABEÇALHO 4 2 6 5" xfId="2945"/>
    <cellStyle name="CABEÇALHO 4 2 6 5 2" xfId="2946"/>
    <cellStyle name="CABEÇALHO 4 2 6 6" xfId="2947"/>
    <cellStyle name="CABEÇALHO 4 2 6 7" xfId="2948"/>
    <cellStyle name="CABEÇALHO 4 2 6 8" xfId="2949"/>
    <cellStyle name="CABEÇALHO 4 2 6 9" xfId="2950"/>
    <cellStyle name="CABEÇALHO 4 2 7" xfId="2951"/>
    <cellStyle name="CABEÇALHO 4 2 7 2" xfId="2952"/>
    <cellStyle name="CABEÇALHO 4 2 7 2 2" xfId="2953"/>
    <cellStyle name="CABEÇALHO 4 2 7 2 3" xfId="2954"/>
    <cellStyle name="CABEÇALHO 4 2 7 2 4" xfId="2955"/>
    <cellStyle name="CABEÇALHO 4 2 7 2 5" xfId="2956"/>
    <cellStyle name="CABEÇALHO 4 2 7 2 6" xfId="2957"/>
    <cellStyle name="CABEÇALHO 4 2 7 2 7" xfId="2958"/>
    <cellStyle name="CABEÇALHO 4 2 7 2 8" xfId="2959"/>
    <cellStyle name="CABEÇALHO 4 2 7 3" xfId="2960"/>
    <cellStyle name="CABEÇALHO 4 2 7 4" xfId="2961"/>
    <cellStyle name="CABEÇALHO 4 2 7 5" xfId="2962"/>
    <cellStyle name="CABEÇALHO 4 2 7 6" xfId="2963"/>
    <cellStyle name="CABEÇALHO 4 2 7 7" xfId="2964"/>
    <cellStyle name="CABEÇALHO 4 2 7 8" xfId="2965"/>
    <cellStyle name="CABEÇALHO 4 2 8" xfId="2966"/>
    <cellStyle name="CABEÇALHO 4 2 8 2" xfId="2967"/>
    <cellStyle name="CABEÇALHO 4 2 8 3" xfId="2968"/>
    <cellStyle name="CABEÇALHO 4 2 8 4" xfId="2969"/>
    <cellStyle name="CABEÇALHO 4 2 8 5" xfId="2970"/>
    <cellStyle name="CABEÇALHO 4 2 8 6" xfId="2971"/>
    <cellStyle name="CABEÇALHO 4 2 8 7" xfId="2972"/>
    <cellStyle name="CABEÇALHO 4 2 9" xfId="2973"/>
    <cellStyle name="CABEÇALHO 4 2 9 2" xfId="2974"/>
    <cellStyle name="CABEÇALHO 4 3" xfId="2975"/>
    <cellStyle name="CABEÇALHO 4 3 10" xfId="2976"/>
    <cellStyle name="CABEÇALHO 4 3 11" xfId="2977"/>
    <cellStyle name="CABEÇALHO 4 3 12" xfId="2978"/>
    <cellStyle name="CABEÇALHO 4 3 2" xfId="2979"/>
    <cellStyle name="CABEÇALHO 4 3 2 2" xfId="2980"/>
    <cellStyle name="CABEÇALHO 4 3 2 2 2" xfId="2981"/>
    <cellStyle name="CABEÇALHO 4 3 2 2 2 2" xfId="2982"/>
    <cellStyle name="CABEÇALHO 4 3 2 2 2 3" xfId="2983"/>
    <cellStyle name="CABEÇALHO 4 3 2 2 2 4" xfId="2984"/>
    <cellStyle name="CABEÇALHO 4 3 2 2 2 5" xfId="2985"/>
    <cellStyle name="CABEÇALHO 4 3 2 2 2 6" xfId="2986"/>
    <cellStyle name="CABEÇALHO 4 3 2 2 2 7" xfId="2987"/>
    <cellStyle name="CABEÇALHO 4 3 2 2 2 8" xfId="2988"/>
    <cellStyle name="CABEÇALHO 4 3 2 2 3" xfId="2989"/>
    <cellStyle name="CABEÇALHO 4 3 2 2 4" xfId="2990"/>
    <cellStyle name="CABEÇALHO 4 3 2 2 5" xfId="2991"/>
    <cellStyle name="CABEÇALHO 4 3 2 2 6" xfId="2992"/>
    <cellStyle name="CABEÇALHO 4 3 2 2 7" xfId="2993"/>
    <cellStyle name="CABEÇALHO 4 3 2 2 8" xfId="2994"/>
    <cellStyle name="CABEÇALHO 4 3 2 3" xfId="2995"/>
    <cellStyle name="CABEÇALHO 4 3 2 3 2" xfId="2996"/>
    <cellStyle name="CABEÇALHO 4 3 2 3 3" xfId="2997"/>
    <cellStyle name="CABEÇALHO 4 3 2 3 4" xfId="2998"/>
    <cellStyle name="CABEÇALHO 4 3 2 3 5" xfId="2999"/>
    <cellStyle name="CABEÇALHO 4 3 2 3 6" xfId="3000"/>
    <cellStyle name="CABEÇALHO 4 3 2 3 7" xfId="3001"/>
    <cellStyle name="CABEÇALHO 4 3 2 4" xfId="3002"/>
    <cellStyle name="CABEÇALHO 4 3 2 4 2" xfId="3003"/>
    <cellStyle name="CABEÇALHO 4 3 2 5" xfId="3004"/>
    <cellStyle name="CABEÇALHO 4 3 2 5 2" xfId="3005"/>
    <cellStyle name="CABEÇALHO 4 3 2 6" xfId="3006"/>
    <cellStyle name="CABEÇALHO 4 3 2 7" xfId="3007"/>
    <cellStyle name="CABEÇALHO 4 3 2 8" xfId="3008"/>
    <cellStyle name="CABEÇALHO 4 3 2 9" xfId="3009"/>
    <cellStyle name="CABEÇALHO 4 3 3" xfId="3010"/>
    <cellStyle name="CABEÇALHO 4 3 3 2" xfId="3011"/>
    <cellStyle name="CABEÇALHO 4 3 3 2 2" xfId="3012"/>
    <cellStyle name="CABEÇALHO 4 3 3 2 2 2" xfId="3013"/>
    <cellStyle name="CABEÇALHO 4 3 3 2 2 3" xfId="3014"/>
    <cellStyle name="CABEÇALHO 4 3 3 2 2 4" xfId="3015"/>
    <cellStyle name="CABEÇALHO 4 3 3 2 2 5" xfId="3016"/>
    <cellStyle name="CABEÇALHO 4 3 3 2 2 6" xfId="3017"/>
    <cellStyle name="CABEÇALHO 4 3 3 2 2 7" xfId="3018"/>
    <cellStyle name="CABEÇALHO 4 3 3 2 2 8" xfId="3019"/>
    <cellStyle name="CABEÇALHO 4 3 3 2 3" xfId="3020"/>
    <cellStyle name="CABEÇALHO 4 3 3 2 4" xfId="3021"/>
    <cellStyle name="CABEÇALHO 4 3 3 2 5" xfId="3022"/>
    <cellStyle name="CABEÇALHO 4 3 3 2 6" xfId="3023"/>
    <cellStyle name="CABEÇALHO 4 3 3 2 7" xfId="3024"/>
    <cellStyle name="CABEÇALHO 4 3 3 2 8" xfId="3025"/>
    <cellStyle name="CABEÇALHO 4 3 3 3" xfId="3026"/>
    <cellStyle name="CABEÇALHO 4 3 3 3 2" xfId="3027"/>
    <cellStyle name="CABEÇALHO 4 3 3 3 3" xfId="3028"/>
    <cellStyle name="CABEÇALHO 4 3 3 3 4" xfId="3029"/>
    <cellStyle name="CABEÇALHO 4 3 3 3 5" xfId="3030"/>
    <cellStyle name="CABEÇALHO 4 3 3 3 6" xfId="3031"/>
    <cellStyle name="CABEÇALHO 4 3 3 3 7" xfId="3032"/>
    <cellStyle name="CABEÇALHO 4 3 3 4" xfId="3033"/>
    <cellStyle name="CABEÇALHO 4 3 3 4 2" xfId="3034"/>
    <cellStyle name="CABEÇALHO 4 3 3 5" xfId="3035"/>
    <cellStyle name="CABEÇALHO 4 3 3 5 2" xfId="3036"/>
    <cellStyle name="CABEÇALHO 4 3 3 6" xfId="3037"/>
    <cellStyle name="CABEÇALHO 4 3 3 7" xfId="3038"/>
    <cellStyle name="CABEÇALHO 4 3 3 8" xfId="3039"/>
    <cellStyle name="CABEÇALHO 4 3 3 9" xfId="3040"/>
    <cellStyle name="CABEÇALHO 4 3 4" xfId="3041"/>
    <cellStyle name="CABEÇALHO 4 3 4 2" xfId="3042"/>
    <cellStyle name="CABEÇALHO 4 3 4 2 2" xfId="3043"/>
    <cellStyle name="CABEÇALHO 4 3 4 2 2 2" xfId="3044"/>
    <cellStyle name="CABEÇALHO 4 3 4 2 2 3" xfId="3045"/>
    <cellStyle name="CABEÇALHO 4 3 4 2 2 4" xfId="3046"/>
    <cellStyle name="CABEÇALHO 4 3 4 2 2 5" xfId="3047"/>
    <cellStyle name="CABEÇALHO 4 3 4 2 2 6" xfId="3048"/>
    <cellStyle name="CABEÇALHO 4 3 4 2 2 7" xfId="3049"/>
    <cellStyle name="CABEÇALHO 4 3 4 2 2 8" xfId="3050"/>
    <cellStyle name="CABEÇALHO 4 3 4 2 3" xfId="3051"/>
    <cellStyle name="CABEÇALHO 4 3 4 2 4" xfId="3052"/>
    <cellStyle name="CABEÇALHO 4 3 4 2 5" xfId="3053"/>
    <cellStyle name="CABEÇALHO 4 3 4 2 6" xfId="3054"/>
    <cellStyle name="CABEÇALHO 4 3 4 2 7" xfId="3055"/>
    <cellStyle name="CABEÇALHO 4 3 4 2 8" xfId="3056"/>
    <cellStyle name="CABEÇALHO 4 3 4 3" xfId="3057"/>
    <cellStyle name="CABEÇALHO 4 3 4 3 2" xfId="3058"/>
    <cellStyle name="CABEÇALHO 4 3 4 3 3" xfId="3059"/>
    <cellStyle name="CABEÇALHO 4 3 4 3 4" xfId="3060"/>
    <cellStyle name="CABEÇALHO 4 3 4 3 5" xfId="3061"/>
    <cellStyle name="CABEÇALHO 4 3 4 3 6" xfId="3062"/>
    <cellStyle name="CABEÇALHO 4 3 4 3 7" xfId="3063"/>
    <cellStyle name="CABEÇALHO 4 3 4 4" xfId="3064"/>
    <cellStyle name="CABEÇALHO 4 3 4 4 2" xfId="3065"/>
    <cellStyle name="CABEÇALHO 4 3 4 5" xfId="3066"/>
    <cellStyle name="CABEÇALHO 4 3 4 5 2" xfId="3067"/>
    <cellStyle name="CABEÇALHO 4 3 4 6" xfId="3068"/>
    <cellStyle name="CABEÇALHO 4 3 4 7" xfId="3069"/>
    <cellStyle name="CABEÇALHO 4 3 4 8" xfId="3070"/>
    <cellStyle name="CABEÇALHO 4 3 4 9" xfId="3071"/>
    <cellStyle name="CABEÇALHO 4 3 5" xfId="3072"/>
    <cellStyle name="CABEÇALHO 4 3 5 2" xfId="3073"/>
    <cellStyle name="CABEÇALHO 4 3 5 2 2" xfId="3074"/>
    <cellStyle name="CABEÇALHO 4 3 5 2 3" xfId="3075"/>
    <cellStyle name="CABEÇALHO 4 3 5 2 4" xfId="3076"/>
    <cellStyle name="CABEÇALHO 4 3 5 2 5" xfId="3077"/>
    <cellStyle name="CABEÇALHO 4 3 5 2 6" xfId="3078"/>
    <cellStyle name="CABEÇALHO 4 3 5 2 7" xfId="3079"/>
    <cellStyle name="CABEÇALHO 4 3 5 2 8" xfId="3080"/>
    <cellStyle name="CABEÇALHO 4 3 5 3" xfId="3081"/>
    <cellStyle name="CABEÇALHO 4 3 5 4" xfId="3082"/>
    <cellStyle name="CABEÇALHO 4 3 5 5" xfId="3083"/>
    <cellStyle name="CABEÇALHO 4 3 5 6" xfId="3084"/>
    <cellStyle name="CABEÇALHO 4 3 5 7" xfId="3085"/>
    <cellStyle name="CABEÇALHO 4 3 5 8" xfId="3086"/>
    <cellStyle name="CABEÇALHO 4 3 6" xfId="3087"/>
    <cellStyle name="CABEÇALHO 4 3 6 2" xfId="3088"/>
    <cellStyle name="CABEÇALHO 4 3 6 3" xfId="3089"/>
    <cellStyle name="CABEÇALHO 4 3 6 4" xfId="3090"/>
    <cellStyle name="CABEÇALHO 4 3 6 5" xfId="3091"/>
    <cellStyle name="CABEÇALHO 4 3 6 6" xfId="3092"/>
    <cellStyle name="CABEÇALHO 4 3 6 7" xfId="3093"/>
    <cellStyle name="CABEÇALHO 4 3 7" xfId="3094"/>
    <cellStyle name="CABEÇALHO 4 3 7 2" xfId="3095"/>
    <cellStyle name="CABEÇALHO 4 3 8" xfId="3096"/>
    <cellStyle name="CABEÇALHO 4 3 8 2" xfId="3097"/>
    <cellStyle name="CABEÇALHO 4 3 9" xfId="3098"/>
    <cellStyle name="CABEÇALHO 4 4" xfId="3099"/>
    <cellStyle name="CABEÇALHO 4 4 10" xfId="3100"/>
    <cellStyle name="CABEÇALHO 4 4 11" xfId="3101"/>
    <cellStyle name="CABEÇALHO 4 4 12" xfId="3102"/>
    <cellStyle name="CABEÇALHO 4 4 2" xfId="3103"/>
    <cellStyle name="CABEÇALHO 4 4 2 2" xfId="3104"/>
    <cellStyle name="CABEÇALHO 4 4 2 2 2" xfId="3105"/>
    <cellStyle name="CABEÇALHO 4 4 2 2 2 2" xfId="3106"/>
    <cellStyle name="CABEÇALHO 4 4 2 2 2 3" xfId="3107"/>
    <cellStyle name="CABEÇALHO 4 4 2 2 2 4" xfId="3108"/>
    <cellStyle name="CABEÇALHO 4 4 2 2 2 5" xfId="3109"/>
    <cellStyle name="CABEÇALHO 4 4 2 2 2 6" xfId="3110"/>
    <cellStyle name="CABEÇALHO 4 4 2 2 2 7" xfId="3111"/>
    <cellStyle name="CABEÇALHO 4 4 2 2 2 8" xfId="3112"/>
    <cellStyle name="CABEÇALHO 4 4 2 2 3" xfId="3113"/>
    <cellStyle name="CABEÇALHO 4 4 2 2 4" xfId="3114"/>
    <cellStyle name="CABEÇALHO 4 4 2 2 5" xfId="3115"/>
    <cellStyle name="CABEÇALHO 4 4 2 2 6" xfId="3116"/>
    <cellStyle name="CABEÇALHO 4 4 2 2 7" xfId="3117"/>
    <cellStyle name="CABEÇALHO 4 4 2 2 8" xfId="3118"/>
    <cellStyle name="CABEÇALHO 4 4 2 3" xfId="3119"/>
    <cellStyle name="CABEÇALHO 4 4 2 3 2" xfId="3120"/>
    <cellStyle name="CABEÇALHO 4 4 2 3 3" xfId="3121"/>
    <cellStyle name="CABEÇALHO 4 4 2 3 4" xfId="3122"/>
    <cellStyle name="CABEÇALHO 4 4 2 3 5" xfId="3123"/>
    <cellStyle name="CABEÇALHO 4 4 2 3 6" xfId="3124"/>
    <cellStyle name="CABEÇALHO 4 4 2 3 7" xfId="3125"/>
    <cellStyle name="CABEÇALHO 4 4 2 4" xfId="3126"/>
    <cellStyle name="CABEÇALHO 4 4 2 4 2" xfId="3127"/>
    <cellStyle name="CABEÇALHO 4 4 2 5" xfId="3128"/>
    <cellStyle name="CABEÇALHO 4 4 2 5 2" xfId="3129"/>
    <cellStyle name="CABEÇALHO 4 4 2 6" xfId="3130"/>
    <cellStyle name="CABEÇALHO 4 4 2 7" xfId="3131"/>
    <cellStyle name="CABEÇALHO 4 4 2 8" xfId="3132"/>
    <cellStyle name="CABEÇALHO 4 4 2 9" xfId="3133"/>
    <cellStyle name="CABEÇALHO 4 4 3" xfId="3134"/>
    <cellStyle name="CABEÇALHO 4 4 3 2" xfId="3135"/>
    <cellStyle name="CABEÇALHO 4 4 3 2 2" xfId="3136"/>
    <cellStyle name="CABEÇALHO 4 4 3 2 2 2" xfId="3137"/>
    <cellStyle name="CABEÇALHO 4 4 3 2 2 3" xfId="3138"/>
    <cellStyle name="CABEÇALHO 4 4 3 2 2 4" xfId="3139"/>
    <cellStyle name="CABEÇALHO 4 4 3 2 2 5" xfId="3140"/>
    <cellStyle name="CABEÇALHO 4 4 3 2 2 6" xfId="3141"/>
    <cellStyle name="CABEÇALHO 4 4 3 2 2 7" xfId="3142"/>
    <cellStyle name="CABEÇALHO 4 4 3 2 2 8" xfId="3143"/>
    <cellStyle name="CABEÇALHO 4 4 3 2 3" xfId="3144"/>
    <cellStyle name="CABEÇALHO 4 4 3 2 4" xfId="3145"/>
    <cellStyle name="CABEÇALHO 4 4 3 2 5" xfId="3146"/>
    <cellStyle name="CABEÇALHO 4 4 3 2 6" xfId="3147"/>
    <cellStyle name="CABEÇALHO 4 4 3 2 7" xfId="3148"/>
    <cellStyle name="CABEÇALHO 4 4 3 2 8" xfId="3149"/>
    <cellStyle name="CABEÇALHO 4 4 3 3" xfId="3150"/>
    <cellStyle name="CABEÇALHO 4 4 3 3 2" xfId="3151"/>
    <cellStyle name="CABEÇALHO 4 4 3 3 3" xfId="3152"/>
    <cellStyle name="CABEÇALHO 4 4 3 3 4" xfId="3153"/>
    <cellStyle name="CABEÇALHO 4 4 3 3 5" xfId="3154"/>
    <cellStyle name="CABEÇALHO 4 4 3 3 6" xfId="3155"/>
    <cellStyle name="CABEÇALHO 4 4 3 3 7" xfId="3156"/>
    <cellStyle name="CABEÇALHO 4 4 3 4" xfId="3157"/>
    <cellStyle name="CABEÇALHO 4 4 3 4 2" xfId="3158"/>
    <cellStyle name="CABEÇALHO 4 4 3 5" xfId="3159"/>
    <cellStyle name="CABEÇALHO 4 4 3 5 2" xfId="3160"/>
    <cellStyle name="CABEÇALHO 4 4 3 6" xfId="3161"/>
    <cellStyle name="CABEÇALHO 4 4 3 7" xfId="3162"/>
    <cellStyle name="CABEÇALHO 4 4 3 8" xfId="3163"/>
    <cellStyle name="CABEÇALHO 4 4 3 9" xfId="3164"/>
    <cellStyle name="CABEÇALHO 4 4 4" xfId="3165"/>
    <cellStyle name="CABEÇALHO 4 4 4 2" xfId="3166"/>
    <cellStyle name="CABEÇALHO 4 4 4 2 2" xfId="3167"/>
    <cellStyle name="CABEÇALHO 4 4 4 2 2 2" xfId="3168"/>
    <cellStyle name="CABEÇALHO 4 4 4 2 2 3" xfId="3169"/>
    <cellStyle name="CABEÇALHO 4 4 4 2 2 4" xfId="3170"/>
    <cellStyle name="CABEÇALHO 4 4 4 2 2 5" xfId="3171"/>
    <cellStyle name="CABEÇALHO 4 4 4 2 2 6" xfId="3172"/>
    <cellStyle name="CABEÇALHO 4 4 4 2 2 7" xfId="3173"/>
    <cellStyle name="CABEÇALHO 4 4 4 2 2 8" xfId="3174"/>
    <cellStyle name="CABEÇALHO 4 4 4 2 3" xfId="3175"/>
    <cellStyle name="CABEÇALHO 4 4 4 2 4" xfId="3176"/>
    <cellStyle name="CABEÇALHO 4 4 4 2 5" xfId="3177"/>
    <cellStyle name="CABEÇALHO 4 4 4 2 6" xfId="3178"/>
    <cellStyle name="CABEÇALHO 4 4 4 2 7" xfId="3179"/>
    <cellStyle name="CABEÇALHO 4 4 4 2 8" xfId="3180"/>
    <cellStyle name="CABEÇALHO 4 4 4 3" xfId="3181"/>
    <cellStyle name="CABEÇALHO 4 4 4 3 2" xfId="3182"/>
    <cellStyle name="CABEÇALHO 4 4 4 3 3" xfId="3183"/>
    <cellStyle name="CABEÇALHO 4 4 4 3 4" xfId="3184"/>
    <cellStyle name="CABEÇALHO 4 4 4 3 5" xfId="3185"/>
    <cellStyle name="CABEÇALHO 4 4 4 3 6" xfId="3186"/>
    <cellStyle name="CABEÇALHO 4 4 4 3 7" xfId="3187"/>
    <cellStyle name="CABEÇALHO 4 4 4 4" xfId="3188"/>
    <cellStyle name="CABEÇALHO 4 4 4 4 2" xfId="3189"/>
    <cellStyle name="CABEÇALHO 4 4 4 5" xfId="3190"/>
    <cellStyle name="CABEÇALHO 4 4 4 5 2" xfId="3191"/>
    <cellStyle name="CABEÇALHO 4 4 4 6" xfId="3192"/>
    <cellStyle name="CABEÇALHO 4 4 4 7" xfId="3193"/>
    <cellStyle name="CABEÇALHO 4 4 4 8" xfId="3194"/>
    <cellStyle name="CABEÇALHO 4 4 4 9" xfId="3195"/>
    <cellStyle name="CABEÇALHO 4 4 5" xfId="3196"/>
    <cellStyle name="CABEÇALHO 4 4 5 2" xfId="3197"/>
    <cellStyle name="CABEÇALHO 4 4 5 2 2" xfId="3198"/>
    <cellStyle name="CABEÇALHO 4 4 5 2 3" xfId="3199"/>
    <cellStyle name="CABEÇALHO 4 4 5 2 4" xfId="3200"/>
    <cellStyle name="CABEÇALHO 4 4 5 2 5" xfId="3201"/>
    <cellStyle name="CABEÇALHO 4 4 5 2 6" xfId="3202"/>
    <cellStyle name="CABEÇALHO 4 4 5 2 7" xfId="3203"/>
    <cellStyle name="CABEÇALHO 4 4 5 2 8" xfId="3204"/>
    <cellStyle name="CABEÇALHO 4 4 5 3" xfId="3205"/>
    <cellStyle name="CABEÇALHO 4 4 5 4" xfId="3206"/>
    <cellStyle name="CABEÇALHO 4 4 5 5" xfId="3207"/>
    <cellStyle name="CABEÇALHO 4 4 5 6" xfId="3208"/>
    <cellStyle name="CABEÇALHO 4 4 5 7" xfId="3209"/>
    <cellStyle name="CABEÇALHO 4 4 5 8" xfId="3210"/>
    <cellStyle name="CABEÇALHO 4 4 6" xfId="3211"/>
    <cellStyle name="CABEÇALHO 4 4 6 2" xfId="3212"/>
    <cellStyle name="CABEÇALHO 4 4 6 3" xfId="3213"/>
    <cellStyle name="CABEÇALHO 4 4 6 4" xfId="3214"/>
    <cellStyle name="CABEÇALHO 4 4 6 5" xfId="3215"/>
    <cellStyle name="CABEÇALHO 4 4 6 6" xfId="3216"/>
    <cellStyle name="CABEÇALHO 4 4 6 7" xfId="3217"/>
    <cellStyle name="CABEÇALHO 4 4 7" xfId="3218"/>
    <cellStyle name="CABEÇALHO 4 4 7 2" xfId="3219"/>
    <cellStyle name="CABEÇALHO 4 4 8" xfId="3220"/>
    <cellStyle name="CABEÇALHO 4 4 8 2" xfId="3221"/>
    <cellStyle name="CABEÇALHO 4 4 9" xfId="3222"/>
    <cellStyle name="CABEÇALHO 4 5" xfId="3223"/>
    <cellStyle name="CABEÇALHO 4 5 2" xfId="3224"/>
    <cellStyle name="CABEÇALHO 4 5 2 2" xfId="3225"/>
    <cellStyle name="CABEÇALHO 4 5 2 2 2" xfId="3226"/>
    <cellStyle name="CABEÇALHO 4 5 2 2 3" xfId="3227"/>
    <cellStyle name="CABEÇALHO 4 5 2 2 4" xfId="3228"/>
    <cellStyle name="CABEÇALHO 4 5 2 2 5" xfId="3229"/>
    <cellStyle name="CABEÇALHO 4 5 2 2 6" xfId="3230"/>
    <cellStyle name="CABEÇALHO 4 5 2 2 7" xfId="3231"/>
    <cellStyle name="CABEÇALHO 4 5 2 2 8" xfId="3232"/>
    <cellStyle name="CABEÇALHO 4 5 2 3" xfId="3233"/>
    <cellStyle name="CABEÇALHO 4 5 2 4" xfId="3234"/>
    <cellStyle name="CABEÇALHO 4 5 2 5" xfId="3235"/>
    <cellStyle name="CABEÇALHO 4 5 2 6" xfId="3236"/>
    <cellStyle name="CABEÇALHO 4 5 2 7" xfId="3237"/>
    <cellStyle name="CABEÇALHO 4 5 2 8" xfId="3238"/>
    <cellStyle name="CABEÇALHO 4 5 3" xfId="3239"/>
    <cellStyle name="CABEÇALHO 4 5 3 2" xfId="3240"/>
    <cellStyle name="CABEÇALHO 4 5 3 3" xfId="3241"/>
    <cellStyle name="CABEÇALHO 4 5 3 4" xfId="3242"/>
    <cellStyle name="CABEÇALHO 4 5 3 5" xfId="3243"/>
    <cellStyle name="CABEÇALHO 4 5 3 6" xfId="3244"/>
    <cellStyle name="CABEÇALHO 4 5 3 7" xfId="3245"/>
    <cellStyle name="CABEÇALHO 4 5 4" xfId="3246"/>
    <cellStyle name="CABEÇALHO 4 5 4 2" xfId="3247"/>
    <cellStyle name="CABEÇALHO 4 5 5" xfId="3248"/>
    <cellStyle name="CABEÇALHO 4 5 5 2" xfId="3249"/>
    <cellStyle name="CABEÇALHO 4 5 6" xfId="3250"/>
    <cellStyle name="CABEÇALHO 4 5 7" xfId="3251"/>
    <cellStyle name="CABEÇALHO 4 5 8" xfId="3252"/>
    <cellStyle name="CABEÇALHO 4 5 9" xfId="3253"/>
    <cellStyle name="CABEÇALHO 4 6" xfId="3254"/>
    <cellStyle name="CABEÇALHO 4 6 2" xfId="3255"/>
    <cellStyle name="CABEÇALHO 4 6 2 2" xfId="3256"/>
    <cellStyle name="CABEÇALHO 4 6 2 2 2" xfId="3257"/>
    <cellStyle name="CABEÇALHO 4 6 2 2 3" xfId="3258"/>
    <cellStyle name="CABEÇALHO 4 6 2 2 4" xfId="3259"/>
    <cellStyle name="CABEÇALHO 4 6 2 2 5" xfId="3260"/>
    <cellStyle name="CABEÇALHO 4 6 2 2 6" xfId="3261"/>
    <cellStyle name="CABEÇALHO 4 6 2 2 7" xfId="3262"/>
    <cellStyle name="CABEÇALHO 4 6 2 2 8" xfId="3263"/>
    <cellStyle name="CABEÇALHO 4 6 2 3" xfId="3264"/>
    <cellStyle name="CABEÇALHO 4 6 2 4" xfId="3265"/>
    <cellStyle name="CABEÇALHO 4 6 2 5" xfId="3266"/>
    <cellStyle name="CABEÇALHO 4 6 2 6" xfId="3267"/>
    <cellStyle name="CABEÇALHO 4 6 2 7" xfId="3268"/>
    <cellStyle name="CABEÇALHO 4 6 2 8" xfId="3269"/>
    <cellStyle name="CABEÇALHO 4 6 3" xfId="3270"/>
    <cellStyle name="CABEÇALHO 4 6 3 2" xfId="3271"/>
    <cellStyle name="CABEÇALHO 4 6 3 3" xfId="3272"/>
    <cellStyle name="CABEÇALHO 4 6 3 4" xfId="3273"/>
    <cellStyle name="CABEÇALHO 4 6 3 5" xfId="3274"/>
    <cellStyle name="CABEÇALHO 4 6 3 6" xfId="3275"/>
    <cellStyle name="CABEÇALHO 4 6 3 7" xfId="3276"/>
    <cellStyle name="CABEÇALHO 4 6 4" xfId="3277"/>
    <cellStyle name="CABEÇALHO 4 6 4 2" xfId="3278"/>
    <cellStyle name="CABEÇALHO 4 6 5" xfId="3279"/>
    <cellStyle name="CABEÇALHO 4 6 5 2" xfId="3280"/>
    <cellStyle name="CABEÇALHO 4 6 6" xfId="3281"/>
    <cellStyle name="CABEÇALHO 4 6 7" xfId="3282"/>
    <cellStyle name="CABEÇALHO 4 6 8" xfId="3283"/>
    <cellStyle name="CABEÇALHO 4 6 9" xfId="3284"/>
    <cellStyle name="CABEÇALHO 4 7" xfId="3285"/>
    <cellStyle name="CABEÇALHO 4 7 2" xfId="3286"/>
    <cellStyle name="CABEÇALHO 4 7 2 2" xfId="3287"/>
    <cellStyle name="CABEÇALHO 4 7 2 2 2" xfId="3288"/>
    <cellStyle name="CABEÇALHO 4 7 2 2 3" xfId="3289"/>
    <cellStyle name="CABEÇALHO 4 7 2 2 4" xfId="3290"/>
    <cellStyle name="CABEÇALHO 4 7 2 2 5" xfId="3291"/>
    <cellStyle name="CABEÇALHO 4 7 2 2 6" xfId="3292"/>
    <cellStyle name="CABEÇALHO 4 7 2 2 7" xfId="3293"/>
    <cellStyle name="CABEÇALHO 4 7 2 2 8" xfId="3294"/>
    <cellStyle name="CABEÇALHO 4 7 2 3" xfId="3295"/>
    <cellStyle name="CABEÇALHO 4 7 2 4" xfId="3296"/>
    <cellStyle name="CABEÇALHO 4 7 2 5" xfId="3297"/>
    <cellStyle name="CABEÇALHO 4 7 2 6" xfId="3298"/>
    <cellStyle name="CABEÇALHO 4 7 2 7" xfId="3299"/>
    <cellStyle name="CABEÇALHO 4 7 2 8" xfId="3300"/>
    <cellStyle name="CABEÇALHO 4 7 3" xfId="3301"/>
    <cellStyle name="CABEÇALHO 4 7 3 2" xfId="3302"/>
    <cellStyle name="CABEÇALHO 4 7 3 3" xfId="3303"/>
    <cellStyle name="CABEÇALHO 4 7 3 4" xfId="3304"/>
    <cellStyle name="CABEÇALHO 4 7 3 5" xfId="3305"/>
    <cellStyle name="CABEÇALHO 4 7 3 6" xfId="3306"/>
    <cellStyle name="CABEÇALHO 4 7 3 7" xfId="3307"/>
    <cellStyle name="CABEÇALHO 4 7 4" xfId="3308"/>
    <cellStyle name="CABEÇALHO 4 7 4 2" xfId="3309"/>
    <cellStyle name="CABEÇALHO 4 7 5" xfId="3310"/>
    <cellStyle name="CABEÇALHO 4 7 5 2" xfId="3311"/>
    <cellStyle name="CABEÇALHO 4 7 6" xfId="3312"/>
    <cellStyle name="CABEÇALHO 4 7 7" xfId="3313"/>
    <cellStyle name="CABEÇALHO 4 7 8" xfId="3314"/>
    <cellStyle name="CABEÇALHO 4 7 9" xfId="3315"/>
    <cellStyle name="CABEÇALHO 4 8" xfId="3316"/>
    <cellStyle name="CABEÇALHO 4 8 2" xfId="3317"/>
    <cellStyle name="CABEÇALHO 4 8 2 2" xfId="3318"/>
    <cellStyle name="CABEÇALHO 4 8 2 3" xfId="3319"/>
    <cellStyle name="CABEÇALHO 4 8 2 4" xfId="3320"/>
    <cellStyle name="CABEÇALHO 4 8 2 5" xfId="3321"/>
    <cellStyle name="CABEÇALHO 4 8 2 6" xfId="3322"/>
    <cellStyle name="CABEÇALHO 4 8 2 7" xfId="3323"/>
    <cellStyle name="CABEÇALHO 4 8 2 8" xfId="3324"/>
    <cellStyle name="CABEÇALHO 4 8 3" xfId="3325"/>
    <cellStyle name="CABEÇALHO 4 8 4" xfId="3326"/>
    <cellStyle name="CABEÇALHO 4 8 5" xfId="3327"/>
    <cellStyle name="CABEÇALHO 4 8 6" xfId="3328"/>
    <cellStyle name="CABEÇALHO 4 8 7" xfId="3329"/>
    <cellStyle name="CABEÇALHO 4 8 8" xfId="3330"/>
    <cellStyle name="CABEÇALHO 4 9" xfId="3331"/>
    <cellStyle name="CABEÇALHO 4 9 2" xfId="3332"/>
    <cellStyle name="CABEÇALHO 4 9 3" xfId="3333"/>
    <cellStyle name="CABEÇALHO 4 9 4" xfId="3334"/>
    <cellStyle name="CABEÇALHO 4 9 5" xfId="3335"/>
    <cellStyle name="CABEÇALHO 4 9 6" xfId="3336"/>
    <cellStyle name="CABEÇALHO 4 9 7" xfId="3337"/>
    <cellStyle name="CABEÇALHO 5" xfId="3338"/>
    <cellStyle name="CABEÇALHO 5 10" xfId="3339"/>
    <cellStyle name="CABEÇALHO 5 10 2" xfId="3340"/>
    <cellStyle name="CABEÇALHO 5 11" xfId="3341"/>
    <cellStyle name="CABEÇALHO 5 11 2" xfId="3342"/>
    <cellStyle name="CABEÇALHO 5 12" xfId="3343"/>
    <cellStyle name="CABEÇALHO 5 13" xfId="3344"/>
    <cellStyle name="CABEÇALHO 5 14" xfId="3345"/>
    <cellStyle name="CABEÇALHO 5 15" xfId="3346"/>
    <cellStyle name="CABEÇALHO 5 2" xfId="3347"/>
    <cellStyle name="CABEÇALHO 5 2 10" xfId="3348"/>
    <cellStyle name="CABEÇALHO 5 2 10 2" xfId="3349"/>
    <cellStyle name="CABEÇALHO 5 2 11" xfId="3350"/>
    <cellStyle name="CABEÇALHO 5 2 12" xfId="3351"/>
    <cellStyle name="CABEÇALHO 5 2 13" xfId="3352"/>
    <cellStyle name="CABEÇALHO 5 2 14" xfId="3353"/>
    <cellStyle name="CABEÇALHO 5 2 2" xfId="3354"/>
    <cellStyle name="CABEÇALHO 5 2 2 10" xfId="3355"/>
    <cellStyle name="CABEÇALHO 5 2 2 11" xfId="3356"/>
    <cellStyle name="CABEÇALHO 5 2 2 12" xfId="3357"/>
    <cellStyle name="CABEÇALHO 5 2 2 2" xfId="3358"/>
    <cellStyle name="CABEÇALHO 5 2 2 2 10" xfId="3359"/>
    <cellStyle name="CABEÇALHO 5 2 2 2 11" xfId="3360"/>
    <cellStyle name="CABEÇALHO 5 2 2 2 12" xfId="3361"/>
    <cellStyle name="CABEÇALHO 5 2 2 2 2" xfId="3362"/>
    <cellStyle name="CABEÇALHO 5 2 2 2 2 2" xfId="3363"/>
    <cellStyle name="CABEÇALHO 5 2 2 2 2 2 2" xfId="3364"/>
    <cellStyle name="CABEÇALHO 5 2 2 2 2 2 2 2" xfId="3365"/>
    <cellStyle name="CABEÇALHO 5 2 2 2 2 2 2 3" xfId="3366"/>
    <cellStyle name="CABEÇALHO 5 2 2 2 2 2 2 4" xfId="3367"/>
    <cellStyle name="CABEÇALHO 5 2 2 2 2 2 2 5" xfId="3368"/>
    <cellStyle name="CABEÇALHO 5 2 2 2 2 2 2 6" xfId="3369"/>
    <cellStyle name="CABEÇALHO 5 2 2 2 2 2 2 7" xfId="3370"/>
    <cellStyle name="CABEÇALHO 5 2 2 2 2 2 2 8" xfId="3371"/>
    <cellStyle name="CABEÇALHO 5 2 2 2 2 2 3" xfId="3372"/>
    <cellStyle name="CABEÇALHO 5 2 2 2 2 2 4" xfId="3373"/>
    <cellStyle name="CABEÇALHO 5 2 2 2 2 2 5" xfId="3374"/>
    <cellStyle name="CABEÇALHO 5 2 2 2 2 2 6" xfId="3375"/>
    <cellStyle name="CABEÇALHO 5 2 2 2 2 2 7" xfId="3376"/>
    <cellStyle name="CABEÇALHO 5 2 2 2 2 2 8" xfId="3377"/>
    <cellStyle name="CABEÇALHO 5 2 2 2 2 3" xfId="3378"/>
    <cellStyle name="CABEÇALHO 5 2 2 2 2 3 2" xfId="3379"/>
    <cellStyle name="CABEÇALHO 5 2 2 2 2 3 3" xfId="3380"/>
    <cellStyle name="CABEÇALHO 5 2 2 2 2 3 4" xfId="3381"/>
    <cellStyle name="CABEÇALHO 5 2 2 2 2 3 5" xfId="3382"/>
    <cellStyle name="CABEÇALHO 5 2 2 2 2 3 6" xfId="3383"/>
    <cellStyle name="CABEÇALHO 5 2 2 2 2 3 7" xfId="3384"/>
    <cellStyle name="CABEÇALHO 5 2 2 2 2 4" xfId="3385"/>
    <cellStyle name="CABEÇALHO 5 2 2 2 2 4 2" xfId="3386"/>
    <cellStyle name="CABEÇALHO 5 2 2 2 2 5" xfId="3387"/>
    <cellStyle name="CABEÇALHO 5 2 2 2 2 5 2" xfId="3388"/>
    <cellStyle name="CABEÇALHO 5 2 2 2 2 6" xfId="3389"/>
    <cellStyle name="CABEÇALHO 5 2 2 2 2 7" xfId="3390"/>
    <cellStyle name="CABEÇALHO 5 2 2 2 2 8" xfId="3391"/>
    <cellStyle name="CABEÇALHO 5 2 2 2 2 9" xfId="3392"/>
    <cellStyle name="CABEÇALHO 5 2 2 2 3" xfId="3393"/>
    <cellStyle name="CABEÇALHO 5 2 2 2 3 2" xfId="3394"/>
    <cellStyle name="CABEÇALHO 5 2 2 2 3 2 2" xfId="3395"/>
    <cellStyle name="CABEÇALHO 5 2 2 2 3 2 2 2" xfId="3396"/>
    <cellStyle name="CABEÇALHO 5 2 2 2 3 2 2 3" xfId="3397"/>
    <cellStyle name="CABEÇALHO 5 2 2 2 3 2 2 4" xfId="3398"/>
    <cellStyle name="CABEÇALHO 5 2 2 2 3 2 2 5" xfId="3399"/>
    <cellStyle name="CABEÇALHO 5 2 2 2 3 2 2 6" xfId="3400"/>
    <cellStyle name="CABEÇALHO 5 2 2 2 3 2 2 7" xfId="3401"/>
    <cellStyle name="CABEÇALHO 5 2 2 2 3 2 2 8" xfId="3402"/>
    <cellStyle name="CABEÇALHO 5 2 2 2 3 2 3" xfId="3403"/>
    <cellStyle name="CABEÇALHO 5 2 2 2 3 2 4" xfId="3404"/>
    <cellStyle name="CABEÇALHO 5 2 2 2 3 2 5" xfId="3405"/>
    <cellStyle name="CABEÇALHO 5 2 2 2 3 2 6" xfId="3406"/>
    <cellStyle name="CABEÇALHO 5 2 2 2 3 2 7" xfId="3407"/>
    <cellStyle name="CABEÇALHO 5 2 2 2 3 2 8" xfId="3408"/>
    <cellStyle name="CABEÇALHO 5 2 2 2 3 3" xfId="3409"/>
    <cellStyle name="CABEÇALHO 5 2 2 2 3 3 2" xfId="3410"/>
    <cellStyle name="CABEÇALHO 5 2 2 2 3 3 3" xfId="3411"/>
    <cellStyle name="CABEÇALHO 5 2 2 2 3 3 4" xfId="3412"/>
    <cellStyle name="CABEÇALHO 5 2 2 2 3 3 5" xfId="3413"/>
    <cellStyle name="CABEÇALHO 5 2 2 2 3 3 6" xfId="3414"/>
    <cellStyle name="CABEÇALHO 5 2 2 2 3 3 7" xfId="3415"/>
    <cellStyle name="CABEÇALHO 5 2 2 2 3 4" xfId="3416"/>
    <cellStyle name="CABEÇALHO 5 2 2 2 3 4 2" xfId="3417"/>
    <cellStyle name="CABEÇALHO 5 2 2 2 3 5" xfId="3418"/>
    <cellStyle name="CABEÇALHO 5 2 2 2 3 5 2" xfId="3419"/>
    <cellStyle name="CABEÇALHO 5 2 2 2 3 6" xfId="3420"/>
    <cellStyle name="CABEÇALHO 5 2 2 2 3 7" xfId="3421"/>
    <cellStyle name="CABEÇALHO 5 2 2 2 3 8" xfId="3422"/>
    <cellStyle name="CABEÇALHO 5 2 2 2 3 9" xfId="3423"/>
    <cellStyle name="CABEÇALHO 5 2 2 2 4" xfId="3424"/>
    <cellStyle name="CABEÇALHO 5 2 2 2 4 2" xfId="3425"/>
    <cellStyle name="CABEÇALHO 5 2 2 2 4 2 2" xfId="3426"/>
    <cellStyle name="CABEÇALHO 5 2 2 2 4 2 2 2" xfId="3427"/>
    <cellStyle name="CABEÇALHO 5 2 2 2 4 2 2 3" xfId="3428"/>
    <cellStyle name="CABEÇALHO 5 2 2 2 4 2 2 4" xfId="3429"/>
    <cellStyle name="CABEÇALHO 5 2 2 2 4 2 2 5" xfId="3430"/>
    <cellStyle name="CABEÇALHO 5 2 2 2 4 2 2 6" xfId="3431"/>
    <cellStyle name="CABEÇALHO 5 2 2 2 4 2 2 7" xfId="3432"/>
    <cellStyle name="CABEÇALHO 5 2 2 2 4 2 2 8" xfId="3433"/>
    <cellStyle name="CABEÇALHO 5 2 2 2 4 2 3" xfId="3434"/>
    <cellStyle name="CABEÇALHO 5 2 2 2 4 2 4" xfId="3435"/>
    <cellStyle name="CABEÇALHO 5 2 2 2 4 2 5" xfId="3436"/>
    <cellStyle name="CABEÇALHO 5 2 2 2 4 2 6" xfId="3437"/>
    <cellStyle name="CABEÇALHO 5 2 2 2 4 2 7" xfId="3438"/>
    <cellStyle name="CABEÇALHO 5 2 2 2 4 2 8" xfId="3439"/>
    <cellStyle name="CABEÇALHO 5 2 2 2 4 3" xfId="3440"/>
    <cellStyle name="CABEÇALHO 5 2 2 2 4 3 2" xfId="3441"/>
    <cellStyle name="CABEÇALHO 5 2 2 2 4 3 3" xfId="3442"/>
    <cellStyle name="CABEÇALHO 5 2 2 2 4 3 4" xfId="3443"/>
    <cellStyle name="CABEÇALHO 5 2 2 2 4 3 5" xfId="3444"/>
    <cellStyle name="CABEÇALHO 5 2 2 2 4 3 6" xfId="3445"/>
    <cellStyle name="CABEÇALHO 5 2 2 2 4 3 7" xfId="3446"/>
    <cellStyle name="CABEÇALHO 5 2 2 2 4 4" xfId="3447"/>
    <cellStyle name="CABEÇALHO 5 2 2 2 4 4 2" xfId="3448"/>
    <cellStyle name="CABEÇALHO 5 2 2 2 4 5" xfId="3449"/>
    <cellStyle name="CABEÇALHO 5 2 2 2 4 5 2" xfId="3450"/>
    <cellStyle name="CABEÇALHO 5 2 2 2 4 6" xfId="3451"/>
    <cellStyle name="CABEÇALHO 5 2 2 2 4 7" xfId="3452"/>
    <cellStyle name="CABEÇALHO 5 2 2 2 4 8" xfId="3453"/>
    <cellStyle name="CABEÇALHO 5 2 2 2 4 9" xfId="3454"/>
    <cellStyle name="CABEÇALHO 5 2 2 2 5" xfId="3455"/>
    <cellStyle name="CABEÇALHO 5 2 2 2 5 2" xfId="3456"/>
    <cellStyle name="CABEÇALHO 5 2 2 2 5 2 2" xfId="3457"/>
    <cellStyle name="CABEÇALHO 5 2 2 2 5 2 3" xfId="3458"/>
    <cellStyle name="CABEÇALHO 5 2 2 2 5 2 4" xfId="3459"/>
    <cellStyle name="CABEÇALHO 5 2 2 2 5 2 5" xfId="3460"/>
    <cellStyle name="CABEÇALHO 5 2 2 2 5 2 6" xfId="3461"/>
    <cellStyle name="CABEÇALHO 5 2 2 2 5 2 7" xfId="3462"/>
    <cellStyle name="CABEÇALHO 5 2 2 2 5 2 8" xfId="3463"/>
    <cellStyle name="CABEÇALHO 5 2 2 2 5 3" xfId="3464"/>
    <cellStyle name="CABEÇALHO 5 2 2 2 5 4" xfId="3465"/>
    <cellStyle name="CABEÇALHO 5 2 2 2 5 5" xfId="3466"/>
    <cellStyle name="CABEÇALHO 5 2 2 2 5 6" xfId="3467"/>
    <cellStyle name="CABEÇALHO 5 2 2 2 5 7" xfId="3468"/>
    <cellStyle name="CABEÇALHO 5 2 2 2 5 8" xfId="3469"/>
    <cellStyle name="CABEÇALHO 5 2 2 2 6" xfId="3470"/>
    <cellStyle name="CABEÇALHO 5 2 2 2 6 2" xfId="3471"/>
    <cellStyle name="CABEÇALHO 5 2 2 2 6 3" xfId="3472"/>
    <cellStyle name="CABEÇALHO 5 2 2 2 6 4" xfId="3473"/>
    <cellStyle name="CABEÇALHO 5 2 2 2 6 5" xfId="3474"/>
    <cellStyle name="CABEÇALHO 5 2 2 2 6 6" xfId="3475"/>
    <cellStyle name="CABEÇALHO 5 2 2 2 6 7" xfId="3476"/>
    <cellStyle name="CABEÇALHO 5 2 2 2 7" xfId="3477"/>
    <cellStyle name="CABEÇALHO 5 2 2 2 7 2" xfId="3478"/>
    <cellStyle name="CABEÇALHO 5 2 2 2 8" xfId="3479"/>
    <cellStyle name="CABEÇALHO 5 2 2 2 8 2" xfId="3480"/>
    <cellStyle name="CABEÇALHO 5 2 2 2 9" xfId="3481"/>
    <cellStyle name="CABEÇALHO 5 2 2 3" xfId="3482"/>
    <cellStyle name="CABEÇALHO 5 2 2 3 2" xfId="3483"/>
    <cellStyle name="CABEÇALHO 5 2 2 3 2 2" xfId="3484"/>
    <cellStyle name="CABEÇALHO 5 2 2 3 2 2 2" xfId="3485"/>
    <cellStyle name="CABEÇALHO 5 2 2 3 2 2 3" xfId="3486"/>
    <cellStyle name="CABEÇALHO 5 2 2 3 2 2 4" xfId="3487"/>
    <cellStyle name="CABEÇALHO 5 2 2 3 2 2 5" xfId="3488"/>
    <cellStyle name="CABEÇALHO 5 2 2 3 2 2 6" xfId="3489"/>
    <cellStyle name="CABEÇALHO 5 2 2 3 2 2 7" xfId="3490"/>
    <cellStyle name="CABEÇALHO 5 2 2 3 2 2 8" xfId="3491"/>
    <cellStyle name="CABEÇALHO 5 2 2 3 2 3" xfId="3492"/>
    <cellStyle name="CABEÇALHO 5 2 2 3 2 4" xfId="3493"/>
    <cellStyle name="CABEÇALHO 5 2 2 3 2 5" xfId="3494"/>
    <cellStyle name="CABEÇALHO 5 2 2 3 2 6" xfId="3495"/>
    <cellStyle name="CABEÇALHO 5 2 2 3 2 7" xfId="3496"/>
    <cellStyle name="CABEÇALHO 5 2 2 3 2 8" xfId="3497"/>
    <cellStyle name="CABEÇALHO 5 2 2 3 3" xfId="3498"/>
    <cellStyle name="CABEÇALHO 5 2 2 3 3 2" xfId="3499"/>
    <cellStyle name="CABEÇALHO 5 2 2 3 3 3" xfId="3500"/>
    <cellStyle name="CABEÇALHO 5 2 2 3 3 4" xfId="3501"/>
    <cellStyle name="CABEÇALHO 5 2 2 3 3 5" xfId="3502"/>
    <cellStyle name="CABEÇALHO 5 2 2 3 3 6" xfId="3503"/>
    <cellStyle name="CABEÇALHO 5 2 2 3 3 7" xfId="3504"/>
    <cellStyle name="CABEÇALHO 5 2 2 3 4" xfId="3505"/>
    <cellStyle name="CABEÇALHO 5 2 2 3 4 2" xfId="3506"/>
    <cellStyle name="CABEÇALHO 5 2 2 3 5" xfId="3507"/>
    <cellStyle name="CABEÇALHO 5 2 2 3 5 2" xfId="3508"/>
    <cellStyle name="CABEÇALHO 5 2 2 3 6" xfId="3509"/>
    <cellStyle name="CABEÇALHO 5 2 2 3 7" xfId="3510"/>
    <cellStyle name="CABEÇALHO 5 2 2 3 8" xfId="3511"/>
    <cellStyle name="CABEÇALHO 5 2 2 3 9" xfId="3512"/>
    <cellStyle name="CABEÇALHO 5 2 2 4" xfId="3513"/>
    <cellStyle name="CABEÇALHO 5 2 2 4 2" xfId="3514"/>
    <cellStyle name="CABEÇALHO 5 2 2 4 2 2" xfId="3515"/>
    <cellStyle name="CABEÇALHO 5 2 2 4 2 2 2" xfId="3516"/>
    <cellStyle name="CABEÇALHO 5 2 2 4 2 2 3" xfId="3517"/>
    <cellStyle name="CABEÇALHO 5 2 2 4 2 2 4" xfId="3518"/>
    <cellStyle name="CABEÇALHO 5 2 2 4 2 2 5" xfId="3519"/>
    <cellStyle name="CABEÇALHO 5 2 2 4 2 2 6" xfId="3520"/>
    <cellStyle name="CABEÇALHO 5 2 2 4 2 2 7" xfId="3521"/>
    <cellStyle name="CABEÇALHO 5 2 2 4 2 2 8" xfId="3522"/>
    <cellStyle name="CABEÇALHO 5 2 2 4 2 3" xfId="3523"/>
    <cellStyle name="CABEÇALHO 5 2 2 4 2 4" xfId="3524"/>
    <cellStyle name="CABEÇALHO 5 2 2 4 2 5" xfId="3525"/>
    <cellStyle name="CABEÇALHO 5 2 2 4 2 6" xfId="3526"/>
    <cellStyle name="CABEÇALHO 5 2 2 4 2 7" xfId="3527"/>
    <cellStyle name="CABEÇALHO 5 2 2 4 2 8" xfId="3528"/>
    <cellStyle name="CABEÇALHO 5 2 2 4 3" xfId="3529"/>
    <cellStyle name="CABEÇALHO 5 2 2 4 3 2" xfId="3530"/>
    <cellStyle name="CABEÇALHO 5 2 2 4 3 3" xfId="3531"/>
    <cellStyle name="CABEÇALHO 5 2 2 4 3 4" xfId="3532"/>
    <cellStyle name="CABEÇALHO 5 2 2 4 3 5" xfId="3533"/>
    <cellStyle name="CABEÇALHO 5 2 2 4 3 6" xfId="3534"/>
    <cellStyle name="CABEÇALHO 5 2 2 4 3 7" xfId="3535"/>
    <cellStyle name="CABEÇALHO 5 2 2 4 4" xfId="3536"/>
    <cellStyle name="CABEÇALHO 5 2 2 4 4 2" xfId="3537"/>
    <cellStyle name="CABEÇALHO 5 2 2 4 5" xfId="3538"/>
    <cellStyle name="CABEÇALHO 5 2 2 4 5 2" xfId="3539"/>
    <cellStyle name="CABEÇALHO 5 2 2 4 6" xfId="3540"/>
    <cellStyle name="CABEÇALHO 5 2 2 4 7" xfId="3541"/>
    <cellStyle name="CABEÇALHO 5 2 2 4 8" xfId="3542"/>
    <cellStyle name="CABEÇALHO 5 2 2 4 9" xfId="3543"/>
    <cellStyle name="CABEÇALHO 5 2 2 5" xfId="3544"/>
    <cellStyle name="CABEÇALHO 5 2 2 5 2" xfId="3545"/>
    <cellStyle name="CABEÇALHO 5 2 2 5 2 2" xfId="3546"/>
    <cellStyle name="CABEÇALHO 5 2 2 5 2 3" xfId="3547"/>
    <cellStyle name="CABEÇALHO 5 2 2 5 2 4" xfId="3548"/>
    <cellStyle name="CABEÇALHO 5 2 2 5 2 5" xfId="3549"/>
    <cellStyle name="CABEÇALHO 5 2 2 5 2 6" xfId="3550"/>
    <cellStyle name="CABEÇALHO 5 2 2 5 2 7" xfId="3551"/>
    <cellStyle name="CABEÇALHO 5 2 2 5 2 8" xfId="3552"/>
    <cellStyle name="CABEÇALHO 5 2 2 5 3" xfId="3553"/>
    <cellStyle name="CABEÇALHO 5 2 2 5 4" xfId="3554"/>
    <cellStyle name="CABEÇALHO 5 2 2 5 5" xfId="3555"/>
    <cellStyle name="CABEÇALHO 5 2 2 5 6" xfId="3556"/>
    <cellStyle name="CABEÇALHO 5 2 2 5 7" xfId="3557"/>
    <cellStyle name="CABEÇALHO 5 2 2 5 8" xfId="3558"/>
    <cellStyle name="CABEÇALHO 5 2 2 6" xfId="3559"/>
    <cellStyle name="CABEÇALHO 5 2 2 6 2" xfId="3560"/>
    <cellStyle name="CABEÇALHO 5 2 2 6 3" xfId="3561"/>
    <cellStyle name="CABEÇALHO 5 2 2 6 4" xfId="3562"/>
    <cellStyle name="CABEÇALHO 5 2 2 6 5" xfId="3563"/>
    <cellStyle name="CABEÇALHO 5 2 2 6 6" xfId="3564"/>
    <cellStyle name="CABEÇALHO 5 2 2 6 7" xfId="3565"/>
    <cellStyle name="CABEÇALHO 5 2 2 7" xfId="3566"/>
    <cellStyle name="CABEÇALHO 5 2 2 7 2" xfId="3567"/>
    <cellStyle name="CABEÇALHO 5 2 2 8" xfId="3568"/>
    <cellStyle name="CABEÇALHO 5 2 2 8 2" xfId="3569"/>
    <cellStyle name="CABEÇALHO 5 2 2 9" xfId="3570"/>
    <cellStyle name="CABEÇALHO 5 2 3" xfId="3571"/>
    <cellStyle name="CABEÇALHO 5 2 3 10" xfId="3572"/>
    <cellStyle name="CABEÇALHO 5 2 3 11" xfId="3573"/>
    <cellStyle name="CABEÇALHO 5 2 3 12" xfId="3574"/>
    <cellStyle name="CABEÇALHO 5 2 3 2" xfId="3575"/>
    <cellStyle name="CABEÇALHO 5 2 3 2 2" xfId="3576"/>
    <cellStyle name="CABEÇALHO 5 2 3 2 2 2" xfId="3577"/>
    <cellStyle name="CABEÇALHO 5 2 3 2 2 2 2" xfId="3578"/>
    <cellStyle name="CABEÇALHO 5 2 3 2 2 2 3" xfId="3579"/>
    <cellStyle name="CABEÇALHO 5 2 3 2 2 2 4" xfId="3580"/>
    <cellStyle name="CABEÇALHO 5 2 3 2 2 2 5" xfId="3581"/>
    <cellStyle name="CABEÇALHO 5 2 3 2 2 2 6" xfId="3582"/>
    <cellStyle name="CABEÇALHO 5 2 3 2 2 2 7" xfId="3583"/>
    <cellStyle name="CABEÇALHO 5 2 3 2 2 2 8" xfId="3584"/>
    <cellStyle name="CABEÇALHO 5 2 3 2 2 3" xfId="3585"/>
    <cellStyle name="CABEÇALHO 5 2 3 2 2 4" xfId="3586"/>
    <cellStyle name="CABEÇALHO 5 2 3 2 2 5" xfId="3587"/>
    <cellStyle name="CABEÇALHO 5 2 3 2 2 6" xfId="3588"/>
    <cellStyle name="CABEÇALHO 5 2 3 2 2 7" xfId="3589"/>
    <cellStyle name="CABEÇALHO 5 2 3 2 2 8" xfId="3590"/>
    <cellStyle name="CABEÇALHO 5 2 3 2 3" xfId="3591"/>
    <cellStyle name="CABEÇALHO 5 2 3 2 3 2" xfId="3592"/>
    <cellStyle name="CABEÇALHO 5 2 3 2 3 3" xfId="3593"/>
    <cellStyle name="CABEÇALHO 5 2 3 2 3 4" xfId="3594"/>
    <cellStyle name="CABEÇALHO 5 2 3 2 3 5" xfId="3595"/>
    <cellStyle name="CABEÇALHO 5 2 3 2 3 6" xfId="3596"/>
    <cellStyle name="CABEÇALHO 5 2 3 2 3 7" xfId="3597"/>
    <cellStyle name="CABEÇALHO 5 2 3 2 4" xfId="3598"/>
    <cellStyle name="CABEÇALHO 5 2 3 2 4 2" xfId="3599"/>
    <cellStyle name="CABEÇALHO 5 2 3 2 5" xfId="3600"/>
    <cellStyle name="CABEÇALHO 5 2 3 2 5 2" xfId="3601"/>
    <cellStyle name="CABEÇALHO 5 2 3 2 6" xfId="3602"/>
    <cellStyle name="CABEÇALHO 5 2 3 2 7" xfId="3603"/>
    <cellStyle name="CABEÇALHO 5 2 3 2 8" xfId="3604"/>
    <cellStyle name="CABEÇALHO 5 2 3 2 9" xfId="3605"/>
    <cellStyle name="CABEÇALHO 5 2 3 3" xfId="3606"/>
    <cellStyle name="CABEÇALHO 5 2 3 3 2" xfId="3607"/>
    <cellStyle name="CABEÇALHO 5 2 3 3 2 2" xfId="3608"/>
    <cellStyle name="CABEÇALHO 5 2 3 3 2 2 2" xfId="3609"/>
    <cellStyle name="CABEÇALHO 5 2 3 3 2 2 3" xfId="3610"/>
    <cellStyle name="CABEÇALHO 5 2 3 3 2 2 4" xfId="3611"/>
    <cellStyle name="CABEÇALHO 5 2 3 3 2 2 5" xfId="3612"/>
    <cellStyle name="CABEÇALHO 5 2 3 3 2 2 6" xfId="3613"/>
    <cellStyle name="CABEÇALHO 5 2 3 3 2 2 7" xfId="3614"/>
    <cellStyle name="CABEÇALHO 5 2 3 3 2 2 8" xfId="3615"/>
    <cellStyle name="CABEÇALHO 5 2 3 3 2 3" xfId="3616"/>
    <cellStyle name="CABEÇALHO 5 2 3 3 2 4" xfId="3617"/>
    <cellStyle name="CABEÇALHO 5 2 3 3 2 5" xfId="3618"/>
    <cellStyle name="CABEÇALHO 5 2 3 3 2 6" xfId="3619"/>
    <cellStyle name="CABEÇALHO 5 2 3 3 2 7" xfId="3620"/>
    <cellStyle name="CABEÇALHO 5 2 3 3 2 8" xfId="3621"/>
    <cellStyle name="CABEÇALHO 5 2 3 3 3" xfId="3622"/>
    <cellStyle name="CABEÇALHO 5 2 3 3 3 2" xfId="3623"/>
    <cellStyle name="CABEÇALHO 5 2 3 3 3 3" xfId="3624"/>
    <cellStyle name="CABEÇALHO 5 2 3 3 3 4" xfId="3625"/>
    <cellStyle name="CABEÇALHO 5 2 3 3 3 5" xfId="3626"/>
    <cellStyle name="CABEÇALHO 5 2 3 3 3 6" xfId="3627"/>
    <cellStyle name="CABEÇALHO 5 2 3 3 3 7" xfId="3628"/>
    <cellStyle name="CABEÇALHO 5 2 3 3 4" xfId="3629"/>
    <cellStyle name="CABEÇALHO 5 2 3 3 4 2" xfId="3630"/>
    <cellStyle name="CABEÇALHO 5 2 3 3 5" xfId="3631"/>
    <cellStyle name="CABEÇALHO 5 2 3 3 5 2" xfId="3632"/>
    <cellStyle name="CABEÇALHO 5 2 3 3 6" xfId="3633"/>
    <cellStyle name="CABEÇALHO 5 2 3 3 7" xfId="3634"/>
    <cellStyle name="CABEÇALHO 5 2 3 3 8" xfId="3635"/>
    <cellStyle name="CABEÇALHO 5 2 3 3 9" xfId="3636"/>
    <cellStyle name="CABEÇALHO 5 2 3 4" xfId="3637"/>
    <cellStyle name="CABEÇALHO 5 2 3 4 2" xfId="3638"/>
    <cellStyle name="CABEÇALHO 5 2 3 4 2 2" xfId="3639"/>
    <cellStyle name="CABEÇALHO 5 2 3 4 2 2 2" xfId="3640"/>
    <cellStyle name="CABEÇALHO 5 2 3 4 2 2 3" xfId="3641"/>
    <cellStyle name="CABEÇALHO 5 2 3 4 2 2 4" xfId="3642"/>
    <cellStyle name="CABEÇALHO 5 2 3 4 2 2 5" xfId="3643"/>
    <cellStyle name="CABEÇALHO 5 2 3 4 2 2 6" xfId="3644"/>
    <cellStyle name="CABEÇALHO 5 2 3 4 2 2 7" xfId="3645"/>
    <cellStyle name="CABEÇALHO 5 2 3 4 2 2 8" xfId="3646"/>
    <cellStyle name="CABEÇALHO 5 2 3 4 2 3" xfId="3647"/>
    <cellStyle name="CABEÇALHO 5 2 3 4 2 4" xfId="3648"/>
    <cellStyle name="CABEÇALHO 5 2 3 4 2 5" xfId="3649"/>
    <cellStyle name="CABEÇALHO 5 2 3 4 2 6" xfId="3650"/>
    <cellStyle name="CABEÇALHO 5 2 3 4 2 7" xfId="3651"/>
    <cellStyle name="CABEÇALHO 5 2 3 4 2 8" xfId="3652"/>
    <cellStyle name="CABEÇALHO 5 2 3 4 3" xfId="3653"/>
    <cellStyle name="CABEÇALHO 5 2 3 4 3 2" xfId="3654"/>
    <cellStyle name="CABEÇALHO 5 2 3 4 3 3" xfId="3655"/>
    <cellStyle name="CABEÇALHO 5 2 3 4 3 4" xfId="3656"/>
    <cellStyle name="CABEÇALHO 5 2 3 4 3 5" xfId="3657"/>
    <cellStyle name="CABEÇALHO 5 2 3 4 3 6" xfId="3658"/>
    <cellStyle name="CABEÇALHO 5 2 3 4 3 7" xfId="3659"/>
    <cellStyle name="CABEÇALHO 5 2 3 4 4" xfId="3660"/>
    <cellStyle name="CABEÇALHO 5 2 3 4 4 2" xfId="3661"/>
    <cellStyle name="CABEÇALHO 5 2 3 4 5" xfId="3662"/>
    <cellStyle name="CABEÇALHO 5 2 3 4 5 2" xfId="3663"/>
    <cellStyle name="CABEÇALHO 5 2 3 4 6" xfId="3664"/>
    <cellStyle name="CABEÇALHO 5 2 3 4 7" xfId="3665"/>
    <cellStyle name="CABEÇALHO 5 2 3 4 8" xfId="3666"/>
    <cellStyle name="CABEÇALHO 5 2 3 4 9" xfId="3667"/>
    <cellStyle name="CABEÇALHO 5 2 3 5" xfId="3668"/>
    <cellStyle name="CABEÇALHO 5 2 3 5 2" xfId="3669"/>
    <cellStyle name="CABEÇALHO 5 2 3 5 2 2" xfId="3670"/>
    <cellStyle name="CABEÇALHO 5 2 3 5 2 3" xfId="3671"/>
    <cellStyle name="CABEÇALHO 5 2 3 5 2 4" xfId="3672"/>
    <cellStyle name="CABEÇALHO 5 2 3 5 2 5" xfId="3673"/>
    <cellStyle name="CABEÇALHO 5 2 3 5 2 6" xfId="3674"/>
    <cellStyle name="CABEÇALHO 5 2 3 5 2 7" xfId="3675"/>
    <cellStyle name="CABEÇALHO 5 2 3 5 2 8" xfId="3676"/>
    <cellStyle name="CABEÇALHO 5 2 3 5 3" xfId="3677"/>
    <cellStyle name="CABEÇALHO 5 2 3 5 4" xfId="3678"/>
    <cellStyle name="CABEÇALHO 5 2 3 5 5" xfId="3679"/>
    <cellStyle name="CABEÇALHO 5 2 3 5 6" xfId="3680"/>
    <cellStyle name="CABEÇALHO 5 2 3 5 7" xfId="3681"/>
    <cellStyle name="CABEÇALHO 5 2 3 5 8" xfId="3682"/>
    <cellStyle name="CABEÇALHO 5 2 3 6" xfId="3683"/>
    <cellStyle name="CABEÇALHO 5 2 3 6 2" xfId="3684"/>
    <cellStyle name="CABEÇALHO 5 2 3 6 3" xfId="3685"/>
    <cellStyle name="CABEÇALHO 5 2 3 6 4" xfId="3686"/>
    <cellStyle name="CABEÇALHO 5 2 3 6 5" xfId="3687"/>
    <cellStyle name="CABEÇALHO 5 2 3 6 6" xfId="3688"/>
    <cellStyle name="CABEÇALHO 5 2 3 6 7" xfId="3689"/>
    <cellStyle name="CABEÇALHO 5 2 3 7" xfId="3690"/>
    <cellStyle name="CABEÇALHO 5 2 3 7 2" xfId="3691"/>
    <cellStyle name="CABEÇALHO 5 2 3 8" xfId="3692"/>
    <cellStyle name="CABEÇALHO 5 2 3 8 2" xfId="3693"/>
    <cellStyle name="CABEÇALHO 5 2 3 9" xfId="3694"/>
    <cellStyle name="CABEÇALHO 5 2 4" xfId="3695"/>
    <cellStyle name="CABEÇALHO 5 2 4 2" xfId="3696"/>
    <cellStyle name="CABEÇALHO 5 2 4 2 2" xfId="3697"/>
    <cellStyle name="CABEÇALHO 5 2 4 2 2 2" xfId="3698"/>
    <cellStyle name="CABEÇALHO 5 2 4 2 2 3" xfId="3699"/>
    <cellStyle name="CABEÇALHO 5 2 4 2 2 4" xfId="3700"/>
    <cellStyle name="CABEÇALHO 5 2 4 2 2 5" xfId="3701"/>
    <cellStyle name="CABEÇALHO 5 2 4 2 2 6" xfId="3702"/>
    <cellStyle name="CABEÇALHO 5 2 4 2 2 7" xfId="3703"/>
    <cellStyle name="CABEÇALHO 5 2 4 2 2 8" xfId="3704"/>
    <cellStyle name="CABEÇALHO 5 2 4 2 3" xfId="3705"/>
    <cellStyle name="CABEÇALHO 5 2 4 2 4" xfId="3706"/>
    <cellStyle name="CABEÇALHO 5 2 4 2 5" xfId="3707"/>
    <cellStyle name="CABEÇALHO 5 2 4 2 6" xfId="3708"/>
    <cellStyle name="CABEÇALHO 5 2 4 2 7" xfId="3709"/>
    <cellStyle name="CABEÇALHO 5 2 4 2 8" xfId="3710"/>
    <cellStyle name="CABEÇALHO 5 2 4 3" xfId="3711"/>
    <cellStyle name="CABEÇALHO 5 2 4 3 2" xfId="3712"/>
    <cellStyle name="CABEÇALHO 5 2 4 3 3" xfId="3713"/>
    <cellStyle name="CABEÇALHO 5 2 4 3 4" xfId="3714"/>
    <cellStyle name="CABEÇALHO 5 2 4 3 5" xfId="3715"/>
    <cellStyle name="CABEÇALHO 5 2 4 3 6" xfId="3716"/>
    <cellStyle name="CABEÇALHO 5 2 4 3 7" xfId="3717"/>
    <cellStyle name="CABEÇALHO 5 2 4 4" xfId="3718"/>
    <cellStyle name="CABEÇALHO 5 2 4 4 2" xfId="3719"/>
    <cellStyle name="CABEÇALHO 5 2 4 5" xfId="3720"/>
    <cellStyle name="CABEÇALHO 5 2 4 5 2" xfId="3721"/>
    <cellStyle name="CABEÇALHO 5 2 4 6" xfId="3722"/>
    <cellStyle name="CABEÇALHO 5 2 4 7" xfId="3723"/>
    <cellStyle name="CABEÇALHO 5 2 4 8" xfId="3724"/>
    <cellStyle name="CABEÇALHO 5 2 4 9" xfId="3725"/>
    <cellStyle name="CABEÇALHO 5 2 5" xfId="3726"/>
    <cellStyle name="CABEÇALHO 5 2 5 2" xfId="3727"/>
    <cellStyle name="CABEÇALHO 5 2 5 2 2" xfId="3728"/>
    <cellStyle name="CABEÇALHO 5 2 5 2 2 2" xfId="3729"/>
    <cellStyle name="CABEÇALHO 5 2 5 2 2 3" xfId="3730"/>
    <cellStyle name="CABEÇALHO 5 2 5 2 2 4" xfId="3731"/>
    <cellStyle name="CABEÇALHO 5 2 5 2 2 5" xfId="3732"/>
    <cellStyle name="CABEÇALHO 5 2 5 2 2 6" xfId="3733"/>
    <cellStyle name="CABEÇALHO 5 2 5 2 2 7" xfId="3734"/>
    <cellStyle name="CABEÇALHO 5 2 5 2 2 8" xfId="3735"/>
    <cellStyle name="CABEÇALHO 5 2 5 2 3" xfId="3736"/>
    <cellStyle name="CABEÇALHO 5 2 5 2 4" xfId="3737"/>
    <cellStyle name="CABEÇALHO 5 2 5 2 5" xfId="3738"/>
    <cellStyle name="CABEÇALHO 5 2 5 2 6" xfId="3739"/>
    <cellStyle name="CABEÇALHO 5 2 5 2 7" xfId="3740"/>
    <cellStyle name="CABEÇALHO 5 2 5 2 8" xfId="3741"/>
    <cellStyle name="CABEÇALHO 5 2 5 3" xfId="3742"/>
    <cellStyle name="CABEÇALHO 5 2 5 3 2" xfId="3743"/>
    <cellStyle name="CABEÇALHO 5 2 5 3 3" xfId="3744"/>
    <cellStyle name="CABEÇALHO 5 2 5 3 4" xfId="3745"/>
    <cellStyle name="CABEÇALHO 5 2 5 3 5" xfId="3746"/>
    <cellStyle name="CABEÇALHO 5 2 5 3 6" xfId="3747"/>
    <cellStyle name="CABEÇALHO 5 2 5 3 7" xfId="3748"/>
    <cellStyle name="CABEÇALHO 5 2 5 4" xfId="3749"/>
    <cellStyle name="CABEÇALHO 5 2 5 4 2" xfId="3750"/>
    <cellStyle name="CABEÇALHO 5 2 5 5" xfId="3751"/>
    <cellStyle name="CABEÇALHO 5 2 5 5 2" xfId="3752"/>
    <cellStyle name="CABEÇALHO 5 2 5 6" xfId="3753"/>
    <cellStyle name="CABEÇALHO 5 2 5 7" xfId="3754"/>
    <cellStyle name="CABEÇALHO 5 2 5 8" xfId="3755"/>
    <cellStyle name="CABEÇALHO 5 2 5 9" xfId="3756"/>
    <cellStyle name="CABEÇALHO 5 2 6" xfId="3757"/>
    <cellStyle name="CABEÇALHO 5 2 6 2" xfId="3758"/>
    <cellStyle name="CABEÇALHO 5 2 6 2 2" xfId="3759"/>
    <cellStyle name="CABEÇALHO 5 2 6 2 2 2" xfId="3760"/>
    <cellStyle name="CABEÇALHO 5 2 6 2 2 3" xfId="3761"/>
    <cellStyle name="CABEÇALHO 5 2 6 2 2 4" xfId="3762"/>
    <cellStyle name="CABEÇALHO 5 2 6 2 2 5" xfId="3763"/>
    <cellStyle name="CABEÇALHO 5 2 6 2 2 6" xfId="3764"/>
    <cellStyle name="CABEÇALHO 5 2 6 2 2 7" xfId="3765"/>
    <cellStyle name="CABEÇALHO 5 2 6 2 2 8" xfId="3766"/>
    <cellStyle name="CABEÇALHO 5 2 6 2 3" xfId="3767"/>
    <cellStyle name="CABEÇALHO 5 2 6 2 4" xfId="3768"/>
    <cellStyle name="CABEÇALHO 5 2 6 2 5" xfId="3769"/>
    <cellStyle name="CABEÇALHO 5 2 6 2 6" xfId="3770"/>
    <cellStyle name="CABEÇALHO 5 2 6 2 7" xfId="3771"/>
    <cellStyle name="CABEÇALHO 5 2 6 2 8" xfId="3772"/>
    <cellStyle name="CABEÇALHO 5 2 6 3" xfId="3773"/>
    <cellStyle name="CABEÇALHO 5 2 6 3 2" xfId="3774"/>
    <cellStyle name="CABEÇALHO 5 2 6 3 3" xfId="3775"/>
    <cellStyle name="CABEÇALHO 5 2 6 3 4" xfId="3776"/>
    <cellStyle name="CABEÇALHO 5 2 6 3 5" xfId="3777"/>
    <cellStyle name="CABEÇALHO 5 2 6 3 6" xfId="3778"/>
    <cellStyle name="CABEÇALHO 5 2 6 3 7" xfId="3779"/>
    <cellStyle name="CABEÇALHO 5 2 6 4" xfId="3780"/>
    <cellStyle name="CABEÇALHO 5 2 6 4 2" xfId="3781"/>
    <cellStyle name="CABEÇALHO 5 2 6 5" xfId="3782"/>
    <cellStyle name="CABEÇALHO 5 2 6 5 2" xfId="3783"/>
    <cellStyle name="CABEÇALHO 5 2 6 6" xfId="3784"/>
    <cellStyle name="CABEÇALHO 5 2 6 7" xfId="3785"/>
    <cellStyle name="CABEÇALHO 5 2 6 8" xfId="3786"/>
    <cellStyle name="CABEÇALHO 5 2 6 9" xfId="3787"/>
    <cellStyle name="CABEÇALHO 5 2 7" xfId="3788"/>
    <cellStyle name="CABEÇALHO 5 2 7 2" xfId="3789"/>
    <cellStyle name="CABEÇALHO 5 2 7 2 2" xfId="3790"/>
    <cellStyle name="CABEÇALHO 5 2 7 2 3" xfId="3791"/>
    <cellStyle name="CABEÇALHO 5 2 7 2 4" xfId="3792"/>
    <cellStyle name="CABEÇALHO 5 2 7 2 5" xfId="3793"/>
    <cellStyle name="CABEÇALHO 5 2 7 2 6" xfId="3794"/>
    <cellStyle name="CABEÇALHO 5 2 7 2 7" xfId="3795"/>
    <cellStyle name="CABEÇALHO 5 2 7 2 8" xfId="3796"/>
    <cellStyle name="CABEÇALHO 5 2 7 3" xfId="3797"/>
    <cellStyle name="CABEÇALHO 5 2 7 4" xfId="3798"/>
    <cellStyle name="CABEÇALHO 5 2 7 5" xfId="3799"/>
    <cellStyle name="CABEÇALHO 5 2 7 6" xfId="3800"/>
    <cellStyle name="CABEÇALHO 5 2 7 7" xfId="3801"/>
    <cellStyle name="CABEÇALHO 5 2 7 8" xfId="3802"/>
    <cellStyle name="CABEÇALHO 5 2 8" xfId="3803"/>
    <cellStyle name="CABEÇALHO 5 2 8 2" xfId="3804"/>
    <cellStyle name="CABEÇALHO 5 2 8 3" xfId="3805"/>
    <cellStyle name="CABEÇALHO 5 2 8 4" xfId="3806"/>
    <cellStyle name="CABEÇALHO 5 2 8 5" xfId="3807"/>
    <cellStyle name="CABEÇALHO 5 2 8 6" xfId="3808"/>
    <cellStyle name="CABEÇALHO 5 2 8 7" xfId="3809"/>
    <cellStyle name="CABEÇALHO 5 2 9" xfId="3810"/>
    <cellStyle name="CABEÇALHO 5 2 9 2" xfId="3811"/>
    <cellStyle name="CABEÇALHO 5 3" xfId="3812"/>
    <cellStyle name="CABEÇALHO 5 3 10" xfId="3813"/>
    <cellStyle name="CABEÇALHO 5 3 11" xfId="3814"/>
    <cellStyle name="CABEÇALHO 5 3 12" xfId="3815"/>
    <cellStyle name="CABEÇALHO 5 3 2" xfId="3816"/>
    <cellStyle name="CABEÇALHO 5 3 2 2" xfId="3817"/>
    <cellStyle name="CABEÇALHO 5 3 2 2 2" xfId="3818"/>
    <cellStyle name="CABEÇALHO 5 3 2 2 2 2" xfId="3819"/>
    <cellStyle name="CABEÇALHO 5 3 2 2 2 3" xfId="3820"/>
    <cellStyle name="CABEÇALHO 5 3 2 2 2 4" xfId="3821"/>
    <cellStyle name="CABEÇALHO 5 3 2 2 2 5" xfId="3822"/>
    <cellStyle name="CABEÇALHO 5 3 2 2 2 6" xfId="3823"/>
    <cellStyle name="CABEÇALHO 5 3 2 2 2 7" xfId="3824"/>
    <cellStyle name="CABEÇALHO 5 3 2 2 2 8" xfId="3825"/>
    <cellStyle name="CABEÇALHO 5 3 2 2 3" xfId="3826"/>
    <cellStyle name="CABEÇALHO 5 3 2 2 4" xfId="3827"/>
    <cellStyle name="CABEÇALHO 5 3 2 2 5" xfId="3828"/>
    <cellStyle name="CABEÇALHO 5 3 2 2 6" xfId="3829"/>
    <cellStyle name="CABEÇALHO 5 3 2 2 7" xfId="3830"/>
    <cellStyle name="CABEÇALHO 5 3 2 2 8" xfId="3831"/>
    <cellStyle name="CABEÇALHO 5 3 2 3" xfId="3832"/>
    <cellStyle name="CABEÇALHO 5 3 2 3 2" xfId="3833"/>
    <cellStyle name="CABEÇALHO 5 3 2 3 3" xfId="3834"/>
    <cellStyle name="CABEÇALHO 5 3 2 3 4" xfId="3835"/>
    <cellStyle name="CABEÇALHO 5 3 2 3 5" xfId="3836"/>
    <cellStyle name="CABEÇALHO 5 3 2 3 6" xfId="3837"/>
    <cellStyle name="CABEÇALHO 5 3 2 3 7" xfId="3838"/>
    <cellStyle name="CABEÇALHO 5 3 2 4" xfId="3839"/>
    <cellStyle name="CABEÇALHO 5 3 2 4 2" xfId="3840"/>
    <cellStyle name="CABEÇALHO 5 3 2 5" xfId="3841"/>
    <cellStyle name="CABEÇALHO 5 3 2 5 2" xfId="3842"/>
    <cellStyle name="CABEÇALHO 5 3 2 6" xfId="3843"/>
    <cellStyle name="CABEÇALHO 5 3 2 7" xfId="3844"/>
    <cellStyle name="CABEÇALHO 5 3 2 8" xfId="3845"/>
    <cellStyle name="CABEÇALHO 5 3 2 9" xfId="3846"/>
    <cellStyle name="CABEÇALHO 5 3 3" xfId="3847"/>
    <cellStyle name="CABEÇALHO 5 3 3 2" xfId="3848"/>
    <cellStyle name="CABEÇALHO 5 3 3 2 2" xfId="3849"/>
    <cellStyle name="CABEÇALHO 5 3 3 2 2 2" xfId="3850"/>
    <cellStyle name="CABEÇALHO 5 3 3 2 2 3" xfId="3851"/>
    <cellStyle name="CABEÇALHO 5 3 3 2 2 4" xfId="3852"/>
    <cellStyle name="CABEÇALHO 5 3 3 2 2 5" xfId="3853"/>
    <cellStyle name="CABEÇALHO 5 3 3 2 2 6" xfId="3854"/>
    <cellStyle name="CABEÇALHO 5 3 3 2 2 7" xfId="3855"/>
    <cellStyle name="CABEÇALHO 5 3 3 2 2 8" xfId="3856"/>
    <cellStyle name="CABEÇALHO 5 3 3 2 3" xfId="3857"/>
    <cellStyle name="CABEÇALHO 5 3 3 2 4" xfId="3858"/>
    <cellStyle name="CABEÇALHO 5 3 3 2 5" xfId="3859"/>
    <cellStyle name="CABEÇALHO 5 3 3 2 6" xfId="3860"/>
    <cellStyle name="CABEÇALHO 5 3 3 2 7" xfId="3861"/>
    <cellStyle name="CABEÇALHO 5 3 3 2 8" xfId="3862"/>
    <cellStyle name="CABEÇALHO 5 3 3 3" xfId="3863"/>
    <cellStyle name="CABEÇALHO 5 3 3 3 2" xfId="3864"/>
    <cellStyle name="CABEÇALHO 5 3 3 3 3" xfId="3865"/>
    <cellStyle name="CABEÇALHO 5 3 3 3 4" xfId="3866"/>
    <cellStyle name="CABEÇALHO 5 3 3 3 5" xfId="3867"/>
    <cellStyle name="CABEÇALHO 5 3 3 3 6" xfId="3868"/>
    <cellStyle name="CABEÇALHO 5 3 3 3 7" xfId="3869"/>
    <cellStyle name="CABEÇALHO 5 3 3 4" xfId="3870"/>
    <cellStyle name="CABEÇALHO 5 3 3 4 2" xfId="3871"/>
    <cellStyle name="CABEÇALHO 5 3 3 5" xfId="3872"/>
    <cellStyle name="CABEÇALHO 5 3 3 5 2" xfId="3873"/>
    <cellStyle name="CABEÇALHO 5 3 3 6" xfId="3874"/>
    <cellStyle name="CABEÇALHO 5 3 3 7" xfId="3875"/>
    <cellStyle name="CABEÇALHO 5 3 3 8" xfId="3876"/>
    <cellStyle name="CABEÇALHO 5 3 3 9" xfId="3877"/>
    <cellStyle name="CABEÇALHO 5 3 4" xfId="3878"/>
    <cellStyle name="CABEÇALHO 5 3 4 2" xfId="3879"/>
    <cellStyle name="CABEÇALHO 5 3 4 2 2" xfId="3880"/>
    <cellStyle name="CABEÇALHO 5 3 4 2 2 2" xfId="3881"/>
    <cellStyle name="CABEÇALHO 5 3 4 2 2 3" xfId="3882"/>
    <cellStyle name="CABEÇALHO 5 3 4 2 2 4" xfId="3883"/>
    <cellStyle name="CABEÇALHO 5 3 4 2 2 5" xfId="3884"/>
    <cellStyle name="CABEÇALHO 5 3 4 2 2 6" xfId="3885"/>
    <cellStyle name="CABEÇALHO 5 3 4 2 2 7" xfId="3886"/>
    <cellStyle name="CABEÇALHO 5 3 4 2 2 8" xfId="3887"/>
    <cellStyle name="CABEÇALHO 5 3 4 2 3" xfId="3888"/>
    <cellStyle name="CABEÇALHO 5 3 4 2 4" xfId="3889"/>
    <cellStyle name="CABEÇALHO 5 3 4 2 5" xfId="3890"/>
    <cellStyle name="CABEÇALHO 5 3 4 2 6" xfId="3891"/>
    <cellStyle name="CABEÇALHO 5 3 4 2 7" xfId="3892"/>
    <cellStyle name="CABEÇALHO 5 3 4 2 8" xfId="3893"/>
    <cellStyle name="CABEÇALHO 5 3 4 3" xfId="3894"/>
    <cellStyle name="CABEÇALHO 5 3 4 3 2" xfId="3895"/>
    <cellStyle name="CABEÇALHO 5 3 4 3 3" xfId="3896"/>
    <cellStyle name="CABEÇALHO 5 3 4 3 4" xfId="3897"/>
    <cellStyle name="CABEÇALHO 5 3 4 3 5" xfId="3898"/>
    <cellStyle name="CABEÇALHO 5 3 4 3 6" xfId="3899"/>
    <cellStyle name="CABEÇALHO 5 3 4 3 7" xfId="3900"/>
    <cellStyle name="CABEÇALHO 5 3 4 4" xfId="3901"/>
    <cellStyle name="CABEÇALHO 5 3 4 4 2" xfId="3902"/>
    <cellStyle name="CABEÇALHO 5 3 4 5" xfId="3903"/>
    <cellStyle name="CABEÇALHO 5 3 4 5 2" xfId="3904"/>
    <cellStyle name="CABEÇALHO 5 3 4 6" xfId="3905"/>
    <cellStyle name="CABEÇALHO 5 3 4 7" xfId="3906"/>
    <cellStyle name="CABEÇALHO 5 3 4 8" xfId="3907"/>
    <cellStyle name="CABEÇALHO 5 3 4 9" xfId="3908"/>
    <cellStyle name="CABEÇALHO 5 3 5" xfId="3909"/>
    <cellStyle name="CABEÇALHO 5 3 5 2" xfId="3910"/>
    <cellStyle name="CABEÇALHO 5 3 5 2 2" xfId="3911"/>
    <cellStyle name="CABEÇALHO 5 3 5 2 3" xfId="3912"/>
    <cellStyle name="CABEÇALHO 5 3 5 2 4" xfId="3913"/>
    <cellStyle name="CABEÇALHO 5 3 5 2 5" xfId="3914"/>
    <cellStyle name="CABEÇALHO 5 3 5 2 6" xfId="3915"/>
    <cellStyle name="CABEÇALHO 5 3 5 2 7" xfId="3916"/>
    <cellStyle name="CABEÇALHO 5 3 5 2 8" xfId="3917"/>
    <cellStyle name="CABEÇALHO 5 3 5 3" xfId="3918"/>
    <cellStyle name="CABEÇALHO 5 3 5 4" xfId="3919"/>
    <cellStyle name="CABEÇALHO 5 3 5 5" xfId="3920"/>
    <cellStyle name="CABEÇALHO 5 3 5 6" xfId="3921"/>
    <cellStyle name="CABEÇALHO 5 3 5 7" xfId="3922"/>
    <cellStyle name="CABEÇALHO 5 3 5 8" xfId="3923"/>
    <cellStyle name="CABEÇALHO 5 3 6" xfId="3924"/>
    <cellStyle name="CABEÇALHO 5 3 6 2" xfId="3925"/>
    <cellStyle name="CABEÇALHO 5 3 6 3" xfId="3926"/>
    <cellStyle name="CABEÇALHO 5 3 6 4" xfId="3927"/>
    <cellStyle name="CABEÇALHO 5 3 6 5" xfId="3928"/>
    <cellStyle name="CABEÇALHO 5 3 6 6" xfId="3929"/>
    <cellStyle name="CABEÇALHO 5 3 6 7" xfId="3930"/>
    <cellStyle name="CABEÇALHO 5 3 7" xfId="3931"/>
    <cellStyle name="CABEÇALHO 5 3 7 2" xfId="3932"/>
    <cellStyle name="CABEÇALHO 5 3 8" xfId="3933"/>
    <cellStyle name="CABEÇALHO 5 3 8 2" xfId="3934"/>
    <cellStyle name="CABEÇALHO 5 3 9" xfId="3935"/>
    <cellStyle name="CABEÇALHO 5 4" xfId="3936"/>
    <cellStyle name="CABEÇALHO 5 4 10" xfId="3937"/>
    <cellStyle name="CABEÇALHO 5 4 11" xfId="3938"/>
    <cellStyle name="CABEÇALHO 5 4 12" xfId="3939"/>
    <cellStyle name="CABEÇALHO 5 4 2" xfId="3940"/>
    <cellStyle name="CABEÇALHO 5 4 2 2" xfId="3941"/>
    <cellStyle name="CABEÇALHO 5 4 2 2 2" xfId="3942"/>
    <cellStyle name="CABEÇALHO 5 4 2 2 2 2" xfId="3943"/>
    <cellStyle name="CABEÇALHO 5 4 2 2 2 3" xfId="3944"/>
    <cellStyle name="CABEÇALHO 5 4 2 2 2 4" xfId="3945"/>
    <cellStyle name="CABEÇALHO 5 4 2 2 2 5" xfId="3946"/>
    <cellStyle name="CABEÇALHO 5 4 2 2 2 6" xfId="3947"/>
    <cellStyle name="CABEÇALHO 5 4 2 2 2 7" xfId="3948"/>
    <cellStyle name="CABEÇALHO 5 4 2 2 2 8" xfId="3949"/>
    <cellStyle name="CABEÇALHO 5 4 2 2 3" xfId="3950"/>
    <cellStyle name="CABEÇALHO 5 4 2 2 4" xfId="3951"/>
    <cellStyle name="CABEÇALHO 5 4 2 2 5" xfId="3952"/>
    <cellStyle name="CABEÇALHO 5 4 2 2 6" xfId="3953"/>
    <cellStyle name="CABEÇALHO 5 4 2 2 7" xfId="3954"/>
    <cellStyle name="CABEÇALHO 5 4 2 2 8" xfId="3955"/>
    <cellStyle name="CABEÇALHO 5 4 2 3" xfId="3956"/>
    <cellStyle name="CABEÇALHO 5 4 2 3 2" xfId="3957"/>
    <cellStyle name="CABEÇALHO 5 4 2 3 3" xfId="3958"/>
    <cellStyle name="CABEÇALHO 5 4 2 3 4" xfId="3959"/>
    <cellStyle name="CABEÇALHO 5 4 2 3 5" xfId="3960"/>
    <cellStyle name="CABEÇALHO 5 4 2 3 6" xfId="3961"/>
    <cellStyle name="CABEÇALHO 5 4 2 3 7" xfId="3962"/>
    <cellStyle name="CABEÇALHO 5 4 2 4" xfId="3963"/>
    <cellStyle name="CABEÇALHO 5 4 2 4 2" xfId="3964"/>
    <cellStyle name="CABEÇALHO 5 4 2 5" xfId="3965"/>
    <cellStyle name="CABEÇALHO 5 4 2 5 2" xfId="3966"/>
    <cellStyle name="CABEÇALHO 5 4 2 6" xfId="3967"/>
    <cellStyle name="CABEÇALHO 5 4 2 7" xfId="3968"/>
    <cellStyle name="CABEÇALHO 5 4 2 8" xfId="3969"/>
    <cellStyle name="CABEÇALHO 5 4 2 9" xfId="3970"/>
    <cellStyle name="CABEÇALHO 5 4 3" xfId="3971"/>
    <cellStyle name="CABEÇALHO 5 4 3 2" xfId="3972"/>
    <cellStyle name="CABEÇALHO 5 4 3 2 2" xfId="3973"/>
    <cellStyle name="CABEÇALHO 5 4 3 2 2 2" xfId="3974"/>
    <cellStyle name="CABEÇALHO 5 4 3 2 2 3" xfId="3975"/>
    <cellStyle name="CABEÇALHO 5 4 3 2 2 4" xfId="3976"/>
    <cellStyle name="CABEÇALHO 5 4 3 2 2 5" xfId="3977"/>
    <cellStyle name="CABEÇALHO 5 4 3 2 2 6" xfId="3978"/>
    <cellStyle name="CABEÇALHO 5 4 3 2 2 7" xfId="3979"/>
    <cellStyle name="CABEÇALHO 5 4 3 2 2 8" xfId="3980"/>
    <cellStyle name="CABEÇALHO 5 4 3 2 3" xfId="3981"/>
    <cellStyle name="CABEÇALHO 5 4 3 2 4" xfId="3982"/>
    <cellStyle name="CABEÇALHO 5 4 3 2 5" xfId="3983"/>
    <cellStyle name="CABEÇALHO 5 4 3 2 6" xfId="3984"/>
    <cellStyle name="CABEÇALHO 5 4 3 2 7" xfId="3985"/>
    <cellStyle name="CABEÇALHO 5 4 3 2 8" xfId="3986"/>
    <cellStyle name="CABEÇALHO 5 4 3 3" xfId="3987"/>
    <cellStyle name="CABEÇALHO 5 4 3 3 2" xfId="3988"/>
    <cellStyle name="CABEÇALHO 5 4 3 3 3" xfId="3989"/>
    <cellStyle name="CABEÇALHO 5 4 3 3 4" xfId="3990"/>
    <cellStyle name="CABEÇALHO 5 4 3 3 5" xfId="3991"/>
    <cellStyle name="CABEÇALHO 5 4 3 3 6" xfId="3992"/>
    <cellStyle name="CABEÇALHO 5 4 3 3 7" xfId="3993"/>
    <cellStyle name="CABEÇALHO 5 4 3 4" xfId="3994"/>
    <cellStyle name="CABEÇALHO 5 4 3 4 2" xfId="3995"/>
    <cellStyle name="CABEÇALHO 5 4 3 5" xfId="3996"/>
    <cellStyle name="CABEÇALHO 5 4 3 5 2" xfId="3997"/>
    <cellStyle name="CABEÇALHO 5 4 3 6" xfId="3998"/>
    <cellStyle name="CABEÇALHO 5 4 3 7" xfId="3999"/>
    <cellStyle name="CABEÇALHO 5 4 3 8" xfId="4000"/>
    <cellStyle name="CABEÇALHO 5 4 3 9" xfId="4001"/>
    <cellStyle name="CABEÇALHO 5 4 4" xfId="4002"/>
    <cellStyle name="CABEÇALHO 5 4 4 2" xfId="4003"/>
    <cellStyle name="CABEÇALHO 5 4 4 2 2" xfId="4004"/>
    <cellStyle name="CABEÇALHO 5 4 4 2 2 2" xfId="4005"/>
    <cellStyle name="CABEÇALHO 5 4 4 2 2 3" xfId="4006"/>
    <cellStyle name="CABEÇALHO 5 4 4 2 2 4" xfId="4007"/>
    <cellStyle name="CABEÇALHO 5 4 4 2 2 5" xfId="4008"/>
    <cellStyle name="CABEÇALHO 5 4 4 2 2 6" xfId="4009"/>
    <cellStyle name="CABEÇALHO 5 4 4 2 2 7" xfId="4010"/>
    <cellStyle name="CABEÇALHO 5 4 4 2 2 8" xfId="4011"/>
    <cellStyle name="CABEÇALHO 5 4 4 2 3" xfId="4012"/>
    <cellStyle name="CABEÇALHO 5 4 4 2 4" xfId="4013"/>
    <cellStyle name="CABEÇALHO 5 4 4 2 5" xfId="4014"/>
    <cellStyle name="CABEÇALHO 5 4 4 2 6" xfId="4015"/>
    <cellStyle name="CABEÇALHO 5 4 4 2 7" xfId="4016"/>
    <cellStyle name="CABEÇALHO 5 4 4 2 8" xfId="4017"/>
    <cellStyle name="CABEÇALHO 5 4 4 3" xfId="4018"/>
    <cellStyle name="CABEÇALHO 5 4 4 3 2" xfId="4019"/>
    <cellStyle name="CABEÇALHO 5 4 4 3 3" xfId="4020"/>
    <cellStyle name="CABEÇALHO 5 4 4 3 4" xfId="4021"/>
    <cellStyle name="CABEÇALHO 5 4 4 3 5" xfId="4022"/>
    <cellStyle name="CABEÇALHO 5 4 4 3 6" xfId="4023"/>
    <cellStyle name="CABEÇALHO 5 4 4 3 7" xfId="4024"/>
    <cellStyle name="CABEÇALHO 5 4 4 4" xfId="4025"/>
    <cellStyle name="CABEÇALHO 5 4 4 4 2" xfId="4026"/>
    <cellStyle name="CABEÇALHO 5 4 4 5" xfId="4027"/>
    <cellStyle name="CABEÇALHO 5 4 4 5 2" xfId="4028"/>
    <cellStyle name="CABEÇALHO 5 4 4 6" xfId="4029"/>
    <cellStyle name="CABEÇALHO 5 4 4 7" xfId="4030"/>
    <cellStyle name="CABEÇALHO 5 4 4 8" xfId="4031"/>
    <cellStyle name="CABEÇALHO 5 4 4 9" xfId="4032"/>
    <cellStyle name="CABEÇALHO 5 4 5" xfId="4033"/>
    <cellStyle name="CABEÇALHO 5 4 5 2" xfId="4034"/>
    <cellStyle name="CABEÇALHO 5 4 5 2 2" xfId="4035"/>
    <cellStyle name="CABEÇALHO 5 4 5 2 3" xfId="4036"/>
    <cellStyle name="CABEÇALHO 5 4 5 2 4" xfId="4037"/>
    <cellStyle name="CABEÇALHO 5 4 5 2 5" xfId="4038"/>
    <cellStyle name="CABEÇALHO 5 4 5 2 6" xfId="4039"/>
    <cellStyle name="CABEÇALHO 5 4 5 2 7" xfId="4040"/>
    <cellStyle name="CABEÇALHO 5 4 5 2 8" xfId="4041"/>
    <cellStyle name="CABEÇALHO 5 4 5 3" xfId="4042"/>
    <cellStyle name="CABEÇALHO 5 4 5 4" xfId="4043"/>
    <cellStyle name="CABEÇALHO 5 4 5 5" xfId="4044"/>
    <cellStyle name="CABEÇALHO 5 4 5 6" xfId="4045"/>
    <cellStyle name="CABEÇALHO 5 4 5 7" xfId="4046"/>
    <cellStyle name="CABEÇALHO 5 4 5 8" xfId="4047"/>
    <cellStyle name="CABEÇALHO 5 4 6" xfId="4048"/>
    <cellStyle name="CABEÇALHO 5 4 6 2" xfId="4049"/>
    <cellStyle name="CABEÇALHO 5 4 6 3" xfId="4050"/>
    <cellStyle name="CABEÇALHO 5 4 6 4" xfId="4051"/>
    <cellStyle name="CABEÇALHO 5 4 6 5" xfId="4052"/>
    <cellStyle name="CABEÇALHO 5 4 6 6" xfId="4053"/>
    <cellStyle name="CABEÇALHO 5 4 6 7" xfId="4054"/>
    <cellStyle name="CABEÇALHO 5 4 7" xfId="4055"/>
    <cellStyle name="CABEÇALHO 5 4 7 2" xfId="4056"/>
    <cellStyle name="CABEÇALHO 5 4 8" xfId="4057"/>
    <cellStyle name="CABEÇALHO 5 4 8 2" xfId="4058"/>
    <cellStyle name="CABEÇALHO 5 4 9" xfId="4059"/>
    <cellStyle name="CABEÇALHO 5 5" xfId="4060"/>
    <cellStyle name="CABEÇALHO 5 5 2" xfId="4061"/>
    <cellStyle name="CABEÇALHO 5 5 2 2" xfId="4062"/>
    <cellStyle name="CABEÇALHO 5 5 2 2 2" xfId="4063"/>
    <cellStyle name="CABEÇALHO 5 5 2 2 3" xfId="4064"/>
    <cellStyle name="CABEÇALHO 5 5 2 2 4" xfId="4065"/>
    <cellStyle name="CABEÇALHO 5 5 2 2 5" xfId="4066"/>
    <cellStyle name="CABEÇALHO 5 5 2 2 6" xfId="4067"/>
    <cellStyle name="CABEÇALHO 5 5 2 2 7" xfId="4068"/>
    <cellStyle name="CABEÇALHO 5 5 2 2 8" xfId="4069"/>
    <cellStyle name="CABEÇALHO 5 5 2 3" xfId="4070"/>
    <cellStyle name="CABEÇALHO 5 5 2 4" xfId="4071"/>
    <cellStyle name="CABEÇALHO 5 5 2 5" xfId="4072"/>
    <cellStyle name="CABEÇALHO 5 5 2 6" xfId="4073"/>
    <cellStyle name="CABEÇALHO 5 5 2 7" xfId="4074"/>
    <cellStyle name="CABEÇALHO 5 5 2 8" xfId="4075"/>
    <cellStyle name="CABEÇALHO 5 5 3" xfId="4076"/>
    <cellStyle name="CABEÇALHO 5 5 3 2" xfId="4077"/>
    <cellStyle name="CABEÇALHO 5 5 3 3" xfId="4078"/>
    <cellStyle name="CABEÇALHO 5 5 3 4" xfId="4079"/>
    <cellStyle name="CABEÇALHO 5 5 3 5" xfId="4080"/>
    <cellStyle name="CABEÇALHO 5 5 3 6" xfId="4081"/>
    <cellStyle name="CABEÇALHO 5 5 3 7" xfId="4082"/>
    <cellStyle name="CABEÇALHO 5 5 4" xfId="4083"/>
    <cellStyle name="CABEÇALHO 5 5 4 2" xfId="4084"/>
    <cellStyle name="CABEÇALHO 5 5 5" xfId="4085"/>
    <cellStyle name="CABEÇALHO 5 5 5 2" xfId="4086"/>
    <cellStyle name="CABEÇALHO 5 5 6" xfId="4087"/>
    <cellStyle name="CABEÇALHO 5 5 7" xfId="4088"/>
    <cellStyle name="CABEÇALHO 5 5 8" xfId="4089"/>
    <cellStyle name="CABEÇALHO 5 5 9" xfId="4090"/>
    <cellStyle name="CABEÇALHO 5 6" xfId="4091"/>
    <cellStyle name="CABEÇALHO 5 6 2" xfId="4092"/>
    <cellStyle name="CABEÇALHO 5 6 2 2" xfId="4093"/>
    <cellStyle name="CABEÇALHO 5 6 2 2 2" xfId="4094"/>
    <cellStyle name="CABEÇALHO 5 6 2 2 3" xfId="4095"/>
    <cellStyle name="CABEÇALHO 5 6 2 2 4" xfId="4096"/>
    <cellStyle name="CABEÇALHO 5 6 2 2 5" xfId="4097"/>
    <cellStyle name="CABEÇALHO 5 6 2 2 6" xfId="4098"/>
    <cellStyle name="CABEÇALHO 5 6 2 2 7" xfId="4099"/>
    <cellStyle name="CABEÇALHO 5 6 2 2 8" xfId="4100"/>
    <cellStyle name="CABEÇALHO 5 6 2 3" xfId="4101"/>
    <cellStyle name="CABEÇALHO 5 6 2 4" xfId="4102"/>
    <cellStyle name="CABEÇALHO 5 6 2 5" xfId="4103"/>
    <cellStyle name="CABEÇALHO 5 6 2 6" xfId="4104"/>
    <cellStyle name="CABEÇALHO 5 6 2 7" xfId="4105"/>
    <cellStyle name="CABEÇALHO 5 6 2 8" xfId="4106"/>
    <cellStyle name="CABEÇALHO 5 6 3" xfId="4107"/>
    <cellStyle name="CABEÇALHO 5 6 3 2" xfId="4108"/>
    <cellStyle name="CABEÇALHO 5 6 3 3" xfId="4109"/>
    <cellStyle name="CABEÇALHO 5 6 3 4" xfId="4110"/>
    <cellStyle name="CABEÇALHO 5 6 3 5" xfId="4111"/>
    <cellStyle name="CABEÇALHO 5 6 3 6" xfId="4112"/>
    <cellStyle name="CABEÇALHO 5 6 3 7" xfId="4113"/>
    <cellStyle name="CABEÇALHO 5 6 4" xfId="4114"/>
    <cellStyle name="CABEÇALHO 5 6 4 2" xfId="4115"/>
    <cellStyle name="CABEÇALHO 5 6 5" xfId="4116"/>
    <cellStyle name="CABEÇALHO 5 6 5 2" xfId="4117"/>
    <cellStyle name="CABEÇALHO 5 6 6" xfId="4118"/>
    <cellStyle name="CABEÇALHO 5 6 7" xfId="4119"/>
    <cellStyle name="CABEÇALHO 5 6 8" xfId="4120"/>
    <cellStyle name="CABEÇALHO 5 6 9" xfId="4121"/>
    <cellStyle name="CABEÇALHO 5 7" xfId="4122"/>
    <cellStyle name="CABEÇALHO 5 7 2" xfId="4123"/>
    <cellStyle name="CABEÇALHO 5 7 2 2" xfId="4124"/>
    <cellStyle name="CABEÇALHO 5 7 2 2 2" xfId="4125"/>
    <cellStyle name="CABEÇALHO 5 7 2 2 3" xfId="4126"/>
    <cellStyle name="CABEÇALHO 5 7 2 2 4" xfId="4127"/>
    <cellStyle name="CABEÇALHO 5 7 2 2 5" xfId="4128"/>
    <cellStyle name="CABEÇALHO 5 7 2 2 6" xfId="4129"/>
    <cellStyle name="CABEÇALHO 5 7 2 2 7" xfId="4130"/>
    <cellStyle name="CABEÇALHO 5 7 2 2 8" xfId="4131"/>
    <cellStyle name="CABEÇALHO 5 7 2 3" xfId="4132"/>
    <cellStyle name="CABEÇALHO 5 7 2 4" xfId="4133"/>
    <cellStyle name="CABEÇALHO 5 7 2 5" xfId="4134"/>
    <cellStyle name="CABEÇALHO 5 7 2 6" xfId="4135"/>
    <cellStyle name="CABEÇALHO 5 7 2 7" xfId="4136"/>
    <cellStyle name="CABEÇALHO 5 7 2 8" xfId="4137"/>
    <cellStyle name="CABEÇALHO 5 7 3" xfId="4138"/>
    <cellStyle name="CABEÇALHO 5 7 3 2" xfId="4139"/>
    <cellStyle name="CABEÇALHO 5 7 3 3" xfId="4140"/>
    <cellStyle name="CABEÇALHO 5 7 3 4" xfId="4141"/>
    <cellStyle name="CABEÇALHO 5 7 3 5" xfId="4142"/>
    <cellStyle name="CABEÇALHO 5 7 3 6" xfId="4143"/>
    <cellStyle name="CABEÇALHO 5 7 3 7" xfId="4144"/>
    <cellStyle name="CABEÇALHO 5 7 4" xfId="4145"/>
    <cellStyle name="CABEÇALHO 5 7 4 2" xfId="4146"/>
    <cellStyle name="CABEÇALHO 5 7 5" xfId="4147"/>
    <cellStyle name="CABEÇALHO 5 7 5 2" xfId="4148"/>
    <cellStyle name="CABEÇALHO 5 7 6" xfId="4149"/>
    <cellStyle name="CABEÇALHO 5 7 7" xfId="4150"/>
    <cellStyle name="CABEÇALHO 5 7 8" xfId="4151"/>
    <cellStyle name="CABEÇALHO 5 7 9" xfId="4152"/>
    <cellStyle name="CABEÇALHO 5 8" xfId="4153"/>
    <cellStyle name="CABEÇALHO 5 8 2" xfId="4154"/>
    <cellStyle name="CABEÇALHO 5 8 2 2" xfId="4155"/>
    <cellStyle name="CABEÇALHO 5 8 2 3" xfId="4156"/>
    <cellStyle name="CABEÇALHO 5 8 2 4" xfId="4157"/>
    <cellStyle name="CABEÇALHO 5 8 2 5" xfId="4158"/>
    <cellStyle name="CABEÇALHO 5 8 2 6" xfId="4159"/>
    <cellStyle name="CABEÇALHO 5 8 2 7" xfId="4160"/>
    <cellStyle name="CABEÇALHO 5 8 2 8" xfId="4161"/>
    <cellStyle name="CABEÇALHO 5 8 3" xfId="4162"/>
    <cellStyle name="CABEÇALHO 5 8 4" xfId="4163"/>
    <cellStyle name="CABEÇALHO 5 8 5" xfId="4164"/>
    <cellStyle name="CABEÇALHO 5 8 6" xfId="4165"/>
    <cellStyle name="CABEÇALHO 5 8 7" xfId="4166"/>
    <cellStyle name="CABEÇALHO 5 8 8" xfId="4167"/>
    <cellStyle name="CABEÇALHO 5 9" xfId="4168"/>
    <cellStyle name="CABEÇALHO 5 9 2" xfId="4169"/>
    <cellStyle name="CABEÇALHO 5 9 3" xfId="4170"/>
    <cellStyle name="CABEÇALHO 5 9 4" xfId="4171"/>
    <cellStyle name="CABEÇALHO 5 9 5" xfId="4172"/>
    <cellStyle name="CABEÇALHO 5 9 6" xfId="4173"/>
    <cellStyle name="CABEÇALHO 5 9 7" xfId="4174"/>
    <cellStyle name="CABEÇALHO 6" xfId="4175"/>
    <cellStyle name="CABEÇALHO 6 10" xfId="4176"/>
    <cellStyle name="CABEÇALHO 6 10 2" xfId="4177"/>
    <cellStyle name="CABEÇALHO 6 11" xfId="4178"/>
    <cellStyle name="CABEÇALHO 6 11 2" xfId="4179"/>
    <cellStyle name="CABEÇALHO 6 12" xfId="4180"/>
    <cellStyle name="CABEÇALHO 6 13" xfId="4181"/>
    <cellStyle name="CABEÇALHO 6 14" xfId="4182"/>
    <cellStyle name="CABEÇALHO 6 15" xfId="4183"/>
    <cellStyle name="CABEÇALHO 6 2" xfId="4184"/>
    <cellStyle name="CABEÇALHO 6 2 10" xfId="4185"/>
    <cellStyle name="CABEÇALHO 6 2 10 2" xfId="4186"/>
    <cellStyle name="CABEÇALHO 6 2 11" xfId="4187"/>
    <cellStyle name="CABEÇALHO 6 2 11 2" xfId="4188"/>
    <cellStyle name="CABEÇALHO 6 2 12" xfId="4189"/>
    <cellStyle name="CABEÇALHO 6 2 13" xfId="4190"/>
    <cellStyle name="CABEÇALHO 6 2 14" xfId="4191"/>
    <cellStyle name="CABEÇALHO 6 2 15" xfId="4192"/>
    <cellStyle name="CABEÇALHO 6 2 2" xfId="4193"/>
    <cellStyle name="CABEÇALHO 6 2 2 10" xfId="4194"/>
    <cellStyle name="CABEÇALHO 6 2 2 10 2" xfId="4195"/>
    <cellStyle name="CABEÇALHO 6 2 2 11" xfId="4196"/>
    <cellStyle name="CABEÇALHO 6 2 2 12" xfId="4197"/>
    <cellStyle name="CABEÇALHO 6 2 2 13" xfId="4198"/>
    <cellStyle name="CABEÇALHO 6 2 2 14" xfId="4199"/>
    <cellStyle name="CABEÇALHO 6 2 2 2" xfId="4200"/>
    <cellStyle name="CABEÇALHO 6 2 2 2 10" xfId="4201"/>
    <cellStyle name="CABEÇALHO 6 2 2 2 11" xfId="4202"/>
    <cellStyle name="CABEÇALHO 6 2 2 2 12" xfId="4203"/>
    <cellStyle name="CABEÇALHO 6 2 2 2 2" xfId="4204"/>
    <cellStyle name="CABEÇALHO 6 2 2 2 2 10" xfId="4205"/>
    <cellStyle name="CABEÇALHO 6 2 2 2 2 11" xfId="4206"/>
    <cellStyle name="CABEÇALHO 6 2 2 2 2 12" xfId="4207"/>
    <cellStyle name="CABEÇALHO 6 2 2 2 2 2" xfId="4208"/>
    <cellStyle name="CABEÇALHO 6 2 2 2 2 2 2" xfId="4209"/>
    <cellStyle name="CABEÇALHO 6 2 2 2 2 2 2 2" xfId="4210"/>
    <cellStyle name="CABEÇALHO 6 2 2 2 2 2 2 2 2" xfId="4211"/>
    <cellStyle name="CABEÇALHO 6 2 2 2 2 2 2 2 3" xfId="4212"/>
    <cellStyle name="CABEÇALHO 6 2 2 2 2 2 2 2 4" xfId="4213"/>
    <cellStyle name="CABEÇALHO 6 2 2 2 2 2 2 2 5" xfId="4214"/>
    <cellStyle name="CABEÇALHO 6 2 2 2 2 2 2 2 6" xfId="4215"/>
    <cellStyle name="CABEÇALHO 6 2 2 2 2 2 2 2 7" xfId="4216"/>
    <cellStyle name="CABEÇALHO 6 2 2 2 2 2 2 2 8" xfId="4217"/>
    <cellStyle name="CABEÇALHO 6 2 2 2 2 2 2 3" xfId="4218"/>
    <cellStyle name="CABEÇALHO 6 2 2 2 2 2 2 4" xfId="4219"/>
    <cellStyle name="CABEÇALHO 6 2 2 2 2 2 2 5" xfId="4220"/>
    <cellStyle name="CABEÇALHO 6 2 2 2 2 2 2 6" xfId="4221"/>
    <cellStyle name="CABEÇALHO 6 2 2 2 2 2 2 7" xfId="4222"/>
    <cellStyle name="CABEÇALHO 6 2 2 2 2 2 2 8" xfId="4223"/>
    <cellStyle name="CABEÇALHO 6 2 2 2 2 2 3" xfId="4224"/>
    <cellStyle name="CABEÇALHO 6 2 2 2 2 2 3 2" xfId="4225"/>
    <cellStyle name="CABEÇALHO 6 2 2 2 2 2 3 3" xfId="4226"/>
    <cellStyle name="CABEÇALHO 6 2 2 2 2 2 3 4" xfId="4227"/>
    <cellStyle name="CABEÇALHO 6 2 2 2 2 2 3 5" xfId="4228"/>
    <cellStyle name="CABEÇALHO 6 2 2 2 2 2 3 6" xfId="4229"/>
    <cellStyle name="CABEÇALHO 6 2 2 2 2 2 3 7" xfId="4230"/>
    <cellStyle name="CABEÇALHO 6 2 2 2 2 2 4" xfId="4231"/>
    <cellStyle name="CABEÇALHO 6 2 2 2 2 2 4 2" xfId="4232"/>
    <cellStyle name="CABEÇALHO 6 2 2 2 2 2 5" xfId="4233"/>
    <cellStyle name="CABEÇALHO 6 2 2 2 2 2 5 2" xfId="4234"/>
    <cellStyle name="CABEÇALHO 6 2 2 2 2 2 6" xfId="4235"/>
    <cellStyle name="CABEÇALHO 6 2 2 2 2 2 7" xfId="4236"/>
    <cellStyle name="CABEÇALHO 6 2 2 2 2 2 8" xfId="4237"/>
    <cellStyle name="CABEÇALHO 6 2 2 2 2 2 9" xfId="4238"/>
    <cellStyle name="CABEÇALHO 6 2 2 2 2 3" xfId="4239"/>
    <cellStyle name="CABEÇALHO 6 2 2 2 2 3 2" xfId="4240"/>
    <cellStyle name="CABEÇALHO 6 2 2 2 2 3 2 2" xfId="4241"/>
    <cellStyle name="CABEÇALHO 6 2 2 2 2 3 2 2 2" xfId="4242"/>
    <cellStyle name="CABEÇALHO 6 2 2 2 2 3 2 2 3" xfId="4243"/>
    <cellStyle name="CABEÇALHO 6 2 2 2 2 3 2 2 4" xfId="4244"/>
    <cellStyle name="CABEÇALHO 6 2 2 2 2 3 2 2 5" xfId="4245"/>
    <cellStyle name="CABEÇALHO 6 2 2 2 2 3 2 2 6" xfId="4246"/>
    <cellStyle name="CABEÇALHO 6 2 2 2 2 3 2 2 7" xfId="4247"/>
    <cellStyle name="CABEÇALHO 6 2 2 2 2 3 2 2 8" xfId="4248"/>
    <cellStyle name="CABEÇALHO 6 2 2 2 2 3 2 3" xfId="4249"/>
    <cellStyle name="CABEÇALHO 6 2 2 2 2 3 2 4" xfId="4250"/>
    <cellStyle name="CABEÇALHO 6 2 2 2 2 3 2 5" xfId="4251"/>
    <cellStyle name="CABEÇALHO 6 2 2 2 2 3 2 6" xfId="4252"/>
    <cellStyle name="CABEÇALHO 6 2 2 2 2 3 2 7" xfId="4253"/>
    <cellStyle name="CABEÇALHO 6 2 2 2 2 3 2 8" xfId="4254"/>
    <cellStyle name="CABEÇALHO 6 2 2 2 2 3 3" xfId="4255"/>
    <cellStyle name="CABEÇALHO 6 2 2 2 2 3 3 2" xfId="4256"/>
    <cellStyle name="CABEÇALHO 6 2 2 2 2 3 3 3" xfId="4257"/>
    <cellStyle name="CABEÇALHO 6 2 2 2 2 3 3 4" xfId="4258"/>
    <cellStyle name="CABEÇALHO 6 2 2 2 2 3 3 5" xfId="4259"/>
    <cellStyle name="CABEÇALHO 6 2 2 2 2 3 3 6" xfId="4260"/>
    <cellStyle name="CABEÇALHO 6 2 2 2 2 3 3 7" xfId="4261"/>
    <cellStyle name="CABEÇALHO 6 2 2 2 2 3 4" xfId="4262"/>
    <cellStyle name="CABEÇALHO 6 2 2 2 2 3 4 2" xfId="4263"/>
    <cellStyle name="CABEÇALHO 6 2 2 2 2 3 5" xfId="4264"/>
    <cellStyle name="CABEÇALHO 6 2 2 2 2 3 5 2" xfId="4265"/>
    <cellStyle name="CABEÇALHO 6 2 2 2 2 3 6" xfId="4266"/>
    <cellStyle name="CABEÇALHO 6 2 2 2 2 3 7" xfId="4267"/>
    <cellStyle name="CABEÇALHO 6 2 2 2 2 3 8" xfId="4268"/>
    <cellStyle name="CABEÇALHO 6 2 2 2 2 3 9" xfId="4269"/>
    <cellStyle name="CABEÇALHO 6 2 2 2 2 4" xfId="4270"/>
    <cellStyle name="CABEÇALHO 6 2 2 2 2 4 2" xfId="4271"/>
    <cellStyle name="CABEÇALHO 6 2 2 2 2 4 2 2" xfId="4272"/>
    <cellStyle name="CABEÇALHO 6 2 2 2 2 4 2 2 2" xfId="4273"/>
    <cellStyle name="CABEÇALHO 6 2 2 2 2 4 2 2 3" xfId="4274"/>
    <cellStyle name="CABEÇALHO 6 2 2 2 2 4 2 2 4" xfId="4275"/>
    <cellStyle name="CABEÇALHO 6 2 2 2 2 4 2 2 5" xfId="4276"/>
    <cellStyle name="CABEÇALHO 6 2 2 2 2 4 2 2 6" xfId="4277"/>
    <cellStyle name="CABEÇALHO 6 2 2 2 2 4 2 2 7" xfId="4278"/>
    <cellStyle name="CABEÇALHO 6 2 2 2 2 4 2 2 8" xfId="4279"/>
    <cellStyle name="CABEÇALHO 6 2 2 2 2 4 2 3" xfId="4280"/>
    <cellStyle name="CABEÇALHO 6 2 2 2 2 4 2 4" xfId="4281"/>
    <cellStyle name="CABEÇALHO 6 2 2 2 2 4 2 5" xfId="4282"/>
    <cellStyle name="CABEÇALHO 6 2 2 2 2 4 2 6" xfId="4283"/>
    <cellStyle name="CABEÇALHO 6 2 2 2 2 4 2 7" xfId="4284"/>
    <cellStyle name="CABEÇALHO 6 2 2 2 2 4 2 8" xfId="4285"/>
    <cellStyle name="CABEÇALHO 6 2 2 2 2 4 3" xfId="4286"/>
    <cellStyle name="CABEÇALHO 6 2 2 2 2 4 3 2" xfId="4287"/>
    <cellStyle name="CABEÇALHO 6 2 2 2 2 4 3 3" xfId="4288"/>
    <cellStyle name="CABEÇALHO 6 2 2 2 2 4 3 4" xfId="4289"/>
    <cellStyle name="CABEÇALHO 6 2 2 2 2 4 3 5" xfId="4290"/>
    <cellStyle name="CABEÇALHO 6 2 2 2 2 4 3 6" xfId="4291"/>
    <cellStyle name="CABEÇALHO 6 2 2 2 2 4 3 7" xfId="4292"/>
    <cellStyle name="CABEÇALHO 6 2 2 2 2 4 4" xfId="4293"/>
    <cellStyle name="CABEÇALHO 6 2 2 2 2 4 4 2" xfId="4294"/>
    <cellStyle name="CABEÇALHO 6 2 2 2 2 4 5" xfId="4295"/>
    <cellStyle name="CABEÇALHO 6 2 2 2 2 4 5 2" xfId="4296"/>
    <cellStyle name="CABEÇALHO 6 2 2 2 2 4 6" xfId="4297"/>
    <cellStyle name="CABEÇALHO 6 2 2 2 2 4 7" xfId="4298"/>
    <cellStyle name="CABEÇALHO 6 2 2 2 2 4 8" xfId="4299"/>
    <cellStyle name="CABEÇALHO 6 2 2 2 2 4 9" xfId="4300"/>
    <cellStyle name="CABEÇALHO 6 2 2 2 2 5" xfId="4301"/>
    <cellStyle name="CABEÇALHO 6 2 2 2 2 5 2" xfId="4302"/>
    <cellStyle name="CABEÇALHO 6 2 2 2 2 5 2 2" xfId="4303"/>
    <cellStyle name="CABEÇALHO 6 2 2 2 2 5 2 3" xfId="4304"/>
    <cellStyle name="CABEÇALHO 6 2 2 2 2 5 2 4" xfId="4305"/>
    <cellStyle name="CABEÇALHO 6 2 2 2 2 5 2 5" xfId="4306"/>
    <cellStyle name="CABEÇALHO 6 2 2 2 2 5 2 6" xfId="4307"/>
    <cellStyle name="CABEÇALHO 6 2 2 2 2 5 2 7" xfId="4308"/>
    <cellStyle name="CABEÇALHO 6 2 2 2 2 5 2 8" xfId="4309"/>
    <cellStyle name="CABEÇALHO 6 2 2 2 2 5 3" xfId="4310"/>
    <cellStyle name="CABEÇALHO 6 2 2 2 2 5 4" xfId="4311"/>
    <cellStyle name="CABEÇALHO 6 2 2 2 2 5 5" xfId="4312"/>
    <cellStyle name="CABEÇALHO 6 2 2 2 2 5 6" xfId="4313"/>
    <cellStyle name="CABEÇALHO 6 2 2 2 2 5 7" xfId="4314"/>
    <cellStyle name="CABEÇALHO 6 2 2 2 2 5 8" xfId="4315"/>
    <cellStyle name="CABEÇALHO 6 2 2 2 2 6" xfId="4316"/>
    <cellStyle name="CABEÇALHO 6 2 2 2 2 6 2" xfId="4317"/>
    <cellStyle name="CABEÇALHO 6 2 2 2 2 6 3" xfId="4318"/>
    <cellStyle name="CABEÇALHO 6 2 2 2 2 6 4" xfId="4319"/>
    <cellStyle name="CABEÇALHO 6 2 2 2 2 6 5" xfId="4320"/>
    <cellStyle name="CABEÇALHO 6 2 2 2 2 6 6" xfId="4321"/>
    <cellStyle name="CABEÇALHO 6 2 2 2 2 6 7" xfId="4322"/>
    <cellStyle name="CABEÇALHO 6 2 2 2 2 7" xfId="4323"/>
    <cellStyle name="CABEÇALHO 6 2 2 2 2 7 2" xfId="4324"/>
    <cellStyle name="CABEÇALHO 6 2 2 2 2 8" xfId="4325"/>
    <cellStyle name="CABEÇALHO 6 2 2 2 2 8 2" xfId="4326"/>
    <cellStyle name="CABEÇALHO 6 2 2 2 2 9" xfId="4327"/>
    <cellStyle name="CABEÇALHO 6 2 2 2 3" xfId="4328"/>
    <cellStyle name="CABEÇALHO 6 2 2 2 3 2" xfId="4329"/>
    <cellStyle name="CABEÇALHO 6 2 2 2 3 2 2" xfId="4330"/>
    <cellStyle name="CABEÇALHO 6 2 2 2 3 2 2 2" xfId="4331"/>
    <cellStyle name="CABEÇALHO 6 2 2 2 3 2 2 3" xfId="4332"/>
    <cellStyle name="CABEÇALHO 6 2 2 2 3 2 2 4" xfId="4333"/>
    <cellStyle name="CABEÇALHO 6 2 2 2 3 2 2 5" xfId="4334"/>
    <cellStyle name="CABEÇALHO 6 2 2 2 3 2 2 6" xfId="4335"/>
    <cellStyle name="CABEÇALHO 6 2 2 2 3 2 2 7" xfId="4336"/>
    <cellStyle name="CABEÇALHO 6 2 2 2 3 2 2 8" xfId="4337"/>
    <cellStyle name="CABEÇALHO 6 2 2 2 3 2 3" xfId="4338"/>
    <cellStyle name="CABEÇALHO 6 2 2 2 3 2 4" xfId="4339"/>
    <cellStyle name="CABEÇALHO 6 2 2 2 3 2 5" xfId="4340"/>
    <cellStyle name="CABEÇALHO 6 2 2 2 3 2 6" xfId="4341"/>
    <cellStyle name="CABEÇALHO 6 2 2 2 3 2 7" xfId="4342"/>
    <cellStyle name="CABEÇALHO 6 2 2 2 3 2 8" xfId="4343"/>
    <cellStyle name="CABEÇALHO 6 2 2 2 3 3" xfId="4344"/>
    <cellStyle name="CABEÇALHO 6 2 2 2 3 3 2" xfId="4345"/>
    <cellStyle name="CABEÇALHO 6 2 2 2 3 3 3" xfId="4346"/>
    <cellStyle name="CABEÇALHO 6 2 2 2 3 3 4" xfId="4347"/>
    <cellStyle name="CABEÇALHO 6 2 2 2 3 3 5" xfId="4348"/>
    <cellStyle name="CABEÇALHO 6 2 2 2 3 3 6" xfId="4349"/>
    <cellStyle name="CABEÇALHO 6 2 2 2 3 3 7" xfId="4350"/>
    <cellStyle name="CABEÇALHO 6 2 2 2 3 4" xfId="4351"/>
    <cellStyle name="CABEÇALHO 6 2 2 2 3 4 2" xfId="4352"/>
    <cellStyle name="CABEÇALHO 6 2 2 2 3 5" xfId="4353"/>
    <cellStyle name="CABEÇALHO 6 2 2 2 3 5 2" xfId="4354"/>
    <cellStyle name="CABEÇALHO 6 2 2 2 3 6" xfId="4355"/>
    <cellStyle name="CABEÇALHO 6 2 2 2 3 7" xfId="4356"/>
    <cellStyle name="CABEÇALHO 6 2 2 2 3 8" xfId="4357"/>
    <cellStyle name="CABEÇALHO 6 2 2 2 3 9" xfId="4358"/>
    <cellStyle name="CABEÇALHO 6 2 2 2 4" xfId="4359"/>
    <cellStyle name="CABEÇALHO 6 2 2 2 4 2" xfId="4360"/>
    <cellStyle name="CABEÇALHO 6 2 2 2 4 2 2" xfId="4361"/>
    <cellStyle name="CABEÇALHO 6 2 2 2 4 2 2 2" xfId="4362"/>
    <cellStyle name="CABEÇALHO 6 2 2 2 4 2 2 3" xfId="4363"/>
    <cellStyle name="CABEÇALHO 6 2 2 2 4 2 2 4" xfId="4364"/>
    <cellStyle name="CABEÇALHO 6 2 2 2 4 2 2 5" xfId="4365"/>
    <cellStyle name="CABEÇALHO 6 2 2 2 4 2 2 6" xfId="4366"/>
    <cellStyle name="CABEÇALHO 6 2 2 2 4 2 2 7" xfId="4367"/>
    <cellStyle name="CABEÇALHO 6 2 2 2 4 2 2 8" xfId="4368"/>
    <cellStyle name="CABEÇALHO 6 2 2 2 4 2 3" xfId="4369"/>
    <cellStyle name="CABEÇALHO 6 2 2 2 4 2 4" xfId="4370"/>
    <cellStyle name="CABEÇALHO 6 2 2 2 4 2 5" xfId="4371"/>
    <cellStyle name="CABEÇALHO 6 2 2 2 4 2 6" xfId="4372"/>
    <cellStyle name="CABEÇALHO 6 2 2 2 4 2 7" xfId="4373"/>
    <cellStyle name="CABEÇALHO 6 2 2 2 4 2 8" xfId="4374"/>
    <cellStyle name="CABEÇALHO 6 2 2 2 4 3" xfId="4375"/>
    <cellStyle name="CABEÇALHO 6 2 2 2 4 3 2" xfId="4376"/>
    <cellStyle name="CABEÇALHO 6 2 2 2 4 3 3" xfId="4377"/>
    <cellStyle name="CABEÇALHO 6 2 2 2 4 3 4" xfId="4378"/>
    <cellStyle name="CABEÇALHO 6 2 2 2 4 3 5" xfId="4379"/>
    <cellStyle name="CABEÇALHO 6 2 2 2 4 3 6" xfId="4380"/>
    <cellStyle name="CABEÇALHO 6 2 2 2 4 3 7" xfId="4381"/>
    <cellStyle name="CABEÇALHO 6 2 2 2 4 4" xfId="4382"/>
    <cellStyle name="CABEÇALHO 6 2 2 2 4 4 2" xfId="4383"/>
    <cellStyle name="CABEÇALHO 6 2 2 2 4 5" xfId="4384"/>
    <cellStyle name="CABEÇALHO 6 2 2 2 4 5 2" xfId="4385"/>
    <cellStyle name="CABEÇALHO 6 2 2 2 4 6" xfId="4386"/>
    <cellStyle name="CABEÇALHO 6 2 2 2 4 7" xfId="4387"/>
    <cellStyle name="CABEÇALHO 6 2 2 2 4 8" xfId="4388"/>
    <cellStyle name="CABEÇALHO 6 2 2 2 4 9" xfId="4389"/>
    <cellStyle name="CABEÇALHO 6 2 2 2 5" xfId="4390"/>
    <cellStyle name="CABEÇALHO 6 2 2 2 5 2" xfId="4391"/>
    <cellStyle name="CABEÇALHO 6 2 2 2 5 2 2" xfId="4392"/>
    <cellStyle name="CABEÇALHO 6 2 2 2 5 2 3" xfId="4393"/>
    <cellStyle name="CABEÇALHO 6 2 2 2 5 2 4" xfId="4394"/>
    <cellStyle name="CABEÇALHO 6 2 2 2 5 2 5" xfId="4395"/>
    <cellStyle name="CABEÇALHO 6 2 2 2 5 2 6" xfId="4396"/>
    <cellStyle name="CABEÇALHO 6 2 2 2 5 2 7" xfId="4397"/>
    <cellStyle name="CABEÇALHO 6 2 2 2 5 2 8" xfId="4398"/>
    <cellStyle name="CABEÇALHO 6 2 2 2 5 3" xfId="4399"/>
    <cellStyle name="CABEÇALHO 6 2 2 2 5 4" xfId="4400"/>
    <cellStyle name="CABEÇALHO 6 2 2 2 5 5" xfId="4401"/>
    <cellStyle name="CABEÇALHO 6 2 2 2 5 6" xfId="4402"/>
    <cellStyle name="CABEÇALHO 6 2 2 2 5 7" xfId="4403"/>
    <cellStyle name="CABEÇALHO 6 2 2 2 5 8" xfId="4404"/>
    <cellStyle name="CABEÇALHO 6 2 2 2 6" xfId="4405"/>
    <cellStyle name="CABEÇALHO 6 2 2 2 6 2" xfId="4406"/>
    <cellStyle name="CABEÇALHO 6 2 2 2 6 3" xfId="4407"/>
    <cellStyle name="CABEÇALHO 6 2 2 2 6 4" xfId="4408"/>
    <cellStyle name="CABEÇALHO 6 2 2 2 6 5" xfId="4409"/>
    <cellStyle name="CABEÇALHO 6 2 2 2 6 6" xfId="4410"/>
    <cellStyle name="CABEÇALHO 6 2 2 2 6 7" xfId="4411"/>
    <cellStyle name="CABEÇALHO 6 2 2 2 7" xfId="4412"/>
    <cellStyle name="CABEÇALHO 6 2 2 2 7 2" xfId="4413"/>
    <cellStyle name="CABEÇALHO 6 2 2 2 8" xfId="4414"/>
    <cellStyle name="CABEÇALHO 6 2 2 2 8 2" xfId="4415"/>
    <cellStyle name="CABEÇALHO 6 2 2 2 9" xfId="4416"/>
    <cellStyle name="CABEÇALHO 6 2 2 3" xfId="4417"/>
    <cellStyle name="CABEÇALHO 6 2 2 3 10" xfId="4418"/>
    <cellStyle name="CABEÇALHO 6 2 2 3 11" xfId="4419"/>
    <cellStyle name="CABEÇALHO 6 2 2 3 12" xfId="4420"/>
    <cellStyle name="CABEÇALHO 6 2 2 3 2" xfId="4421"/>
    <cellStyle name="CABEÇALHO 6 2 2 3 2 2" xfId="4422"/>
    <cellStyle name="CABEÇALHO 6 2 2 3 2 2 2" xfId="4423"/>
    <cellStyle name="CABEÇALHO 6 2 2 3 2 2 2 2" xfId="4424"/>
    <cellStyle name="CABEÇALHO 6 2 2 3 2 2 2 3" xfId="4425"/>
    <cellStyle name="CABEÇALHO 6 2 2 3 2 2 2 4" xfId="4426"/>
    <cellStyle name="CABEÇALHO 6 2 2 3 2 2 2 5" xfId="4427"/>
    <cellStyle name="CABEÇALHO 6 2 2 3 2 2 2 6" xfId="4428"/>
    <cellStyle name="CABEÇALHO 6 2 2 3 2 2 2 7" xfId="4429"/>
    <cellStyle name="CABEÇALHO 6 2 2 3 2 2 2 8" xfId="4430"/>
    <cellStyle name="CABEÇALHO 6 2 2 3 2 2 3" xfId="4431"/>
    <cellStyle name="CABEÇALHO 6 2 2 3 2 2 4" xfId="4432"/>
    <cellStyle name="CABEÇALHO 6 2 2 3 2 2 5" xfId="4433"/>
    <cellStyle name="CABEÇALHO 6 2 2 3 2 2 6" xfId="4434"/>
    <cellStyle name="CABEÇALHO 6 2 2 3 2 2 7" xfId="4435"/>
    <cellStyle name="CABEÇALHO 6 2 2 3 2 2 8" xfId="4436"/>
    <cellStyle name="CABEÇALHO 6 2 2 3 2 3" xfId="4437"/>
    <cellStyle name="CABEÇALHO 6 2 2 3 2 3 2" xfId="4438"/>
    <cellStyle name="CABEÇALHO 6 2 2 3 2 3 3" xfId="4439"/>
    <cellStyle name="CABEÇALHO 6 2 2 3 2 3 4" xfId="4440"/>
    <cellStyle name="CABEÇALHO 6 2 2 3 2 3 5" xfId="4441"/>
    <cellStyle name="CABEÇALHO 6 2 2 3 2 3 6" xfId="4442"/>
    <cellStyle name="CABEÇALHO 6 2 2 3 2 3 7" xfId="4443"/>
    <cellStyle name="CABEÇALHO 6 2 2 3 2 4" xfId="4444"/>
    <cellStyle name="CABEÇALHO 6 2 2 3 2 4 2" xfId="4445"/>
    <cellStyle name="CABEÇALHO 6 2 2 3 2 5" xfId="4446"/>
    <cellStyle name="CABEÇALHO 6 2 2 3 2 5 2" xfId="4447"/>
    <cellStyle name="CABEÇALHO 6 2 2 3 2 6" xfId="4448"/>
    <cellStyle name="CABEÇALHO 6 2 2 3 2 7" xfId="4449"/>
    <cellStyle name="CABEÇALHO 6 2 2 3 2 8" xfId="4450"/>
    <cellStyle name="CABEÇALHO 6 2 2 3 2 9" xfId="4451"/>
    <cellStyle name="CABEÇALHO 6 2 2 3 3" xfId="4452"/>
    <cellStyle name="CABEÇALHO 6 2 2 3 3 2" xfId="4453"/>
    <cellStyle name="CABEÇALHO 6 2 2 3 3 2 2" xfId="4454"/>
    <cellStyle name="CABEÇALHO 6 2 2 3 3 2 2 2" xfId="4455"/>
    <cellStyle name="CABEÇALHO 6 2 2 3 3 2 2 3" xfId="4456"/>
    <cellStyle name="CABEÇALHO 6 2 2 3 3 2 2 4" xfId="4457"/>
    <cellStyle name="CABEÇALHO 6 2 2 3 3 2 2 5" xfId="4458"/>
    <cellStyle name="CABEÇALHO 6 2 2 3 3 2 2 6" xfId="4459"/>
    <cellStyle name="CABEÇALHO 6 2 2 3 3 2 2 7" xfId="4460"/>
    <cellStyle name="CABEÇALHO 6 2 2 3 3 2 2 8" xfId="4461"/>
    <cellStyle name="CABEÇALHO 6 2 2 3 3 2 3" xfId="4462"/>
    <cellStyle name="CABEÇALHO 6 2 2 3 3 2 4" xfId="4463"/>
    <cellStyle name="CABEÇALHO 6 2 2 3 3 2 5" xfId="4464"/>
    <cellStyle name="CABEÇALHO 6 2 2 3 3 2 6" xfId="4465"/>
    <cellStyle name="CABEÇALHO 6 2 2 3 3 2 7" xfId="4466"/>
    <cellStyle name="CABEÇALHO 6 2 2 3 3 2 8" xfId="4467"/>
    <cellStyle name="CABEÇALHO 6 2 2 3 3 3" xfId="4468"/>
    <cellStyle name="CABEÇALHO 6 2 2 3 3 3 2" xfId="4469"/>
    <cellStyle name="CABEÇALHO 6 2 2 3 3 3 3" xfId="4470"/>
    <cellStyle name="CABEÇALHO 6 2 2 3 3 3 4" xfId="4471"/>
    <cellStyle name="CABEÇALHO 6 2 2 3 3 3 5" xfId="4472"/>
    <cellStyle name="CABEÇALHO 6 2 2 3 3 3 6" xfId="4473"/>
    <cellStyle name="CABEÇALHO 6 2 2 3 3 3 7" xfId="4474"/>
    <cellStyle name="CABEÇALHO 6 2 2 3 3 4" xfId="4475"/>
    <cellStyle name="CABEÇALHO 6 2 2 3 3 4 2" xfId="4476"/>
    <cellStyle name="CABEÇALHO 6 2 2 3 3 5" xfId="4477"/>
    <cellStyle name="CABEÇALHO 6 2 2 3 3 5 2" xfId="4478"/>
    <cellStyle name="CABEÇALHO 6 2 2 3 3 6" xfId="4479"/>
    <cellStyle name="CABEÇALHO 6 2 2 3 3 7" xfId="4480"/>
    <cellStyle name="CABEÇALHO 6 2 2 3 3 8" xfId="4481"/>
    <cellStyle name="CABEÇALHO 6 2 2 3 3 9" xfId="4482"/>
    <cellStyle name="CABEÇALHO 6 2 2 3 4" xfId="4483"/>
    <cellStyle name="CABEÇALHO 6 2 2 3 4 2" xfId="4484"/>
    <cellStyle name="CABEÇALHO 6 2 2 3 4 2 2" xfId="4485"/>
    <cellStyle name="CABEÇALHO 6 2 2 3 4 2 2 2" xfId="4486"/>
    <cellStyle name="CABEÇALHO 6 2 2 3 4 2 2 3" xfId="4487"/>
    <cellStyle name="CABEÇALHO 6 2 2 3 4 2 2 4" xfId="4488"/>
    <cellStyle name="CABEÇALHO 6 2 2 3 4 2 2 5" xfId="4489"/>
    <cellStyle name="CABEÇALHO 6 2 2 3 4 2 2 6" xfId="4490"/>
    <cellStyle name="CABEÇALHO 6 2 2 3 4 2 2 7" xfId="4491"/>
    <cellStyle name="CABEÇALHO 6 2 2 3 4 2 2 8" xfId="4492"/>
    <cellStyle name="CABEÇALHO 6 2 2 3 4 2 3" xfId="4493"/>
    <cellStyle name="CABEÇALHO 6 2 2 3 4 2 4" xfId="4494"/>
    <cellStyle name="CABEÇALHO 6 2 2 3 4 2 5" xfId="4495"/>
    <cellStyle name="CABEÇALHO 6 2 2 3 4 2 6" xfId="4496"/>
    <cellStyle name="CABEÇALHO 6 2 2 3 4 2 7" xfId="4497"/>
    <cellStyle name="CABEÇALHO 6 2 2 3 4 2 8" xfId="4498"/>
    <cellStyle name="CABEÇALHO 6 2 2 3 4 3" xfId="4499"/>
    <cellStyle name="CABEÇALHO 6 2 2 3 4 3 2" xfId="4500"/>
    <cellStyle name="CABEÇALHO 6 2 2 3 4 3 3" xfId="4501"/>
    <cellStyle name="CABEÇALHO 6 2 2 3 4 3 4" xfId="4502"/>
    <cellStyle name="CABEÇALHO 6 2 2 3 4 3 5" xfId="4503"/>
    <cellStyle name="CABEÇALHO 6 2 2 3 4 3 6" xfId="4504"/>
    <cellStyle name="CABEÇALHO 6 2 2 3 4 3 7" xfId="4505"/>
    <cellStyle name="CABEÇALHO 6 2 2 3 4 4" xfId="4506"/>
    <cellStyle name="CABEÇALHO 6 2 2 3 4 4 2" xfId="4507"/>
    <cellStyle name="CABEÇALHO 6 2 2 3 4 5" xfId="4508"/>
    <cellStyle name="CABEÇALHO 6 2 2 3 4 5 2" xfId="4509"/>
    <cellStyle name="CABEÇALHO 6 2 2 3 4 6" xfId="4510"/>
    <cellStyle name="CABEÇALHO 6 2 2 3 4 7" xfId="4511"/>
    <cellStyle name="CABEÇALHO 6 2 2 3 4 8" xfId="4512"/>
    <cellStyle name="CABEÇALHO 6 2 2 3 4 9" xfId="4513"/>
    <cellStyle name="CABEÇALHO 6 2 2 3 5" xfId="4514"/>
    <cellStyle name="CABEÇALHO 6 2 2 3 5 2" xfId="4515"/>
    <cellStyle name="CABEÇALHO 6 2 2 3 5 2 2" xfId="4516"/>
    <cellStyle name="CABEÇALHO 6 2 2 3 5 2 3" xfId="4517"/>
    <cellStyle name="CABEÇALHO 6 2 2 3 5 2 4" xfId="4518"/>
    <cellStyle name="CABEÇALHO 6 2 2 3 5 2 5" xfId="4519"/>
    <cellStyle name="CABEÇALHO 6 2 2 3 5 2 6" xfId="4520"/>
    <cellStyle name="CABEÇALHO 6 2 2 3 5 2 7" xfId="4521"/>
    <cellStyle name="CABEÇALHO 6 2 2 3 5 2 8" xfId="4522"/>
    <cellStyle name="CABEÇALHO 6 2 2 3 5 3" xfId="4523"/>
    <cellStyle name="CABEÇALHO 6 2 2 3 5 4" xfId="4524"/>
    <cellStyle name="CABEÇALHO 6 2 2 3 5 5" xfId="4525"/>
    <cellStyle name="CABEÇALHO 6 2 2 3 5 6" xfId="4526"/>
    <cellStyle name="CABEÇALHO 6 2 2 3 5 7" xfId="4527"/>
    <cellStyle name="CABEÇALHO 6 2 2 3 5 8" xfId="4528"/>
    <cellStyle name="CABEÇALHO 6 2 2 3 6" xfId="4529"/>
    <cellStyle name="CABEÇALHO 6 2 2 3 6 2" xfId="4530"/>
    <cellStyle name="CABEÇALHO 6 2 2 3 6 3" xfId="4531"/>
    <cellStyle name="CABEÇALHO 6 2 2 3 6 4" xfId="4532"/>
    <cellStyle name="CABEÇALHO 6 2 2 3 6 5" xfId="4533"/>
    <cellStyle name="CABEÇALHO 6 2 2 3 6 6" xfId="4534"/>
    <cellStyle name="CABEÇALHO 6 2 2 3 6 7" xfId="4535"/>
    <cellStyle name="CABEÇALHO 6 2 2 3 7" xfId="4536"/>
    <cellStyle name="CABEÇALHO 6 2 2 3 7 2" xfId="4537"/>
    <cellStyle name="CABEÇALHO 6 2 2 3 8" xfId="4538"/>
    <cellStyle name="CABEÇALHO 6 2 2 3 8 2" xfId="4539"/>
    <cellStyle name="CABEÇALHO 6 2 2 3 9" xfId="4540"/>
    <cellStyle name="CABEÇALHO 6 2 2 4" xfId="4541"/>
    <cellStyle name="CABEÇALHO 6 2 2 4 2" xfId="4542"/>
    <cellStyle name="CABEÇALHO 6 2 2 4 2 2" xfId="4543"/>
    <cellStyle name="CABEÇALHO 6 2 2 4 2 2 2" xfId="4544"/>
    <cellStyle name="CABEÇALHO 6 2 2 4 2 2 3" xfId="4545"/>
    <cellStyle name="CABEÇALHO 6 2 2 4 2 2 4" xfId="4546"/>
    <cellStyle name="CABEÇALHO 6 2 2 4 2 2 5" xfId="4547"/>
    <cellStyle name="CABEÇALHO 6 2 2 4 2 2 6" xfId="4548"/>
    <cellStyle name="CABEÇALHO 6 2 2 4 2 2 7" xfId="4549"/>
    <cellStyle name="CABEÇALHO 6 2 2 4 2 2 8" xfId="4550"/>
    <cellStyle name="CABEÇALHO 6 2 2 4 2 3" xfId="4551"/>
    <cellStyle name="CABEÇALHO 6 2 2 4 2 4" xfId="4552"/>
    <cellStyle name="CABEÇALHO 6 2 2 4 2 5" xfId="4553"/>
    <cellStyle name="CABEÇALHO 6 2 2 4 2 6" xfId="4554"/>
    <cellStyle name="CABEÇALHO 6 2 2 4 2 7" xfId="4555"/>
    <cellStyle name="CABEÇALHO 6 2 2 4 2 8" xfId="4556"/>
    <cellStyle name="CABEÇALHO 6 2 2 4 3" xfId="4557"/>
    <cellStyle name="CABEÇALHO 6 2 2 4 3 2" xfId="4558"/>
    <cellStyle name="CABEÇALHO 6 2 2 4 3 3" xfId="4559"/>
    <cellStyle name="CABEÇALHO 6 2 2 4 3 4" xfId="4560"/>
    <cellStyle name="CABEÇALHO 6 2 2 4 3 5" xfId="4561"/>
    <cellStyle name="CABEÇALHO 6 2 2 4 3 6" xfId="4562"/>
    <cellStyle name="CABEÇALHO 6 2 2 4 3 7" xfId="4563"/>
    <cellStyle name="CABEÇALHO 6 2 2 4 4" xfId="4564"/>
    <cellStyle name="CABEÇALHO 6 2 2 4 4 2" xfId="4565"/>
    <cellStyle name="CABEÇALHO 6 2 2 4 5" xfId="4566"/>
    <cellStyle name="CABEÇALHO 6 2 2 4 5 2" xfId="4567"/>
    <cellStyle name="CABEÇALHO 6 2 2 4 6" xfId="4568"/>
    <cellStyle name="CABEÇALHO 6 2 2 4 7" xfId="4569"/>
    <cellStyle name="CABEÇALHO 6 2 2 4 8" xfId="4570"/>
    <cellStyle name="CABEÇALHO 6 2 2 4 9" xfId="4571"/>
    <cellStyle name="CABEÇALHO 6 2 2 5" xfId="4572"/>
    <cellStyle name="CABEÇALHO 6 2 2 5 2" xfId="4573"/>
    <cellStyle name="CABEÇALHO 6 2 2 5 2 2" xfId="4574"/>
    <cellStyle name="CABEÇALHO 6 2 2 5 2 2 2" xfId="4575"/>
    <cellStyle name="CABEÇALHO 6 2 2 5 2 2 3" xfId="4576"/>
    <cellStyle name="CABEÇALHO 6 2 2 5 2 2 4" xfId="4577"/>
    <cellStyle name="CABEÇALHO 6 2 2 5 2 2 5" xfId="4578"/>
    <cellStyle name="CABEÇALHO 6 2 2 5 2 2 6" xfId="4579"/>
    <cellStyle name="CABEÇALHO 6 2 2 5 2 2 7" xfId="4580"/>
    <cellStyle name="CABEÇALHO 6 2 2 5 2 2 8" xfId="4581"/>
    <cellStyle name="CABEÇALHO 6 2 2 5 2 3" xfId="4582"/>
    <cellStyle name="CABEÇALHO 6 2 2 5 2 4" xfId="4583"/>
    <cellStyle name="CABEÇALHO 6 2 2 5 2 5" xfId="4584"/>
    <cellStyle name="CABEÇALHO 6 2 2 5 2 6" xfId="4585"/>
    <cellStyle name="CABEÇALHO 6 2 2 5 2 7" xfId="4586"/>
    <cellStyle name="CABEÇALHO 6 2 2 5 2 8" xfId="4587"/>
    <cellStyle name="CABEÇALHO 6 2 2 5 3" xfId="4588"/>
    <cellStyle name="CABEÇALHO 6 2 2 5 3 2" xfId="4589"/>
    <cellStyle name="CABEÇALHO 6 2 2 5 3 3" xfId="4590"/>
    <cellStyle name="CABEÇALHO 6 2 2 5 3 4" xfId="4591"/>
    <cellStyle name="CABEÇALHO 6 2 2 5 3 5" xfId="4592"/>
    <cellStyle name="CABEÇALHO 6 2 2 5 3 6" xfId="4593"/>
    <cellStyle name="CABEÇALHO 6 2 2 5 3 7" xfId="4594"/>
    <cellStyle name="CABEÇALHO 6 2 2 5 4" xfId="4595"/>
    <cellStyle name="CABEÇALHO 6 2 2 5 4 2" xfId="4596"/>
    <cellStyle name="CABEÇALHO 6 2 2 5 5" xfId="4597"/>
    <cellStyle name="CABEÇALHO 6 2 2 5 5 2" xfId="4598"/>
    <cellStyle name="CABEÇALHO 6 2 2 5 6" xfId="4599"/>
    <cellStyle name="CABEÇALHO 6 2 2 5 7" xfId="4600"/>
    <cellStyle name="CABEÇALHO 6 2 2 5 8" xfId="4601"/>
    <cellStyle name="CABEÇALHO 6 2 2 5 9" xfId="4602"/>
    <cellStyle name="CABEÇALHO 6 2 2 6" xfId="4603"/>
    <cellStyle name="CABEÇALHO 6 2 2 6 2" xfId="4604"/>
    <cellStyle name="CABEÇALHO 6 2 2 6 2 2" xfId="4605"/>
    <cellStyle name="CABEÇALHO 6 2 2 6 2 2 2" xfId="4606"/>
    <cellStyle name="CABEÇALHO 6 2 2 6 2 2 3" xfId="4607"/>
    <cellStyle name="CABEÇALHO 6 2 2 6 2 2 4" xfId="4608"/>
    <cellStyle name="CABEÇALHO 6 2 2 6 2 2 5" xfId="4609"/>
    <cellStyle name="CABEÇALHO 6 2 2 6 2 2 6" xfId="4610"/>
    <cellStyle name="CABEÇALHO 6 2 2 6 2 2 7" xfId="4611"/>
    <cellStyle name="CABEÇALHO 6 2 2 6 2 2 8" xfId="4612"/>
    <cellStyle name="CABEÇALHO 6 2 2 6 2 3" xfId="4613"/>
    <cellStyle name="CABEÇALHO 6 2 2 6 2 4" xfId="4614"/>
    <cellStyle name="CABEÇALHO 6 2 2 6 2 5" xfId="4615"/>
    <cellStyle name="CABEÇALHO 6 2 2 6 2 6" xfId="4616"/>
    <cellStyle name="CABEÇALHO 6 2 2 6 2 7" xfId="4617"/>
    <cellStyle name="CABEÇALHO 6 2 2 6 2 8" xfId="4618"/>
    <cellStyle name="CABEÇALHO 6 2 2 6 3" xfId="4619"/>
    <cellStyle name="CABEÇALHO 6 2 2 6 3 2" xfId="4620"/>
    <cellStyle name="CABEÇALHO 6 2 2 6 3 3" xfId="4621"/>
    <cellStyle name="CABEÇALHO 6 2 2 6 3 4" xfId="4622"/>
    <cellStyle name="CABEÇALHO 6 2 2 6 3 5" xfId="4623"/>
    <cellStyle name="CABEÇALHO 6 2 2 6 3 6" xfId="4624"/>
    <cellStyle name="CABEÇALHO 6 2 2 6 3 7" xfId="4625"/>
    <cellStyle name="CABEÇALHO 6 2 2 6 4" xfId="4626"/>
    <cellStyle name="CABEÇALHO 6 2 2 6 4 2" xfId="4627"/>
    <cellStyle name="CABEÇALHO 6 2 2 6 5" xfId="4628"/>
    <cellStyle name="CABEÇALHO 6 2 2 6 5 2" xfId="4629"/>
    <cellStyle name="CABEÇALHO 6 2 2 6 6" xfId="4630"/>
    <cellStyle name="CABEÇALHO 6 2 2 6 7" xfId="4631"/>
    <cellStyle name="CABEÇALHO 6 2 2 6 8" xfId="4632"/>
    <cellStyle name="CABEÇALHO 6 2 2 6 9" xfId="4633"/>
    <cellStyle name="CABEÇALHO 6 2 2 7" xfId="4634"/>
    <cellStyle name="CABEÇALHO 6 2 2 7 2" xfId="4635"/>
    <cellStyle name="CABEÇALHO 6 2 2 7 2 2" xfId="4636"/>
    <cellStyle name="CABEÇALHO 6 2 2 7 2 3" xfId="4637"/>
    <cellStyle name="CABEÇALHO 6 2 2 7 2 4" xfId="4638"/>
    <cellStyle name="CABEÇALHO 6 2 2 7 2 5" xfId="4639"/>
    <cellStyle name="CABEÇALHO 6 2 2 7 2 6" xfId="4640"/>
    <cellStyle name="CABEÇALHO 6 2 2 7 2 7" xfId="4641"/>
    <cellStyle name="CABEÇALHO 6 2 2 7 2 8" xfId="4642"/>
    <cellStyle name="CABEÇALHO 6 2 2 7 3" xfId="4643"/>
    <cellStyle name="CABEÇALHO 6 2 2 7 4" xfId="4644"/>
    <cellStyle name="CABEÇALHO 6 2 2 7 5" xfId="4645"/>
    <cellStyle name="CABEÇALHO 6 2 2 7 6" xfId="4646"/>
    <cellStyle name="CABEÇALHO 6 2 2 7 7" xfId="4647"/>
    <cellStyle name="CABEÇALHO 6 2 2 7 8" xfId="4648"/>
    <cellStyle name="CABEÇALHO 6 2 2 8" xfId="4649"/>
    <cellStyle name="CABEÇALHO 6 2 2 8 2" xfId="4650"/>
    <cellStyle name="CABEÇALHO 6 2 2 8 3" xfId="4651"/>
    <cellStyle name="CABEÇALHO 6 2 2 8 4" xfId="4652"/>
    <cellStyle name="CABEÇALHO 6 2 2 8 5" xfId="4653"/>
    <cellStyle name="CABEÇALHO 6 2 2 8 6" xfId="4654"/>
    <cellStyle name="CABEÇALHO 6 2 2 8 7" xfId="4655"/>
    <cellStyle name="CABEÇALHO 6 2 2 9" xfId="4656"/>
    <cellStyle name="CABEÇALHO 6 2 2 9 2" xfId="4657"/>
    <cellStyle name="CABEÇALHO 6 2 3" xfId="4658"/>
    <cellStyle name="CABEÇALHO 6 2 3 10" xfId="4659"/>
    <cellStyle name="CABEÇALHO 6 2 3 11" xfId="4660"/>
    <cellStyle name="CABEÇALHO 6 2 3 12" xfId="4661"/>
    <cellStyle name="CABEÇALHO 6 2 3 2" xfId="4662"/>
    <cellStyle name="CABEÇALHO 6 2 3 2 2" xfId="4663"/>
    <cellStyle name="CABEÇALHO 6 2 3 2 2 2" xfId="4664"/>
    <cellStyle name="CABEÇALHO 6 2 3 2 2 2 2" xfId="4665"/>
    <cellStyle name="CABEÇALHO 6 2 3 2 2 2 3" xfId="4666"/>
    <cellStyle name="CABEÇALHO 6 2 3 2 2 2 4" xfId="4667"/>
    <cellStyle name="CABEÇALHO 6 2 3 2 2 2 5" xfId="4668"/>
    <cellStyle name="CABEÇALHO 6 2 3 2 2 2 6" xfId="4669"/>
    <cellStyle name="CABEÇALHO 6 2 3 2 2 2 7" xfId="4670"/>
    <cellStyle name="CABEÇALHO 6 2 3 2 2 2 8" xfId="4671"/>
    <cellStyle name="CABEÇALHO 6 2 3 2 2 3" xfId="4672"/>
    <cellStyle name="CABEÇALHO 6 2 3 2 2 4" xfId="4673"/>
    <cellStyle name="CABEÇALHO 6 2 3 2 2 5" xfId="4674"/>
    <cellStyle name="CABEÇALHO 6 2 3 2 2 6" xfId="4675"/>
    <cellStyle name="CABEÇALHO 6 2 3 2 2 7" xfId="4676"/>
    <cellStyle name="CABEÇALHO 6 2 3 2 2 8" xfId="4677"/>
    <cellStyle name="CABEÇALHO 6 2 3 2 3" xfId="4678"/>
    <cellStyle name="CABEÇALHO 6 2 3 2 3 2" xfId="4679"/>
    <cellStyle name="CABEÇALHO 6 2 3 2 3 3" xfId="4680"/>
    <cellStyle name="CABEÇALHO 6 2 3 2 3 4" xfId="4681"/>
    <cellStyle name="CABEÇALHO 6 2 3 2 3 5" xfId="4682"/>
    <cellStyle name="CABEÇALHO 6 2 3 2 3 6" xfId="4683"/>
    <cellStyle name="CABEÇALHO 6 2 3 2 3 7" xfId="4684"/>
    <cellStyle name="CABEÇALHO 6 2 3 2 4" xfId="4685"/>
    <cellStyle name="CABEÇALHO 6 2 3 2 4 2" xfId="4686"/>
    <cellStyle name="CABEÇALHO 6 2 3 2 5" xfId="4687"/>
    <cellStyle name="CABEÇALHO 6 2 3 2 5 2" xfId="4688"/>
    <cellStyle name="CABEÇALHO 6 2 3 2 6" xfId="4689"/>
    <cellStyle name="CABEÇALHO 6 2 3 2 7" xfId="4690"/>
    <cellStyle name="CABEÇALHO 6 2 3 2 8" xfId="4691"/>
    <cellStyle name="CABEÇALHO 6 2 3 2 9" xfId="4692"/>
    <cellStyle name="CABEÇALHO 6 2 3 3" xfId="4693"/>
    <cellStyle name="CABEÇALHO 6 2 3 3 2" xfId="4694"/>
    <cellStyle name="CABEÇALHO 6 2 3 3 2 2" xfId="4695"/>
    <cellStyle name="CABEÇALHO 6 2 3 3 2 2 2" xfId="4696"/>
    <cellStyle name="CABEÇALHO 6 2 3 3 2 2 3" xfId="4697"/>
    <cellStyle name="CABEÇALHO 6 2 3 3 2 2 4" xfId="4698"/>
    <cellStyle name="CABEÇALHO 6 2 3 3 2 2 5" xfId="4699"/>
    <cellStyle name="CABEÇALHO 6 2 3 3 2 2 6" xfId="4700"/>
    <cellStyle name="CABEÇALHO 6 2 3 3 2 2 7" xfId="4701"/>
    <cellStyle name="CABEÇALHO 6 2 3 3 2 2 8" xfId="4702"/>
    <cellStyle name="CABEÇALHO 6 2 3 3 2 3" xfId="4703"/>
    <cellStyle name="CABEÇALHO 6 2 3 3 2 4" xfId="4704"/>
    <cellStyle name="CABEÇALHO 6 2 3 3 2 5" xfId="4705"/>
    <cellStyle name="CABEÇALHO 6 2 3 3 2 6" xfId="4706"/>
    <cellStyle name="CABEÇALHO 6 2 3 3 2 7" xfId="4707"/>
    <cellStyle name="CABEÇALHO 6 2 3 3 2 8" xfId="4708"/>
    <cellStyle name="CABEÇALHO 6 2 3 3 3" xfId="4709"/>
    <cellStyle name="CABEÇALHO 6 2 3 3 3 2" xfId="4710"/>
    <cellStyle name="CABEÇALHO 6 2 3 3 3 3" xfId="4711"/>
    <cellStyle name="CABEÇALHO 6 2 3 3 3 4" xfId="4712"/>
    <cellStyle name="CABEÇALHO 6 2 3 3 3 5" xfId="4713"/>
    <cellStyle name="CABEÇALHO 6 2 3 3 3 6" xfId="4714"/>
    <cellStyle name="CABEÇALHO 6 2 3 3 3 7" xfId="4715"/>
    <cellStyle name="CABEÇALHO 6 2 3 3 4" xfId="4716"/>
    <cellStyle name="CABEÇALHO 6 2 3 3 4 2" xfId="4717"/>
    <cellStyle name="CABEÇALHO 6 2 3 3 5" xfId="4718"/>
    <cellStyle name="CABEÇALHO 6 2 3 3 5 2" xfId="4719"/>
    <cellStyle name="CABEÇALHO 6 2 3 3 6" xfId="4720"/>
    <cellStyle name="CABEÇALHO 6 2 3 3 7" xfId="4721"/>
    <cellStyle name="CABEÇALHO 6 2 3 3 8" xfId="4722"/>
    <cellStyle name="CABEÇALHO 6 2 3 3 9" xfId="4723"/>
    <cellStyle name="CABEÇALHO 6 2 3 4" xfId="4724"/>
    <cellStyle name="CABEÇALHO 6 2 3 4 2" xfId="4725"/>
    <cellStyle name="CABEÇALHO 6 2 3 4 2 2" xfId="4726"/>
    <cellStyle name="CABEÇALHO 6 2 3 4 2 2 2" xfId="4727"/>
    <cellStyle name="CABEÇALHO 6 2 3 4 2 2 3" xfId="4728"/>
    <cellStyle name="CABEÇALHO 6 2 3 4 2 2 4" xfId="4729"/>
    <cellStyle name="CABEÇALHO 6 2 3 4 2 2 5" xfId="4730"/>
    <cellStyle name="CABEÇALHO 6 2 3 4 2 2 6" xfId="4731"/>
    <cellStyle name="CABEÇALHO 6 2 3 4 2 2 7" xfId="4732"/>
    <cellStyle name="CABEÇALHO 6 2 3 4 2 2 8" xfId="4733"/>
    <cellStyle name="CABEÇALHO 6 2 3 4 2 3" xfId="4734"/>
    <cellStyle name="CABEÇALHO 6 2 3 4 2 4" xfId="4735"/>
    <cellStyle name="CABEÇALHO 6 2 3 4 2 5" xfId="4736"/>
    <cellStyle name="CABEÇALHO 6 2 3 4 2 6" xfId="4737"/>
    <cellStyle name="CABEÇALHO 6 2 3 4 2 7" xfId="4738"/>
    <cellStyle name="CABEÇALHO 6 2 3 4 2 8" xfId="4739"/>
    <cellStyle name="CABEÇALHO 6 2 3 4 3" xfId="4740"/>
    <cellStyle name="CABEÇALHO 6 2 3 4 3 2" xfId="4741"/>
    <cellStyle name="CABEÇALHO 6 2 3 4 3 3" xfId="4742"/>
    <cellStyle name="CABEÇALHO 6 2 3 4 3 4" xfId="4743"/>
    <cellStyle name="CABEÇALHO 6 2 3 4 3 5" xfId="4744"/>
    <cellStyle name="CABEÇALHO 6 2 3 4 3 6" xfId="4745"/>
    <cellStyle name="CABEÇALHO 6 2 3 4 3 7" xfId="4746"/>
    <cellStyle name="CABEÇALHO 6 2 3 4 4" xfId="4747"/>
    <cellStyle name="CABEÇALHO 6 2 3 4 4 2" xfId="4748"/>
    <cellStyle name="CABEÇALHO 6 2 3 4 5" xfId="4749"/>
    <cellStyle name="CABEÇALHO 6 2 3 4 5 2" xfId="4750"/>
    <cellStyle name="CABEÇALHO 6 2 3 4 6" xfId="4751"/>
    <cellStyle name="CABEÇALHO 6 2 3 4 7" xfId="4752"/>
    <cellStyle name="CABEÇALHO 6 2 3 4 8" xfId="4753"/>
    <cellStyle name="CABEÇALHO 6 2 3 4 9" xfId="4754"/>
    <cellStyle name="CABEÇALHO 6 2 3 5" xfId="4755"/>
    <cellStyle name="CABEÇALHO 6 2 3 5 2" xfId="4756"/>
    <cellStyle name="CABEÇALHO 6 2 3 5 2 2" xfId="4757"/>
    <cellStyle name="CABEÇALHO 6 2 3 5 2 3" xfId="4758"/>
    <cellStyle name="CABEÇALHO 6 2 3 5 2 4" xfId="4759"/>
    <cellStyle name="CABEÇALHO 6 2 3 5 2 5" xfId="4760"/>
    <cellStyle name="CABEÇALHO 6 2 3 5 2 6" xfId="4761"/>
    <cellStyle name="CABEÇALHO 6 2 3 5 2 7" xfId="4762"/>
    <cellStyle name="CABEÇALHO 6 2 3 5 2 8" xfId="4763"/>
    <cellStyle name="CABEÇALHO 6 2 3 5 3" xfId="4764"/>
    <cellStyle name="CABEÇALHO 6 2 3 5 4" xfId="4765"/>
    <cellStyle name="CABEÇALHO 6 2 3 5 5" xfId="4766"/>
    <cellStyle name="CABEÇALHO 6 2 3 5 6" xfId="4767"/>
    <cellStyle name="CABEÇALHO 6 2 3 5 7" xfId="4768"/>
    <cellStyle name="CABEÇALHO 6 2 3 5 8" xfId="4769"/>
    <cellStyle name="CABEÇALHO 6 2 3 6" xfId="4770"/>
    <cellStyle name="CABEÇALHO 6 2 3 6 2" xfId="4771"/>
    <cellStyle name="CABEÇALHO 6 2 3 6 3" xfId="4772"/>
    <cellStyle name="CABEÇALHO 6 2 3 6 4" xfId="4773"/>
    <cellStyle name="CABEÇALHO 6 2 3 6 5" xfId="4774"/>
    <cellStyle name="CABEÇALHO 6 2 3 6 6" xfId="4775"/>
    <cellStyle name="CABEÇALHO 6 2 3 6 7" xfId="4776"/>
    <cellStyle name="CABEÇALHO 6 2 3 7" xfId="4777"/>
    <cellStyle name="CABEÇALHO 6 2 3 7 2" xfId="4778"/>
    <cellStyle name="CABEÇALHO 6 2 3 8" xfId="4779"/>
    <cellStyle name="CABEÇALHO 6 2 3 8 2" xfId="4780"/>
    <cellStyle name="CABEÇALHO 6 2 3 9" xfId="4781"/>
    <cellStyle name="CABEÇALHO 6 2 4" xfId="4782"/>
    <cellStyle name="CABEÇALHO 6 2 4 10" xfId="4783"/>
    <cellStyle name="CABEÇALHO 6 2 4 11" xfId="4784"/>
    <cellStyle name="CABEÇALHO 6 2 4 12" xfId="4785"/>
    <cellStyle name="CABEÇALHO 6 2 4 2" xfId="4786"/>
    <cellStyle name="CABEÇALHO 6 2 4 2 2" xfId="4787"/>
    <cellStyle name="CABEÇALHO 6 2 4 2 2 2" xfId="4788"/>
    <cellStyle name="CABEÇALHO 6 2 4 2 2 2 2" xfId="4789"/>
    <cellStyle name="CABEÇALHO 6 2 4 2 2 2 3" xfId="4790"/>
    <cellStyle name="CABEÇALHO 6 2 4 2 2 2 4" xfId="4791"/>
    <cellStyle name="CABEÇALHO 6 2 4 2 2 2 5" xfId="4792"/>
    <cellStyle name="CABEÇALHO 6 2 4 2 2 2 6" xfId="4793"/>
    <cellStyle name="CABEÇALHO 6 2 4 2 2 2 7" xfId="4794"/>
    <cellStyle name="CABEÇALHO 6 2 4 2 2 2 8" xfId="4795"/>
    <cellStyle name="CABEÇALHO 6 2 4 2 2 3" xfId="4796"/>
    <cellStyle name="CABEÇALHO 6 2 4 2 2 4" xfId="4797"/>
    <cellStyle name="CABEÇALHO 6 2 4 2 2 5" xfId="4798"/>
    <cellStyle name="CABEÇALHO 6 2 4 2 2 6" xfId="4799"/>
    <cellStyle name="CABEÇALHO 6 2 4 2 2 7" xfId="4800"/>
    <cellStyle name="CABEÇALHO 6 2 4 2 2 8" xfId="4801"/>
    <cellStyle name="CABEÇALHO 6 2 4 2 3" xfId="4802"/>
    <cellStyle name="CABEÇALHO 6 2 4 2 3 2" xfId="4803"/>
    <cellStyle name="CABEÇALHO 6 2 4 2 3 3" xfId="4804"/>
    <cellStyle name="CABEÇALHO 6 2 4 2 3 4" xfId="4805"/>
    <cellStyle name="CABEÇALHO 6 2 4 2 3 5" xfId="4806"/>
    <cellStyle name="CABEÇALHO 6 2 4 2 3 6" xfId="4807"/>
    <cellStyle name="CABEÇALHO 6 2 4 2 3 7" xfId="4808"/>
    <cellStyle name="CABEÇALHO 6 2 4 2 4" xfId="4809"/>
    <cellStyle name="CABEÇALHO 6 2 4 2 4 2" xfId="4810"/>
    <cellStyle name="CABEÇALHO 6 2 4 2 5" xfId="4811"/>
    <cellStyle name="CABEÇALHO 6 2 4 2 5 2" xfId="4812"/>
    <cellStyle name="CABEÇALHO 6 2 4 2 6" xfId="4813"/>
    <cellStyle name="CABEÇALHO 6 2 4 2 7" xfId="4814"/>
    <cellStyle name="CABEÇALHO 6 2 4 2 8" xfId="4815"/>
    <cellStyle name="CABEÇALHO 6 2 4 2 9" xfId="4816"/>
    <cellStyle name="CABEÇALHO 6 2 4 3" xfId="4817"/>
    <cellStyle name="CABEÇALHO 6 2 4 3 2" xfId="4818"/>
    <cellStyle name="CABEÇALHO 6 2 4 3 2 2" xfId="4819"/>
    <cellStyle name="CABEÇALHO 6 2 4 3 2 2 2" xfId="4820"/>
    <cellStyle name="CABEÇALHO 6 2 4 3 2 2 3" xfId="4821"/>
    <cellStyle name="CABEÇALHO 6 2 4 3 2 2 4" xfId="4822"/>
    <cellStyle name="CABEÇALHO 6 2 4 3 2 2 5" xfId="4823"/>
    <cellStyle name="CABEÇALHO 6 2 4 3 2 2 6" xfId="4824"/>
    <cellStyle name="CABEÇALHO 6 2 4 3 2 2 7" xfId="4825"/>
    <cellStyle name="CABEÇALHO 6 2 4 3 2 2 8" xfId="4826"/>
    <cellStyle name="CABEÇALHO 6 2 4 3 2 3" xfId="4827"/>
    <cellStyle name="CABEÇALHO 6 2 4 3 2 4" xfId="4828"/>
    <cellStyle name="CABEÇALHO 6 2 4 3 2 5" xfId="4829"/>
    <cellStyle name="CABEÇALHO 6 2 4 3 2 6" xfId="4830"/>
    <cellStyle name="CABEÇALHO 6 2 4 3 2 7" xfId="4831"/>
    <cellStyle name="CABEÇALHO 6 2 4 3 2 8" xfId="4832"/>
    <cellStyle name="CABEÇALHO 6 2 4 3 3" xfId="4833"/>
    <cellStyle name="CABEÇALHO 6 2 4 3 3 2" xfId="4834"/>
    <cellStyle name="CABEÇALHO 6 2 4 3 3 3" xfId="4835"/>
    <cellStyle name="CABEÇALHO 6 2 4 3 3 4" xfId="4836"/>
    <cellStyle name="CABEÇALHO 6 2 4 3 3 5" xfId="4837"/>
    <cellStyle name="CABEÇALHO 6 2 4 3 3 6" xfId="4838"/>
    <cellStyle name="CABEÇALHO 6 2 4 3 3 7" xfId="4839"/>
    <cellStyle name="CABEÇALHO 6 2 4 3 4" xfId="4840"/>
    <cellStyle name="CABEÇALHO 6 2 4 3 4 2" xfId="4841"/>
    <cellStyle name="CABEÇALHO 6 2 4 3 5" xfId="4842"/>
    <cellStyle name="CABEÇALHO 6 2 4 3 5 2" xfId="4843"/>
    <cellStyle name="CABEÇALHO 6 2 4 3 6" xfId="4844"/>
    <cellStyle name="CABEÇALHO 6 2 4 3 7" xfId="4845"/>
    <cellStyle name="CABEÇALHO 6 2 4 3 8" xfId="4846"/>
    <cellStyle name="CABEÇALHO 6 2 4 3 9" xfId="4847"/>
    <cellStyle name="CABEÇALHO 6 2 4 4" xfId="4848"/>
    <cellStyle name="CABEÇALHO 6 2 4 4 2" xfId="4849"/>
    <cellStyle name="CABEÇALHO 6 2 4 4 2 2" xfId="4850"/>
    <cellStyle name="CABEÇALHO 6 2 4 4 2 2 2" xfId="4851"/>
    <cellStyle name="CABEÇALHO 6 2 4 4 2 2 3" xfId="4852"/>
    <cellStyle name="CABEÇALHO 6 2 4 4 2 2 4" xfId="4853"/>
    <cellStyle name="CABEÇALHO 6 2 4 4 2 2 5" xfId="4854"/>
    <cellStyle name="CABEÇALHO 6 2 4 4 2 2 6" xfId="4855"/>
    <cellStyle name="CABEÇALHO 6 2 4 4 2 2 7" xfId="4856"/>
    <cellStyle name="CABEÇALHO 6 2 4 4 2 2 8" xfId="4857"/>
    <cellStyle name="CABEÇALHO 6 2 4 4 2 3" xfId="4858"/>
    <cellStyle name="CABEÇALHO 6 2 4 4 2 4" xfId="4859"/>
    <cellStyle name="CABEÇALHO 6 2 4 4 2 5" xfId="4860"/>
    <cellStyle name="CABEÇALHO 6 2 4 4 2 6" xfId="4861"/>
    <cellStyle name="CABEÇALHO 6 2 4 4 2 7" xfId="4862"/>
    <cellStyle name="CABEÇALHO 6 2 4 4 2 8" xfId="4863"/>
    <cellStyle name="CABEÇALHO 6 2 4 4 3" xfId="4864"/>
    <cellStyle name="CABEÇALHO 6 2 4 4 3 2" xfId="4865"/>
    <cellStyle name="CABEÇALHO 6 2 4 4 3 3" xfId="4866"/>
    <cellStyle name="CABEÇALHO 6 2 4 4 3 4" xfId="4867"/>
    <cellStyle name="CABEÇALHO 6 2 4 4 3 5" xfId="4868"/>
    <cellStyle name="CABEÇALHO 6 2 4 4 3 6" xfId="4869"/>
    <cellStyle name="CABEÇALHO 6 2 4 4 3 7" xfId="4870"/>
    <cellStyle name="CABEÇALHO 6 2 4 4 4" xfId="4871"/>
    <cellStyle name="CABEÇALHO 6 2 4 4 4 2" xfId="4872"/>
    <cellStyle name="CABEÇALHO 6 2 4 4 5" xfId="4873"/>
    <cellStyle name="CABEÇALHO 6 2 4 4 5 2" xfId="4874"/>
    <cellStyle name="CABEÇALHO 6 2 4 4 6" xfId="4875"/>
    <cellStyle name="CABEÇALHO 6 2 4 4 7" xfId="4876"/>
    <cellStyle name="CABEÇALHO 6 2 4 4 8" xfId="4877"/>
    <cellStyle name="CABEÇALHO 6 2 4 4 9" xfId="4878"/>
    <cellStyle name="CABEÇALHO 6 2 4 5" xfId="4879"/>
    <cellStyle name="CABEÇALHO 6 2 4 5 2" xfId="4880"/>
    <cellStyle name="CABEÇALHO 6 2 4 5 2 2" xfId="4881"/>
    <cellStyle name="CABEÇALHO 6 2 4 5 2 3" xfId="4882"/>
    <cellStyle name="CABEÇALHO 6 2 4 5 2 4" xfId="4883"/>
    <cellStyle name="CABEÇALHO 6 2 4 5 2 5" xfId="4884"/>
    <cellStyle name="CABEÇALHO 6 2 4 5 2 6" xfId="4885"/>
    <cellStyle name="CABEÇALHO 6 2 4 5 2 7" xfId="4886"/>
    <cellStyle name="CABEÇALHO 6 2 4 5 2 8" xfId="4887"/>
    <cellStyle name="CABEÇALHO 6 2 4 5 3" xfId="4888"/>
    <cellStyle name="CABEÇALHO 6 2 4 5 4" xfId="4889"/>
    <cellStyle name="CABEÇALHO 6 2 4 5 5" xfId="4890"/>
    <cellStyle name="CABEÇALHO 6 2 4 5 6" xfId="4891"/>
    <cellStyle name="CABEÇALHO 6 2 4 5 7" xfId="4892"/>
    <cellStyle name="CABEÇALHO 6 2 4 5 8" xfId="4893"/>
    <cellStyle name="CABEÇALHO 6 2 4 6" xfId="4894"/>
    <cellStyle name="CABEÇALHO 6 2 4 6 2" xfId="4895"/>
    <cellStyle name="CABEÇALHO 6 2 4 6 3" xfId="4896"/>
    <cellStyle name="CABEÇALHO 6 2 4 6 4" xfId="4897"/>
    <cellStyle name="CABEÇALHO 6 2 4 6 5" xfId="4898"/>
    <cellStyle name="CABEÇALHO 6 2 4 6 6" xfId="4899"/>
    <cellStyle name="CABEÇALHO 6 2 4 6 7" xfId="4900"/>
    <cellStyle name="CABEÇALHO 6 2 4 7" xfId="4901"/>
    <cellStyle name="CABEÇALHO 6 2 4 7 2" xfId="4902"/>
    <cellStyle name="CABEÇALHO 6 2 4 8" xfId="4903"/>
    <cellStyle name="CABEÇALHO 6 2 4 8 2" xfId="4904"/>
    <cellStyle name="CABEÇALHO 6 2 4 9" xfId="4905"/>
    <cellStyle name="CABEÇALHO 6 2 5" xfId="4906"/>
    <cellStyle name="CABEÇALHO 6 2 5 2" xfId="4907"/>
    <cellStyle name="CABEÇALHO 6 2 5 2 2" xfId="4908"/>
    <cellStyle name="CABEÇALHO 6 2 5 2 2 2" xfId="4909"/>
    <cellStyle name="CABEÇALHO 6 2 5 2 2 3" xfId="4910"/>
    <cellStyle name="CABEÇALHO 6 2 5 2 2 4" xfId="4911"/>
    <cellStyle name="CABEÇALHO 6 2 5 2 2 5" xfId="4912"/>
    <cellStyle name="CABEÇALHO 6 2 5 2 2 6" xfId="4913"/>
    <cellStyle name="CABEÇALHO 6 2 5 2 2 7" xfId="4914"/>
    <cellStyle name="CABEÇALHO 6 2 5 2 2 8" xfId="4915"/>
    <cellStyle name="CABEÇALHO 6 2 5 2 3" xfId="4916"/>
    <cellStyle name="CABEÇALHO 6 2 5 2 4" xfId="4917"/>
    <cellStyle name="CABEÇALHO 6 2 5 2 5" xfId="4918"/>
    <cellStyle name="CABEÇALHO 6 2 5 2 6" xfId="4919"/>
    <cellStyle name="CABEÇALHO 6 2 5 2 7" xfId="4920"/>
    <cellStyle name="CABEÇALHO 6 2 5 2 8" xfId="4921"/>
    <cellStyle name="CABEÇALHO 6 2 5 3" xfId="4922"/>
    <cellStyle name="CABEÇALHO 6 2 5 3 2" xfId="4923"/>
    <cellStyle name="CABEÇALHO 6 2 5 3 3" xfId="4924"/>
    <cellStyle name="CABEÇALHO 6 2 5 3 4" xfId="4925"/>
    <cellStyle name="CABEÇALHO 6 2 5 3 5" xfId="4926"/>
    <cellStyle name="CABEÇALHO 6 2 5 3 6" xfId="4927"/>
    <cellStyle name="CABEÇALHO 6 2 5 3 7" xfId="4928"/>
    <cellStyle name="CABEÇALHO 6 2 5 4" xfId="4929"/>
    <cellStyle name="CABEÇALHO 6 2 5 4 2" xfId="4930"/>
    <cellStyle name="CABEÇALHO 6 2 5 5" xfId="4931"/>
    <cellStyle name="CABEÇALHO 6 2 5 5 2" xfId="4932"/>
    <cellStyle name="CABEÇALHO 6 2 5 6" xfId="4933"/>
    <cellStyle name="CABEÇALHO 6 2 5 7" xfId="4934"/>
    <cellStyle name="CABEÇALHO 6 2 5 8" xfId="4935"/>
    <cellStyle name="CABEÇALHO 6 2 5 9" xfId="4936"/>
    <cellStyle name="CABEÇALHO 6 2 6" xfId="4937"/>
    <cellStyle name="CABEÇALHO 6 2 6 2" xfId="4938"/>
    <cellStyle name="CABEÇALHO 6 2 6 2 2" xfId="4939"/>
    <cellStyle name="CABEÇALHO 6 2 6 2 2 2" xfId="4940"/>
    <cellStyle name="CABEÇALHO 6 2 6 2 2 3" xfId="4941"/>
    <cellStyle name="CABEÇALHO 6 2 6 2 2 4" xfId="4942"/>
    <cellStyle name="CABEÇALHO 6 2 6 2 2 5" xfId="4943"/>
    <cellStyle name="CABEÇALHO 6 2 6 2 2 6" xfId="4944"/>
    <cellStyle name="CABEÇALHO 6 2 6 2 2 7" xfId="4945"/>
    <cellStyle name="CABEÇALHO 6 2 6 2 2 8" xfId="4946"/>
    <cellStyle name="CABEÇALHO 6 2 6 2 3" xfId="4947"/>
    <cellStyle name="CABEÇALHO 6 2 6 2 4" xfId="4948"/>
    <cellStyle name="CABEÇALHO 6 2 6 2 5" xfId="4949"/>
    <cellStyle name="CABEÇALHO 6 2 6 2 6" xfId="4950"/>
    <cellStyle name="CABEÇALHO 6 2 6 2 7" xfId="4951"/>
    <cellStyle name="CABEÇALHO 6 2 6 2 8" xfId="4952"/>
    <cellStyle name="CABEÇALHO 6 2 6 3" xfId="4953"/>
    <cellStyle name="CABEÇALHO 6 2 6 3 2" xfId="4954"/>
    <cellStyle name="CABEÇALHO 6 2 6 3 3" xfId="4955"/>
    <cellStyle name="CABEÇALHO 6 2 6 3 4" xfId="4956"/>
    <cellStyle name="CABEÇALHO 6 2 6 3 5" xfId="4957"/>
    <cellStyle name="CABEÇALHO 6 2 6 3 6" xfId="4958"/>
    <cellStyle name="CABEÇALHO 6 2 6 3 7" xfId="4959"/>
    <cellStyle name="CABEÇALHO 6 2 6 4" xfId="4960"/>
    <cellStyle name="CABEÇALHO 6 2 6 4 2" xfId="4961"/>
    <cellStyle name="CABEÇALHO 6 2 6 5" xfId="4962"/>
    <cellStyle name="CABEÇALHO 6 2 6 5 2" xfId="4963"/>
    <cellStyle name="CABEÇALHO 6 2 6 6" xfId="4964"/>
    <cellStyle name="CABEÇALHO 6 2 6 7" xfId="4965"/>
    <cellStyle name="CABEÇALHO 6 2 6 8" xfId="4966"/>
    <cellStyle name="CABEÇALHO 6 2 6 9" xfId="4967"/>
    <cellStyle name="CABEÇALHO 6 2 7" xfId="4968"/>
    <cellStyle name="CABEÇALHO 6 2 7 2" xfId="4969"/>
    <cellStyle name="CABEÇALHO 6 2 7 2 2" xfId="4970"/>
    <cellStyle name="CABEÇALHO 6 2 7 2 2 2" xfId="4971"/>
    <cellStyle name="CABEÇALHO 6 2 7 2 2 3" xfId="4972"/>
    <cellStyle name="CABEÇALHO 6 2 7 2 2 4" xfId="4973"/>
    <cellStyle name="CABEÇALHO 6 2 7 2 2 5" xfId="4974"/>
    <cellStyle name="CABEÇALHO 6 2 7 2 2 6" xfId="4975"/>
    <cellStyle name="CABEÇALHO 6 2 7 2 2 7" xfId="4976"/>
    <cellStyle name="CABEÇALHO 6 2 7 2 2 8" xfId="4977"/>
    <cellStyle name="CABEÇALHO 6 2 7 2 3" xfId="4978"/>
    <cellStyle name="CABEÇALHO 6 2 7 2 4" xfId="4979"/>
    <cellStyle name="CABEÇALHO 6 2 7 2 5" xfId="4980"/>
    <cellStyle name="CABEÇALHO 6 2 7 2 6" xfId="4981"/>
    <cellStyle name="CABEÇALHO 6 2 7 2 7" xfId="4982"/>
    <cellStyle name="CABEÇALHO 6 2 7 2 8" xfId="4983"/>
    <cellStyle name="CABEÇALHO 6 2 7 3" xfId="4984"/>
    <cellStyle name="CABEÇALHO 6 2 7 3 2" xfId="4985"/>
    <cellStyle name="CABEÇALHO 6 2 7 3 3" xfId="4986"/>
    <cellStyle name="CABEÇALHO 6 2 7 3 4" xfId="4987"/>
    <cellStyle name="CABEÇALHO 6 2 7 3 5" xfId="4988"/>
    <cellStyle name="CABEÇALHO 6 2 7 3 6" xfId="4989"/>
    <cellStyle name="CABEÇALHO 6 2 7 3 7" xfId="4990"/>
    <cellStyle name="CABEÇALHO 6 2 7 4" xfId="4991"/>
    <cellStyle name="CABEÇALHO 6 2 7 4 2" xfId="4992"/>
    <cellStyle name="CABEÇALHO 6 2 7 5" xfId="4993"/>
    <cellStyle name="CABEÇALHO 6 2 7 5 2" xfId="4994"/>
    <cellStyle name="CABEÇALHO 6 2 7 6" xfId="4995"/>
    <cellStyle name="CABEÇALHO 6 2 7 7" xfId="4996"/>
    <cellStyle name="CABEÇALHO 6 2 7 8" xfId="4997"/>
    <cellStyle name="CABEÇALHO 6 2 7 9" xfId="4998"/>
    <cellStyle name="CABEÇALHO 6 2 8" xfId="4999"/>
    <cellStyle name="CABEÇALHO 6 2 8 2" xfId="5000"/>
    <cellStyle name="CABEÇALHO 6 2 8 2 2" xfId="5001"/>
    <cellStyle name="CABEÇALHO 6 2 8 2 3" xfId="5002"/>
    <cellStyle name="CABEÇALHO 6 2 8 2 4" xfId="5003"/>
    <cellStyle name="CABEÇALHO 6 2 8 2 5" xfId="5004"/>
    <cellStyle name="CABEÇALHO 6 2 8 2 6" xfId="5005"/>
    <cellStyle name="CABEÇALHO 6 2 8 2 7" xfId="5006"/>
    <cellStyle name="CABEÇALHO 6 2 8 2 8" xfId="5007"/>
    <cellStyle name="CABEÇALHO 6 2 8 3" xfId="5008"/>
    <cellStyle name="CABEÇALHO 6 2 8 4" xfId="5009"/>
    <cellStyle name="CABEÇALHO 6 2 8 5" xfId="5010"/>
    <cellStyle name="CABEÇALHO 6 2 8 6" xfId="5011"/>
    <cellStyle name="CABEÇALHO 6 2 8 7" xfId="5012"/>
    <cellStyle name="CABEÇALHO 6 2 8 8" xfId="5013"/>
    <cellStyle name="CABEÇALHO 6 2 9" xfId="5014"/>
    <cellStyle name="CABEÇALHO 6 2 9 2" xfId="5015"/>
    <cellStyle name="CABEÇALHO 6 2 9 3" xfId="5016"/>
    <cellStyle name="CABEÇALHO 6 2 9 4" xfId="5017"/>
    <cellStyle name="CABEÇALHO 6 2 9 5" xfId="5018"/>
    <cellStyle name="CABEÇALHO 6 2 9 6" xfId="5019"/>
    <cellStyle name="CABEÇALHO 6 2 9 7" xfId="5020"/>
    <cellStyle name="CABEÇALHO 6 3" xfId="5021"/>
    <cellStyle name="CABEÇALHO 6 3 10" xfId="5022"/>
    <cellStyle name="CABEÇALHO 6 3 11" xfId="5023"/>
    <cellStyle name="CABEÇALHO 6 3 12" xfId="5024"/>
    <cellStyle name="CABEÇALHO 6 3 2" xfId="5025"/>
    <cellStyle name="CABEÇALHO 6 3 2 10" xfId="5026"/>
    <cellStyle name="CABEÇALHO 6 3 2 11" xfId="5027"/>
    <cellStyle name="CABEÇALHO 6 3 2 12" xfId="5028"/>
    <cellStyle name="CABEÇALHO 6 3 2 2" xfId="5029"/>
    <cellStyle name="CABEÇALHO 6 3 2 2 2" xfId="5030"/>
    <cellStyle name="CABEÇALHO 6 3 2 2 2 2" xfId="5031"/>
    <cellStyle name="CABEÇALHO 6 3 2 2 2 2 2" xfId="5032"/>
    <cellStyle name="CABEÇALHO 6 3 2 2 2 2 3" xfId="5033"/>
    <cellStyle name="CABEÇALHO 6 3 2 2 2 2 4" xfId="5034"/>
    <cellStyle name="CABEÇALHO 6 3 2 2 2 2 5" xfId="5035"/>
    <cellStyle name="CABEÇALHO 6 3 2 2 2 2 6" xfId="5036"/>
    <cellStyle name="CABEÇALHO 6 3 2 2 2 2 7" xfId="5037"/>
    <cellStyle name="CABEÇALHO 6 3 2 2 2 2 8" xfId="5038"/>
    <cellStyle name="CABEÇALHO 6 3 2 2 2 3" xfId="5039"/>
    <cellStyle name="CABEÇALHO 6 3 2 2 2 4" xfId="5040"/>
    <cellStyle name="CABEÇALHO 6 3 2 2 2 5" xfId="5041"/>
    <cellStyle name="CABEÇALHO 6 3 2 2 2 6" xfId="5042"/>
    <cellStyle name="CABEÇALHO 6 3 2 2 2 7" xfId="5043"/>
    <cellStyle name="CABEÇALHO 6 3 2 2 2 8" xfId="5044"/>
    <cellStyle name="CABEÇALHO 6 3 2 2 3" xfId="5045"/>
    <cellStyle name="CABEÇALHO 6 3 2 2 3 2" xfId="5046"/>
    <cellStyle name="CABEÇALHO 6 3 2 2 3 3" xfId="5047"/>
    <cellStyle name="CABEÇALHO 6 3 2 2 3 4" xfId="5048"/>
    <cellStyle name="CABEÇALHO 6 3 2 2 3 5" xfId="5049"/>
    <cellStyle name="CABEÇALHO 6 3 2 2 3 6" xfId="5050"/>
    <cellStyle name="CABEÇALHO 6 3 2 2 3 7" xfId="5051"/>
    <cellStyle name="CABEÇALHO 6 3 2 2 4" xfId="5052"/>
    <cellStyle name="CABEÇALHO 6 3 2 2 4 2" xfId="5053"/>
    <cellStyle name="CABEÇALHO 6 3 2 2 5" xfId="5054"/>
    <cellStyle name="CABEÇALHO 6 3 2 2 5 2" xfId="5055"/>
    <cellStyle name="CABEÇALHO 6 3 2 2 6" xfId="5056"/>
    <cellStyle name="CABEÇALHO 6 3 2 2 7" xfId="5057"/>
    <cellStyle name="CABEÇALHO 6 3 2 2 8" xfId="5058"/>
    <cellStyle name="CABEÇALHO 6 3 2 2 9" xfId="5059"/>
    <cellStyle name="CABEÇALHO 6 3 2 3" xfId="5060"/>
    <cellStyle name="CABEÇALHO 6 3 2 3 2" xfId="5061"/>
    <cellStyle name="CABEÇALHO 6 3 2 3 2 2" xfId="5062"/>
    <cellStyle name="CABEÇALHO 6 3 2 3 2 2 2" xfId="5063"/>
    <cellStyle name="CABEÇALHO 6 3 2 3 2 2 3" xfId="5064"/>
    <cellStyle name="CABEÇALHO 6 3 2 3 2 2 4" xfId="5065"/>
    <cellStyle name="CABEÇALHO 6 3 2 3 2 2 5" xfId="5066"/>
    <cellStyle name="CABEÇALHO 6 3 2 3 2 2 6" xfId="5067"/>
    <cellStyle name="CABEÇALHO 6 3 2 3 2 2 7" xfId="5068"/>
    <cellStyle name="CABEÇALHO 6 3 2 3 2 2 8" xfId="5069"/>
    <cellStyle name="CABEÇALHO 6 3 2 3 2 3" xfId="5070"/>
    <cellStyle name="CABEÇALHO 6 3 2 3 2 4" xfId="5071"/>
    <cellStyle name="CABEÇALHO 6 3 2 3 2 5" xfId="5072"/>
    <cellStyle name="CABEÇALHO 6 3 2 3 2 6" xfId="5073"/>
    <cellStyle name="CABEÇALHO 6 3 2 3 2 7" xfId="5074"/>
    <cellStyle name="CABEÇALHO 6 3 2 3 2 8" xfId="5075"/>
    <cellStyle name="CABEÇALHO 6 3 2 3 3" xfId="5076"/>
    <cellStyle name="CABEÇALHO 6 3 2 3 3 2" xfId="5077"/>
    <cellStyle name="CABEÇALHO 6 3 2 3 3 3" xfId="5078"/>
    <cellStyle name="CABEÇALHO 6 3 2 3 3 4" xfId="5079"/>
    <cellStyle name="CABEÇALHO 6 3 2 3 3 5" xfId="5080"/>
    <cellStyle name="CABEÇALHO 6 3 2 3 3 6" xfId="5081"/>
    <cellStyle name="CABEÇALHO 6 3 2 3 3 7" xfId="5082"/>
    <cellStyle name="CABEÇALHO 6 3 2 3 4" xfId="5083"/>
    <cellStyle name="CABEÇALHO 6 3 2 3 4 2" xfId="5084"/>
    <cellStyle name="CABEÇALHO 6 3 2 3 5" xfId="5085"/>
    <cellStyle name="CABEÇALHO 6 3 2 3 5 2" xfId="5086"/>
    <cellStyle name="CABEÇALHO 6 3 2 3 6" xfId="5087"/>
    <cellStyle name="CABEÇALHO 6 3 2 3 7" xfId="5088"/>
    <cellStyle name="CABEÇALHO 6 3 2 3 8" xfId="5089"/>
    <cellStyle name="CABEÇALHO 6 3 2 3 9" xfId="5090"/>
    <cellStyle name="CABEÇALHO 6 3 2 4" xfId="5091"/>
    <cellStyle name="CABEÇALHO 6 3 2 4 2" xfId="5092"/>
    <cellStyle name="CABEÇALHO 6 3 2 4 2 2" xfId="5093"/>
    <cellStyle name="CABEÇALHO 6 3 2 4 2 2 2" xfId="5094"/>
    <cellStyle name="CABEÇALHO 6 3 2 4 2 2 3" xfId="5095"/>
    <cellStyle name="CABEÇALHO 6 3 2 4 2 2 4" xfId="5096"/>
    <cellStyle name="CABEÇALHO 6 3 2 4 2 2 5" xfId="5097"/>
    <cellStyle name="CABEÇALHO 6 3 2 4 2 2 6" xfId="5098"/>
    <cellStyle name="CABEÇALHO 6 3 2 4 2 2 7" xfId="5099"/>
    <cellStyle name="CABEÇALHO 6 3 2 4 2 2 8" xfId="5100"/>
    <cellStyle name="CABEÇALHO 6 3 2 4 2 3" xfId="5101"/>
    <cellStyle name="CABEÇALHO 6 3 2 4 2 4" xfId="5102"/>
    <cellStyle name="CABEÇALHO 6 3 2 4 2 5" xfId="5103"/>
    <cellStyle name="CABEÇALHO 6 3 2 4 2 6" xfId="5104"/>
    <cellStyle name="CABEÇALHO 6 3 2 4 2 7" xfId="5105"/>
    <cellStyle name="CABEÇALHO 6 3 2 4 2 8" xfId="5106"/>
    <cellStyle name="CABEÇALHO 6 3 2 4 3" xfId="5107"/>
    <cellStyle name="CABEÇALHO 6 3 2 4 3 2" xfId="5108"/>
    <cellStyle name="CABEÇALHO 6 3 2 4 3 3" xfId="5109"/>
    <cellStyle name="CABEÇALHO 6 3 2 4 3 4" xfId="5110"/>
    <cellStyle name="CABEÇALHO 6 3 2 4 3 5" xfId="5111"/>
    <cellStyle name="CABEÇALHO 6 3 2 4 3 6" xfId="5112"/>
    <cellStyle name="CABEÇALHO 6 3 2 4 3 7" xfId="5113"/>
    <cellStyle name="CABEÇALHO 6 3 2 4 4" xfId="5114"/>
    <cellStyle name="CABEÇALHO 6 3 2 4 4 2" xfId="5115"/>
    <cellStyle name="CABEÇALHO 6 3 2 4 5" xfId="5116"/>
    <cellStyle name="CABEÇALHO 6 3 2 4 5 2" xfId="5117"/>
    <cellStyle name="CABEÇALHO 6 3 2 4 6" xfId="5118"/>
    <cellStyle name="CABEÇALHO 6 3 2 4 7" xfId="5119"/>
    <cellStyle name="CABEÇALHO 6 3 2 4 8" xfId="5120"/>
    <cellStyle name="CABEÇALHO 6 3 2 4 9" xfId="5121"/>
    <cellStyle name="CABEÇALHO 6 3 2 5" xfId="5122"/>
    <cellStyle name="CABEÇALHO 6 3 2 5 2" xfId="5123"/>
    <cellStyle name="CABEÇALHO 6 3 2 5 2 2" xfId="5124"/>
    <cellStyle name="CABEÇALHO 6 3 2 5 2 3" xfId="5125"/>
    <cellStyle name="CABEÇALHO 6 3 2 5 2 4" xfId="5126"/>
    <cellStyle name="CABEÇALHO 6 3 2 5 2 5" xfId="5127"/>
    <cellStyle name="CABEÇALHO 6 3 2 5 2 6" xfId="5128"/>
    <cellStyle name="CABEÇALHO 6 3 2 5 2 7" xfId="5129"/>
    <cellStyle name="CABEÇALHO 6 3 2 5 2 8" xfId="5130"/>
    <cellStyle name="CABEÇALHO 6 3 2 5 3" xfId="5131"/>
    <cellStyle name="CABEÇALHO 6 3 2 5 4" xfId="5132"/>
    <cellStyle name="CABEÇALHO 6 3 2 5 5" xfId="5133"/>
    <cellStyle name="CABEÇALHO 6 3 2 5 6" xfId="5134"/>
    <cellStyle name="CABEÇALHO 6 3 2 5 7" xfId="5135"/>
    <cellStyle name="CABEÇALHO 6 3 2 5 8" xfId="5136"/>
    <cellStyle name="CABEÇALHO 6 3 2 6" xfId="5137"/>
    <cellStyle name="CABEÇALHO 6 3 2 6 2" xfId="5138"/>
    <cellStyle name="CABEÇALHO 6 3 2 6 3" xfId="5139"/>
    <cellStyle name="CABEÇALHO 6 3 2 6 4" xfId="5140"/>
    <cellStyle name="CABEÇALHO 6 3 2 6 5" xfId="5141"/>
    <cellStyle name="CABEÇALHO 6 3 2 6 6" xfId="5142"/>
    <cellStyle name="CABEÇALHO 6 3 2 6 7" xfId="5143"/>
    <cellStyle name="CABEÇALHO 6 3 2 7" xfId="5144"/>
    <cellStyle name="CABEÇALHO 6 3 2 7 2" xfId="5145"/>
    <cellStyle name="CABEÇALHO 6 3 2 8" xfId="5146"/>
    <cellStyle name="CABEÇALHO 6 3 2 8 2" xfId="5147"/>
    <cellStyle name="CABEÇALHO 6 3 2 9" xfId="5148"/>
    <cellStyle name="CABEÇALHO 6 3 3" xfId="5149"/>
    <cellStyle name="CABEÇALHO 6 3 3 2" xfId="5150"/>
    <cellStyle name="CABEÇALHO 6 3 3 2 2" xfId="5151"/>
    <cellStyle name="CABEÇALHO 6 3 3 2 2 2" xfId="5152"/>
    <cellStyle name="CABEÇALHO 6 3 3 2 2 3" xfId="5153"/>
    <cellStyle name="CABEÇALHO 6 3 3 2 2 4" xfId="5154"/>
    <cellStyle name="CABEÇALHO 6 3 3 2 2 5" xfId="5155"/>
    <cellStyle name="CABEÇALHO 6 3 3 2 2 6" xfId="5156"/>
    <cellStyle name="CABEÇALHO 6 3 3 2 2 7" xfId="5157"/>
    <cellStyle name="CABEÇALHO 6 3 3 2 2 8" xfId="5158"/>
    <cellStyle name="CABEÇALHO 6 3 3 2 3" xfId="5159"/>
    <cellStyle name="CABEÇALHO 6 3 3 2 4" xfId="5160"/>
    <cellStyle name="CABEÇALHO 6 3 3 2 5" xfId="5161"/>
    <cellStyle name="CABEÇALHO 6 3 3 2 6" xfId="5162"/>
    <cellStyle name="CABEÇALHO 6 3 3 2 7" xfId="5163"/>
    <cellStyle name="CABEÇALHO 6 3 3 2 8" xfId="5164"/>
    <cellStyle name="CABEÇALHO 6 3 3 3" xfId="5165"/>
    <cellStyle name="CABEÇALHO 6 3 3 3 2" xfId="5166"/>
    <cellStyle name="CABEÇALHO 6 3 3 3 3" xfId="5167"/>
    <cellStyle name="CABEÇALHO 6 3 3 3 4" xfId="5168"/>
    <cellStyle name="CABEÇALHO 6 3 3 3 5" xfId="5169"/>
    <cellStyle name="CABEÇALHO 6 3 3 3 6" xfId="5170"/>
    <cellStyle name="CABEÇALHO 6 3 3 3 7" xfId="5171"/>
    <cellStyle name="CABEÇALHO 6 3 3 4" xfId="5172"/>
    <cellStyle name="CABEÇALHO 6 3 3 4 2" xfId="5173"/>
    <cellStyle name="CABEÇALHO 6 3 3 5" xfId="5174"/>
    <cellStyle name="CABEÇALHO 6 3 3 5 2" xfId="5175"/>
    <cellStyle name="CABEÇALHO 6 3 3 6" xfId="5176"/>
    <cellStyle name="CABEÇALHO 6 3 3 7" xfId="5177"/>
    <cellStyle name="CABEÇALHO 6 3 3 8" xfId="5178"/>
    <cellStyle name="CABEÇALHO 6 3 3 9" xfId="5179"/>
    <cellStyle name="CABEÇALHO 6 3 4" xfId="5180"/>
    <cellStyle name="CABEÇALHO 6 3 4 2" xfId="5181"/>
    <cellStyle name="CABEÇALHO 6 3 4 2 2" xfId="5182"/>
    <cellStyle name="CABEÇALHO 6 3 4 2 2 2" xfId="5183"/>
    <cellStyle name="CABEÇALHO 6 3 4 2 2 3" xfId="5184"/>
    <cellStyle name="CABEÇALHO 6 3 4 2 2 4" xfId="5185"/>
    <cellStyle name="CABEÇALHO 6 3 4 2 2 5" xfId="5186"/>
    <cellStyle name="CABEÇALHO 6 3 4 2 2 6" xfId="5187"/>
    <cellStyle name="CABEÇALHO 6 3 4 2 2 7" xfId="5188"/>
    <cellStyle name="CABEÇALHO 6 3 4 2 2 8" xfId="5189"/>
    <cellStyle name="CABEÇALHO 6 3 4 2 3" xfId="5190"/>
    <cellStyle name="CABEÇALHO 6 3 4 2 4" xfId="5191"/>
    <cellStyle name="CABEÇALHO 6 3 4 2 5" xfId="5192"/>
    <cellStyle name="CABEÇALHO 6 3 4 2 6" xfId="5193"/>
    <cellStyle name="CABEÇALHO 6 3 4 2 7" xfId="5194"/>
    <cellStyle name="CABEÇALHO 6 3 4 2 8" xfId="5195"/>
    <cellStyle name="CABEÇALHO 6 3 4 3" xfId="5196"/>
    <cellStyle name="CABEÇALHO 6 3 4 3 2" xfId="5197"/>
    <cellStyle name="CABEÇALHO 6 3 4 3 3" xfId="5198"/>
    <cellStyle name="CABEÇALHO 6 3 4 3 4" xfId="5199"/>
    <cellStyle name="CABEÇALHO 6 3 4 3 5" xfId="5200"/>
    <cellStyle name="CABEÇALHO 6 3 4 3 6" xfId="5201"/>
    <cellStyle name="CABEÇALHO 6 3 4 3 7" xfId="5202"/>
    <cellStyle name="CABEÇALHO 6 3 4 4" xfId="5203"/>
    <cellStyle name="CABEÇALHO 6 3 4 4 2" xfId="5204"/>
    <cellStyle name="CABEÇALHO 6 3 4 5" xfId="5205"/>
    <cellStyle name="CABEÇALHO 6 3 4 5 2" xfId="5206"/>
    <cellStyle name="CABEÇALHO 6 3 4 6" xfId="5207"/>
    <cellStyle name="CABEÇALHO 6 3 4 7" xfId="5208"/>
    <cellStyle name="CABEÇALHO 6 3 4 8" xfId="5209"/>
    <cellStyle name="CABEÇALHO 6 3 4 9" xfId="5210"/>
    <cellStyle name="CABEÇALHO 6 3 5" xfId="5211"/>
    <cellStyle name="CABEÇALHO 6 3 5 2" xfId="5212"/>
    <cellStyle name="CABEÇALHO 6 3 5 2 2" xfId="5213"/>
    <cellStyle name="CABEÇALHO 6 3 5 2 3" xfId="5214"/>
    <cellStyle name="CABEÇALHO 6 3 5 2 4" xfId="5215"/>
    <cellStyle name="CABEÇALHO 6 3 5 2 5" xfId="5216"/>
    <cellStyle name="CABEÇALHO 6 3 5 2 6" xfId="5217"/>
    <cellStyle name="CABEÇALHO 6 3 5 2 7" xfId="5218"/>
    <cellStyle name="CABEÇALHO 6 3 5 2 8" xfId="5219"/>
    <cellStyle name="CABEÇALHO 6 3 5 3" xfId="5220"/>
    <cellStyle name="CABEÇALHO 6 3 5 4" xfId="5221"/>
    <cellStyle name="CABEÇALHO 6 3 5 5" xfId="5222"/>
    <cellStyle name="CABEÇALHO 6 3 5 6" xfId="5223"/>
    <cellStyle name="CABEÇALHO 6 3 5 7" xfId="5224"/>
    <cellStyle name="CABEÇALHO 6 3 5 8" xfId="5225"/>
    <cellStyle name="CABEÇALHO 6 3 6" xfId="5226"/>
    <cellStyle name="CABEÇALHO 6 3 6 2" xfId="5227"/>
    <cellStyle name="CABEÇALHO 6 3 6 3" xfId="5228"/>
    <cellStyle name="CABEÇALHO 6 3 6 4" xfId="5229"/>
    <cellStyle name="CABEÇALHO 6 3 6 5" xfId="5230"/>
    <cellStyle name="CABEÇALHO 6 3 6 6" xfId="5231"/>
    <cellStyle name="CABEÇALHO 6 3 6 7" xfId="5232"/>
    <cellStyle name="CABEÇALHO 6 3 7" xfId="5233"/>
    <cellStyle name="CABEÇALHO 6 3 7 2" xfId="5234"/>
    <cellStyle name="CABEÇALHO 6 3 8" xfId="5235"/>
    <cellStyle name="CABEÇALHO 6 3 8 2" xfId="5236"/>
    <cellStyle name="CABEÇALHO 6 3 9" xfId="5237"/>
    <cellStyle name="CABEÇALHO 6 4" xfId="5238"/>
    <cellStyle name="CABEÇALHO 6 4 10" xfId="5239"/>
    <cellStyle name="CABEÇALHO 6 4 11" xfId="5240"/>
    <cellStyle name="CABEÇALHO 6 4 12" xfId="5241"/>
    <cellStyle name="CABEÇALHO 6 4 2" xfId="5242"/>
    <cellStyle name="CABEÇALHO 6 4 2 2" xfId="5243"/>
    <cellStyle name="CABEÇALHO 6 4 2 2 2" xfId="5244"/>
    <cellStyle name="CABEÇALHO 6 4 2 2 2 2" xfId="5245"/>
    <cellStyle name="CABEÇALHO 6 4 2 2 2 3" xfId="5246"/>
    <cellStyle name="CABEÇALHO 6 4 2 2 2 4" xfId="5247"/>
    <cellStyle name="CABEÇALHO 6 4 2 2 2 5" xfId="5248"/>
    <cellStyle name="CABEÇALHO 6 4 2 2 2 6" xfId="5249"/>
    <cellStyle name="CABEÇALHO 6 4 2 2 2 7" xfId="5250"/>
    <cellStyle name="CABEÇALHO 6 4 2 2 2 8" xfId="5251"/>
    <cellStyle name="CABEÇALHO 6 4 2 2 3" xfId="5252"/>
    <cellStyle name="CABEÇALHO 6 4 2 2 4" xfId="5253"/>
    <cellStyle name="CABEÇALHO 6 4 2 2 5" xfId="5254"/>
    <cellStyle name="CABEÇALHO 6 4 2 2 6" xfId="5255"/>
    <cellStyle name="CABEÇALHO 6 4 2 2 7" xfId="5256"/>
    <cellStyle name="CABEÇALHO 6 4 2 2 8" xfId="5257"/>
    <cellStyle name="CABEÇALHO 6 4 2 3" xfId="5258"/>
    <cellStyle name="CABEÇALHO 6 4 2 3 2" xfId="5259"/>
    <cellStyle name="CABEÇALHO 6 4 2 3 3" xfId="5260"/>
    <cellStyle name="CABEÇALHO 6 4 2 3 4" xfId="5261"/>
    <cellStyle name="CABEÇALHO 6 4 2 3 5" xfId="5262"/>
    <cellStyle name="CABEÇALHO 6 4 2 3 6" xfId="5263"/>
    <cellStyle name="CABEÇALHO 6 4 2 3 7" xfId="5264"/>
    <cellStyle name="CABEÇALHO 6 4 2 4" xfId="5265"/>
    <cellStyle name="CABEÇALHO 6 4 2 4 2" xfId="5266"/>
    <cellStyle name="CABEÇALHO 6 4 2 5" xfId="5267"/>
    <cellStyle name="CABEÇALHO 6 4 2 5 2" xfId="5268"/>
    <cellStyle name="CABEÇALHO 6 4 2 6" xfId="5269"/>
    <cellStyle name="CABEÇALHO 6 4 2 7" xfId="5270"/>
    <cellStyle name="CABEÇALHO 6 4 2 8" xfId="5271"/>
    <cellStyle name="CABEÇALHO 6 4 2 9" xfId="5272"/>
    <cellStyle name="CABEÇALHO 6 4 3" xfId="5273"/>
    <cellStyle name="CABEÇALHO 6 4 3 2" xfId="5274"/>
    <cellStyle name="CABEÇALHO 6 4 3 2 2" xfId="5275"/>
    <cellStyle name="CABEÇALHO 6 4 3 2 2 2" xfId="5276"/>
    <cellStyle name="CABEÇALHO 6 4 3 2 2 3" xfId="5277"/>
    <cellStyle name="CABEÇALHO 6 4 3 2 2 4" xfId="5278"/>
    <cellStyle name="CABEÇALHO 6 4 3 2 2 5" xfId="5279"/>
    <cellStyle name="CABEÇALHO 6 4 3 2 2 6" xfId="5280"/>
    <cellStyle name="CABEÇALHO 6 4 3 2 2 7" xfId="5281"/>
    <cellStyle name="CABEÇALHO 6 4 3 2 2 8" xfId="5282"/>
    <cellStyle name="CABEÇALHO 6 4 3 2 3" xfId="5283"/>
    <cellStyle name="CABEÇALHO 6 4 3 2 4" xfId="5284"/>
    <cellStyle name="CABEÇALHO 6 4 3 2 5" xfId="5285"/>
    <cellStyle name="CABEÇALHO 6 4 3 2 6" xfId="5286"/>
    <cellStyle name="CABEÇALHO 6 4 3 2 7" xfId="5287"/>
    <cellStyle name="CABEÇALHO 6 4 3 2 8" xfId="5288"/>
    <cellStyle name="CABEÇALHO 6 4 3 3" xfId="5289"/>
    <cellStyle name="CABEÇALHO 6 4 3 3 2" xfId="5290"/>
    <cellStyle name="CABEÇALHO 6 4 3 3 3" xfId="5291"/>
    <cellStyle name="CABEÇALHO 6 4 3 3 4" xfId="5292"/>
    <cellStyle name="CABEÇALHO 6 4 3 3 5" xfId="5293"/>
    <cellStyle name="CABEÇALHO 6 4 3 3 6" xfId="5294"/>
    <cellStyle name="CABEÇALHO 6 4 3 3 7" xfId="5295"/>
    <cellStyle name="CABEÇALHO 6 4 3 4" xfId="5296"/>
    <cellStyle name="CABEÇALHO 6 4 3 4 2" xfId="5297"/>
    <cellStyle name="CABEÇALHO 6 4 3 5" xfId="5298"/>
    <cellStyle name="CABEÇALHO 6 4 3 5 2" xfId="5299"/>
    <cellStyle name="CABEÇALHO 6 4 3 6" xfId="5300"/>
    <cellStyle name="CABEÇALHO 6 4 3 7" xfId="5301"/>
    <cellStyle name="CABEÇALHO 6 4 3 8" xfId="5302"/>
    <cellStyle name="CABEÇALHO 6 4 3 9" xfId="5303"/>
    <cellStyle name="CABEÇALHO 6 4 4" xfId="5304"/>
    <cellStyle name="CABEÇALHO 6 4 4 2" xfId="5305"/>
    <cellStyle name="CABEÇALHO 6 4 4 2 2" xfId="5306"/>
    <cellStyle name="CABEÇALHO 6 4 4 2 2 2" xfId="5307"/>
    <cellStyle name="CABEÇALHO 6 4 4 2 2 3" xfId="5308"/>
    <cellStyle name="CABEÇALHO 6 4 4 2 2 4" xfId="5309"/>
    <cellStyle name="CABEÇALHO 6 4 4 2 2 5" xfId="5310"/>
    <cellStyle name="CABEÇALHO 6 4 4 2 2 6" xfId="5311"/>
    <cellStyle name="CABEÇALHO 6 4 4 2 2 7" xfId="5312"/>
    <cellStyle name="CABEÇALHO 6 4 4 2 2 8" xfId="5313"/>
    <cellStyle name="CABEÇALHO 6 4 4 2 3" xfId="5314"/>
    <cellStyle name="CABEÇALHO 6 4 4 2 4" xfId="5315"/>
    <cellStyle name="CABEÇALHO 6 4 4 2 5" xfId="5316"/>
    <cellStyle name="CABEÇALHO 6 4 4 2 6" xfId="5317"/>
    <cellStyle name="CABEÇALHO 6 4 4 2 7" xfId="5318"/>
    <cellStyle name="CABEÇALHO 6 4 4 2 8" xfId="5319"/>
    <cellStyle name="CABEÇALHO 6 4 4 3" xfId="5320"/>
    <cellStyle name="CABEÇALHO 6 4 4 3 2" xfId="5321"/>
    <cellStyle name="CABEÇALHO 6 4 4 3 3" xfId="5322"/>
    <cellStyle name="CABEÇALHO 6 4 4 3 4" xfId="5323"/>
    <cellStyle name="CABEÇALHO 6 4 4 3 5" xfId="5324"/>
    <cellStyle name="CABEÇALHO 6 4 4 3 6" xfId="5325"/>
    <cellStyle name="CABEÇALHO 6 4 4 3 7" xfId="5326"/>
    <cellStyle name="CABEÇALHO 6 4 4 4" xfId="5327"/>
    <cellStyle name="CABEÇALHO 6 4 4 4 2" xfId="5328"/>
    <cellStyle name="CABEÇALHO 6 4 4 5" xfId="5329"/>
    <cellStyle name="CABEÇALHO 6 4 4 5 2" xfId="5330"/>
    <cellStyle name="CABEÇALHO 6 4 4 6" xfId="5331"/>
    <cellStyle name="CABEÇALHO 6 4 4 7" xfId="5332"/>
    <cellStyle name="CABEÇALHO 6 4 4 8" xfId="5333"/>
    <cellStyle name="CABEÇALHO 6 4 4 9" xfId="5334"/>
    <cellStyle name="CABEÇALHO 6 4 5" xfId="5335"/>
    <cellStyle name="CABEÇALHO 6 4 5 2" xfId="5336"/>
    <cellStyle name="CABEÇALHO 6 4 5 2 2" xfId="5337"/>
    <cellStyle name="CABEÇALHO 6 4 5 2 3" xfId="5338"/>
    <cellStyle name="CABEÇALHO 6 4 5 2 4" xfId="5339"/>
    <cellStyle name="CABEÇALHO 6 4 5 2 5" xfId="5340"/>
    <cellStyle name="CABEÇALHO 6 4 5 2 6" xfId="5341"/>
    <cellStyle name="CABEÇALHO 6 4 5 2 7" xfId="5342"/>
    <cellStyle name="CABEÇALHO 6 4 5 2 8" xfId="5343"/>
    <cellStyle name="CABEÇALHO 6 4 5 3" xfId="5344"/>
    <cellStyle name="CABEÇALHO 6 4 5 4" xfId="5345"/>
    <cellStyle name="CABEÇALHO 6 4 5 5" xfId="5346"/>
    <cellStyle name="CABEÇALHO 6 4 5 6" xfId="5347"/>
    <cellStyle name="CABEÇALHO 6 4 5 7" xfId="5348"/>
    <cellStyle name="CABEÇALHO 6 4 5 8" xfId="5349"/>
    <cellStyle name="CABEÇALHO 6 4 6" xfId="5350"/>
    <cellStyle name="CABEÇALHO 6 4 6 2" xfId="5351"/>
    <cellStyle name="CABEÇALHO 6 4 6 3" xfId="5352"/>
    <cellStyle name="CABEÇALHO 6 4 6 4" xfId="5353"/>
    <cellStyle name="CABEÇALHO 6 4 6 5" xfId="5354"/>
    <cellStyle name="CABEÇALHO 6 4 6 6" xfId="5355"/>
    <cellStyle name="CABEÇALHO 6 4 6 7" xfId="5356"/>
    <cellStyle name="CABEÇALHO 6 4 7" xfId="5357"/>
    <cellStyle name="CABEÇALHO 6 4 7 2" xfId="5358"/>
    <cellStyle name="CABEÇALHO 6 4 8" xfId="5359"/>
    <cellStyle name="CABEÇALHO 6 4 8 2" xfId="5360"/>
    <cellStyle name="CABEÇALHO 6 4 9" xfId="5361"/>
    <cellStyle name="CABEÇALHO 6 5" xfId="5362"/>
    <cellStyle name="CABEÇALHO 6 5 2" xfId="5363"/>
    <cellStyle name="CABEÇALHO 6 5 2 2" xfId="5364"/>
    <cellStyle name="CABEÇALHO 6 5 2 2 2" xfId="5365"/>
    <cellStyle name="CABEÇALHO 6 5 2 2 3" xfId="5366"/>
    <cellStyle name="CABEÇALHO 6 5 2 2 4" xfId="5367"/>
    <cellStyle name="CABEÇALHO 6 5 2 2 5" xfId="5368"/>
    <cellStyle name="CABEÇALHO 6 5 2 2 6" xfId="5369"/>
    <cellStyle name="CABEÇALHO 6 5 2 2 7" xfId="5370"/>
    <cellStyle name="CABEÇALHO 6 5 2 2 8" xfId="5371"/>
    <cellStyle name="CABEÇALHO 6 5 2 3" xfId="5372"/>
    <cellStyle name="CABEÇALHO 6 5 2 4" xfId="5373"/>
    <cellStyle name="CABEÇALHO 6 5 2 5" xfId="5374"/>
    <cellStyle name="CABEÇALHO 6 5 2 6" xfId="5375"/>
    <cellStyle name="CABEÇALHO 6 5 2 7" xfId="5376"/>
    <cellStyle name="CABEÇALHO 6 5 2 8" xfId="5377"/>
    <cellStyle name="CABEÇALHO 6 5 3" xfId="5378"/>
    <cellStyle name="CABEÇALHO 6 5 3 2" xfId="5379"/>
    <cellStyle name="CABEÇALHO 6 5 3 3" xfId="5380"/>
    <cellStyle name="CABEÇALHO 6 5 3 4" xfId="5381"/>
    <cellStyle name="CABEÇALHO 6 5 3 5" xfId="5382"/>
    <cellStyle name="CABEÇALHO 6 5 3 6" xfId="5383"/>
    <cellStyle name="CABEÇALHO 6 5 3 7" xfId="5384"/>
    <cellStyle name="CABEÇALHO 6 5 4" xfId="5385"/>
    <cellStyle name="CABEÇALHO 6 5 4 2" xfId="5386"/>
    <cellStyle name="CABEÇALHO 6 5 5" xfId="5387"/>
    <cellStyle name="CABEÇALHO 6 5 5 2" xfId="5388"/>
    <cellStyle name="CABEÇALHO 6 5 6" xfId="5389"/>
    <cellStyle name="CABEÇALHO 6 5 7" xfId="5390"/>
    <cellStyle name="CABEÇALHO 6 5 8" xfId="5391"/>
    <cellStyle name="CABEÇALHO 6 5 9" xfId="5392"/>
    <cellStyle name="CABEÇALHO 6 6" xfId="5393"/>
    <cellStyle name="CABEÇALHO 6 6 2" xfId="5394"/>
    <cellStyle name="CABEÇALHO 6 6 2 2" xfId="5395"/>
    <cellStyle name="CABEÇALHO 6 6 2 2 2" xfId="5396"/>
    <cellStyle name="CABEÇALHO 6 6 2 2 3" xfId="5397"/>
    <cellStyle name="CABEÇALHO 6 6 2 2 4" xfId="5398"/>
    <cellStyle name="CABEÇALHO 6 6 2 2 5" xfId="5399"/>
    <cellStyle name="CABEÇALHO 6 6 2 2 6" xfId="5400"/>
    <cellStyle name="CABEÇALHO 6 6 2 2 7" xfId="5401"/>
    <cellStyle name="CABEÇALHO 6 6 2 2 8" xfId="5402"/>
    <cellStyle name="CABEÇALHO 6 6 2 3" xfId="5403"/>
    <cellStyle name="CABEÇALHO 6 6 2 4" xfId="5404"/>
    <cellStyle name="CABEÇALHO 6 6 2 5" xfId="5405"/>
    <cellStyle name="CABEÇALHO 6 6 2 6" xfId="5406"/>
    <cellStyle name="CABEÇALHO 6 6 2 7" xfId="5407"/>
    <cellStyle name="CABEÇALHO 6 6 2 8" xfId="5408"/>
    <cellStyle name="CABEÇALHO 6 6 3" xfId="5409"/>
    <cellStyle name="CABEÇALHO 6 6 3 2" xfId="5410"/>
    <cellStyle name="CABEÇALHO 6 6 3 3" xfId="5411"/>
    <cellStyle name="CABEÇALHO 6 6 3 4" xfId="5412"/>
    <cellStyle name="CABEÇALHO 6 6 3 5" xfId="5413"/>
    <cellStyle name="CABEÇALHO 6 6 3 6" xfId="5414"/>
    <cellStyle name="CABEÇALHO 6 6 3 7" xfId="5415"/>
    <cellStyle name="CABEÇALHO 6 6 4" xfId="5416"/>
    <cellStyle name="CABEÇALHO 6 6 4 2" xfId="5417"/>
    <cellStyle name="CABEÇALHO 6 6 5" xfId="5418"/>
    <cellStyle name="CABEÇALHO 6 6 5 2" xfId="5419"/>
    <cellStyle name="CABEÇALHO 6 6 6" xfId="5420"/>
    <cellStyle name="CABEÇALHO 6 6 7" xfId="5421"/>
    <cellStyle name="CABEÇALHO 6 6 8" xfId="5422"/>
    <cellStyle name="CABEÇALHO 6 6 9" xfId="5423"/>
    <cellStyle name="CABEÇALHO 6 7" xfId="5424"/>
    <cellStyle name="CABEÇALHO 6 7 2" xfId="5425"/>
    <cellStyle name="CABEÇALHO 6 7 2 2" xfId="5426"/>
    <cellStyle name="CABEÇALHO 6 7 2 2 2" xfId="5427"/>
    <cellStyle name="CABEÇALHO 6 7 2 2 3" xfId="5428"/>
    <cellStyle name="CABEÇALHO 6 7 2 2 4" xfId="5429"/>
    <cellStyle name="CABEÇALHO 6 7 2 2 5" xfId="5430"/>
    <cellStyle name="CABEÇALHO 6 7 2 2 6" xfId="5431"/>
    <cellStyle name="CABEÇALHO 6 7 2 2 7" xfId="5432"/>
    <cellStyle name="CABEÇALHO 6 7 2 2 8" xfId="5433"/>
    <cellStyle name="CABEÇALHO 6 7 2 3" xfId="5434"/>
    <cellStyle name="CABEÇALHO 6 7 2 4" xfId="5435"/>
    <cellStyle name="CABEÇALHO 6 7 2 5" xfId="5436"/>
    <cellStyle name="CABEÇALHO 6 7 2 6" xfId="5437"/>
    <cellStyle name="CABEÇALHO 6 7 2 7" xfId="5438"/>
    <cellStyle name="CABEÇALHO 6 7 2 8" xfId="5439"/>
    <cellStyle name="CABEÇALHO 6 7 3" xfId="5440"/>
    <cellStyle name="CABEÇALHO 6 7 3 2" xfId="5441"/>
    <cellStyle name="CABEÇALHO 6 7 3 3" xfId="5442"/>
    <cellStyle name="CABEÇALHO 6 7 3 4" xfId="5443"/>
    <cellStyle name="CABEÇALHO 6 7 3 5" xfId="5444"/>
    <cellStyle name="CABEÇALHO 6 7 3 6" xfId="5445"/>
    <cellStyle name="CABEÇALHO 6 7 3 7" xfId="5446"/>
    <cellStyle name="CABEÇALHO 6 7 4" xfId="5447"/>
    <cellStyle name="CABEÇALHO 6 7 4 2" xfId="5448"/>
    <cellStyle name="CABEÇALHO 6 7 5" xfId="5449"/>
    <cellStyle name="CABEÇALHO 6 7 5 2" xfId="5450"/>
    <cellStyle name="CABEÇALHO 6 7 6" xfId="5451"/>
    <cellStyle name="CABEÇALHO 6 7 7" xfId="5452"/>
    <cellStyle name="CABEÇALHO 6 7 8" xfId="5453"/>
    <cellStyle name="CABEÇALHO 6 7 9" xfId="5454"/>
    <cellStyle name="CABEÇALHO 6 8" xfId="5455"/>
    <cellStyle name="CABEÇALHO 6 8 2" xfId="5456"/>
    <cellStyle name="CABEÇALHO 6 8 2 2" xfId="5457"/>
    <cellStyle name="CABEÇALHO 6 8 2 3" xfId="5458"/>
    <cellStyle name="CABEÇALHO 6 8 2 4" xfId="5459"/>
    <cellStyle name="CABEÇALHO 6 8 2 5" xfId="5460"/>
    <cellStyle name="CABEÇALHO 6 8 2 6" xfId="5461"/>
    <cellStyle name="CABEÇALHO 6 8 2 7" xfId="5462"/>
    <cellStyle name="CABEÇALHO 6 8 2 8" xfId="5463"/>
    <cellStyle name="CABEÇALHO 6 8 3" xfId="5464"/>
    <cellStyle name="CABEÇALHO 6 8 4" xfId="5465"/>
    <cellStyle name="CABEÇALHO 6 8 5" xfId="5466"/>
    <cellStyle name="CABEÇALHO 6 8 6" xfId="5467"/>
    <cellStyle name="CABEÇALHO 6 8 7" xfId="5468"/>
    <cellStyle name="CABEÇALHO 6 8 8" xfId="5469"/>
    <cellStyle name="CABEÇALHO 6 9" xfId="5470"/>
    <cellStyle name="CABEÇALHO 6 9 2" xfId="5471"/>
    <cellStyle name="CABEÇALHO 6 9 3" xfId="5472"/>
    <cellStyle name="CABEÇALHO 6 9 4" xfId="5473"/>
    <cellStyle name="CABEÇALHO 6 9 5" xfId="5474"/>
    <cellStyle name="CABEÇALHO 6 9 6" xfId="5475"/>
    <cellStyle name="CABEÇALHO 6 9 7" xfId="5476"/>
    <cellStyle name="CABEÇALHO 7" xfId="5477"/>
    <cellStyle name="CABEÇALHO 7 10" xfId="5478"/>
    <cellStyle name="CABEÇALHO 7 10 2" xfId="5479"/>
    <cellStyle name="CABEÇALHO 7 11" xfId="5480"/>
    <cellStyle name="CABEÇALHO 7 12" xfId="5481"/>
    <cellStyle name="CABEÇALHO 7 13" xfId="5482"/>
    <cellStyle name="CABEÇALHO 7 14" xfId="5483"/>
    <cellStyle name="CABEÇALHO 7 2" xfId="5484"/>
    <cellStyle name="CABEÇALHO 7 2 10" xfId="5485"/>
    <cellStyle name="CABEÇALHO 7 2 11" xfId="5486"/>
    <cellStyle name="CABEÇALHO 7 2 12" xfId="5487"/>
    <cellStyle name="CABEÇALHO 7 2 2" xfId="5488"/>
    <cellStyle name="CABEÇALHO 7 2 2 2" xfId="5489"/>
    <cellStyle name="CABEÇALHO 7 2 2 2 2" xfId="5490"/>
    <cellStyle name="CABEÇALHO 7 2 2 2 2 2" xfId="5491"/>
    <cellStyle name="CABEÇALHO 7 2 2 2 2 3" xfId="5492"/>
    <cellStyle name="CABEÇALHO 7 2 2 2 2 4" xfId="5493"/>
    <cellStyle name="CABEÇALHO 7 2 2 2 2 5" xfId="5494"/>
    <cellStyle name="CABEÇALHO 7 2 2 2 2 6" xfId="5495"/>
    <cellStyle name="CABEÇALHO 7 2 2 2 2 7" xfId="5496"/>
    <cellStyle name="CABEÇALHO 7 2 2 2 2 8" xfId="5497"/>
    <cellStyle name="CABEÇALHO 7 2 2 2 3" xfId="5498"/>
    <cellStyle name="CABEÇALHO 7 2 2 2 4" xfId="5499"/>
    <cellStyle name="CABEÇALHO 7 2 2 2 5" xfId="5500"/>
    <cellStyle name="CABEÇALHO 7 2 2 2 6" xfId="5501"/>
    <cellStyle name="CABEÇALHO 7 2 2 2 7" xfId="5502"/>
    <cellStyle name="CABEÇALHO 7 2 2 2 8" xfId="5503"/>
    <cellStyle name="CABEÇALHO 7 2 2 3" xfId="5504"/>
    <cellStyle name="CABEÇALHO 7 2 2 3 2" xfId="5505"/>
    <cellStyle name="CABEÇALHO 7 2 2 3 3" xfId="5506"/>
    <cellStyle name="CABEÇALHO 7 2 2 3 4" xfId="5507"/>
    <cellStyle name="CABEÇALHO 7 2 2 3 5" xfId="5508"/>
    <cellStyle name="CABEÇALHO 7 2 2 3 6" xfId="5509"/>
    <cellStyle name="CABEÇALHO 7 2 2 3 7" xfId="5510"/>
    <cellStyle name="CABEÇALHO 7 2 2 4" xfId="5511"/>
    <cellStyle name="CABEÇALHO 7 2 2 4 2" xfId="5512"/>
    <cellStyle name="CABEÇALHO 7 2 2 5" xfId="5513"/>
    <cellStyle name="CABEÇALHO 7 2 2 5 2" xfId="5514"/>
    <cellStyle name="CABEÇALHO 7 2 2 6" xfId="5515"/>
    <cellStyle name="CABEÇALHO 7 2 2 7" xfId="5516"/>
    <cellStyle name="CABEÇALHO 7 2 2 8" xfId="5517"/>
    <cellStyle name="CABEÇALHO 7 2 2 9" xfId="5518"/>
    <cellStyle name="CABEÇALHO 7 2 3" xfId="5519"/>
    <cellStyle name="CABEÇALHO 7 2 3 2" xfId="5520"/>
    <cellStyle name="CABEÇALHO 7 2 3 2 2" xfId="5521"/>
    <cellStyle name="CABEÇALHO 7 2 3 2 2 2" xfId="5522"/>
    <cellStyle name="CABEÇALHO 7 2 3 2 2 3" xfId="5523"/>
    <cellStyle name="CABEÇALHO 7 2 3 2 2 4" xfId="5524"/>
    <cellStyle name="CABEÇALHO 7 2 3 2 2 5" xfId="5525"/>
    <cellStyle name="CABEÇALHO 7 2 3 2 2 6" xfId="5526"/>
    <cellStyle name="CABEÇALHO 7 2 3 2 2 7" xfId="5527"/>
    <cellStyle name="CABEÇALHO 7 2 3 2 2 8" xfId="5528"/>
    <cellStyle name="CABEÇALHO 7 2 3 2 3" xfId="5529"/>
    <cellStyle name="CABEÇALHO 7 2 3 2 4" xfId="5530"/>
    <cellStyle name="CABEÇALHO 7 2 3 2 5" xfId="5531"/>
    <cellStyle name="CABEÇALHO 7 2 3 2 6" xfId="5532"/>
    <cellStyle name="CABEÇALHO 7 2 3 2 7" xfId="5533"/>
    <cellStyle name="CABEÇALHO 7 2 3 2 8" xfId="5534"/>
    <cellStyle name="CABEÇALHO 7 2 3 3" xfId="5535"/>
    <cellStyle name="CABEÇALHO 7 2 3 3 2" xfId="5536"/>
    <cellStyle name="CABEÇALHO 7 2 3 3 3" xfId="5537"/>
    <cellStyle name="CABEÇALHO 7 2 3 3 4" xfId="5538"/>
    <cellStyle name="CABEÇALHO 7 2 3 3 5" xfId="5539"/>
    <cellStyle name="CABEÇALHO 7 2 3 3 6" xfId="5540"/>
    <cellStyle name="CABEÇALHO 7 2 3 3 7" xfId="5541"/>
    <cellStyle name="CABEÇALHO 7 2 3 4" xfId="5542"/>
    <cellStyle name="CABEÇALHO 7 2 3 4 2" xfId="5543"/>
    <cellStyle name="CABEÇALHO 7 2 3 5" xfId="5544"/>
    <cellStyle name="CABEÇALHO 7 2 3 5 2" xfId="5545"/>
    <cellStyle name="CABEÇALHO 7 2 3 6" xfId="5546"/>
    <cellStyle name="CABEÇALHO 7 2 3 7" xfId="5547"/>
    <cellStyle name="CABEÇALHO 7 2 3 8" xfId="5548"/>
    <cellStyle name="CABEÇALHO 7 2 3 9" xfId="5549"/>
    <cellStyle name="CABEÇALHO 7 2 4" xfId="5550"/>
    <cellStyle name="CABEÇALHO 7 2 4 2" xfId="5551"/>
    <cellStyle name="CABEÇALHO 7 2 4 2 2" xfId="5552"/>
    <cellStyle name="CABEÇALHO 7 2 4 2 2 2" xfId="5553"/>
    <cellStyle name="CABEÇALHO 7 2 4 2 2 3" xfId="5554"/>
    <cellStyle name="CABEÇALHO 7 2 4 2 2 4" xfId="5555"/>
    <cellStyle name="CABEÇALHO 7 2 4 2 2 5" xfId="5556"/>
    <cellStyle name="CABEÇALHO 7 2 4 2 2 6" xfId="5557"/>
    <cellStyle name="CABEÇALHO 7 2 4 2 2 7" xfId="5558"/>
    <cellStyle name="CABEÇALHO 7 2 4 2 2 8" xfId="5559"/>
    <cellStyle name="CABEÇALHO 7 2 4 2 3" xfId="5560"/>
    <cellStyle name="CABEÇALHO 7 2 4 2 4" xfId="5561"/>
    <cellStyle name="CABEÇALHO 7 2 4 2 5" xfId="5562"/>
    <cellStyle name="CABEÇALHO 7 2 4 2 6" xfId="5563"/>
    <cellStyle name="CABEÇALHO 7 2 4 2 7" xfId="5564"/>
    <cellStyle name="CABEÇALHO 7 2 4 2 8" xfId="5565"/>
    <cellStyle name="CABEÇALHO 7 2 4 3" xfId="5566"/>
    <cellStyle name="CABEÇALHO 7 2 4 3 2" xfId="5567"/>
    <cellStyle name="CABEÇALHO 7 2 4 3 3" xfId="5568"/>
    <cellStyle name="CABEÇALHO 7 2 4 3 4" xfId="5569"/>
    <cellStyle name="CABEÇALHO 7 2 4 3 5" xfId="5570"/>
    <cellStyle name="CABEÇALHO 7 2 4 3 6" xfId="5571"/>
    <cellStyle name="CABEÇALHO 7 2 4 3 7" xfId="5572"/>
    <cellStyle name="CABEÇALHO 7 2 4 4" xfId="5573"/>
    <cellStyle name="CABEÇALHO 7 2 4 4 2" xfId="5574"/>
    <cellStyle name="CABEÇALHO 7 2 4 5" xfId="5575"/>
    <cellStyle name="CABEÇALHO 7 2 4 5 2" xfId="5576"/>
    <cellStyle name="CABEÇALHO 7 2 4 6" xfId="5577"/>
    <cellStyle name="CABEÇALHO 7 2 4 7" xfId="5578"/>
    <cellStyle name="CABEÇALHO 7 2 4 8" xfId="5579"/>
    <cellStyle name="CABEÇALHO 7 2 4 9" xfId="5580"/>
    <cellStyle name="CABEÇALHO 7 2 5" xfId="5581"/>
    <cellStyle name="CABEÇALHO 7 2 5 2" xfId="5582"/>
    <cellStyle name="CABEÇALHO 7 2 5 2 2" xfId="5583"/>
    <cellStyle name="CABEÇALHO 7 2 5 2 3" xfId="5584"/>
    <cellStyle name="CABEÇALHO 7 2 5 2 4" xfId="5585"/>
    <cellStyle name="CABEÇALHO 7 2 5 2 5" xfId="5586"/>
    <cellStyle name="CABEÇALHO 7 2 5 2 6" xfId="5587"/>
    <cellStyle name="CABEÇALHO 7 2 5 2 7" xfId="5588"/>
    <cellStyle name="CABEÇALHO 7 2 5 2 8" xfId="5589"/>
    <cellStyle name="CABEÇALHO 7 2 5 3" xfId="5590"/>
    <cellStyle name="CABEÇALHO 7 2 5 4" xfId="5591"/>
    <cellStyle name="CABEÇALHO 7 2 5 5" xfId="5592"/>
    <cellStyle name="CABEÇALHO 7 2 5 6" xfId="5593"/>
    <cellStyle name="CABEÇALHO 7 2 5 7" xfId="5594"/>
    <cellStyle name="CABEÇALHO 7 2 5 8" xfId="5595"/>
    <cellStyle name="CABEÇALHO 7 2 6" xfId="5596"/>
    <cellStyle name="CABEÇALHO 7 2 6 2" xfId="5597"/>
    <cellStyle name="CABEÇALHO 7 2 6 3" xfId="5598"/>
    <cellStyle name="CABEÇALHO 7 2 6 4" xfId="5599"/>
    <cellStyle name="CABEÇALHO 7 2 6 5" xfId="5600"/>
    <cellStyle name="CABEÇALHO 7 2 6 6" xfId="5601"/>
    <cellStyle name="CABEÇALHO 7 2 6 7" xfId="5602"/>
    <cellStyle name="CABEÇALHO 7 2 7" xfId="5603"/>
    <cellStyle name="CABEÇALHO 7 2 7 2" xfId="5604"/>
    <cellStyle name="CABEÇALHO 7 2 8" xfId="5605"/>
    <cellStyle name="CABEÇALHO 7 2 8 2" xfId="5606"/>
    <cellStyle name="CABEÇALHO 7 2 9" xfId="5607"/>
    <cellStyle name="CABEÇALHO 7 3" xfId="5608"/>
    <cellStyle name="CABEÇALHO 7 3 10" xfId="5609"/>
    <cellStyle name="CABEÇALHO 7 3 11" xfId="5610"/>
    <cellStyle name="CABEÇALHO 7 3 12" xfId="5611"/>
    <cellStyle name="CABEÇALHO 7 3 2" xfId="5612"/>
    <cellStyle name="CABEÇALHO 7 3 2 2" xfId="5613"/>
    <cellStyle name="CABEÇALHO 7 3 2 2 2" xfId="5614"/>
    <cellStyle name="CABEÇALHO 7 3 2 2 2 2" xfId="5615"/>
    <cellStyle name="CABEÇALHO 7 3 2 2 2 3" xfId="5616"/>
    <cellStyle name="CABEÇALHO 7 3 2 2 2 4" xfId="5617"/>
    <cellStyle name="CABEÇALHO 7 3 2 2 2 5" xfId="5618"/>
    <cellStyle name="CABEÇALHO 7 3 2 2 2 6" xfId="5619"/>
    <cellStyle name="CABEÇALHO 7 3 2 2 2 7" xfId="5620"/>
    <cellStyle name="CABEÇALHO 7 3 2 2 2 8" xfId="5621"/>
    <cellStyle name="CABEÇALHO 7 3 2 2 3" xfId="5622"/>
    <cellStyle name="CABEÇALHO 7 3 2 2 4" xfId="5623"/>
    <cellStyle name="CABEÇALHO 7 3 2 2 5" xfId="5624"/>
    <cellStyle name="CABEÇALHO 7 3 2 2 6" xfId="5625"/>
    <cellStyle name="CABEÇALHO 7 3 2 2 7" xfId="5626"/>
    <cellStyle name="CABEÇALHO 7 3 2 2 8" xfId="5627"/>
    <cellStyle name="CABEÇALHO 7 3 2 3" xfId="5628"/>
    <cellStyle name="CABEÇALHO 7 3 2 3 2" xfId="5629"/>
    <cellStyle name="CABEÇALHO 7 3 2 3 3" xfId="5630"/>
    <cellStyle name="CABEÇALHO 7 3 2 3 4" xfId="5631"/>
    <cellStyle name="CABEÇALHO 7 3 2 3 5" xfId="5632"/>
    <cellStyle name="CABEÇALHO 7 3 2 3 6" xfId="5633"/>
    <cellStyle name="CABEÇALHO 7 3 2 3 7" xfId="5634"/>
    <cellStyle name="CABEÇALHO 7 3 2 4" xfId="5635"/>
    <cellStyle name="CABEÇALHO 7 3 2 4 2" xfId="5636"/>
    <cellStyle name="CABEÇALHO 7 3 2 5" xfId="5637"/>
    <cellStyle name="CABEÇALHO 7 3 2 5 2" xfId="5638"/>
    <cellStyle name="CABEÇALHO 7 3 2 6" xfId="5639"/>
    <cellStyle name="CABEÇALHO 7 3 2 7" xfId="5640"/>
    <cellStyle name="CABEÇALHO 7 3 2 8" xfId="5641"/>
    <cellStyle name="CABEÇALHO 7 3 2 9" xfId="5642"/>
    <cellStyle name="CABEÇALHO 7 3 3" xfId="5643"/>
    <cellStyle name="CABEÇALHO 7 3 3 2" xfId="5644"/>
    <cellStyle name="CABEÇALHO 7 3 3 2 2" xfId="5645"/>
    <cellStyle name="CABEÇALHO 7 3 3 2 2 2" xfId="5646"/>
    <cellStyle name="CABEÇALHO 7 3 3 2 2 3" xfId="5647"/>
    <cellStyle name="CABEÇALHO 7 3 3 2 2 4" xfId="5648"/>
    <cellStyle name="CABEÇALHO 7 3 3 2 2 5" xfId="5649"/>
    <cellStyle name="CABEÇALHO 7 3 3 2 2 6" xfId="5650"/>
    <cellStyle name="CABEÇALHO 7 3 3 2 2 7" xfId="5651"/>
    <cellStyle name="CABEÇALHO 7 3 3 2 2 8" xfId="5652"/>
    <cellStyle name="CABEÇALHO 7 3 3 2 3" xfId="5653"/>
    <cellStyle name="CABEÇALHO 7 3 3 2 4" xfId="5654"/>
    <cellStyle name="CABEÇALHO 7 3 3 2 5" xfId="5655"/>
    <cellStyle name="CABEÇALHO 7 3 3 2 6" xfId="5656"/>
    <cellStyle name="CABEÇALHO 7 3 3 2 7" xfId="5657"/>
    <cellStyle name="CABEÇALHO 7 3 3 2 8" xfId="5658"/>
    <cellStyle name="CABEÇALHO 7 3 3 3" xfId="5659"/>
    <cellStyle name="CABEÇALHO 7 3 3 3 2" xfId="5660"/>
    <cellStyle name="CABEÇALHO 7 3 3 3 3" xfId="5661"/>
    <cellStyle name="CABEÇALHO 7 3 3 3 4" xfId="5662"/>
    <cellStyle name="CABEÇALHO 7 3 3 3 5" xfId="5663"/>
    <cellStyle name="CABEÇALHO 7 3 3 3 6" xfId="5664"/>
    <cellStyle name="CABEÇALHO 7 3 3 3 7" xfId="5665"/>
    <cellStyle name="CABEÇALHO 7 3 3 4" xfId="5666"/>
    <cellStyle name="CABEÇALHO 7 3 3 4 2" xfId="5667"/>
    <cellStyle name="CABEÇALHO 7 3 3 5" xfId="5668"/>
    <cellStyle name="CABEÇALHO 7 3 3 5 2" xfId="5669"/>
    <cellStyle name="CABEÇALHO 7 3 3 6" xfId="5670"/>
    <cellStyle name="CABEÇALHO 7 3 3 7" xfId="5671"/>
    <cellStyle name="CABEÇALHO 7 3 3 8" xfId="5672"/>
    <cellStyle name="CABEÇALHO 7 3 3 9" xfId="5673"/>
    <cellStyle name="CABEÇALHO 7 3 4" xfId="5674"/>
    <cellStyle name="CABEÇALHO 7 3 4 2" xfId="5675"/>
    <cellStyle name="CABEÇALHO 7 3 4 2 2" xfId="5676"/>
    <cellStyle name="CABEÇALHO 7 3 4 2 2 2" xfId="5677"/>
    <cellStyle name="CABEÇALHO 7 3 4 2 2 3" xfId="5678"/>
    <cellStyle name="CABEÇALHO 7 3 4 2 2 4" xfId="5679"/>
    <cellStyle name="CABEÇALHO 7 3 4 2 2 5" xfId="5680"/>
    <cellStyle name="CABEÇALHO 7 3 4 2 2 6" xfId="5681"/>
    <cellStyle name="CABEÇALHO 7 3 4 2 2 7" xfId="5682"/>
    <cellStyle name="CABEÇALHO 7 3 4 2 2 8" xfId="5683"/>
    <cellStyle name="CABEÇALHO 7 3 4 2 3" xfId="5684"/>
    <cellStyle name="CABEÇALHO 7 3 4 2 4" xfId="5685"/>
    <cellStyle name="CABEÇALHO 7 3 4 2 5" xfId="5686"/>
    <cellStyle name="CABEÇALHO 7 3 4 2 6" xfId="5687"/>
    <cellStyle name="CABEÇALHO 7 3 4 2 7" xfId="5688"/>
    <cellStyle name="CABEÇALHO 7 3 4 2 8" xfId="5689"/>
    <cellStyle name="CABEÇALHO 7 3 4 3" xfId="5690"/>
    <cellStyle name="CABEÇALHO 7 3 4 3 2" xfId="5691"/>
    <cellStyle name="CABEÇALHO 7 3 4 3 3" xfId="5692"/>
    <cellStyle name="CABEÇALHO 7 3 4 3 4" xfId="5693"/>
    <cellStyle name="CABEÇALHO 7 3 4 3 5" xfId="5694"/>
    <cellStyle name="CABEÇALHO 7 3 4 3 6" xfId="5695"/>
    <cellStyle name="CABEÇALHO 7 3 4 3 7" xfId="5696"/>
    <cellStyle name="CABEÇALHO 7 3 4 4" xfId="5697"/>
    <cellStyle name="CABEÇALHO 7 3 4 4 2" xfId="5698"/>
    <cellStyle name="CABEÇALHO 7 3 4 5" xfId="5699"/>
    <cellStyle name="CABEÇALHO 7 3 4 5 2" xfId="5700"/>
    <cellStyle name="CABEÇALHO 7 3 4 6" xfId="5701"/>
    <cellStyle name="CABEÇALHO 7 3 4 7" xfId="5702"/>
    <cellStyle name="CABEÇALHO 7 3 4 8" xfId="5703"/>
    <cellStyle name="CABEÇALHO 7 3 4 9" xfId="5704"/>
    <cellStyle name="CABEÇALHO 7 3 5" xfId="5705"/>
    <cellStyle name="CABEÇALHO 7 3 5 2" xfId="5706"/>
    <cellStyle name="CABEÇALHO 7 3 5 2 2" xfId="5707"/>
    <cellStyle name="CABEÇALHO 7 3 5 2 3" xfId="5708"/>
    <cellStyle name="CABEÇALHO 7 3 5 2 4" xfId="5709"/>
    <cellStyle name="CABEÇALHO 7 3 5 2 5" xfId="5710"/>
    <cellStyle name="CABEÇALHO 7 3 5 2 6" xfId="5711"/>
    <cellStyle name="CABEÇALHO 7 3 5 2 7" xfId="5712"/>
    <cellStyle name="CABEÇALHO 7 3 5 2 8" xfId="5713"/>
    <cellStyle name="CABEÇALHO 7 3 5 3" xfId="5714"/>
    <cellStyle name="CABEÇALHO 7 3 5 4" xfId="5715"/>
    <cellStyle name="CABEÇALHO 7 3 5 5" xfId="5716"/>
    <cellStyle name="CABEÇALHO 7 3 5 6" xfId="5717"/>
    <cellStyle name="CABEÇALHO 7 3 5 7" xfId="5718"/>
    <cellStyle name="CABEÇALHO 7 3 5 8" xfId="5719"/>
    <cellStyle name="CABEÇALHO 7 3 6" xfId="5720"/>
    <cellStyle name="CABEÇALHO 7 3 6 2" xfId="5721"/>
    <cellStyle name="CABEÇALHO 7 3 6 3" xfId="5722"/>
    <cellStyle name="CABEÇALHO 7 3 6 4" xfId="5723"/>
    <cellStyle name="CABEÇALHO 7 3 6 5" xfId="5724"/>
    <cellStyle name="CABEÇALHO 7 3 6 6" xfId="5725"/>
    <cellStyle name="CABEÇALHO 7 3 6 7" xfId="5726"/>
    <cellStyle name="CABEÇALHO 7 3 7" xfId="5727"/>
    <cellStyle name="CABEÇALHO 7 3 7 2" xfId="5728"/>
    <cellStyle name="CABEÇALHO 7 3 8" xfId="5729"/>
    <cellStyle name="CABEÇALHO 7 3 8 2" xfId="5730"/>
    <cellStyle name="CABEÇALHO 7 3 9" xfId="5731"/>
    <cellStyle name="CABEÇALHO 7 4" xfId="5732"/>
    <cellStyle name="CABEÇALHO 7 4 2" xfId="5733"/>
    <cellStyle name="CABEÇALHO 7 4 2 2" xfId="5734"/>
    <cellStyle name="CABEÇALHO 7 4 2 2 2" xfId="5735"/>
    <cellStyle name="CABEÇALHO 7 4 2 2 3" xfId="5736"/>
    <cellStyle name="CABEÇALHO 7 4 2 2 4" xfId="5737"/>
    <cellStyle name="CABEÇALHO 7 4 2 2 5" xfId="5738"/>
    <cellStyle name="CABEÇALHO 7 4 2 2 6" xfId="5739"/>
    <cellStyle name="CABEÇALHO 7 4 2 2 7" xfId="5740"/>
    <cellStyle name="CABEÇALHO 7 4 2 2 8" xfId="5741"/>
    <cellStyle name="CABEÇALHO 7 4 2 3" xfId="5742"/>
    <cellStyle name="CABEÇALHO 7 4 2 4" xfId="5743"/>
    <cellStyle name="CABEÇALHO 7 4 2 5" xfId="5744"/>
    <cellStyle name="CABEÇALHO 7 4 2 6" xfId="5745"/>
    <cellStyle name="CABEÇALHO 7 4 2 7" xfId="5746"/>
    <cellStyle name="CABEÇALHO 7 4 2 8" xfId="5747"/>
    <cellStyle name="CABEÇALHO 7 4 3" xfId="5748"/>
    <cellStyle name="CABEÇALHO 7 4 3 2" xfId="5749"/>
    <cellStyle name="CABEÇALHO 7 4 3 3" xfId="5750"/>
    <cellStyle name="CABEÇALHO 7 4 3 4" xfId="5751"/>
    <cellStyle name="CABEÇALHO 7 4 3 5" xfId="5752"/>
    <cellStyle name="CABEÇALHO 7 4 3 6" xfId="5753"/>
    <cellStyle name="CABEÇALHO 7 4 3 7" xfId="5754"/>
    <cellStyle name="CABEÇALHO 7 4 4" xfId="5755"/>
    <cellStyle name="CABEÇALHO 7 4 4 2" xfId="5756"/>
    <cellStyle name="CABEÇALHO 7 4 5" xfId="5757"/>
    <cellStyle name="CABEÇALHO 7 4 5 2" xfId="5758"/>
    <cellStyle name="CABEÇALHO 7 4 6" xfId="5759"/>
    <cellStyle name="CABEÇALHO 7 4 7" xfId="5760"/>
    <cellStyle name="CABEÇALHO 7 4 8" xfId="5761"/>
    <cellStyle name="CABEÇALHO 7 4 9" xfId="5762"/>
    <cellStyle name="CABEÇALHO 7 5" xfId="5763"/>
    <cellStyle name="CABEÇALHO 7 5 2" xfId="5764"/>
    <cellStyle name="CABEÇALHO 7 5 2 2" xfId="5765"/>
    <cellStyle name="CABEÇALHO 7 5 2 2 2" xfId="5766"/>
    <cellStyle name="CABEÇALHO 7 5 2 2 3" xfId="5767"/>
    <cellStyle name="CABEÇALHO 7 5 2 2 4" xfId="5768"/>
    <cellStyle name="CABEÇALHO 7 5 2 2 5" xfId="5769"/>
    <cellStyle name="CABEÇALHO 7 5 2 2 6" xfId="5770"/>
    <cellStyle name="CABEÇALHO 7 5 2 2 7" xfId="5771"/>
    <cellStyle name="CABEÇALHO 7 5 2 2 8" xfId="5772"/>
    <cellStyle name="CABEÇALHO 7 5 2 3" xfId="5773"/>
    <cellStyle name="CABEÇALHO 7 5 2 4" xfId="5774"/>
    <cellStyle name="CABEÇALHO 7 5 2 5" xfId="5775"/>
    <cellStyle name="CABEÇALHO 7 5 2 6" xfId="5776"/>
    <cellStyle name="CABEÇALHO 7 5 2 7" xfId="5777"/>
    <cellStyle name="CABEÇALHO 7 5 2 8" xfId="5778"/>
    <cellStyle name="CABEÇALHO 7 5 3" xfId="5779"/>
    <cellStyle name="CABEÇALHO 7 5 3 2" xfId="5780"/>
    <cellStyle name="CABEÇALHO 7 5 3 3" xfId="5781"/>
    <cellStyle name="CABEÇALHO 7 5 3 4" xfId="5782"/>
    <cellStyle name="CABEÇALHO 7 5 3 5" xfId="5783"/>
    <cellStyle name="CABEÇALHO 7 5 3 6" xfId="5784"/>
    <cellStyle name="CABEÇALHO 7 5 3 7" xfId="5785"/>
    <cellStyle name="CABEÇALHO 7 5 4" xfId="5786"/>
    <cellStyle name="CABEÇALHO 7 5 4 2" xfId="5787"/>
    <cellStyle name="CABEÇALHO 7 5 5" xfId="5788"/>
    <cellStyle name="CABEÇALHO 7 5 5 2" xfId="5789"/>
    <cellStyle name="CABEÇALHO 7 5 6" xfId="5790"/>
    <cellStyle name="CABEÇALHO 7 5 7" xfId="5791"/>
    <cellStyle name="CABEÇALHO 7 5 8" xfId="5792"/>
    <cellStyle name="CABEÇALHO 7 5 9" xfId="5793"/>
    <cellStyle name="CABEÇALHO 7 6" xfId="5794"/>
    <cellStyle name="CABEÇALHO 7 6 2" xfId="5795"/>
    <cellStyle name="CABEÇALHO 7 6 2 2" xfId="5796"/>
    <cellStyle name="CABEÇALHO 7 6 2 2 2" xfId="5797"/>
    <cellStyle name="CABEÇALHO 7 6 2 2 3" xfId="5798"/>
    <cellStyle name="CABEÇALHO 7 6 2 2 4" xfId="5799"/>
    <cellStyle name="CABEÇALHO 7 6 2 2 5" xfId="5800"/>
    <cellStyle name="CABEÇALHO 7 6 2 2 6" xfId="5801"/>
    <cellStyle name="CABEÇALHO 7 6 2 2 7" xfId="5802"/>
    <cellStyle name="CABEÇALHO 7 6 2 2 8" xfId="5803"/>
    <cellStyle name="CABEÇALHO 7 6 2 3" xfId="5804"/>
    <cellStyle name="CABEÇALHO 7 6 2 4" xfId="5805"/>
    <cellStyle name="CABEÇALHO 7 6 2 5" xfId="5806"/>
    <cellStyle name="CABEÇALHO 7 6 2 6" xfId="5807"/>
    <cellStyle name="CABEÇALHO 7 6 2 7" xfId="5808"/>
    <cellStyle name="CABEÇALHO 7 6 2 8" xfId="5809"/>
    <cellStyle name="CABEÇALHO 7 6 3" xfId="5810"/>
    <cellStyle name="CABEÇALHO 7 6 3 2" xfId="5811"/>
    <cellStyle name="CABEÇALHO 7 6 3 3" xfId="5812"/>
    <cellStyle name="CABEÇALHO 7 6 3 4" xfId="5813"/>
    <cellStyle name="CABEÇALHO 7 6 3 5" xfId="5814"/>
    <cellStyle name="CABEÇALHO 7 6 3 6" xfId="5815"/>
    <cellStyle name="CABEÇALHO 7 6 3 7" xfId="5816"/>
    <cellStyle name="CABEÇALHO 7 6 4" xfId="5817"/>
    <cellStyle name="CABEÇALHO 7 6 4 2" xfId="5818"/>
    <cellStyle name="CABEÇALHO 7 6 5" xfId="5819"/>
    <cellStyle name="CABEÇALHO 7 6 5 2" xfId="5820"/>
    <cellStyle name="CABEÇALHO 7 6 6" xfId="5821"/>
    <cellStyle name="CABEÇALHO 7 6 7" xfId="5822"/>
    <cellStyle name="CABEÇALHO 7 6 8" xfId="5823"/>
    <cellStyle name="CABEÇALHO 7 6 9" xfId="5824"/>
    <cellStyle name="CABEÇALHO 7 7" xfId="5825"/>
    <cellStyle name="CABEÇALHO 7 7 2" xfId="5826"/>
    <cellStyle name="CABEÇALHO 7 7 2 2" xfId="5827"/>
    <cellStyle name="CABEÇALHO 7 7 2 3" xfId="5828"/>
    <cellStyle name="CABEÇALHO 7 7 2 4" xfId="5829"/>
    <cellStyle name="CABEÇALHO 7 7 2 5" xfId="5830"/>
    <cellStyle name="CABEÇALHO 7 7 2 6" xfId="5831"/>
    <cellStyle name="CABEÇALHO 7 7 2 7" xfId="5832"/>
    <cellStyle name="CABEÇALHO 7 7 2 8" xfId="5833"/>
    <cellStyle name="CABEÇALHO 7 7 3" xfId="5834"/>
    <cellStyle name="CABEÇALHO 7 7 4" xfId="5835"/>
    <cellStyle name="CABEÇALHO 7 7 5" xfId="5836"/>
    <cellStyle name="CABEÇALHO 7 7 6" xfId="5837"/>
    <cellStyle name="CABEÇALHO 7 7 7" xfId="5838"/>
    <cellStyle name="CABEÇALHO 7 7 8" xfId="5839"/>
    <cellStyle name="CABEÇALHO 7 8" xfId="5840"/>
    <cellStyle name="CABEÇALHO 7 8 2" xfId="5841"/>
    <cellStyle name="CABEÇALHO 7 8 3" xfId="5842"/>
    <cellStyle name="CABEÇALHO 7 8 4" xfId="5843"/>
    <cellStyle name="CABEÇALHO 7 8 5" xfId="5844"/>
    <cellStyle name="CABEÇALHO 7 8 6" xfId="5845"/>
    <cellStyle name="CABEÇALHO 7 8 7" xfId="5846"/>
    <cellStyle name="CABEÇALHO 7 9" xfId="5847"/>
    <cellStyle name="CABEÇALHO 7 9 2" xfId="5848"/>
    <cellStyle name="CABEÇALHO 8" xfId="5849"/>
    <cellStyle name="CABEÇALHO 8 10" xfId="5850"/>
    <cellStyle name="CABEÇALHO 8 11" xfId="5851"/>
    <cellStyle name="CABEÇALHO 8 12" xfId="5852"/>
    <cellStyle name="CABEÇALHO 8 2" xfId="5853"/>
    <cellStyle name="CABEÇALHO 8 2 2" xfId="5854"/>
    <cellStyle name="CABEÇALHO 8 2 2 2" xfId="5855"/>
    <cellStyle name="CABEÇALHO 8 2 2 2 2" xfId="5856"/>
    <cellStyle name="CABEÇALHO 8 2 2 2 3" xfId="5857"/>
    <cellStyle name="CABEÇALHO 8 2 2 2 4" xfId="5858"/>
    <cellStyle name="CABEÇALHO 8 2 2 2 5" xfId="5859"/>
    <cellStyle name="CABEÇALHO 8 2 2 2 6" xfId="5860"/>
    <cellStyle name="CABEÇALHO 8 2 2 2 7" xfId="5861"/>
    <cellStyle name="CABEÇALHO 8 2 2 2 8" xfId="5862"/>
    <cellStyle name="CABEÇALHO 8 2 2 3" xfId="5863"/>
    <cellStyle name="CABEÇALHO 8 2 2 4" xfId="5864"/>
    <cellStyle name="CABEÇALHO 8 2 2 5" xfId="5865"/>
    <cellStyle name="CABEÇALHO 8 2 2 6" xfId="5866"/>
    <cellStyle name="CABEÇALHO 8 2 2 7" xfId="5867"/>
    <cellStyle name="CABEÇALHO 8 2 2 8" xfId="5868"/>
    <cellStyle name="CABEÇALHO 8 2 3" xfId="5869"/>
    <cellStyle name="CABEÇALHO 8 2 3 2" xfId="5870"/>
    <cellStyle name="CABEÇALHO 8 2 3 3" xfId="5871"/>
    <cellStyle name="CABEÇALHO 8 2 3 4" xfId="5872"/>
    <cellStyle name="CABEÇALHO 8 2 3 5" xfId="5873"/>
    <cellStyle name="CABEÇALHO 8 2 3 6" xfId="5874"/>
    <cellStyle name="CABEÇALHO 8 2 3 7" xfId="5875"/>
    <cellStyle name="CABEÇALHO 8 2 4" xfId="5876"/>
    <cellStyle name="CABEÇALHO 8 2 4 2" xfId="5877"/>
    <cellStyle name="CABEÇALHO 8 2 5" xfId="5878"/>
    <cellStyle name="CABEÇALHO 8 2 5 2" xfId="5879"/>
    <cellStyle name="CABEÇALHO 8 2 6" xfId="5880"/>
    <cellStyle name="CABEÇALHO 8 2 7" xfId="5881"/>
    <cellStyle name="CABEÇALHO 8 2 8" xfId="5882"/>
    <cellStyle name="CABEÇALHO 8 2 9" xfId="5883"/>
    <cellStyle name="CABEÇALHO 8 3" xfId="5884"/>
    <cellStyle name="CABEÇALHO 8 3 2" xfId="5885"/>
    <cellStyle name="CABEÇALHO 8 3 2 2" xfId="5886"/>
    <cellStyle name="CABEÇALHO 8 3 2 2 2" xfId="5887"/>
    <cellStyle name="CABEÇALHO 8 3 2 2 3" xfId="5888"/>
    <cellStyle name="CABEÇALHO 8 3 2 2 4" xfId="5889"/>
    <cellStyle name="CABEÇALHO 8 3 2 2 5" xfId="5890"/>
    <cellStyle name="CABEÇALHO 8 3 2 2 6" xfId="5891"/>
    <cellStyle name="CABEÇALHO 8 3 2 2 7" xfId="5892"/>
    <cellStyle name="CABEÇALHO 8 3 2 2 8" xfId="5893"/>
    <cellStyle name="CABEÇALHO 8 3 2 3" xfId="5894"/>
    <cellStyle name="CABEÇALHO 8 3 2 4" xfId="5895"/>
    <cellStyle name="CABEÇALHO 8 3 2 5" xfId="5896"/>
    <cellStyle name="CABEÇALHO 8 3 2 6" xfId="5897"/>
    <cellStyle name="CABEÇALHO 8 3 2 7" xfId="5898"/>
    <cellStyle name="CABEÇALHO 8 3 2 8" xfId="5899"/>
    <cellStyle name="CABEÇALHO 8 3 3" xfId="5900"/>
    <cellStyle name="CABEÇALHO 8 3 3 2" xfId="5901"/>
    <cellStyle name="CABEÇALHO 8 3 3 3" xfId="5902"/>
    <cellStyle name="CABEÇALHO 8 3 3 4" xfId="5903"/>
    <cellStyle name="CABEÇALHO 8 3 3 5" xfId="5904"/>
    <cellStyle name="CABEÇALHO 8 3 3 6" xfId="5905"/>
    <cellStyle name="CABEÇALHO 8 3 3 7" xfId="5906"/>
    <cellStyle name="CABEÇALHO 8 3 4" xfId="5907"/>
    <cellStyle name="CABEÇALHO 8 3 4 2" xfId="5908"/>
    <cellStyle name="CABEÇALHO 8 3 5" xfId="5909"/>
    <cellStyle name="CABEÇALHO 8 3 5 2" xfId="5910"/>
    <cellStyle name="CABEÇALHO 8 3 6" xfId="5911"/>
    <cellStyle name="CABEÇALHO 8 3 7" xfId="5912"/>
    <cellStyle name="CABEÇALHO 8 3 8" xfId="5913"/>
    <cellStyle name="CABEÇALHO 8 3 9" xfId="5914"/>
    <cellStyle name="CABEÇALHO 8 4" xfId="5915"/>
    <cellStyle name="CABEÇALHO 8 4 2" xfId="5916"/>
    <cellStyle name="CABEÇALHO 8 4 2 2" xfId="5917"/>
    <cellStyle name="CABEÇALHO 8 4 2 2 2" xfId="5918"/>
    <cellStyle name="CABEÇALHO 8 4 2 2 3" xfId="5919"/>
    <cellStyle name="CABEÇALHO 8 4 2 2 4" xfId="5920"/>
    <cellStyle name="CABEÇALHO 8 4 2 2 5" xfId="5921"/>
    <cellStyle name="CABEÇALHO 8 4 2 2 6" xfId="5922"/>
    <cellStyle name="CABEÇALHO 8 4 2 2 7" xfId="5923"/>
    <cellStyle name="CABEÇALHO 8 4 2 2 8" xfId="5924"/>
    <cellStyle name="CABEÇALHO 8 4 2 3" xfId="5925"/>
    <cellStyle name="CABEÇALHO 8 4 2 4" xfId="5926"/>
    <cellStyle name="CABEÇALHO 8 4 2 5" xfId="5927"/>
    <cellStyle name="CABEÇALHO 8 4 2 6" xfId="5928"/>
    <cellStyle name="CABEÇALHO 8 4 2 7" xfId="5929"/>
    <cellStyle name="CABEÇALHO 8 4 2 8" xfId="5930"/>
    <cellStyle name="CABEÇALHO 8 4 3" xfId="5931"/>
    <cellStyle name="CABEÇALHO 8 4 3 2" xfId="5932"/>
    <cellStyle name="CABEÇALHO 8 4 3 3" xfId="5933"/>
    <cellStyle name="CABEÇALHO 8 4 3 4" xfId="5934"/>
    <cellStyle name="CABEÇALHO 8 4 3 5" xfId="5935"/>
    <cellStyle name="CABEÇALHO 8 4 3 6" xfId="5936"/>
    <cellStyle name="CABEÇALHO 8 4 3 7" xfId="5937"/>
    <cellStyle name="CABEÇALHO 8 4 4" xfId="5938"/>
    <cellStyle name="CABEÇALHO 8 4 4 2" xfId="5939"/>
    <cellStyle name="CABEÇALHO 8 4 5" xfId="5940"/>
    <cellStyle name="CABEÇALHO 8 4 5 2" xfId="5941"/>
    <cellStyle name="CABEÇALHO 8 4 6" xfId="5942"/>
    <cellStyle name="CABEÇALHO 8 4 7" xfId="5943"/>
    <cellStyle name="CABEÇALHO 8 4 8" xfId="5944"/>
    <cellStyle name="CABEÇALHO 8 4 9" xfId="5945"/>
    <cellStyle name="CABEÇALHO 8 5" xfId="5946"/>
    <cellStyle name="CABEÇALHO 8 5 2" xfId="5947"/>
    <cellStyle name="CABEÇALHO 8 5 2 2" xfId="5948"/>
    <cellStyle name="CABEÇALHO 8 5 2 3" xfId="5949"/>
    <cellStyle name="CABEÇALHO 8 5 2 4" xfId="5950"/>
    <cellStyle name="CABEÇALHO 8 5 2 5" xfId="5951"/>
    <cellStyle name="CABEÇALHO 8 5 2 6" xfId="5952"/>
    <cellStyle name="CABEÇALHO 8 5 2 7" xfId="5953"/>
    <cellStyle name="CABEÇALHO 8 5 2 8" xfId="5954"/>
    <cellStyle name="CABEÇALHO 8 5 3" xfId="5955"/>
    <cellStyle name="CABEÇALHO 8 5 4" xfId="5956"/>
    <cellStyle name="CABEÇALHO 8 5 5" xfId="5957"/>
    <cellStyle name="CABEÇALHO 8 5 6" xfId="5958"/>
    <cellStyle name="CABEÇALHO 8 5 7" xfId="5959"/>
    <cellStyle name="CABEÇALHO 8 5 8" xfId="5960"/>
    <cellStyle name="CABEÇALHO 8 6" xfId="5961"/>
    <cellStyle name="CABEÇALHO 8 6 2" xfId="5962"/>
    <cellStyle name="CABEÇALHO 8 6 3" xfId="5963"/>
    <cellStyle name="CABEÇALHO 8 6 4" xfId="5964"/>
    <cellStyle name="CABEÇALHO 8 6 5" xfId="5965"/>
    <cellStyle name="CABEÇALHO 8 6 6" xfId="5966"/>
    <cellStyle name="CABEÇALHO 8 6 7" xfId="5967"/>
    <cellStyle name="CABEÇALHO 8 7" xfId="5968"/>
    <cellStyle name="CABEÇALHO 8 7 2" xfId="5969"/>
    <cellStyle name="CABEÇALHO 8 8" xfId="5970"/>
    <cellStyle name="CABEÇALHO 8 8 2" xfId="5971"/>
    <cellStyle name="CABEÇALHO 8 9" xfId="5972"/>
    <cellStyle name="CABEÇALHO 9" xfId="5973"/>
    <cellStyle name="CABEÇALHO 9 2" xfId="5974"/>
    <cellStyle name="CABEÇALHO 9 2 2" xfId="5975"/>
    <cellStyle name="CABEÇALHO 9 2 2 2" xfId="5976"/>
    <cellStyle name="CABEÇALHO 9 2 2 3" xfId="5977"/>
    <cellStyle name="CABEÇALHO 9 2 2 4" xfId="5978"/>
    <cellStyle name="CABEÇALHO 9 2 2 5" xfId="5979"/>
    <cellStyle name="CABEÇALHO 9 2 2 6" xfId="5980"/>
    <cellStyle name="CABEÇALHO 9 2 2 7" xfId="5981"/>
    <cellStyle name="CABEÇALHO 9 2 2 8" xfId="5982"/>
    <cellStyle name="CABEÇALHO 9 2 3" xfId="5983"/>
    <cellStyle name="CABEÇALHO 9 2 4" xfId="5984"/>
    <cellStyle name="CABEÇALHO 9 2 5" xfId="5985"/>
    <cellStyle name="CABEÇALHO 9 2 6" xfId="5986"/>
    <cellStyle name="CABEÇALHO 9 2 7" xfId="5987"/>
    <cellStyle name="CABEÇALHO 9 2 8" xfId="5988"/>
    <cellStyle name="CABEÇALHO 9 3" xfId="5989"/>
    <cellStyle name="CABEÇALHO 9 3 2" xfId="5990"/>
    <cellStyle name="CABEÇALHO 9 3 3" xfId="5991"/>
    <cellStyle name="CABEÇALHO 9 3 4" xfId="5992"/>
    <cellStyle name="CABEÇALHO 9 3 5" xfId="5993"/>
    <cellStyle name="CABEÇALHO 9 3 6" xfId="5994"/>
    <cellStyle name="CABEÇALHO 9 3 7" xfId="5995"/>
    <cellStyle name="CABEÇALHO 9 4" xfId="5996"/>
    <cellStyle name="CABEÇALHO 9 4 2" xfId="5997"/>
    <cellStyle name="CABEÇALHO 9 5" xfId="5998"/>
    <cellStyle name="CABEÇALHO 9 5 2" xfId="5999"/>
    <cellStyle name="CABEÇALHO 9 6" xfId="6000"/>
    <cellStyle name="CABEÇALHO 9 7" xfId="6001"/>
    <cellStyle name="CABEÇALHO 9 8" xfId="6002"/>
    <cellStyle name="CABEÇALHO 9 9" xfId="6003"/>
    <cellStyle name="CABEÇALHO2" xfId="6004"/>
    <cellStyle name="Cabecera 1" xfId="6005"/>
    <cellStyle name="Cabecera 2" xfId="6006"/>
    <cellStyle name="Calculation" xfId="6007"/>
    <cellStyle name="Calculation 10" xfId="6008"/>
    <cellStyle name="Calculation 10 10" xfId="6009"/>
    <cellStyle name="Calculation 10 11" xfId="6010"/>
    <cellStyle name="Calculation 10 12" xfId="6011"/>
    <cellStyle name="Calculation 10 13" xfId="6012"/>
    <cellStyle name="Calculation 10 14" xfId="6013"/>
    <cellStyle name="Calculation 10 2" xfId="6014"/>
    <cellStyle name="Calculation 10 2 10" xfId="6015"/>
    <cellStyle name="Calculation 10 2 11" xfId="6016"/>
    <cellStyle name="Calculation 10 2 12" xfId="6017"/>
    <cellStyle name="Calculation 10 2 2" xfId="6018"/>
    <cellStyle name="Calculation 10 2 2 10" xfId="6019"/>
    <cellStyle name="Calculation 10 2 2 11" xfId="6020"/>
    <cellStyle name="Calculation 10 2 2 2" xfId="6021"/>
    <cellStyle name="Calculation 10 2 2 2 2" xfId="6022"/>
    <cellStyle name="Calculation 10 2 2 2 2 2" xfId="6023"/>
    <cellStyle name="Calculation 10 2 2 2 2 2 2" xfId="6024"/>
    <cellStyle name="Calculation 10 2 2 2 2 2 3" xfId="6025"/>
    <cellStyle name="Calculation 10 2 2 2 2 2 4" xfId="6026"/>
    <cellStyle name="Calculation 10 2 2 2 2 2 5" xfId="6027"/>
    <cellStyle name="Calculation 10 2 2 2 2 2 6" xfId="6028"/>
    <cellStyle name="Calculation 10 2 2 2 2 2 7" xfId="6029"/>
    <cellStyle name="Calculation 10 2 2 2 2 2 8" xfId="6030"/>
    <cellStyle name="Calculation 10 2 2 2 2 3" xfId="6031"/>
    <cellStyle name="Calculation 10 2 2 2 2 3 2" xfId="6032"/>
    <cellStyle name="Calculation 10 2 2 2 2 4" xfId="6033"/>
    <cellStyle name="Calculation 10 2 2 2 2 5" xfId="6034"/>
    <cellStyle name="Calculation 10 2 2 2 2 6" xfId="6035"/>
    <cellStyle name="Calculation 10 2 2 2 2 7" xfId="6036"/>
    <cellStyle name="Calculation 10 2 2 2 3" xfId="6037"/>
    <cellStyle name="Calculation 10 2 2 2 3 2" xfId="6038"/>
    <cellStyle name="Calculation 10 2 2 2 3 3" xfId="6039"/>
    <cellStyle name="Calculation 10 2 2 2 3 4" xfId="6040"/>
    <cellStyle name="Calculation 10 2 2 2 3 5" xfId="6041"/>
    <cellStyle name="Calculation 10 2 2 2 3 6" xfId="6042"/>
    <cellStyle name="Calculation 10 2 2 2 3 7" xfId="6043"/>
    <cellStyle name="Calculation 10 2 2 2 4" xfId="6044"/>
    <cellStyle name="Calculation 10 2 2 2 5" xfId="6045"/>
    <cellStyle name="Calculation 10 2 2 2 6" xfId="6046"/>
    <cellStyle name="Calculation 10 2 2 2 7" xfId="6047"/>
    <cellStyle name="Calculation 10 2 2 2 8" xfId="6048"/>
    <cellStyle name="Calculation 10 2 2 3" xfId="6049"/>
    <cellStyle name="Calculation 10 2 2 3 2" xfId="6050"/>
    <cellStyle name="Calculation 10 2 2 3 2 2" xfId="6051"/>
    <cellStyle name="Calculation 10 2 2 3 2 2 2" xfId="6052"/>
    <cellStyle name="Calculation 10 2 2 3 2 2 3" xfId="6053"/>
    <cellStyle name="Calculation 10 2 2 3 2 2 4" xfId="6054"/>
    <cellStyle name="Calculation 10 2 2 3 2 2 5" xfId="6055"/>
    <cellStyle name="Calculation 10 2 2 3 2 2 6" xfId="6056"/>
    <cellStyle name="Calculation 10 2 2 3 2 2 7" xfId="6057"/>
    <cellStyle name="Calculation 10 2 2 3 2 2 8" xfId="6058"/>
    <cellStyle name="Calculation 10 2 2 3 2 3" xfId="6059"/>
    <cellStyle name="Calculation 10 2 2 3 2 3 2" xfId="6060"/>
    <cellStyle name="Calculation 10 2 2 3 2 4" xfId="6061"/>
    <cellStyle name="Calculation 10 2 2 3 2 5" xfId="6062"/>
    <cellStyle name="Calculation 10 2 2 3 2 6" xfId="6063"/>
    <cellStyle name="Calculation 10 2 2 3 2 7" xfId="6064"/>
    <cellStyle name="Calculation 10 2 2 3 3" xfId="6065"/>
    <cellStyle name="Calculation 10 2 2 3 3 2" xfId="6066"/>
    <cellStyle name="Calculation 10 2 2 3 3 3" xfId="6067"/>
    <cellStyle name="Calculation 10 2 2 3 3 4" xfId="6068"/>
    <cellStyle name="Calculation 10 2 2 3 3 5" xfId="6069"/>
    <cellStyle name="Calculation 10 2 2 3 3 6" xfId="6070"/>
    <cellStyle name="Calculation 10 2 2 3 3 7" xfId="6071"/>
    <cellStyle name="Calculation 10 2 2 3 4" xfId="6072"/>
    <cellStyle name="Calculation 10 2 2 3 5" xfId="6073"/>
    <cellStyle name="Calculation 10 2 2 3 6" xfId="6074"/>
    <cellStyle name="Calculation 10 2 2 3 7" xfId="6075"/>
    <cellStyle name="Calculation 10 2 2 3 8" xfId="6076"/>
    <cellStyle name="Calculation 10 2 2 4" xfId="6077"/>
    <cellStyle name="Calculation 10 2 2 4 2" xfId="6078"/>
    <cellStyle name="Calculation 10 2 2 4 2 2" xfId="6079"/>
    <cellStyle name="Calculation 10 2 2 4 2 2 2" xfId="6080"/>
    <cellStyle name="Calculation 10 2 2 4 2 2 3" xfId="6081"/>
    <cellStyle name="Calculation 10 2 2 4 2 2 4" xfId="6082"/>
    <cellStyle name="Calculation 10 2 2 4 2 2 5" xfId="6083"/>
    <cellStyle name="Calculation 10 2 2 4 2 2 6" xfId="6084"/>
    <cellStyle name="Calculation 10 2 2 4 2 2 7" xfId="6085"/>
    <cellStyle name="Calculation 10 2 2 4 2 2 8" xfId="6086"/>
    <cellStyle name="Calculation 10 2 2 4 2 3" xfId="6087"/>
    <cellStyle name="Calculation 10 2 2 4 2 3 2" xfId="6088"/>
    <cellStyle name="Calculation 10 2 2 4 2 4" xfId="6089"/>
    <cellStyle name="Calculation 10 2 2 4 2 5" xfId="6090"/>
    <cellStyle name="Calculation 10 2 2 4 2 6" xfId="6091"/>
    <cellStyle name="Calculation 10 2 2 4 2 7" xfId="6092"/>
    <cellStyle name="Calculation 10 2 2 4 3" xfId="6093"/>
    <cellStyle name="Calculation 10 2 2 4 3 2" xfId="6094"/>
    <cellStyle name="Calculation 10 2 2 4 3 3" xfId="6095"/>
    <cellStyle name="Calculation 10 2 2 4 3 4" xfId="6096"/>
    <cellStyle name="Calculation 10 2 2 4 3 5" xfId="6097"/>
    <cellStyle name="Calculation 10 2 2 4 3 6" xfId="6098"/>
    <cellStyle name="Calculation 10 2 2 4 3 7" xfId="6099"/>
    <cellStyle name="Calculation 10 2 2 4 4" xfId="6100"/>
    <cellStyle name="Calculation 10 2 2 4 5" xfId="6101"/>
    <cellStyle name="Calculation 10 2 2 4 6" xfId="6102"/>
    <cellStyle name="Calculation 10 2 2 4 7" xfId="6103"/>
    <cellStyle name="Calculation 10 2 2 4 8" xfId="6104"/>
    <cellStyle name="Calculation 10 2 2 5" xfId="6105"/>
    <cellStyle name="Calculation 10 2 2 5 2" xfId="6106"/>
    <cellStyle name="Calculation 10 2 2 5 2 2" xfId="6107"/>
    <cellStyle name="Calculation 10 2 2 5 2 3" xfId="6108"/>
    <cellStyle name="Calculation 10 2 2 5 2 4" xfId="6109"/>
    <cellStyle name="Calculation 10 2 2 5 2 5" xfId="6110"/>
    <cellStyle name="Calculation 10 2 2 5 2 6" xfId="6111"/>
    <cellStyle name="Calculation 10 2 2 5 2 7" xfId="6112"/>
    <cellStyle name="Calculation 10 2 2 5 2 8" xfId="6113"/>
    <cellStyle name="Calculation 10 2 2 5 3" xfId="6114"/>
    <cellStyle name="Calculation 10 2 2 5 3 2" xfId="6115"/>
    <cellStyle name="Calculation 10 2 2 5 4" xfId="6116"/>
    <cellStyle name="Calculation 10 2 2 5 5" xfId="6117"/>
    <cellStyle name="Calculation 10 2 2 5 6" xfId="6118"/>
    <cellStyle name="Calculation 10 2 2 5 7" xfId="6119"/>
    <cellStyle name="Calculation 10 2 2 6" xfId="6120"/>
    <cellStyle name="Calculation 10 2 2 6 2" xfId="6121"/>
    <cellStyle name="Calculation 10 2 2 6 3" xfId="6122"/>
    <cellStyle name="Calculation 10 2 2 6 4" xfId="6123"/>
    <cellStyle name="Calculation 10 2 2 6 5" xfId="6124"/>
    <cellStyle name="Calculation 10 2 2 6 6" xfId="6125"/>
    <cellStyle name="Calculation 10 2 2 6 7" xfId="6126"/>
    <cellStyle name="Calculation 10 2 2 7" xfId="6127"/>
    <cellStyle name="Calculation 10 2 2 8" xfId="6128"/>
    <cellStyle name="Calculation 10 2 2 9" xfId="6129"/>
    <cellStyle name="Calculation 10 2 3" xfId="6130"/>
    <cellStyle name="Calculation 10 2 3 2" xfId="6131"/>
    <cellStyle name="Calculation 10 2 3 2 2" xfId="6132"/>
    <cellStyle name="Calculation 10 2 3 2 2 2" xfId="6133"/>
    <cellStyle name="Calculation 10 2 3 2 2 3" xfId="6134"/>
    <cellStyle name="Calculation 10 2 3 2 2 4" xfId="6135"/>
    <cellStyle name="Calculation 10 2 3 2 2 5" xfId="6136"/>
    <cellStyle name="Calculation 10 2 3 2 2 6" xfId="6137"/>
    <cellStyle name="Calculation 10 2 3 2 2 7" xfId="6138"/>
    <cellStyle name="Calculation 10 2 3 2 2 8" xfId="6139"/>
    <cellStyle name="Calculation 10 2 3 2 3" xfId="6140"/>
    <cellStyle name="Calculation 10 2 3 2 3 2" xfId="6141"/>
    <cellStyle name="Calculation 10 2 3 2 4" xfId="6142"/>
    <cellStyle name="Calculation 10 2 3 2 5" xfId="6143"/>
    <cellStyle name="Calculation 10 2 3 2 6" xfId="6144"/>
    <cellStyle name="Calculation 10 2 3 2 7" xfId="6145"/>
    <cellStyle name="Calculation 10 2 3 3" xfId="6146"/>
    <cellStyle name="Calculation 10 2 3 3 2" xfId="6147"/>
    <cellStyle name="Calculation 10 2 3 3 3" xfId="6148"/>
    <cellStyle name="Calculation 10 2 3 3 4" xfId="6149"/>
    <cellStyle name="Calculation 10 2 3 3 5" xfId="6150"/>
    <cellStyle name="Calculation 10 2 3 3 6" xfId="6151"/>
    <cellStyle name="Calculation 10 2 3 3 7" xfId="6152"/>
    <cellStyle name="Calculation 10 2 3 4" xfId="6153"/>
    <cellStyle name="Calculation 10 2 3 5" xfId="6154"/>
    <cellStyle name="Calculation 10 2 3 6" xfId="6155"/>
    <cellStyle name="Calculation 10 2 3 7" xfId="6156"/>
    <cellStyle name="Calculation 10 2 3 8" xfId="6157"/>
    <cellStyle name="Calculation 10 2 4" xfId="6158"/>
    <cellStyle name="Calculation 10 2 4 2" xfId="6159"/>
    <cellStyle name="Calculation 10 2 4 2 2" xfId="6160"/>
    <cellStyle name="Calculation 10 2 4 2 2 2" xfId="6161"/>
    <cellStyle name="Calculation 10 2 4 2 2 3" xfId="6162"/>
    <cellStyle name="Calculation 10 2 4 2 2 4" xfId="6163"/>
    <cellStyle name="Calculation 10 2 4 2 2 5" xfId="6164"/>
    <cellStyle name="Calculation 10 2 4 2 2 6" xfId="6165"/>
    <cellStyle name="Calculation 10 2 4 2 2 7" xfId="6166"/>
    <cellStyle name="Calculation 10 2 4 2 2 8" xfId="6167"/>
    <cellStyle name="Calculation 10 2 4 2 3" xfId="6168"/>
    <cellStyle name="Calculation 10 2 4 2 3 2" xfId="6169"/>
    <cellStyle name="Calculation 10 2 4 2 4" xfId="6170"/>
    <cellStyle name="Calculation 10 2 4 2 5" xfId="6171"/>
    <cellStyle name="Calculation 10 2 4 2 6" xfId="6172"/>
    <cellStyle name="Calculation 10 2 4 2 7" xfId="6173"/>
    <cellStyle name="Calculation 10 2 4 3" xfId="6174"/>
    <cellStyle name="Calculation 10 2 4 3 2" xfId="6175"/>
    <cellStyle name="Calculation 10 2 4 3 3" xfId="6176"/>
    <cellStyle name="Calculation 10 2 4 3 4" xfId="6177"/>
    <cellStyle name="Calculation 10 2 4 3 5" xfId="6178"/>
    <cellStyle name="Calculation 10 2 4 3 6" xfId="6179"/>
    <cellStyle name="Calculation 10 2 4 3 7" xfId="6180"/>
    <cellStyle name="Calculation 10 2 4 4" xfId="6181"/>
    <cellStyle name="Calculation 10 2 4 5" xfId="6182"/>
    <cellStyle name="Calculation 10 2 4 6" xfId="6183"/>
    <cellStyle name="Calculation 10 2 4 7" xfId="6184"/>
    <cellStyle name="Calculation 10 2 4 8" xfId="6185"/>
    <cellStyle name="Calculation 10 2 5" xfId="6186"/>
    <cellStyle name="Calculation 10 2 5 2" xfId="6187"/>
    <cellStyle name="Calculation 10 2 5 2 2" xfId="6188"/>
    <cellStyle name="Calculation 10 2 5 2 2 2" xfId="6189"/>
    <cellStyle name="Calculation 10 2 5 2 2 3" xfId="6190"/>
    <cellStyle name="Calculation 10 2 5 2 2 4" xfId="6191"/>
    <cellStyle name="Calculation 10 2 5 2 2 5" xfId="6192"/>
    <cellStyle name="Calculation 10 2 5 2 2 6" xfId="6193"/>
    <cellStyle name="Calculation 10 2 5 2 2 7" xfId="6194"/>
    <cellStyle name="Calculation 10 2 5 2 2 8" xfId="6195"/>
    <cellStyle name="Calculation 10 2 5 2 3" xfId="6196"/>
    <cellStyle name="Calculation 10 2 5 2 3 2" xfId="6197"/>
    <cellStyle name="Calculation 10 2 5 2 4" xfId="6198"/>
    <cellStyle name="Calculation 10 2 5 2 5" xfId="6199"/>
    <cellStyle name="Calculation 10 2 5 2 6" xfId="6200"/>
    <cellStyle name="Calculation 10 2 5 2 7" xfId="6201"/>
    <cellStyle name="Calculation 10 2 5 3" xfId="6202"/>
    <cellStyle name="Calculation 10 2 5 3 2" xfId="6203"/>
    <cellStyle name="Calculation 10 2 5 3 3" xfId="6204"/>
    <cellStyle name="Calculation 10 2 5 3 4" xfId="6205"/>
    <cellStyle name="Calculation 10 2 5 3 5" xfId="6206"/>
    <cellStyle name="Calculation 10 2 5 3 6" xfId="6207"/>
    <cellStyle name="Calculation 10 2 5 3 7" xfId="6208"/>
    <cellStyle name="Calculation 10 2 5 4" xfId="6209"/>
    <cellStyle name="Calculation 10 2 5 5" xfId="6210"/>
    <cellStyle name="Calculation 10 2 5 6" xfId="6211"/>
    <cellStyle name="Calculation 10 2 5 7" xfId="6212"/>
    <cellStyle name="Calculation 10 2 5 8" xfId="6213"/>
    <cellStyle name="Calculation 10 2 6" xfId="6214"/>
    <cellStyle name="Calculation 10 2 6 2" xfId="6215"/>
    <cellStyle name="Calculation 10 2 6 2 2" xfId="6216"/>
    <cellStyle name="Calculation 10 2 6 2 3" xfId="6217"/>
    <cellStyle name="Calculation 10 2 6 2 4" xfId="6218"/>
    <cellStyle name="Calculation 10 2 6 2 5" xfId="6219"/>
    <cellStyle name="Calculation 10 2 6 2 6" xfId="6220"/>
    <cellStyle name="Calculation 10 2 6 2 7" xfId="6221"/>
    <cellStyle name="Calculation 10 2 6 2 8" xfId="6222"/>
    <cellStyle name="Calculation 10 2 6 3" xfId="6223"/>
    <cellStyle name="Calculation 10 2 6 3 2" xfId="6224"/>
    <cellStyle name="Calculation 10 2 6 4" xfId="6225"/>
    <cellStyle name="Calculation 10 2 6 5" xfId="6226"/>
    <cellStyle name="Calculation 10 2 6 6" xfId="6227"/>
    <cellStyle name="Calculation 10 2 6 7" xfId="6228"/>
    <cellStyle name="Calculation 10 2 7" xfId="6229"/>
    <cellStyle name="Calculation 10 2 7 2" xfId="6230"/>
    <cellStyle name="Calculation 10 2 7 3" xfId="6231"/>
    <cellStyle name="Calculation 10 2 7 4" xfId="6232"/>
    <cellStyle name="Calculation 10 2 7 5" xfId="6233"/>
    <cellStyle name="Calculation 10 2 7 6" xfId="6234"/>
    <cellStyle name="Calculation 10 2 7 7" xfId="6235"/>
    <cellStyle name="Calculation 10 2 8" xfId="6236"/>
    <cellStyle name="Calculation 10 2 9" xfId="6237"/>
    <cellStyle name="Calculation 10 3" xfId="6238"/>
    <cellStyle name="Calculation 10 3 10" xfId="6239"/>
    <cellStyle name="Calculation 10 3 11" xfId="6240"/>
    <cellStyle name="Calculation 10 3 2" xfId="6241"/>
    <cellStyle name="Calculation 10 3 2 2" xfId="6242"/>
    <cellStyle name="Calculation 10 3 2 2 2" xfId="6243"/>
    <cellStyle name="Calculation 10 3 2 2 2 2" xfId="6244"/>
    <cellStyle name="Calculation 10 3 2 2 2 3" xfId="6245"/>
    <cellStyle name="Calculation 10 3 2 2 2 4" xfId="6246"/>
    <cellStyle name="Calculation 10 3 2 2 2 5" xfId="6247"/>
    <cellStyle name="Calculation 10 3 2 2 2 6" xfId="6248"/>
    <cellStyle name="Calculation 10 3 2 2 2 7" xfId="6249"/>
    <cellStyle name="Calculation 10 3 2 2 2 8" xfId="6250"/>
    <cellStyle name="Calculation 10 3 2 2 3" xfId="6251"/>
    <cellStyle name="Calculation 10 3 2 2 3 2" xfId="6252"/>
    <cellStyle name="Calculation 10 3 2 2 4" xfId="6253"/>
    <cellStyle name="Calculation 10 3 2 2 5" xfId="6254"/>
    <cellStyle name="Calculation 10 3 2 2 6" xfId="6255"/>
    <cellStyle name="Calculation 10 3 2 2 7" xfId="6256"/>
    <cellStyle name="Calculation 10 3 2 3" xfId="6257"/>
    <cellStyle name="Calculation 10 3 2 3 2" xfId="6258"/>
    <cellStyle name="Calculation 10 3 2 3 3" xfId="6259"/>
    <cellStyle name="Calculation 10 3 2 3 4" xfId="6260"/>
    <cellStyle name="Calculation 10 3 2 3 5" xfId="6261"/>
    <cellStyle name="Calculation 10 3 2 3 6" xfId="6262"/>
    <cellStyle name="Calculation 10 3 2 3 7" xfId="6263"/>
    <cellStyle name="Calculation 10 3 2 4" xfId="6264"/>
    <cellStyle name="Calculation 10 3 2 5" xfId="6265"/>
    <cellStyle name="Calculation 10 3 2 6" xfId="6266"/>
    <cellStyle name="Calculation 10 3 2 7" xfId="6267"/>
    <cellStyle name="Calculation 10 3 2 8" xfId="6268"/>
    <cellStyle name="Calculation 10 3 3" xfId="6269"/>
    <cellStyle name="Calculation 10 3 3 2" xfId="6270"/>
    <cellStyle name="Calculation 10 3 3 2 2" xfId="6271"/>
    <cellStyle name="Calculation 10 3 3 2 2 2" xfId="6272"/>
    <cellStyle name="Calculation 10 3 3 2 2 3" xfId="6273"/>
    <cellStyle name="Calculation 10 3 3 2 2 4" xfId="6274"/>
    <cellStyle name="Calculation 10 3 3 2 2 5" xfId="6275"/>
    <cellStyle name="Calculation 10 3 3 2 2 6" xfId="6276"/>
    <cellStyle name="Calculation 10 3 3 2 2 7" xfId="6277"/>
    <cellStyle name="Calculation 10 3 3 2 2 8" xfId="6278"/>
    <cellStyle name="Calculation 10 3 3 2 3" xfId="6279"/>
    <cellStyle name="Calculation 10 3 3 2 3 2" xfId="6280"/>
    <cellStyle name="Calculation 10 3 3 2 4" xfId="6281"/>
    <cellStyle name="Calculation 10 3 3 2 5" xfId="6282"/>
    <cellStyle name="Calculation 10 3 3 2 6" xfId="6283"/>
    <cellStyle name="Calculation 10 3 3 2 7" xfId="6284"/>
    <cellStyle name="Calculation 10 3 3 3" xfId="6285"/>
    <cellStyle name="Calculation 10 3 3 3 2" xfId="6286"/>
    <cellStyle name="Calculation 10 3 3 3 3" xfId="6287"/>
    <cellStyle name="Calculation 10 3 3 3 4" xfId="6288"/>
    <cellStyle name="Calculation 10 3 3 3 5" xfId="6289"/>
    <cellStyle name="Calculation 10 3 3 3 6" xfId="6290"/>
    <cellStyle name="Calculation 10 3 3 3 7" xfId="6291"/>
    <cellStyle name="Calculation 10 3 3 4" xfId="6292"/>
    <cellStyle name="Calculation 10 3 3 5" xfId="6293"/>
    <cellStyle name="Calculation 10 3 3 6" xfId="6294"/>
    <cellStyle name="Calculation 10 3 3 7" xfId="6295"/>
    <cellStyle name="Calculation 10 3 3 8" xfId="6296"/>
    <cellStyle name="Calculation 10 3 4" xfId="6297"/>
    <cellStyle name="Calculation 10 3 4 2" xfId="6298"/>
    <cellStyle name="Calculation 10 3 4 2 2" xfId="6299"/>
    <cellStyle name="Calculation 10 3 4 2 2 2" xfId="6300"/>
    <cellStyle name="Calculation 10 3 4 2 2 3" xfId="6301"/>
    <cellStyle name="Calculation 10 3 4 2 2 4" xfId="6302"/>
    <cellStyle name="Calculation 10 3 4 2 2 5" xfId="6303"/>
    <cellStyle name="Calculation 10 3 4 2 2 6" xfId="6304"/>
    <cellStyle name="Calculation 10 3 4 2 2 7" xfId="6305"/>
    <cellStyle name="Calculation 10 3 4 2 2 8" xfId="6306"/>
    <cellStyle name="Calculation 10 3 4 2 3" xfId="6307"/>
    <cellStyle name="Calculation 10 3 4 2 3 2" xfId="6308"/>
    <cellStyle name="Calculation 10 3 4 2 4" xfId="6309"/>
    <cellStyle name="Calculation 10 3 4 2 5" xfId="6310"/>
    <cellStyle name="Calculation 10 3 4 2 6" xfId="6311"/>
    <cellStyle name="Calculation 10 3 4 2 7" xfId="6312"/>
    <cellStyle name="Calculation 10 3 4 3" xfId="6313"/>
    <cellStyle name="Calculation 10 3 4 3 2" xfId="6314"/>
    <cellStyle name="Calculation 10 3 4 3 3" xfId="6315"/>
    <cellStyle name="Calculation 10 3 4 3 4" xfId="6316"/>
    <cellStyle name="Calculation 10 3 4 3 5" xfId="6317"/>
    <cellStyle name="Calculation 10 3 4 3 6" xfId="6318"/>
    <cellStyle name="Calculation 10 3 4 3 7" xfId="6319"/>
    <cellStyle name="Calculation 10 3 4 4" xfId="6320"/>
    <cellStyle name="Calculation 10 3 4 5" xfId="6321"/>
    <cellStyle name="Calculation 10 3 4 6" xfId="6322"/>
    <cellStyle name="Calculation 10 3 4 7" xfId="6323"/>
    <cellStyle name="Calculation 10 3 4 8" xfId="6324"/>
    <cellStyle name="Calculation 10 3 5" xfId="6325"/>
    <cellStyle name="Calculation 10 3 5 2" xfId="6326"/>
    <cellStyle name="Calculation 10 3 5 2 2" xfId="6327"/>
    <cellStyle name="Calculation 10 3 5 2 3" xfId="6328"/>
    <cellStyle name="Calculation 10 3 5 2 4" xfId="6329"/>
    <cellStyle name="Calculation 10 3 5 2 5" xfId="6330"/>
    <cellStyle name="Calculation 10 3 5 2 6" xfId="6331"/>
    <cellStyle name="Calculation 10 3 5 2 7" xfId="6332"/>
    <cellStyle name="Calculation 10 3 5 2 8" xfId="6333"/>
    <cellStyle name="Calculation 10 3 5 3" xfId="6334"/>
    <cellStyle name="Calculation 10 3 5 3 2" xfId="6335"/>
    <cellStyle name="Calculation 10 3 5 4" xfId="6336"/>
    <cellStyle name="Calculation 10 3 5 5" xfId="6337"/>
    <cellStyle name="Calculation 10 3 5 6" xfId="6338"/>
    <cellStyle name="Calculation 10 3 5 7" xfId="6339"/>
    <cellStyle name="Calculation 10 3 6" xfId="6340"/>
    <cellStyle name="Calculation 10 3 6 2" xfId="6341"/>
    <cellStyle name="Calculation 10 3 6 3" xfId="6342"/>
    <cellStyle name="Calculation 10 3 6 4" xfId="6343"/>
    <cellStyle name="Calculation 10 3 6 5" xfId="6344"/>
    <cellStyle name="Calculation 10 3 6 6" xfId="6345"/>
    <cellStyle name="Calculation 10 3 6 7" xfId="6346"/>
    <cellStyle name="Calculation 10 3 7" xfId="6347"/>
    <cellStyle name="Calculation 10 3 8" xfId="6348"/>
    <cellStyle name="Calculation 10 3 9" xfId="6349"/>
    <cellStyle name="Calculation 10 4" xfId="6350"/>
    <cellStyle name="Calculation 10 4 10" xfId="6351"/>
    <cellStyle name="Calculation 10 4 11" xfId="6352"/>
    <cellStyle name="Calculation 10 4 2" xfId="6353"/>
    <cellStyle name="Calculation 10 4 2 2" xfId="6354"/>
    <cellStyle name="Calculation 10 4 2 2 2" xfId="6355"/>
    <cellStyle name="Calculation 10 4 2 2 2 2" xfId="6356"/>
    <cellStyle name="Calculation 10 4 2 2 2 3" xfId="6357"/>
    <cellStyle name="Calculation 10 4 2 2 2 4" xfId="6358"/>
    <cellStyle name="Calculation 10 4 2 2 2 5" xfId="6359"/>
    <cellStyle name="Calculation 10 4 2 2 2 6" xfId="6360"/>
    <cellStyle name="Calculation 10 4 2 2 2 7" xfId="6361"/>
    <cellStyle name="Calculation 10 4 2 2 2 8" xfId="6362"/>
    <cellStyle name="Calculation 10 4 2 2 3" xfId="6363"/>
    <cellStyle name="Calculation 10 4 2 2 3 2" xfId="6364"/>
    <cellStyle name="Calculation 10 4 2 2 4" xfId="6365"/>
    <cellStyle name="Calculation 10 4 2 2 5" xfId="6366"/>
    <cellStyle name="Calculation 10 4 2 2 6" xfId="6367"/>
    <cellStyle name="Calculation 10 4 2 2 7" xfId="6368"/>
    <cellStyle name="Calculation 10 4 2 3" xfId="6369"/>
    <cellStyle name="Calculation 10 4 2 3 2" xfId="6370"/>
    <cellStyle name="Calculation 10 4 2 3 3" xfId="6371"/>
    <cellStyle name="Calculation 10 4 2 3 4" xfId="6372"/>
    <cellStyle name="Calculation 10 4 2 3 5" xfId="6373"/>
    <cellStyle name="Calculation 10 4 2 3 6" xfId="6374"/>
    <cellStyle name="Calculation 10 4 2 3 7" xfId="6375"/>
    <cellStyle name="Calculation 10 4 2 4" xfId="6376"/>
    <cellStyle name="Calculation 10 4 2 5" xfId="6377"/>
    <cellStyle name="Calculation 10 4 2 6" xfId="6378"/>
    <cellStyle name="Calculation 10 4 2 7" xfId="6379"/>
    <cellStyle name="Calculation 10 4 2 8" xfId="6380"/>
    <cellStyle name="Calculation 10 4 3" xfId="6381"/>
    <cellStyle name="Calculation 10 4 3 2" xfId="6382"/>
    <cellStyle name="Calculation 10 4 3 2 2" xfId="6383"/>
    <cellStyle name="Calculation 10 4 3 2 2 2" xfId="6384"/>
    <cellStyle name="Calculation 10 4 3 2 2 3" xfId="6385"/>
    <cellStyle name="Calculation 10 4 3 2 2 4" xfId="6386"/>
    <cellStyle name="Calculation 10 4 3 2 2 5" xfId="6387"/>
    <cellStyle name="Calculation 10 4 3 2 2 6" xfId="6388"/>
    <cellStyle name="Calculation 10 4 3 2 2 7" xfId="6389"/>
    <cellStyle name="Calculation 10 4 3 2 2 8" xfId="6390"/>
    <cellStyle name="Calculation 10 4 3 2 3" xfId="6391"/>
    <cellStyle name="Calculation 10 4 3 2 3 2" xfId="6392"/>
    <cellStyle name="Calculation 10 4 3 2 4" xfId="6393"/>
    <cellStyle name="Calculation 10 4 3 2 5" xfId="6394"/>
    <cellStyle name="Calculation 10 4 3 2 6" xfId="6395"/>
    <cellStyle name="Calculation 10 4 3 2 7" xfId="6396"/>
    <cellStyle name="Calculation 10 4 3 3" xfId="6397"/>
    <cellStyle name="Calculation 10 4 3 3 2" xfId="6398"/>
    <cellStyle name="Calculation 10 4 3 3 3" xfId="6399"/>
    <cellStyle name="Calculation 10 4 3 3 4" xfId="6400"/>
    <cellStyle name="Calculation 10 4 3 3 5" xfId="6401"/>
    <cellStyle name="Calculation 10 4 3 3 6" xfId="6402"/>
    <cellStyle name="Calculation 10 4 3 3 7" xfId="6403"/>
    <cellStyle name="Calculation 10 4 3 4" xfId="6404"/>
    <cellStyle name="Calculation 10 4 3 5" xfId="6405"/>
    <cellStyle name="Calculation 10 4 3 6" xfId="6406"/>
    <cellStyle name="Calculation 10 4 3 7" xfId="6407"/>
    <cellStyle name="Calculation 10 4 3 8" xfId="6408"/>
    <cellStyle name="Calculation 10 4 4" xfId="6409"/>
    <cellStyle name="Calculation 10 4 4 2" xfId="6410"/>
    <cellStyle name="Calculation 10 4 4 2 2" xfId="6411"/>
    <cellStyle name="Calculation 10 4 4 2 2 2" xfId="6412"/>
    <cellStyle name="Calculation 10 4 4 2 2 3" xfId="6413"/>
    <cellStyle name="Calculation 10 4 4 2 2 4" xfId="6414"/>
    <cellStyle name="Calculation 10 4 4 2 2 5" xfId="6415"/>
    <cellStyle name="Calculation 10 4 4 2 2 6" xfId="6416"/>
    <cellStyle name="Calculation 10 4 4 2 2 7" xfId="6417"/>
    <cellStyle name="Calculation 10 4 4 2 2 8" xfId="6418"/>
    <cellStyle name="Calculation 10 4 4 2 3" xfId="6419"/>
    <cellStyle name="Calculation 10 4 4 2 3 2" xfId="6420"/>
    <cellStyle name="Calculation 10 4 4 2 4" xfId="6421"/>
    <cellStyle name="Calculation 10 4 4 2 5" xfId="6422"/>
    <cellStyle name="Calculation 10 4 4 2 6" xfId="6423"/>
    <cellStyle name="Calculation 10 4 4 2 7" xfId="6424"/>
    <cellStyle name="Calculation 10 4 4 3" xfId="6425"/>
    <cellStyle name="Calculation 10 4 4 3 2" xfId="6426"/>
    <cellStyle name="Calculation 10 4 4 3 3" xfId="6427"/>
    <cellStyle name="Calculation 10 4 4 3 4" xfId="6428"/>
    <cellStyle name="Calculation 10 4 4 3 5" xfId="6429"/>
    <cellStyle name="Calculation 10 4 4 3 6" xfId="6430"/>
    <cellStyle name="Calculation 10 4 4 3 7" xfId="6431"/>
    <cellStyle name="Calculation 10 4 4 4" xfId="6432"/>
    <cellStyle name="Calculation 10 4 4 5" xfId="6433"/>
    <cellStyle name="Calculation 10 4 4 6" xfId="6434"/>
    <cellStyle name="Calculation 10 4 4 7" xfId="6435"/>
    <cellStyle name="Calculation 10 4 4 8" xfId="6436"/>
    <cellStyle name="Calculation 10 4 5" xfId="6437"/>
    <cellStyle name="Calculation 10 4 5 2" xfId="6438"/>
    <cellStyle name="Calculation 10 4 5 2 2" xfId="6439"/>
    <cellStyle name="Calculation 10 4 5 2 3" xfId="6440"/>
    <cellStyle name="Calculation 10 4 5 2 4" xfId="6441"/>
    <cellStyle name="Calculation 10 4 5 2 5" xfId="6442"/>
    <cellStyle name="Calculation 10 4 5 2 6" xfId="6443"/>
    <cellStyle name="Calculation 10 4 5 2 7" xfId="6444"/>
    <cellStyle name="Calculation 10 4 5 2 8" xfId="6445"/>
    <cellStyle name="Calculation 10 4 5 3" xfId="6446"/>
    <cellStyle name="Calculation 10 4 5 3 2" xfId="6447"/>
    <cellStyle name="Calculation 10 4 5 4" xfId="6448"/>
    <cellStyle name="Calculation 10 4 5 5" xfId="6449"/>
    <cellStyle name="Calculation 10 4 5 6" xfId="6450"/>
    <cellStyle name="Calculation 10 4 5 7" xfId="6451"/>
    <cellStyle name="Calculation 10 4 6" xfId="6452"/>
    <cellStyle name="Calculation 10 4 6 2" xfId="6453"/>
    <cellStyle name="Calculation 10 4 6 3" xfId="6454"/>
    <cellStyle name="Calculation 10 4 6 4" xfId="6455"/>
    <cellStyle name="Calculation 10 4 6 5" xfId="6456"/>
    <cellStyle name="Calculation 10 4 6 6" xfId="6457"/>
    <cellStyle name="Calculation 10 4 6 7" xfId="6458"/>
    <cellStyle name="Calculation 10 4 7" xfId="6459"/>
    <cellStyle name="Calculation 10 4 8" xfId="6460"/>
    <cellStyle name="Calculation 10 4 9" xfId="6461"/>
    <cellStyle name="Calculation 10 5" xfId="6462"/>
    <cellStyle name="Calculation 10 5 2" xfId="6463"/>
    <cellStyle name="Calculation 10 5 2 2" xfId="6464"/>
    <cellStyle name="Calculation 10 5 2 2 2" xfId="6465"/>
    <cellStyle name="Calculation 10 5 2 2 3" xfId="6466"/>
    <cellStyle name="Calculation 10 5 2 2 4" xfId="6467"/>
    <cellStyle name="Calculation 10 5 2 2 5" xfId="6468"/>
    <cellStyle name="Calculation 10 5 2 2 6" xfId="6469"/>
    <cellStyle name="Calculation 10 5 2 2 7" xfId="6470"/>
    <cellStyle name="Calculation 10 5 2 2 8" xfId="6471"/>
    <cellStyle name="Calculation 10 5 2 3" xfId="6472"/>
    <cellStyle name="Calculation 10 5 2 3 2" xfId="6473"/>
    <cellStyle name="Calculation 10 5 2 4" xfId="6474"/>
    <cellStyle name="Calculation 10 5 2 5" xfId="6475"/>
    <cellStyle name="Calculation 10 5 2 6" xfId="6476"/>
    <cellStyle name="Calculation 10 5 2 7" xfId="6477"/>
    <cellStyle name="Calculation 10 5 3" xfId="6478"/>
    <cellStyle name="Calculation 10 5 3 2" xfId="6479"/>
    <cellStyle name="Calculation 10 5 3 3" xfId="6480"/>
    <cellStyle name="Calculation 10 5 3 4" xfId="6481"/>
    <cellStyle name="Calculation 10 5 3 5" xfId="6482"/>
    <cellStyle name="Calculation 10 5 3 6" xfId="6483"/>
    <cellStyle name="Calculation 10 5 3 7" xfId="6484"/>
    <cellStyle name="Calculation 10 5 4" xfId="6485"/>
    <cellStyle name="Calculation 10 5 5" xfId="6486"/>
    <cellStyle name="Calculation 10 5 6" xfId="6487"/>
    <cellStyle name="Calculation 10 5 7" xfId="6488"/>
    <cellStyle name="Calculation 10 5 8" xfId="6489"/>
    <cellStyle name="Calculation 10 6" xfId="6490"/>
    <cellStyle name="Calculation 10 6 2" xfId="6491"/>
    <cellStyle name="Calculation 10 6 2 2" xfId="6492"/>
    <cellStyle name="Calculation 10 6 2 2 2" xfId="6493"/>
    <cellStyle name="Calculation 10 6 2 2 3" xfId="6494"/>
    <cellStyle name="Calculation 10 6 2 2 4" xfId="6495"/>
    <cellStyle name="Calculation 10 6 2 2 5" xfId="6496"/>
    <cellStyle name="Calculation 10 6 2 2 6" xfId="6497"/>
    <cellStyle name="Calculation 10 6 2 2 7" xfId="6498"/>
    <cellStyle name="Calculation 10 6 2 2 8" xfId="6499"/>
    <cellStyle name="Calculation 10 6 2 3" xfId="6500"/>
    <cellStyle name="Calculation 10 6 2 3 2" xfId="6501"/>
    <cellStyle name="Calculation 10 6 2 4" xfId="6502"/>
    <cellStyle name="Calculation 10 6 2 5" xfId="6503"/>
    <cellStyle name="Calculation 10 6 2 6" xfId="6504"/>
    <cellStyle name="Calculation 10 6 2 7" xfId="6505"/>
    <cellStyle name="Calculation 10 6 3" xfId="6506"/>
    <cellStyle name="Calculation 10 6 3 2" xfId="6507"/>
    <cellStyle name="Calculation 10 6 3 3" xfId="6508"/>
    <cellStyle name="Calculation 10 6 3 4" xfId="6509"/>
    <cellStyle name="Calculation 10 6 3 5" xfId="6510"/>
    <cellStyle name="Calculation 10 6 3 6" xfId="6511"/>
    <cellStyle name="Calculation 10 6 3 7" xfId="6512"/>
    <cellStyle name="Calculation 10 6 4" xfId="6513"/>
    <cellStyle name="Calculation 10 6 5" xfId="6514"/>
    <cellStyle name="Calculation 10 6 6" xfId="6515"/>
    <cellStyle name="Calculation 10 6 7" xfId="6516"/>
    <cellStyle name="Calculation 10 6 8" xfId="6517"/>
    <cellStyle name="Calculation 10 7" xfId="6518"/>
    <cellStyle name="Calculation 10 7 2" xfId="6519"/>
    <cellStyle name="Calculation 10 7 2 2" xfId="6520"/>
    <cellStyle name="Calculation 10 7 2 2 2" xfId="6521"/>
    <cellStyle name="Calculation 10 7 2 2 3" xfId="6522"/>
    <cellStyle name="Calculation 10 7 2 2 4" xfId="6523"/>
    <cellStyle name="Calculation 10 7 2 2 5" xfId="6524"/>
    <cellStyle name="Calculation 10 7 2 2 6" xfId="6525"/>
    <cellStyle name="Calculation 10 7 2 2 7" xfId="6526"/>
    <cellStyle name="Calculation 10 7 2 2 8" xfId="6527"/>
    <cellStyle name="Calculation 10 7 2 3" xfId="6528"/>
    <cellStyle name="Calculation 10 7 2 3 2" xfId="6529"/>
    <cellStyle name="Calculation 10 7 2 4" xfId="6530"/>
    <cellStyle name="Calculation 10 7 2 5" xfId="6531"/>
    <cellStyle name="Calculation 10 7 2 6" xfId="6532"/>
    <cellStyle name="Calculation 10 7 2 7" xfId="6533"/>
    <cellStyle name="Calculation 10 7 3" xfId="6534"/>
    <cellStyle name="Calculation 10 7 3 2" xfId="6535"/>
    <cellStyle name="Calculation 10 7 3 3" xfId="6536"/>
    <cellStyle name="Calculation 10 7 3 4" xfId="6537"/>
    <cellStyle name="Calculation 10 7 3 5" xfId="6538"/>
    <cellStyle name="Calculation 10 7 3 6" xfId="6539"/>
    <cellStyle name="Calculation 10 7 3 7" xfId="6540"/>
    <cellStyle name="Calculation 10 7 4" xfId="6541"/>
    <cellStyle name="Calculation 10 7 5" xfId="6542"/>
    <cellStyle name="Calculation 10 7 6" xfId="6543"/>
    <cellStyle name="Calculation 10 7 7" xfId="6544"/>
    <cellStyle name="Calculation 10 7 8" xfId="6545"/>
    <cellStyle name="Calculation 10 8" xfId="6546"/>
    <cellStyle name="Calculation 10 8 2" xfId="6547"/>
    <cellStyle name="Calculation 10 8 2 2" xfId="6548"/>
    <cellStyle name="Calculation 10 8 2 3" xfId="6549"/>
    <cellStyle name="Calculation 10 8 2 4" xfId="6550"/>
    <cellStyle name="Calculation 10 8 2 5" xfId="6551"/>
    <cellStyle name="Calculation 10 8 2 6" xfId="6552"/>
    <cellStyle name="Calculation 10 8 2 7" xfId="6553"/>
    <cellStyle name="Calculation 10 8 2 8" xfId="6554"/>
    <cellStyle name="Calculation 10 8 3" xfId="6555"/>
    <cellStyle name="Calculation 10 8 3 2" xfId="6556"/>
    <cellStyle name="Calculation 10 8 4" xfId="6557"/>
    <cellStyle name="Calculation 10 8 5" xfId="6558"/>
    <cellStyle name="Calculation 10 8 6" xfId="6559"/>
    <cellStyle name="Calculation 10 8 7" xfId="6560"/>
    <cellStyle name="Calculation 10 9" xfId="6561"/>
    <cellStyle name="Calculation 10 9 2" xfId="6562"/>
    <cellStyle name="Calculation 10 9 3" xfId="6563"/>
    <cellStyle name="Calculation 10 9 4" xfId="6564"/>
    <cellStyle name="Calculation 10 9 5" xfId="6565"/>
    <cellStyle name="Calculation 10 9 6" xfId="6566"/>
    <cellStyle name="Calculation 10 9 7" xfId="6567"/>
    <cellStyle name="Calculation 11" xfId="6568"/>
    <cellStyle name="Calculation 11 10" xfId="6569"/>
    <cellStyle name="Calculation 11 11" xfId="6570"/>
    <cellStyle name="Calculation 11 12" xfId="6571"/>
    <cellStyle name="Calculation 11 13" xfId="6572"/>
    <cellStyle name="Calculation 11 14" xfId="6573"/>
    <cellStyle name="Calculation 11 2" xfId="6574"/>
    <cellStyle name="Calculation 11 2 10" xfId="6575"/>
    <cellStyle name="Calculation 11 2 11" xfId="6576"/>
    <cellStyle name="Calculation 11 2 12" xfId="6577"/>
    <cellStyle name="Calculation 11 2 2" xfId="6578"/>
    <cellStyle name="Calculation 11 2 2 10" xfId="6579"/>
    <cellStyle name="Calculation 11 2 2 11" xfId="6580"/>
    <cellStyle name="Calculation 11 2 2 2" xfId="6581"/>
    <cellStyle name="Calculation 11 2 2 2 2" xfId="6582"/>
    <cellStyle name="Calculation 11 2 2 2 2 2" xfId="6583"/>
    <cellStyle name="Calculation 11 2 2 2 2 2 2" xfId="6584"/>
    <cellStyle name="Calculation 11 2 2 2 2 2 3" xfId="6585"/>
    <cellStyle name="Calculation 11 2 2 2 2 2 4" xfId="6586"/>
    <cellStyle name="Calculation 11 2 2 2 2 2 5" xfId="6587"/>
    <cellStyle name="Calculation 11 2 2 2 2 2 6" xfId="6588"/>
    <cellStyle name="Calculation 11 2 2 2 2 2 7" xfId="6589"/>
    <cellStyle name="Calculation 11 2 2 2 2 2 8" xfId="6590"/>
    <cellStyle name="Calculation 11 2 2 2 2 3" xfId="6591"/>
    <cellStyle name="Calculation 11 2 2 2 2 3 2" xfId="6592"/>
    <cellStyle name="Calculation 11 2 2 2 2 4" xfId="6593"/>
    <cellStyle name="Calculation 11 2 2 2 2 5" xfId="6594"/>
    <cellStyle name="Calculation 11 2 2 2 2 6" xfId="6595"/>
    <cellStyle name="Calculation 11 2 2 2 2 7" xfId="6596"/>
    <cellStyle name="Calculation 11 2 2 2 3" xfId="6597"/>
    <cellStyle name="Calculation 11 2 2 2 3 2" xfId="6598"/>
    <cellStyle name="Calculation 11 2 2 2 3 3" xfId="6599"/>
    <cellStyle name="Calculation 11 2 2 2 3 4" xfId="6600"/>
    <cellStyle name="Calculation 11 2 2 2 3 5" xfId="6601"/>
    <cellStyle name="Calculation 11 2 2 2 3 6" xfId="6602"/>
    <cellStyle name="Calculation 11 2 2 2 3 7" xfId="6603"/>
    <cellStyle name="Calculation 11 2 2 2 4" xfId="6604"/>
    <cellStyle name="Calculation 11 2 2 2 5" xfId="6605"/>
    <cellStyle name="Calculation 11 2 2 2 6" xfId="6606"/>
    <cellStyle name="Calculation 11 2 2 2 7" xfId="6607"/>
    <cellStyle name="Calculation 11 2 2 2 8" xfId="6608"/>
    <cellStyle name="Calculation 11 2 2 3" xfId="6609"/>
    <cellStyle name="Calculation 11 2 2 3 2" xfId="6610"/>
    <cellStyle name="Calculation 11 2 2 3 2 2" xfId="6611"/>
    <cellStyle name="Calculation 11 2 2 3 2 2 2" xfId="6612"/>
    <cellStyle name="Calculation 11 2 2 3 2 2 3" xfId="6613"/>
    <cellStyle name="Calculation 11 2 2 3 2 2 4" xfId="6614"/>
    <cellStyle name="Calculation 11 2 2 3 2 2 5" xfId="6615"/>
    <cellStyle name="Calculation 11 2 2 3 2 2 6" xfId="6616"/>
    <cellStyle name="Calculation 11 2 2 3 2 2 7" xfId="6617"/>
    <cellStyle name="Calculation 11 2 2 3 2 2 8" xfId="6618"/>
    <cellStyle name="Calculation 11 2 2 3 2 3" xfId="6619"/>
    <cellStyle name="Calculation 11 2 2 3 2 3 2" xfId="6620"/>
    <cellStyle name="Calculation 11 2 2 3 2 4" xfId="6621"/>
    <cellStyle name="Calculation 11 2 2 3 2 5" xfId="6622"/>
    <cellStyle name="Calculation 11 2 2 3 2 6" xfId="6623"/>
    <cellStyle name="Calculation 11 2 2 3 2 7" xfId="6624"/>
    <cellStyle name="Calculation 11 2 2 3 3" xfId="6625"/>
    <cellStyle name="Calculation 11 2 2 3 3 2" xfId="6626"/>
    <cellStyle name="Calculation 11 2 2 3 3 3" xfId="6627"/>
    <cellStyle name="Calculation 11 2 2 3 3 4" xfId="6628"/>
    <cellStyle name="Calculation 11 2 2 3 3 5" xfId="6629"/>
    <cellStyle name="Calculation 11 2 2 3 3 6" xfId="6630"/>
    <cellStyle name="Calculation 11 2 2 3 3 7" xfId="6631"/>
    <cellStyle name="Calculation 11 2 2 3 4" xfId="6632"/>
    <cellStyle name="Calculation 11 2 2 3 5" xfId="6633"/>
    <cellStyle name="Calculation 11 2 2 3 6" xfId="6634"/>
    <cellStyle name="Calculation 11 2 2 3 7" xfId="6635"/>
    <cellStyle name="Calculation 11 2 2 3 8" xfId="6636"/>
    <cellStyle name="Calculation 11 2 2 4" xfId="6637"/>
    <cellStyle name="Calculation 11 2 2 4 2" xfId="6638"/>
    <cellStyle name="Calculation 11 2 2 4 2 2" xfId="6639"/>
    <cellStyle name="Calculation 11 2 2 4 2 2 2" xfId="6640"/>
    <cellStyle name="Calculation 11 2 2 4 2 2 3" xfId="6641"/>
    <cellStyle name="Calculation 11 2 2 4 2 2 4" xfId="6642"/>
    <cellStyle name="Calculation 11 2 2 4 2 2 5" xfId="6643"/>
    <cellStyle name="Calculation 11 2 2 4 2 2 6" xfId="6644"/>
    <cellStyle name="Calculation 11 2 2 4 2 2 7" xfId="6645"/>
    <cellStyle name="Calculation 11 2 2 4 2 2 8" xfId="6646"/>
    <cellStyle name="Calculation 11 2 2 4 2 3" xfId="6647"/>
    <cellStyle name="Calculation 11 2 2 4 2 3 2" xfId="6648"/>
    <cellStyle name="Calculation 11 2 2 4 2 4" xfId="6649"/>
    <cellStyle name="Calculation 11 2 2 4 2 5" xfId="6650"/>
    <cellStyle name="Calculation 11 2 2 4 2 6" xfId="6651"/>
    <cellStyle name="Calculation 11 2 2 4 2 7" xfId="6652"/>
    <cellStyle name="Calculation 11 2 2 4 3" xfId="6653"/>
    <cellStyle name="Calculation 11 2 2 4 3 2" xfId="6654"/>
    <cellStyle name="Calculation 11 2 2 4 3 3" xfId="6655"/>
    <cellStyle name="Calculation 11 2 2 4 3 4" xfId="6656"/>
    <cellStyle name="Calculation 11 2 2 4 3 5" xfId="6657"/>
    <cellStyle name="Calculation 11 2 2 4 3 6" xfId="6658"/>
    <cellStyle name="Calculation 11 2 2 4 3 7" xfId="6659"/>
    <cellStyle name="Calculation 11 2 2 4 4" xfId="6660"/>
    <cellStyle name="Calculation 11 2 2 4 5" xfId="6661"/>
    <cellStyle name="Calculation 11 2 2 4 6" xfId="6662"/>
    <cellStyle name="Calculation 11 2 2 4 7" xfId="6663"/>
    <cellStyle name="Calculation 11 2 2 4 8" xfId="6664"/>
    <cellStyle name="Calculation 11 2 2 5" xfId="6665"/>
    <cellStyle name="Calculation 11 2 2 5 2" xfId="6666"/>
    <cellStyle name="Calculation 11 2 2 5 2 2" xfId="6667"/>
    <cellStyle name="Calculation 11 2 2 5 2 3" xfId="6668"/>
    <cellStyle name="Calculation 11 2 2 5 2 4" xfId="6669"/>
    <cellStyle name="Calculation 11 2 2 5 2 5" xfId="6670"/>
    <cellStyle name="Calculation 11 2 2 5 2 6" xfId="6671"/>
    <cellStyle name="Calculation 11 2 2 5 2 7" xfId="6672"/>
    <cellStyle name="Calculation 11 2 2 5 2 8" xfId="6673"/>
    <cellStyle name="Calculation 11 2 2 5 3" xfId="6674"/>
    <cellStyle name="Calculation 11 2 2 5 3 2" xfId="6675"/>
    <cellStyle name="Calculation 11 2 2 5 4" xfId="6676"/>
    <cellStyle name="Calculation 11 2 2 5 5" xfId="6677"/>
    <cellStyle name="Calculation 11 2 2 5 6" xfId="6678"/>
    <cellStyle name="Calculation 11 2 2 5 7" xfId="6679"/>
    <cellStyle name="Calculation 11 2 2 6" xfId="6680"/>
    <cellStyle name="Calculation 11 2 2 6 2" xfId="6681"/>
    <cellStyle name="Calculation 11 2 2 6 3" xfId="6682"/>
    <cellStyle name="Calculation 11 2 2 6 4" xfId="6683"/>
    <cellStyle name="Calculation 11 2 2 6 5" xfId="6684"/>
    <cellStyle name="Calculation 11 2 2 6 6" xfId="6685"/>
    <cellStyle name="Calculation 11 2 2 6 7" xfId="6686"/>
    <cellStyle name="Calculation 11 2 2 7" xfId="6687"/>
    <cellStyle name="Calculation 11 2 2 8" xfId="6688"/>
    <cellStyle name="Calculation 11 2 2 9" xfId="6689"/>
    <cellStyle name="Calculation 11 2 3" xfId="6690"/>
    <cellStyle name="Calculation 11 2 3 2" xfId="6691"/>
    <cellStyle name="Calculation 11 2 3 2 2" xfId="6692"/>
    <cellStyle name="Calculation 11 2 3 2 2 2" xfId="6693"/>
    <cellStyle name="Calculation 11 2 3 2 2 3" xfId="6694"/>
    <cellStyle name="Calculation 11 2 3 2 2 4" xfId="6695"/>
    <cellStyle name="Calculation 11 2 3 2 2 5" xfId="6696"/>
    <cellStyle name="Calculation 11 2 3 2 2 6" xfId="6697"/>
    <cellStyle name="Calculation 11 2 3 2 2 7" xfId="6698"/>
    <cellStyle name="Calculation 11 2 3 2 2 8" xfId="6699"/>
    <cellStyle name="Calculation 11 2 3 2 3" xfId="6700"/>
    <cellStyle name="Calculation 11 2 3 2 3 2" xfId="6701"/>
    <cellStyle name="Calculation 11 2 3 2 4" xfId="6702"/>
    <cellStyle name="Calculation 11 2 3 2 5" xfId="6703"/>
    <cellStyle name="Calculation 11 2 3 2 6" xfId="6704"/>
    <cellStyle name="Calculation 11 2 3 2 7" xfId="6705"/>
    <cellStyle name="Calculation 11 2 3 3" xfId="6706"/>
    <cellStyle name="Calculation 11 2 3 3 2" xfId="6707"/>
    <cellStyle name="Calculation 11 2 3 3 3" xfId="6708"/>
    <cellStyle name="Calculation 11 2 3 3 4" xfId="6709"/>
    <cellStyle name="Calculation 11 2 3 3 5" xfId="6710"/>
    <cellStyle name="Calculation 11 2 3 3 6" xfId="6711"/>
    <cellStyle name="Calculation 11 2 3 3 7" xfId="6712"/>
    <cellStyle name="Calculation 11 2 3 4" xfId="6713"/>
    <cellStyle name="Calculation 11 2 3 5" xfId="6714"/>
    <cellStyle name="Calculation 11 2 3 6" xfId="6715"/>
    <cellStyle name="Calculation 11 2 3 7" xfId="6716"/>
    <cellStyle name="Calculation 11 2 3 8" xfId="6717"/>
    <cellStyle name="Calculation 11 2 4" xfId="6718"/>
    <cellStyle name="Calculation 11 2 4 2" xfId="6719"/>
    <cellStyle name="Calculation 11 2 4 2 2" xfId="6720"/>
    <cellStyle name="Calculation 11 2 4 2 2 2" xfId="6721"/>
    <cellStyle name="Calculation 11 2 4 2 2 3" xfId="6722"/>
    <cellStyle name="Calculation 11 2 4 2 2 4" xfId="6723"/>
    <cellStyle name="Calculation 11 2 4 2 2 5" xfId="6724"/>
    <cellStyle name="Calculation 11 2 4 2 2 6" xfId="6725"/>
    <cellStyle name="Calculation 11 2 4 2 2 7" xfId="6726"/>
    <cellStyle name="Calculation 11 2 4 2 2 8" xfId="6727"/>
    <cellStyle name="Calculation 11 2 4 2 3" xfId="6728"/>
    <cellStyle name="Calculation 11 2 4 2 3 2" xfId="6729"/>
    <cellStyle name="Calculation 11 2 4 2 4" xfId="6730"/>
    <cellStyle name="Calculation 11 2 4 2 5" xfId="6731"/>
    <cellStyle name="Calculation 11 2 4 2 6" xfId="6732"/>
    <cellStyle name="Calculation 11 2 4 2 7" xfId="6733"/>
    <cellStyle name="Calculation 11 2 4 3" xfId="6734"/>
    <cellStyle name="Calculation 11 2 4 3 2" xfId="6735"/>
    <cellStyle name="Calculation 11 2 4 3 3" xfId="6736"/>
    <cellStyle name="Calculation 11 2 4 3 4" xfId="6737"/>
    <cellStyle name="Calculation 11 2 4 3 5" xfId="6738"/>
    <cellStyle name="Calculation 11 2 4 3 6" xfId="6739"/>
    <cellStyle name="Calculation 11 2 4 3 7" xfId="6740"/>
    <cellStyle name="Calculation 11 2 4 4" xfId="6741"/>
    <cellStyle name="Calculation 11 2 4 5" xfId="6742"/>
    <cellStyle name="Calculation 11 2 4 6" xfId="6743"/>
    <cellStyle name="Calculation 11 2 4 7" xfId="6744"/>
    <cellStyle name="Calculation 11 2 4 8" xfId="6745"/>
    <cellStyle name="Calculation 11 2 5" xfId="6746"/>
    <cellStyle name="Calculation 11 2 5 2" xfId="6747"/>
    <cellStyle name="Calculation 11 2 5 2 2" xfId="6748"/>
    <cellStyle name="Calculation 11 2 5 2 2 2" xfId="6749"/>
    <cellStyle name="Calculation 11 2 5 2 2 3" xfId="6750"/>
    <cellStyle name="Calculation 11 2 5 2 2 4" xfId="6751"/>
    <cellStyle name="Calculation 11 2 5 2 2 5" xfId="6752"/>
    <cellStyle name="Calculation 11 2 5 2 2 6" xfId="6753"/>
    <cellStyle name="Calculation 11 2 5 2 2 7" xfId="6754"/>
    <cellStyle name="Calculation 11 2 5 2 2 8" xfId="6755"/>
    <cellStyle name="Calculation 11 2 5 2 3" xfId="6756"/>
    <cellStyle name="Calculation 11 2 5 2 3 2" xfId="6757"/>
    <cellStyle name="Calculation 11 2 5 2 4" xfId="6758"/>
    <cellStyle name="Calculation 11 2 5 2 5" xfId="6759"/>
    <cellStyle name="Calculation 11 2 5 2 6" xfId="6760"/>
    <cellStyle name="Calculation 11 2 5 2 7" xfId="6761"/>
    <cellStyle name="Calculation 11 2 5 3" xfId="6762"/>
    <cellStyle name="Calculation 11 2 5 3 2" xfId="6763"/>
    <cellStyle name="Calculation 11 2 5 3 3" xfId="6764"/>
    <cellStyle name="Calculation 11 2 5 3 4" xfId="6765"/>
    <cellStyle name="Calculation 11 2 5 3 5" xfId="6766"/>
    <cellStyle name="Calculation 11 2 5 3 6" xfId="6767"/>
    <cellStyle name="Calculation 11 2 5 3 7" xfId="6768"/>
    <cellStyle name="Calculation 11 2 5 4" xfId="6769"/>
    <cellStyle name="Calculation 11 2 5 5" xfId="6770"/>
    <cellStyle name="Calculation 11 2 5 6" xfId="6771"/>
    <cellStyle name="Calculation 11 2 5 7" xfId="6772"/>
    <cellStyle name="Calculation 11 2 5 8" xfId="6773"/>
    <cellStyle name="Calculation 11 2 6" xfId="6774"/>
    <cellStyle name="Calculation 11 2 6 2" xfId="6775"/>
    <cellStyle name="Calculation 11 2 6 2 2" xfId="6776"/>
    <cellStyle name="Calculation 11 2 6 2 3" xfId="6777"/>
    <cellStyle name="Calculation 11 2 6 2 4" xfId="6778"/>
    <cellStyle name="Calculation 11 2 6 2 5" xfId="6779"/>
    <cellStyle name="Calculation 11 2 6 2 6" xfId="6780"/>
    <cellStyle name="Calculation 11 2 6 2 7" xfId="6781"/>
    <cellStyle name="Calculation 11 2 6 2 8" xfId="6782"/>
    <cellStyle name="Calculation 11 2 6 3" xfId="6783"/>
    <cellStyle name="Calculation 11 2 6 3 2" xfId="6784"/>
    <cellStyle name="Calculation 11 2 6 4" xfId="6785"/>
    <cellStyle name="Calculation 11 2 6 5" xfId="6786"/>
    <cellStyle name="Calculation 11 2 6 6" xfId="6787"/>
    <cellStyle name="Calculation 11 2 6 7" xfId="6788"/>
    <cellStyle name="Calculation 11 2 7" xfId="6789"/>
    <cellStyle name="Calculation 11 2 7 2" xfId="6790"/>
    <cellStyle name="Calculation 11 2 7 3" xfId="6791"/>
    <cellStyle name="Calculation 11 2 7 4" xfId="6792"/>
    <cellStyle name="Calculation 11 2 7 5" xfId="6793"/>
    <cellStyle name="Calculation 11 2 7 6" xfId="6794"/>
    <cellStyle name="Calculation 11 2 7 7" xfId="6795"/>
    <cellStyle name="Calculation 11 2 8" xfId="6796"/>
    <cellStyle name="Calculation 11 2 9" xfId="6797"/>
    <cellStyle name="Calculation 11 3" xfId="6798"/>
    <cellStyle name="Calculation 11 3 10" xfId="6799"/>
    <cellStyle name="Calculation 11 3 11" xfId="6800"/>
    <cellStyle name="Calculation 11 3 2" xfId="6801"/>
    <cellStyle name="Calculation 11 3 2 2" xfId="6802"/>
    <cellStyle name="Calculation 11 3 2 2 2" xfId="6803"/>
    <cellStyle name="Calculation 11 3 2 2 2 2" xfId="6804"/>
    <cellStyle name="Calculation 11 3 2 2 2 3" xfId="6805"/>
    <cellStyle name="Calculation 11 3 2 2 2 4" xfId="6806"/>
    <cellStyle name="Calculation 11 3 2 2 2 5" xfId="6807"/>
    <cellStyle name="Calculation 11 3 2 2 2 6" xfId="6808"/>
    <cellStyle name="Calculation 11 3 2 2 2 7" xfId="6809"/>
    <cellStyle name="Calculation 11 3 2 2 2 8" xfId="6810"/>
    <cellStyle name="Calculation 11 3 2 2 3" xfId="6811"/>
    <cellStyle name="Calculation 11 3 2 2 3 2" xfId="6812"/>
    <cellStyle name="Calculation 11 3 2 2 4" xfId="6813"/>
    <cellStyle name="Calculation 11 3 2 2 5" xfId="6814"/>
    <cellStyle name="Calculation 11 3 2 2 6" xfId="6815"/>
    <cellStyle name="Calculation 11 3 2 2 7" xfId="6816"/>
    <cellStyle name="Calculation 11 3 2 3" xfId="6817"/>
    <cellStyle name="Calculation 11 3 2 3 2" xfId="6818"/>
    <cellStyle name="Calculation 11 3 2 3 3" xfId="6819"/>
    <cellStyle name="Calculation 11 3 2 3 4" xfId="6820"/>
    <cellStyle name="Calculation 11 3 2 3 5" xfId="6821"/>
    <cellStyle name="Calculation 11 3 2 3 6" xfId="6822"/>
    <cellStyle name="Calculation 11 3 2 3 7" xfId="6823"/>
    <cellStyle name="Calculation 11 3 2 4" xfId="6824"/>
    <cellStyle name="Calculation 11 3 2 5" xfId="6825"/>
    <cellStyle name="Calculation 11 3 2 6" xfId="6826"/>
    <cellStyle name="Calculation 11 3 2 7" xfId="6827"/>
    <cellStyle name="Calculation 11 3 2 8" xfId="6828"/>
    <cellStyle name="Calculation 11 3 3" xfId="6829"/>
    <cellStyle name="Calculation 11 3 3 2" xfId="6830"/>
    <cellStyle name="Calculation 11 3 3 2 2" xfId="6831"/>
    <cellStyle name="Calculation 11 3 3 2 2 2" xfId="6832"/>
    <cellStyle name="Calculation 11 3 3 2 2 3" xfId="6833"/>
    <cellStyle name="Calculation 11 3 3 2 2 4" xfId="6834"/>
    <cellStyle name="Calculation 11 3 3 2 2 5" xfId="6835"/>
    <cellStyle name="Calculation 11 3 3 2 2 6" xfId="6836"/>
    <cellStyle name="Calculation 11 3 3 2 2 7" xfId="6837"/>
    <cellStyle name="Calculation 11 3 3 2 2 8" xfId="6838"/>
    <cellStyle name="Calculation 11 3 3 2 3" xfId="6839"/>
    <cellStyle name="Calculation 11 3 3 2 3 2" xfId="6840"/>
    <cellStyle name="Calculation 11 3 3 2 4" xfId="6841"/>
    <cellStyle name="Calculation 11 3 3 2 5" xfId="6842"/>
    <cellStyle name="Calculation 11 3 3 2 6" xfId="6843"/>
    <cellStyle name="Calculation 11 3 3 2 7" xfId="6844"/>
    <cellStyle name="Calculation 11 3 3 3" xfId="6845"/>
    <cellStyle name="Calculation 11 3 3 3 2" xfId="6846"/>
    <cellStyle name="Calculation 11 3 3 3 3" xfId="6847"/>
    <cellStyle name="Calculation 11 3 3 3 4" xfId="6848"/>
    <cellStyle name="Calculation 11 3 3 3 5" xfId="6849"/>
    <cellStyle name="Calculation 11 3 3 3 6" xfId="6850"/>
    <cellStyle name="Calculation 11 3 3 3 7" xfId="6851"/>
    <cellStyle name="Calculation 11 3 3 4" xfId="6852"/>
    <cellStyle name="Calculation 11 3 3 5" xfId="6853"/>
    <cellStyle name="Calculation 11 3 3 6" xfId="6854"/>
    <cellStyle name="Calculation 11 3 3 7" xfId="6855"/>
    <cellStyle name="Calculation 11 3 3 8" xfId="6856"/>
    <cellStyle name="Calculation 11 3 4" xfId="6857"/>
    <cellStyle name="Calculation 11 3 4 2" xfId="6858"/>
    <cellStyle name="Calculation 11 3 4 2 2" xfId="6859"/>
    <cellStyle name="Calculation 11 3 4 2 2 2" xfId="6860"/>
    <cellStyle name="Calculation 11 3 4 2 2 3" xfId="6861"/>
    <cellStyle name="Calculation 11 3 4 2 2 4" xfId="6862"/>
    <cellStyle name="Calculation 11 3 4 2 2 5" xfId="6863"/>
    <cellStyle name="Calculation 11 3 4 2 2 6" xfId="6864"/>
    <cellStyle name="Calculation 11 3 4 2 2 7" xfId="6865"/>
    <cellStyle name="Calculation 11 3 4 2 2 8" xfId="6866"/>
    <cellStyle name="Calculation 11 3 4 2 3" xfId="6867"/>
    <cellStyle name="Calculation 11 3 4 2 3 2" xfId="6868"/>
    <cellStyle name="Calculation 11 3 4 2 4" xfId="6869"/>
    <cellStyle name="Calculation 11 3 4 2 5" xfId="6870"/>
    <cellStyle name="Calculation 11 3 4 2 6" xfId="6871"/>
    <cellStyle name="Calculation 11 3 4 2 7" xfId="6872"/>
    <cellStyle name="Calculation 11 3 4 3" xfId="6873"/>
    <cellStyle name="Calculation 11 3 4 3 2" xfId="6874"/>
    <cellStyle name="Calculation 11 3 4 3 3" xfId="6875"/>
    <cellStyle name="Calculation 11 3 4 3 4" xfId="6876"/>
    <cellStyle name="Calculation 11 3 4 3 5" xfId="6877"/>
    <cellStyle name="Calculation 11 3 4 3 6" xfId="6878"/>
    <cellStyle name="Calculation 11 3 4 3 7" xfId="6879"/>
    <cellStyle name="Calculation 11 3 4 4" xfId="6880"/>
    <cellStyle name="Calculation 11 3 4 5" xfId="6881"/>
    <cellStyle name="Calculation 11 3 4 6" xfId="6882"/>
    <cellStyle name="Calculation 11 3 4 7" xfId="6883"/>
    <cellStyle name="Calculation 11 3 4 8" xfId="6884"/>
    <cellStyle name="Calculation 11 3 5" xfId="6885"/>
    <cellStyle name="Calculation 11 3 5 2" xfId="6886"/>
    <cellStyle name="Calculation 11 3 5 2 2" xfId="6887"/>
    <cellStyle name="Calculation 11 3 5 2 3" xfId="6888"/>
    <cellStyle name="Calculation 11 3 5 2 4" xfId="6889"/>
    <cellStyle name="Calculation 11 3 5 2 5" xfId="6890"/>
    <cellStyle name="Calculation 11 3 5 2 6" xfId="6891"/>
    <cellStyle name="Calculation 11 3 5 2 7" xfId="6892"/>
    <cellStyle name="Calculation 11 3 5 2 8" xfId="6893"/>
    <cellStyle name="Calculation 11 3 5 3" xfId="6894"/>
    <cellStyle name="Calculation 11 3 5 3 2" xfId="6895"/>
    <cellStyle name="Calculation 11 3 5 4" xfId="6896"/>
    <cellStyle name="Calculation 11 3 5 5" xfId="6897"/>
    <cellStyle name="Calculation 11 3 5 6" xfId="6898"/>
    <cellStyle name="Calculation 11 3 5 7" xfId="6899"/>
    <cellStyle name="Calculation 11 3 6" xfId="6900"/>
    <cellStyle name="Calculation 11 3 6 2" xfId="6901"/>
    <cellStyle name="Calculation 11 3 6 3" xfId="6902"/>
    <cellStyle name="Calculation 11 3 6 4" xfId="6903"/>
    <cellStyle name="Calculation 11 3 6 5" xfId="6904"/>
    <cellStyle name="Calculation 11 3 6 6" xfId="6905"/>
    <cellStyle name="Calculation 11 3 6 7" xfId="6906"/>
    <cellStyle name="Calculation 11 3 7" xfId="6907"/>
    <cellStyle name="Calculation 11 3 8" xfId="6908"/>
    <cellStyle name="Calculation 11 3 9" xfId="6909"/>
    <cellStyle name="Calculation 11 4" xfId="6910"/>
    <cellStyle name="Calculation 11 4 10" xfId="6911"/>
    <cellStyle name="Calculation 11 4 11" xfId="6912"/>
    <cellStyle name="Calculation 11 4 2" xfId="6913"/>
    <cellStyle name="Calculation 11 4 2 2" xfId="6914"/>
    <cellStyle name="Calculation 11 4 2 2 2" xfId="6915"/>
    <cellStyle name="Calculation 11 4 2 2 2 2" xfId="6916"/>
    <cellStyle name="Calculation 11 4 2 2 2 3" xfId="6917"/>
    <cellStyle name="Calculation 11 4 2 2 2 4" xfId="6918"/>
    <cellStyle name="Calculation 11 4 2 2 2 5" xfId="6919"/>
    <cellStyle name="Calculation 11 4 2 2 2 6" xfId="6920"/>
    <cellStyle name="Calculation 11 4 2 2 2 7" xfId="6921"/>
    <cellStyle name="Calculation 11 4 2 2 2 8" xfId="6922"/>
    <cellStyle name="Calculation 11 4 2 2 3" xfId="6923"/>
    <cellStyle name="Calculation 11 4 2 2 3 2" xfId="6924"/>
    <cellStyle name="Calculation 11 4 2 2 4" xfId="6925"/>
    <cellStyle name="Calculation 11 4 2 2 5" xfId="6926"/>
    <cellStyle name="Calculation 11 4 2 2 6" xfId="6927"/>
    <cellStyle name="Calculation 11 4 2 2 7" xfId="6928"/>
    <cellStyle name="Calculation 11 4 2 3" xfId="6929"/>
    <cellStyle name="Calculation 11 4 2 3 2" xfId="6930"/>
    <cellStyle name="Calculation 11 4 2 3 3" xfId="6931"/>
    <cellStyle name="Calculation 11 4 2 3 4" xfId="6932"/>
    <cellStyle name="Calculation 11 4 2 3 5" xfId="6933"/>
    <cellStyle name="Calculation 11 4 2 3 6" xfId="6934"/>
    <cellStyle name="Calculation 11 4 2 3 7" xfId="6935"/>
    <cellStyle name="Calculation 11 4 2 4" xfId="6936"/>
    <cellStyle name="Calculation 11 4 2 5" xfId="6937"/>
    <cellStyle name="Calculation 11 4 2 6" xfId="6938"/>
    <cellStyle name="Calculation 11 4 2 7" xfId="6939"/>
    <cellStyle name="Calculation 11 4 2 8" xfId="6940"/>
    <cellStyle name="Calculation 11 4 3" xfId="6941"/>
    <cellStyle name="Calculation 11 4 3 2" xfId="6942"/>
    <cellStyle name="Calculation 11 4 3 2 2" xfId="6943"/>
    <cellStyle name="Calculation 11 4 3 2 2 2" xfId="6944"/>
    <cellStyle name="Calculation 11 4 3 2 2 3" xfId="6945"/>
    <cellStyle name="Calculation 11 4 3 2 2 4" xfId="6946"/>
    <cellStyle name="Calculation 11 4 3 2 2 5" xfId="6947"/>
    <cellStyle name="Calculation 11 4 3 2 2 6" xfId="6948"/>
    <cellStyle name="Calculation 11 4 3 2 2 7" xfId="6949"/>
    <cellStyle name="Calculation 11 4 3 2 2 8" xfId="6950"/>
    <cellStyle name="Calculation 11 4 3 2 3" xfId="6951"/>
    <cellStyle name="Calculation 11 4 3 2 3 2" xfId="6952"/>
    <cellStyle name="Calculation 11 4 3 2 4" xfId="6953"/>
    <cellStyle name="Calculation 11 4 3 2 5" xfId="6954"/>
    <cellStyle name="Calculation 11 4 3 2 6" xfId="6955"/>
    <cellStyle name="Calculation 11 4 3 2 7" xfId="6956"/>
    <cellStyle name="Calculation 11 4 3 3" xfId="6957"/>
    <cellStyle name="Calculation 11 4 3 3 2" xfId="6958"/>
    <cellStyle name="Calculation 11 4 3 3 3" xfId="6959"/>
    <cellStyle name="Calculation 11 4 3 3 4" xfId="6960"/>
    <cellStyle name="Calculation 11 4 3 3 5" xfId="6961"/>
    <cellStyle name="Calculation 11 4 3 3 6" xfId="6962"/>
    <cellStyle name="Calculation 11 4 3 3 7" xfId="6963"/>
    <cellStyle name="Calculation 11 4 3 4" xfId="6964"/>
    <cellStyle name="Calculation 11 4 3 5" xfId="6965"/>
    <cellStyle name="Calculation 11 4 3 6" xfId="6966"/>
    <cellStyle name="Calculation 11 4 3 7" xfId="6967"/>
    <cellStyle name="Calculation 11 4 3 8" xfId="6968"/>
    <cellStyle name="Calculation 11 4 4" xfId="6969"/>
    <cellStyle name="Calculation 11 4 4 2" xfId="6970"/>
    <cellStyle name="Calculation 11 4 4 2 2" xfId="6971"/>
    <cellStyle name="Calculation 11 4 4 2 2 2" xfId="6972"/>
    <cellStyle name="Calculation 11 4 4 2 2 3" xfId="6973"/>
    <cellStyle name="Calculation 11 4 4 2 2 4" xfId="6974"/>
    <cellStyle name="Calculation 11 4 4 2 2 5" xfId="6975"/>
    <cellStyle name="Calculation 11 4 4 2 2 6" xfId="6976"/>
    <cellStyle name="Calculation 11 4 4 2 2 7" xfId="6977"/>
    <cellStyle name="Calculation 11 4 4 2 2 8" xfId="6978"/>
    <cellStyle name="Calculation 11 4 4 2 3" xfId="6979"/>
    <cellStyle name="Calculation 11 4 4 2 3 2" xfId="6980"/>
    <cellStyle name="Calculation 11 4 4 2 4" xfId="6981"/>
    <cellStyle name="Calculation 11 4 4 2 5" xfId="6982"/>
    <cellStyle name="Calculation 11 4 4 2 6" xfId="6983"/>
    <cellStyle name="Calculation 11 4 4 2 7" xfId="6984"/>
    <cellStyle name="Calculation 11 4 4 3" xfId="6985"/>
    <cellStyle name="Calculation 11 4 4 3 2" xfId="6986"/>
    <cellStyle name="Calculation 11 4 4 3 3" xfId="6987"/>
    <cellStyle name="Calculation 11 4 4 3 4" xfId="6988"/>
    <cellStyle name="Calculation 11 4 4 3 5" xfId="6989"/>
    <cellStyle name="Calculation 11 4 4 3 6" xfId="6990"/>
    <cellStyle name="Calculation 11 4 4 3 7" xfId="6991"/>
    <cellStyle name="Calculation 11 4 4 4" xfId="6992"/>
    <cellStyle name="Calculation 11 4 4 5" xfId="6993"/>
    <cellStyle name="Calculation 11 4 4 6" xfId="6994"/>
    <cellStyle name="Calculation 11 4 4 7" xfId="6995"/>
    <cellStyle name="Calculation 11 4 4 8" xfId="6996"/>
    <cellStyle name="Calculation 11 4 5" xfId="6997"/>
    <cellStyle name="Calculation 11 4 5 2" xfId="6998"/>
    <cellStyle name="Calculation 11 4 5 2 2" xfId="6999"/>
    <cellStyle name="Calculation 11 4 5 2 3" xfId="7000"/>
    <cellStyle name="Calculation 11 4 5 2 4" xfId="7001"/>
    <cellStyle name="Calculation 11 4 5 2 5" xfId="7002"/>
    <cellStyle name="Calculation 11 4 5 2 6" xfId="7003"/>
    <cellStyle name="Calculation 11 4 5 2 7" xfId="7004"/>
    <cellStyle name="Calculation 11 4 5 2 8" xfId="7005"/>
    <cellStyle name="Calculation 11 4 5 3" xfId="7006"/>
    <cellStyle name="Calculation 11 4 5 3 2" xfId="7007"/>
    <cellStyle name="Calculation 11 4 5 4" xfId="7008"/>
    <cellStyle name="Calculation 11 4 5 5" xfId="7009"/>
    <cellStyle name="Calculation 11 4 5 6" xfId="7010"/>
    <cellStyle name="Calculation 11 4 5 7" xfId="7011"/>
    <cellStyle name="Calculation 11 4 6" xfId="7012"/>
    <cellStyle name="Calculation 11 4 6 2" xfId="7013"/>
    <cellStyle name="Calculation 11 4 6 3" xfId="7014"/>
    <cellStyle name="Calculation 11 4 6 4" xfId="7015"/>
    <cellStyle name="Calculation 11 4 6 5" xfId="7016"/>
    <cellStyle name="Calculation 11 4 6 6" xfId="7017"/>
    <cellStyle name="Calculation 11 4 6 7" xfId="7018"/>
    <cellStyle name="Calculation 11 4 7" xfId="7019"/>
    <cellStyle name="Calculation 11 4 8" xfId="7020"/>
    <cellStyle name="Calculation 11 4 9" xfId="7021"/>
    <cellStyle name="Calculation 11 5" xfId="7022"/>
    <cellStyle name="Calculation 11 5 2" xfId="7023"/>
    <cellStyle name="Calculation 11 5 2 2" xfId="7024"/>
    <cellStyle name="Calculation 11 5 2 2 2" xfId="7025"/>
    <cellStyle name="Calculation 11 5 2 2 3" xfId="7026"/>
    <cellStyle name="Calculation 11 5 2 2 4" xfId="7027"/>
    <cellStyle name="Calculation 11 5 2 2 5" xfId="7028"/>
    <cellStyle name="Calculation 11 5 2 2 6" xfId="7029"/>
    <cellStyle name="Calculation 11 5 2 2 7" xfId="7030"/>
    <cellStyle name="Calculation 11 5 2 2 8" xfId="7031"/>
    <cellStyle name="Calculation 11 5 2 3" xfId="7032"/>
    <cellStyle name="Calculation 11 5 2 3 2" xfId="7033"/>
    <cellStyle name="Calculation 11 5 2 4" xfId="7034"/>
    <cellStyle name="Calculation 11 5 2 5" xfId="7035"/>
    <cellStyle name="Calculation 11 5 2 6" xfId="7036"/>
    <cellStyle name="Calculation 11 5 2 7" xfId="7037"/>
    <cellStyle name="Calculation 11 5 3" xfId="7038"/>
    <cellStyle name="Calculation 11 5 3 2" xfId="7039"/>
    <cellStyle name="Calculation 11 5 3 3" xfId="7040"/>
    <cellStyle name="Calculation 11 5 3 4" xfId="7041"/>
    <cellStyle name="Calculation 11 5 3 5" xfId="7042"/>
    <cellStyle name="Calculation 11 5 3 6" xfId="7043"/>
    <cellStyle name="Calculation 11 5 3 7" xfId="7044"/>
    <cellStyle name="Calculation 11 5 4" xfId="7045"/>
    <cellStyle name="Calculation 11 5 5" xfId="7046"/>
    <cellStyle name="Calculation 11 5 6" xfId="7047"/>
    <cellStyle name="Calculation 11 5 7" xfId="7048"/>
    <cellStyle name="Calculation 11 5 8" xfId="7049"/>
    <cellStyle name="Calculation 11 6" xfId="7050"/>
    <cellStyle name="Calculation 11 6 2" xfId="7051"/>
    <cellStyle name="Calculation 11 6 2 2" xfId="7052"/>
    <cellStyle name="Calculation 11 6 2 2 2" xfId="7053"/>
    <cellStyle name="Calculation 11 6 2 2 3" xfId="7054"/>
    <cellStyle name="Calculation 11 6 2 2 4" xfId="7055"/>
    <cellStyle name="Calculation 11 6 2 2 5" xfId="7056"/>
    <cellStyle name="Calculation 11 6 2 2 6" xfId="7057"/>
    <cellStyle name="Calculation 11 6 2 2 7" xfId="7058"/>
    <cellStyle name="Calculation 11 6 2 2 8" xfId="7059"/>
    <cellStyle name="Calculation 11 6 2 3" xfId="7060"/>
    <cellStyle name="Calculation 11 6 2 3 2" xfId="7061"/>
    <cellStyle name="Calculation 11 6 2 4" xfId="7062"/>
    <cellStyle name="Calculation 11 6 2 5" xfId="7063"/>
    <cellStyle name="Calculation 11 6 2 6" xfId="7064"/>
    <cellStyle name="Calculation 11 6 2 7" xfId="7065"/>
    <cellStyle name="Calculation 11 6 3" xfId="7066"/>
    <cellStyle name="Calculation 11 6 3 2" xfId="7067"/>
    <cellStyle name="Calculation 11 6 3 3" xfId="7068"/>
    <cellStyle name="Calculation 11 6 3 4" xfId="7069"/>
    <cellStyle name="Calculation 11 6 3 5" xfId="7070"/>
    <cellStyle name="Calculation 11 6 3 6" xfId="7071"/>
    <cellStyle name="Calculation 11 6 3 7" xfId="7072"/>
    <cellStyle name="Calculation 11 6 4" xfId="7073"/>
    <cellStyle name="Calculation 11 6 5" xfId="7074"/>
    <cellStyle name="Calculation 11 6 6" xfId="7075"/>
    <cellStyle name="Calculation 11 6 7" xfId="7076"/>
    <cellStyle name="Calculation 11 6 8" xfId="7077"/>
    <cellStyle name="Calculation 11 7" xfId="7078"/>
    <cellStyle name="Calculation 11 7 2" xfId="7079"/>
    <cellStyle name="Calculation 11 7 2 2" xfId="7080"/>
    <cellStyle name="Calculation 11 7 2 2 2" xfId="7081"/>
    <cellStyle name="Calculation 11 7 2 2 3" xfId="7082"/>
    <cellStyle name="Calculation 11 7 2 2 4" xfId="7083"/>
    <cellStyle name="Calculation 11 7 2 2 5" xfId="7084"/>
    <cellStyle name="Calculation 11 7 2 2 6" xfId="7085"/>
    <cellStyle name="Calculation 11 7 2 2 7" xfId="7086"/>
    <cellStyle name="Calculation 11 7 2 2 8" xfId="7087"/>
    <cellStyle name="Calculation 11 7 2 3" xfId="7088"/>
    <cellStyle name="Calculation 11 7 2 3 2" xfId="7089"/>
    <cellStyle name="Calculation 11 7 2 4" xfId="7090"/>
    <cellStyle name="Calculation 11 7 2 5" xfId="7091"/>
    <cellStyle name="Calculation 11 7 2 6" xfId="7092"/>
    <cellStyle name="Calculation 11 7 2 7" xfId="7093"/>
    <cellStyle name="Calculation 11 7 3" xfId="7094"/>
    <cellStyle name="Calculation 11 7 3 2" xfId="7095"/>
    <cellStyle name="Calculation 11 7 3 3" xfId="7096"/>
    <cellStyle name="Calculation 11 7 3 4" xfId="7097"/>
    <cellStyle name="Calculation 11 7 3 5" xfId="7098"/>
    <cellStyle name="Calculation 11 7 3 6" xfId="7099"/>
    <cellStyle name="Calculation 11 7 3 7" xfId="7100"/>
    <cellStyle name="Calculation 11 7 4" xfId="7101"/>
    <cellStyle name="Calculation 11 7 5" xfId="7102"/>
    <cellStyle name="Calculation 11 7 6" xfId="7103"/>
    <cellStyle name="Calculation 11 7 7" xfId="7104"/>
    <cellStyle name="Calculation 11 7 8" xfId="7105"/>
    <cellStyle name="Calculation 11 8" xfId="7106"/>
    <cellStyle name="Calculation 11 8 2" xfId="7107"/>
    <cellStyle name="Calculation 11 8 2 2" xfId="7108"/>
    <cellStyle name="Calculation 11 8 2 3" xfId="7109"/>
    <cellStyle name="Calculation 11 8 2 4" xfId="7110"/>
    <cellStyle name="Calculation 11 8 2 5" xfId="7111"/>
    <cellStyle name="Calculation 11 8 2 6" xfId="7112"/>
    <cellStyle name="Calculation 11 8 2 7" xfId="7113"/>
    <cellStyle name="Calculation 11 8 2 8" xfId="7114"/>
    <cellStyle name="Calculation 11 8 3" xfId="7115"/>
    <cellStyle name="Calculation 11 8 3 2" xfId="7116"/>
    <cellStyle name="Calculation 11 8 4" xfId="7117"/>
    <cellStyle name="Calculation 11 8 5" xfId="7118"/>
    <cellStyle name="Calculation 11 8 6" xfId="7119"/>
    <cellStyle name="Calculation 11 8 7" xfId="7120"/>
    <cellStyle name="Calculation 11 9" xfId="7121"/>
    <cellStyle name="Calculation 11 9 2" xfId="7122"/>
    <cellStyle name="Calculation 11 9 3" xfId="7123"/>
    <cellStyle name="Calculation 11 9 4" xfId="7124"/>
    <cellStyle name="Calculation 11 9 5" xfId="7125"/>
    <cellStyle name="Calculation 11 9 6" xfId="7126"/>
    <cellStyle name="Calculation 11 9 7" xfId="7127"/>
    <cellStyle name="Calculation 12" xfId="7128"/>
    <cellStyle name="Calculation 12 10" xfId="7129"/>
    <cellStyle name="Calculation 12 11" xfId="7130"/>
    <cellStyle name="Calculation 12 12" xfId="7131"/>
    <cellStyle name="Calculation 12 13" xfId="7132"/>
    <cellStyle name="Calculation 12 14" xfId="7133"/>
    <cellStyle name="Calculation 12 2" xfId="7134"/>
    <cellStyle name="Calculation 12 2 10" xfId="7135"/>
    <cellStyle name="Calculation 12 2 11" xfId="7136"/>
    <cellStyle name="Calculation 12 2 12" xfId="7137"/>
    <cellStyle name="Calculation 12 2 2" xfId="7138"/>
    <cellStyle name="Calculation 12 2 2 10" xfId="7139"/>
    <cellStyle name="Calculation 12 2 2 11" xfId="7140"/>
    <cellStyle name="Calculation 12 2 2 2" xfId="7141"/>
    <cellStyle name="Calculation 12 2 2 2 2" xfId="7142"/>
    <cellStyle name="Calculation 12 2 2 2 2 2" xfId="7143"/>
    <cellStyle name="Calculation 12 2 2 2 2 2 2" xfId="7144"/>
    <cellStyle name="Calculation 12 2 2 2 2 2 3" xfId="7145"/>
    <cellStyle name="Calculation 12 2 2 2 2 2 4" xfId="7146"/>
    <cellStyle name="Calculation 12 2 2 2 2 2 5" xfId="7147"/>
    <cellStyle name="Calculation 12 2 2 2 2 2 6" xfId="7148"/>
    <cellStyle name="Calculation 12 2 2 2 2 2 7" xfId="7149"/>
    <cellStyle name="Calculation 12 2 2 2 2 2 8" xfId="7150"/>
    <cellStyle name="Calculation 12 2 2 2 2 3" xfId="7151"/>
    <cellStyle name="Calculation 12 2 2 2 2 3 2" xfId="7152"/>
    <cellStyle name="Calculation 12 2 2 2 2 4" xfId="7153"/>
    <cellStyle name="Calculation 12 2 2 2 2 5" xfId="7154"/>
    <cellStyle name="Calculation 12 2 2 2 2 6" xfId="7155"/>
    <cellStyle name="Calculation 12 2 2 2 2 7" xfId="7156"/>
    <cellStyle name="Calculation 12 2 2 2 3" xfId="7157"/>
    <cellStyle name="Calculation 12 2 2 2 3 2" xfId="7158"/>
    <cellStyle name="Calculation 12 2 2 2 3 3" xfId="7159"/>
    <cellStyle name="Calculation 12 2 2 2 3 4" xfId="7160"/>
    <cellStyle name="Calculation 12 2 2 2 3 5" xfId="7161"/>
    <cellStyle name="Calculation 12 2 2 2 3 6" xfId="7162"/>
    <cellStyle name="Calculation 12 2 2 2 3 7" xfId="7163"/>
    <cellStyle name="Calculation 12 2 2 2 4" xfId="7164"/>
    <cellStyle name="Calculation 12 2 2 2 5" xfId="7165"/>
    <cellStyle name="Calculation 12 2 2 2 6" xfId="7166"/>
    <cellStyle name="Calculation 12 2 2 2 7" xfId="7167"/>
    <cellStyle name="Calculation 12 2 2 2 8" xfId="7168"/>
    <cellStyle name="Calculation 12 2 2 3" xfId="7169"/>
    <cellStyle name="Calculation 12 2 2 3 2" xfId="7170"/>
    <cellStyle name="Calculation 12 2 2 3 2 2" xfId="7171"/>
    <cellStyle name="Calculation 12 2 2 3 2 2 2" xfId="7172"/>
    <cellStyle name="Calculation 12 2 2 3 2 2 3" xfId="7173"/>
    <cellStyle name="Calculation 12 2 2 3 2 2 4" xfId="7174"/>
    <cellStyle name="Calculation 12 2 2 3 2 2 5" xfId="7175"/>
    <cellStyle name="Calculation 12 2 2 3 2 2 6" xfId="7176"/>
    <cellStyle name="Calculation 12 2 2 3 2 2 7" xfId="7177"/>
    <cellStyle name="Calculation 12 2 2 3 2 2 8" xfId="7178"/>
    <cellStyle name="Calculation 12 2 2 3 2 3" xfId="7179"/>
    <cellStyle name="Calculation 12 2 2 3 2 3 2" xfId="7180"/>
    <cellStyle name="Calculation 12 2 2 3 2 4" xfId="7181"/>
    <cellStyle name="Calculation 12 2 2 3 2 5" xfId="7182"/>
    <cellStyle name="Calculation 12 2 2 3 2 6" xfId="7183"/>
    <cellStyle name="Calculation 12 2 2 3 2 7" xfId="7184"/>
    <cellStyle name="Calculation 12 2 2 3 3" xfId="7185"/>
    <cellStyle name="Calculation 12 2 2 3 3 2" xfId="7186"/>
    <cellStyle name="Calculation 12 2 2 3 3 3" xfId="7187"/>
    <cellStyle name="Calculation 12 2 2 3 3 4" xfId="7188"/>
    <cellStyle name="Calculation 12 2 2 3 3 5" xfId="7189"/>
    <cellStyle name="Calculation 12 2 2 3 3 6" xfId="7190"/>
    <cellStyle name="Calculation 12 2 2 3 3 7" xfId="7191"/>
    <cellStyle name="Calculation 12 2 2 3 4" xfId="7192"/>
    <cellStyle name="Calculation 12 2 2 3 5" xfId="7193"/>
    <cellStyle name="Calculation 12 2 2 3 6" xfId="7194"/>
    <cellStyle name="Calculation 12 2 2 3 7" xfId="7195"/>
    <cellStyle name="Calculation 12 2 2 3 8" xfId="7196"/>
    <cellStyle name="Calculation 12 2 2 4" xfId="7197"/>
    <cellStyle name="Calculation 12 2 2 4 2" xfId="7198"/>
    <cellStyle name="Calculation 12 2 2 4 2 2" xfId="7199"/>
    <cellStyle name="Calculation 12 2 2 4 2 2 2" xfId="7200"/>
    <cellStyle name="Calculation 12 2 2 4 2 2 3" xfId="7201"/>
    <cellStyle name="Calculation 12 2 2 4 2 2 4" xfId="7202"/>
    <cellStyle name="Calculation 12 2 2 4 2 2 5" xfId="7203"/>
    <cellStyle name="Calculation 12 2 2 4 2 2 6" xfId="7204"/>
    <cellStyle name="Calculation 12 2 2 4 2 2 7" xfId="7205"/>
    <cellStyle name="Calculation 12 2 2 4 2 2 8" xfId="7206"/>
    <cellStyle name="Calculation 12 2 2 4 2 3" xfId="7207"/>
    <cellStyle name="Calculation 12 2 2 4 2 3 2" xfId="7208"/>
    <cellStyle name="Calculation 12 2 2 4 2 4" xfId="7209"/>
    <cellStyle name="Calculation 12 2 2 4 2 5" xfId="7210"/>
    <cellStyle name="Calculation 12 2 2 4 2 6" xfId="7211"/>
    <cellStyle name="Calculation 12 2 2 4 2 7" xfId="7212"/>
    <cellStyle name="Calculation 12 2 2 4 3" xfId="7213"/>
    <cellStyle name="Calculation 12 2 2 4 3 2" xfId="7214"/>
    <cellStyle name="Calculation 12 2 2 4 3 3" xfId="7215"/>
    <cellStyle name="Calculation 12 2 2 4 3 4" xfId="7216"/>
    <cellStyle name="Calculation 12 2 2 4 3 5" xfId="7217"/>
    <cellStyle name="Calculation 12 2 2 4 3 6" xfId="7218"/>
    <cellStyle name="Calculation 12 2 2 4 3 7" xfId="7219"/>
    <cellStyle name="Calculation 12 2 2 4 4" xfId="7220"/>
    <cellStyle name="Calculation 12 2 2 4 5" xfId="7221"/>
    <cellStyle name="Calculation 12 2 2 4 6" xfId="7222"/>
    <cellStyle name="Calculation 12 2 2 4 7" xfId="7223"/>
    <cellStyle name="Calculation 12 2 2 4 8" xfId="7224"/>
    <cellStyle name="Calculation 12 2 2 5" xfId="7225"/>
    <cellStyle name="Calculation 12 2 2 5 2" xfId="7226"/>
    <cellStyle name="Calculation 12 2 2 5 2 2" xfId="7227"/>
    <cellStyle name="Calculation 12 2 2 5 2 3" xfId="7228"/>
    <cellStyle name="Calculation 12 2 2 5 2 4" xfId="7229"/>
    <cellStyle name="Calculation 12 2 2 5 2 5" xfId="7230"/>
    <cellStyle name="Calculation 12 2 2 5 2 6" xfId="7231"/>
    <cellStyle name="Calculation 12 2 2 5 2 7" xfId="7232"/>
    <cellStyle name="Calculation 12 2 2 5 2 8" xfId="7233"/>
    <cellStyle name="Calculation 12 2 2 5 3" xfId="7234"/>
    <cellStyle name="Calculation 12 2 2 5 3 2" xfId="7235"/>
    <cellStyle name="Calculation 12 2 2 5 4" xfId="7236"/>
    <cellStyle name="Calculation 12 2 2 5 5" xfId="7237"/>
    <cellStyle name="Calculation 12 2 2 5 6" xfId="7238"/>
    <cellStyle name="Calculation 12 2 2 5 7" xfId="7239"/>
    <cellStyle name="Calculation 12 2 2 6" xfId="7240"/>
    <cellStyle name="Calculation 12 2 2 6 2" xfId="7241"/>
    <cellStyle name="Calculation 12 2 2 6 3" xfId="7242"/>
    <cellStyle name="Calculation 12 2 2 6 4" xfId="7243"/>
    <cellStyle name="Calculation 12 2 2 6 5" xfId="7244"/>
    <cellStyle name="Calculation 12 2 2 6 6" xfId="7245"/>
    <cellStyle name="Calculation 12 2 2 6 7" xfId="7246"/>
    <cellStyle name="Calculation 12 2 2 7" xfId="7247"/>
    <cellStyle name="Calculation 12 2 2 8" xfId="7248"/>
    <cellStyle name="Calculation 12 2 2 9" xfId="7249"/>
    <cellStyle name="Calculation 12 2 3" xfId="7250"/>
    <cellStyle name="Calculation 12 2 3 2" xfId="7251"/>
    <cellStyle name="Calculation 12 2 3 2 2" xfId="7252"/>
    <cellStyle name="Calculation 12 2 3 2 2 2" xfId="7253"/>
    <cellStyle name="Calculation 12 2 3 2 2 3" xfId="7254"/>
    <cellStyle name="Calculation 12 2 3 2 2 4" xfId="7255"/>
    <cellStyle name="Calculation 12 2 3 2 2 5" xfId="7256"/>
    <cellStyle name="Calculation 12 2 3 2 2 6" xfId="7257"/>
    <cellStyle name="Calculation 12 2 3 2 2 7" xfId="7258"/>
    <cellStyle name="Calculation 12 2 3 2 2 8" xfId="7259"/>
    <cellStyle name="Calculation 12 2 3 2 3" xfId="7260"/>
    <cellStyle name="Calculation 12 2 3 2 3 2" xfId="7261"/>
    <cellStyle name="Calculation 12 2 3 2 4" xfId="7262"/>
    <cellStyle name="Calculation 12 2 3 2 5" xfId="7263"/>
    <cellStyle name="Calculation 12 2 3 2 6" xfId="7264"/>
    <cellStyle name="Calculation 12 2 3 2 7" xfId="7265"/>
    <cellStyle name="Calculation 12 2 3 3" xfId="7266"/>
    <cellStyle name="Calculation 12 2 3 3 2" xfId="7267"/>
    <cellStyle name="Calculation 12 2 3 3 3" xfId="7268"/>
    <cellStyle name="Calculation 12 2 3 3 4" xfId="7269"/>
    <cellStyle name="Calculation 12 2 3 3 5" xfId="7270"/>
    <cellStyle name="Calculation 12 2 3 3 6" xfId="7271"/>
    <cellStyle name="Calculation 12 2 3 3 7" xfId="7272"/>
    <cellStyle name="Calculation 12 2 3 4" xfId="7273"/>
    <cellStyle name="Calculation 12 2 3 5" xfId="7274"/>
    <cellStyle name="Calculation 12 2 3 6" xfId="7275"/>
    <cellStyle name="Calculation 12 2 3 7" xfId="7276"/>
    <cellStyle name="Calculation 12 2 3 8" xfId="7277"/>
    <cellStyle name="Calculation 12 2 4" xfId="7278"/>
    <cellStyle name="Calculation 12 2 4 2" xfId="7279"/>
    <cellStyle name="Calculation 12 2 4 2 2" xfId="7280"/>
    <cellStyle name="Calculation 12 2 4 2 2 2" xfId="7281"/>
    <cellStyle name="Calculation 12 2 4 2 2 3" xfId="7282"/>
    <cellStyle name="Calculation 12 2 4 2 2 4" xfId="7283"/>
    <cellStyle name="Calculation 12 2 4 2 2 5" xfId="7284"/>
    <cellStyle name="Calculation 12 2 4 2 2 6" xfId="7285"/>
    <cellStyle name="Calculation 12 2 4 2 2 7" xfId="7286"/>
    <cellStyle name="Calculation 12 2 4 2 2 8" xfId="7287"/>
    <cellStyle name="Calculation 12 2 4 2 3" xfId="7288"/>
    <cellStyle name="Calculation 12 2 4 2 3 2" xfId="7289"/>
    <cellStyle name="Calculation 12 2 4 2 4" xfId="7290"/>
    <cellStyle name="Calculation 12 2 4 2 5" xfId="7291"/>
    <cellStyle name="Calculation 12 2 4 2 6" xfId="7292"/>
    <cellStyle name="Calculation 12 2 4 2 7" xfId="7293"/>
    <cellStyle name="Calculation 12 2 4 3" xfId="7294"/>
    <cellStyle name="Calculation 12 2 4 3 2" xfId="7295"/>
    <cellStyle name="Calculation 12 2 4 3 3" xfId="7296"/>
    <cellStyle name="Calculation 12 2 4 3 4" xfId="7297"/>
    <cellStyle name="Calculation 12 2 4 3 5" xfId="7298"/>
    <cellStyle name="Calculation 12 2 4 3 6" xfId="7299"/>
    <cellStyle name="Calculation 12 2 4 3 7" xfId="7300"/>
    <cellStyle name="Calculation 12 2 4 4" xfId="7301"/>
    <cellStyle name="Calculation 12 2 4 5" xfId="7302"/>
    <cellStyle name="Calculation 12 2 4 6" xfId="7303"/>
    <cellStyle name="Calculation 12 2 4 7" xfId="7304"/>
    <cellStyle name="Calculation 12 2 4 8" xfId="7305"/>
    <cellStyle name="Calculation 12 2 5" xfId="7306"/>
    <cellStyle name="Calculation 12 2 5 2" xfId="7307"/>
    <cellStyle name="Calculation 12 2 5 2 2" xfId="7308"/>
    <cellStyle name="Calculation 12 2 5 2 2 2" xfId="7309"/>
    <cellStyle name="Calculation 12 2 5 2 2 3" xfId="7310"/>
    <cellStyle name="Calculation 12 2 5 2 2 4" xfId="7311"/>
    <cellStyle name="Calculation 12 2 5 2 2 5" xfId="7312"/>
    <cellStyle name="Calculation 12 2 5 2 2 6" xfId="7313"/>
    <cellStyle name="Calculation 12 2 5 2 2 7" xfId="7314"/>
    <cellStyle name="Calculation 12 2 5 2 2 8" xfId="7315"/>
    <cellStyle name="Calculation 12 2 5 2 3" xfId="7316"/>
    <cellStyle name="Calculation 12 2 5 2 3 2" xfId="7317"/>
    <cellStyle name="Calculation 12 2 5 2 4" xfId="7318"/>
    <cellStyle name="Calculation 12 2 5 2 5" xfId="7319"/>
    <cellStyle name="Calculation 12 2 5 2 6" xfId="7320"/>
    <cellStyle name="Calculation 12 2 5 2 7" xfId="7321"/>
    <cellStyle name="Calculation 12 2 5 3" xfId="7322"/>
    <cellStyle name="Calculation 12 2 5 3 2" xfId="7323"/>
    <cellStyle name="Calculation 12 2 5 3 3" xfId="7324"/>
    <cellStyle name="Calculation 12 2 5 3 4" xfId="7325"/>
    <cellStyle name="Calculation 12 2 5 3 5" xfId="7326"/>
    <cellStyle name="Calculation 12 2 5 3 6" xfId="7327"/>
    <cellStyle name="Calculation 12 2 5 3 7" xfId="7328"/>
    <cellStyle name="Calculation 12 2 5 4" xfId="7329"/>
    <cellStyle name="Calculation 12 2 5 5" xfId="7330"/>
    <cellStyle name="Calculation 12 2 5 6" xfId="7331"/>
    <cellStyle name="Calculation 12 2 5 7" xfId="7332"/>
    <cellStyle name="Calculation 12 2 5 8" xfId="7333"/>
    <cellStyle name="Calculation 12 2 6" xfId="7334"/>
    <cellStyle name="Calculation 12 2 6 2" xfId="7335"/>
    <cellStyle name="Calculation 12 2 6 2 2" xfId="7336"/>
    <cellStyle name="Calculation 12 2 6 2 3" xfId="7337"/>
    <cellStyle name="Calculation 12 2 6 2 4" xfId="7338"/>
    <cellStyle name="Calculation 12 2 6 2 5" xfId="7339"/>
    <cellStyle name="Calculation 12 2 6 2 6" xfId="7340"/>
    <cellStyle name="Calculation 12 2 6 2 7" xfId="7341"/>
    <cellStyle name="Calculation 12 2 6 2 8" xfId="7342"/>
    <cellStyle name="Calculation 12 2 6 3" xfId="7343"/>
    <cellStyle name="Calculation 12 2 6 3 2" xfId="7344"/>
    <cellStyle name="Calculation 12 2 6 4" xfId="7345"/>
    <cellStyle name="Calculation 12 2 6 5" xfId="7346"/>
    <cellStyle name="Calculation 12 2 6 6" xfId="7347"/>
    <cellStyle name="Calculation 12 2 6 7" xfId="7348"/>
    <cellStyle name="Calculation 12 2 7" xfId="7349"/>
    <cellStyle name="Calculation 12 2 7 2" xfId="7350"/>
    <cellStyle name="Calculation 12 2 7 3" xfId="7351"/>
    <cellStyle name="Calculation 12 2 7 4" xfId="7352"/>
    <cellStyle name="Calculation 12 2 7 5" xfId="7353"/>
    <cellStyle name="Calculation 12 2 7 6" xfId="7354"/>
    <cellStyle name="Calculation 12 2 7 7" xfId="7355"/>
    <cellStyle name="Calculation 12 2 8" xfId="7356"/>
    <cellStyle name="Calculation 12 2 9" xfId="7357"/>
    <cellStyle name="Calculation 12 3" xfId="7358"/>
    <cellStyle name="Calculation 12 3 10" xfId="7359"/>
    <cellStyle name="Calculation 12 3 11" xfId="7360"/>
    <cellStyle name="Calculation 12 3 2" xfId="7361"/>
    <cellStyle name="Calculation 12 3 2 2" xfId="7362"/>
    <cellStyle name="Calculation 12 3 2 2 2" xfId="7363"/>
    <cellStyle name="Calculation 12 3 2 2 2 2" xfId="7364"/>
    <cellStyle name="Calculation 12 3 2 2 2 3" xfId="7365"/>
    <cellStyle name="Calculation 12 3 2 2 2 4" xfId="7366"/>
    <cellStyle name="Calculation 12 3 2 2 2 5" xfId="7367"/>
    <cellStyle name="Calculation 12 3 2 2 2 6" xfId="7368"/>
    <cellStyle name="Calculation 12 3 2 2 2 7" xfId="7369"/>
    <cellStyle name="Calculation 12 3 2 2 2 8" xfId="7370"/>
    <cellStyle name="Calculation 12 3 2 2 3" xfId="7371"/>
    <cellStyle name="Calculation 12 3 2 2 3 2" xfId="7372"/>
    <cellStyle name="Calculation 12 3 2 2 4" xfId="7373"/>
    <cellStyle name="Calculation 12 3 2 2 5" xfId="7374"/>
    <cellStyle name="Calculation 12 3 2 2 6" xfId="7375"/>
    <cellStyle name="Calculation 12 3 2 2 7" xfId="7376"/>
    <cellStyle name="Calculation 12 3 2 3" xfId="7377"/>
    <cellStyle name="Calculation 12 3 2 3 2" xfId="7378"/>
    <cellStyle name="Calculation 12 3 2 3 3" xfId="7379"/>
    <cellStyle name="Calculation 12 3 2 3 4" xfId="7380"/>
    <cellStyle name="Calculation 12 3 2 3 5" xfId="7381"/>
    <cellStyle name="Calculation 12 3 2 3 6" xfId="7382"/>
    <cellStyle name="Calculation 12 3 2 3 7" xfId="7383"/>
    <cellStyle name="Calculation 12 3 2 4" xfId="7384"/>
    <cellStyle name="Calculation 12 3 2 5" xfId="7385"/>
    <cellStyle name="Calculation 12 3 2 6" xfId="7386"/>
    <cellStyle name="Calculation 12 3 2 7" xfId="7387"/>
    <cellStyle name="Calculation 12 3 2 8" xfId="7388"/>
    <cellStyle name="Calculation 12 3 3" xfId="7389"/>
    <cellStyle name="Calculation 12 3 3 2" xfId="7390"/>
    <cellStyle name="Calculation 12 3 3 2 2" xfId="7391"/>
    <cellStyle name="Calculation 12 3 3 2 2 2" xfId="7392"/>
    <cellStyle name="Calculation 12 3 3 2 2 3" xfId="7393"/>
    <cellStyle name="Calculation 12 3 3 2 2 4" xfId="7394"/>
    <cellStyle name="Calculation 12 3 3 2 2 5" xfId="7395"/>
    <cellStyle name="Calculation 12 3 3 2 2 6" xfId="7396"/>
    <cellStyle name="Calculation 12 3 3 2 2 7" xfId="7397"/>
    <cellStyle name="Calculation 12 3 3 2 2 8" xfId="7398"/>
    <cellStyle name="Calculation 12 3 3 2 3" xfId="7399"/>
    <cellStyle name="Calculation 12 3 3 2 3 2" xfId="7400"/>
    <cellStyle name="Calculation 12 3 3 2 4" xfId="7401"/>
    <cellStyle name="Calculation 12 3 3 2 5" xfId="7402"/>
    <cellStyle name="Calculation 12 3 3 2 6" xfId="7403"/>
    <cellStyle name="Calculation 12 3 3 2 7" xfId="7404"/>
    <cellStyle name="Calculation 12 3 3 3" xfId="7405"/>
    <cellStyle name="Calculation 12 3 3 3 2" xfId="7406"/>
    <cellStyle name="Calculation 12 3 3 3 3" xfId="7407"/>
    <cellStyle name="Calculation 12 3 3 3 4" xfId="7408"/>
    <cellStyle name="Calculation 12 3 3 3 5" xfId="7409"/>
    <cellStyle name="Calculation 12 3 3 3 6" xfId="7410"/>
    <cellStyle name="Calculation 12 3 3 3 7" xfId="7411"/>
    <cellStyle name="Calculation 12 3 3 4" xfId="7412"/>
    <cellStyle name="Calculation 12 3 3 5" xfId="7413"/>
    <cellStyle name="Calculation 12 3 3 6" xfId="7414"/>
    <cellStyle name="Calculation 12 3 3 7" xfId="7415"/>
    <cellStyle name="Calculation 12 3 3 8" xfId="7416"/>
    <cellStyle name="Calculation 12 3 4" xfId="7417"/>
    <cellStyle name="Calculation 12 3 4 2" xfId="7418"/>
    <cellStyle name="Calculation 12 3 4 2 2" xfId="7419"/>
    <cellStyle name="Calculation 12 3 4 2 2 2" xfId="7420"/>
    <cellStyle name="Calculation 12 3 4 2 2 3" xfId="7421"/>
    <cellStyle name="Calculation 12 3 4 2 2 4" xfId="7422"/>
    <cellStyle name="Calculation 12 3 4 2 2 5" xfId="7423"/>
    <cellStyle name="Calculation 12 3 4 2 2 6" xfId="7424"/>
    <cellStyle name="Calculation 12 3 4 2 2 7" xfId="7425"/>
    <cellStyle name="Calculation 12 3 4 2 2 8" xfId="7426"/>
    <cellStyle name="Calculation 12 3 4 2 3" xfId="7427"/>
    <cellStyle name="Calculation 12 3 4 2 3 2" xfId="7428"/>
    <cellStyle name="Calculation 12 3 4 2 4" xfId="7429"/>
    <cellStyle name="Calculation 12 3 4 2 5" xfId="7430"/>
    <cellStyle name="Calculation 12 3 4 2 6" xfId="7431"/>
    <cellStyle name="Calculation 12 3 4 2 7" xfId="7432"/>
    <cellStyle name="Calculation 12 3 4 3" xfId="7433"/>
    <cellStyle name="Calculation 12 3 4 3 2" xfId="7434"/>
    <cellStyle name="Calculation 12 3 4 3 3" xfId="7435"/>
    <cellStyle name="Calculation 12 3 4 3 4" xfId="7436"/>
    <cellStyle name="Calculation 12 3 4 3 5" xfId="7437"/>
    <cellStyle name="Calculation 12 3 4 3 6" xfId="7438"/>
    <cellStyle name="Calculation 12 3 4 3 7" xfId="7439"/>
    <cellStyle name="Calculation 12 3 4 4" xfId="7440"/>
    <cellStyle name="Calculation 12 3 4 5" xfId="7441"/>
    <cellStyle name="Calculation 12 3 4 6" xfId="7442"/>
    <cellStyle name="Calculation 12 3 4 7" xfId="7443"/>
    <cellStyle name="Calculation 12 3 4 8" xfId="7444"/>
    <cellStyle name="Calculation 12 3 5" xfId="7445"/>
    <cellStyle name="Calculation 12 3 5 2" xfId="7446"/>
    <cellStyle name="Calculation 12 3 5 2 2" xfId="7447"/>
    <cellStyle name="Calculation 12 3 5 2 3" xfId="7448"/>
    <cellStyle name="Calculation 12 3 5 2 4" xfId="7449"/>
    <cellStyle name="Calculation 12 3 5 2 5" xfId="7450"/>
    <cellStyle name="Calculation 12 3 5 2 6" xfId="7451"/>
    <cellStyle name="Calculation 12 3 5 2 7" xfId="7452"/>
    <cellStyle name="Calculation 12 3 5 2 8" xfId="7453"/>
    <cellStyle name="Calculation 12 3 5 3" xfId="7454"/>
    <cellStyle name="Calculation 12 3 5 3 2" xfId="7455"/>
    <cellStyle name="Calculation 12 3 5 4" xfId="7456"/>
    <cellStyle name="Calculation 12 3 5 5" xfId="7457"/>
    <cellStyle name="Calculation 12 3 5 6" xfId="7458"/>
    <cellStyle name="Calculation 12 3 5 7" xfId="7459"/>
    <cellStyle name="Calculation 12 3 6" xfId="7460"/>
    <cellStyle name="Calculation 12 3 6 2" xfId="7461"/>
    <cellStyle name="Calculation 12 3 6 3" xfId="7462"/>
    <cellStyle name="Calculation 12 3 6 4" xfId="7463"/>
    <cellStyle name="Calculation 12 3 6 5" xfId="7464"/>
    <cellStyle name="Calculation 12 3 6 6" xfId="7465"/>
    <cellStyle name="Calculation 12 3 6 7" xfId="7466"/>
    <cellStyle name="Calculation 12 3 7" xfId="7467"/>
    <cellStyle name="Calculation 12 3 8" xfId="7468"/>
    <cellStyle name="Calculation 12 3 9" xfId="7469"/>
    <cellStyle name="Calculation 12 4" xfId="7470"/>
    <cellStyle name="Calculation 12 4 10" xfId="7471"/>
    <cellStyle name="Calculation 12 4 11" xfId="7472"/>
    <cellStyle name="Calculation 12 4 2" xfId="7473"/>
    <cellStyle name="Calculation 12 4 2 2" xfId="7474"/>
    <cellStyle name="Calculation 12 4 2 2 2" xfId="7475"/>
    <cellStyle name="Calculation 12 4 2 2 2 2" xfId="7476"/>
    <cellStyle name="Calculation 12 4 2 2 2 3" xfId="7477"/>
    <cellStyle name="Calculation 12 4 2 2 2 4" xfId="7478"/>
    <cellStyle name="Calculation 12 4 2 2 2 5" xfId="7479"/>
    <cellStyle name="Calculation 12 4 2 2 2 6" xfId="7480"/>
    <cellStyle name="Calculation 12 4 2 2 2 7" xfId="7481"/>
    <cellStyle name="Calculation 12 4 2 2 2 8" xfId="7482"/>
    <cellStyle name="Calculation 12 4 2 2 3" xfId="7483"/>
    <cellStyle name="Calculation 12 4 2 2 3 2" xfId="7484"/>
    <cellStyle name="Calculation 12 4 2 2 4" xfId="7485"/>
    <cellStyle name="Calculation 12 4 2 2 5" xfId="7486"/>
    <cellStyle name="Calculation 12 4 2 2 6" xfId="7487"/>
    <cellStyle name="Calculation 12 4 2 2 7" xfId="7488"/>
    <cellStyle name="Calculation 12 4 2 3" xfId="7489"/>
    <cellStyle name="Calculation 12 4 2 3 2" xfId="7490"/>
    <cellStyle name="Calculation 12 4 2 3 3" xfId="7491"/>
    <cellStyle name="Calculation 12 4 2 3 4" xfId="7492"/>
    <cellStyle name="Calculation 12 4 2 3 5" xfId="7493"/>
    <cellStyle name="Calculation 12 4 2 3 6" xfId="7494"/>
    <cellStyle name="Calculation 12 4 2 3 7" xfId="7495"/>
    <cellStyle name="Calculation 12 4 2 4" xfId="7496"/>
    <cellStyle name="Calculation 12 4 2 5" xfId="7497"/>
    <cellStyle name="Calculation 12 4 2 6" xfId="7498"/>
    <cellStyle name="Calculation 12 4 2 7" xfId="7499"/>
    <cellStyle name="Calculation 12 4 2 8" xfId="7500"/>
    <cellStyle name="Calculation 12 4 3" xfId="7501"/>
    <cellStyle name="Calculation 12 4 3 2" xfId="7502"/>
    <cellStyle name="Calculation 12 4 3 2 2" xfId="7503"/>
    <cellStyle name="Calculation 12 4 3 2 2 2" xfId="7504"/>
    <cellStyle name="Calculation 12 4 3 2 2 3" xfId="7505"/>
    <cellStyle name="Calculation 12 4 3 2 2 4" xfId="7506"/>
    <cellStyle name="Calculation 12 4 3 2 2 5" xfId="7507"/>
    <cellStyle name="Calculation 12 4 3 2 2 6" xfId="7508"/>
    <cellStyle name="Calculation 12 4 3 2 2 7" xfId="7509"/>
    <cellStyle name="Calculation 12 4 3 2 2 8" xfId="7510"/>
    <cellStyle name="Calculation 12 4 3 2 3" xfId="7511"/>
    <cellStyle name="Calculation 12 4 3 2 3 2" xfId="7512"/>
    <cellStyle name="Calculation 12 4 3 2 4" xfId="7513"/>
    <cellStyle name="Calculation 12 4 3 2 5" xfId="7514"/>
    <cellStyle name="Calculation 12 4 3 2 6" xfId="7515"/>
    <cellStyle name="Calculation 12 4 3 2 7" xfId="7516"/>
    <cellStyle name="Calculation 12 4 3 3" xfId="7517"/>
    <cellStyle name="Calculation 12 4 3 3 2" xfId="7518"/>
    <cellStyle name="Calculation 12 4 3 3 3" xfId="7519"/>
    <cellStyle name="Calculation 12 4 3 3 4" xfId="7520"/>
    <cellStyle name="Calculation 12 4 3 3 5" xfId="7521"/>
    <cellStyle name="Calculation 12 4 3 3 6" xfId="7522"/>
    <cellStyle name="Calculation 12 4 3 3 7" xfId="7523"/>
    <cellStyle name="Calculation 12 4 3 4" xfId="7524"/>
    <cellStyle name="Calculation 12 4 3 5" xfId="7525"/>
    <cellStyle name="Calculation 12 4 3 6" xfId="7526"/>
    <cellStyle name="Calculation 12 4 3 7" xfId="7527"/>
    <cellStyle name="Calculation 12 4 3 8" xfId="7528"/>
    <cellStyle name="Calculation 12 4 4" xfId="7529"/>
    <cellStyle name="Calculation 12 4 4 2" xfId="7530"/>
    <cellStyle name="Calculation 12 4 4 2 2" xfId="7531"/>
    <cellStyle name="Calculation 12 4 4 2 2 2" xfId="7532"/>
    <cellStyle name="Calculation 12 4 4 2 2 3" xfId="7533"/>
    <cellStyle name="Calculation 12 4 4 2 2 4" xfId="7534"/>
    <cellStyle name="Calculation 12 4 4 2 2 5" xfId="7535"/>
    <cellStyle name="Calculation 12 4 4 2 2 6" xfId="7536"/>
    <cellStyle name="Calculation 12 4 4 2 2 7" xfId="7537"/>
    <cellStyle name="Calculation 12 4 4 2 2 8" xfId="7538"/>
    <cellStyle name="Calculation 12 4 4 2 3" xfId="7539"/>
    <cellStyle name="Calculation 12 4 4 2 3 2" xfId="7540"/>
    <cellStyle name="Calculation 12 4 4 2 4" xfId="7541"/>
    <cellStyle name="Calculation 12 4 4 2 5" xfId="7542"/>
    <cellStyle name="Calculation 12 4 4 2 6" xfId="7543"/>
    <cellStyle name="Calculation 12 4 4 2 7" xfId="7544"/>
    <cellStyle name="Calculation 12 4 4 3" xfId="7545"/>
    <cellStyle name="Calculation 12 4 4 3 2" xfId="7546"/>
    <cellStyle name="Calculation 12 4 4 3 3" xfId="7547"/>
    <cellStyle name="Calculation 12 4 4 3 4" xfId="7548"/>
    <cellStyle name="Calculation 12 4 4 3 5" xfId="7549"/>
    <cellStyle name="Calculation 12 4 4 3 6" xfId="7550"/>
    <cellStyle name="Calculation 12 4 4 3 7" xfId="7551"/>
    <cellStyle name="Calculation 12 4 4 4" xfId="7552"/>
    <cellStyle name="Calculation 12 4 4 5" xfId="7553"/>
    <cellStyle name="Calculation 12 4 4 6" xfId="7554"/>
    <cellStyle name="Calculation 12 4 4 7" xfId="7555"/>
    <cellStyle name="Calculation 12 4 4 8" xfId="7556"/>
    <cellStyle name="Calculation 12 4 5" xfId="7557"/>
    <cellStyle name="Calculation 12 4 5 2" xfId="7558"/>
    <cellStyle name="Calculation 12 4 5 2 2" xfId="7559"/>
    <cellStyle name="Calculation 12 4 5 2 3" xfId="7560"/>
    <cellStyle name="Calculation 12 4 5 2 4" xfId="7561"/>
    <cellStyle name="Calculation 12 4 5 2 5" xfId="7562"/>
    <cellStyle name="Calculation 12 4 5 2 6" xfId="7563"/>
    <cellStyle name="Calculation 12 4 5 2 7" xfId="7564"/>
    <cellStyle name="Calculation 12 4 5 2 8" xfId="7565"/>
    <cellStyle name="Calculation 12 4 5 3" xfId="7566"/>
    <cellStyle name="Calculation 12 4 5 3 2" xfId="7567"/>
    <cellStyle name="Calculation 12 4 5 4" xfId="7568"/>
    <cellStyle name="Calculation 12 4 5 5" xfId="7569"/>
    <cellStyle name="Calculation 12 4 5 6" xfId="7570"/>
    <cellStyle name="Calculation 12 4 5 7" xfId="7571"/>
    <cellStyle name="Calculation 12 4 6" xfId="7572"/>
    <cellStyle name="Calculation 12 4 6 2" xfId="7573"/>
    <cellStyle name="Calculation 12 4 6 3" xfId="7574"/>
    <cellStyle name="Calculation 12 4 6 4" xfId="7575"/>
    <cellStyle name="Calculation 12 4 6 5" xfId="7576"/>
    <cellStyle name="Calculation 12 4 6 6" xfId="7577"/>
    <cellStyle name="Calculation 12 4 6 7" xfId="7578"/>
    <cellStyle name="Calculation 12 4 7" xfId="7579"/>
    <cellStyle name="Calculation 12 4 8" xfId="7580"/>
    <cellStyle name="Calculation 12 4 9" xfId="7581"/>
    <cellStyle name="Calculation 12 5" xfId="7582"/>
    <cellStyle name="Calculation 12 5 2" xfId="7583"/>
    <cellStyle name="Calculation 12 5 2 2" xfId="7584"/>
    <cellStyle name="Calculation 12 5 2 2 2" xfId="7585"/>
    <cellStyle name="Calculation 12 5 2 2 3" xfId="7586"/>
    <cellStyle name="Calculation 12 5 2 2 4" xfId="7587"/>
    <cellStyle name="Calculation 12 5 2 2 5" xfId="7588"/>
    <cellStyle name="Calculation 12 5 2 2 6" xfId="7589"/>
    <cellStyle name="Calculation 12 5 2 2 7" xfId="7590"/>
    <cellStyle name="Calculation 12 5 2 2 8" xfId="7591"/>
    <cellStyle name="Calculation 12 5 2 3" xfId="7592"/>
    <cellStyle name="Calculation 12 5 2 3 2" xfId="7593"/>
    <cellStyle name="Calculation 12 5 2 4" xfId="7594"/>
    <cellStyle name="Calculation 12 5 2 5" xfId="7595"/>
    <cellStyle name="Calculation 12 5 2 6" xfId="7596"/>
    <cellStyle name="Calculation 12 5 2 7" xfId="7597"/>
    <cellStyle name="Calculation 12 5 3" xfId="7598"/>
    <cellStyle name="Calculation 12 5 3 2" xfId="7599"/>
    <cellStyle name="Calculation 12 5 3 3" xfId="7600"/>
    <cellStyle name="Calculation 12 5 3 4" xfId="7601"/>
    <cellStyle name="Calculation 12 5 3 5" xfId="7602"/>
    <cellStyle name="Calculation 12 5 3 6" xfId="7603"/>
    <cellStyle name="Calculation 12 5 3 7" xfId="7604"/>
    <cellStyle name="Calculation 12 5 4" xfId="7605"/>
    <cellStyle name="Calculation 12 5 5" xfId="7606"/>
    <cellStyle name="Calculation 12 5 6" xfId="7607"/>
    <cellStyle name="Calculation 12 5 7" xfId="7608"/>
    <cellStyle name="Calculation 12 5 8" xfId="7609"/>
    <cellStyle name="Calculation 12 6" xfId="7610"/>
    <cellStyle name="Calculation 12 6 2" xfId="7611"/>
    <cellStyle name="Calculation 12 6 2 2" xfId="7612"/>
    <cellStyle name="Calculation 12 6 2 2 2" xfId="7613"/>
    <cellStyle name="Calculation 12 6 2 2 3" xfId="7614"/>
    <cellStyle name="Calculation 12 6 2 2 4" xfId="7615"/>
    <cellStyle name="Calculation 12 6 2 2 5" xfId="7616"/>
    <cellStyle name="Calculation 12 6 2 2 6" xfId="7617"/>
    <cellStyle name="Calculation 12 6 2 2 7" xfId="7618"/>
    <cellStyle name="Calculation 12 6 2 2 8" xfId="7619"/>
    <cellStyle name="Calculation 12 6 2 3" xfId="7620"/>
    <cellStyle name="Calculation 12 6 2 3 2" xfId="7621"/>
    <cellStyle name="Calculation 12 6 2 4" xfId="7622"/>
    <cellStyle name="Calculation 12 6 2 5" xfId="7623"/>
    <cellStyle name="Calculation 12 6 2 6" xfId="7624"/>
    <cellStyle name="Calculation 12 6 2 7" xfId="7625"/>
    <cellStyle name="Calculation 12 6 3" xfId="7626"/>
    <cellStyle name="Calculation 12 6 3 2" xfId="7627"/>
    <cellStyle name="Calculation 12 6 3 3" xfId="7628"/>
    <cellStyle name="Calculation 12 6 3 4" xfId="7629"/>
    <cellStyle name="Calculation 12 6 3 5" xfId="7630"/>
    <cellStyle name="Calculation 12 6 3 6" xfId="7631"/>
    <cellStyle name="Calculation 12 6 3 7" xfId="7632"/>
    <cellStyle name="Calculation 12 6 4" xfId="7633"/>
    <cellStyle name="Calculation 12 6 5" xfId="7634"/>
    <cellStyle name="Calculation 12 6 6" xfId="7635"/>
    <cellStyle name="Calculation 12 6 7" xfId="7636"/>
    <cellStyle name="Calculation 12 6 8" xfId="7637"/>
    <cellStyle name="Calculation 12 7" xfId="7638"/>
    <cellStyle name="Calculation 12 7 2" xfId="7639"/>
    <cellStyle name="Calculation 12 7 2 2" xfId="7640"/>
    <cellStyle name="Calculation 12 7 2 2 2" xfId="7641"/>
    <cellStyle name="Calculation 12 7 2 2 3" xfId="7642"/>
    <cellStyle name="Calculation 12 7 2 2 4" xfId="7643"/>
    <cellStyle name="Calculation 12 7 2 2 5" xfId="7644"/>
    <cellStyle name="Calculation 12 7 2 2 6" xfId="7645"/>
    <cellStyle name="Calculation 12 7 2 2 7" xfId="7646"/>
    <cellStyle name="Calculation 12 7 2 2 8" xfId="7647"/>
    <cellStyle name="Calculation 12 7 2 3" xfId="7648"/>
    <cellStyle name="Calculation 12 7 2 3 2" xfId="7649"/>
    <cellStyle name="Calculation 12 7 2 4" xfId="7650"/>
    <cellStyle name="Calculation 12 7 2 5" xfId="7651"/>
    <cellStyle name="Calculation 12 7 2 6" xfId="7652"/>
    <cellStyle name="Calculation 12 7 2 7" xfId="7653"/>
    <cellStyle name="Calculation 12 7 3" xfId="7654"/>
    <cellStyle name="Calculation 12 7 3 2" xfId="7655"/>
    <cellStyle name="Calculation 12 7 3 3" xfId="7656"/>
    <cellStyle name="Calculation 12 7 3 4" xfId="7657"/>
    <cellStyle name="Calculation 12 7 3 5" xfId="7658"/>
    <cellStyle name="Calculation 12 7 3 6" xfId="7659"/>
    <cellStyle name="Calculation 12 7 3 7" xfId="7660"/>
    <cellStyle name="Calculation 12 7 4" xfId="7661"/>
    <cellStyle name="Calculation 12 7 5" xfId="7662"/>
    <cellStyle name="Calculation 12 7 6" xfId="7663"/>
    <cellStyle name="Calculation 12 7 7" xfId="7664"/>
    <cellStyle name="Calculation 12 7 8" xfId="7665"/>
    <cellStyle name="Calculation 12 8" xfId="7666"/>
    <cellStyle name="Calculation 12 8 2" xfId="7667"/>
    <cellStyle name="Calculation 12 8 2 2" xfId="7668"/>
    <cellStyle name="Calculation 12 8 2 3" xfId="7669"/>
    <cellStyle name="Calculation 12 8 2 4" xfId="7670"/>
    <cellStyle name="Calculation 12 8 2 5" xfId="7671"/>
    <cellStyle name="Calculation 12 8 2 6" xfId="7672"/>
    <cellStyle name="Calculation 12 8 2 7" xfId="7673"/>
    <cellStyle name="Calculation 12 8 2 8" xfId="7674"/>
    <cellStyle name="Calculation 12 8 3" xfId="7675"/>
    <cellStyle name="Calculation 12 8 3 2" xfId="7676"/>
    <cellStyle name="Calculation 12 8 4" xfId="7677"/>
    <cellStyle name="Calculation 12 8 5" xfId="7678"/>
    <cellStyle name="Calculation 12 8 6" xfId="7679"/>
    <cellStyle name="Calculation 12 8 7" xfId="7680"/>
    <cellStyle name="Calculation 12 9" xfId="7681"/>
    <cellStyle name="Calculation 12 9 2" xfId="7682"/>
    <cellStyle name="Calculation 12 9 3" xfId="7683"/>
    <cellStyle name="Calculation 12 9 4" xfId="7684"/>
    <cellStyle name="Calculation 12 9 5" xfId="7685"/>
    <cellStyle name="Calculation 12 9 6" xfId="7686"/>
    <cellStyle name="Calculation 12 9 7" xfId="7687"/>
    <cellStyle name="Calculation 13" xfId="7688"/>
    <cellStyle name="Calculation 13 10" xfId="7689"/>
    <cellStyle name="Calculation 13 11" xfId="7690"/>
    <cellStyle name="Calculation 13 2" xfId="7691"/>
    <cellStyle name="Calculation 13 2 2" xfId="7692"/>
    <cellStyle name="Calculation 13 2 2 2" xfId="7693"/>
    <cellStyle name="Calculation 13 2 2 2 2" xfId="7694"/>
    <cellStyle name="Calculation 13 2 2 2 3" xfId="7695"/>
    <cellStyle name="Calculation 13 2 2 2 4" xfId="7696"/>
    <cellStyle name="Calculation 13 2 2 2 5" xfId="7697"/>
    <cellStyle name="Calculation 13 2 2 2 6" xfId="7698"/>
    <cellStyle name="Calculation 13 2 2 2 7" xfId="7699"/>
    <cellStyle name="Calculation 13 2 2 2 8" xfId="7700"/>
    <cellStyle name="Calculation 13 2 2 3" xfId="7701"/>
    <cellStyle name="Calculation 13 2 2 3 2" xfId="7702"/>
    <cellStyle name="Calculation 13 2 2 4" xfId="7703"/>
    <cellStyle name="Calculation 13 2 2 5" xfId="7704"/>
    <cellStyle name="Calculation 13 2 2 6" xfId="7705"/>
    <cellStyle name="Calculation 13 2 2 7" xfId="7706"/>
    <cellStyle name="Calculation 13 2 3" xfId="7707"/>
    <cellStyle name="Calculation 13 2 3 2" xfId="7708"/>
    <cellStyle name="Calculation 13 2 3 3" xfId="7709"/>
    <cellStyle name="Calculation 13 2 3 4" xfId="7710"/>
    <cellStyle name="Calculation 13 2 3 5" xfId="7711"/>
    <cellStyle name="Calculation 13 2 3 6" xfId="7712"/>
    <cellStyle name="Calculation 13 2 3 7" xfId="7713"/>
    <cellStyle name="Calculation 13 2 4" xfId="7714"/>
    <cellStyle name="Calculation 13 2 5" xfId="7715"/>
    <cellStyle name="Calculation 13 2 6" xfId="7716"/>
    <cellStyle name="Calculation 13 2 7" xfId="7717"/>
    <cellStyle name="Calculation 13 2 8" xfId="7718"/>
    <cellStyle name="Calculation 13 3" xfId="7719"/>
    <cellStyle name="Calculation 13 3 2" xfId="7720"/>
    <cellStyle name="Calculation 13 3 2 2" xfId="7721"/>
    <cellStyle name="Calculation 13 3 2 2 2" xfId="7722"/>
    <cellStyle name="Calculation 13 3 2 2 3" xfId="7723"/>
    <cellStyle name="Calculation 13 3 2 2 4" xfId="7724"/>
    <cellStyle name="Calculation 13 3 2 2 5" xfId="7725"/>
    <cellStyle name="Calculation 13 3 2 2 6" xfId="7726"/>
    <cellStyle name="Calculation 13 3 2 2 7" xfId="7727"/>
    <cellStyle name="Calculation 13 3 2 2 8" xfId="7728"/>
    <cellStyle name="Calculation 13 3 2 3" xfId="7729"/>
    <cellStyle name="Calculation 13 3 2 3 2" xfId="7730"/>
    <cellStyle name="Calculation 13 3 2 4" xfId="7731"/>
    <cellStyle name="Calculation 13 3 2 5" xfId="7732"/>
    <cellStyle name="Calculation 13 3 2 6" xfId="7733"/>
    <cellStyle name="Calculation 13 3 2 7" xfId="7734"/>
    <cellStyle name="Calculation 13 3 3" xfId="7735"/>
    <cellStyle name="Calculation 13 3 3 2" xfId="7736"/>
    <cellStyle name="Calculation 13 3 3 3" xfId="7737"/>
    <cellStyle name="Calculation 13 3 3 4" xfId="7738"/>
    <cellStyle name="Calculation 13 3 3 5" xfId="7739"/>
    <cellStyle name="Calculation 13 3 3 6" xfId="7740"/>
    <cellStyle name="Calculation 13 3 3 7" xfId="7741"/>
    <cellStyle name="Calculation 13 3 4" xfId="7742"/>
    <cellStyle name="Calculation 13 3 5" xfId="7743"/>
    <cellStyle name="Calculation 13 3 6" xfId="7744"/>
    <cellStyle name="Calculation 13 3 7" xfId="7745"/>
    <cellStyle name="Calculation 13 3 8" xfId="7746"/>
    <cellStyle name="Calculation 13 4" xfId="7747"/>
    <cellStyle name="Calculation 13 4 2" xfId="7748"/>
    <cellStyle name="Calculation 13 4 2 2" xfId="7749"/>
    <cellStyle name="Calculation 13 4 2 2 2" xfId="7750"/>
    <cellStyle name="Calculation 13 4 2 2 3" xfId="7751"/>
    <cellStyle name="Calculation 13 4 2 2 4" xfId="7752"/>
    <cellStyle name="Calculation 13 4 2 2 5" xfId="7753"/>
    <cellStyle name="Calculation 13 4 2 2 6" xfId="7754"/>
    <cellStyle name="Calculation 13 4 2 2 7" xfId="7755"/>
    <cellStyle name="Calculation 13 4 2 2 8" xfId="7756"/>
    <cellStyle name="Calculation 13 4 2 3" xfId="7757"/>
    <cellStyle name="Calculation 13 4 2 3 2" xfId="7758"/>
    <cellStyle name="Calculation 13 4 2 4" xfId="7759"/>
    <cellStyle name="Calculation 13 4 2 5" xfId="7760"/>
    <cellStyle name="Calculation 13 4 2 6" xfId="7761"/>
    <cellStyle name="Calculation 13 4 2 7" xfId="7762"/>
    <cellStyle name="Calculation 13 4 3" xfId="7763"/>
    <cellStyle name="Calculation 13 4 3 2" xfId="7764"/>
    <cellStyle name="Calculation 13 4 3 3" xfId="7765"/>
    <cellStyle name="Calculation 13 4 3 4" xfId="7766"/>
    <cellStyle name="Calculation 13 4 3 5" xfId="7767"/>
    <cellStyle name="Calculation 13 4 3 6" xfId="7768"/>
    <cellStyle name="Calculation 13 4 3 7" xfId="7769"/>
    <cellStyle name="Calculation 13 4 4" xfId="7770"/>
    <cellStyle name="Calculation 13 4 5" xfId="7771"/>
    <cellStyle name="Calculation 13 4 6" xfId="7772"/>
    <cellStyle name="Calculation 13 4 7" xfId="7773"/>
    <cellStyle name="Calculation 13 4 8" xfId="7774"/>
    <cellStyle name="Calculation 13 5" xfId="7775"/>
    <cellStyle name="Calculation 13 5 2" xfId="7776"/>
    <cellStyle name="Calculation 13 5 2 2" xfId="7777"/>
    <cellStyle name="Calculation 13 5 2 3" xfId="7778"/>
    <cellStyle name="Calculation 13 5 2 4" xfId="7779"/>
    <cellStyle name="Calculation 13 5 2 5" xfId="7780"/>
    <cellStyle name="Calculation 13 5 2 6" xfId="7781"/>
    <cellStyle name="Calculation 13 5 2 7" xfId="7782"/>
    <cellStyle name="Calculation 13 5 2 8" xfId="7783"/>
    <cellStyle name="Calculation 13 5 3" xfId="7784"/>
    <cellStyle name="Calculation 13 5 3 2" xfId="7785"/>
    <cellStyle name="Calculation 13 5 4" xfId="7786"/>
    <cellStyle name="Calculation 13 5 5" xfId="7787"/>
    <cellStyle name="Calculation 13 5 6" xfId="7788"/>
    <cellStyle name="Calculation 13 5 7" xfId="7789"/>
    <cellStyle name="Calculation 13 6" xfId="7790"/>
    <cellStyle name="Calculation 13 6 2" xfId="7791"/>
    <cellStyle name="Calculation 13 6 3" xfId="7792"/>
    <cellStyle name="Calculation 13 6 4" xfId="7793"/>
    <cellStyle name="Calculation 13 6 5" xfId="7794"/>
    <cellStyle name="Calculation 13 6 6" xfId="7795"/>
    <cellStyle name="Calculation 13 6 7" xfId="7796"/>
    <cellStyle name="Calculation 13 7" xfId="7797"/>
    <cellStyle name="Calculation 13 8" xfId="7798"/>
    <cellStyle name="Calculation 13 9" xfId="7799"/>
    <cellStyle name="Calculation 14" xfId="7800"/>
    <cellStyle name="Calculation 14 2" xfId="7801"/>
    <cellStyle name="Calculation 14 2 2" xfId="7802"/>
    <cellStyle name="Calculation 14 2 2 2" xfId="7803"/>
    <cellStyle name="Calculation 14 2 2 3" xfId="7804"/>
    <cellStyle name="Calculation 14 2 2 4" xfId="7805"/>
    <cellStyle name="Calculation 14 2 2 5" xfId="7806"/>
    <cellStyle name="Calculation 14 2 2 6" xfId="7807"/>
    <cellStyle name="Calculation 14 2 2 7" xfId="7808"/>
    <cellStyle name="Calculation 14 2 2 8" xfId="7809"/>
    <cellStyle name="Calculation 14 2 3" xfId="7810"/>
    <cellStyle name="Calculation 14 2 3 2" xfId="7811"/>
    <cellStyle name="Calculation 14 2 4" xfId="7812"/>
    <cellStyle name="Calculation 14 2 5" xfId="7813"/>
    <cellStyle name="Calculation 14 2 6" xfId="7814"/>
    <cellStyle name="Calculation 14 2 7" xfId="7815"/>
    <cellStyle name="Calculation 14 3" xfId="7816"/>
    <cellStyle name="Calculation 14 3 2" xfId="7817"/>
    <cellStyle name="Calculation 14 3 3" xfId="7818"/>
    <cellStyle name="Calculation 14 3 4" xfId="7819"/>
    <cellStyle name="Calculation 14 3 5" xfId="7820"/>
    <cellStyle name="Calculation 14 3 6" xfId="7821"/>
    <cellStyle name="Calculation 14 3 7" xfId="7822"/>
    <cellStyle name="Calculation 14 4" xfId="7823"/>
    <cellStyle name="Calculation 14 5" xfId="7824"/>
    <cellStyle name="Calculation 14 6" xfId="7825"/>
    <cellStyle name="Calculation 14 7" xfId="7826"/>
    <cellStyle name="Calculation 14 8" xfId="7827"/>
    <cellStyle name="Calculation 15" xfId="7828"/>
    <cellStyle name="Calculation 15 2" xfId="7829"/>
    <cellStyle name="Calculation 15 2 2" xfId="7830"/>
    <cellStyle name="Calculation 15 2 2 2" xfId="7831"/>
    <cellStyle name="Calculation 15 2 2 3" xfId="7832"/>
    <cellStyle name="Calculation 15 2 2 4" xfId="7833"/>
    <cellStyle name="Calculation 15 2 2 5" xfId="7834"/>
    <cellStyle name="Calculation 15 2 2 6" xfId="7835"/>
    <cellStyle name="Calculation 15 2 2 7" xfId="7836"/>
    <cellStyle name="Calculation 15 2 2 8" xfId="7837"/>
    <cellStyle name="Calculation 15 2 3" xfId="7838"/>
    <cellStyle name="Calculation 15 2 3 2" xfId="7839"/>
    <cellStyle name="Calculation 15 2 4" xfId="7840"/>
    <cellStyle name="Calculation 15 2 5" xfId="7841"/>
    <cellStyle name="Calculation 15 2 6" xfId="7842"/>
    <cellStyle name="Calculation 15 2 7" xfId="7843"/>
    <cellStyle name="Calculation 15 3" xfId="7844"/>
    <cellStyle name="Calculation 15 3 2" xfId="7845"/>
    <cellStyle name="Calculation 15 3 3" xfId="7846"/>
    <cellStyle name="Calculation 15 3 4" xfId="7847"/>
    <cellStyle name="Calculation 15 3 5" xfId="7848"/>
    <cellStyle name="Calculation 15 3 6" xfId="7849"/>
    <cellStyle name="Calculation 15 3 7" xfId="7850"/>
    <cellStyle name="Calculation 15 4" xfId="7851"/>
    <cellStyle name="Calculation 15 5" xfId="7852"/>
    <cellStyle name="Calculation 15 6" xfId="7853"/>
    <cellStyle name="Calculation 15 7" xfId="7854"/>
    <cellStyle name="Calculation 15 8" xfId="7855"/>
    <cellStyle name="Calculation 16" xfId="7856"/>
    <cellStyle name="Calculation 16 2" xfId="7857"/>
    <cellStyle name="Calculation 16 2 2" xfId="7858"/>
    <cellStyle name="Calculation 16 2 2 2" xfId="7859"/>
    <cellStyle name="Calculation 16 2 2 3" xfId="7860"/>
    <cellStyle name="Calculation 16 2 2 4" xfId="7861"/>
    <cellStyle name="Calculation 16 2 2 5" xfId="7862"/>
    <cellStyle name="Calculation 16 2 2 6" xfId="7863"/>
    <cellStyle name="Calculation 16 2 2 7" xfId="7864"/>
    <cellStyle name="Calculation 16 2 2 8" xfId="7865"/>
    <cellStyle name="Calculation 16 2 3" xfId="7866"/>
    <cellStyle name="Calculation 16 2 3 2" xfId="7867"/>
    <cellStyle name="Calculation 16 2 4" xfId="7868"/>
    <cellStyle name="Calculation 16 2 5" xfId="7869"/>
    <cellStyle name="Calculation 16 2 6" xfId="7870"/>
    <cellStyle name="Calculation 16 2 7" xfId="7871"/>
    <cellStyle name="Calculation 16 3" xfId="7872"/>
    <cellStyle name="Calculation 16 3 2" xfId="7873"/>
    <cellStyle name="Calculation 16 3 3" xfId="7874"/>
    <cellStyle name="Calculation 16 3 4" xfId="7875"/>
    <cellStyle name="Calculation 16 3 5" xfId="7876"/>
    <cellStyle name="Calculation 16 3 6" xfId="7877"/>
    <cellStyle name="Calculation 16 3 7" xfId="7878"/>
    <cellStyle name="Calculation 16 4" xfId="7879"/>
    <cellStyle name="Calculation 16 5" xfId="7880"/>
    <cellStyle name="Calculation 16 6" xfId="7881"/>
    <cellStyle name="Calculation 16 7" xfId="7882"/>
    <cellStyle name="Calculation 16 8" xfId="7883"/>
    <cellStyle name="Calculation 17" xfId="7884"/>
    <cellStyle name="Calculation 17 2" xfId="7885"/>
    <cellStyle name="Calculation 17 2 2" xfId="7886"/>
    <cellStyle name="Calculation 17 2 3" xfId="7887"/>
    <cellStyle name="Calculation 17 2 4" xfId="7888"/>
    <cellStyle name="Calculation 17 2 5" xfId="7889"/>
    <cellStyle name="Calculation 17 2 6" xfId="7890"/>
    <cellStyle name="Calculation 17 2 7" xfId="7891"/>
    <cellStyle name="Calculation 17 2 8" xfId="7892"/>
    <cellStyle name="Calculation 17 3" xfId="7893"/>
    <cellStyle name="Calculation 17 3 2" xfId="7894"/>
    <cellStyle name="Calculation 17 4" xfId="7895"/>
    <cellStyle name="Calculation 17 5" xfId="7896"/>
    <cellStyle name="Calculation 17 6" xfId="7897"/>
    <cellStyle name="Calculation 17 7" xfId="7898"/>
    <cellStyle name="Calculation 18" xfId="7899"/>
    <cellStyle name="Calculation 18 2" xfId="7900"/>
    <cellStyle name="Calculation 18 3" xfId="7901"/>
    <cellStyle name="Calculation 18 4" xfId="7902"/>
    <cellStyle name="Calculation 18 5" xfId="7903"/>
    <cellStyle name="Calculation 18 6" xfId="7904"/>
    <cellStyle name="Calculation 18 7" xfId="7905"/>
    <cellStyle name="Calculation 19" xfId="7906"/>
    <cellStyle name="Calculation 2" xfId="7907"/>
    <cellStyle name="Calculation 2 10" xfId="7908"/>
    <cellStyle name="Calculation 2 10 2" xfId="7909"/>
    <cellStyle name="Calculation 2 10 3" xfId="7910"/>
    <cellStyle name="Calculation 2 10 4" xfId="7911"/>
    <cellStyle name="Calculation 2 10 5" xfId="7912"/>
    <cellStyle name="Calculation 2 10 6" xfId="7913"/>
    <cellStyle name="Calculation 2 10 7" xfId="7914"/>
    <cellStyle name="Calculation 2 11" xfId="7915"/>
    <cellStyle name="Calculation 2 12" xfId="7916"/>
    <cellStyle name="Calculation 2 13" xfId="7917"/>
    <cellStyle name="Calculation 2 14" xfId="7918"/>
    <cellStyle name="Calculation 2 15" xfId="7919"/>
    <cellStyle name="Calculation 2 2" xfId="7920"/>
    <cellStyle name="Calculation 2 2 10" xfId="7921"/>
    <cellStyle name="Calculation 2 2 11" xfId="7922"/>
    <cellStyle name="Calculation 2 2 12" xfId="7923"/>
    <cellStyle name="Calculation 2 2 2" xfId="7924"/>
    <cellStyle name="Calculation 2 2 2 10" xfId="7925"/>
    <cellStyle name="Calculation 2 2 2 11" xfId="7926"/>
    <cellStyle name="Calculation 2 2 2 2" xfId="7927"/>
    <cellStyle name="Calculation 2 2 2 2 2" xfId="7928"/>
    <cellStyle name="Calculation 2 2 2 2 2 2" xfId="7929"/>
    <cellStyle name="Calculation 2 2 2 2 2 2 2" xfId="7930"/>
    <cellStyle name="Calculation 2 2 2 2 2 2 3" xfId="7931"/>
    <cellStyle name="Calculation 2 2 2 2 2 2 4" xfId="7932"/>
    <cellStyle name="Calculation 2 2 2 2 2 2 5" xfId="7933"/>
    <cellStyle name="Calculation 2 2 2 2 2 2 6" xfId="7934"/>
    <cellStyle name="Calculation 2 2 2 2 2 2 7" xfId="7935"/>
    <cellStyle name="Calculation 2 2 2 2 2 2 8" xfId="7936"/>
    <cellStyle name="Calculation 2 2 2 2 2 3" xfId="7937"/>
    <cellStyle name="Calculation 2 2 2 2 2 3 2" xfId="7938"/>
    <cellStyle name="Calculation 2 2 2 2 2 4" xfId="7939"/>
    <cellStyle name="Calculation 2 2 2 2 2 5" xfId="7940"/>
    <cellStyle name="Calculation 2 2 2 2 2 6" xfId="7941"/>
    <cellStyle name="Calculation 2 2 2 2 2 7" xfId="7942"/>
    <cellStyle name="Calculation 2 2 2 2 3" xfId="7943"/>
    <cellStyle name="Calculation 2 2 2 2 3 2" xfId="7944"/>
    <cellStyle name="Calculation 2 2 2 2 3 3" xfId="7945"/>
    <cellStyle name="Calculation 2 2 2 2 3 4" xfId="7946"/>
    <cellStyle name="Calculation 2 2 2 2 3 5" xfId="7947"/>
    <cellStyle name="Calculation 2 2 2 2 3 6" xfId="7948"/>
    <cellStyle name="Calculation 2 2 2 2 3 7" xfId="7949"/>
    <cellStyle name="Calculation 2 2 2 2 4" xfId="7950"/>
    <cellStyle name="Calculation 2 2 2 2 5" xfId="7951"/>
    <cellStyle name="Calculation 2 2 2 2 6" xfId="7952"/>
    <cellStyle name="Calculation 2 2 2 2 7" xfId="7953"/>
    <cellStyle name="Calculation 2 2 2 2 8" xfId="7954"/>
    <cellStyle name="Calculation 2 2 2 3" xfId="7955"/>
    <cellStyle name="Calculation 2 2 2 3 2" xfId="7956"/>
    <cellStyle name="Calculation 2 2 2 3 2 2" xfId="7957"/>
    <cellStyle name="Calculation 2 2 2 3 2 2 2" xfId="7958"/>
    <cellStyle name="Calculation 2 2 2 3 2 2 3" xfId="7959"/>
    <cellStyle name="Calculation 2 2 2 3 2 2 4" xfId="7960"/>
    <cellStyle name="Calculation 2 2 2 3 2 2 5" xfId="7961"/>
    <cellStyle name="Calculation 2 2 2 3 2 2 6" xfId="7962"/>
    <cellStyle name="Calculation 2 2 2 3 2 2 7" xfId="7963"/>
    <cellStyle name="Calculation 2 2 2 3 2 2 8" xfId="7964"/>
    <cellStyle name="Calculation 2 2 2 3 2 3" xfId="7965"/>
    <cellStyle name="Calculation 2 2 2 3 2 3 2" xfId="7966"/>
    <cellStyle name="Calculation 2 2 2 3 2 4" xfId="7967"/>
    <cellStyle name="Calculation 2 2 2 3 2 5" xfId="7968"/>
    <cellStyle name="Calculation 2 2 2 3 2 6" xfId="7969"/>
    <cellStyle name="Calculation 2 2 2 3 2 7" xfId="7970"/>
    <cellStyle name="Calculation 2 2 2 3 3" xfId="7971"/>
    <cellStyle name="Calculation 2 2 2 3 3 2" xfId="7972"/>
    <cellStyle name="Calculation 2 2 2 3 3 3" xfId="7973"/>
    <cellStyle name="Calculation 2 2 2 3 3 4" xfId="7974"/>
    <cellStyle name="Calculation 2 2 2 3 3 5" xfId="7975"/>
    <cellStyle name="Calculation 2 2 2 3 3 6" xfId="7976"/>
    <cellStyle name="Calculation 2 2 2 3 3 7" xfId="7977"/>
    <cellStyle name="Calculation 2 2 2 3 4" xfId="7978"/>
    <cellStyle name="Calculation 2 2 2 3 5" xfId="7979"/>
    <cellStyle name="Calculation 2 2 2 3 6" xfId="7980"/>
    <cellStyle name="Calculation 2 2 2 3 7" xfId="7981"/>
    <cellStyle name="Calculation 2 2 2 3 8" xfId="7982"/>
    <cellStyle name="Calculation 2 2 2 4" xfId="7983"/>
    <cellStyle name="Calculation 2 2 2 4 2" xfId="7984"/>
    <cellStyle name="Calculation 2 2 2 4 2 2" xfId="7985"/>
    <cellStyle name="Calculation 2 2 2 4 2 2 2" xfId="7986"/>
    <cellStyle name="Calculation 2 2 2 4 2 2 3" xfId="7987"/>
    <cellStyle name="Calculation 2 2 2 4 2 2 4" xfId="7988"/>
    <cellStyle name="Calculation 2 2 2 4 2 2 5" xfId="7989"/>
    <cellStyle name="Calculation 2 2 2 4 2 2 6" xfId="7990"/>
    <cellStyle name="Calculation 2 2 2 4 2 2 7" xfId="7991"/>
    <cellStyle name="Calculation 2 2 2 4 2 2 8" xfId="7992"/>
    <cellStyle name="Calculation 2 2 2 4 2 3" xfId="7993"/>
    <cellStyle name="Calculation 2 2 2 4 2 3 2" xfId="7994"/>
    <cellStyle name="Calculation 2 2 2 4 2 4" xfId="7995"/>
    <cellStyle name="Calculation 2 2 2 4 2 5" xfId="7996"/>
    <cellStyle name="Calculation 2 2 2 4 2 6" xfId="7997"/>
    <cellStyle name="Calculation 2 2 2 4 2 7" xfId="7998"/>
    <cellStyle name="Calculation 2 2 2 4 3" xfId="7999"/>
    <cellStyle name="Calculation 2 2 2 4 3 2" xfId="8000"/>
    <cellStyle name="Calculation 2 2 2 4 3 3" xfId="8001"/>
    <cellStyle name="Calculation 2 2 2 4 3 4" xfId="8002"/>
    <cellStyle name="Calculation 2 2 2 4 3 5" xfId="8003"/>
    <cellStyle name="Calculation 2 2 2 4 3 6" xfId="8004"/>
    <cellStyle name="Calculation 2 2 2 4 3 7" xfId="8005"/>
    <cellStyle name="Calculation 2 2 2 4 4" xfId="8006"/>
    <cellStyle name="Calculation 2 2 2 4 5" xfId="8007"/>
    <cellStyle name="Calculation 2 2 2 4 6" xfId="8008"/>
    <cellStyle name="Calculation 2 2 2 4 7" xfId="8009"/>
    <cellStyle name="Calculation 2 2 2 4 8" xfId="8010"/>
    <cellStyle name="Calculation 2 2 2 5" xfId="8011"/>
    <cellStyle name="Calculation 2 2 2 5 2" xfId="8012"/>
    <cellStyle name="Calculation 2 2 2 5 2 2" xfId="8013"/>
    <cellStyle name="Calculation 2 2 2 5 2 3" xfId="8014"/>
    <cellStyle name="Calculation 2 2 2 5 2 4" xfId="8015"/>
    <cellStyle name="Calculation 2 2 2 5 2 5" xfId="8016"/>
    <cellStyle name="Calculation 2 2 2 5 2 6" xfId="8017"/>
    <cellStyle name="Calculation 2 2 2 5 2 7" xfId="8018"/>
    <cellStyle name="Calculation 2 2 2 5 2 8" xfId="8019"/>
    <cellStyle name="Calculation 2 2 2 5 3" xfId="8020"/>
    <cellStyle name="Calculation 2 2 2 5 3 2" xfId="8021"/>
    <cellStyle name="Calculation 2 2 2 5 4" xfId="8022"/>
    <cellStyle name="Calculation 2 2 2 5 5" xfId="8023"/>
    <cellStyle name="Calculation 2 2 2 5 6" xfId="8024"/>
    <cellStyle name="Calculation 2 2 2 5 7" xfId="8025"/>
    <cellStyle name="Calculation 2 2 2 6" xfId="8026"/>
    <cellStyle name="Calculation 2 2 2 6 2" xfId="8027"/>
    <cellStyle name="Calculation 2 2 2 6 3" xfId="8028"/>
    <cellStyle name="Calculation 2 2 2 6 4" xfId="8029"/>
    <cellStyle name="Calculation 2 2 2 6 5" xfId="8030"/>
    <cellStyle name="Calculation 2 2 2 6 6" xfId="8031"/>
    <cellStyle name="Calculation 2 2 2 6 7" xfId="8032"/>
    <cellStyle name="Calculation 2 2 2 7" xfId="8033"/>
    <cellStyle name="Calculation 2 2 2 8" xfId="8034"/>
    <cellStyle name="Calculation 2 2 2 9" xfId="8035"/>
    <cellStyle name="Calculation 2 2 3" xfId="8036"/>
    <cellStyle name="Calculation 2 2 3 2" xfId="8037"/>
    <cellStyle name="Calculation 2 2 3 2 2" xfId="8038"/>
    <cellStyle name="Calculation 2 2 3 2 2 2" xfId="8039"/>
    <cellStyle name="Calculation 2 2 3 2 2 3" xfId="8040"/>
    <cellStyle name="Calculation 2 2 3 2 2 4" xfId="8041"/>
    <cellStyle name="Calculation 2 2 3 2 2 5" xfId="8042"/>
    <cellStyle name="Calculation 2 2 3 2 2 6" xfId="8043"/>
    <cellStyle name="Calculation 2 2 3 2 2 7" xfId="8044"/>
    <cellStyle name="Calculation 2 2 3 2 2 8" xfId="8045"/>
    <cellStyle name="Calculation 2 2 3 2 3" xfId="8046"/>
    <cellStyle name="Calculation 2 2 3 2 3 2" xfId="8047"/>
    <cellStyle name="Calculation 2 2 3 2 4" xfId="8048"/>
    <cellStyle name="Calculation 2 2 3 2 5" xfId="8049"/>
    <cellStyle name="Calculation 2 2 3 2 6" xfId="8050"/>
    <cellStyle name="Calculation 2 2 3 2 7" xfId="8051"/>
    <cellStyle name="Calculation 2 2 3 3" xfId="8052"/>
    <cellStyle name="Calculation 2 2 3 3 2" xfId="8053"/>
    <cellStyle name="Calculation 2 2 3 3 3" xfId="8054"/>
    <cellStyle name="Calculation 2 2 3 3 4" xfId="8055"/>
    <cellStyle name="Calculation 2 2 3 3 5" xfId="8056"/>
    <cellStyle name="Calculation 2 2 3 3 6" xfId="8057"/>
    <cellStyle name="Calculation 2 2 3 3 7" xfId="8058"/>
    <cellStyle name="Calculation 2 2 3 4" xfId="8059"/>
    <cellStyle name="Calculation 2 2 3 5" xfId="8060"/>
    <cellStyle name="Calculation 2 2 3 6" xfId="8061"/>
    <cellStyle name="Calculation 2 2 3 7" xfId="8062"/>
    <cellStyle name="Calculation 2 2 3 8" xfId="8063"/>
    <cellStyle name="Calculation 2 2 4" xfId="8064"/>
    <cellStyle name="Calculation 2 2 4 2" xfId="8065"/>
    <cellStyle name="Calculation 2 2 4 2 2" xfId="8066"/>
    <cellStyle name="Calculation 2 2 4 2 2 2" xfId="8067"/>
    <cellStyle name="Calculation 2 2 4 2 2 3" xfId="8068"/>
    <cellStyle name="Calculation 2 2 4 2 2 4" xfId="8069"/>
    <cellStyle name="Calculation 2 2 4 2 2 5" xfId="8070"/>
    <cellStyle name="Calculation 2 2 4 2 2 6" xfId="8071"/>
    <cellStyle name="Calculation 2 2 4 2 2 7" xfId="8072"/>
    <cellStyle name="Calculation 2 2 4 2 2 8" xfId="8073"/>
    <cellStyle name="Calculation 2 2 4 2 3" xfId="8074"/>
    <cellStyle name="Calculation 2 2 4 2 3 2" xfId="8075"/>
    <cellStyle name="Calculation 2 2 4 2 4" xfId="8076"/>
    <cellStyle name="Calculation 2 2 4 2 5" xfId="8077"/>
    <cellStyle name="Calculation 2 2 4 2 6" xfId="8078"/>
    <cellStyle name="Calculation 2 2 4 2 7" xfId="8079"/>
    <cellStyle name="Calculation 2 2 4 3" xfId="8080"/>
    <cellStyle name="Calculation 2 2 4 3 2" xfId="8081"/>
    <cellStyle name="Calculation 2 2 4 3 3" xfId="8082"/>
    <cellStyle name="Calculation 2 2 4 3 4" xfId="8083"/>
    <cellStyle name="Calculation 2 2 4 3 5" xfId="8084"/>
    <cellStyle name="Calculation 2 2 4 3 6" xfId="8085"/>
    <cellStyle name="Calculation 2 2 4 3 7" xfId="8086"/>
    <cellStyle name="Calculation 2 2 4 4" xfId="8087"/>
    <cellStyle name="Calculation 2 2 4 5" xfId="8088"/>
    <cellStyle name="Calculation 2 2 4 6" xfId="8089"/>
    <cellStyle name="Calculation 2 2 4 7" xfId="8090"/>
    <cellStyle name="Calculation 2 2 4 8" xfId="8091"/>
    <cellStyle name="Calculation 2 2 5" xfId="8092"/>
    <cellStyle name="Calculation 2 2 5 2" xfId="8093"/>
    <cellStyle name="Calculation 2 2 5 2 2" xfId="8094"/>
    <cellStyle name="Calculation 2 2 5 2 2 2" xfId="8095"/>
    <cellStyle name="Calculation 2 2 5 2 2 3" xfId="8096"/>
    <cellStyle name="Calculation 2 2 5 2 2 4" xfId="8097"/>
    <cellStyle name="Calculation 2 2 5 2 2 5" xfId="8098"/>
    <cellStyle name="Calculation 2 2 5 2 2 6" xfId="8099"/>
    <cellStyle name="Calculation 2 2 5 2 2 7" xfId="8100"/>
    <cellStyle name="Calculation 2 2 5 2 2 8" xfId="8101"/>
    <cellStyle name="Calculation 2 2 5 2 3" xfId="8102"/>
    <cellStyle name="Calculation 2 2 5 2 3 2" xfId="8103"/>
    <cellStyle name="Calculation 2 2 5 2 4" xfId="8104"/>
    <cellStyle name="Calculation 2 2 5 2 5" xfId="8105"/>
    <cellStyle name="Calculation 2 2 5 2 6" xfId="8106"/>
    <cellStyle name="Calculation 2 2 5 2 7" xfId="8107"/>
    <cellStyle name="Calculation 2 2 5 3" xfId="8108"/>
    <cellStyle name="Calculation 2 2 5 3 2" xfId="8109"/>
    <cellStyle name="Calculation 2 2 5 3 3" xfId="8110"/>
    <cellStyle name="Calculation 2 2 5 3 4" xfId="8111"/>
    <cellStyle name="Calculation 2 2 5 3 5" xfId="8112"/>
    <cellStyle name="Calculation 2 2 5 3 6" xfId="8113"/>
    <cellStyle name="Calculation 2 2 5 3 7" xfId="8114"/>
    <cellStyle name="Calculation 2 2 5 4" xfId="8115"/>
    <cellStyle name="Calculation 2 2 5 5" xfId="8116"/>
    <cellStyle name="Calculation 2 2 5 6" xfId="8117"/>
    <cellStyle name="Calculation 2 2 5 7" xfId="8118"/>
    <cellStyle name="Calculation 2 2 5 8" xfId="8119"/>
    <cellStyle name="Calculation 2 2 6" xfId="8120"/>
    <cellStyle name="Calculation 2 2 6 2" xfId="8121"/>
    <cellStyle name="Calculation 2 2 6 2 2" xfId="8122"/>
    <cellStyle name="Calculation 2 2 6 2 3" xfId="8123"/>
    <cellStyle name="Calculation 2 2 6 2 4" xfId="8124"/>
    <cellStyle name="Calculation 2 2 6 2 5" xfId="8125"/>
    <cellStyle name="Calculation 2 2 6 2 6" xfId="8126"/>
    <cellStyle name="Calculation 2 2 6 2 7" xfId="8127"/>
    <cellStyle name="Calculation 2 2 6 2 8" xfId="8128"/>
    <cellStyle name="Calculation 2 2 6 3" xfId="8129"/>
    <cellStyle name="Calculation 2 2 6 3 2" xfId="8130"/>
    <cellStyle name="Calculation 2 2 6 4" xfId="8131"/>
    <cellStyle name="Calculation 2 2 6 5" xfId="8132"/>
    <cellStyle name="Calculation 2 2 6 6" xfId="8133"/>
    <cellStyle name="Calculation 2 2 6 7" xfId="8134"/>
    <cellStyle name="Calculation 2 2 7" xfId="8135"/>
    <cellStyle name="Calculation 2 2 7 2" xfId="8136"/>
    <cellStyle name="Calculation 2 2 7 3" xfId="8137"/>
    <cellStyle name="Calculation 2 2 7 4" xfId="8138"/>
    <cellStyle name="Calculation 2 2 7 5" xfId="8139"/>
    <cellStyle name="Calculation 2 2 7 6" xfId="8140"/>
    <cellStyle name="Calculation 2 2 7 7" xfId="8141"/>
    <cellStyle name="Calculation 2 2 8" xfId="8142"/>
    <cellStyle name="Calculation 2 2 9" xfId="8143"/>
    <cellStyle name="Calculation 2 3" xfId="8144"/>
    <cellStyle name="Calculation 2 3 10" xfId="8145"/>
    <cellStyle name="Calculation 2 3 11" xfId="8146"/>
    <cellStyle name="Calculation 2 3 12" xfId="8147"/>
    <cellStyle name="Calculation 2 3 2" xfId="8148"/>
    <cellStyle name="Calculation 2 3 2 10" xfId="8149"/>
    <cellStyle name="Calculation 2 3 2 11" xfId="8150"/>
    <cellStyle name="Calculation 2 3 2 2" xfId="8151"/>
    <cellStyle name="Calculation 2 3 2 2 2" xfId="8152"/>
    <cellStyle name="Calculation 2 3 2 2 2 2" xfId="8153"/>
    <cellStyle name="Calculation 2 3 2 2 2 2 2" xfId="8154"/>
    <cellStyle name="Calculation 2 3 2 2 2 2 3" xfId="8155"/>
    <cellStyle name="Calculation 2 3 2 2 2 2 4" xfId="8156"/>
    <cellStyle name="Calculation 2 3 2 2 2 2 5" xfId="8157"/>
    <cellStyle name="Calculation 2 3 2 2 2 2 6" xfId="8158"/>
    <cellStyle name="Calculation 2 3 2 2 2 2 7" xfId="8159"/>
    <cellStyle name="Calculation 2 3 2 2 2 2 8" xfId="8160"/>
    <cellStyle name="Calculation 2 3 2 2 2 3" xfId="8161"/>
    <cellStyle name="Calculation 2 3 2 2 2 3 2" xfId="8162"/>
    <cellStyle name="Calculation 2 3 2 2 2 4" xfId="8163"/>
    <cellStyle name="Calculation 2 3 2 2 2 5" xfId="8164"/>
    <cellStyle name="Calculation 2 3 2 2 2 6" xfId="8165"/>
    <cellStyle name="Calculation 2 3 2 2 2 7" xfId="8166"/>
    <cellStyle name="Calculation 2 3 2 2 3" xfId="8167"/>
    <cellStyle name="Calculation 2 3 2 2 3 2" xfId="8168"/>
    <cellStyle name="Calculation 2 3 2 2 3 3" xfId="8169"/>
    <cellStyle name="Calculation 2 3 2 2 3 4" xfId="8170"/>
    <cellStyle name="Calculation 2 3 2 2 3 5" xfId="8171"/>
    <cellStyle name="Calculation 2 3 2 2 3 6" xfId="8172"/>
    <cellStyle name="Calculation 2 3 2 2 3 7" xfId="8173"/>
    <cellStyle name="Calculation 2 3 2 2 4" xfId="8174"/>
    <cellStyle name="Calculation 2 3 2 2 5" xfId="8175"/>
    <cellStyle name="Calculation 2 3 2 2 6" xfId="8176"/>
    <cellStyle name="Calculation 2 3 2 2 7" xfId="8177"/>
    <cellStyle name="Calculation 2 3 2 2 8" xfId="8178"/>
    <cellStyle name="Calculation 2 3 2 3" xfId="8179"/>
    <cellStyle name="Calculation 2 3 2 3 2" xfId="8180"/>
    <cellStyle name="Calculation 2 3 2 3 2 2" xfId="8181"/>
    <cellStyle name="Calculation 2 3 2 3 2 2 2" xfId="8182"/>
    <cellStyle name="Calculation 2 3 2 3 2 2 3" xfId="8183"/>
    <cellStyle name="Calculation 2 3 2 3 2 2 4" xfId="8184"/>
    <cellStyle name="Calculation 2 3 2 3 2 2 5" xfId="8185"/>
    <cellStyle name="Calculation 2 3 2 3 2 2 6" xfId="8186"/>
    <cellStyle name="Calculation 2 3 2 3 2 2 7" xfId="8187"/>
    <cellStyle name="Calculation 2 3 2 3 2 2 8" xfId="8188"/>
    <cellStyle name="Calculation 2 3 2 3 2 3" xfId="8189"/>
    <cellStyle name="Calculation 2 3 2 3 2 3 2" xfId="8190"/>
    <cellStyle name="Calculation 2 3 2 3 2 4" xfId="8191"/>
    <cellStyle name="Calculation 2 3 2 3 2 5" xfId="8192"/>
    <cellStyle name="Calculation 2 3 2 3 2 6" xfId="8193"/>
    <cellStyle name="Calculation 2 3 2 3 2 7" xfId="8194"/>
    <cellStyle name="Calculation 2 3 2 3 3" xfId="8195"/>
    <cellStyle name="Calculation 2 3 2 3 3 2" xfId="8196"/>
    <cellStyle name="Calculation 2 3 2 3 3 3" xfId="8197"/>
    <cellStyle name="Calculation 2 3 2 3 3 4" xfId="8198"/>
    <cellStyle name="Calculation 2 3 2 3 3 5" xfId="8199"/>
    <cellStyle name="Calculation 2 3 2 3 3 6" xfId="8200"/>
    <cellStyle name="Calculation 2 3 2 3 3 7" xfId="8201"/>
    <cellStyle name="Calculation 2 3 2 3 4" xfId="8202"/>
    <cellStyle name="Calculation 2 3 2 3 5" xfId="8203"/>
    <cellStyle name="Calculation 2 3 2 3 6" xfId="8204"/>
    <cellStyle name="Calculation 2 3 2 3 7" xfId="8205"/>
    <cellStyle name="Calculation 2 3 2 3 8" xfId="8206"/>
    <cellStyle name="Calculation 2 3 2 4" xfId="8207"/>
    <cellStyle name="Calculation 2 3 2 4 2" xfId="8208"/>
    <cellStyle name="Calculation 2 3 2 4 2 2" xfId="8209"/>
    <cellStyle name="Calculation 2 3 2 4 2 2 2" xfId="8210"/>
    <cellStyle name="Calculation 2 3 2 4 2 2 3" xfId="8211"/>
    <cellStyle name="Calculation 2 3 2 4 2 2 4" xfId="8212"/>
    <cellStyle name="Calculation 2 3 2 4 2 2 5" xfId="8213"/>
    <cellStyle name="Calculation 2 3 2 4 2 2 6" xfId="8214"/>
    <cellStyle name="Calculation 2 3 2 4 2 2 7" xfId="8215"/>
    <cellStyle name="Calculation 2 3 2 4 2 2 8" xfId="8216"/>
    <cellStyle name="Calculation 2 3 2 4 2 3" xfId="8217"/>
    <cellStyle name="Calculation 2 3 2 4 2 3 2" xfId="8218"/>
    <cellStyle name="Calculation 2 3 2 4 2 4" xfId="8219"/>
    <cellStyle name="Calculation 2 3 2 4 2 5" xfId="8220"/>
    <cellStyle name="Calculation 2 3 2 4 2 6" xfId="8221"/>
    <cellStyle name="Calculation 2 3 2 4 2 7" xfId="8222"/>
    <cellStyle name="Calculation 2 3 2 4 3" xfId="8223"/>
    <cellStyle name="Calculation 2 3 2 4 3 2" xfId="8224"/>
    <cellStyle name="Calculation 2 3 2 4 3 3" xfId="8225"/>
    <cellStyle name="Calculation 2 3 2 4 3 4" xfId="8226"/>
    <cellStyle name="Calculation 2 3 2 4 3 5" xfId="8227"/>
    <cellStyle name="Calculation 2 3 2 4 3 6" xfId="8228"/>
    <cellStyle name="Calculation 2 3 2 4 3 7" xfId="8229"/>
    <cellStyle name="Calculation 2 3 2 4 4" xfId="8230"/>
    <cellStyle name="Calculation 2 3 2 4 5" xfId="8231"/>
    <cellStyle name="Calculation 2 3 2 4 6" xfId="8232"/>
    <cellStyle name="Calculation 2 3 2 4 7" xfId="8233"/>
    <cellStyle name="Calculation 2 3 2 4 8" xfId="8234"/>
    <cellStyle name="Calculation 2 3 2 5" xfId="8235"/>
    <cellStyle name="Calculation 2 3 2 5 2" xfId="8236"/>
    <cellStyle name="Calculation 2 3 2 5 2 2" xfId="8237"/>
    <cellStyle name="Calculation 2 3 2 5 2 3" xfId="8238"/>
    <cellStyle name="Calculation 2 3 2 5 2 4" xfId="8239"/>
    <cellStyle name="Calculation 2 3 2 5 2 5" xfId="8240"/>
    <cellStyle name="Calculation 2 3 2 5 2 6" xfId="8241"/>
    <cellStyle name="Calculation 2 3 2 5 2 7" xfId="8242"/>
    <cellStyle name="Calculation 2 3 2 5 2 8" xfId="8243"/>
    <cellStyle name="Calculation 2 3 2 5 3" xfId="8244"/>
    <cellStyle name="Calculation 2 3 2 5 3 2" xfId="8245"/>
    <cellStyle name="Calculation 2 3 2 5 4" xfId="8246"/>
    <cellStyle name="Calculation 2 3 2 5 5" xfId="8247"/>
    <cellStyle name="Calculation 2 3 2 5 6" xfId="8248"/>
    <cellStyle name="Calculation 2 3 2 5 7" xfId="8249"/>
    <cellStyle name="Calculation 2 3 2 6" xfId="8250"/>
    <cellStyle name="Calculation 2 3 2 6 2" xfId="8251"/>
    <cellStyle name="Calculation 2 3 2 6 3" xfId="8252"/>
    <cellStyle name="Calculation 2 3 2 6 4" xfId="8253"/>
    <cellStyle name="Calculation 2 3 2 6 5" xfId="8254"/>
    <cellStyle name="Calculation 2 3 2 6 6" xfId="8255"/>
    <cellStyle name="Calculation 2 3 2 6 7" xfId="8256"/>
    <cellStyle name="Calculation 2 3 2 7" xfId="8257"/>
    <cellStyle name="Calculation 2 3 2 8" xfId="8258"/>
    <cellStyle name="Calculation 2 3 2 9" xfId="8259"/>
    <cellStyle name="Calculation 2 3 3" xfId="8260"/>
    <cellStyle name="Calculation 2 3 3 2" xfId="8261"/>
    <cellStyle name="Calculation 2 3 3 2 2" xfId="8262"/>
    <cellStyle name="Calculation 2 3 3 2 2 2" xfId="8263"/>
    <cellStyle name="Calculation 2 3 3 2 2 3" xfId="8264"/>
    <cellStyle name="Calculation 2 3 3 2 2 4" xfId="8265"/>
    <cellStyle name="Calculation 2 3 3 2 2 5" xfId="8266"/>
    <cellStyle name="Calculation 2 3 3 2 2 6" xfId="8267"/>
    <cellStyle name="Calculation 2 3 3 2 2 7" xfId="8268"/>
    <cellStyle name="Calculation 2 3 3 2 2 8" xfId="8269"/>
    <cellStyle name="Calculation 2 3 3 2 3" xfId="8270"/>
    <cellStyle name="Calculation 2 3 3 2 3 2" xfId="8271"/>
    <cellStyle name="Calculation 2 3 3 2 4" xfId="8272"/>
    <cellStyle name="Calculation 2 3 3 2 5" xfId="8273"/>
    <cellStyle name="Calculation 2 3 3 2 6" xfId="8274"/>
    <cellStyle name="Calculation 2 3 3 2 7" xfId="8275"/>
    <cellStyle name="Calculation 2 3 3 3" xfId="8276"/>
    <cellStyle name="Calculation 2 3 3 3 2" xfId="8277"/>
    <cellStyle name="Calculation 2 3 3 3 3" xfId="8278"/>
    <cellStyle name="Calculation 2 3 3 3 4" xfId="8279"/>
    <cellStyle name="Calculation 2 3 3 3 5" xfId="8280"/>
    <cellStyle name="Calculation 2 3 3 3 6" xfId="8281"/>
    <cellStyle name="Calculation 2 3 3 3 7" xfId="8282"/>
    <cellStyle name="Calculation 2 3 3 4" xfId="8283"/>
    <cellStyle name="Calculation 2 3 3 5" xfId="8284"/>
    <cellStyle name="Calculation 2 3 3 6" xfId="8285"/>
    <cellStyle name="Calculation 2 3 3 7" xfId="8286"/>
    <cellStyle name="Calculation 2 3 3 8" xfId="8287"/>
    <cellStyle name="Calculation 2 3 4" xfId="8288"/>
    <cellStyle name="Calculation 2 3 4 2" xfId="8289"/>
    <cellStyle name="Calculation 2 3 4 2 2" xfId="8290"/>
    <cellStyle name="Calculation 2 3 4 2 2 2" xfId="8291"/>
    <cellStyle name="Calculation 2 3 4 2 2 3" xfId="8292"/>
    <cellStyle name="Calculation 2 3 4 2 2 4" xfId="8293"/>
    <cellStyle name="Calculation 2 3 4 2 2 5" xfId="8294"/>
    <cellStyle name="Calculation 2 3 4 2 2 6" xfId="8295"/>
    <cellStyle name="Calculation 2 3 4 2 2 7" xfId="8296"/>
    <cellStyle name="Calculation 2 3 4 2 2 8" xfId="8297"/>
    <cellStyle name="Calculation 2 3 4 2 3" xfId="8298"/>
    <cellStyle name="Calculation 2 3 4 2 3 2" xfId="8299"/>
    <cellStyle name="Calculation 2 3 4 2 4" xfId="8300"/>
    <cellStyle name="Calculation 2 3 4 2 5" xfId="8301"/>
    <cellStyle name="Calculation 2 3 4 2 6" xfId="8302"/>
    <cellStyle name="Calculation 2 3 4 2 7" xfId="8303"/>
    <cellStyle name="Calculation 2 3 4 3" xfId="8304"/>
    <cellStyle name="Calculation 2 3 4 3 2" xfId="8305"/>
    <cellStyle name="Calculation 2 3 4 3 3" xfId="8306"/>
    <cellStyle name="Calculation 2 3 4 3 4" xfId="8307"/>
    <cellStyle name="Calculation 2 3 4 3 5" xfId="8308"/>
    <cellStyle name="Calculation 2 3 4 3 6" xfId="8309"/>
    <cellStyle name="Calculation 2 3 4 3 7" xfId="8310"/>
    <cellStyle name="Calculation 2 3 4 4" xfId="8311"/>
    <cellStyle name="Calculation 2 3 4 5" xfId="8312"/>
    <cellStyle name="Calculation 2 3 4 6" xfId="8313"/>
    <cellStyle name="Calculation 2 3 4 7" xfId="8314"/>
    <cellStyle name="Calculation 2 3 4 8" xfId="8315"/>
    <cellStyle name="Calculation 2 3 5" xfId="8316"/>
    <cellStyle name="Calculation 2 3 5 2" xfId="8317"/>
    <cellStyle name="Calculation 2 3 5 2 2" xfId="8318"/>
    <cellStyle name="Calculation 2 3 5 2 2 2" xfId="8319"/>
    <cellStyle name="Calculation 2 3 5 2 2 3" xfId="8320"/>
    <cellStyle name="Calculation 2 3 5 2 2 4" xfId="8321"/>
    <cellStyle name="Calculation 2 3 5 2 2 5" xfId="8322"/>
    <cellStyle name="Calculation 2 3 5 2 2 6" xfId="8323"/>
    <cellStyle name="Calculation 2 3 5 2 2 7" xfId="8324"/>
    <cellStyle name="Calculation 2 3 5 2 2 8" xfId="8325"/>
    <cellStyle name="Calculation 2 3 5 2 3" xfId="8326"/>
    <cellStyle name="Calculation 2 3 5 2 3 2" xfId="8327"/>
    <cellStyle name="Calculation 2 3 5 2 4" xfId="8328"/>
    <cellStyle name="Calculation 2 3 5 2 5" xfId="8329"/>
    <cellStyle name="Calculation 2 3 5 2 6" xfId="8330"/>
    <cellStyle name="Calculation 2 3 5 2 7" xfId="8331"/>
    <cellStyle name="Calculation 2 3 5 3" xfId="8332"/>
    <cellStyle name="Calculation 2 3 5 3 2" xfId="8333"/>
    <cellStyle name="Calculation 2 3 5 3 3" xfId="8334"/>
    <cellStyle name="Calculation 2 3 5 3 4" xfId="8335"/>
    <cellStyle name="Calculation 2 3 5 3 5" xfId="8336"/>
    <cellStyle name="Calculation 2 3 5 3 6" xfId="8337"/>
    <cellStyle name="Calculation 2 3 5 3 7" xfId="8338"/>
    <cellStyle name="Calculation 2 3 5 4" xfId="8339"/>
    <cellStyle name="Calculation 2 3 5 5" xfId="8340"/>
    <cellStyle name="Calculation 2 3 5 6" xfId="8341"/>
    <cellStyle name="Calculation 2 3 5 7" xfId="8342"/>
    <cellStyle name="Calculation 2 3 5 8" xfId="8343"/>
    <cellStyle name="Calculation 2 3 6" xfId="8344"/>
    <cellStyle name="Calculation 2 3 6 2" xfId="8345"/>
    <cellStyle name="Calculation 2 3 6 2 2" xfId="8346"/>
    <cellStyle name="Calculation 2 3 6 2 3" xfId="8347"/>
    <cellStyle name="Calculation 2 3 6 2 4" xfId="8348"/>
    <cellStyle name="Calculation 2 3 6 2 5" xfId="8349"/>
    <cellStyle name="Calculation 2 3 6 2 6" xfId="8350"/>
    <cellStyle name="Calculation 2 3 6 2 7" xfId="8351"/>
    <cellStyle name="Calculation 2 3 6 2 8" xfId="8352"/>
    <cellStyle name="Calculation 2 3 6 3" xfId="8353"/>
    <cellStyle name="Calculation 2 3 6 3 2" xfId="8354"/>
    <cellStyle name="Calculation 2 3 6 4" xfId="8355"/>
    <cellStyle name="Calculation 2 3 6 5" xfId="8356"/>
    <cellStyle name="Calculation 2 3 6 6" xfId="8357"/>
    <cellStyle name="Calculation 2 3 6 7" xfId="8358"/>
    <cellStyle name="Calculation 2 3 7" xfId="8359"/>
    <cellStyle name="Calculation 2 3 7 2" xfId="8360"/>
    <cellStyle name="Calculation 2 3 7 3" xfId="8361"/>
    <cellStyle name="Calculation 2 3 7 4" xfId="8362"/>
    <cellStyle name="Calculation 2 3 7 5" xfId="8363"/>
    <cellStyle name="Calculation 2 3 7 6" xfId="8364"/>
    <cellStyle name="Calculation 2 3 7 7" xfId="8365"/>
    <cellStyle name="Calculation 2 3 8" xfId="8366"/>
    <cellStyle name="Calculation 2 3 9" xfId="8367"/>
    <cellStyle name="Calculation 2 4" xfId="8368"/>
    <cellStyle name="Calculation 2 4 10" xfId="8369"/>
    <cellStyle name="Calculation 2 4 11" xfId="8370"/>
    <cellStyle name="Calculation 2 4 2" xfId="8371"/>
    <cellStyle name="Calculation 2 4 2 2" xfId="8372"/>
    <cellStyle name="Calculation 2 4 2 2 2" xfId="8373"/>
    <cellStyle name="Calculation 2 4 2 2 2 2" xfId="8374"/>
    <cellStyle name="Calculation 2 4 2 2 2 3" xfId="8375"/>
    <cellStyle name="Calculation 2 4 2 2 2 4" xfId="8376"/>
    <cellStyle name="Calculation 2 4 2 2 2 5" xfId="8377"/>
    <cellStyle name="Calculation 2 4 2 2 2 6" xfId="8378"/>
    <cellStyle name="Calculation 2 4 2 2 2 7" xfId="8379"/>
    <cellStyle name="Calculation 2 4 2 2 2 8" xfId="8380"/>
    <cellStyle name="Calculation 2 4 2 2 3" xfId="8381"/>
    <cellStyle name="Calculation 2 4 2 2 3 2" xfId="8382"/>
    <cellStyle name="Calculation 2 4 2 2 4" xfId="8383"/>
    <cellStyle name="Calculation 2 4 2 2 5" xfId="8384"/>
    <cellStyle name="Calculation 2 4 2 2 6" xfId="8385"/>
    <cellStyle name="Calculation 2 4 2 2 7" xfId="8386"/>
    <cellStyle name="Calculation 2 4 2 3" xfId="8387"/>
    <cellStyle name="Calculation 2 4 2 3 2" xfId="8388"/>
    <cellStyle name="Calculation 2 4 2 3 3" xfId="8389"/>
    <cellStyle name="Calculation 2 4 2 3 4" xfId="8390"/>
    <cellStyle name="Calculation 2 4 2 3 5" xfId="8391"/>
    <cellStyle name="Calculation 2 4 2 3 6" xfId="8392"/>
    <cellStyle name="Calculation 2 4 2 3 7" xfId="8393"/>
    <cellStyle name="Calculation 2 4 2 4" xfId="8394"/>
    <cellStyle name="Calculation 2 4 2 5" xfId="8395"/>
    <cellStyle name="Calculation 2 4 2 6" xfId="8396"/>
    <cellStyle name="Calculation 2 4 2 7" xfId="8397"/>
    <cellStyle name="Calculation 2 4 2 8" xfId="8398"/>
    <cellStyle name="Calculation 2 4 3" xfId="8399"/>
    <cellStyle name="Calculation 2 4 3 2" xfId="8400"/>
    <cellStyle name="Calculation 2 4 3 2 2" xfId="8401"/>
    <cellStyle name="Calculation 2 4 3 2 2 2" xfId="8402"/>
    <cellStyle name="Calculation 2 4 3 2 2 3" xfId="8403"/>
    <cellStyle name="Calculation 2 4 3 2 2 4" xfId="8404"/>
    <cellStyle name="Calculation 2 4 3 2 2 5" xfId="8405"/>
    <cellStyle name="Calculation 2 4 3 2 2 6" xfId="8406"/>
    <cellStyle name="Calculation 2 4 3 2 2 7" xfId="8407"/>
    <cellStyle name="Calculation 2 4 3 2 2 8" xfId="8408"/>
    <cellStyle name="Calculation 2 4 3 2 3" xfId="8409"/>
    <cellStyle name="Calculation 2 4 3 2 3 2" xfId="8410"/>
    <cellStyle name="Calculation 2 4 3 2 4" xfId="8411"/>
    <cellStyle name="Calculation 2 4 3 2 5" xfId="8412"/>
    <cellStyle name="Calculation 2 4 3 2 6" xfId="8413"/>
    <cellStyle name="Calculation 2 4 3 2 7" xfId="8414"/>
    <cellStyle name="Calculation 2 4 3 3" xfId="8415"/>
    <cellStyle name="Calculation 2 4 3 3 2" xfId="8416"/>
    <cellStyle name="Calculation 2 4 3 3 3" xfId="8417"/>
    <cellStyle name="Calculation 2 4 3 3 4" xfId="8418"/>
    <cellStyle name="Calculation 2 4 3 3 5" xfId="8419"/>
    <cellStyle name="Calculation 2 4 3 3 6" xfId="8420"/>
    <cellStyle name="Calculation 2 4 3 3 7" xfId="8421"/>
    <cellStyle name="Calculation 2 4 3 4" xfId="8422"/>
    <cellStyle name="Calculation 2 4 3 5" xfId="8423"/>
    <cellStyle name="Calculation 2 4 3 6" xfId="8424"/>
    <cellStyle name="Calculation 2 4 3 7" xfId="8425"/>
    <cellStyle name="Calculation 2 4 3 8" xfId="8426"/>
    <cellStyle name="Calculation 2 4 4" xfId="8427"/>
    <cellStyle name="Calculation 2 4 4 2" xfId="8428"/>
    <cellStyle name="Calculation 2 4 4 2 2" xfId="8429"/>
    <cellStyle name="Calculation 2 4 4 2 2 2" xfId="8430"/>
    <cellStyle name="Calculation 2 4 4 2 2 3" xfId="8431"/>
    <cellStyle name="Calculation 2 4 4 2 2 4" xfId="8432"/>
    <cellStyle name="Calculation 2 4 4 2 2 5" xfId="8433"/>
    <cellStyle name="Calculation 2 4 4 2 2 6" xfId="8434"/>
    <cellStyle name="Calculation 2 4 4 2 2 7" xfId="8435"/>
    <cellStyle name="Calculation 2 4 4 2 2 8" xfId="8436"/>
    <cellStyle name="Calculation 2 4 4 2 3" xfId="8437"/>
    <cellStyle name="Calculation 2 4 4 2 3 2" xfId="8438"/>
    <cellStyle name="Calculation 2 4 4 2 4" xfId="8439"/>
    <cellStyle name="Calculation 2 4 4 2 5" xfId="8440"/>
    <cellStyle name="Calculation 2 4 4 2 6" xfId="8441"/>
    <cellStyle name="Calculation 2 4 4 2 7" xfId="8442"/>
    <cellStyle name="Calculation 2 4 4 3" xfId="8443"/>
    <cellStyle name="Calculation 2 4 4 3 2" xfId="8444"/>
    <cellStyle name="Calculation 2 4 4 3 3" xfId="8445"/>
    <cellStyle name="Calculation 2 4 4 3 4" xfId="8446"/>
    <cellStyle name="Calculation 2 4 4 3 5" xfId="8447"/>
    <cellStyle name="Calculation 2 4 4 3 6" xfId="8448"/>
    <cellStyle name="Calculation 2 4 4 3 7" xfId="8449"/>
    <cellStyle name="Calculation 2 4 4 4" xfId="8450"/>
    <cellStyle name="Calculation 2 4 4 5" xfId="8451"/>
    <cellStyle name="Calculation 2 4 4 6" xfId="8452"/>
    <cellStyle name="Calculation 2 4 4 7" xfId="8453"/>
    <cellStyle name="Calculation 2 4 4 8" xfId="8454"/>
    <cellStyle name="Calculation 2 4 5" xfId="8455"/>
    <cellStyle name="Calculation 2 4 5 2" xfId="8456"/>
    <cellStyle name="Calculation 2 4 5 2 2" xfId="8457"/>
    <cellStyle name="Calculation 2 4 5 2 3" xfId="8458"/>
    <cellStyle name="Calculation 2 4 5 2 4" xfId="8459"/>
    <cellStyle name="Calculation 2 4 5 2 5" xfId="8460"/>
    <cellStyle name="Calculation 2 4 5 2 6" xfId="8461"/>
    <cellStyle name="Calculation 2 4 5 2 7" xfId="8462"/>
    <cellStyle name="Calculation 2 4 5 2 8" xfId="8463"/>
    <cellStyle name="Calculation 2 4 5 3" xfId="8464"/>
    <cellStyle name="Calculation 2 4 5 3 2" xfId="8465"/>
    <cellStyle name="Calculation 2 4 5 4" xfId="8466"/>
    <cellStyle name="Calculation 2 4 5 5" xfId="8467"/>
    <cellStyle name="Calculation 2 4 5 6" xfId="8468"/>
    <cellStyle name="Calculation 2 4 5 7" xfId="8469"/>
    <cellStyle name="Calculation 2 4 6" xfId="8470"/>
    <cellStyle name="Calculation 2 4 6 2" xfId="8471"/>
    <cellStyle name="Calculation 2 4 6 3" xfId="8472"/>
    <cellStyle name="Calculation 2 4 6 4" xfId="8473"/>
    <cellStyle name="Calculation 2 4 6 5" xfId="8474"/>
    <cellStyle name="Calculation 2 4 6 6" xfId="8475"/>
    <cellStyle name="Calculation 2 4 6 7" xfId="8476"/>
    <cellStyle name="Calculation 2 4 7" xfId="8477"/>
    <cellStyle name="Calculation 2 4 8" xfId="8478"/>
    <cellStyle name="Calculation 2 4 9" xfId="8479"/>
    <cellStyle name="Calculation 2 5" xfId="8480"/>
    <cellStyle name="Calculation 2 5 10" xfId="8481"/>
    <cellStyle name="Calculation 2 5 11" xfId="8482"/>
    <cellStyle name="Calculation 2 5 2" xfId="8483"/>
    <cellStyle name="Calculation 2 5 2 2" xfId="8484"/>
    <cellStyle name="Calculation 2 5 2 2 2" xfId="8485"/>
    <cellStyle name="Calculation 2 5 2 2 2 2" xfId="8486"/>
    <cellStyle name="Calculation 2 5 2 2 2 3" xfId="8487"/>
    <cellStyle name="Calculation 2 5 2 2 2 4" xfId="8488"/>
    <cellStyle name="Calculation 2 5 2 2 2 5" xfId="8489"/>
    <cellStyle name="Calculation 2 5 2 2 2 6" xfId="8490"/>
    <cellStyle name="Calculation 2 5 2 2 2 7" xfId="8491"/>
    <cellStyle name="Calculation 2 5 2 2 2 8" xfId="8492"/>
    <cellStyle name="Calculation 2 5 2 2 3" xfId="8493"/>
    <cellStyle name="Calculation 2 5 2 2 3 2" xfId="8494"/>
    <cellStyle name="Calculation 2 5 2 2 4" xfId="8495"/>
    <cellStyle name="Calculation 2 5 2 2 5" xfId="8496"/>
    <cellStyle name="Calculation 2 5 2 2 6" xfId="8497"/>
    <cellStyle name="Calculation 2 5 2 2 7" xfId="8498"/>
    <cellStyle name="Calculation 2 5 2 3" xfId="8499"/>
    <cellStyle name="Calculation 2 5 2 3 2" xfId="8500"/>
    <cellStyle name="Calculation 2 5 2 3 3" xfId="8501"/>
    <cellStyle name="Calculation 2 5 2 3 4" xfId="8502"/>
    <cellStyle name="Calculation 2 5 2 3 5" xfId="8503"/>
    <cellStyle name="Calculation 2 5 2 3 6" xfId="8504"/>
    <cellStyle name="Calculation 2 5 2 3 7" xfId="8505"/>
    <cellStyle name="Calculation 2 5 2 4" xfId="8506"/>
    <cellStyle name="Calculation 2 5 2 5" xfId="8507"/>
    <cellStyle name="Calculation 2 5 2 6" xfId="8508"/>
    <cellStyle name="Calculation 2 5 2 7" xfId="8509"/>
    <cellStyle name="Calculation 2 5 2 8" xfId="8510"/>
    <cellStyle name="Calculation 2 5 3" xfId="8511"/>
    <cellStyle name="Calculation 2 5 3 2" xfId="8512"/>
    <cellStyle name="Calculation 2 5 3 2 2" xfId="8513"/>
    <cellStyle name="Calculation 2 5 3 2 2 2" xfId="8514"/>
    <cellStyle name="Calculation 2 5 3 2 2 3" xfId="8515"/>
    <cellStyle name="Calculation 2 5 3 2 2 4" xfId="8516"/>
    <cellStyle name="Calculation 2 5 3 2 2 5" xfId="8517"/>
    <cellStyle name="Calculation 2 5 3 2 2 6" xfId="8518"/>
    <cellStyle name="Calculation 2 5 3 2 2 7" xfId="8519"/>
    <cellStyle name="Calculation 2 5 3 2 2 8" xfId="8520"/>
    <cellStyle name="Calculation 2 5 3 2 3" xfId="8521"/>
    <cellStyle name="Calculation 2 5 3 2 3 2" xfId="8522"/>
    <cellStyle name="Calculation 2 5 3 2 4" xfId="8523"/>
    <cellStyle name="Calculation 2 5 3 2 5" xfId="8524"/>
    <cellStyle name="Calculation 2 5 3 2 6" xfId="8525"/>
    <cellStyle name="Calculation 2 5 3 2 7" xfId="8526"/>
    <cellStyle name="Calculation 2 5 3 3" xfId="8527"/>
    <cellStyle name="Calculation 2 5 3 3 2" xfId="8528"/>
    <cellStyle name="Calculation 2 5 3 3 3" xfId="8529"/>
    <cellStyle name="Calculation 2 5 3 3 4" xfId="8530"/>
    <cellStyle name="Calculation 2 5 3 3 5" xfId="8531"/>
    <cellStyle name="Calculation 2 5 3 3 6" xfId="8532"/>
    <cellStyle name="Calculation 2 5 3 3 7" xfId="8533"/>
    <cellStyle name="Calculation 2 5 3 4" xfId="8534"/>
    <cellStyle name="Calculation 2 5 3 5" xfId="8535"/>
    <cellStyle name="Calculation 2 5 3 6" xfId="8536"/>
    <cellStyle name="Calculation 2 5 3 7" xfId="8537"/>
    <cellStyle name="Calculation 2 5 3 8" xfId="8538"/>
    <cellStyle name="Calculation 2 5 4" xfId="8539"/>
    <cellStyle name="Calculation 2 5 4 2" xfId="8540"/>
    <cellStyle name="Calculation 2 5 4 2 2" xfId="8541"/>
    <cellStyle name="Calculation 2 5 4 2 2 2" xfId="8542"/>
    <cellStyle name="Calculation 2 5 4 2 2 3" xfId="8543"/>
    <cellStyle name="Calculation 2 5 4 2 2 4" xfId="8544"/>
    <cellStyle name="Calculation 2 5 4 2 2 5" xfId="8545"/>
    <cellStyle name="Calculation 2 5 4 2 2 6" xfId="8546"/>
    <cellStyle name="Calculation 2 5 4 2 2 7" xfId="8547"/>
    <cellStyle name="Calculation 2 5 4 2 2 8" xfId="8548"/>
    <cellStyle name="Calculation 2 5 4 2 3" xfId="8549"/>
    <cellStyle name="Calculation 2 5 4 2 3 2" xfId="8550"/>
    <cellStyle name="Calculation 2 5 4 2 4" xfId="8551"/>
    <cellStyle name="Calculation 2 5 4 2 5" xfId="8552"/>
    <cellStyle name="Calculation 2 5 4 2 6" xfId="8553"/>
    <cellStyle name="Calculation 2 5 4 2 7" xfId="8554"/>
    <cellStyle name="Calculation 2 5 4 3" xfId="8555"/>
    <cellStyle name="Calculation 2 5 4 3 2" xfId="8556"/>
    <cellStyle name="Calculation 2 5 4 3 3" xfId="8557"/>
    <cellStyle name="Calculation 2 5 4 3 4" xfId="8558"/>
    <cellStyle name="Calculation 2 5 4 3 5" xfId="8559"/>
    <cellStyle name="Calculation 2 5 4 3 6" xfId="8560"/>
    <cellStyle name="Calculation 2 5 4 3 7" xfId="8561"/>
    <cellStyle name="Calculation 2 5 4 4" xfId="8562"/>
    <cellStyle name="Calculation 2 5 4 5" xfId="8563"/>
    <cellStyle name="Calculation 2 5 4 6" xfId="8564"/>
    <cellStyle name="Calculation 2 5 4 7" xfId="8565"/>
    <cellStyle name="Calculation 2 5 4 8" xfId="8566"/>
    <cellStyle name="Calculation 2 5 5" xfId="8567"/>
    <cellStyle name="Calculation 2 5 5 2" xfId="8568"/>
    <cellStyle name="Calculation 2 5 5 2 2" xfId="8569"/>
    <cellStyle name="Calculation 2 5 5 2 3" xfId="8570"/>
    <cellStyle name="Calculation 2 5 5 2 4" xfId="8571"/>
    <cellStyle name="Calculation 2 5 5 2 5" xfId="8572"/>
    <cellStyle name="Calculation 2 5 5 2 6" xfId="8573"/>
    <cellStyle name="Calculation 2 5 5 2 7" xfId="8574"/>
    <cellStyle name="Calculation 2 5 5 2 8" xfId="8575"/>
    <cellStyle name="Calculation 2 5 5 3" xfId="8576"/>
    <cellStyle name="Calculation 2 5 5 3 2" xfId="8577"/>
    <cellStyle name="Calculation 2 5 5 4" xfId="8578"/>
    <cellStyle name="Calculation 2 5 5 5" xfId="8579"/>
    <cellStyle name="Calculation 2 5 5 6" xfId="8580"/>
    <cellStyle name="Calculation 2 5 5 7" xfId="8581"/>
    <cellStyle name="Calculation 2 5 6" xfId="8582"/>
    <cellStyle name="Calculation 2 5 6 2" xfId="8583"/>
    <cellStyle name="Calculation 2 5 6 3" xfId="8584"/>
    <cellStyle name="Calculation 2 5 6 4" xfId="8585"/>
    <cellStyle name="Calculation 2 5 6 5" xfId="8586"/>
    <cellStyle name="Calculation 2 5 6 6" xfId="8587"/>
    <cellStyle name="Calculation 2 5 6 7" xfId="8588"/>
    <cellStyle name="Calculation 2 5 7" xfId="8589"/>
    <cellStyle name="Calculation 2 5 8" xfId="8590"/>
    <cellStyle name="Calculation 2 5 9" xfId="8591"/>
    <cellStyle name="Calculation 2 6" xfId="8592"/>
    <cellStyle name="Calculation 2 6 2" xfId="8593"/>
    <cellStyle name="Calculation 2 6 2 2" xfId="8594"/>
    <cellStyle name="Calculation 2 6 2 2 2" xfId="8595"/>
    <cellStyle name="Calculation 2 6 2 2 3" xfId="8596"/>
    <cellStyle name="Calculation 2 6 2 2 4" xfId="8597"/>
    <cellStyle name="Calculation 2 6 2 2 5" xfId="8598"/>
    <cellStyle name="Calculation 2 6 2 2 6" xfId="8599"/>
    <cellStyle name="Calculation 2 6 2 2 7" xfId="8600"/>
    <cellStyle name="Calculation 2 6 2 2 8" xfId="8601"/>
    <cellStyle name="Calculation 2 6 2 3" xfId="8602"/>
    <cellStyle name="Calculation 2 6 2 3 2" xfId="8603"/>
    <cellStyle name="Calculation 2 6 2 4" xfId="8604"/>
    <cellStyle name="Calculation 2 6 2 5" xfId="8605"/>
    <cellStyle name="Calculation 2 6 2 6" xfId="8606"/>
    <cellStyle name="Calculation 2 6 2 7" xfId="8607"/>
    <cellStyle name="Calculation 2 6 3" xfId="8608"/>
    <cellStyle name="Calculation 2 6 3 2" xfId="8609"/>
    <cellStyle name="Calculation 2 6 3 3" xfId="8610"/>
    <cellStyle name="Calculation 2 6 3 4" xfId="8611"/>
    <cellStyle name="Calculation 2 6 3 5" xfId="8612"/>
    <cellStyle name="Calculation 2 6 3 6" xfId="8613"/>
    <cellStyle name="Calculation 2 6 3 7" xfId="8614"/>
    <cellStyle name="Calculation 2 6 4" xfId="8615"/>
    <cellStyle name="Calculation 2 6 5" xfId="8616"/>
    <cellStyle name="Calculation 2 6 6" xfId="8617"/>
    <cellStyle name="Calculation 2 6 7" xfId="8618"/>
    <cellStyle name="Calculation 2 6 8" xfId="8619"/>
    <cellStyle name="Calculation 2 7" xfId="8620"/>
    <cellStyle name="Calculation 2 7 2" xfId="8621"/>
    <cellStyle name="Calculation 2 7 2 2" xfId="8622"/>
    <cellStyle name="Calculation 2 7 2 2 2" xfId="8623"/>
    <cellStyle name="Calculation 2 7 2 2 3" xfId="8624"/>
    <cellStyle name="Calculation 2 7 2 2 4" xfId="8625"/>
    <cellStyle name="Calculation 2 7 2 2 5" xfId="8626"/>
    <cellStyle name="Calculation 2 7 2 2 6" xfId="8627"/>
    <cellStyle name="Calculation 2 7 2 2 7" xfId="8628"/>
    <cellStyle name="Calculation 2 7 2 2 8" xfId="8629"/>
    <cellStyle name="Calculation 2 7 2 3" xfId="8630"/>
    <cellStyle name="Calculation 2 7 2 3 2" xfId="8631"/>
    <cellStyle name="Calculation 2 7 2 4" xfId="8632"/>
    <cellStyle name="Calculation 2 7 2 5" xfId="8633"/>
    <cellStyle name="Calculation 2 7 2 6" xfId="8634"/>
    <cellStyle name="Calculation 2 7 2 7" xfId="8635"/>
    <cellStyle name="Calculation 2 7 3" xfId="8636"/>
    <cellStyle name="Calculation 2 7 3 2" xfId="8637"/>
    <cellStyle name="Calculation 2 7 3 3" xfId="8638"/>
    <cellStyle name="Calculation 2 7 3 4" xfId="8639"/>
    <cellStyle name="Calculation 2 7 3 5" xfId="8640"/>
    <cellStyle name="Calculation 2 7 3 6" xfId="8641"/>
    <cellStyle name="Calculation 2 7 3 7" xfId="8642"/>
    <cellStyle name="Calculation 2 7 4" xfId="8643"/>
    <cellStyle name="Calculation 2 7 5" xfId="8644"/>
    <cellStyle name="Calculation 2 7 6" xfId="8645"/>
    <cellStyle name="Calculation 2 7 7" xfId="8646"/>
    <cellStyle name="Calculation 2 7 8" xfId="8647"/>
    <cellStyle name="Calculation 2 8" xfId="8648"/>
    <cellStyle name="Calculation 2 8 2" xfId="8649"/>
    <cellStyle name="Calculation 2 8 2 2" xfId="8650"/>
    <cellStyle name="Calculation 2 8 2 2 2" xfId="8651"/>
    <cellStyle name="Calculation 2 8 2 2 3" xfId="8652"/>
    <cellStyle name="Calculation 2 8 2 2 4" xfId="8653"/>
    <cellStyle name="Calculation 2 8 2 2 5" xfId="8654"/>
    <cellStyle name="Calculation 2 8 2 2 6" xfId="8655"/>
    <cellStyle name="Calculation 2 8 2 2 7" xfId="8656"/>
    <cellStyle name="Calculation 2 8 2 2 8" xfId="8657"/>
    <cellStyle name="Calculation 2 8 2 3" xfId="8658"/>
    <cellStyle name="Calculation 2 8 2 3 2" xfId="8659"/>
    <cellStyle name="Calculation 2 8 2 4" xfId="8660"/>
    <cellStyle name="Calculation 2 8 2 5" xfId="8661"/>
    <cellStyle name="Calculation 2 8 2 6" xfId="8662"/>
    <cellStyle name="Calculation 2 8 2 7" xfId="8663"/>
    <cellStyle name="Calculation 2 8 3" xfId="8664"/>
    <cellStyle name="Calculation 2 8 3 2" xfId="8665"/>
    <cellStyle name="Calculation 2 8 3 3" xfId="8666"/>
    <cellStyle name="Calculation 2 8 3 4" xfId="8667"/>
    <cellStyle name="Calculation 2 8 3 5" xfId="8668"/>
    <cellStyle name="Calculation 2 8 3 6" xfId="8669"/>
    <cellStyle name="Calculation 2 8 3 7" xfId="8670"/>
    <cellStyle name="Calculation 2 8 4" xfId="8671"/>
    <cellStyle name="Calculation 2 8 5" xfId="8672"/>
    <cellStyle name="Calculation 2 8 6" xfId="8673"/>
    <cellStyle name="Calculation 2 8 7" xfId="8674"/>
    <cellStyle name="Calculation 2 8 8" xfId="8675"/>
    <cellStyle name="Calculation 2 9" xfId="8676"/>
    <cellStyle name="Calculation 2 9 2" xfId="8677"/>
    <cellStyle name="Calculation 2 9 2 2" xfId="8678"/>
    <cellStyle name="Calculation 2 9 2 3" xfId="8679"/>
    <cellStyle name="Calculation 2 9 2 4" xfId="8680"/>
    <cellStyle name="Calculation 2 9 2 5" xfId="8681"/>
    <cellStyle name="Calculation 2 9 2 6" xfId="8682"/>
    <cellStyle name="Calculation 2 9 2 7" xfId="8683"/>
    <cellStyle name="Calculation 2 9 2 8" xfId="8684"/>
    <cellStyle name="Calculation 2 9 3" xfId="8685"/>
    <cellStyle name="Calculation 2 9 3 2" xfId="8686"/>
    <cellStyle name="Calculation 2 9 4" xfId="8687"/>
    <cellStyle name="Calculation 2 9 5" xfId="8688"/>
    <cellStyle name="Calculation 2 9 6" xfId="8689"/>
    <cellStyle name="Calculation 2 9 7" xfId="8690"/>
    <cellStyle name="Calculation 20" xfId="8691"/>
    <cellStyle name="Calculation 21" xfId="8692"/>
    <cellStyle name="Calculation 22" xfId="8693"/>
    <cellStyle name="Calculation 23" xfId="8694"/>
    <cellStyle name="Calculation 24" xfId="8695"/>
    <cellStyle name="Calculation 3" xfId="8696"/>
    <cellStyle name="Calculation 3 10" xfId="8697"/>
    <cellStyle name="Calculation 3 11" xfId="8698"/>
    <cellStyle name="Calculation 3 12" xfId="8699"/>
    <cellStyle name="Calculation 3 13" xfId="8700"/>
    <cellStyle name="Calculation 3 14" xfId="8701"/>
    <cellStyle name="Calculation 3 2" xfId="8702"/>
    <cellStyle name="Calculation 3 2 10" xfId="8703"/>
    <cellStyle name="Calculation 3 2 11" xfId="8704"/>
    <cellStyle name="Calculation 3 2 12" xfId="8705"/>
    <cellStyle name="Calculation 3 2 2" xfId="8706"/>
    <cellStyle name="Calculation 3 2 2 10" xfId="8707"/>
    <cellStyle name="Calculation 3 2 2 11" xfId="8708"/>
    <cellStyle name="Calculation 3 2 2 2" xfId="8709"/>
    <cellStyle name="Calculation 3 2 2 2 2" xfId="8710"/>
    <cellStyle name="Calculation 3 2 2 2 2 2" xfId="8711"/>
    <cellStyle name="Calculation 3 2 2 2 2 2 2" xfId="8712"/>
    <cellStyle name="Calculation 3 2 2 2 2 2 3" xfId="8713"/>
    <cellStyle name="Calculation 3 2 2 2 2 2 4" xfId="8714"/>
    <cellStyle name="Calculation 3 2 2 2 2 2 5" xfId="8715"/>
    <cellStyle name="Calculation 3 2 2 2 2 2 6" xfId="8716"/>
    <cellStyle name="Calculation 3 2 2 2 2 2 7" xfId="8717"/>
    <cellStyle name="Calculation 3 2 2 2 2 2 8" xfId="8718"/>
    <cellStyle name="Calculation 3 2 2 2 2 3" xfId="8719"/>
    <cellStyle name="Calculation 3 2 2 2 2 3 2" xfId="8720"/>
    <cellStyle name="Calculation 3 2 2 2 2 4" xfId="8721"/>
    <cellStyle name="Calculation 3 2 2 2 2 5" xfId="8722"/>
    <cellStyle name="Calculation 3 2 2 2 2 6" xfId="8723"/>
    <cellStyle name="Calculation 3 2 2 2 2 7" xfId="8724"/>
    <cellStyle name="Calculation 3 2 2 2 3" xfId="8725"/>
    <cellStyle name="Calculation 3 2 2 2 3 2" xfId="8726"/>
    <cellStyle name="Calculation 3 2 2 2 3 3" xfId="8727"/>
    <cellStyle name="Calculation 3 2 2 2 3 4" xfId="8728"/>
    <cellStyle name="Calculation 3 2 2 2 3 5" xfId="8729"/>
    <cellStyle name="Calculation 3 2 2 2 3 6" xfId="8730"/>
    <cellStyle name="Calculation 3 2 2 2 3 7" xfId="8731"/>
    <cellStyle name="Calculation 3 2 2 2 4" xfId="8732"/>
    <cellStyle name="Calculation 3 2 2 2 5" xfId="8733"/>
    <cellStyle name="Calculation 3 2 2 2 6" xfId="8734"/>
    <cellStyle name="Calculation 3 2 2 2 7" xfId="8735"/>
    <cellStyle name="Calculation 3 2 2 2 8" xfId="8736"/>
    <cellStyle name="Calculation 3 2 2 3" xfId="8737"/>
    <cellStyle name="Calculation 3 2 2 3 2" xfId="8738"/>
    <cellStyle name="Calculation 3 2 2 3 2 2" xfId="8739"/>
    <cellStyle name="Calculation 3 2 2 3 2 2 2" xfId="8740"/>
    <cellStyle name="Calculation 3 2 2 3 2 2 3" xfId="8741"/>
    <cellStyle name="Calculation 3 2 2 3 2 2 4" xfId="8742"/>
    <cellStyle name="Calculation 3 2 2 3 2 2 5" xfId="8743"/>
    <cellStyle name="Calculation 3 2 2 3 2 2 6" xfId="8744"/>
    <cellStyle name="Calculation 3 2 2 3 2 2 7" xfId="8745"/>
    <cellStyle name="Calculation 3 2 2 3 2 2 8" xfId="8746"/>
    <cellStyle name="Calculation 3 2 2 3 2 3" xfId="8747"/>
    <cellStyle name="Calculation 3 2 2 3 2 3 2" xfId="8748"/>
    <cellStyle name="Calculation 3 2 2 3 2 4" xfId="8749"/>
    <cellStyle name="Calculation 3 2 2 3 2 5" xfId="8750"/>
    <cellStyle name="Calculation 3 2 2 3 2 6" xfId="8751"/>
    <cellStyle name="Calculation 3 2 2 3 2 7" xfId="8752"/>
    <cellStyle name="Calculation 3 2 2 3 3" xfId="8753"/>
    <cellStyle name="Calculation 3 2 2 3 3 2" xfId="8754"/>
    <cellStyle name="Calculation 3 2 2 3 3 3" xfId="8755"/>
    <cellStyle name="Calculation 3 2 2 3 3 4" xfId="8756"/>
    <cellStyle name="Calculation 3 2 2 3 3 5" xfId="8757"/>
    <cellStyle name="Calculation 3 2 2 3 3 6" xfId="8758"/>
    <cellStyle name="Calculation 3 2 2 3 3 7" xfId="8759"/>
    <cellStyle name="Calculation 3 2 2 3 4" xfId="8760"/>
    <cellStyle name="Calculation 3 2 2 3 5" xfId="8761"/>
    <cellStyle name="Calculation 3 2 2 3 6" xfId="8762"/>
    <cellStyle name="Calculation 3 2 2 3 7" xfId="8763"/>
    <cellStyle name="Calculation 3 2 2 3 8" xfId="8764"/>
    <cellStyle name="Calculation 3 2 2 4" xfId="8765"/>
    <cellStyle name="Calculation 3 2 2 4 2" xfId="8766"/>
    <cellStyle name="Calculation 3 2 2 4 2 2" xfId="8767"/>
    <cellStyle name="Calculation 3 2 2 4 2 2 2" xfId="8768"/>
    <cellStyle name="Calculation 3 2 2 4 2 2 3" xfId="8769"/>
    <cellStyle name="Calculation 3 2 2 4 2 2 4" xfId="8770"/>
    <cellStyle name="Calculation 3 2 2 4 2 2 5" xfId="8771"/>
    <cellStyle name="Calculation 3 2 2 4 2 2 6" xfId="8772"/>
    <cellStyle name="Calculation 3 2 2 4 2 2 7" xfId="8773"/>
    <cellStyle name="Calculation 3 2 2 4 2 2 8" xfId="8774"/>
    <cellStyle name="Calculation 3 2 2 4 2 3" xfId="8775"/>
    <cellStyle name="Calculation 3 2 2 4 2 3 2" xfId="8776"/>
    <cellStyle name="Calculation 3 2 2 4 2 4" xfId="8777"/>
    <cellStyle name="Calculation 3 2 2 4 2 5" xfId="8778"/>
    <cellStyle name="Calculation 3 2 2 4 2 6" xfId="8779"/>
    <cellStyle name="Calculation 3 2 2 4 2 7" xfId="8780"/>
    <cellStyle name="Calculation 3 2 2 4 3" xfId="8781"/>
    <cellStyle name="Calculation 3 2 2 4 3 2" xfId="8782"/>
    <cellStyle name="Calculation 3 2 2 4 3 3" xfId="8783"/>
    <cellStyle name="Calculation 3 2 2 4 3 4" xfId="8784"/>
    <cellStyle name="Calculation 3 2 2 4 3 5" xfId="8785"/>
    <cellStyle name="Calculation 3 2 2 4 3 6" xfId="8786"/>
    <cellStyle name="Calculation 3 2 2 4 3 7" xfId="8787"/>
    <cellStyle name="Calculation 3 2 2 4 4" xfId="8788"/>
    <cellStyle name="Calculation 3 2 2 4 5" xfId="8789"/>
    <cellStyle name="Calculation 3 2 2 4 6" xfId="8790"/>
    <cellStyle name="Calculation 3 2 2 4 7" xfId="8791"/>
    <cellStyle name="Calculation 3 2 2 4 8" xfId="8792"/>
    <cellStyle name="Calculation 3 2 2 5" xfId="8793"/>
    <cellStyle name="Calculation 3 2 2 5 2" xfId="8794"/>
    <cellStyle name="Calculation 3 2 2 5 2 2" xfId="8795"/>
    <cellStyle name="Calculation 3 2 2 5 2 3" xfId="8796"/>
    <cellStyle name="Calculation 3 2 2 5 2 4" xfId="8797"/>
    <cellStyle name="Calculation 3 2 2 5 2 5" xfId="8798"/>
    <cellStyle name="Calculation 3 2 2 5 2 6" xfId="8799"/>
    <cellStyle name="Calculation 3 2 2 5 2 7" xfId="8800"/>
    <cellStyle name="Calculation 3 2 2 5 2 8" xfId="8801"/>
    <cellStyle name="Calculation 3 2 2 5 3" xfId="8802"/>
    <cellStyle name="Calculation 3 2 2 5 3 2" xfId="8803"/>
    <cellStyle name="Calculation 3 2 2 5 4" xfId="8804"/>
    <cellStyle name="Calculation 3 2 2 5 5" xfId="8805"/>
    <cellStyle name="Calculation 3 2 2 5 6" xfId="8806"/>
    <cellStyle name="Calculation 3 2 2 5 7" xfId="8807"/>
    <cellStyle name="Calculation 3 2 2 6" xfId="8808"/>
    <cellStyle name="Calculation 3 2 2 6 2" xfId="8809"/>
    <cellStyle name="Calculation 3 2 2 6 3" xfId="8810"/>
    <cellStyle name="Calculation 3 2 2 6 4" xfId="8811"/>
    <cellStyle name="Calculation 3 2 2 6 5" xfId="8812"/>
    <cellStyle name="Calculation 3 2 2 6 6" xfId="8813"/>
    <cellStyle name="Calculation 3 2 2 6 7" xfId="8814"/>
    <cellStyle name="Calculation 3 2 2 7" xfId="8815"/>
    <cellStyle name="Calculation 3 2 2 8" xfId="8816"/>
    <cellStyle name="Calculation 3 2 2 9" xfId="8817"/>
    <cellStyle name="Calculation 3 2 3" xfId="8818"/>
    <cellStyle name="Calculation 3 2 3 2" xfId="8819"/>
    <cellStyle name="Calculation 3 2 3 2 2" xfId="8820"/>
    <cellStyle name="Calculation 3 2 3 2 2 2" xfId="8821"/>
    <cellStyle name="Calculation 3 2 3 2 2 3" xfId="8822"/>
    <cellStyle name="Calculation 3 2 3 2 2 4" xfId="8823"/>
    <cellStyle name="Calculation 3 2 3 2 2 5" xfId="8824"/>
    <cellStyle name="Calculation 3 2 3 2 2 6" xfId="8825"/>
    <cellStyle name="Calculation 3 2 3 2 2 7" xfId="8826"/>
    <cellStyle name="Calculation 3 2 3 2 2 8" xfId="8827"/>
    <cellStyle name="Calculation 3 2 3 2 3" xfId="8828"/>
    <cellStyle name="Calculation 3 2 3 2 3 2" xfId="8829"/>
    <cellStyle name="Calculation 3 2 3 2 4" xfId="8830"/>
    <cellStyle name="Calculation 3 2 3 2 5" xfId="8831"/>
    <cellStyle name="Calculation 3 2 3 2 6" xfId="8832"/>
    <cellStyle name="Calculation 3 2 3 2 7" xfId="8833"/>
    <cellStyle name="Calculation 3 2 3 3" xfId="8834"/>
    <cellStyle name="Calculation 3 2 3 3 2" xfId="8835"/>
    <cellStyle name="Calculation 3 2 3 3 3" xfId="8836"/>
    <cellStyle name="Calculation 3 2 3 3 4" xfId="8837"/>
    <cellStyle name="Calculation 3 2 3 3 5" xfId="8838"/>
    <cellStyle name="Calculation 3 2 3 3 6" xfId="8839"/>
    <cellStyle name="Calculation 3 2 3 3 7" xfId="8840"/>
    <cellStyle name="Calculation 3 2 3 4" xfId="8841"/>
    <cellStyle name="Calculation 3 2 3 5" xfId="8842"/>
    <cellStyle name="Calculation 3 2 3 6" xfId="8843"/>
    <cellStyle name="Calculation 3 2 3 7" xfId="8844"/>
    <cellStyle name="Calculation 3 2 3 8" xfId="8845"/>
    <cellStyle name="Calculation 3 2 4" xfId="8846"/>
    <cellStyle name="Calculation 3 2 4 2" xfId="8847"/>
    <cellStyle name="Calculation 3 2 4 2 2" xfId="8848"/>
    <cellStyle name="Calculation 3 2 4 2 2 2" xfId="8849"/>
    <cellStyle name="Calculation 3 2 4 2 2 3" xfId="8850"/>
    <cellStyle name="Calculation 3 2 4 2 2 4" xfId="8851"/>
    <cellStyle name="Calculation 3 2 4 2 2 5" xfId="8852"/>
    <cellStyle name="Calculation 3 2 4 2 2 6" xfId="8853"/>
    <cellStyle name="Calculation 3 2 4 2 2 7" xfId="8854"/>
    <cellStyle name="Calculation 3 2 4 2 2 8" xfId="8855"/>
    <cellStyle name="Calculation 3 2 4 2 3" xfId="8856"/>
    <cellStyle name="Calculation 3 2 4 2 3 2" xfId="8857"/>
    <cellStyle name="Calculation 3 2 4 2 4" xfId="8858"/>
    <cellStyle name="Calculation 3 2 4 2 5" xfId="8859"/>
    <cellStyle name="Calculation 3 2 4 2 6" xfId="8860"/>
    <cellStyle name="Calculation 3 2 4 2 7" xfId="8861"/>
    <cellStyle name="Calculation 3 2 4 3" xfId="8862"/>
    <cellStyle name="Calculation 3 2 4 3 2" xfId="8863"/>
    <cellStyle name="Calculation 3 2 4 3 3" xfId="8864"/>
    <cellStyle name="Calculation 3 2 4 3 4" xfId="8865"/>
    <cellStyle name="Calculation 3 2 4 3 5" xfId="8866"/>
    <cellStyle name="Calculation 3 2 4 3 6" xfId="8867"/>
    <cellStyle name="Calculation 3 2 4 3 7" xfId="8868"/>
    <cellStyle name="Calculation 3 2 4 4" xfId="8869"/>
    <cellStyle name="Calculation 3 2 4 5" xfId="8870"/>
    <cellStyle name="Calculation 3 2 4 6" xfId="8871"/>
    <cellStyle name="Calculation 3 2 4 7" xfId="8872"/>
    <cellStyle name="Calculation 3 2 4 8" xfId="8873"/>
    <cellStyle name="Calculation 3 2 5" xfId="8874"/>
    <cellStyle name="Calculation 3 2 5 2" xfId="8875"/>
    <cellStyle name="Calculation 3 2 5 2 2" xfId="8876"/>
    <cellStyle name="Calculation 3 2 5 2 2 2" xfId="8877"/>
    <cellStyle name="Calculation 3 2 5 2 2 3" xfId="8878"/>
    <cellStyle name="Calculation 3 2 5 2 2 4" xfId="8879"/>
    <cellStyle name="Calculation 3 2 5 2 2 5" xfId="8880"/>
    <cellStyle name="Calculation 3 2 5 2 2 6" xfId="8881"/>
    <cellStyle name="Calculation 3 2 5 2 2 7" xfId="8882"/>
    <cellStyle name="Calculation 3 2 5 2 2 8" xfId="8883"/>
    <cellStyle name="Calculation 3 2 5 2 3" xfId="8884"/>
    <cellStyle name="Calculation 3 2 5 2 3 2" xfId="8885"/>
    <cellStyle name="Calculation 3 2 5 2 4" xfId="8886"/>
    <cellStyle name="Calculation 3 2 5 2 5" xfId="8887"/>
    <cellStyle name="Calculation 3 2 5 2 6" xfId="8888"/>
    <cellStyle name="Calculation 3 2 5 2 7" xfId="8889"/>
    <cellStyle name="Calculation 3 2 5 3" xfId="8890"/>
    <cellStyle name="Calculation 3 2 5 3 2" xfId="8891"/>
    <cellStyle name="Calculation 3 2 5 3 3" xfId="8892"/>
    <cellStyle name="Calculation 3 2 5 3 4" xfId="8893"/>
    <cellStyle name="Calculation 3 2 5 3 5" xfId="8894"/>
    <cellStyle name="Calculation 3 2 5 3 6" xfId="8895"/>
    <cellStyle name="Calculation 3 2 5 3 7" xfId="8896"/>
    <cellStyle name="Calculation 3 2 5 4" xfId="8897"/>
    <cellStyle name="Calculation 3 2 5 5" xfId="8898"/>
    <cellStyle name="Calculation 3 2 5 6" xfId="8899"/>
    <cellStyle name="Calculation 3 2 5 7" xfId="8900"/>
    <cellStyle name="Calculation 3 2 5 8" xfId="8901"/>
    <cellStyle name="Calculation 3 2 6" xfId="8902"/>
    <cellStyle name="Calculation 3 2 6 2" xfId="8903"/>
    <cellStyle name="Calculation 3 2 6 2 2" xfId="8904"/>
    <cellStyle name="Calculation 3 2 6 2 3" xfId="8905"/>
    <cellStyle name="Calculation 3 2 6 2 4" xfId="8906"/>
    <cellStyle name="Calculation 3 2 6 2 5" xfId="8907"/>
    <cellStyle name="Calculation 3 2 6 2 6" xfId="8908"/>
    <cellStyle name="Calculation 3 2 6 2 7" xfId="8909"/>
    <cellStyle name="Calculation 3 2 6 2 8" xfId="8910"/>
    <cellStyle name="Calculation 3 2 6 3" xfId="8911"/>
    <cellStyle name="Calculation 3 2 6 3 2" xfId="8912"/>
    <cellStyle name="Calculation 3 2 6 4" xfId="8913"/>
    <cellStyle name="Calculation 3 2 6 5" xfId="8914"/>
    <cellStyle name="Calculation 3 2 6 6" xfId="8915"/>
    <cellStyle name="Calculation 3 2 6 7" xfId="8916"/>
    <cellStyle name="Calculation 3 2 7" xfId="8917"/>
    <cellStyle name="Calculation 3 2 7 2" xfId="8918"/>
    <cellStyle name="Calculation 3 2 7 3" xfId="8919"/>
    <cellStyle name="Calculation 3 2 7 4" xfId="8920"/>
    <cellStyle name="Calculation 3 2 7 5" xfId="8921"/>
    <cellStyle name="Calculation 3 2 7 6" xfId="8922"/>
    <cellStyle name="Calculation 3 2 7 7" xfId="8923"/>
    <cellStyle name="Calculation 3 2 8" xfId="8924"/>
    <cellStyle name="Calculation 3 2 9" xfId="8925"/>
    <cellStyle name="Calculation 3 3" xfId="8926"/>
    <cellStyle name="Calculation 3 3 10" xfId="8927"/>
    <cellStyle name="Calculation 3 3 11" xfId="8928"/>
    <cellStyle name="Calculation 3 3 2" xfId="8929"/>
    <cellStyle name="Calculation 3 3 2 2" xfId="8930"/>
    <cellStyle name="Calculation 3 3 2 2 2" xfId="8931"/>
    <cellStyle name="Calculation 3 3 2 2 2 2" xfId="8932"/>
    <cellStyle name="Calculation 3 3 2 2 2 3" xfId="8933"/>
    <cellStyle name="Calculation 3 3 2 2 2 4" xfId="8934"/>
    <cellStyle name="Calculation 3 3 2 2 2 5" xfId="8935"/>
    <cellStyle name="Calculation 3 3 2 2 2 6" xfId="8936"/>
    <cellStyle name="Calculation 3 3 2 2 2 7" xfId="8937"/>
    <cellStyle name="Calculation 3 3 2 2 2 8" xfId="8938"/>
    <cellStyle name="Calculation 3 3 2 2 3" xfId="8939"/>
    <cellStyle name="Calculation 3 3 2 2 3 2" xfId="8940"/>
    <cellStyle name="Calculation 3 3 2 2 4" xfId="8941"/>
    <cellStyle name="Calculation 3 3 2 2 5" xfId="8942"/>
    <cellStyle name="Calculation 3 3 2 2 6" xfId="8943"/>
    <cellStyle name="Calculation 3 3 2 2 7" xfId="8944"/>
    <cellStyle name="Calculation 3 3 2 3" xfId="8945"/>
    <cellStyle name="Calculation 3 3 2 3 2" xfId="8946"/>
    <cellStyle name="Calculation 3 3 2 3 3" xfId="8947"/>
    <cellStyle name="Calculation 3 3 2 3 4" xfId="8948"/>
    <cellStyle name="Calculation 3 3 2 3 5" xfId="8949"/>
    <cellStyle name="Calculation 3 3 2 3 6" xfId="8950"/>
    <cellStyle name="Calculation 3 3 2 3 7" xfId="8951"/>
    <cellStyle name="Calculation 3 3 2 4" xfId="8952"/>
    <cellStyle name="Calculation 3 3 2 5" xfId="8953"/>
    <cellStyle name="Calculation 3 3 2 6" xfId="8954"/>
    <cellStyle name="Calculation 3 3 2 7" xfId="8955"/>
    <cellStyle name="Calculation 3 3 2 8" xfId="8956"/>
    <cellStyle name="Calculation 3 3 3" xfId="8957"/>
    <cellStyle name="Calculation 3 3 3 2" xfId="8958"/>
    <cellStyle name="Calculation 3 3 3 2 2" xfId="8959"/>
    <cellStyle name="Calculation 3 3 3 2 2 2" xfId="8960"/>
    <cellStyle name="Calculation 3 3 3 2 2 3" xfId="8961"/>
    <cellStyle name="Calculation 3 3 3 2 2 4" xfId="8962"/>
    <cellStyle name="Calculation 3 3 3 2 2 5" xfId="8963"/>
    <cellStyle name="Calculation 3 3 3 2 2 6" xfId="8964"/>
    <cellStyle name="Calculation 3 3 3 2 2 7" xfId="8965"/>
    <cellStyle name="Calculation 3 3 3 2 2 8" xfId="8966"/>
    <cellStyle name="Calculation 3 3 3 2 3" xfId="8967"/>
    <cellStyle name="Calculation 3 3 3 2 3 2" xfId="8968"/>
    <cellStyle name="Calculation 3 3 3 2 4" xfId="8969"/>
    <cellStyle name="Calculation 3 3 3 2 5" xfId="8970"/>
    <cellStyle name="Calculation 3 3 3 2 6" xfId="8971"/>
    <cellStyle name="Calculation 3 3 3 2 7" xfId="8972"/>
    <cellStyle name="Calculation 3 3 3 3" xfId="8973"/>
    <cellStyle name="Calculation 3 3 3 3 2" xfId="8974"/>
    <cellStyle name="Calculation 3 3 3 3 3" xfId="8975"/>
    <cellStyle name="Calculation 3 3 3 3 4" xfId="8976"/>
    <cellStyle name="Calculation 3 3 3 3 5" xfId="8977"/>
    <cellStyle name="Calculation 3 3 3 3 6" xfId="8978"/>
    <cellStyle name="Calculation 3 3 3 3 7" xfId="8979"/>
    <cellStyle name="Calculation 3 3 3 4" xfId="8980"/>
    <cellStyle name="Calculation 3 3 3 5" xfId="8981"/>
    <cellStyle name="Calculation 3 3 3 6" xfId="8982"/>
    <cellStyle name="Calculation 3 3 3 7" xfId="8983"/>
    <cellStyle name="Calculation 3 3 3 8" xfId="8984"/>
    <cellStyle name="Calculation 3 3 4" xfId="8985"/>
    <cellStyle name="Calculation 3 3 4 2" xfId="8986"/>
    <cellStyle name="Calculation 3 3 4 2 2" xfId="8987"/>
    <cellStyle name="Calculation 3 3 4 2 2 2" xfId="8988"/>
    <cellStyle name="Calculation 3 3 4 2 2 3" xfId="8989"/>
    <cellStyle name="Calculation 3 3 4 2 2 4" xfId="8990"/>
    <cellStyle name="Calculation 3 3 4 2 2 5" xfId="8991"/>
    <cellStyle name="Calculation 3 3 4 2 2 6" xfId="8992"/>
    <cellStyle name="Calculation 3 3 4 2 2 7" xfId="8993"/>
    <cellStyle name="Calculation 3 3 4 2 2 8" xfId="8994"/>
    <cellStyle name="Calculation 3 3 4 2 3" xfId="8995"/>
    <cellStyle name="Calculation 3 3 4 2 3 2" xfId="8996"/>
    <cellStyle name="Calculation 3 3 4 2 4" xfId="8997"/>
    <cellStyle name="Calculation 3 3 4 2 5" xfId="8998"/>
    <cellStyle name="Calculation 3 3 4 2 6" xfId="8999"/>
    <cellStyle name="Calculation 3 3 4 2 7" xfId="9000"/>
    <cellStyle name="Calculation 3 3 4 3" xfId="9001"/>
    <cellStyle name="Calculation 3 3 4 3 2" xfId="9002"/>
    <cellStyle name="Calculation 3 3 4 3 3" xfId="9003"/>
    <cellStyle name="Calculation 3 3 4 3 4" xfId="9004"/>
    <cellStyle name="Calculation 3 3 4 3 5" xfId="9005"/>
    <cellStyle name="Calculation 3 3 4 3 6" xfId="9006"/>
    <cellStyle name="Calculation 3 3 4 3 7" xfId="9007"/>
    <cellStyle name="Calculation 3 3 4 4" xfId="9008"/>
    <cellStyle name="Calculation 3 3 4 5" xfId="9009"/>
    <cellStyle name="Calculation 3 3 4 6" xfId="9010"/>
    <cellStyle name="Calculation 3 3 4 7" xfId="9011"/>
    <cellStyle name="Calculation 3 3 4 8" xfId="9012"/>
    <cellStyle name="Calculation 3 3 5" xfId="9013"/>
    <cellStyle name="Calculation 3 3 5 2" xfId="9014"/>
    <cellStyle name="Calculation 3 3 5 2 2" xfId="9015"/>
    <cellStyle name="Calculation 3 3 5 2 3" xfId="9016"/>
    <cellStyle name="Calculation 3 3 5 2 4" xfId="9017"/>
    <cellStyle name="Calculation 3 3 5 2 5" xfId="9018"/>
    <cellStyle name="Calculation 3 3 5 2 6" xfId="9019"/>
    <cellStyle name="Calculation 3 3 5 2 7" xfId="9020"/>
    <cellStyle name="Calculation 3 3 5 2 8" xfId="9021"/>
    <cellStyle name="Calculation 3 3 5 3" xfId="9022"/>
    <cellStyle name="Calculation 3 3 5 3 2" xfId="9023"/>
    <cellStyle name="Calculation 3 3 5 4" xfId="9024"/>
    <cellStyle name="Calculation 3 3 5 5" xfId="9025"/>
    <cellStyle name="Calculation 3 3 5 6" xfId="9026"/>
    <cellStyle name="Calculation 3 3 5 7" xfId="9027"/>
    <cellStyle name="Calculation 3 3 6" xfId="9028"/>
    <cellStyle name="Calculation 3 3 6 2" xfId="9029"/>
    <cellStyle name="Calculation 3 3 6 3" xfId="9030"/>
    <cellStyle name="Calculation 3 3 6 4" xfId="9031"/>
    <cellStyle name="Calculation 3 3 6 5" xfId="9032"/>
    <cellStyle name="Calculation 3 3 6 6" xfId="9033"/>
    <cellStyle name="Calculation 3 3 6 7" xfId="9034"/>
    <cellStyle name="Calculation 3 3 7" xfId="9035"/>
    <cellStyle name="Calculation 3 3 8" xfId="9036"/>
    <cellStyle name="Calculation 3 3 9" xfId="9037"/>
    <cellStyle name="Calculation 3 4" xfId="9038"/>
    <cellStyle name="Calculation 3 4 10" xfId="9039"/>
    <cellStyle name="Calculation 3 4 11" xfId="9040"/>
    <cellStyle name="Calculation 3 4 2" xfId="9041"/>
    <cellStyle name="Calculation 3 4 2 2" xfId="9042"/>
    <cellStyle name="Calculation 3 4 2 2 2" xfId="9043"/>
    <cellStyle name="Calculation 3 4 2 2 2 2" xfId="9044"/>
    <cellStyle name="Calculation 3 4 2 2 2 3" xfId="9045"/>
    <cellStyle name="Calculation 3 4 2 2 2 4" xfId="9046"/>
    <cellStyle name="Calculation 3 4 2 2 2 5" xfId="9047"/>
    <cellStyle name="Calculation 3 4 2 2 2 6" xfId="9048"/>
    <cellStyle name="Calculation 3 4 2 2 2 7" xfId="9049"/>
    <cellStyle name="Calculation 3 4 2 2 2 8" xfId="9050"/>
    <cellStyle name="Calculation 3 4 2 2 3" xfId="9051"/>
    <cellStyle name="Calculation 3 4 2 2 3 2" xfId="9052"/>
    <cellStyle name="Calculation 3 4 2 2 4" xfId="9053"/>
    <cellStyle name="Calculation 3 4 2 2 5" xfId="9054"/>
    <cellStyle name="Calculation 3 4 2 2 6" xfId="9055"/>
    <cellStyle name="Calculation 3 4 2 2 7" xfId="9056"/>
    <cellStyle name="Calculation 3 4 2 3" xfId="9057"/>
    <cellStyle name="Calculation 3 4 2 3 2" xfId="9058"/>
    <cellStyle name="Calculation 3 4 2 3 3" xfId="9059"/>
    <cellStyle name="Calculation 3 4 2 3 4" xfId="9060"/>
    <cellStyle name="Calculation 3 4 2 3 5" xfId="9061"/>
    <cellStyle name="Calculation 3 4 2 3 6" xfId="9062"/>
    <cellStyle name="Calculation 3 4 2 3 7" xfId="9063"/>
    <cellStyle name="Calculation 3 4 2 4" xfId="9064"/>
    <cellStyle name="Calculation 3 4 2 5" xfId="9065"/>
    <cellStyle name="Calculation 3 4 2 6" xfId="9066"/>
    <cellStyle name="Calculation 3 4 2 7" xfId="9067"/>
    <cellStyle name="Calculation 3 4 2 8" xfId="9068"/>
    <cellStyle name="Calculation 3 4 3" xfId="9069"/>
    <cellStyle name="Calculation 3 4 3 2" xfId="9070"/>
    <cellStyle name="Calculation 3 4 3 2 2" xfId="9071"/>
    <cellStyle name="Calculation 3 4 3 2 2 2" xfId="9072"/>
    <cellStyle name="Calculation 3 4 3 2 2 3" xfId="9073"/>
    <cellStyle name="Calculation 3 4 3 2 2 4" xfId="9074"/>
    <cellStyle name="Calculation 3 4 3 2 2 5" xfId="9075"/>
    <cellStyle name="Calculation 3 4 3 2 2 6" xfId="9076"/>
    <cellStyle name="Calculation 3 4 3 2 2 7" xfId="9077"/>
    <cellStyle name="Calculation 3 4 3 2 2 8" xfId="9078"/>
    <cellStyle name="Calculation 3 4 3 2 3" xfId="9079"/>
    <cellStyle name="Calculation 3 4 3 2 3 2" xfId="9080"/>
    <cellStyle name="Calculation 3 4 3 2 4" xfId="9081"/>
    <cellStyle name="Calculation 3 4 3 2 5" xfId="9082"/>
    <cellStyle name="Calculation 3 4 3 2 6" xfId="9083"/>
    <cellStyle name="Calculation 3 4 3 2 7" xfId="9084"/>
    <cellStyle name="Calculation 3 4 3 3" xfId="9085"/>
    <cellStyle name="Calculation 3 4 3 3 2" xfId="9086"/>
    <cellStyle name="Calculation 3 4 3 3 3" xfId="9087"/>
    <cellStyle name="Calculation 3 4 3 3 4" xfId="9088"/>
    <cellStyle name="Calculation 3 4 3 3 5" xfId="9089"/>
    <cellStyle name="Calculation 3 4 3 3 6" xfId="9090"/>
    <cellStyle name="Calculation 3 4 3 3 7" xfId="9091"/>
    <cellStyle name="Calculation 3 4 3 4" xfId="9092"/>
    <cellStyle name="Calculation 3 4 3 5" xfId="9093"/>
    <cellStyle name="Calculation 3 4 3 6" xfId="9094"/>
    <cellStyle name="Calculation 3 4 3 7" xfId="9095"/>
    <cellStyle name="Calculation 3 4 3 8" xfId="9096"/>
    <cellStyle name="Calculation 3 4 4" xfId="9097"/>
    <cellStyle name="Calculation 3 4 4 2" xfId="9098"/>
    <cellStyle name="Calculation 3 4 4 2 2" xfId="9099"/>
    <cellStyle name="Calculation 3 4 4 2 2 2" xfId="9100"/>
    <cellStyle name="Calculation 3 4 4 2 2 3" xfId="9101"/>
    <cellStyle name="Calculation 3 4 4 2 2 4" xfId="9102"/>
    <cellStyle name="Calculation 3 4 4 2 2 5" xfId="9103"/>
    <cellStyle name="Calculation 3 4 4 2 2 6" xfId="9104"/>
    <cellStyle name="Calculation 3 4 4 2 2 7" xfId="9105"/>
    <cellStyle name="Calculation 3 4 4 2 2 8" xfId="9106"/>
    <cellStyle name="Calculation 3 4 4 2 3" xfId="9107"/>
    <cellStyle name="Calculation 3 4 4 2 3 2" xfId="9108"/>
    <cellStyle name="Calculation 3 4 4 2 4" xfId="9109"/>
    <cellStyle name="Calculation 3 4 4 2 5" xfId="9110"/>
    <cellStyle name="Calculation 3 4 4 2 6" xfId="9111"/>
    <cellStyle name="Calculation 3 4 4 2 7" xfId="9112"/>
    <cellStyle name="Calculation 3 4 4 3" xfId="9113"/>
    <cellStyle name="Calculation 3 4 4 3 2" xfId="9114"/>
    <cellStyle name="Calculation 3 4 4 3 3" xfId="9115"/>
    <cellStyle name="Calculation 3 4 4 3 4" xfId="9116"/>
    <cellStyle name="Calculation 3 4 4 3 5" xfId="9117"/>
    <cellStyle name="Calculation 3 4 4 3 6" xfId="9118"/>
    <cellStyle name="Calculation 3 4 4 3 7" xfId="9119"/>
    <cellStyle name="Calculation 3 4 4 4" xfId="9120"/>
    <cellStyle name="Calculation 3 4 4 5" xfId="9121"/>
    <cellStyle name="Calculation 3 4 4 6" xfId="9122"/>
    <cellStyle name="Calculation 3 4 4 7" xfId="9123"/>
    <cellStyle name="Calculation 3 4 4 8" xfId="9124"/>
    <cellStyle name="Calculation 3 4 5" xfId="9125"/>
    <cellStyle name="Calculation 3 4 5 2" xfId="9126"/>
    <cellStyle name="Calculation 3 4 5 2 2" xfId="9127"/>
    <cellStyle name="Calculation 3 4 5 2 3" xfId="9128"/>
    <cellStyle name="Calculation 3 4 5 2 4" xfId="9129"/>
    <cellStyle name="Calculation 3 4 5 2 5" xfId="9130"/>
    <cellStyle name="Calculation 3 4 5 2 6" xfId="9131"/>
    <cellStyle name="Calculation 3 4 5 2 7" xfId="9132"/>
    <cellStyle name="Calculation 3 4 5 2 8" xfId="9133"/>
    <cellStyle name="Calculation 3 4 5 3" xfId="9134"/>
    <cellStyle name="Calculation 3 4 5 3 2" xfId="9135"/>
    <cellStyle name="Calculation 3 4 5 4" xfId="9136"/>
    <cellStyle name="Calculation 3 4 5 5" xfId="9137"/>
    <cellStyle name="Calculation 3 4 5 6" xfId="9138"/>
    <cellStyle name="Calculation 3 4 5 7" xfId="9139"/>
    <cellStyle name="Calculation 3 4 6" xfId="9140"/>
    <cellStyle name="Calculation 3 4 6 2" xfId="9141"/>
    <cellStyle name="Calculation 3 4 6 3" xfId="9142"/>
    <cellStyle name="Calculation 3 4 6 4" xfId="9143"/>
    <cellStyle name="Calculation 3 4 6 5" xfId="9144"/>
    <cellStyle name="Calculation 3 4 6 6" xfId="9145"/>
    <cellStyle name="Calculation 3 4 6 7" xfId="9146"/>
    <cellStyle name="Calculation 3 4 7" xfId="9147"/>
    <cellStyle name="Calculation 3 4 8" xfId="9148"/>
    <cellStyle name="Calculation 3 4 9" xfId="9149"/>
    <cellStyle name="Calculation 3 5" xfId="9150"/>
    <cellStyle name="Calculation 3 5 2" xfId="9151"/>
    <cellStyle name="Calculation 3 5 2 2" xfId="9152"/>
    <cellStyle name="Calculation 3 5 2 2 2" xfId="9153"/>
    <cellStyle name="Calculation 3 5 2 2 3" xfId="9154"/>
    <cellStyle name="Calculation 3 5 2 2 4" xfId="9155"/>
    <cellStyle name="Calculation 3 5 2 2 5" xfId="9156"/>
    <cellStyle name="Calculation 3 5 2 2 6" xfId="9157"/>
    <cellStyle name="Calculation 3 5 2 2 7" xfId="9158"/>
    <cellStyle name="Calculation 3 5 2 2 8" xfId="9159"/>
    <cellStyle name="Calculation 3 5 2 3" xfId="9160"/>
    <cellStyle name="Calculation 3 5 2 3 2" xfId="9161"/>
    <cellStyle name="Calculation 3 5 2 4" xfId="9162"/>
    <cellStyle name="Calculation 3 5 2 5" xfId="9163"/>
    <cellStyle name="Calculation 3 5 2 6" xfId="9164"/>
    <cellStyle name="Calculation 3 5 2 7" xfId="9165"/>
    <cellStyle name="Calculation 3 5 3" xfId="9166"/>
    <cellStyle name="Calculation 3 5 3 2" xfId="9167"/>
    <cellStyle name="Calculation 3 5 3 3" xfId="9168"/>
    <cellStyle name="Calculation 3 5 3 4" xfId="9169"/>
    <cellStyle name="Calculation 3 5 3 5" xfId="9170"/>
    <cellStyle name="Calculation 3 5 3 6" xfId="9171"/>
    <cellStyle name="Calculation 3 5 3 7" xfId="9172"/>
    <cellStyle name="Calculation 3 5 4" xfId="9173"/>
    <cellStyle name="Calculation 3 5 5" xfId="9174"/>
    <cellStyle name="Calculation 3 5 6" xfId="9175"/>
    <cellStyle name="Calculation 3 5 7" xfId="9176"/>
    <cellStyle name="Calculation 3 5 8" xfId="9177"/>
    <cellStyle name="Calculation 3 6" xfId="9178"/>
    <cellStyle name="Calculation 3 6 2" xfId="9179"/>
    <cellStyle name="Calculation 3 6 2 2" xfId="9180"/>
    <cellStyle name="Calculation 3 6 2 2 2" xfId="9181"/>
    <cellStyle name="Calculation 3 6 2 2 3" xfId="9182"/>
    <cellStyle name="Calculation 3 6 2 2 4" xfId="9183"/>
    <cellStyle name="Calculation 3 6 2 2 5" xfId="9184"/>
    <cellStyle name="Calculation 3 6 2 2 6" xfId="9185"/>
    <cellStyle name="Calculation 3 6 2 2 7" xfId="9186"/>
    <cellStyle name="Calculation 3 6 2 2 8" xfId="9187"/>
    <cellStyle name="Calculation 3 6 2 3" xfId="9188"/>
    <cellStyle name="Calculation 3 6 2 3 2" xfId="9189"/>
    <cellStyle name="Calculation 3 6 2 4" xfId="9190"/>
    <cellStyle name="Calculation 3 6 2 5" xfId="9191"/>
    <cellStyle name="Calculation 3 6 2 6" xfId="9192"/>
    <cellStyle name="Calculation 3 6 2 7" xfId="9193"/>
    <cellStyle name="Calculation 3 6 3" xfId="9194"/>
    <cellStyle name="Calculation 3 6 3 2" xfId="9195"/>
    <cellStyle name="Calculation 3 6 3 3" xfId="9196"/>
    <cellStyle name="Calculation 3 6 3 4" xfId="9197"/>
    <cellStyle name="Calculation 3 6 3 5" xfId="9198"/>
    <cellStyle name="Calculation 3 6 3 6" xfId="9199"/>
    <cellStyle name="Calculation 3 6 3 7" xfId="9200"/>
    <cellStyle name="Calculation 3 6 4" xfId="9201"/>
    <cellStyle name="Calculation 3 6 5" xfId="9202"/>
    <cellStyle name="Calculation 3 6 6" xfId="9203"/>
    <cellStyle name="Calculation 3 6 7" xfId="9204"/>
    <cellStyle name="Calculation 3 6 8" xfId="9205"/>
    <cellStyle name="Calculation 3 7" xfId="9206"/>
    <cellStyle name="Calculation 3 7 2" xfId="9207"/>
    <cellStyle name="Calculation 3 7 2 2" xfId="9208"/>
    <cellStyle name="Calculation 3 7 2 2 2" xfId="9209"/>
    <cellStyle name="Calculation 3 7 2 2 3" xfId="9210"/>
    <cellStyle name="Calculation 3 7 2 2 4" xfId="9211"/>
    <cellStyle name="Calculation 3 7 2 2 5" xfId="9212"/>
    <cellStyle name="Calculation 3 7 2 2 6" xfId="9213"/>
    <cellStyle name="Calculation 3 7 2 2 7" xfId="9214"/>
    <cellStyle name="Calculation 3 7 2 2 8" xfId="9215"/>
    <cellStyle name="Calculation 3 7 2 3" xfId="9216"/>
    <cellStyle name="Calculation 3 7 2 3 2" xfId="9217"/>
    <cellStyle name="Calculation 3 7 2 4" xfId="9218"/>
    <cellStyle name="Calculation 3 7 2 5" xfId="9219"/>
    <cellStyle name="Calculation 3 7 2 6" xfId="9220"/>
    <cellStyle name="Calculation 3 7 2 7" xfId="9221"/>
    <cellStyle name="Calculation 3 7 3" xfId="9222"/>
    <cellStyle name="Calculation 3 7 3 2" xfId="9223"/>
    <cellStyle name="Calculation 3 7 3 3" xfId="9224"/>
    <cellStyle name="Calculation 3 7 3 4" xfId="9225"/>
    <cellStyle name="Calculation 3 7 3 5" xfId="9226"/>
    <cellStyle name="Calculation 3 7 3 6" xfId="9227"/>
    <cellStyle name="Calculation 3 7 3 7" xfId="9228"/>
    <cellStyle name="Calculation 3 7 4" xfId="9229"/>
    <cellStyle name="Calculation 3 7 5" xfId="9230"/>
    <cellStyle name="Calculation 3 7 6" xfId="9231"/>
    <cellStyle name="Calculation 3 7 7" xfId="9232"/>
    <cellStyle name="Calculation 3 7 8" xfId="9233"/>
    <cellStyle name="Calculation 3 8" xfId="9234"/>
    <cellStyle name="Calculation 3 8 2" xfId="9235"/>
    <cellStyle name="Calculation 3 8 2 2" xfId="9236"/>
    <cellStyle name="Calculation 3 8 2 3" xfId="9237"/>
    <cellStyle name="Calculation 3 8 2 4" xfId="9238"/>
    <cellStyle name="Calculation 3 8 2 5" xfId="9239"/>
    <cellStyle name="Calculation 3 8 2 6" xfId="9240"/>
    <cellStyle name="Calculation 3 8 2 7" xfId="9241"/>
    <cellStyle name="Calculation 3 8 2 8" xfId="9242"/>
    <cellStyle name="Calculation 3 8 3" xfId="9243"/>
    <cellStyle name="Calculation 3 8 3 2" xfId="9244"/>
    <cellStyle name="Calculation 3 8 4" xfId="9245"/>
    <cellStyle name="Calculation 3 8 5" xfId="9246"/>
    <cellStyle name="Calculation 3 8 6" xfId="9247"/>
    <cellStyle name="Calculation 3 8 7" xfId="9248"/>
    <cellStyle name="Calculation 3 9" xfId="9249"/>
    <cellStyle name="Calculation 3 9 2" xfId="9250"/>
    <cellStyle name="Calculation 3 9 3" xfId="9251"/>
    <cellStyle name="Calculation 3 9 4" xfId="9252"/>
    <cellStyle name="Calculation 3 9 5" xfId="9253"/>
    <cellStyle name="Calculation 3 9 6" xfId="9254"/>
    <cellStyle name="Calculation 3 9 7" xfId="9255"/>
    <cellStyle name="Calculation 4" xfId="9256"/>
    <cellStyle name="Calculation 4 10" xfId="9257"/>
    <cellStyle name="Calculation 4 11" xfId="9258"/>
    <cellStyle name="Calculation 4 12" xfId="9259"/>
    <cellStyle name="Calculation 4 13" xfId="9260"/>
    <cellStyle name="Calculation 4 14" xfId="9261"/>
    <cellStyle name="Calculation 4 2" xfId="9262"/>
    <cellStyle name="Calculation 4 2 10" xfId="9263"/>
    <cellStyle name="Calculation 4 2 11" xfId="9264"/>
    <cellStyle name="Calculation 4 2 12" xfId="9265"/>
    <cellStyle name="Calculation 4 2 2" xfId="9266"/>
    <cellStyle name="Calculation 4 2 2 10" xfId="9267"/>
    <cellStyle name="Calculation 4 2 2 11" xfId="9268"/>
    <cellStyle name="Calculation 4 2 2 2" xfId="9269"/>
    <cellStyle name="Calculation 4 2 2 2 2" xfId="9270"/>
    <cellStyle name="Calculation 4 2 2 2 2 2" xfId="9271"/>
    <cellStyle name="Calculation 4 2 2 2 2 2 2" xfId="9272"/>
    <cellStyle name="Calculation 4 2 2 2 2 2 3" xfId="9273"/>
    <cellStyle name="Calculation 4 2 2 2 2 2 4" xfId="9274"/>
    <cellStyle name="Calculation 4 2 2 2 2 2 5" xfId="9275"/>
    <cellStyle name="Calculation 4 2 2 2 2 2 6" xfId="9276"/>
    <cellStyle name="Calculation 4 2 2 2 2 2 7" xfId="9277"/>
    <cellStyle name="Calculation 4 2 2 2 2 2 8" xfId="9278"/>
    <cellStyle name="Calculation 4 2 2 2 2 3" xfId="9279"/>
    <cellStyle name="Calculation 4 2 2 2 2 3 2" xfId="9280"/>
    <cellStyle name="Calculation 4 2 2 2 2 4" xfId="9281"/>
    <cellStyle name="Calculation 4 2 2 2 2 5" xfId="9282"/>
    <cellStyle name="Calculation 4 2 2 2 2 6" xfId="9283"/>
    <cellStyle name="Calculation 4 2 2 2 2 7" xfId="9284"/>
    <cellStyle name="Calculation 4 2 2 2 3" xfId="9285"/>
    <cellStyle name="Calculation 4 2 2 2 3 2" xfId="9286"/>
    <cellStyle name="Calculation 4 2 2 2 3 3" xfId="9287"/>
    <cellStyle name="Calculation 4 2 2 2 3 4" xfId="9288"/>
    <cellStyle name="Calculation 4 2 2 2 3 5" xfId="9289"/>
    <cellStyle name="Calculation 4 2 2 2 3 6" xfId="9290"/>
    <cellStyle name="Calculation 4 2 2 2 3 7" xfId="9291"/>
    <cellStyle name="Calculation 4 2 2 2 4" xfId="9292"/>
    <cellStyle name="Calculation 4 2 2 2 5" xfId="9293"/>
    <cellStyle name="Calculation 4 2 2 2 6" xfId="9294"/>
    <cellStyle name="Calculation 4 2 2 2 7" xfId="9295"/>
    <cellStyle name="Calculation 4 2 2 2 8" xfId="9296"/>
    <cellStyle name="Calculation 4 2 2 3" xfId="9297"/>
    <cellStyle name="Calculation 4 2 2 3 2" xfId="9298"/>
    <cellStyle name="Calculation 4 2 2 3 2 2" xfId="9299"/>
    <cellStyle name="Calculation 4 2 2 3 2 2 2" xfId="9300"/>
    <cellStyle name="Calculation 4 2 2 3 2 2 3" xfId="9301"/>
    <cellStyle name="Calculation 4 2 2 3 2 2 4" xfId="9302"/>
    <cellStyle name="Calculation 4 2 2 3 2 2 5" xfId="9303"/>
    <cellStyle name="Calculation 4 2 2 3 2 2 6" xfId="9304"/>
    <cellStyle name="Calculation 4 2 2 3 2 2 7" xfId="9305"/>
    <cellStyle name="Calculation 4 2 2 3 2 2 8" xfId="9306"/>
    <cellStyle name="Calculation 4 2 2 3 2 3" xfId="9307"/>
    <cellStyle name="Calculation 4 2 2 3 2 3 2" xfId="9308"/>
    <cellStyle name="Calculation 4 2 2 3 2 4" xfId="9309"/>
    <cellStyle name="Calculation 4 2 2 3 2 5" xfId="9310"/>
    <cellStyle name="Calculation 4 2 2 3 2 6" xfId="9311"/>
    <cellStyle name="Calculation 4 2 2 3 2 7" xfId="9312"/>
    <cellStyle name="Calculation 4 2 2 3 3" xfId="9313"/>
    <cellStyle name="Calculation 4 2 2 3 3 2" xfId="9314"/>
    <cellStyle name="Calculation 4 2 2 3 3 3" xfId="9315"/>
    <cellStyle name="Calculation 4 2 2 3 3 4" xfId="9316"/>
    <cellStyle name="Calculation 4 2 2 3 3 5" xfId="9317"/>
    <cellStyle name="Calculation 4 2 2 3 3 6" xfId="9318"/>
    <cellStyle name="Calculation 4 2 2 3 3 7" xfId="9319"/>
    <cellStyle name="Calculation 4 2 2 3 4" xfId="9320"/>
    <cellStyle name="Calculation 4 2 2 3 5" xfId="9321"/>
    <cellStyle name="Calculation 4 2 2 3 6" xfId="9322"/>
    <cellStyle name="Calculation 4 2 2 3 7" xfId="9323"/>
    <cellStyle name="Calculation 4 2 2 3 8" xfId="9324"/>
    <cellStyle name="Calculation 4 2 2 4" xfId="9325"/>
    <cellStyle name="Calculation 4 2 2 4 2" xfId="9326"/>
    <cellStyle name="Calculation 4 2 2 4 2 2" xfId="9327"/>
    <cellStyle name="Calculation 4 2 2 4 2 2 2" xfId="9328"/>
    <cellStyle name="Calculation 4 2 2 4 2 2 3" xfId="9329"/>
    <cellStyle name="Calculation 4 2 2 4 2 2 4" xfId="9330"/>
    <cellStyle name="Calculation 4 2 2 4 2 2 5" xfId="9331"/>
    <cellStyle name="Calculation 4 2 2 4 2 2 6" xfId="9332"/>
    <cellStyle name="Calculation 4 2 2 4 2 2 7" xfId="9333"/>
    <cellStyle name="Calculation 4 2 2 4 2 2 8" xfId="9334"/>
    <cellStyle name="Calculation 4 2 2 4 2 3" xfId="9335"/>
    <cellStyle name="Calculation 4 2 2 4 2 3 2" xfId="9336"/>
    <cellStyle name="Calculation 4 2 2 4 2 4" xfId="9337"/>
    <cellStyle name="Calculation 4 2 2 4 2 5" xfId="9338"/>
    <cellStyle name="Calculation 4 2 2 4 2 6" xfId="9339"/>
    <cellStyle name="Calculation 4 2 2 4 2 7" xfId="9340"/>
    <cellStyle name="Calculation 4 2 2 4 3" xfId="9341"/>
    <cellStyle name="Calculation 4 2 2 4 3 2" xfId="9342"/>
    <cellStyle name="Calculation 4 2 2 4 3 3" xfId="9343"/>
    <cellStyle name="Calculation 4 2 2 4 3 4" xfId="9344"/>
    <cellStyle name="Calculation 4 2 2 4 3 5" xfId="9345"/>
    <cellStyle name="Calculation 4 2 2 4 3 6" xfId="9346"/>
    <cellStyle name="Calculation 4 2 2 4 3 7" xfId="9347"/>
    <cellStyle name="Calculation 4 2 2 4 4" xfId="9348"/>
    <cellStyle name="Calculation 4 2 2 4 5" xfId="9349"/>
    <cellStyle name="Calculation 4 2 2 4 6" xfId="9350"/>
    <cellStyle name="Calculation 4 2 2 4 7" xfId="9351"/>
    <cellStyle name="Calculation 4 2 2 4 8" xfId="9352"/>
    <cellStyle name="Calculation 4 2 2 5" xfId="9353"/>
    <cellStyle name="Calculation 4 2 2 5 2" xfId="9354"/>
    <cellStyle name="Calculation 4 2 2 5 2 2" xfId="9355"/>
    <cellStyle name="Calculation 4 2 2 5 2 3" xfId="9356"/>
    <cellStyle name="Calculation 4 2 2 5 2 4" xfId="9357"/>
    <cellStyle name="Calculation 4 2 2 5 2 5" xfId="9358"/>
    <cellStyle name="Calculation 4 2 2 5 2 6" xfId="9359"/>
    <cellStyle name="Calculation 4 2 2 5 2 7" xfId="9360"/>
    <cellStyle name="Calculation 4 2 2 5 2 8" xfId="9361"/>
    <cellStyle name="Calculation 4 2 2 5 3" xfId="9362"/>
    <cellStyle name="Calculation 4 2 2 5 3 2" xfId="9363"/>
    <cellStyle name="Calculation 4 2 2 5 4" xfId="9364"/>
    <cellStyle name="Calculation 4 2 2 5 5" xfId="9365"/>
    <cellStyle name="Calculation 4 2 2 5 6" xfId="9366"/>
    <cellStyle name="Calculation 4 2 2 5 7" xfId="9367"/>
    <cellStyle name="Calculation 4 2 2 6" xfId="9368"/>
    <cellStyle name="Calculation 4 2 2 6 2" xfId="9369"/>
    <cellStyle name="Calculation 4 2 2 6 3" xfId="9370"/>
    <cellStyle name="Calculation 4 2 2 6 4" xfId="9371"/>
    <cellStyle name="Calculation 4 2 2 6 5" xfId="9372"/>
    <cellStyle name="Calculation 4 2 2 6 6" xfId="9373"/>
    <cellStyle name="Calculation 4 2 2 6 7" xfId="9374"/>
    <cellStyle name="Calculation 4 2 2 7" xfId="9375"/>
    <cellStyle name="Calculation 4 2 2 8" xfId="9376"/>
    <cellStyle name="Calculation 4 2 2 9" xfId="9377"/>
    <cellStyle name="Calculation 4 2 3" xfId="9378"/>
    <cellStyle name="Calculation 4 2 3 2" xfId="9379"/>
    <cellStyle name="Calculation 4 2 3 2 2" xfId="9380"/>
    <cellStyle name="Calculation 4 2 3 2 2 2" xfId="9381"/>
    <cellStyle name="Calculation 4 2 3 2 2 3" xfId="9382"/>
    <cellStyle name="Calculation 4 2 3 2 2 4" xfId="9383"/>
    <cellStyle name="Calculation 4 2 3 2 2 5" xfId="9384"/>
    <cellStyle name="Calculation 4 2 3 2 2 6" xfId="9385"/>
    <cellStyle name="Calculation 4 2 3 2 2 7" xfId="9386"/>
    <cellStyle name="Calculation 4 2 3 2 2 8" xfId="9387"/>
    <cellStyle name="Calculation 4 2 3 2 3" xfId="9388"/>
    <cellStyle name="Calculation 4 2 3 2 3 2" xfId="9389"/>
    <cellStyle name="Calculation 4 2 3 2 4" xfId="9390"/>
    <cellStyle name="Calculation 4 2 3 2 5" xfId="9391"/>
    <cellStyle name="Calculation 4 2 3 2 6" xfId="9392"/>
    <cellStyle name="Calculation 4 2 3 2 7" xfId="9393"/>
    <cellStyle name="Calculation 4 2 3 3" xfId="9394"/>
    <cellStyle name="Calculation 4 2 3 3 2" xfId="9395"/>
    <cellStyle name="Calculation 4 2 3 3 3" xfId="9396"/>
    <cellStyle name="Calculation 4 2 3 3 4" xfId="9397"/>
    <cellStyle name="Calculation 4 2 3 3 5" xfId="9398"/>
    <cellStyle name="Calculation 4 2 3 3 6" xfId="9399"/>
    <cellStyle name="Calculation 4 2 3 3 7" xfId="9400"/>
    <cellStyle name="Calculation 4 2 3 4" xfId="9401"/>
    <cellStyle name="Calculation 4 2 3 5" xfId="9402"/>
    <cellStyle name="Calculation 4 2 3 6" xfId="9403"/>
    <cellStyle name="Calculation 4 2 3 7" xfId="9404"/>
    <cellStyle name="Calculation 4 2 3 8" xfId="9405"/>
    <cellStyle name="Calculation 4 2 4" xfId="9406"/>
    <cellStyle name="Calculation 4 2 4 2" xfId="9407"/>
    <cellStyle name="Calculation 4 2 4 2 2" xfId="9408"/>
    <cellStyle name="Calculation 4 2 4 2 2 2" xfId="9409"/>
    <cellStyle name="Calculation 4 2 4 2 2 3" xfId="9410"/>
    <cellStyle name="Calculation 4 2 4 2 2 4" xfId="9411"/>
    <cellStyle name="Calculation 4 2 4 2 2 5" xfId="9412"/>
    <cellStyle name="Calculation 4 2 4 2 2 6" xfId="9413"/>
    <cellStyle name="Calculation 4 2 4 2 2 7" xfId="9414"/>
    <cellStyle name="Calculation 4 2 4 2 2 8" xfId="9415"/>
    <cellStyle name="Calculation 4 2 4 2 3" xfId="9416"/>
    <cellStyle name="Calculation 4 2 4 2 3 2" xfId="9417"/>
    <cellStyle name="Calculation 4 2 4 2 4" xfId="9418"/>
    <cellStyle name="Calculation 4 2 4 2 5" xfId="9419"/>
    <cellStyle name="Calculation 4 2 4 2 6" xfId="9420"/>
    <cellStyle name="Calculation 4 2 4 2 7" xfId="9421"/>
    <cellStyle name="Calculation 4 2 4 3" xfId="9422"/>
    <cellStyle name="Calculation 4 2 4 3 2" xfId="9423"/>
    <cellStyle name="Calculation 4 2 4 3 3" xfId="9424"/>
    <cellStyle name="Calculation 4 2 4 3 4" xfId="9425"/>
    <cellStyle name="Calculation 4 2 4 3 5" xfId="9426"/>
    <cellStyle name="Calculation 4 2 4 3 6" xfId="9427"/>
    <cellStyle name="Calculation 4 2 4 3 7" xfId="9428"/>
    <cellStyle name="Calculation 4 2 4 4" xfId="9429"/>
    <cellStyle name="Calculation 4 2 4 5" xfId="9430"/>
    <cellStyle name="Calculation 4 2 4 6" xfId="9431"/>
    <cellStyle name="Calculation 4 2 4 7" xfId="9432"/>
    <cellStyle name="Calculation 4 2 4 8" xfId="9433"/>
    <cellStyle name="Calculation 4 2 5" xfId="9434"/>
    <cellStyle name="Calculation 4 2 5 2" xfId="9435"/>
    <cellStyle name="Calculation 4 2 5 2 2" xfId="9436"/>
    <cellStyle name="Calculation 4 2 5 2 2 2" xfId="9437"/>
    <cellStyle name="Calculation 4 2 5 2 2 3" xfId="9438"/>
    <cellStyle name="Calculation 4 2 5 2 2 4" xfId="9439"/>
    <cellStyle name="Calculation 4 2 5 2 2 5" xfId="9440"/>
    <cellStyle name="Calculation 4 2 5 2 2 6" xfId="9441"/>
    <cellStyle name="Calculation 4 2 5 2 2 7" xfId="9442"/>
    <cellStyle name="Calculation 4 2 5 2 2 8" xfId="9443"/>
    <cellStyle name="Calculation 4 2 5 2 3" xfId="9444"/>
    <cellStyle name="Calculation 4 2 5 2 3 2" xfId="9445"/>
    <cellStyle name="Calculation 4 2 5 2 4" xfId="9446"/>
    <cellStyle name="Calculation 4 2 5 2 5" xfId="9447"/>
    <cellStyle name="Calculation 4 2 5 2 6" xfId="9448"/>
    <cellStyle name="Calculation 4 2 5 2 7" xfId="9449"/>
    <cellStyle name="Calculation 4 2 5 3" xfId="9450"/>
    <cellStyle name="Calculation 4 2 5 3 2" xfId="9451"/>
    <cellStyle name="Calculation 4 2 5 3 3" xfId="9452"/>
    <cellStyle name="Calculation 4 2 5 3 4" xfId="9453"/>
    <cellStyle name="Calculation 4 2 5 3 5" xfId="9454"/>
    <cellStyle name="Calculation 4 2 5 3 6" xfId="9455"/>
    <cellStyle name="Calculation 4 2 5 3 7" xfId="9456"/>
    <cellStyle name="Calculation 4 2 5 4" xfId="9457"/>
    <cellStyle name="Calculation 4 2 5 5" xfId="9458"/>
    <cellStyle name="Calculation 4 2 5 6" xfId="9459"/>
    <cellStyle name="Calculation 4 2 5 7" xfId="9460"/>
    <cellStyle name="Calculation 4 2 5 8" xfId="9461"/>
    <cellStyle name="Calculation 4 2 6" xfId="9462"/>
    <cellStyle name="Calculation 4 2 6 2" xfId="9463"/>
    <cellStyle name="Calculation 4 2 6 2 2" xfId="9464"/>
    <cellStyle name="Calculation 4 2 6 2 3" xfId="9465"/>
    <cellStyle name="Calculation 4 2 6 2 4" xfId="9466"/>
    <cellStyle name="Calculation 4 2 6 2 5" xfId="9467"/>
    <cellStyle name="Calculation 4 2 6 2 6" xfId="9468"/>
    <cellStyle name="Calculation 4 2 6 2 7" xfId="9469"/>
    <cellStyle name="Calculation 4 2 6 2 8" xfId="9470"/>
    <cellStyle name="Calculation 4 2 6 3" xfId="9471"/>
    <cellStyle name="Calculation 4 2 6 3 2" xfId="9472"/>
    <cellStyle name="Calculation 4 2 6 4" xfId="9473"/>
    <cellStyle name="Calculation 4 2 6 5" xfId="9474"/>
    <cellStyle name="Calculation 4 2 6 6" xfId="9475"/>
    <cellStyle name="Calculation 4 2 6 7" xfId="9476"/>
    <cellStyle name="Calculation 4 2 7" xfId="9477"/>
    <cellStyle name="Calculation 4 2 7 2" xfId="9478"/>
    <cellStyle name="Calculation 4 2 7 3" xfId="9479"/>
    <cellStyle name="Calculation 4 2 7 4" xfId="9480"/>
    <cellStyle name="Calculation 4 2 7 5" xfId="9481"/>
    <cellStyle name="Calculation 4 2 7 6" xfId="9482"/>
    <cellStyle name="Calculation 4 2 7 7" xfId="9483"/>
    <cellStyle name="Calculation 4 2 8" xfId="9484"/>
    <cellStyle name="Calculation 4 2 9" xfId="9485"/>
    <cellStyle name="Calculation 4 3" xfId="9486"/>
    <cellStyle name="Calculation 4 3 10" xfId="9487"/>
    <cellStyle name="Calculation 4 3 11" xfId="9488"/>
    <cellStyle name="Calculation 4 3 2" xfId="9489"/>
    <cellStyle name="Calculation 4 3 2 2" xfId="9490"/>
    <cellStyle name="Calculation 4 3 2 2 2" xfId="9491"/>
    <cellStyle name="Calculation 4 3 2 2 2 2" xfId="9492"/>
    <cellStyle name="Calculation 4 3 2 2 2 3" xfId="9493"/>
    <cellStyle name="Calculation 4 3 2 2 2 4" xfId="9494"/>
    <cellStyle name="Calculation 4 3 2 2 2 5" xfId="9495"/>
    <cellStyle name="Calculation 4 3 2 2 2 6" xfId="9496"/>
    <cellStyle name="Calculation 4 3 2 2 2 7" xfId="9497"/>
    <cellStyle name="Calculation 4 3 2 2 2 8" xfId="9498"/>
    <cellStyle name="Calculation 4 3 2 2 3" xfId="9499"/>
    <cellStyle name="Calculation 4 3 2 2 3 2" xfId="9500"/>
    <cellStyle name="Calculation 4 3 2 2 4" xfId="9501"/>
    <cellStyle name="Calculation 4 3 2 2 5" xfId="9502"/>
    <cellStyle name="Calculation 4 3 2 2 6" xfId="9503"/>
    <cellStyle name="Calculation 4 3 2 2 7" xfId="9504"/>
    <cellStyle name="Calculation 4 3 2 3" xfId="9505"/>
    <cellStyle name="Calculation 4 3 2 3 2" xfId="9506"/>
    <cellStyle name="Calculation 4 3 2 3 3" xfId="9507"/>
    <cellStyle name="Calculation 4 3 2 3 4" xfId="9508"/>
    <cellStyle name="Calculation 4 3 2 3 5" xfId="9509"/>
    <cellStyle name="Calculation 4 3 2 3 6" xfId="9510"/>
    <cellStyle name="Calculation 4 3 2 3 7" xfId="9511"/>
    <cellStyle name="Calculation 4 3 2 4" xfId="9512"/>
    <cellStyle name="Calculation 4 3 2 5" xfId="9513"/>
    <cellStyle name="Calculation 4 3 2 6" xfId="9514"/>
    <cellStyle name="Calculation 4 3 2 7" xfId="9515"/>
    <cellStyle name="Calculation 4 3 2 8" xfId="9516"/>
    <cellStyle name="Calculation 4 3 3" xfId="9517"/>
    <cellStyle name="Calculation 4 3 3 2" xfId="9518"/>
    <cellStyle name="Calculation 4 3 3 2 2" xfId="9519"/>
    <cellStyle name="Calculation 4 3 3 2 2 2" xfId="9520"/>
    <cellStyle name="Calculation 4 3 3 2 2 3" xfId="9521"/>
    <cellStyle name="Calculation 4 3 3 2 2 4" xfId="9522"/>
    <cellStyle name="Calculation 4 3 3 2 2 5" xfId="9523"/>
    <cellStyle name="Calculation 4 3 3 2 2 6" xfId="9524"/>
    <cellStyle name="Calculation 4 3 3 2 2 7" xfId="9525"/>
    <cellStyle name="Calculation 4 3 3 2 2 8" xfId="9526"/>
    <cellStyle name="Calculation 4 3 3 2 3" xfId="9527"/>
    <cellStyle name="Calculation 4 3 3 2 3 2" xfId="9528"/>
    <cellStyle name="Calculation 4 3 3 2 4" xfId="9529"/>
    <cellStyle name="Calculation 4 3 3 2 5" xfId="9530"/>
    <cellStyle name="Calculation 4 3 3 2 6" xfId="9531"/>
    <cellStyle name="Calculation 4 3 3 2 7" xfId="9532"/>
    <cellStyle name="Calculation 4 3 3 3" xfId="9533"/>
    <cellStyle name="Calculation 4 3 3 3 2" xfId="9534"/>
    <cellStyle name="Calculation 4 3 3 3 3" xfId="9535"/>
    <cellStyle name="Calculation 4 3 3 3 4" xfId="9536"/>
    <cellStyle name="Calculation 4 3 3 3 5" xfId="9537"/>
    <cellStyle name="Calculation 4 3 3 3 6" xfId="9538"/>
    <cellStyle name="Calculation 4 3 3 3 7" xfId="9539"/>
    <cellStyle name="Calculation 4 3 3 4" xfId="9540"/>
    <cellStyle name="Calculation 4 3 3 5" xfId="9541"/>
    <cellStyle name="Calculation 4 3 3 6" xfId="9542"/>
    <cellStyle name="Calculation 4 3 3 7" xfId="9543"/>
    <cellStyle name="Calculation 4 3 3 8" xfId="9544"/>
    <cellStyle name="Calculation 4 3 4" xfId="9545"/>
    <cellStyle name="Calculation 4 3 4 2" xfId="9546"/>
    <cellStyle name="Calculation 4 3 4 2 2" xfId="9547"/>
    <cellStyle name="Calculation 4 3 4 2 2 2" xfId="9548"/>
    <cellStyle name="Calculation 4 3 4 2 2 3" xfId="9549"/>
    <cellStyle name="Calculation 4 3 4 2 2 4" xfId="9550"/>
    <cellStyle name="Calculation 4 3 4 2 2 5" xfId="9551"/>
    <cellStyle name="Calculation 4 3 4 2 2 6" xfId="9552"/>
    <cellStyle name="Calculation 4 3 4 2 2 7" xfId="9553"/>
    <cellStyle name="Calculation 4 3 4 2 2 8" xfId="9554"/>
    <cellStyle name="Calculation 4 3 4 2 3" xfId="9555"/>
    <cellStyle name="Calculation 4 3 4 2 3 2" xfId="9556"/>
    <cellStyle name="Calculation 4 3 4 2 4" xfId="9557"/>
    <cellStyle name="Calculation 4 3 4 2 5" xfId="9558"/>
    <cellStyle name="Calculation 4 3 4 2 6" xfId="9559"/>
    <cellStyle name="Calculation 4 3 4 2 7" xfId="9560"/>
    <cellStyle name="Calculation 4 3 4 3" xfId="9561"/>
    <cellStyle name="Calculation 4 3 4 3 2" xfId="9562"/>
    <cellStyle name="Calculation 4 3 4 3 3" xfId="9563"/>
    <cellStyle name="Calculation 4 3 4 3 4" xfId="9564"/>
    <cellStyle name="Calculation 4 3 4 3 5" xfId="9565"/>
    <cellStyle name="Calculation 4 3 4 3 6" xfId="9566"/>
    <cellStyle name="Calculation 4 3 4 3 7" xfId="9567"/>
    <cellStyle name="Calculation 4 3 4 4" xfId="9568"/>
    <cellStyle name="Calculation 4 3 4 5" xfId="9569"/>
    <cellStyle name="Calculation 4 3 4 6" xfId="9570"/>
    <cellStyle name="Calculation 4 3 4 7" xfId="9571"/>
    <cellStyle name="Calculation 4 3 4 8" xfId="9572"/>
    <cellStyle name="Calculation 4 3 5" xfId="9573"/>
    <cellStyle name="Calculation 4 3 5 2" xfId="9574"/>
    <cellStyle name="Calculation 4 3 5 2 2" xfId="9575"/>
    <cellStyle name="Calculation 4 3 5 2 3" xfId="9576"/>
    <cellStyle name="Calculation 4 3 5 2 4" xfId="9577"/>
    <cellStyle name="Calculation 4 3 5 2 5" xfId="9578"/>
    <cellStyle name="Calculation 4 3 5 2 6" xfId="9579"/>
    <cellStyle name="Calculation 4 3 5 2 7" xfId="9580"/>
    <cellStyle name="Calculation 4 3 5 2 8" xfId="9581"/>
    <cellStyle name="Calculation 4 3 5 3" xfId="9582"/>
    <cellStyle name="Calculation 4 3 5 3 2" xfId="9583"/>
    <cellStyle name="Calculation 4 3 5 4" xfId="9584"/>
    <cellStyle name="Calculation 4 3 5 5" xfId="9585"/>
    <cellStyle name="Calculation 4 3 5 6" xfId="9586"/>
    <cellStyle name="Calculation 4 3 5 7" xfId="9587"/>
    <cellStyle name="Calculation 4 3 6" xfId="9588"/>
    <cellStyle name="Calculation 4 3 6 2" xfId="9589"/>
    <cellStyle name="Calculation 4 3 6 3" xfId="9590"/>
    <cellStyle name="Calculation 4 3 6 4" xfId="9591"/>
    <cellStyle name="Calculation 4 3 6 5" xfId="9592"/>
    <cellStyle name="Calculation 4 3 6 6" xfId="9593"/>
    <cellStyle name="Calculation 4 3 6 7" xfId="9594"/>
    <cellStyle name="Calculation 4 3 7" xfId="9595"/>
    <cellStyle name="Calculation 4 3 8" xfId="9596"/>
    <cellStyle name="Calculation 4 3 9" xfId="9597"/>
    <cellStyle name="Calculation 4 4" xfId="9598"/>
    <cellStyle name="Calculation 4 4 10" xfId="9599"/>
    <cellStyle name="Calculation 4 4 11" xfId="9600"/>
    <cellStyle name="Calculation 4 4 2" xfId="9601"/>
    <cellStyle name="Calculation 4 4 2 2" xfId="9602"/>
    <cellStyle name="Calculation 4 4 2 2 2" xfId="9603"/>
    <cellStyle name="Calculation 4 4 2 2 2 2" xfId="9604"/>
    <cellStyle name="Calculation 4 4 2 2 2 3" xfId="9605"/>
    <cellStyle name="Calculation 4 4 2 2 2 4" xfId="9606"/>
    <cellStyle name="Calculation 4 4 2 2 2 5" xfId="9607"/>
    <cellStyle name="Calculation 4 4 2 2 2 6" xfId="9608"/>
    <cellStyle name="Calculation 4 4 2 2 2 7" xfId="9609"/>
    <cellStyle name="Calculation 4 4 2 2 2 8" xfId="9610"/>
    <cellStyle name="Calculation 4 4 2 2 3" xfId="9611"/>
    <cellStyle name="Calculation 4 4 2 2 3 2" xfId="9612"/>
    <cellStyle name="Calculation 4 4 2 2 4" xfId="9613"/>
    <cellStyle name="Calculation 4 4 2 2 5" xfId="9614"/>
    <cellStyle name="Calculation 4 4 2 2 6" xfId="9615"/>
    <cellStyle name="Calculation 4 4 2 2 7" xfId="9616"/>
    <cellStyle name="Calculation 4 4 2 3" xfId="9617"/>
    <cellStyle name="Calculation 4 4 2 3 2" xfId="9618"/>
    <cellStyle name="Calculation 4 4 2 3 3" xfId="9619"/>
    <cellStyle name="Calculation 4 4 2 3 4" xfId="9620"/>
    <cellStyle name="Calculation 4 4 2 3 5" xfId="9621"/>
    <cellStyle name="Calculation 4 4 2 3 6" xfId="9622"/>
    <cellStyle name="Calculation 4 4 2 3 7" xfId="9623"/>
    <cellStyle name="Calculation 4 4 2 4" xfId="9624"/>
    <cellStyle name="Calculation 4 4 2 5" xfId="9625"/>
    <cellStyle name="Calculation 4 4 2 6" xfId="9626"/>
    <cellStyle name="Calculation 4 4 2 7" xfId="9627"/>
    <cellStyle name="Calculation 4 4 2 8" xfId="9628"/>
    <cellStyle name="Calculation 4 4 3" xfId="9629"/>
    <cellStyle name="Calculation 4 4 3 2" xfId="9630"/>
    <cellStyle name="Calculation 4 4 3 2 2" xfId="9631"/>
    <cellStyle name="Calculation 4 4 3 2 2 2" xfId="9632"/>
    <cellStyle name="Calculation 4 4 3 2 2 3" xfId="9633"/>
    <cellStyle name="Calculation 4 4 3 2 2 4" xfId="9634"/>
    <cellStyle name="Calculation 4 4 3 2 2 5" xfId="9635"/>
    <cellStyle name="Calculation 4 4 3 2 2 6" xfId="9636"/>
    <cellStyle name="Calculation 4 4 3 2 2 7" xfId="9637"/>
    <cellStyle name="Calculation 4 4 3 2 2 8" xfId="9638"/>
    <cellStyle name="Calculation 4 4 3 2 3" xfId="9639"/>
    <cellStyle name="Calculation 4 4 3 2 3 2" xfId="9640"/>
    <cellStyle name="Calculation 4 4 3 2 4" xfId="9641"/>
    <cellStyle name="Calculation 4 4 3 2 5" xfId="9642"/>
    <cellStyle name="Calculation 4 4 3 2 6" xfId="9643"/>
    <cellStyle name="Calculation 4 4 3 2 7" xfId="9644"/>
    <cellStyle name="Calculation 4 4 3 3" xfId="9645"/>
    <cellStyle name="Calculation 4 4 3 3 2" xfId="9646"/>
    <cellStyle name="Calculation 4 4 3 3 3" xfId="9647"/>
    <cellStyle name="Calculation 4 4 3 3 4" xfId="9648"/>
    <cellStyle name="Calculation 4 4 3 3 5" xfId="9649"/>
    <cellStyle name="Calculation 4 4 3 3 6" xfId="9650"/>
    <cellStyle name="Calculation 4 4 3 3 7" xfId="9651"/>
    <cellStyle name="Calculation 4 4 3 4" xfId="9652"/>
    <cellStyle name="Calculation 4 4 3 5" xfId="9653"/>
    <cellStyle name="Calculation 4 4 3 6" xfId="9654"/>
    <cellStyle name="Calculation 4 4 3 7" xfId="9655"/>
    <cellStyle name="Calculation 4 4 3 8" xfId="9656"/>
    <cellStyle name="Calculation 4 4 4" xfId="9657"/>
    <cellStyle name="Calculation 4 4 4 2" xfId="9658"/>
    <cellStyle name="Calculation 4 4 4 2 2" xfId="9659"/>
    <cellStyle name="Calculation 4 4 4 2 2 2" xfId="9660"/>
    <cellStyle name="Calculation 4 4 4 2 2 3" xfId="9661"/>
    <cellStyle name="Calculation 4 4 4 2 2 4" xfId="9662"/>
    <cellStyle name="Calculation 4 4 4 2 2 5" xfId="9663"/>
    <cellStyle name="Calculation 4 4 4 2 2 6" xfId="9664"/>
    <cellStyle name="Calculation 4 4 4 2 2 7" xfId="9665"/>
    <cellStyle name="Calculation 4 4 4 2 2 8" xfId="9666"/>
    <cellStyle name="Calculation 4 4 4 2 3" xfId="9667"/>
    <cellStyle name="Calculation 4 4 4 2 3 2" xfId="9668"/>
    <cellStyle name="Calculation 4 4 4 2 4" xfId="9669"/>
    <cellStyle name="Calculation 4 4 4 2 5" xfId="9670"/>
    <cellStyle name="Calculation 4 4 4 2 6" xfId="9671"/>
    <cellStyle name="Calculation 4 4 4 2 7" xfId="9672"/>
    <cellStyle name="Calculation 4 4 4 3" xfId="9673"/>
    <cellStyle name="Calculation 4 4 4 3 2" xfId="9674"/>
    <cellStyle name="Calculation 4 4 4 3 3" xfId="9675"/>
    <cellStyle name="Calculation 4 4 4 3 4" xfId="9676"/>
    <cellStyle name="Calculation 4 4 4 3 5" xfId="9677"/>
    <cellStyle name="Calculation 4 4 4 3 6" xfId="9678"/>
    <cellStyle name="Calculation 4 4 4 3 7" xfId="9679"/>
    <cellStyle name="Calculation 4 4 4 4" xfId="9680"/>
    <cellStyle name="Calculation 4 4 4 5" xfId="9681"/>
    <cellStyle name="Calculation 4 4 4 6" xfId="9682"/>
    <cellStyle name="Calculation 4 4 4 7" xfId="9683"/>
    <cellStyle name="Calculation 4 4 4 8" xfId="9684"/>
    <cellStyle name="Calculation 4 4 5" xfId="9685"/>
    <cellStyle name="Calculation 4 4 5 2" xfId="9686"/>
    <cellStyle name="Calculation 4 4 5 2 2" xfId="9687"/>
    <cellStyle name="Calculation 4 4 5 2 3" xfId="9688"/>
    <cellStyle name="Calculation 4 4 5 2 4" xfId="9689"/>
    <cellStyle name="Calculation 4 4 5 2 5" xfId="9690"/>
    <cellStyle name="Calculation 4 4 5 2 6" xfId="9691"/>
    <cellStyle name="Calculation 4 4 5 2 7" xfId="9692"/>
    <cellStyle name="Calculation 4 4 5 2 8" xfId="9693"/>
    <cellStyle name="Calculation 4 4 5 3" xfId="9694"/>
    <cellStyle name="Calculation 4 4 5 3 2" xfId="9695"/>
    <cellStyle name="Calculation 4 4 5 4" xfId="9696"/>
    <cellStyle name="Calculation 4 4 5 5" xfId="9697"/>
    <cellStyle name="Calculation 4 4 5 6" xfId="9698"/>
    <cellStyle name="Calculation 4 4 5 7" xfId="9699"/>
    <cellStyle name="Calculation 4 4 6" xfId="9700"/>
    <cellStyle name="Calculation 4 4 6 2" xfId="9701"/>
    <cellStyle name="Calculation 4 4 6 3" xfId="9702"/>
    <cellStyle name="Calculation 4 4 6 4" xfId="9703"/>
    <cellStyle name="Calculation 4 4 6 5" xfId="9704"/>
    <cellStyle name="Calculation 4 4 6 6" xfId="9705"/>
    <cellStyle name="Calculation 4 4 6 7" xfId="9706"/>
    <cellStyle name="Calculation 4 4 7" xfId="9707"/>
    <cellStyle name="Calculation 4 4 8" xfId="9708"/>
    <cellStyle name="Calculation 4 4 9" xfId="9709"/>
    <cellStyle name="Calculation 4 5" xfId="9710"/>
    <cellStyle name="Calculation 4 5 2" xfId="9711"/>
    <cellStyle name="Calculation 4 5 2 2" xfId="9712"/>
    <cellStyle name="Calculation 4 5 2 2 2" xfId="9713"/>
    <cellStyle name="Calculation 4 5 2 2 3" xfId="9714"/>
    <cellStyle name="Calculation 4 5 2 2 4" xfId="9715"/>
    <cellStyle name="Calculation 4 5 2 2 5" xfId="9716"/>
    <cellStyle name="Calculation 4 5 2 2 6" xfId="9717"/>
    <cellStyle name="Calculation 4 5 2 2 7" xfId="9718"/>
    <cellStyle name="Calculation 4 5 2 2 8" xfId="9719"/>
    <cellStyle name="Calculation 4 5 2 3" xfId="9720"/>
    <cellStyle name="Calculation 4 5 2 3 2" xfId="9721"/>
    <cellStyle name="Calculation 4 5 2 4" xfId="9722"/>
    <cellStyle name="Calculation 4 5 2 5" xfId="9723"/>
    <cellStyle name="Calculation 4 5 2 6" xfId="9724"/>
    <cellStyle name="Calculation 4 5 2 7" xfId="9725"/>
    <cellStyle name="Calculation 4 5 3" xfId="9726"/>
    <cellStyle name="Calculation 4 5 3 2" xfId="9727"/>
    <cellStyle name="Calculation 4 5 3 3" xfId="9728"/>
    <cellStyle name="Calculation 4 5 3 4" xfId="9729"/>
    <cellStyle name="Calculation 4 5 3 5" xfId="9730"/>
    <cellStyle name="Calculation 4 5 3 6" xfId="9731"/>
    <cellStyle name="Calculation 4 5 3 7" xfId="9732"/>
    <cellStyle name="Calculation 4 5 4" xfId="9733"/>
    <cellStyle name="Calculation 4 5 5" xfId="9734"/>
    <cellStyle name="Calculation 4 5 6" xfId="9735"/>
    <cellStyle name="Calculation 4 5 7" xfId="9736"/>
    <cellStyle name="Calculation 4 5 8" xfId="9737"/>
    <cellStyle name="Calculation 4 6" xfId="9738"/>
    <cellStyle name="Calculation 4 6 2" xfId="9739"/>
    <cellStyle name="Calculation 4 6 2 2" xfId="9740"/>
    <cellStyle name="Calculation 4 6 2 2 2" xfId="9741"/>
    <cellStyle name="Calculation 4 6 2 2 3" xfId="9742"/>
    <cellStyle name="Calculation 4 6 2 2 4" xfId="9743"/>
    <cellStyle name="Calculation 4 6 2 2 5" xfId="9744"/>
    <cellStyle name="Calculation 4 6 2 2 6" xfId="9745"/>
    <cellStyle name="Calculation 4 6 2 2 7" xfId="9746"/>
    <cellStyle name="Calculation 4 6 2 2 8" xfId="9747"/>
    <cellStyle name="Calculation 4 6 2 3" xfId="9748"/>
    <cellStyle name="Calculation 4 6 2 3 2" xfId="9749"/>
    <cellStyle name="Calculation 4 6 2 4" xfId="9750"/>
    <cellStyle name="Calculation 4 6 2 5" xfId="9751"/>
    <cellStyle name="Calculation 4 6 2 6" xfId="9752"/>
    <cellStyle name="Calculation 4 6 2 7" xfId="9753"/>
    <cellStyle name="Calculation 4 6 3" xfId="9754"/>
    <cellStyle name="Calculation 4 6 3 2" xfId="9755"/>
    <cellStyle name="Calculation 4 6 3 3" xfId="9756"/>
    <cellStyle name="Calculation 4 6 3 4" xfId="9757"/>
    <cellStyle name="Calculation 4 6 3 5" xfId="9758"/>
    <cellStyle name="Calculation 4 6 3 6" xfId="9759"/>
    <cellStyle name="Calculation 4 6 3 7" xfId="9760"/>
    <cellStyle name="Calculation 4 6 4" xfId="9761"/>
    <cellStyle name="Calculation 4 6 5" xfId="9762"/>
    <cellStyle name="Calculation 4 6 6" xfId="9763"/>
    <cellStyle name="Calculation 4 6 7" xfId="9764"/>
    <cellStyle name="Calculation 4 6 8" xfId="9765"/>
    <cellStyle name="Calculation 4 7" xfId="9766"/>
    <cellStyle name="Calculation 4 7 2" xfId="9767"/>
    <cellStyle name="Calculation 4 7 2 2" xfId="9768"/>
    <cellStyle name="Calculation 4 7 2 2 2" xfId="9769"/>
    <cellStyle name="Calculation 4 7 2 2 3" xfId="9770"/>
    <cellStyle name="Calculation 4 7 2 2 4" xfId="9771"/>
    <cellStyle name="Calculation 4 7 2 2 5" xfId="9772"/>
    <cellStyle name="Calculation 4 7 2 2 6" xfId="9773"/>
    <cellStyle name="Calculation 4 7 2 2 7" xfId="9774"/>
    <cellStyle name="Calculation 4 7 2 2 8" xfId="9775"/>
    <cellStyle name="Calculation 4 7 2 3" xfId="9776"/>
    <cellStyle name="Calculation 4 7 2 3 2" xfId="9777"/>
    <cellStyle name="Calculation 4 7 2 4" xfId="9778"/>
    <cellStyle name="Calculation 4 7 2 5" xfId="9779"/>
    <cellStyle name="Calculation 4 7 2 6" xfId="9780"/>
    <cellStyle name="Calculation 4 7 2 7" xfId="9781"/>
    <cellStyle name="Calculation 4 7 3" xfId="9782"/>
    <cellStyle name="Calculation 4 7 3 2" xfId="9783"/>
    <cellStyle name="Calculation 4 7 3 3" xfId="9784"/>
    <cellStyle name="Calculation 4 7 3 4" xfId="9785"/>
    <cellStyle name="Calculation 4 7 3 5" xfId="9786"/>
    <cellStyle name="Calculation 4 7 3 6" xfId="9787"/>
    <cellStyle name="Calculation 4 7 3 7" xfId="9788"/>
    <cellStyle name="Calculation 4 7 4" xfId="9789"/>
    <cellStyle name="Calculation 4 7 5" xfId="9790"/>
    <cellStyle name="Calculation 4 7 6" xfId="9791"/>
    <cellStyle name="Calculation 4 7 7" xfId="9792"/>
    <cellStyle name="Calculation 4 7 8" xfId="9793"/>
    <cellStyle name="Calculation 4 8" xfId="9794"/>
    <cellStyle name="Calculation 4 8 2" xfId="9795"/>
    <cellStyle name="Calculation 4 8 2 2" xfId="9796"/>
    <cellStyle name="Calculation 4 8 2 3" xfId="9797"/>
    <cellStyle name="Calculation 4 8 2 4" xfId="9798"/>
    <cellStyle name="Calculation 4 8 2 5" xfId="9799"/>
    <cellStyle name="Calculation 4 8 2 6" xfId="9800"/>
    <cellStyle name="Calculation 4 8 2 7" xfId="9801"/>
    <cellStyle name="Calculation 4 8 2 8" xfId="9802"/>
    <cellStyle name="Calculation 4 8 3" xfId="9803"/>
    <cellStyle name="Calculation 4 8 3 2" xfId="9804"/>
    <cellStyle name="Calculation 4 8 4" xfId="9805"/>
    <cellStyle name="Calculation 4 8 5" xfId="9806"/>
    <cellStyle name="Calculation 4 8 6" xfId="9807"/>
    <cellStyle name="Calculation 4 8 7" xfId="9808"/>
    <cellStyle name="Calculation 4 9" xfId="9809"/>
    <cellStyle name="Calculation 4 9 2" xfId="9810"/>
    <cellStyle name="Calculation 4 9 3" xfId="9811"/>
    <cellStyle name="Calculation 4 9 4" xfId="9812"/>
    <cellStyle name="Calculation 4 9 5" xfId="9813"/>
    <cellStyle name="Calculation 4 9 6" xfId="9814"/>
    <cellStyle name="Calculation 4 9 7" xfId="9815"/>
    <cellStyle name="Calculation 5" xfId="9816"/>
    <cellStyle name="Calculation 5 10" xfId="9817"/>
    <cellStyle name="Calculation 5 11" xfId="9818"/>
    <cellStyle name="Calculation 5 12" xfId="9819"/>
    <cellStyle name="Calculation 5 13" xfId="9820"/>
    <cellStyle name="Calculation 5 14" xfId="9821"/>
    <cellStyle name="Calculation 5 2" xfId="9822"/>
    <cellStyle name="Calculation 5 2 10" xfId="9823"/>
    <cellStyle name="Calculation 5 2 11" xfId="9824"/>
    <cellStyle name="Calculation 5 2 12" xfId="9825"/>
    <cellStyle name="Calculation 5 2 2" xfId="9826"/>
    <cellStyle name="Calculation 5 2 2 10" xfId="9827"/>
    <cellStyle name="Calculation 5 2 2 11" xfId="9828"/>
    <cellStyle name="Calculation 5 2 2 2" xfId="9829"/>
    <cellStyle name="Calculation 5 2 2 2 2" xfId="9830"/>
    <cellStyle name="Calculation 5 2 2 2 2 2" xfId="9831"/>
    <cellStyle name="Calculation 5 2 2 2 2 2 2" xfId="9832"/>
    <cellStyle name="Calculation 5 2 2 2 2 2 3" xfId="9833"/>
    <cellStyle name="Calculation 5 2 2 2 2 2 4" xfId="9834"/>
    <cellStyle name="Calculation 5 2 2 2 2 2 5" xfId="9835"/>
    <cellStyle name="Calculation 5 2 2 2 2 2 6" xfId="9836"/>
    <cellStyle name="Calculation 5 2 2 2 2 2 7" xfId="9837"/>
    <cellStyle name="Calculation 5 2 2 2 2 2 8" xfId="9838"/>
    <cellStyle name="Calculation 5 2 2 2 2 3" xfId="9839"/>
    <cellStyle name="Calculation 5 2 2 2 2 3 2" xfId="9840"/>
    <cellStyle name="Calculation 5 2 2 2 2 4" xfId="9841"/>
    <cellStyle name="Calculation 5 2 2 2 2 5" xfId="9842"/>
    <cellStyle name="Calculation 5 2 2 2 2 6" xfId="9843"/>
    <cellStyle name="Calculation 5 2 2 2 2 7" xfId="9844"/>
    <cellStyle name="Calculation 5 2 2 2 3" xfId="9845"/>
    <cellStyle name="Calculation 5 2 2 2 3 2" xfId="9846"/>
    <cellStyle name="Calculation 5 2 2 2 3 3" xfId="9847"/>
    <cellStyle name="Calculation 5 2 2 2 3 4" xfId="9848"/>
    <cellStyle name="Calculation 5 2 2 2 3 5" xfId="9849"/>
    <cellStyle name="Calculation 5 2 2 2 3 6" xfId="9850"/>
    <cellStyle name="Calculation 5 2 2 2 3 7" xfId="9851"/>
    <cellStyle name="Calculation 5 2 2 2 4" xfId="9852"/>
    <cellStyle name="Calculation 5 2 2 2 5" xfId="9853"/>
    <cellStyle name="Calculation 5 2 2 2 6" xfId="9854"/>
    <cellStyle name="Calculation 5 2 2 2 7" xfId="9855"/>
    <cellStyle name="Calculation 5 2 2 2 8" xfId="9856"/>
    <cellStyle name="Calculation 5 2 2 3" xfId="9857"/>
    <cellStyle name="Calculation 5 2 2 3 2" xfId="9858"/>
    <cellStyle name="Calculation 5 2 2 3 2 2" xfId="9859"/>
    <cellStyle name="Calculation 5 2 2 3 2 2 2" xfId="9860"/>
    <cellStyle name="Calculation 5 2 2 3 2 2 3" xfId="9861"/>
    <cellStyle name="Calculation 5 2 2 3 2 2 4" xfId="9862"/>
    <cellStyle name="Calculation 5 2 2 3 2 2 5" xfId="9863"/>
    <cellStyle name="Calculation 5 2 2 3 2 2 6" xfId="9864"/>
    <cellStyle name="Calculation 5 2 2 3 2 2 7" xfId="9865"/>
    <cellStyle name="Calculation 5 2 2 3 2 2 8" xfId="9866"/>
    <cellStyle name="Calculation 5 2 2 3 2 3" xfId="9867"/>
    <cellStyle name="Calculation 5 2 2 3 2 3 2" xfId="9868"/>
    <cellStyle name="Calculation 5 2 2 3 2 4" xfId="9869"/>
    <cellStyle name="Calculation 5 2 2 3 2 5" xfId="9870"/>
    <cellStyle name="Calculation 5 2 2 3 2 6" xfId="9871"/>
    <cellStyle name="Calculation 5 2 2 3 2 7" xfId="9872"/>
    <cellStyle name="Calculation 5 2 2 3 3" xfId="9873"/>
    <cellStyle name="Calculation 5 2 2 3 3 2" xfId="9874"/>
    <cellStyle name="Calculation 5 2 2 3 3 3" xfId="9875"/>
    <cellStyle name="Calculation 5 2 2 3 3 4" xfId="9876"/>
    <cellStyle name="Calculation 5 2 2 3 3 5" xfId="9877"/>
    <cellStyle name="Calculation 5 2 2 3 3 6" xfId="9878"/>
    <cellStyle name="Calculation 5 2 2 3 3 7" xfId="9879"/>
    <cellStyle name="Calculation 5 2 2 3 4" xfId="9880"/>
    <cellStyle name="Calculation 5 2 2 3 5" xfId="9881"/>
    <cellStyle name="Calculation 5 2 2 3 6" xfId="9882"/>
    <cellStyle name="Calculation 5 2 2 3 7" xfId="9883"/>
    <cellStyle name="Calculation 5 2 2 3 8" xfId="9884"/>
    <cellStyle name="Calculation 5 2 2 4" xfId="9885"/>
    <cellStyle name="Calculation 5 2 2 4 2" xfId="9886"/>
    <cellStyle name="Calculation 5 2 2 4 2 2" xfId="9887"/>
    <cellStyle name="Calculation 5 2 2 4 2 2 2" xfId="9888"/>
    <cellStyle name="Calculation 5 2 2 4 2 2 3" xfId="9889"/>
    <cellStyle name="Calculation 5 2 2 4 2 2 4" xfId="9890"/>
    <cellStyle name="Calculation 5 2 2 4 2 2 5" xfId="9891"/>
    <cellStyle name="Calculation 5 2 2 4 2 2 6" xfId="9892"/>
    <cellStyle name="Calculation 5 2 2 4 2 2 7" xfId="9893"/>
    <cellStyle name="Calculation 5 2 2 4 2 2 8" xfId="9894"/>
    <cellStyle name="Calculation 5 2 2 4 2 3" xfId="9895"/>
    <cellStyle name="Calculation 5 2 2 4 2 3 2" xfId="9896"/>
    <cellStyle name="Calculation 5 2 2 4 2 4" xfId="9897"/>
    <cellStyle name="Calculation 5 2 2 4 2 5" xfId="9898"/>
    <cellStyle name="Calculation 5 2 2 4 2 6" xfId="9899"/>
    <cellStyle name="Calculation 5 2 2 4 2 7" xfId="9900"/>
    <cellStyle name="Calculation 5 2 2 4 3" xfId="9901"/>
    <cellStyle name="Calculation 5 2 2 4 3 2" xfId="9902"/>
    <cellStyle name="Calculation 5 2 2 4 3 3" xfId="9903"/>
    <cellStyle name="Calculation 5 2 2 4 3 4" xfId="9904"/>
    <cellStyle name="Calculation 5 2 2 4 3 5" xfId="9905"/>
    <cellStyle name="Calculation 5 2 2 4 3 6" xfId="9906"/>
    <cellStyle name="Calculation 5 2 2 4 3 7" xfId="9907"/>
    <cellStyle name="Calculation 5 2 2 4 4" xfId="9908"/>
    <cellStyle name="Calculation 5 2 2 4 5" xfId="9909"/>
    <cellStyle name="Calculation 5 2 2 4 6" xfId="9910"/>
    <cellStyle name="Calculation 5 2 2 4 7" xfId="9911"/>
    <cellStyle name="Calculation 5 2 2 4 8" xfId="9912"/>
    <cellStyle name="Calculation 5 2 2 5" xfId="9913"/>
    <cellStyle name="Calculation 5 2 2 5 2" xfId="9914"/>
    <cellStyle name="Calculation 5 2 2 5 2 2" xfId="9915"/>
    <cellStyle name="Calculation 5 2 2 5 2 3" xfId="9916"/>
    <cellStyle name="Calculation 5 2 2 5 2 4" xfId="9917"/>
    <cellStyle name="Calculation 5 2 2 5 2 5" xfId="9918"/>
    <cellStyle name="Calculation 5 2 2 5 2 6" xfId="9919"/>
    <cellStyle name="Calculation 5 2 2 5 2 7" xfId="9920"/>
    <cellStyle name="Calculation 5 2 2 5 2 8" xfId="9921"/>
    <cellStyle name="Calculation 5 2 2 5 3" xfId="9922"/>
    <cellStyle name="Calculation 5 2 2 5 3 2" xfId="9923"/>
    <cellStyle name="Calculation 5 2 2 5 4" xfId="9924"/>
    <cellStyle name="Calculation 5 2 2 5 5" xfId="9925"/>
    <cellStyle name="Calculation 5 2 2 5 6" xfId="9926"/>
    <cellStyle name="Calculation 5 2 2 5 7" xfId="9927"/>
    <cellStyle name="Calculation 5 2 2 6" xfId="9928"/>
    <cellStyle name="Calculation 5 2 2 6 2" xfId="9929"/>
    <cellStyle name="Calculation 5 2 2 6 3" xfId="9930"/>
    <cellStyle name="Calculation 5 2 2 6 4" xfId="9931"/>
    <cellStyle name="Calculation 5 2 2 6 5" xfId="9932"/>
    <cellStyle name="Calculation 5 2 2 6 6" xfId="9933"/>
    <cellStyle name="Calculation 5 2 2 6 7" xfId="9934"/>
    <cellStyle name="Calculation 5 2 2 7" xfId="9935"/>
    <cellStyle name="Calculation 5 2 2 8" xfId="9936"/>
    <cellStyle name="Calculation 5 2 2 9" xfId="9937"/>
    <cellStyle name="Calculation 5 2 3" xfId="9938"/>
    <cellStyle name="Calculation 5 2 3 2" xfId="9939"/>
    <cellStyle name="Calculation 5 2 3 2 2" xfId="9940"/>
    <cellStyle name="Calculation 5 2 3 2 2 2" xfId="9941"/>
    <cellStyle name="Calculation 5 2 3 2 2 3" xfId="9942"/>
    <cellStyle name="Calculation 5 2 3 2 2 4" xfId="9943"/>
    <cellStyle name="Calculation 5 2 3 2 2 5" xfId="9944"/>
    <cellStyle name="Calculation 5 2 3 2 2 6" xfId="9945"/>
    <cellStyle name="Calculation 5 2 3 2 2 7" xfId="9946"/>
    <cellStyle name="Calculation 5 2 3 2 2 8" xfId="9947"/>
    <cellStyle name="Calculation 5 2 3 2 3" xfId="9948"/>
    <cellStyle name="Calculation 5 2 3 2 3 2" xfId="9949"/>
    <cellStyle name="Calculation 5 2 3 2 4" xfId="9950"/>
    <cellStyle name="Calculation 5 2 3 2 5" xfId="9951"/>
    <cellStyle name="Calculation 5 2 3 2 6" xfId="9952"/>
    <cellStyle name="Calculation 5 2 3 2 7" xfId="9953"/>
    <cellStyle name="Calculation 5 2 3 3" xfId="9954"/>
    <cellStyle name="Calculation 5 2 3 3 2" xfId="9955"/>
    <cellStyle name="Calculation 5 2 3 3 3" xfId="9956"/>
    <cellStyle name="Calculation 5 2 3 3 4" xfId="9957"/>
    <cellStyle name="Calculation 5 2 3 3 5" xfId="9958"/>
    <cellStyle name="Calculation 5 2 3 3 6" xfId="9959"/>
    <cellStyle name="Calculation 5 2 3 3 7" xfId="9960"/>
    <cellStyle name="Calculation 5 2 3 4" xfId="9961"/>
    <cellStyle name="Calculation 5 2 3 5" xfId="9962"/>
    <cellStyle name="Calculation 5 2 3 6" xfId="9963"/>
    <cellStyle name="Calculation 5 2 3 7" xfId="9964"/>
    <cellStyle name="Calculation 5 2 3 8" xfId="9965"/>
    <cellStyle name="Calculation 5 2 4" xfId="9966"/>
    <cellStyle name="Calculation 5 2 4 2" xfId="9967"/>
    <cellStyle name="Calculation 5 2 4 2 2" xfId="9968"/>
    <cellStyle name="Calculation 5 2 4 2 2 2" xfId="9969"/>
    <cellStyle name="Calculation 5 2 4 2 2 3" xfId="9970"/>
    <cellStyle name="Calculation 5 2 4 2 2 4" xfId="9971"/>
    <cellStyle name="Calculation 5 2 4 2 2 5" xfId="9972"/>
    <cellStyle name="Calculation 5 2 4 2 2 6" xfId="9973"/>
    <cellStyle name="Calculation 5 2 4 2 2 7" xfId="9974"/>
    <cellStyle name="Calculation 5 2 4 2 2 8" xfId="9975"/>
    <cellStyle name="Calculation 5 2 4 2 3" xfId="9976"/>
    <cellStyle name="Calculation 5 2 4 2 3 2" xfId="9977"/>
    <cellStyle name="Calculation 5 2 4 2 4" xfId="9978"/>
    <cellStyle name="Calculation 5 2 4 2 5" xfId="9979"/>
    <cellStyle name="Calculation 5 2 4 2 6" xfId="9980"/>
    <cellStyle name="Calculation 5 2 4 2 7" xfId="9981"/>
    <cellStyle name="Calculation 5 2 4 3" xfId="9982"/>
    <cellStyle name="Calculation 5 2 4 3 2" xfId="9983"/>
    <cellStyle name="Calculation 5 2 4 3 3" xfId="9984"/>
    <cellStyle name="Calculation 5 2 4 3 4" xfId="9985"/>
    <cellStyle name="Calculation 5 2 4 3 5" xfId="9986"/>
    <cellStyle name="Calculation 5 2 4 3 6" xfId="9987"/>
    <cellStyle name="Calculation 5 2 4 3 7" xfId="9988"/>
    <cellStyle name="Calculation 5 2 4 4" xfId="9989"/>
    <cellStyle name="Calculation 5 2 4 5" xfId="9990"/>
    <cellStyle name="Calculation 5 2 4 6" xfId="9991"/>
    <cellStyle name="Calculation 5 2 4 7" xfId="9992"/>
    <cellStyle name="Calculation 5 2 4 8" xfId="9993"/>
    <cellStyle name="Calculation 5 2 5" xfId="9994"/>
    <cellStyle name="Calculation 5 2 5 2" xfId="9995"/>
    <cellStyle name="Calculation 5 2 5 2 2" xfId="9996"/>
    <cellStyle name="Calculation 5 2 5 2 2 2" xfId="9997"/>
    <cellStyle name="Calculation 5 2 5 2 2 3" xfId="9998"/>
    <cellStyle name="Calculation 5 2 5 2 2 4" xfId="9999"/>
    <cellStyle name="Calculation 5 2 5 2 2 5" xfId="10000"/>
    <cellStyle name="Calculation 5 2 5 2 2 6" xfId="10001"/>
    <cellStyle name="Calculation 5 2 5 2 2 7" xfId="10002"/>
    <cellStyle name="Calculation 5 2 5 2 2 8" xfId="10003"/>
    <cellStyle name="Calculation 5 2 5 2 3" xfId="10004"/>
    <cellStyle name="Calculation 5 2 5 2 3 2" xfId="10005"/>
    <cellStyle name="Calculation 5 2 5 2 4" xfId="10006"/>
    <cellStyle name="Calculation 5 2 5 2 5" xfId="10007"/>
    <cellStyle name="Calculation 5 2 5 2 6" xfId="10008"/>
    <cellStyle name="Calculation 5 2 5 2 7" xfId="10009"/>
    <cellStyle name="Calculation 5 2 5 3" xfId="10010"/>
    <cellStyle name="Calculation 5 2 5 3 2" xfId="10011"/>
    <cellStyle name="Calculation 5 2 5 3 3" xfId="10012"/>
    <cellStyle name="Calculation 5 2 5 3 4" xfId="10013"/>
    <cellStyle name="Calculation 5 2 5 3 5" xfId="10014"/>
    <cellStyle name="Calculation 5 2 5 3 6" xfId="10015"/>
    <cellStyle name="Calculation 5 2 5 3 7" xfId="10016"/>
    <cellStyle name="Calculation 5 2 5 4" xfId="10017"/>
    <cellStyle name="Calculation 5 2 5 5" xfId="10018"/>
    <cellStyle name="Calculation 5 2 5 6" xfId="10019"/>
    <cellStyle name="Calculation 5 2 5 7" xfId="10020"/>
    <cellStyle name="Calculation 5 2 5 8" xfId="10021"/>
    <cellStyle name="Calculation 5 2 6" xfId="10022"/>
    <cellStyle name="Calculation 5 2 6 2" xfId="10023"/>
    <cellStyle name="Calculation 5 2 6 2 2" xfId="10024"/>
    <cellStyle name="Calculation 5 2 6 2 3" xfId="10025"/>
    <cellStyle name="Calculation 5 2 6 2 4" xfId="10026"/>
    <cellStyle name="Calculation 5 2 6 2 5" xfId="10027"/>
    <cellStyle name="Calculation 5 2 6 2 6" xfId="10028"/>
    <cellStyle name="Calculation 5 2 6 2 7" xfId="10029"/>
    <cellStyle name="Calculation 5 2 6 2 8" xfId="10030"/>
    <cellStyle name="Calculation 5 2 6 3" xfId="10031"/>
    <cellStyle name="Calculation 5 2 6 3 2" xfId="10032"/>
    <cellStyle name="Calculation 5 2 6 4" xfId="10033"/>
    <cellStyle name="Calculation 5 2 6 5" xfId="10034"/>
    <cellStyle name="Calculation 5 2 6 6" xfId="10035"/>
    <cellStyle name="Calculation 5 2 6 7" xfId="10036"/>
    <cellStyle name="Calculation 5 2 7" xfId="10037"/>
    <cellStyle name="Calculation 5 2 7 2" xfId="10038"/>
    <cellStyle name="Calculation 5 2 7 3" xfId="10039"/>
    <cellStyle name="Calculation 5 2 7 4" xfId="10040"/>
    <cellStyle name="Calculation 5 2 7 5" xfId="10041"/>
    <cellStyle name="Calculation 5 2 7 6" xfId="10042"/>
    <cellStyle name="Calculation 5 2 7 7" xfId="10043"/>
    <cellStyle name="Calculation 5 2 8" xfId="10044"/>
    <cellStyle name="Calculation 5 2 9" xfId="10045"/>
    <cellStyle name="Calculation 5 3" xfId="10046"/>
    <cellStyle name="Calculation 5 3 10" xfId="10047"/>
    <cellStyle name="Calculation 5 3 11" xfId="10048"/>
    <cellStyle name="Calculation 5 3 2" xfId="10049"/>
    <cellStyle name="Calculation 5 3 2 2" xfId="10050"/>
    <cellStyle name="Calculation 5 3 2 2 2" xfId="10051"/>
    <cellStyle name="Calculation 5 3 2 2 2 2" xfId="10052"/>
    <cellStyle name="Calculation 5 3 2 2 2 3" xfId="10053"/>
    <cellStyle name="Calculation 5 3 2 2 2 4" xfId="10054"/>
    <cellStyle name="Calculation 5 3 2 2 2 5" xfId="10055"/>
    <cellStyle name="Calculation 5 3 2 2 2 6" xfId="10056"/>
    <cellStyle name="Calculation 5 3 2 2 2 7" xfId="10057"/>
    <cellStyle name="Calculation 5 3 2 2 2 8" xfId="10058"/>
    <cellStyle name="Calculation 5 3 2 2 3" xfId="10059"/>
    <cellStyle name="Calculation 5 3 2 2 3 2" xfId="10060"/>
    <cellStyle name="Calculation 5 3 2 2 4" xfId="10061"/>
    <cellStyle name="Calculation 5 3 2 2 5" xfId="10062"/>
    <cellStyle name="Calculation 5 3 2 2 6" xfId="10063"/>
    <cellStyle name="Calculation 5 3 2 2 7" xfId="10064"/>
    <cellStyle name="Calculation 5 3 2 3" xfId="10065"/>
    <cellStyle name="Calculation 5 3 2 3 2" xfId="10066"/>
    <cellStyle name="Calculation 5 3 2 3 3" xfId="10067"/>
    <cellStyle name="Calculation 5 3 2 3 4" xfId="10068"/>
    <cellStyle name="Calculation 5 3 2 3 5" xfId="10069"/>
    <cellStyle name="Calculation 5 3 2 3 6" xfId="10070"/>
    <cellStyle name="Calculation 5 3 2 3 7" xfId="10071"/>
    <cellStyle name="Calculation 5 3 2 4" xfId="10072"/>
    <cellStyle name="Calculation 5 3 2 5" xfId="10073"/>
    <cellStyle name="Calculation 5 3 2 6" xfId="10074"/>
    <cellStyle name="Calculation 5 3 2 7" xfId="10075"/>
    <cellStyle name="Calculation 5 3 2 8" xfId="10076"/>
    <cellStyle name="Calculation 5 3 3" xfId="10077"/>
    <cellStyle name="Calculation 5 3 3 2" xfId="10078"/>
    <cellStyle name="Calculation 5 3 3 2 2" xfId="10079"/>
    <cellStyle name="Calculation 5 3 3 2 2 2" xfId="10080"/>
    <cellStyle name="Calculation 5 3 3 2 2 3" xfId="10081"/>
    <cellStyle name="Calculation 5 3 3 2 2 4" xfId="10082"/>
    <cellStyle name="Calculation 5 3 3 2 2 5" xfId="10083"/>
    <cellStyle name="Calculation 5 3 3 2 2 6" xfId="10084"/>
    <cellStyle name="Calculation 5 3 3 2 2 7" xfId="10085"/>
    <cellStyle name="Calculation 5 3 3 2 2 8" xfId="10086"/>
    <cellStyle name="Calculation 5 3 3 2 3" xfId="10087"/>
    <cellStyle name="Calculation 5 3 3 2 3 2" xfId="10088"/>
    <cellStyle name="Calculation 5 3 3 2 4" xfId="10089"/>
    <cellStyle name="Calculation 5 3 3 2 5" xfId="10090"/>
    <cellStyle name="Calculation 5 3 3 2 6" xfId="10091"/>
    <cellStyle name="Calculation 5 3 3 2 7" xfId="10092"/>
    <cellStyle name="Calculation 5 3 3 3" xfId="10093"/>
    <cellStyle name="Calculation 5 3 3 3 2" xfId="10094"/>
    <cellStyle name="Calculation 5 3 3 3 3" xfId="10095"/>
    <cellStyle name="Calculation 5 3 3 3 4" xfId="10096"/>
    <cellStyle name="Calculation 5 3 3 3 5" xfId="10097"/>
    <cellStyle name="Calculation 5 3 3 3 6" xfId="10098"/>
    <cellStyle name="Calculation 5 3 3 3 7" xfId="10099"/>
    <cellStyle name="Calculation 5 3 3 4" xfId="10100"/>
    <cellStyle name="Calculation 5 3 3 5" xfId="10101"/>
    <cellStyle name="Calculation 5 3 3 6" xfId="10102"/>
    <cellStyle name="Calculation 5 3 3 7" xfId="10103"/>
    <cellStyle name="Calculation 5 3 3 8" xfId="10104"/>
    <cellStyle name="Calculation 5 3 4" xfId="10105"/>
    <cellStyle name="Calculation 5 3 4 2" xfId="10106"/>
    <cellStyle name="Calculation 5 3 4 2 2" xfId="10107"/>
    <cellStyle name="Calculation 5 3 4 2 2 2" xfId="10108"/>
    <cellStyle name="Calculation 5 3 4 2 2 3" xfId="10109"/>
    <cellStyle name="Calculation 5 3 4 2 2 4" xfId="10110"/>
    <cellStyle name="Calculation 5 3 4 2 2 5" xfId="10111"/>
    <cellStyle name="Calculation 5 3 4 2 2 6" xfId="10112"/>
    <cellStyle name="Calculation 5 3 4 2 2 7" xfId="10113"/>
    <cellStyle name="Calculation 5 3 4 2 2 8" xfId="10114"/>
    <cellStyle name="Calculation 5 3 4 2 3" xfId="10115"/>
    <cellStyle name="Calculation 5 3 4 2 3 2" xfId="10116"/>
    <cellStyle name="Calculation 5 3 4 2 4" xfId="10117"/>
    <cellStyle name="Calculation 5 3 4 2 5" xfId="10118"/>
    <cellStyle name="Calculation 5 3 4 2 6" xfId="10119"/>
    <cellStyle name="Calculation 5 3 4 2 7" xfId="10120"/>
    <cellStyle name="Calculation 5 3 4 3" xfId="10121"/>
    <cellStyle name="Calculation 5 3 4 3 2" xfId="10122"/>
    <cellStyle name="Calculation 5 3 4 3 3" xfId="10123"/>
    <cellStyle name="Calculation 5 3 4 3 4" xfId="10124"/>
    <cellStyle name="Calculation 5 3 4 3 5" xfId="10125"/>
    <cellStyle name="Calculation 5 3 4 3 6" xfId="10126"/>
    <cellStyle name="Calculation 5 3 4 3 7" xfId="10127"/>
    <cellStyle name="Calculation 5 3 4 4" xfId="10128"/>
    <cellStyle name="Calculation 5 3 4 5" xfId="10129"/>
    <cellStyle name="Calculation 5 3 4 6" xfId="10130"/>
    <cellStyle name="Calculation 5 3 4 7" xfId="10131"/>
    <cellStyle name="Calculation 5 3 4 8" xfId="10132"/>
    <cellStyle name="Calculation 5 3 5" xfId="10133"/>
    <cellStyle name="Calculation 5 3 5 2" xfId="10134"/>
    <cellStyle name="Calculation 5 3 5 2 2" xfId="10135"/>
    <cellStyle name="Calculation 5 3 5 2 3" xfId="10136"/>
    <cellStyle name="Calculation 5 3 5 2 4" xfId="10137"/>
    <cellStyle name="Calculation 5 3 5 2 5" xfId="10138"/>
    <cellStyle name="Calculation 5 3 5 2 6" xfId="10139"/>
    <cellStyle name="Calculation 5 3 5 2 7" xfId="10140"/>
    <cellStyle name="Calculation 5 3 5 2 8" xfId="10141"/>
    <cellStyle name="Calculation 5 3 5 3" xfId="10142"/>
    <cellStyle name="Calculation 5 3 5 3 2" xfId="10143"/>
    <cellStyle name="Calculation 5 3 5 4" xfId="10144"/>
    <cellStyle name="Calculation 5 3 5 5" xfId="10145"/>
    <cellStyle name="Calculation 5 3 5 6" xfId="10146"/>
    <cellStyle name="Calculation 5 3 5 7" xfId="10147"/>
    <cellStyle name="Calculation 5 3 6" xfId="10148"/>
    <cellStyle name="Calculation 5 3 6 2" xfId="10149"/>
    <cellStyle name="Calculation 5 3 6 3" xfId="10150"/>
    <cellStyle name="Calculation 5 3 6 4" xfId="10151"/>
    <cellStyle name="Calculation 5 3 6 5" xfId="10152"/>
    <cellStyle name="Calculation 5 3 6 6" xfId="10153"/>
    <cellStyle name="Calculation 5 3 6 7" xfId="10154"/>
    <cellStyle name="Calculation 5 3 7" xfId="10155"/>
    <cellStyle name="Calculation 5 3 8" xfId="10156"/>
    <cellStyle name="Calculation 5 3 9" xfId="10157"/>
    <cellStyle name="Calculation 5 4" xfId="10158"/>
    <cellStyle name="Calculation 5 4 10" xfId="10159"/>
    <cellStyle name="Calculation 5 4 11" xfId="10160"/>
    <cellStyle name="Calculation 5 4 2" xfId="10161"/>
    <cellStyle name="Calculation 5 4 2 2" xfId="10162"/>
    <cellStyle name="Calculation 5 4 2 2 2" xfId="10163"/>
    <cellStyle name="Calculation 5 4 2 2 2 2" xfId="10164"/>
    <cellStyle name="Calculation 5 4 2 2 2 3" xfId="10165"/>
    <cellStyle name="Calculation 5 4 2 2 2 4" xfId="10166"/>
    <cellStyle name="Calculation 5 4 2 2 2 5" xfId="10167"/>
    <cellStyle name="Calculation 5 4 2 2 2 6" xfId="10168"/>
    <cellStyle name="Calculation 5 4 2 2 2 7" xfId="10169"/>
    <cellStyle name="Calculation 5 4 2 2 2 8" xfId="10170"/>
    <cellStyle name="Calculation 5 4 2 2 3" xfId="10171"/>
    <cellStyle name="Calculation 5 4 2 2 3 2" xfId="10172"/>
    <cellStyle name="Calculation 5 4 2 2 4" xfId="10173"/>
    <cellStyle name="Calculation 5 4 2 2 5" xfId="10174"/>
    <cellStyle name="Calculation 5 4 2 2 6" xfId="10175"/>
    <cellStyle name="Calculation 5 4 2 2 7" xfId="10176"/>
    <cellStyle name="Calculation 5 4 2 3" xfId="10177"/>
    <cellStyle name="Calculation 5 4 2 3 2" xfId="10178"/>
    <cellStyle name="Calculation 5 4 2 3 3" xfId="10179"/>
    <cellStyle name="Calculation 5 4 2 3 4" xfId="10180"/>
    <cellStyle name="Calculation 5 4 2 3 5" xfId="10181"/>
    <cellStyle name="Calculation 5 4 2 3 6" xfId="10182"/>
    <cellStyle name="Calculation 5 4 2 3 7" xfId="10183"/>
    <cellStyle name="Calculation 5 4 2 4" xfId="10184"/>
    <cellStyle name="Calculation 5 4 2 5" xfId="10185"/>
    <cellStyle name="Calculation 5 4 2 6" xfId="10186"/>
    <cellStyle name="Calculation 5 4 2 7" xfId="10187"/>
    <cellStyle name="Calculation 5 4 2 8" xfId="10188"/>
    <cellStyle name="Calculation 5 4 3" xfId="10189"/>
    <cellStyle name="Calculation 5 4 3 2" xfId="10190"/>
    <cellStyle name="Calculation 5 4 3 2 2" xfId="10191"/>
    <cellStyle name="Calculation 5 4 3 2 2 2" xfId="10192"/>
    <cellStyle name="Calculation 5 4 3 2 2 3" xfId="10193"/>
    <cellStyle name="Calculation 5 4 3 2 2 4" xfId="10194"/>
    <cellStyle name="Calculation 5 4 3 2 2 5" xfId="10195"/>
    <cellStyle name="Calculation 5 4 3 2 2 6" xfId="10196"/>
    <cellStyle name="Calculation 5 4 3 2 2 7" xfId="10197"/>
    <cellStyle name="Calculation 5 4 3 2 2 8" xfId="10198"/>
    <cellStyle name="Calculation 5 4 3 2 3" xfId="10199"/>
    <cellStyle name="Calculation 5 4 3 2 3 2" xfId="10200"/>
    <cellStyle name="Calculation 5 4 3 2 4" xfId="10201"/>
    <cellStyle name="Calculation 5 4 3 2 5" xfId="10202"/>
    <cellStyle name="Calculation 5 4 3 2 6" xfId="10203"/>
    <cellStyle name="Calculation 5 4 3 2 7" xfId="10204"/>
    <cellStyle name="Calculation 5 4 3 3" xfId="10205"/>
    <cellStyle name="Calculation 5 4 3 3 2" xfId="10206"/>
    <cellStyle name="Calculation 5 4 3 3 3" xfId="10207"/>
    <cellStyle name="Calculation 5 4 3 3 4" xfId="10208"/>
    <cellStyle name="Calculation 5 4 3 3 5" xfId="10209"/>
    <cellStyle name="Calculation 5 4 3 3 6" xfId="10210"/>
    <cellStyle name="Calculation 5 4 3 3 7" xfId="10211"/>
    <cellStyle name="Calculation 5 4 3 4" xfId="10212"/>
    <cellStyle name="Calculation 5 4 3 5" xfId="10213"/>
    <cellStyle name="Calculation 5 4 3 6" xfId="10214"/>
    <cellStyle name="Calculation 5 4 3 7" xfId="10215"/>
    <cellStyle name="Calculation 5 4 3 8" xfId="10216"/>
    <cellStyle name="Calculation 5 4 4" xfId="10217"/>
    <cellStyle name="Calculation 5 4 4 2" xfId="10218"/>
    <cellStyle name="Calculation 5 4 4 2 2" xfId="10219"/>
    <cellStyle name="Calculation 5 4 4 2 2 2" xfId="10220"/>
    <cellStyle name="Calculation 5 4 4 2 2 3" xfId="10221"/>
    <cellStyle name="Calculation 5 4 4 2 2 4" xfId="10222"/>
    <cellStyle name="Calculation 5 4 4 2 2 5" xfId="10223"/>
    <cellStyle name="Calculation 5 4 4 2 2 6" xfId="10224"/>
    <cellStyle name="Calculation 5 4 4 2 2 7" xfId="10225"/>
    <cellStyle name="Calculation 5 4 4 2 2 8" xfId="10226"/>
    <cellStyle name="Calculation 5 4 4 2 3" xfId="10227"/>
    <cellStyle name="Calculation 5 4 4 2 3 2" xfId="10228"/>
    <cellStyle name="Calculation 5 4 4 2 4" xfId="10229"/>
    <cellStyle name="Calculation 5 4 4 2 5" xfId="10230"/>
    <cellStyle name="Calculation 5 4 4 2 6" xfId="10231"/>
    <cellStyle name="Calculation 5 4 4 2 7" xfId="10232"/>
    <cellStyle name="Calculation 5 4 4 3" xfId="10233"/>
    <cellStyle name="Calculation 5 4 4 3 2" xfId="10234"/>
    <cellStyle name="Calculation 5 4 4 3 3" xfId="10235"/>
    <cellStyle name="Calculation 5 4 4 3 4" xfId="10236"/>
    <cellStyle name="Calculation 5 4 4 3 5" xfId="10237"/>
    <cellStyle name="Calculation 5 4 4 3 6" xfId="10238"/>
    <cellStyle name="Calculation 5 4 4 3 7" xfId="10239"/>
    <cellStyle name="Calculation 5 4 4 4" xfId="10240"/>
    <cellStyle name="Calculation 5 4 4 5" xfId="10241"/>
    <cellStyle name="Calculation 5 4 4 6" xfId="10242"/>
    <cellStyle name="Calculation 5 4 4 7" xfId="10243"/>
    <cellStyle name="Calculation 5 4 4 8" xfId="10244"/>
    <cellStyle name="Calculation 5 4 5" xfId="10245"/>
    <cellStyle name="Calculation 5 4 5 2" xfId="10246"/>
    <cellStyle name="Calculation 5 4 5 2 2" xfId="10247"/>
    <cellStyle name="Calculation 5 4 5 2 3" xfId="10248"/>
    <cellStyle name="Calculation 5 4 5 2 4" xfId="10249"/>
    <cellStyle name="Calculation 5 4 5 2 5" xfId="10250"/>
    <cellStyle name="Calculation 5 4 5 2 6" xfId="10251"/>
    <cellStyle name="Calculation 5 4 5 2 7" xfId="10252"/>
    <cellStyle name="Calculation 5 4 5 2 8" xfId="10253"/>
    <cellStyle name="Calculation 5 4 5 3" xfId="10254"/>
    <cellStyle name="Calculation 5 4 5 3 2" xfId="10255"/>
    <cellStyle name="Calculation 5 4 5 4" xfId="10256"/>
    <cellStyle name="Calculation 5 4 5 5" xfId="10257"/>
    <cellStyle name="Calculation 5 4 5 6" xfId="10258"/>
    <cellStyle name="Calculation 5 4 5 7" xfId="10259"/>
    <cellStyle name="Calculation 5 4 6" xfId="10260"/>
    <cellStyle name="Calculation 5 4 6 2" xfId="10261"/>
    <cellStyle name="Calculation 5 4 6 3" xfId="10262"/>
    <cellStyle name="Calculation 5 4 6 4" xfId="10263"/>
    <cellStyle name="Calculation 5 4 6 5" xfId="10264"/>
    <cellStyle name="Calculation 5 4 6 6" xfId="10265"/>
    <cellStyle name="Calculation 5 4 6 7" xfId="10266"/>
    <cellStyle name="Calculation 5 4 7" xfId="10267"/>
    <cellStyle name="Calculation 5 4 8" xfId="10268"/>
    <cellStyle name="Calculation 5 4 9" xfId="10269"/>
    <cellStyle name="Calculation 5 5" xfId="10270"/>
    <cellStyle name="Calculation 5 5 2" xfId="10271"/>
    <cellStyle name="Calculation 5 5 2 2" xfId="10272"/>
    <cellStyle name="Calculation 5 5 2 2 2" xfId="10273"/>
    <cellStyle name="Calculation 5 5 2 2 3" xfId="10274"/>
    <cellStyle name="Calculation 5 5 2 2 4" xfId="10275"/>
    <cellStyle name="Calculation 5 5 2 2 5" xfId="10276"/>
    <cellStyle name="Calculation 5 5 2 2 6" xfId="10277"/>
    <cellStyle name="Calculation 5 5 2 2 7" xfId="10278"/>
    <cellStyle name="Calculation 5 5 2 2 8" xfId="10279"/>
    <cellStyle name="Calculation 5 5 2 3" xfId="10280"/>
    <cellStyle name="Calculation 5 5 2 3 2" xfId="10281"/>
    <cellStyle name="Calculation 5 5 2 4" xfId="10282"/>
    <cellStyle name="Calculation 5 5 2 5" xfId="10283"/>
    <cellStyle name="Calculation 5 5 2 6" xfId="10284"/>
    <cellStyle name="Calculation 5 5 2 7" xfId="10285"/>
    <cellStyle name="Calculation 5 5 3" xfId="10286"/>
    <cellStyle name="Calculation 5 5 3 2" xfId="10287"/>
    <cellStyle name="Calculation 5 5 3 3" xfId="10288"/>
    <cellStyle name="Calculation 5 5 3 4" xfId="10289"/>
    <cellStyle name="Calculation 5 5 3 5" xfId="10290"/>
    <cellStyle name="Calculation 5 5 3 6" xfId="10291"/>
    <cellStyle name="Calculation 5 5 3 7" xfId="10292"/>
    <cellStyle name="Calculation 5 5 4" xfId="10293"/>
    <cellStyle name="Calculation 5 5 5" xfId="10294"/>
    <cellStyle name="Calculation 5 5 6" xfId="10295"/>
    <cellStyle name="Calculation 5 5 7" xfId="10296"/>
    <cellStyle name="Calculation 5 5 8" xfId="10297"/>
    <cellStyle name="Calculation 5 6" xfId="10298"/>
    <cellStyle name="Calculation 5 6 2" xfId="10299"/>
    <cellStyle name="Calculation 5 6 2 2" xfId="10300"/>
    <cellStyle name="Calculation 5 6 2 2 2" xfId="10301"/>
    <cellStyle name="Calculation 5 6 2 2 3" xfId="10302"/>
    <cellStyle name="Calculation 5 6 2 2 4" xfId="10303"/>
    <cellStyle name="Calculation 5 6 2 2 5" xfId="10304"/>
    <cellStyle name="Calculation 5 6 2 2 6" xfId="10305"/>
    <cellStyle name="Calculation 5 6 2 2 7" xfId="10306"/>
    <cellStyle name="Calculation 5 6 2 2 8" xfId="10307"/>
    <cellStyle name="Calculation 5 6 2 3" xfId="10308"/>
    <cellStyle name="Calculation 5 6 2 3 2" xfId="10309"/>
    <cellStyle name="Calculation 5 6 2 4" xfId="10310"/>
    <cellStyle name="Calculation 5 6 2 5" xfId="10311"/>
    <cellStyle name="Calculation 5 6 2 6" xfId="10312"/>
    <cellStyle name="Calculation 5 6 2 7" xfId="10313"/>
    <cellStyle name="Calculation 5 6 3" xfId="10314"/>
    <cellStyle name="Calculation 5 6 3 2" xfId="10315"/>
    <cellStyle name="Calculation 5 6 3 3" xfId="10316"/>
    <cellStyle name="Calculation 5 6 3 4" xfId="10317"/>
    <cellStyle name="Calculation 5 6 3 5" xfId="10318"/>
    <cellStyle name="Calculation 5 6 3 6" xfId="10319"/>
    <cellStyle name="Calculation 5 6 3 7" xfId="10320"/>
    <cellStyle name="Calculation 5 6 4" xfId="10321"/>
    <cellStyle name="Calculation 5 6 5" xfId="10322"/>
    <cellStyle name="Calculation 5 6 6" xfId="10323"/>
    <cellStyle name="Calculation 5 6 7" xfId="10324"/>
    <cellStyle name="Calculation 5 6 8" xfId="10325"/>
    <cellStyle name="Calculation 5 7" xfId="10326"/>
    <cellStyle name="Calculation 5 7 2" xfId="10327"/>
    <cellStyle name="Calculation 5 7 2 2" xfId="10328"/>
    <cellStyle name="Calculation 5 7 2 2 2" xfId="10329"/>
    <cellStyle name="Calculation 5 7 2 2 3" xfId="10330"/>
    <cellStyle name="Calculation 5 7 2 2 4" xfId="10331"/>
    <cellStyle name="Calculation 5 7 2 2 5" xfId="10332"/>
    <cellStyle name="Calculation 5 7 2 2 6" xfId="10333"/>
    <cellStyle name="Calculation 5 7 2 2 7" xfId="10334"/>
    <cellStyle name="Calculation 5 7 2 2 8" xfId="10335"/>
    <cellStyle name="Calculation 5 7 2 3" xfId="10336"/>
    <cellStyle name="Calculation 5 7 2 3 2" xfId="10337"/>
    <cellStyle name="Calculation 5 7 2 4" xfId="10338"/>
    <cellStyle name="Calculation 5 7 2 5" xfId="10339"/>
    <cellStyle name="Calculation 5 7 2 6" xfId="10340"/>
    <cellStyle name="Calculation 5 7 2 7" xfId="10341"/>
    <cellStyle name="Calculation 5 7 3" xfId="10342"/>
    <cellStyle name="Calculation 5 7 3 2" xfId="10343"/>
    <cellStyle name="Calculation 5 7 3 3" xfId="10344"/>
    <cellStyle name="Calculation 5 7 3 4" xfId="10345"/>
    <cellStyle name="Calculation 5 7 3 5" xfId="10346"/>
    <cellStyle name="Calculation 5 7 3 6" xfId="10347"/>
    <cellStyle name="Calculation 5 7 3 7" xfId="10348"/>
    <cellStyle name="Calculation 5 7 4" xfId="10349"/>
    <cellStyle name="Calculation 5 7 5" xfId="10350"/>
    <cellStyle name="Calculation 5 7 6" xfId="10351"/>
    <cellStyle name="Calculation 5 7 7" xfId="10352"/>
    <cellStyle name="Calculation 5 7 8" xfId="10353"/>
    <cellStyle name="Calculation 5 8" xfId="10354"/>
    <cellStyle name="Calculation 5 8 2" xfId="10355"/>
    <cellStyle name="Calculation 5 8 2 2" xfId="10356"/>
    <cellStyle name="Calculation 5 8 2 3" xfId="10357"/>
    <cellStyle name="Calculation 5 8 2 4" xfId="10358"/>
    <cellStyle name="Calculation 5 8 2 5" xfId="10359"/>
    <cellStyle name="Calculation 5 8 2 6" xfId="10360"/>
    <cellStyle name="Calculation 5 8 2 7" xfId="10361"/>
    <cellStyle name="Calculation 5 8 2 8" xfId="10362"/>
    <cellStyle name="Calculation 5 8 3" xfId="10363"/>
    <cellStyle name="Calculation 5 8 3 2" xfId="10364"/>
    <cellStyle name="Calculation 5 8 4" xfId="10365"/>
    <cellStyle name="Calculation 5 8 5" xfId="10366"/>
    <cellStyle name="Calculation 5 8 6" xfId="10367"/>
    <cellStyle name="Calculation 5 8 7" xfId="10368"/>
    <cellStyle name="Calculation 5 9" xfId="10369"/>
    <cellStyle name="Calculation 5 9 2" xfId="10370"/>
    <cellStyle name="Calculation 5 9 3" xfId="10371"/>
    <cellStyle name="Calculation 5 9 4" xfId="10372"/>
    <cellStyle name="Calculation 5 9 5" xfId="10373"/>
    <cellStyle name="Calculation 5 9 6" xfId="10374"/>
    <cellStyle name="Calculation 5 9 7" xfId="10375"/>
    <cellStyle name="Calculation 6" xfId="10376"/>
    <cellStyle name="Calculation 6 10" xfId="10377"/>
    <cellStyle name="Calculation 6 11" xfId="10378"/>
    <cellStyle name="Calculation 6 12" xfId="10379"/>
    <cellStyle name="Calculation 6 13" xfId="10380"/>
    <cellStyle name="Calculation 6 14" xfId="10381"/>
    <cellStyle name="Calculation 6 2" xfId="10382"/>
    <cellStyle name="Calculation 6 2 10" xfId="10383"/>
    <cellStyle name="Calculation 6 2 11" xfId="10384"/>
    <cellStyle name="Calculation 6 2 12" xfId="10385"/>
    <cellStyle name="Calculation 6 2 2" xfId="10386"/>
    <cellStyle name="Calculation 6 2 2 10" xfId="10387"/>
    <cellStyle name="Calculation 6 2 2 11" xfId="10388"/>
    <cellStyle name="Calculation 6 2 2 2" xfId="10389"/>
    <cellStyle name="Calculation 6 2 2 2 2" xfId="10390"/>
    <cellStyle name="Calculation 6 2 2 2 2 2" xfId="10391"/>
    <cellStyle name="Calculation 6 2 2 2 2 2 2" xfId="10392"/>
    <cellStyle name="Calculation 6 2 2 2 2 2 3" xfId="10393"/>
    <cellStyle name="Calculation 6 2 2 2 2 2 4" xfId="10394"/>
    <cellStyle name="Calculation 6 2 2 2 2 2 5" xfId="10395"/>
    <cellStyle name="Calculation 6 2 2 2 2 2 6" xfId="10396"/>
    <cellStyle name="Calculation 6 2 2 2 2 2 7" xfId="10397"/>
    <cellStyle name="Calculation 6 2 2 2 2 2 8" xfId="10398"/>
    <cellStyle name="Calculation 6 2 2 2 2 3" xfId="10399"/>
    <cellStyle name="Calculation 6 2 2 2 2 3 2" xfId="10400"/>
    <cellStyle name="Calculation 6 2 2 2 2 4" xfId="10401"/>
    <cellStyle name="Calculation 6 2 2 2 2 5" xfId="10402"/>
    <cellStyle name="Calculation 6 2 2 2 2 6" xfId="10403"/>
    <cellStyle name="Calculation 6 2 2 2 2 7" xfId="10404"/>
    <cellStyle name="Calculation 6 2 2 2 3" xfId="10405"/>
    <cellStyle name="Calculation 6 2 2 2 3 2" xfId="10406"/>
    <cellStyle name="Calculation 6 2 2 2 3 3" xfId="10407"/>
    <cellStyle name="Calculation 6 2 2 2 3 4" xfId="10408"/>
    <cellStyle name="Calculation 6 2 2 2 3 5" xfId="10409"/>
    <cellStyle name="Calculation 6 2 2 2 3 6" xfId="10410"/>
    <cellStyle name="Calculation 6 2 2 2 3 7" xfId="10411"/>
    <cellStyle name="Calculation 6 2 2 2 4" xfId="10412"/>
    <cellStyle name="Calculation 6 2 2 2 5" xfId="10413"/>
    <cellStyle name="Calculation 6 2 2 2 6" xfId="10414"/>
    <cellStyle name="Calculation 6 2 2 2 7" xfId="10415"/>
    <cellStyle name="Calculation 6 2 2 2 8" xfId="10416"/>
    <cellStyle name="Calculation 6 2 2 3" xfId="10417"/>
    <cellStyle name="Calculation 6 2 2 3 2" xfId="10418"/>
    <cellStyle name="Calculation 6 2 2 3 2 2" xfId="10419"/>
    <cellStyle name="Calculation 6 2 2 3 2 2 2" xfId="10420"/>
    <cellStyle name="Calculation 6 2 2 3 2 2 3" xfId="10421"/>
    <cellStyle name="Calculation 6 2 2 3 2 2 4" xfId="10422"/>
    <cellStyle name="Calculation 6 2 2 3 2 2 5" xfId="10423"/>
    <cellStyle name="Calculation 6 2 2 3 2 2 6" xfId="10424"/>
    <cellStyle name="Calculation 6 2 2 3 2 2 7" xfId="10425"/>
    <cellStyle name="Calculation 6 2 2 3 2 2 8" xfId="10426"/>
    <cellStyle name="Calculation 6 2 2 3 2 3" xfId="10427"/>
    <cellStyle name="Calculation 6 2 2 3 2 3 2" xfId="10428"/>
    <cellStyle name="Calculation 6 2 2 3 2 4" xfId="10429"/>
    <cellStyle name="Calculation 6 2 2 3 2 5" xfId="10430"/>
    <cellStyle name="Calculation 6 2 2 3 2 6" xfId="10431"/>
    <cellStyle name="Calculation 6 2 2 3 2 7" xfId="10432"/>
    <cellStyle name="Calculation 6 2 2 3 3" xfId="10433"/>
    <cellStyle name="Calculation 6 2 2 3 3 2" xfId="10434"/>
    <cellStyle name="Calculation 6 2 2 3 3 3" xfId="10435"/>
    <cellStyle name="Calculation 6 2 2 3 3 4" xfId="10436"/>
    <cellStyle name="Calculation 6 2 2 3 3 5" xfId="10437"/>
    <cellStyle name="Calculation 6 2 2 3 3 6" xfId="10438"/>
    <cellStyle name="Calculation 6 2 2 3 3 7" xfId="10439"/>
    <cellStyle name="Calculation 6 2 2 3 4" xfId="10440"/>
    <cellStyle name="Calculation 6 2 2 3 5" xfId="10441"/>
    <cellStyle name="Calculation 6 2 2 3 6" xfId="10442"/>
    <cellStyle name="Calculation 6 2 2 3 7" xfId="10443"/>
    <cellStyle name="Calculation 6 2 2 3 8" xfId="10444"/>
    <cellStyle name="Calculation 6 2 2 4" xfId="10445"/>
    <cellStyle name="Calculation 6 2 2 4 2" xfId="10446"/>
    <cellStyle name="Calculation 6 2 2 4 2 2" xfId="10447"/>
    <cellStyle name="Calculation 6 2 2 4 2 2 2" xfId="10448"/>
    <cellStyle name="Calculation 6 2 2 4 2 2 3" xfId="10449"/>
    <cellStyle name="Calculation 6 2 2 4 2 2 4" xfId="10450"/>
    <cellStyle name="Calculation 6 2 2 4 2 2 5" xfId="10451"/>
    <cellStyle name="Calculation 6 2 2 4 2 2 6" xfId="10452"/>
    <cellStyle name="Calculation 6 2 2 4 2 2 7" xfId="10453"/>
    <cellStyle name="Calculation 6 2 2 4 2 2 8" xfId="10454"/>
    <cellStyle name="Calculation 6 2 2 4 2 3" xfId="10455"/>
    <cellStyle name="Calculation 6 2 2 4 2 3 2" xfId="10456"/>
    <cellStyle name="Calculation 6 2 2 4 2 4" xfId="10457"/>
    <cellStyle name="Calculation 6 2 2 4 2 5" xfId="10458"/>
    <cellStyle name="Calculation 6 2 2 4 2 6" xfId="10459"/>
    <cellStyle name="Calculation 6 2 2 4 2 7" xfId="10460"/>
    <cellStyle name="Calculation 6 2 2 4 3" xfId="10461"/>
    <cellStyle name="Calculation 6 2 2 4 3 2" xfId="10462"/>
    <cellStyle name="Calculation 6 2 2 4 3 3" xfId="10463"/>
    <cellStyle name="Calculation 6 2 2 4 3 4" xfId="10464"/>
    <cellStyle name="Calculation 6 2 2 4 3 5" xfId="10465"/>
    <cellStyle name="Calculation 6 2 2 4 3 6" xfId="10466"/>
    <cellStyle name="Calculation 6 2 2 4 3 7" xfId="10467"/>
    <cellStyle name="Calculation 6 2 2 4 4" xfId="10468"/>
    <cellStyle name="Calculation 6 2 2 4 5" xfId="10469"/>
    <cellStyle name="Calculation 6 2 2 4 6" xfId="10470"/>
    <cellStyle name="Calculation 6 2 2 4 7" xfId="10471"/>
    <cellStyle name="Calculation 6 2 2 4 8" xfId="10472"/>
    <cellStyle name="Calculation 6 2 2 5" xfId="10473"/>
    <cellStyle name="Calculation 6 2 2 5 2" xfId="10474"/>
    <cellStyle name="Calculation 6 2 2 5 2 2" xfId="10475"/>
    <cellStyle name="Calculation 6 2 2 5 2 3" xfId="10476"/>
    <cellStyle name="Calculation 6 2 2 5 2 4" xfId="10477"/>
    <cellStyle name="Calculation 6 2 2 5 2 5" xfId="10478"/>
    <cellStyle name="Calculation 6 2 2 5 2 6" xfId="10479"/>
    <cellStyle name="Calculation 6 2 2 5 2 7" xfId="10480"/>
    <cellStyle name="Calculation 6 2 2 5 2 8" xfId="10481"/>
    <cellStyle name="Calculation 6 2 2 5 3" xfId="10482"/>
    <cellStyle name="Calculation 6 2 2 5 3 2" xfId="10483"/>
    <cellStyle name="Calculation 6 2 2 5 4" xfId="10484"/>
    <cellStyle name="Calculation 6 2 2 5 5" xfId="10485"/>
    <cellStyle name="Calculation 6 2 2 5 6" xfId="10486"/>
    <cellStyle name="Calculation 6 2 2 5 7" xfId="10487"/>
    <cellStyle name="Calculation 6 2 2 6" xfId="10488"/>
    <cellStyle name="Calculation 6 2 2 6 2" xfId="10489"/>
    <cellStyle name="Calculation 6 2 2 6 3" xfId="10490"/>
    <cellStyle name="Calculation 6 2 2 6 4" xfId="10491"/>
    <cellStyle name="Calculation 6 2 2 6 5" xfId="10492"/>
    <cellStyle name="Calculation 6 2 2 6 6" xfId="10493"/>
    <cellStyle name="Calculation 6 2 2 6 7" xfId="10494"/>
    <cellStyle name="Calculation 6 2 2 7" xfId="10495"/>
    <cellStyle name="Calculation 6 2 2 8" xfId="10496"/>
    <cellStyle name="Calculation 6 2 2 9" xfId="10497"/>
    <cellStyle name="Calculation 6 2 3" xfId="10498"/>
    <cellStyle name="Calculation 6 2 3 2" xfId="10499"/>
    <cellStyle name="Calculation 6 2 3 2 2" xfId="10500"/>
    <cellStyle name="Calculation 6 2 3 2 2 2" xfId="10501"/>
    <cellStyle name="Calculation 6 2 3 2 2 3" xfId="10502"/>
    <cellStyle name="Calculation 6 2 3 2 2 4" xfId="10503"/>
    <cellStyle name="Calculation 6 2 3 2 2 5" xfId="10504"/>
    <cellStyle name="Calculation 6 2 3 2 2 6" xfId="10505"/>
    <cellStyle name="Calculation 6 2 3 2 2 7" xfId="10506"/>
    <cellStyle name="Calculation 6 2 3 2 2 8" xfId="10507"/>
    <cellStyle name="Calculation 6 2 3 2 3" xfId="10508"/>
    <cellStyle name="Calculation 6 2 3 2 3 2" xfId="10509"/>
    <cellStyle name="Calculation 6 2 3 2 4" xfId="10510"/>
    <cellStyle name="Calculation 6 2 3 2 5" xfId="10511"/>
    <cellStyle name="Calculation 6 2 3 2 6" xfId="10512"/>
    <cellStyle name="Calculation 6 2 3 2 7" xfId="10513"/>
    <cellStyle name="Calculation 6 2 3 3" xfId="10514"/>
    <cellStyle name="Calculation 6 2 3 3 2" xfId="10515"/>
    <cellStyle name="Calculation 6 2 3 3 3" xfId="10516"/>
    <cellStyle name="Calculation 6 2 3 3 4" xfId="10517"/>
    <cellStyle name="Calculation 6 2 3 3 5" xfId="10518"/>
    <cellStyle name="Calculation 6 2 3 3 6" xfId="10519"/>
    <cellStyle name="Calculation 6 2 3 3 7" xfId="10520"/>
    <cellStyle name="Calculation 6 2 3 4" xfId="10521"/>
    <cellStyle name="Calculation 6 2 3 5" xfId="10522"/>
    <cellStyle name="Calculation 6 2 3 6" xfId="10523"/>
    <cellStyle name="Calculation 6 2 3 7" xfId="10524"/>
    <cellStyle name="Calculation 6 2 3 8" xfId="10525"/>
    <cellStyle name="Calculation 6 2 4" xfId="10526"/>
    <cellStyle name="Calculation 6 2 4 2" xfId="10527"/>
    <cellStyle name="Calculation 6 2 4 2 2" xfId="10528"/>
    <cellStyle name="Calculation 6 2 4 2 2 2" xfId="10529"/>
    <cellStyle name="Calculation 6 2 4 2 2 3" xfId="10530"/>
    <cellStyle name="Calculation 6 2 4 2 2 4" xfId="10531"/>
    <cellStyle name="Calculation 6 2 4 2 2 5" xfId="10532"/>
    <cellStyle name="Calculation 6 2 4 2 2 6" xfId="10533"/>
    <cellStyle name="Calculation 6 2 4 2 2 7" xfId="10534"/>
    <cellStyle name="Calculation 6 2 4 2 2 8" xfId="10535"/>
    <cellStyle name="Calculation 6 2 4 2 3" xfId="10536"/>
    <cellStyle name="Calculation 6 2 4 2 3 2" xfId="10537"/>
    <cellStyle name="Calculation 6 2 4 2 4" xfId="10538"/>
    <cellStyle name="Calculation 6 2 4 2 5" xfId="10539"/>
    <cellStyle name="Calculation 6 2 4 2 6" xfId="10540"/>
    <cellStyle name="Calculation 6 2 4 2 7" xfId="10541"/>
    <cellStyle name="Calculation 6 2 4 3" xfId="10542"/>
    <cellStyle name="Calculation 6 2 4 3 2" xfId="10543"/>
    <cellStyle name="Calculation 6 2 4 3 3" xfId="10544"/>
    <cellStyle name="Calculation 6 2 4 3 4" xfId="10545"/>
    <cellStyle name="Calculation 6 2 4 3 5" xfId="10546"/>
    <cellStyle name="Calculation 6 2 4 3 6" xfId="10547"/>
    <cellStyle name="Calculation 6 2 4 3 7" xfId="10548"/>
    <cellStyle name="Calculation 6 2 4 4" xfId="10549"/>
    <cellStyle name="Calculation 6 2 4 5" xfId="10550"/>
    <cellStyle name="Calculation 6 2 4 6" xfId="10551"/>
    <cellStyle name="Calculation 6 2 4 7" xfId="10552"/>
    <cellStyle name="Calculation 6 2 4 8" xfId="10553"/>
    <cellStyle name="Calculation 6 2 5" xfId="10554"/>
    <cellStyle name="Calculation 6 2 5 2" xfId="10555"/>
    <cellStyle name="Calculation 6 2 5 2 2" xfId="10556"/>
    <cellStyle name="Calculation 6 2 5 2 2 2" xfId="10557"/>
    <cellStyle name="Calculation 6 2 5 2 2 3" xfId="10558"/>
    <cellStyle name="Calculation 6 2 5 2 2 4" xfId="10559"/>
    <cellStyle name="Calculation 6 2 5 2 2 5" xfId="10560"/>
    <cellStyle name="Calculation 6 2 5 2 2 6" xfId="10561"/>
    <cellStyle name="Calculation 6 2 5 2 2 7" xfId="10562"/>
    <cellStyle name="Calculation 6 2 5 2 2 8" xfId="10563"/>
    <cellStyle name="Calculation 6 2 5 2 3" xfId="10564"/>
    <cellStyle name="Calculation 6 2 5 2 3 2" xfId="10565"/>
    <cellStyle name="Calculation 6 2 5 2 4" xfId="10566"/>
    <cellStyle name="Calculation 6 2 5 2 5" xfId="10567"/>
    <cellStyle name="Calculation 6 2 5 2 6" xfId="10568"/>
    <cellStyle name="Calculation 6 2 5 2 7" xfId="10569"/>
    <cellStyle name="Calculation 6 2 5 3" xfId="10570"/>
    <cellStyle name="Calculation 6 2 5 3 2" xfId="10571"/>
    <cellStyle name="Calculation 6 2 5 3 3" xfId="10572"/>
    <cellStyle name="Calculation 6 2 5 3 4" xfId="10573"/>
    <cellStyle name="Calculation 6 2 5 3 5" xfId="10574"/>
    <cellStyle name="Calculation 6 2 5 3 6" xfId="10575"/>
    <cellStyle name="Calculation 6 2 5 3 7" xfId="10576"/>
    <cellStyle name="Calculation 6 2 5 4" xfId="10577"/>
    <cellStyle name="Calculation 6 2 5 5" xfId="10578"/>
    <cellStyle name="Calculation 6 2 5 6" xfId="10579"/>
    <cellStyle name="Calculation 6 2 5 7" xfId="10580"/>
    <cellStyle name="Calculation 6 2 5 8" xfId="10581"/>
    <cellStyle name="Calculation 6 2 6" xfId="10582"/>
    <cellStyle name="Calculation 6 2 6 2" xfId="10583"/>
    <cellStyle name="Calculation 6 2 6 2 2" xfId="10584"/>
    <cellStyle name="Calculation 6 2 6 2 3" xfId="10585"/>
    <cellStyle name="Calculation 6 2 6 2 4" xfId="10586"/>
    <cellStyle name="Calculation 6 2 6 2 5" xfId="10587"/>
    <cellStyle name="Calculation 6 2 6 2 6" xfId="10588"/>
    <cellStyle name="Calculation 6 2 6 2 7" xfId="10589"/>
    <cellStyle name="Calculation 6 2 6 2 8" xfId="10590"/>
    <cellStyle name="Calculation 6 2 6 3" xfId="10591"/>
    <cellStyle name="Calculation 6 2 6 3 2" xfId="10592"/>
    <cellStyle name="Calculation 6 2 6 4" xfId="10593"/>
    <cellStyle name="Calculation 6 2 6 5" xfId="10594"/>
    <cellStyle name="Calculation 6 2 6 6" xfId="10595"/>
    <cellStyle name="Calculation 6 2 6 7" xfId="10596"/>
    <cellStyle name="Calculation 6 2 7" xfId="10597"/>
    <cellStyle name="Calculation 6 2 7 2" xfId="10598"/>
    <cellStyle name="Calculation 6 2 7 3" xfId="10599"/>
    <cellStyle name="Calculation 6 2 7 4" xfId="10600"/>
    <cellStyle name="Calculation 6 2 7 5" xfId="10601"/>
    <cellStyle name="Calculation 6 2 7 6" xfId="10602"/>
    <cellStyle name="Calculation 6 2 7 7" xfId="10603"/>
    <cellStyle name="Calculation 6 2 8" xfId="10604"/>
    <cellStyle name="Calculation 6 2 9" xfId="10605"/>
    <cellStyle name="Calculation 6 3" xfId="10606"/>
    <cellStyle name="Calculation 6 3 10" xfId="10607"/>
    <cellStyle name="Calculation 6 3 11" xfId="10608"/>
    <cellStyle name="Calculation 6 3 2" xfId="10609"/>
    <cellStyle name="Calculation 6 3 2 2" xfId="10610"/>
    <cellStyle name="Calculation 6 3 2 2 2" xfId="10611"/>
    <cellStyle name="Calculation 6 3 2 2 2 2" xfId="10612"/>
    <cellStyle name="Calculation 6 3 2 2 2 3" xfId="10613"/>
    <cellStyle name="Calculation 6 3 2 2 2 4" xfId="10614"/>
    <cellStyle name="Calculation 6 3 2 2 2 5" xfId="10615"/>
    <cellStyle name="Calculation 6 3 2 2 2 6" xfId="10616"/>
    <cellStyle name="Calculation 6 3 2 2 2 7" xfId="10617"/>
    <cellStyle name="Calculation 6 3 2 2 2 8" xfId="10618"/>
    <cellStyle name="Calculation 6 3 2 2 3" xfId="10619"/>
    <cellStyle name="Calculation 6 3 2 2 3 2" xfId="10620"/>
    <cellStyle name="Calculation 6 3 2 2 4" xfId="10621"/>
    <cellStyle name="Calculation 6 3 2 2 5" xfId="10622"/>
    <cellStyle name="Calculation 6 3 2 2 6" xfId="10623"/>
    <cellStyle name="Calculation 6 3 2 2 7" xfId="10624"/>
    <cellStyle name="Calculation 6 3 2 3" xfId="10625"/>
    <cellStyle name="Calculation 6 3 2 3 2" xfId="10626"/>
    <cellStyle name="Calculation 6 3 2 3 3" xfId="10627"/>
    <cellStyle name="Calculation 6 3 2 3 4" xfId="10628"/>
    <cellStyle name="Calculation 6 3 2 3 5" xfId="10629"/>
    <cellStyle name="Calculation 6 3 2 3 6" xfId="10630"/>
    <cellStyle name="Calculation 6 3 2 3 7" xfId="10631"/>
    <cellStyle name="Calculation 6 3 2 4" xfId="10632"/>
    <cellStyle name="Calculation 6 3 2 5" xfId="10633"/>
    <cellStyle name="Calculation 6 3 2 6" xfId="10634"/>
    <cellStyle name="Calculation 6 3 2 7" xfId="10635"/>
    <cellStyle name="Calculation 6 3 2 8" xfId="10636"/>
    <cellStyle name="Calculation 6 3 3" xfId="10637"/>
    <cellStyle name="Calculation 6 3 3 2" xfId="10638"/>
    <cellStyle name="Calculation 6 3 3 2 2" xfId="10639"/>
    <cellStyle name="Calculation 6 3 3 2 2 2" xfId="10640"/>
    <cellStyle name="Calculation 6 3 3 2 2 3" xfId="10641"/>
    <cellStyle name="Calculation 6 3 3 2 2 4" xfId="10642"/>
    <cellStyle name="Calculation 6 3 3 2 2 5" xfId="10643"/>
    <cellStyle name="Calculation 6 3 3 2 2 6" xfId="10644"/>
    <cellStyle name="Calculation 6 3 3 2 2 7" xfId="10645"/>
    <cellStyle name="Calculation 6 3 3 2 2 8" xfId="10646"/>
    <cellStyle name="Calculation 6 3 3 2 3" xfId="10647"/>
    <cellStyle name="Calculation 6 3 3 2 3 2" xfId="10648"/>
    <cellStyle name="Calculation 6 3 3 2 4" xfId="10649"/>
    <cellStyle name="Calculation 6 3 3 2 5" xfId="10650"/>
    <cellStyle name="Calculation 6 3 3 2 6" xfId="10651"/>
    <cellStyle name="Calculation 6 3 3 2 7" xfId="10652"/>
    <cellStyle name="Calculation 6 3 3 3" xfId="10653"/>
    <cellStyle name="Calculation 6 3 3 3 2" xfId="10654"/>
    <cellStyle name="Calculation 6 3 3 3 3" xfId="10655"/>
    <cellStyle name="Calculation 6 3 3 3 4" xfId="10656"/>
    <cellStyle name="Calculation 6 3 3 3 5" xfId="10657"/>
    <cellStyle name="Calculation 6 3 3 3 6" xfId="10658"/>
    <cellStyle name="Calculation 6 3 3 3 7" xfId="10659"/>
    <cellStyle name="Calculation 6 3 3 4" xfId="10660"/>
    <cellStyle name="Calculation 6 3 3 5" xfId="10661"/>
    <cellStyle name="Calculation 6 3 3 6" xfId="10662"/>
    <cellStyle name="Calculation 6 3 3 7" xfId="10663"/>
    <cellStyle name="Calculation 6 3 3 8" xfId="10664"/>
    <cellStyle name="Calculation 6 3 4" xfId="10665"/>
    <cellStyle name="Calculation 6 3 4 2" xfId="10666"/>
    <cellStyle name="Calculation 6 3 4 2 2" xfId="10667"/>
    <cellStyle name="Calculation 6 3 4 2 2 2" xfId="10668"/>
    <cellStyle name="Calculation 6 3 4 2 2 3" xfId="10669"/>
    <cellStyle name="Calculation 6 3 4 2 2 4" xfId="10670"/>
    <cellStyle name="Calculation 6 3 4 2 2 5" xfId="10671"/>
    <cellStyle name="Calculation 6 3 4 2 2 6" xfId="10672"/>
    <cellStyle name="Calculation 6 3 4 2 2 7" xfId="10673"/>
    <cellStyle name="Calculation 6 3 4 2 2 8" xfId="10674"/>
    <cellStyle name="Calculation 6 3 4 2 3" xfId="10675"/>
    <cellStyle name="Calculation 6 3 4 2 3 2" xfId="10676"/>
    <cellStyle name="Calculation 6 3 4 2 4" xfId="10677"/>
    <cellStyle name="Calculation 6 3 4 2 5" xfId="10678"/>
    <cellStyle name="Calculation 6 3 4 2 6" xfId="10679"/>
    <cellStyle name="Calculation 6 3 4 2 7" xfId="10680"/>
    <cellStyle name="Calculation 6 3 4 3" xfId="10681"/>
    <cellStyle name="Calculation 6 3 4 3 2" xfId="10682"/>
    <cellStyle name="Calculation 6 3 4 3 3" xfId="10683"/>
    <cellStyle name="Calculation 6 3 4 3 4" xfId="10684"/>
    <cellStyle name="Calculation 6 3 4 3 5" xfId="10685"/>
    <cellStyle name="Calculation 6 3 4 3 6" xfId="10686"/>
    <cellStyle name="Calculation 6 3 4 3 7" xfId="10687"/>
    <cellStyle name="Calculation 6 3 4 4" xfId="10688"/>
    <cellStyle name="Calculation 6 3 4 5" xfId="10689"/>
    <cellStyle name="Calculation 6 3 4 6" xfId="10690"/>
    <cellStyle name="Calculation 6 3 4 7" xfId="10691"/>
    <cellStyle name="Calculation 6 3 4 8" xfId="10692"/>
    <cellStyle name="Calculation 6 3 5" xfId="10693"/>
    <cellStyle name="Calculation 6 3 5 2" xfId="10694"/>
    <cellStyle name="Calculation 6 3 5 2 2" xfId="10695"/>
    <cellStyle name="Calculation 6 3 5 2 3" xfId="10696"/>
    <cellStyle name="Calculation 6 3 5 2 4" xfId="10697"/>
    <cellStyle name="Calculation 6 3 5 2 5" xfId="10698"/>
    <cellStyle name="Calculation 6 3 5 2 6" xfId="10699"/>
    <cellStyle name="Calculation 6 3 5 2 7" xfId="10700"/>
    <cellStyle name="Calculation 6 3 5 2 8" xfId="10701"/>
    <cellStyle name="Calculation 6 3 5 3" xfId="10702"/>
    <cellStyle name="Calculation 6 3 5 3 2" xfId="10703"/>
    <cellStyle name="Calculation 6 3 5 4" xfId="10704"/>
    <cellStyle name="Calculation 6 3 5 5" xfId="10705"/>
    <cellStyle name="Calculation 6 3 5 6" xfId="10706"/>
    <cellStyle name="Calculation 6 3 5 7" xfId="10707"/>
    <cellStyle name="Calculation 6 3 6" xfId="10708"/>
    <cellStyle name="Calculation 6 3 6 2" xfId="10709"/>
    <cellStyle name="Calculation 6 3 6 3" xfId="10710"/>
    <cellStyle name="Calculation 6 3 6 4" xfId="10711"/>
    <cellStyle name="Calculation 6 3 6 5" xfId="10712"/>
    <cellStyle name="Calculation 6 3 6 6" xfId="10713"/>
    <cellStyle name="Calculation 6 3 6 7" xfId="10714"/>
    <cellStyle name="Calculation 6 3 7" xfId="10715"/>
    <cellStyle name="Calculation 6 3 8" xfId="10716"/>
    <cellStyle name="Calculation 6 3 9" xfId="10717"/>
    <cellStyle name="Calculation 6 4" xfId="10718"/>
    <cellStyle name="Calculation 6 4 10" xfId="10719"/>
    <cellStyle name="Calculation 6 4 11" xfId="10720"/>
    <cellStyle name="Calculation 6 4 2" xfId="10721"/>
    <cellStyle name="Calculation 6 4 2 2" xfId="10722"/>
    <cellStyle name="Calculation 6 4 2 2 2" xfId="10723"/>
    <cellStyle name="Calculation 6 4 2 2 2 2" xfId="10724"/>
    <cellStyle name="Calculation 6 4 2 2 2 3" xfId="10725"/>
    <cellStyle name="Calculation 6 4 2 2 2 4" xfId="10726"/>
    <cellStyle name="Calculation 6 4 2 2 2 5" xfId="10727"/>
    <cellStyle name="Calculation 6 4 2 2 2 6" xfId="10728"/>
    <cellStyle name="Calculation 6 4 2 2 2 7" xfId="10729"/>
    <cellStyle name="Calculation 6 4 2 2 2 8" xfId="10730"/>
    <cellStyle name="Calculation 6 4 2 2 3" xfId="10731"/>
    <cellStyle name="Calculation 6 4 2 2 3 2" xfId="10732"/>
    <cellStyle name="Calculation 6 4 2 2 4" xfId="10733"/>
    <cellStyle name="Calculation 6 4 2 2 5" xfId="10734"/>
    <cellStyle name="Calculation 6 4 2 2 6" xfId="10735"/>
    <cellStyle name="Calculation 6 4 2 2 7" xfId="10736"/>
    <cellStyle name="Calculation 6 4 2 3" xfId="10737"/>
    <cellStyle name="Calculation 6 4 2 3 2" xfId="10738"/>
    <cellStyle name="Calculation 6 4 2 3 3" xfId="10739"/>
    <cellStyle name="Calculation 6 4 2 3 4" xfId="10740"/>
    <cellStyle name="Calculation 6 4 2 3 5" xfId="10741"/>
    <cellStyle name="Calculation 6 4 2 3 6" xfId="10742"/>
    <cellStyle name="Calculation 6 4 2 3 7" xfId="10743"/>
    <cellStyle name="Calculation 6 4 2 4" xfId="10744"/>
    <cellStyle name="Calculation 6 4 2 5" xfId="10745"/>
    <cellStyle name="Calculation 6 4 2 6" xfId="10746"/>
    <cellStyle name="Calculation 6 4 2 7" xfId="10747"/>
    <cellStyle name="Calculation 6 4 2 8" xfId="10748"/>
    <cellStyle name="Calculation 6 4 3" xfId="10749"/>
    <cellStyle name="Calculation 6 4 3 2" xfId="10750"/>
    <cellStyle name="Calculation 6 4 3 2 2" xfId="10751"/>
    <cellStyle name="Calculation 6 4 3 2 2 2" xfId="10752"/>
    <cellStyle name="Calculation 6 4 3 2 2 3" xfId="10753"/>
    <cellStyle name="Calculation 6 4 3 2 2 4" xfId="10754"/>
    <cellStyle name="Calculation 6 4 3 2 2 5" xfId="10755"/>
    <cellStyle name="Calculation 6 4 3 2 2 6" xfId="10756"/>
    <cellStyle name="Calculation 6 4 3 2 2 7" xfId="10757"/>
    <cellStyle name="Calculation 6 4 3 2 2 8" xfId="10758"/>
    <cellStyle name="Calculation 6 4 3 2 3" xfId="10759"/>
    <cellStyle name="Calculation 6 4 3 2 3 2" xfId="10760"/>
    <cellStyle name="Calculation 6 4 3 2 4" xfId="10761"/>
    <cellStyle name="Calculation 6 4 3 2 5" xfId="10762"/>
    <cellStyle name="Calculation 6 4 3 2 6" xfId="10763"/>
    <cellStyle name="Calculation 6 4 3 2 7" xfId="10764"/>
    <cellStyle name="Calculation 6 4 3 3" xfId="10765"/>
    <cellStyle name="Calculation 6 4 3 3 2" xfId="10766"/>
    <cellStyle name="Calculation 6 4 3 3 3" xfId="10767"/>
    <cellStyle name="Calculation 6 4 3 3 4" xfId="10768"/>
    <cellStyle name="Calculation 6 4 3 3 5" xfId="10769"/>
    <cellStyle name="Calculation 6 4 3 3 6" xfId="10770"/>
    <cellStyle name="Calculation 6 4 3 3 7" xfId="10771"/>
    <cellStyle name="Calculation 6 4 3 4" xfId="10772"/>
    <cellStyle name="Calculation 6 4 3 5" xfId="10773"/>
    <cellStyle name="Calculation 6 4 3 6" xfId="10774"/>
    <cellStyle name="Calculation 6 4 3 7" xfId="10775"/>
    <cellStyle name="Calculation 6 4 3 8" xfId="10776"/>
    <cellStyle name="Calculation 6 4 4" xfId="10777"/>
    <cellStyle name="Calculation 6 4 4 2" xfId="10778"/>
    <cellStyle name="Calculation 6 4 4 2 2" xfId="10779"/>
    <cellStyle name="Calculation 6 4 4 2 2 2" xfId="10780"/>
    <cellStyle name="Calculation 6 4 4 2 2 3" xfId="10781"/>
    <cellStyle name="Calculation 6 4 4 2 2 4" xfId="10782"/>
    <cellStyle name="Calculation 6 4 4 2 2 5" xfId="10783"/>
    <cellStyle name="Calculation 6 4 4 2 2 6" xfId="10784"/>
    <cellStyle name="Calculation 6 4 4 2 2 7" xfId="10785"/>
    <cellStyle name="Calculation 6 4 4 2 2 8" xfId="10786"/>
    <cellStyle name="Calculation 6 4 4 2 3" xfId="10787"/>
    <cellStyle name="Calculation 6 4 4 2 3 2" xfId="10788"/>
    <cellStyle name="Calculation 6 4 4 2 4" xfId="10789"/>
    <cellStyle name="Calculation 6 4 4 2 5" xfId="10790"/>
    <cellStyle name="Calculation 6 4 4 2 6" xfId="10791"/>
    <cellStyle name="Calculation 6 4 4 2 7" xfId="10792"/>
    <cellStyle name="Calculation 6 4 4 3" xfId="10793"/>
    <cellStyle name="Calculation 6 4 4 3 2" xfId="10794"/>
    <cellStyle name="Calculation 6 4 4 3 3" xfId="10795"/>
    <cellStyle name="Calculation 6 4 4 3 4" xfId="10796"/>
    <cellStyle name="Calculation 6 4 4 3 5" xfId="10797"/>
    <cellStyle name="Calculation 6 4 4 3 6" xfId="10798"/>
    <cellStyle name="Calculation 6 4 4 3 7" xfId="10799"/>
    <cellStyle name="Calculation 6 4 4 4" xfId="10800"/>
    <cellStyle name="Calculation 6 4 4 5" xfId="10801"/>
    <cellStyle name="Calculation 6 4 4 6" xfId="10802"/>
    <cellStyle name="Calculation 6 4 4 7" xfId="10803"/>
    <cellStyle name="Calculation 6 4 4 8" xfId="10804"/>
    <cellStyle name="Calculation 6 4 5" xfId="10805"/>
    <cellStyle name="Calculation 6 4 5 2" xfId="10806"/>
    <cellStyle name="Calculation 6 4 5 2 2" xfId="10807"/>
    <cellStyle name="Calculation 6 4 5 2 3" xfId="10808"/>
    <cellStyle name="Calculation 6 4 5 2 4" xfId="10809"/>
    <cellStyle name="Calculation 6 4 5 2 5" xfId="10810"/>
    <cellStyle name="Calculation 6 4 5 2 6" xfId="10811"/>
    <cellStyle name="Calculation 6 4 5 2 7" xfId="10812"/>
    <cellStyle name="Calculation 6 4 5 2 8" xfId="10813"/>
    <cellStyle name="Calculation 6 4 5 3" xfId="10814"/>
    <cellStyle name="Calculation 6 4 5 3 2" xfId="10815"/>
    <cellStyle name="Calculation 6 4 5 4" xfId="10816"/>
    <cellStyle name="Calculation 6 4 5 5" xfId="10817"/>
    <cellStyle name="Calculation 6 4 5 6" xfId="10818"/>
    <cellStyle name="Calculation 6 4 5 7" xfId="10819"/>
    <cellStyle name="Calculation 6 4 6" xfId="10820"/>
    <cellStyle name="Calculation 6 4 6 2" xfId="10821"/>
    <cellStyle name="Calculation 6 4 6 3" xfId="10822"/>
    <cellStyle name="Calculation 6 4 6 4" xfId="10823"/>
    <cellStyle name="Calculation 6 4 6 5" xfId="10824"/>
    <cellStyle name="Calculation 6 4 6 6" xfId="10825"/>
    <cellStyle name="Calculation 6 4 6 7" xfId="10826"/>
    <cellStyle name="Calculation 6 4 7" xfId="10827"/>
    <cellStyle name="Calculation 6 4 8" xfId="10828"/>
    <cellStyle name="Calculation 6 4 9" xfId="10829"/>
    <cellStyle name="Calculation 6 5" xfId="10830"/>
    <cellStyle name="Calculation 6 5 2" xfId="10831"/>
    <cellStyle name="Calculation 6 5 2 2" xfId="10832"/>
    <cellStyle name="Calculation 6 5 2 2 2" xfId="10833"/>
    <cellStyle name="Calculation 6 5 2 2 3" xfId="10834"/>
    <cellStyle name="Calculation 6 5 2 2 4" xfId="10835"/>
    <cellStyle name="Calculation 6 5 2 2 5" xfId="10836"/>
    <cellStyle name="Calculation 6 5 2 2 6" xfId="10837"/>
    <cellStyle name="Calculation 6 5 2 2 7" xfId="10838"/>
    <cellStyle name="Calculation 6 5 2 2 8" xfId="10839"/>
    <cellStyle name="Calculation 6 5 2 3" xfId="10840"/>
    <cellStyle name="Calculation 6 5 2 3 2" xfId="10841"/>
    <cellStyle name="Calculation 6 5 2 4" xfId="10842"/>
    <cellStyle name="Calculation 6 5 2 5" xfId="10843"/>
    <cellStyle name="Calculation 6 5 2 6" xfId="10844"/>
    <cellStyle name="Calculation 6 5 2 7" xfId="10845"/>
    <cellStyle name="Calculation 6 5 3" xfId="10846"/>
    <cellStyle name="Calculation 6 5 3 2" xfId="10847"/>
    <cellStyle name="Calculation 6 5 3 3" xfId="10848"/>
    <cellStyle name="Calculation 6 5 3 4" xfId="10849"/>
    <cellStyle name="Calculation 6 5 3 5" xfId="10850"/>
    <cellStyle name="Calculation 6 5 3 6" xfId="10851"/>
    <cellStyle name="Calculation 6 5 3 7" xfId="10852"/>
    <cellStyle name="Calculation 6 5 4" xfId="10853"/>
    <cellStyle name="Calculation 6 5 5" xfId="10854"/>
    <cellStyle name="Calculation 6 5 6" xfId="10855"/>
    <cellStyle name="Calculation 6 5 7" xfId="10856"/>
    <cellStyle name="Calculation 6 5 8" xfId="10857"/>
    <cellStyle name="Calculation 6 6" xfId="10858"/>
    <cellStyle name="Calculation 6 6 2" xfId="10859"/>
    <cellStyle name="Calculation 6 6 2 2" xfId="10860"/>
    <cellStyle name="Calculation 6 6 2 2 2" xfId="10861"/>
    <cellStyle name="Calculation 6 6 2 2 3" xfId="10862"/>
    <cellStyle name="Calculation 6 6 2 2 4" xfId="10863"/>
    <cellStyle name="Calculation 6 6 2 2 5" xfId="10864"/>
    <cellStyle name="Calculation 6 6 2 2 6" xfId="10865"/>
    <cellStyle name="Calculation 6 6 2 2 7" xfId="10866"/>
    <cellStyle name="Calculation 6 6 2 2 8" xfId="10867"/>
    <cellStyle name="Calculation 6 6 2 3" xfId="10868"/>
    <cellStyle name="Calculation 6 6 2 3 2" xfId="10869"/>
    <cellStyle name="Calculation 6 6 2 4" xfId="10870"/>
    <cellStyle name="Calculation 6 6 2 5" xfId="10871"/>
    <cellStyle name="Calculation 6 6 2 6" xfId="10872"/>
    <cellStyle name="Calculation 6 6 2 7" xfId="10873"/>
    <cellStyle name="Calculation 6 6 3" xfId="10874"/>
    <cellStyle name="Calculation 6 6 3 2" xfId="10875"/>
    <cellStyle name="Calculation 6 6 3 3" xfId="10876"/>
    <cellStyle name="Calculation 6 6 3 4" xfId="10877"/>
    <cellStyle name="Calculation 6 6 3 5" xfId="10878"/>
    <cellStyle name="Calculation 6 6 3 6" xfId="10879"/>
    <cellStyle name="Calculation 6 6 3 7" xfId="10880"/>
    <cellStyle name="Calculation 6 6 4" xfId="10881"/>
    <cellStyle name="Calculation 6 6 5" xfId="10882"/>
    <cellStyle name="Calculation 6 6 6" xfId="10883"/>
    <cellStyle name="Calculation 6 6 7" xfId="10884"/>
    <cellStyle name="Calculation 6 6 8" xfId="10885"/>
    <cellStyle name="Calculation 6 7" xfId="10886"/>
    <cellStyle name="Calculation 6 7 2" xfId="10887"/>
    <cellStyle name="Calculation 6 7 2 2" xfId="10888"/>
    <cellStyle name="Calculation 6 7 2 2 2" xfId="10889"/>
    <cellStyle name="Calculation 6 7 2 2 3" xfId="10890"/>
    <cellStyle name="Calculation 6 7 2 2 4" xfId="10891"/>
    <cellStyle name="Calculation 6 7 2 2 5" xfId="10892"/>
    <cellStyle name="Calculation 6 7 2 2 6" xfId="10893"/>
    <cellStyle name="Calculation 6 7 2 2 7" xfId="10894"/>
    <cellStyle name="Calculation 6 7 2 2 8" xfId="10895"/>
    <cellStyle name="Calculation 6 7 2 3" xfId="10896"/>
    <cellStyle name="Calculation 6 7 2 3 2" xfId="10897"/>
    <cellStyle name="Calculation 6 7 2 4" xfId="10898"/>
    <cellStyle name="Calculation 6 7 2 5" xfId="10899"/>
    <cellStyle name="Calculation 6 7 2 6" xfId="10900"/>
    <cellStyle name="Calculation 6 7 2 7" xfId="10901"/>
    <cellStyle name="Calculation 6 7 3" xfId="10902"/>
    <cellStyle name="Calculation 6 7 3 2" xfId="10903"/>
    <cellStyle name="Calculation 6 7 3 3" xfId="10904"/>
    <cellStyle name="Calculation 6 7 3 4" xfId="10905"/>
    <cellStyle name="Calculation 6 7 3 5" xfId="10906"/>
    <cellStyle name="Calculation 6 7 3 6" xfId="10907"/>
    <cellStyle name="Calculation 6 7 3 7" xfId="10908"/>
    <cellStyle name="Calculation 6 7 4" xfId="10909"/>
    <cellStyle name="Calculation 6 7 5" xfId="10910"/>
    <cellStyle name="Calculation 6 7 6" xfId="10911"/>
    <cellStyle name="Calculation 6 7 7" xfId="10912"/>
    <cellStyle name="Calculation 6 7 8" xfId="10913"/>
    <cellStyle name="Calculation 6 8" xfId="10914"/>
    <cellStyle name="Calculation 6 8 2" xfId="10915"/>
    <cellStyle name="Calculation 6 8 2 2" xfId="10916"/>
    <cellStyle name="Calculation 6 8 2 3" xfId="10917"/>
    <cellStyle name="Calculation 6 8 2 4" xfId="10918"/>
    <cellStyle name="Calculation 6 8 2 5" xfId="10919"/>
    <cellStyle name="Calculation 6 8 2 6" xfId="10920"/>
    <cellStyle name="Calculation 6 8 2 7" xfId="10921"/>
    <cellStyle name="Calculation 6 8 2 8" xfId="10922"/>
    <cellStyle name="Calculation 6 8 3" xfId="10923"/>
    <cellStyle name="Calculation 6 8 3 2" xfId="10924"/>
    <cellStyle name="Calculation 6 8 4" xfId="10925"/>
    <cellStyle name="Calculation 6 8 5" xfId="10926"/>
    <cellStyle name="Calculation 6 8 6" xfId="10927"/>
    <cellStyle name="Calculation 6 8 7" xfId="10928"/>
    <cellStyle name="Calculation 6 9" xfId="10929"/>
    <cellStyle name="Calculation 6 9 2" xfId="10930"/>
    <cellStyle name="Calculation 6 9 3" xfId="10931"/>
    <cellStyle name="Calculation 6 9 4" xfId="10932"/>
    <cellStyle name="Calculation 6 9 5" xfId="10933"/>
    <cellStyle name="Calculation 6 9 6" xfId="10934"/>
    <cellStyle name="Calculation 6 9 7" xfId="10935"/>
    <cellStyle name="Calculation 7" xfId="10936"/>
    <cellStyle name="Calculation 7 10" xfId="10937"/>
    <cellStyle name="Calculation 7 11" xfId="10938"/>
    <cellStyle name="Calculation 7 12" xfId="10939"/>
    <cellStyle name="Calculation 7 13" xfId="10940"/>
    <cellStyle name="Calculation 7 14" xfId="10941"/>
    <cellStyle name="Calculation 7 2" xfId="10942"/>
    <cellStyle name="Calculation 7 2 10" xfId="10943"/>
    <cellStyle name="Calculation 7 2 11" xfId="10944"/>
    <cellStyle name="Calculation 7 2 12" xfId="10945"/>
    <cellStyle name="Calculation 7 2 2" xfId="10946"/>
    <cellStyle name="Calculation 7 2 2 10" xfId="10947"/>
    <cellStyle name="Calculation 7 2 2 11" xfId="10948"/>
    <cellStyle name="Calculation 7 2 2 2" xfId="10949"/>
    <cellStyle name="Calculation 7 2 2 2 2" xfId="10950"/>
    <cellStyle name="Calculation 7 2 2 2 2 2" xfId="10951"/>
    <cellStyle name="Calculation 7 2 2 2 2 2 2" xfId="10952"/>
    <cellStyle name="Calculation 7 2 2 2 2 2 3" xfId="10953"/>
    <cellStyle name="Calculation 7 2 2 2 2 2 4" xfId="10954"/>
    <cellStyle name="Calculation 7 2 2 2 2 2 5" xfId="10955"/>
    <cellStyle name="Calculation 7 2 2 2 2 2 6" xfId="10956"/>
    <cellStyle name="Calculation 7 2 2 2 2 2 7" xfId="10957"/>
    <cellStyle name="Calculation 7 2 2 2 2 2 8" xfId="10958"/>
    <cellStyle name="Calculation 7 2 2 2 2 3" xfId="10959"/>
    <cellStyle name="Calculation 7 2 2 2 2 3 2" xfId="10960"/>
    <cellStyle name="Calculation 7 2 2 2 2 4" xfId="10961"/>
    <cellStyle name="Calculation 7 2 2 2 2 5" xfId="10962"/>
    <cellStyle name="Calculation 7 2 2 2 2 6" xfId="10963"/>
    <cellStyle name="Calculation 7 2 2 2 2 7" xfId="10964"/>
    <cellStyle name="Calculation 7 2 2 2 3" xfId="10965"/>
    <cellStyle name="Calculation 7 2 2 2 3 2" xfId="10966"/>
    <cellStyle name="Calculation 7 2 2 2 3 3" xfId="10967"/>
    <cellStyle name="Calculation 7 2 2 2 3 4" xfId="10968"/>
    <cellStyle name="Calculation 7 2 2 2 3 5" xfId="10969"/>
    <cellStyle name="Calculation 7 2 2 2 3 6" xfId="10970"/>
    <cellStyle name="Calculation 7 2 2 2 3 7" xfId="10971"/>
    <cellStyle name="Calculation 7 2 2 2 4" xfId="10972"/>
    <cellStyle name="Calculation 7 2 2 2 5" xfId="10973"/>
    <cellStyle name="Calculation 7 2 2 2 6" xfId="10974"/>
    <cellStyle name="Calculation 7 2 2 2 7" xfId="10975"/>
    <cellStyle name="Calculation 7 2 2 2 8" xfId="10976"/>
    <cellStyle name="Calculation 7 2 2 3" xfId="10977"/>
    <cellStyle name="Calculation 7 2 2 3 2" xfId="10978"/>
    <cellStyle name="Calculation 7 2 2 3 2 2" xfId="10979"/>
    <cellStyle name="Calculation 7 2 2 3 2 2 2" xfId="10980"/>
    <cellStyle name="Calculation 7 2 2 3 2 2 3" xfId="10981"/>
    <cellStyle name="Calculation 7 2 2 3 2 2 4" xfId="10982"/>
    <cellStyle name="Calculation 7 2 2 3 2 2 5" xfId="10983"/>
    <cellStyle name="Calculation 7 2 2 3 2 2 6" xfId="10984"/>
    <cellStyle name="Calculation 7 2 2 3 2 2 7" xfId="10985"/>
    <cellStyle name="Calculation 7 2 2 3 2 2 8" xfId="10986"/>
    <cellStyle name="Calculation 7 2 2 3 2 3" xfId="10987"/>
    <cellStyle name="Calculation 7 2 2 3 2 3 2" xfId="10988"/>
    <cellStyle name="Calculation 7 2 2 3 2 4" xfId="10989"/>
    <cellStyle name="Calculation 7 2 2 3 2 5" xfId="10990"/>
    <cellStyle name="Calculation 7 2 2 3 2 6" xfId="10991"/>
    <cellStyle name="Calculation 7 2 2 3 2 7" xfId="10992"/>
    <cellStyle name="Calculation 7 2 2 3 3" xfId="10993"/>
    <cellStyle name="Calculation 7 2 2 3 3 2" xfId="10994"/>
    <cellStyle name="Calculation 7 2 2 3 3 3" xfId="10995"/>
    <cellStyle name="Calculation 7 2 2 3 3 4" xfId="10996"/>
    <cellStyle name="Calculation 7 2 2 3 3 5" xfId="10997"/>
    <cellStyle name="Calculation 7 2 2 3 3 6" xfId="10998"/>
    <cellStyle name="Calculation 7 2 2 3 3 7" xfId="10999"/>
    <cellStyle name="Calculation 7 2 2 3 4" xfId="11000"/>
    <cellStyle name="Calculation 7 2 2 3 5" xfId="11001"/>
    <cellStyle name="Calculation 7 2 2 3 6" xfId="11002"/>
    <cellStyle name="Calculation 7 2 2 3 7" xfId="11003"/>
    <cellStyle name="Calculation 7 2 2 3 8" xfId="11004"/>
    <cellStyle name="Calculation 7 2 2 4" xfId="11005"/>
    <cellStyle name="Calculation 7 2 2 4 2" xfId="11006"/>
    <cellStyle name="Calculation 7 2 2 4 2 2" xfId="11007"/>
    <cellStyle name="Calculation 7 2 2 4 2 2 2" xfId="11008"/>
    <cellStyle name="Calculation 7 2 2 4 2 2 3" xfId="11009"/>
    <cellStyle name="Calculation 7 2 2 4 2 2 4" xfId="11010"/>
    <cellStyle name="Calculation 7 2 2 4 2 2 5" xfId="11011"/>
    <cellStyle name="Calculation 7 2 2 4 2 2 6" xfId="11012"/>
    <cellStyle name="Calculation 7 2 2 4 2 2 7" xfId="11013"/>
    <cellStyle name="Calculation 7 2 2 4 2 2 8" xfId="11014"/>
    <cellStyle name="Calculation 7 2 2 4 2 3" xfId="11015"/>
    <cellStyle name="Calculation 7 2 2 4 2 3 2" xfId="11016"/>
    <cellStyle name="Calculation 7 2 2 4 2 4" xfId="11017"/>
    <cellStyle name="Calculation 7 2 2 4 2 5" xfId="11018"/>
    <cellStyle name="Calculation 7 2 2 4 2 6" xfId="11019"/>
    <cellStyle name="Calculation 7 2 2 4 2 7" xfId="11020"/>
    <cellStyle name="Calculation 7 2 2 4 3" xfId="11021"/>
    <cellStyle name="Calculation 7 2 2 4 3 2" xfId="11022"/>
    <cellStyle name="Calculation 7 2 2 4 3 3" xfId="11023"/>
    <cellStyle name="Calculation 7 2 2 4 3 4" xfId="11024"/>
    <cellStyle name="Calculation 7 2 2 4 3 5" xfId="11025"/>
    <cellStyle name="Calculation 7 2 2 4 3 6" xfId="11026"/>
    <cellStyle name="Calculation 7 2 2 4 3 7" xfId="11027"/>
    <cellStyle name="Calculation 7 2 2 4 4" xfId="11028"/>
    <cellStyle name="Calculation 7 2 2 4 5" xfId="11029"/>
    <cellStyle name="Calculation 7 2 2 4 6" xfId="11030"/>
    <cellStyle name="Calculation 7 2 2 4 7" xfId="11031"/>
    <cellStyle name="Calculation 7 2 2 4 8" xfId="11032"/>
    <cellStyle name="Calculation 7 2 2 5" xfId="11033"/>
    <cellStyle name="Calculation 7 2 2 5 2" xfId="11034"/>
    <cellStyle name="Calculation 7 2 2 5 2 2" xfId="11035"/>
    <cellStyle name="Calculation 7 2 2 5 2 3" xfId="11036"/>
    <cellStyle name="Calculation 7 2 2 5 2 4" xfId="11037"/>
    <cellStyle name="Calculation 7 2 2 5 2 5" xfId="11038"/>
    <cellStyle name="Calculation 7 2 2 5 2 6" xfId="11039"/>
    <cellStyle name="Calculation 7 2 2 5 2 7" xfId="11040"/>
    <cellStyle name="Calculation 7 2 2 5 2 8" xfId="11041"/>
    <cellStyle name="Calculation 7 2 2 5 3" xfId="11042"/>
    <cellStyle name="Calculation 7 2 2 5 3 2" xfId="11043"/>
    <cellStyle name="Calculation 7 2 2 5 4" xfId="11044"/>
    <cellStyle name="Calculation 7 2 2 5 5" xfId="11045"/>
    <cellStyle name="Calculation 7 2 2 5 6" xfId="11046"/>
    <cellStyle name="Calculation 7 2 2 5 7" xfId="11047"/>
    <cellStyle name="Calculation 7 2 2 6" xfId="11048"/>
    <cellStyle name="Calculation 7 2 2 6 2" xfId="11049"/>
    <cellStyle name="Calculation 7 2 2 6 3" xfId="11050"/>
    <cellStyle name="Calculation 7 2 2 6 4" xfId="11051"/>
    <cellStyle name="Calculation 7 2 2 6 5" xfId="11052"/>
    <cellStyle name="Calculation 7 2 2 6 6" xfId="11053"/>
    <cellStyle name="Calculation 7 2 2 6 7" xfId="11054"/>
    <cellStyle name="Calculation 7 2 2 7" xfId="11055"/>
    <cellStyle name="Calculation 7 2 2 8" xfId="11056"/>
    <cellStyle name="Calculation 7 2 2 9" xfId="11057"/>
    <cellStyle name="Calculation 7 2 3" xfId="11058"/>
    <cellStyle name="Calculation 7 2 3 2" xfId="11059"/>
    <cellStyle name="Calculation 7 2 3 2 2" xfId="11060"/>
    <cellStyle name="Calculation 7 2 3 2 2 2" xfId="11061"/>
    <cellStyle name="Calculation 7 2 3 2 2 3" xfId="11062"/>
    <cellStyle name="Calculation 7 2 3 2 2 4" xfId="11063"/>
    <cellStyle name="Calculation 7 2 3 2 2 5" xfId="11064"/>
    <cellStyle name="Calculation 7 2 3 2 2 6" xfId="11065"/>
    <cellStyle name="Calculation 7 2 3 2 2 7" xfId="11066"/>
    <cellStyle name="Calculation 7 2 3 2 2 8" xfId="11067"/>
    <cellStyle name="Calculation 7 2 3 2 3" xfId="11068"/>
    <cellStyle name="Calculation 7 2 3 2 3 2" xfId="11069"/>
    <cellStyle name="Calculation 7 2 3 2 4" xfId="11070"/>
    <cellStyle name="Calculation 7 2 3 2 5" xfId="11071"/>
    <cellStyle name="Calculation 7 2 3 2 6" xfId="11072"/>
    <cellStyle name="Calculation 7 2 3 2 7" xfId="11073"/>
    <cellStyle name="Calculation 7 2 3 3" xfId="11074"/>
    <cellStyle name="Calculation 7 2 3 3 2" xfId="11075"/>
    <cellStyle name="Calculation 7 2 3 3 3" xfId="11076"/>
    <cellStyle name="Calculation 7 2 3 3 4" xfId="11077"/>
    <cellStyle name="Calculation 7 2 3 3 5" xfId="11078"/>
    <cellStyle name="Calculation 7 2 3 3 6" xfId="11079"/>
    <cellStyle name="Calculation 7 2 3 3 7" xfId="11080"/>
    <cellStyle name="Calculation 7 2 3 4" xfId="11081"/>
    <cellStyle name="Calculation 7 2 3 5" xfId="11082"/>
    <cellStyle name="Calculation 7 2 3 6" xfId="11083"/>
    <cellStyle name="Calculation 7 2 3 7" xfId="11084"/>
    <cellStyle name="Calculation 7 2 3 8" xfId="11085"/>
    <cellStyle name="Calculation 7 2 4" xfId="11086"/>
    <cellStyle name="Calculation 7 2 4 2" xfId="11087"/>
    <cellStyle name="Calculation 7 2 4 2 2" xfId="11088"/>
    <cellStyle name="Calculation 7 2 4 2 2 2" xfId="11089"/>
    <cellStyle name="Calculation 7 2 4 2 2 3" xfId="11090"/>
    <cellStyle name="Calculation 7 2 4 2 2 4" xfId="11091"/>
    <cellStyle name="Calculation 7 2 4 2 2 5" xfId="11092"/>
    <cellStyle name="Calculation 7 2 4 2 2 6" xfId="11093"/>
    <cellStyle name="Calculation 7 2 4 2 2 7" xfId="11094"/>
    <cellStyle name="Calculation 7 2 4 2 2 8" xfId="11095"/>
    <cellStyle name="Calculation 7 2 4 2 3" xfId="11096"/>
    <cellStyle name="Calculation 7 2 4 2 3 2" xfId="11097"/>
    <cellStyle name="Calculation 7 2 4 2 4" xfId="11098"/>
    <cellStyle name="Calculation 7 2 4 2 5" xfId="11099"/>
    <cellStyle name="Calculation 7 2 4 2 6" xfId="11100"/>
    <cellStyle name="Calculation 7 2 4 2 7" xfId="11101"/>
    <cellStyle name="Calculation 7 2 4 3" xfId="11102"/>
    <cellStyle name="Calculation 7 2 4 3 2" xfId="11103"/>
    <cellStyle name="Calculation 7 2 4 3 3" xfId="11104"/>
    <cellStyle name="Calculation 7 2 4 3 4" xfId="11105"/>
    <cellStyle name="Calculation 7 2 4 3 5" xfId="11106"/>
    <cellStyle name="Calculation 7 2 4 3 6" xfId="11107"/>
    <cellStyle name="Calculation 7 2 4 3 7" xfId="11108"/>
    <cellStyle name="Calculation 7 2 4 4" xfId="11109"/>
    <cellStyle name="Calculation 7 2 4 5" xfId="11110"/>
    <cellStyle name="Calculation 7 2 4 6" xfId="11111"/>
    <cellStyle name="Calculation 7 2 4 7" xfId="11112"/>
    <cellStyle name="Calculation 7 2 4 8" xfId="11113"/>
    <cellStyle name="Calculation 7 2 5" xfId="11114"/>
    <cellStyle name="Calculation 7 2 5 2" xfId="11115"/>
    <cellStyle name="Calculation 7 2 5 2 2" xfId="11116"/>
    <cellStyle name="Calculation 7 2 5 2 2 2" xfId="11117"/>
    <cellStyle name="Calculation 7 2 5 2 2 3" xfId="11118"/>
    <cellStyle name="Calculation 7 2 5 2 2 4" xfId="11119"/>
    <cellStyle name="Calculation 7 2 5 2 2 5" xfId="11120"/>
    <cellStyle name="Calculation 7 2 5 2 2 6" xfId="11121"/>
    <cellStyle name="Calculation 7 2 5 2 2 7" xfId="11122"/>
    <cellStyle name="Calculation 7 2 5 2 2 8" xfId="11123"/>
    <cellStyle name="Calculation 7 2 5 2 3" xfId="11124"/>
    <cellStyle name="Calculation 7 2 5 2 3 2" xfId="11125"/>
    <cellStyle name="Calculation 7 2 5 2 4" xfId="11126"/>
    <cellStyle name="Calculation 7 2 5 2 5" xfId="11127"/>
    <cellStyle name="Calculation 7 2 5 2 6" xfId="11128"/>
    <cellStyle name="Calculation 7 2 5 2 7" xfId="11129"/>
    <cellStyle name="Calculation 7 2 5 3" xfId="11130"/>
    <cellStyle name="Calculation 7 2 5 3 2" xfId="11131"/>
    <cellStyle name="Calculation 7 2 5 3 3" xfId="11132"/>
    <cellStyle name="Calculation 7 2 5 3 4" xfId="11133"/>
    <cellStyle name="Calculation 7 2 5 3 5" xfId="11134"/>
    <cellStyle name="Calculation 7 2 5 3 6" xfId="11135"/>
    <cellStyle name="Calculation 7 2 5 3 7" xfId="11136"/>
    <cellStyle name="Calculation 7 2 5 4" xfId="11137"/>
    <cellStyle name="Calculation 7 2 5 5" xfId="11138"/>
    <cellStyle name="Calculation 7 2 5 6" xfId="11139"/>
    <cellStyle name="Calculation 7 2 5 7" xfId="11140"/>
    <cellStyle name="Calculation 7 2 5 8" xfId="11141"/>
    <cellStyle name="Calculation 7 2 6" xfId="11142"/>
    <cellStyle name="Calculation 7 2 6 2" xfId="11143"/>
    <cellStyle name="Calculation 7 2 6 2 2" xfId="11144"/>
    <cellStyle name="Calculation 7 2 6 2 3" xfId="11145"/>
    <cellStyle name="Calculation 7 2 6 2 4" xfId="11146"/>
    <cellStyle name="Calculation 7 2 6 2 5" xfId="11147"/>
    <cellStyle name="Calculation 7 2 6 2 6" xfId="11148"/>
    <cellStyle name="Calculation 7 2 6 2 7" xfId="11149"/>
    <cellStyle name="Calculation 7 2 6 2 8" xfId="11150"/>
    <cellStyle name="Calculation 7 2 6 3" xfId="11151"/>
    <cellStyle name="Calculation 7 2 6 3 2" xfId="11152"/>
    <cellStyle name="Calculation 7 2 6 4" xfId="11153"/>
    <cellStyle name="Calculation 7 2 6 5" xfId="11154"/>
    <cellStyle name="Calculation 7 2 6 6" xfId="11155"/>
    <cellStyle name="Calculation 7 2 6 7" xfId="11156"/>
    <cellStyle name="Calculation 7 2 7" xfId="11157"/>
    <cellStyle name="Calculation 7 2 7 2" xfId="11158"/>
    <cellStyle name="Calculation 7 2 7 3" xfId="11159"/>
    <cellStyle name="Calculation 7 2 7 4" xfId="11160"/>
    <cellStyle name="Calculation 7 2 7 5" xfId="11161"/>
    <cellStyle name="Calculation 7 2 7 6" xfId="11162"/>
    <cellStyle name="Calculation 7 2 7 7" xfId="11163"/>
    <cellStyle name="Calculation 7 2 8" xfId="11164"/>
    <cellStyle name="Calculation 7 2 9" xfId="11165"/>
    <cellStyle name="Calculation 7 3" xfId="11166"/>
    <cellStyle name="Calculation 7 3 10" xfId="11167"/>
    <cellStyle name="Calculation 7 3 11" xfId="11168"/>
    <cellStyle name="Calculation 7 3 2" xfId="11169"/>
    <cellStyle name="Calculation 7 3 2 2" xfId="11170"/>
    <cellStyle name="Calculation 7 3 2 2 2" xfId="11171"/>
    <cellStyle name="Calculation 7 3 2 2 2 2" xfId="11172"/>
    <cellStyle name="Calculation 7 3 2 2 2 3" xfId="11173"/>
    <cellStyle name="Calculation 7 3 2 2 2 4" xfId="11174"/>
    <cellStyle name="Calculation 7 3 2 2 2 5" xfId="11175"/>
    <cellStyle name="Calculation 7 3 2 2 2 6" xfId="11176"/>
    <cellStyle name="Calculation 7 3 2 2 2 7" xfId="11177"/>
    <cellStyle name="Calculation 7 3 2 2 2 8" xfId="11178"/>
    <cellStyle name="Calculation 7 3 2 2 3" xfId="11179"/>
    <cellStyle name="Calculation 7 3 2 2 3 2" xfId="11180"/>
    <cellStyle name="Calculation 7 3 2 2 4" xfId="11181"/>
    <cellStyle name="Calculation 7 3 2 2 5" xfId="11182"/>
    <cellStyle name="Calculation 7 3 2 2 6" xfId="11183"/>
    <cellStyle name="Calculation 7 3 2 2 7" xfId="11184"/>
    <cellStyle name="Calculation 7 3 2 3" xfId="11185"/>
    <cellStyle name="Calculation 7 3 2 3 2" xfId="11186"/>
    <cellStyle name="Calculation 7 3 2 3 3" xfId="11187"/>
    <cellStyle name="Calculation 7 3 2 3 4" xfId="11188"/>
    <cellStyle name="Calculation 7 3 2 3 5" xfId="11189"/>
    <cellStyle name="Calculation 7 3 2 3 6" xfId="11190"/>
    <cellStyle name="Calculation 7 3 2 3 7" xfId="11191"/>
    <cellStyle name="Calculation 7 3 2 4" xfId="11192"/>
    <cellStyle name="Calculation 7 3 2 5" xfId="11193"/>
    <cellStyle name="Calculation 7 3 2 6" xfId="11194"/>
    <cellStyle name="Calculation 7 3 2 7" xfId="11195"/>
    <cellStyle name="Calculation 7 3 2 8" xfId="11196"/>
    <cellStyle name="Calculation 7 3 3" xfId="11197"/>
    <cellStyle name="Calculation 7 3 3 2" xfId="11198"/>
    <cellStyle name="Calculation 7 3 3 2 2" xfId="11199"/>
    <cellStyle name="Calculation 7 3 3 2 2 2" xfId="11200"/>
    <cellStyle name="Calculation 7 3 3 2 2 3" xfId="11201"/>
    <cellStyle name="Calculation 7 3 3 2 2 4" xfId="11202"/>
    <cellStyle name="Calculation 7 3 3 2 2 5" xfId="11203"/>
    <cellStyle name="Calculation 7 3 3 2 2 6" xfId="11204"/>
    <cellStyle name="Calculation 7 3 3 2 2 7" xfId="11205"/>
    <cellStyle name="Calculation 7 3 3 2 2 8" xfId="11206"/>
    <cellStyle name="Calculation 7 3 3 2 3" xfId="11207"/>
    <cellStyle name="Calculation 7 3 3 2 3 2" xfId="11208"/>
    <cellStyle name="Calculation 7 3 3 2 4" xfId="11209"/>
    <cellStyle name="Calculation 7 3 3 2 5" xfId="11210"/>
    <cellStyle name="Calculation 7 3 3 2 6" xfId="11211"/>
    <cellStyle name="Calculation 7 3 3 2 7" xfId="11212"/>
    <cellStyle name="Calculation 7 3 3 3" xfId="11213"/>
    <cellStyle name="Calculation 7 3 3 3 2" xfId="11214"/>
    <cellStyle name="Calculation 7 3 3 3 3" xfId="11215"/>
    <cellStyle name="Calculation 7 3 3 3 4" xfId="11216"/>
    <cellStyle name="Calculation 7 3 3 3 5" xfId="11217"/>
    <cellStyle name="Calculation 7 3 3 3 6" xfId="11218"/>
    <cellStyle name="Calculation 7 3 3 3 7" xfId="11219"/>
    <cellStyle name="Calculation 7 3 3 4" xfId="11220"/>
    <cellStyle name="Calculation 7 3 3 5" xfId="11221"/>
    <cellStyle name="Calculation 7 3 3 6" xfId="11222"/>
    <cellStyle name="Calculation 7 3 3 7" xfId="11223"/>
    <cellStyle name="Calculation 7 3 3 8" xfId="11224"/>
    <cellStyle name="Calculation 7 3 4" xfId="11225"/>
    <cellStyle name="Calculation 7 3 4 2" xfId="11226"/>
    <cellStyle name="Calculation 7 3 4 2 2" xfId="11227"/>
    <cellStyle name="Calculation 7 3 4 2 2 2" xfId="11228"/>
    <cellStyle name="Calculation 7 3 4 2 2 3" xfId="11229"/>
    <cellStyle name="Calculation 7 3 4 2 2 4" xfId="11230"/>
    <cellStyle name="Calculation 7 3 4 2 2 5" xfId="11231"/>
    <cellStyle name="Calculation 7 3 4 2 2 6" xfId="11232"/>
    <cellStyle name="Calculation 7 3 4 2 2 7" xfId="11233"/>
    <cellStyle name="Calculation 7 3 4 2 2 8" xfId="11234"/>
    <cellStyle name="Calculation 7 3 4 2 3" xfId="11235"/>
    <cellStyle name="Calculation 7 3 4 2 3 2" xfId="11236"/>
    <cellStyle name="Calculation 7 3 4 2 4" xfId="11237"/>
    <cellStyle name="Calculation 7 3 4 2 5" xfId="11238"/>
    <cellStyle name="Calculation 7 3 4 2 6" xfId="11239"/>
    <cellStyle name="Calculation 7 3 4 2 7" xfId="11240"/>
    <cellStyle name="Calculation 7 3 4 3" xfId="11241"/>
    <cellStyle name="Calculation 7 3 4 3 2" xfId="11242"/>
    <cellStyle name="Calculation 7 3 4 3 3" xfId="11243"/>
    <cellStyle name="Calculation 7 3 4 3 4" xfId="11244"/>
    <cellStyle name="Calculation 7 3 4 3 5" xfId="11245"/>
    <cellStyle name="Calculation 7 3 4 3 6" xfId="11246"/>
    <cellStyle name="Calculation 7 3 4 3 7" xfId="11247"/>
    <cellStyle name="Calculation 7 3 4 4" xfId="11248"/>
    <cellStyle name="Calculation 7 3 4 5" xfId="11249"/>
    <cellStyle name="Calculation 7 3 4 6" xfId="11250"/>
    <cellStyle name="Calculation 7 3 4 7" xfId="11251"/>
    <cellStyle name="Calculation 7 3 4 8" xfId="11252"/>
    <cellStyle name="Calculation 7 3 5" xfId="11253"/>
    <cellStyle name="Calculation 7 3 5 2" xfId="11254"/>
    <cellStyle name="Calculation 7 3 5 2 2" xfId="11255"/>
    <cellStyle name="Calculation 7 3 5 2 3" xfId="11256"/>
    <cellStyle name="Calculation 7 3 5 2 4" xfId="11257"/>
    <cellStyle name="Calculation 7 3 5 2 5" xfId="11258"/>
    <cellStyle name="Calculation 7 3 5 2 6" xfId="11259"/>
    <cellStyle name="Calculation 7 3 5 2 7" xfId="11260"/>
    <cellStyle name="Calculation 7 3 5 2 8" xfId="11261"/>
    <cellStyle name="Calculation 7 3 5 3" xfId="11262"/>
    <cellStyle name="Calculation 7 3 5 3 2" xfId="11263"/>
    <cellStyle name="Calculation 7 3 5 4" xfId="11264"/>
    <cellStyle name="Calculation 7 3 5 5" xfId="11265"/>
    <cellStyle name="Calculation 7 3 5 6" xfId="11266"/>
    <cellStyle name="Calculation 7 3 5 7" xfId="11267"/>
    <cellStyle name="Calculation 7 3 6" xfId="11268"/>
    <cellStyle name="Calculation 7 3 6 2" xfId="11269"/>
    <cellStyle name="Calculation 7 3 6 3" xfId="11270"/>
    <cellStyle name="Calculation 7 3 6 4" xfId="11271"/>
    <cellStyle name="Calculation 7 3 6 5" xfId="11272"/>
    <cellStyle name="Calculation 7 3 6 6" xfId="11273"/>
    <cellStyle name="Calculation 7 3 6 7" xfId="11274"/>
    <cellStyle name="Calculation 7 3 7" xfId="11275"/>
    <cellStyle name="Calculation 7 3 8" xfId="11276"/>
    <cellStyle name="Calculation 7 3 9" xfId="11277"/>
    <cellStyle name="Calculation 7 4" xfId="11278"/>
    <cellStyle name="Calculation 7 4 10" xfId="11279"/>
    <cellStyle name="Calculation 7 4 11" xfId="11280"/>
    <cellStyle name="Calculation 7 4 2" xfId="11281"/>
    <cellStyle name="Calculation 7 4 2 2" xfId="11282"/>
    <cellStyle name="Calculation 7 4 2 2 2" xfId="11283"/>
    <cellStyle name="Calculation 7 4 2 2 2 2" xfId="11284"/>
    <cellStyle name="Calculation 7 4 2 2 2 3" xfId="11285"/>
    <cellStyle name="Calculation 7 4 2 2 2 4" xfId="11286"/>
    <cellStyle name="Calculation 7 4 2 2 2 5" xfId="11287"/>
    <cellStyle name="Calculation 7 4 2 2 2 6" xfId="11288"/>
    <cellStyle name="Calculation 7 4 2 2 2 7" xfId="11289"/>
    <cellStyle name="Calculation 7 4 2 2 2 8" xfId="11290"/>
    <cellStyle name="Calculation 7 4 2 2 3" xfId="11291"/>
    <cellStyle name="Calculation 7 4 2 2 3 2" xfId="11292"/>
    <cellStyle name="Calculation 7 4 2 2 4" xfId="11293"/>
    <cellStyle name="Calculation 7 4 2 2 5" xfId="11294"/>
    <cellStyle name="Calculation 7 4 2 2 6" xfId="11295"/>
    <cellStyle name="Calculation 7 4 2 2 7" xfId="11296"/>
    <cellStyle name="Calculation 7 4 2 3" xfId="11297"/>
    <cellStyle name="Calculation 7 4 2 3 2" xfId="11298"/>
    <cellStyle name="Calculation 7 4 2 3 3" xfId="11299"/>
    <cellStyle name="Calculation 7 4 2 3 4" xfId="11300"/>
    <cellStyle name="Calculation 7 4 2 3 5" xfId="11301"/>
    <cellStyle name="Calculation 7 4 2 3 6" xfId="11302"/>
    <cellStyle name="Calculation 7 4 2 3 7" xfId="11303"/>
    <cellStyle name="Calculation 7 4 2 4" xfId="11304"/>
    <cellStyle name="Calculation 7 4 2 5" xfId="11305"/>
    <cellStyle name="Calculation 7 4 2 6" xfId="11306"/>
    <cellStyle name="Calculation 7 4 2 7" xfId="11307"/>
    <cellStyle name="Calculation 7 4 2 8" xfId="11308"/>
    <cellStyle name="Calculation 7 4 3" xfId="11309"/>
    <cellStyle name="Calculation 7 4 3 2" xfId="11310"/>
    <cellStyle name="Calculation 7 4 3 2 2" xfId="11311"/>
    <cellStyle name="Calculation 7 4 3 2 2 2" xfId="11312"/>
    <cellStyle name="Calculation 7 4 3 2 2 3" xfId="11313"/>
    <cellStyle name="Calculation 7 4 3 2 2 4" xfId="11314"/>
    <cellStyle name="Calculation 7 4 3 2 2 5" xfId="11315"/>
    <cellStyle name="Calculation 7 4 3 2 2 6" xfId="11316"/>
    <cellStyle name="Calculation 7 4 3 2 2 7" xfId="11317"/>
    <cellStyle name="Calculation 7 4 3 2 2 8" xfId="11318"/>
    <cellStyle name="Calculation 7 4 3 2 3" xfId="11319"/>
    <cellStyle name="Calculation 7 4 3 2 3 2" xfId="11320"/>
    <cellStyle name="Calculation 7 4 3 2 4" xfId="11321"/>
    <cellStyle name="Calculation 7 4 3 2 5" xfId="11322"/>
    <cellStyle name="Calculation 7 4 3 2 6" xfId="11323"/>
    <cellStyle name="Calculation 7 4 3 2 7" xfId="11324"/>
    <cellStyle name="Calculation 7 4 3 3" xfId="11325"/>
    <cellStyle name="Calculation 7 4 3 3 2" xfId="11326"/>
    <cellStyle name="Calculation 7 4 3 3 3" xfId="11327"/>
    <cellStyle name="Calculation 7 4 3 3 4" xfId="11328"/>
    <cellStyle name="Calculation 7 4 3 3 5" xfId="11329"/>
    <cellStyle name="Calculation 7 4 3 3 6" xfId="11330"/>
    <cellStyle name="Calculation 7 4 3 3 7" xfId="11331"/>
    <cellStyle name="Calculation 7 4 3 4" xfId="11332"/>
    <cellStyle name="Calculation 7 4 3 5" xfId="11333"/>
    <cellStyle name="Calculation 7 4 3 6" xfId="11334"/>
    <cellStyle name="Calculation 7 4 3 7" xfId="11335"/>
    <cellStyle name="Calculation 7 4 3 8" xfId="11336"/>
    <cellStyle name="Calculation 7 4 4" xfId="11337"/>
    <cellStyle name="Calculation 7 4 4 2" xfId="11338"/>
    <cellStyle name="Calculation 7 4 4 2 2" xfId="11339"/>
    <cellStyle name="Calculation 7 4 4 2 2 2" xfId="11340"/>
    <cellStyle name="Calculation 7 4 4 2 2 3" xfId="11341"/>
    <cellStyle name="Calculation 7 4 4 2 2 4" xfId="11342"/>
    <cellStyle name="Calculation 7 4 4 2 2 5" xfId="11343"/>
    <cellStyle name="Calculation 7 4 4 2 2 6" xfId="11344"/>
    <cellStyle name="Calculation 7 4 4 2 2 7" xfId="11345"/>
    <cellStyle name="Calculation 7 4 4 2 2 8" xfId="11346"/>
    <cellStyle name="Calculation 7 4 4 2 3" xfId="11347"/>
    <cellStyle name="Calculation 7 4 4 2 3 2" xfId="11348"/>
    <cellStyle name="Calculation 7 4 4 2 4" xfId="11349"/>
    <cellStyle name="Calculation 7 4 4 2 5" xfId="11350"/>
    <cellStyle name="Calculation 7 4 4 2 6" xfId="11351"/>
    <cellStyle name="Calculation 7 4 4 2 7" xfId="11352"/>
    <cellStyle name="Calculation 7 4 4 3" xfId="11353"/>
    <cellStyle name="Calculation 7 4 4 3 2" xfId="11354"/>
    <cellStyle name="Calculation 7 4 4 3 3" xfId="11355"/>
    <cellStyle name="Calculation 7 4 4 3 4" xfId="11356"/>
    <cellStyle name="Calculation 7 4 4 3 5" xfId="11357"/>
    <cellStyle name="Calculation 7 4 4 3 6" xfId="11358"/>
    <cellStyle name="Calculation 7 4 4 3 7" xfId="11359"/>
    <cellStyle name="Calculation 7 4 4 4" xfId="11360"/>
    <cellStyle name="Calculation 7 4 4 5" xfId="11361"/>
    <cellStyle name="Calculation 7 4 4 6" xfId="11362"/>
    <cellStyle name="Calculation 7 4 4 7" xfId="11363"/>
    <cellStyle name="Calculation 7 4 4 8" xfId="11364"/>
    <cellStyle name="Calculation 7 4 5" xfId="11365"/>
    <cellStyle name="Calculation 7 4 5 2" xfId="11366"/>
    <cellStyle name="Calculation 7 4 5 2 2" xfId="11367"/>
    <cellStyle name="Calculation 7 4 5 2 3" xfId="11368"/>
    <cellStyle name="Calculation 7 4 5 2 4" xfId="11369"/>
    <cellStyle name="Calculation 7 4 5 2 5" xfId="11370"/>
    <cellStyle name="Calculation 7 4 5 2 6" xfId="11371"/>
    <cellStyle name="Calculation 7 4 5 2 7" xfId="11372"/>
    <cellStyle name="Calculation 7 4 5 2 8" xfId="11373"/>
    <cellStyle name="Calculation 7 4 5 3" xfId="11374"/>
    <cellStyle name="Calculation 7 4 5 3 2" xfId="11375"/>
    <cellStyle name="Calculation 7 4 5 4" xfId="11376"/>
    <cellStyle name="Calculation 7 4 5 5" xfId="11377"/>
    <cellStyle name="Calculation 7 4 5 6" xfId="11378"/>
    <cellStyle name="Calculation 7 4 5 7" xfId="11379"/>
    <cellStyle name="Calculation 7 4 6" xfId="11380"/>
    <cellStyle name="Calculation 7 4 6 2" xfId="11381"/>
    <cellStyle name="Calculation 7 4 6 3" xfId="11382"/>
    <cellStyle name="Calculation 7 4 6 4" xfId="11383"/>
    <cellStyle name="Calculation 7 4 6 5" xfId="11384"/>
    <cellStyle name="Calculation 7 4 6 6" xfId="11385"/>
    <cellStyle name="Calculation 7 4 6 7" xfId="11386"/>
    <cellStyle name="Calculation 7 4 7" xfId="11387"/>
    <cellStyle name="Calculation 7 4 8" xfId="11388"/>
    <cellStyle name="Calculation 7 4 9" xfId="11389"/>
    <cellStyle name="Calculation 7 5" xfId="11390"/>
    <cellStyle name="Calculation 7 5 2" xfId="11391"/>
    <cellStyle name="Calculation 7 5 2 2" xfId="11392"/>
    <cellStyle name="Calculation 7 5 2 2 2" xfId="11393"/>
    <cellStyle name="Calculation 7 5 2 2 3" xfId="11394"/>
    <cellStyle name="Calculation 7 5 2 2 4" xfId="11395"/>
    <cellStyle name="Calculation 7 5 2 2 5" xfId="11396"/>
    <cellStyle name="Calculation 7 5 2 2 6" xfId="11397"/>
    <cellStyle name="Calculation 7 5 2 2 7" xfId="11398"/>
    <cellStyle name="Calculation 7 5 2 2 8" xfId="11399"/>
    <cellStyle name="Calculation 7 5 2 3" xfId="11400"/>
    <cellStyle name="Calculation 7 5 2 3 2" xfId="11401"/>
    <cellStyle name="Calculation 7 5 2 4" xfId="11402"/>
    <cellStyle name="Calculation 7 5 2 5" xfId="11403"/>
    <cellStyle name="Calculation 7 5 2 6" xfId="11404"/>
    <cellStyle name="Calculation 7 5 2 7" xfId="11405"/>
    <cellStyle name="Calculation 7 5 3" xfId="11406"/>
    <cellStyle name="Calculation 7 5 3 2" xfId="11407"/>
    <cellStyle name="Calculation 7 5 3 3" xfId="11408"/>
    <cellStyle name="Calculation 7 5 3 4" xfId="11409"/>
    <cellStyle name="Calculation 7 5 3 5" xfId="11410"/>
    <cellStyle name="Calculation 7 5 3 6" xfId="11411"/>
    <cellStyle name="Calculation 7 5 3 7" xfId="11412"/>
    <cellStyle name="Calculation 7 5 4" xfId="11413"/>
    <cellStyle name="Calculation 7 5 5" xfId="11414"/>
    <cellStyle name="Calculation 7 5 6" xfId="11415"/>
    <cellStyle name="Calculation 7 5 7" xfId="11416"/>
    <cellStyle name="Calculation 7 5 8" xfId="11417"/>
    <cellStyle name="Calculation 7 6" xfId="11418"/>
    <cellStyle name="Calculation 7 6 2" xfId="11419"/>
    <cellStyle name="Calculation 7 6 2 2" xfId="11420"/>
    <cellStyle name="Calculation 7 6 2 2 2" xfId="11421"/>
    <cellStyle name="Calculation 7 6 2 2 3" xfId="11422"/>
    <cellStyle name="Calculation 7 6 2 2 4" xfId="11423"/>
    <cellStyle name="Calculation 7 6 2 2 5" xfId="11424"/>
    <cellStyle name="Calculation 7 6 2 2 6" xfId="11425"/>
    <cellStyle name="Calculation 7 6 2 2 7" xfId="11426"/>
    <cellStyle name="Calculation 7 6 2 2 8" xfId="11427"/>
    <cellStyle name="Calculation 7 6 2 3" xfId="11428"/>
    <cellStyle name="Calculation 7 6 2 3 2" xfId="11429"/>
    <cellStyle name="Calculation 7 6 2 4" xfId="11430"/>
    <cellStyle name="Calculation 7 6 2 5" xfId="11431"/>
    <cellStyle name="Calculation 7 6 2 6" xfId="11432"/>
    <cellStyle name="Calculation 7 6 2 7" xfId="11433"/>
    <cellStyle name="Calculation 7 6 3" xfId="11434"/>
    <cellStyle name="Calculation 7 6 3 2" xfId="11435"/>
    <cellStyle name="Calculation 7 6 3 3" xfId="11436"/>
    <cellStyle name="Calculation 7 6 3 4" xfId="11437"/>
    <cellStyle name="Calculation 7 6 3 5" xfId="11438"/>
    <cellStyle name="Calculation 7 6 3 6" xfId="11439"/>
    <cellStyle name="Calculation 7 6 3 7" xfId="11440"/>
    <cellStyle name="Calculation 7 6 4" xfId="11441"/>
    <cellStyle name="Calculation 7 6 5" xfId="11442"/>
    <cellStyle name="Calculation 7 6 6" xfId="11443"/>
    <cellStyle name="Calculation 7 6 7" xfId="11444"/>
    <cellStyle name="Calculation 7 6 8" xfId="11445"/>
    <cellStyle name="Calculation 7 7" xfId="11446"/>
    <cellStyle name="Calculation 7 7 2" xfId="11447"/>
    <cellStyle name="Calculation 7 7 2 2" xfId="11448"/>
    <cellStyle name="Calculation 7 7 2 2 2" xfId="11449"/>
    <cellStyle name="Calculation 7 7 2 2 3" xfId="11450"/>
    <cellStyle name="Calculation 7 7 2 2 4" xfId="11451"/>
    <cellStyle name="Calculation 7 7 2 2 5" xfId="11452"/>
    <cellStyle name="Calculation 7 7 2 2 6" xfId="11453"/>
    <cellStyle name="Calculation 7 7 2 2 7" xfId="11454"/>
    <cellStyle name="Calculation 7 7 2 2 8" xfId="11455"/>
    <cellStyle name="Calculation 7 7 2 3" xfId="11456"/>
    <cellStyle name="Calculation 7 7 2 3 2" xfId="11457"/>
    <cellStyle name="Calculation 7 7 2 4" xfId="11458"/>
    <cellStyle name="Calculation 7 7 2 5" xfId="11459"/>
    <cellStyle name="Calculation 7 7 2 6" xfId="11460"/>
    <cellStyle name="Calculation 7 7 2 7" xfId="11461"/>
    <cellStyle name="Calculation 7 7 3" xfId="11462"/>
    <cellStyle name="Calculation 7 7 3 2" xfId="11463"/>
    <cellStyle name="Calculation 7 7 3 3" xfId="11464"/>
    <cellStyle name="Calculation 7 7 3 4" xfId="11465"/>
    <cellStyle name="Calculation 7 7 3 5" xfId="11466"/>
    <cellStyle name="Calculation 7 7 3 6" xfId="11467"/>
    <cellStyle name="Calculation 7 7 3 7" xfId="11468"/>
    <cellStyle name="Calculation 7 7 4" xfId="11469"/>
    <cellStyle name="Calculation 7 7 5" xfId="11470"/>
    <cellStyle name="Calculation 7 7 6" xfId="11471"/>
    <cellStyle name="Calculation 7 7 7" xfId="11472"/>
    <cellStyle name="Calculation 7 7 8" xfId="11473"/>
    <cellStyle name="Calculation 7 8" xfId="11474"/>
    <cellStyle name="Calculation 7 8 2" xfId="11475"/>
    <cellStyle name="Calculation 7 8 2 2" xfId="11476"/>
    <cellStyle name="Calculation 7 8 2 3" xfId="11477"/>
    <cellStyle name="Calculation 7 8 2 4" xfId="11478"/>
    <cellStyle name="Calculation 7 8 2 5" xfId="11479"/>
    <cellStyle name="Calculation 7 8 2 6" xfId="11480"/>
    <cellStyle name="Calculation 7 8 2 7" xfId="11481"/>
    <cellStyle name="Calculation 7 8 2 8" xfId="11482"/>
    <cellStyle name="Calculation 7 8 3" xfId="11483"/>
    <cellStyle name="Calculation 7 8 3 2" xfId="11484"/>
    <cellStyle name="Calculation 7 8 4" xfId="11485"/>
    <cellStyle name="Calculation 7 8 5" xfId="11486"/>
    <cellStyle name="Calculation 7 8 6" xfId="11487"/>
    <cellStyle name="Calculation 7 8 7" xfId="11488"/>
    <cellStyle name="Calculation 7 9" xfId="11489"/>
    <cellStyle name="Calculation 7 9 2" xfId="11490"/>
    <cellStyle name="Calculation 7 9 3" xfId="11491"/>
    <cellStyle name="Calculation 7 9 4" xfId="11492"/>
    <cellStyle name="Calculation 7 9 5" xfId="11493"/>
    <cellStyle name="Calculation 7 9 6" xfId="11494"/>
    <cellStyle name="Calculation 7 9 7" xfId="11495"/>
    <cellStyle name="Calculation 8" xfId="11496"/>
    <cellStyle name="Calculation 8 10" xfId="11497"/>
    <cellStyle name="Calculation 8 11" xfId="11498"/>
    <cellStyle name="Calculation 8 12" xfId="11499"/>
    <cellStyle name="Calculation 8 13" xfId="11500"/>
    <cellStyle name="Calculation 8 14" xfId="11501"/>
    <cellStyle name="Calculation 8 2" xfId="11502"/>
    <cellStyle name="Calculation 8 2 10" xfId="11503"/>
    <cellStyle name="Calculation 8 2 11" xfId="11504"/>
    <cellStyle name="Calculation 8 2 12" xfId="11505"/>
    <cellStyle name="Calculation 8 2 2" xfId="11506"/>
    <cellStyle name="Calculation 8 2 2 10" xfId="11507"/>
    <cellStyle name="Calculation 8 2 2 11" xfId="11508"/>
    <cellStyle name="Calculation 8 2 2 2" xfId="11509"/>
    <cellStyle name="Calculation 8 2 2 2 2" xfId="11510"/>
    <cellStyle name="Calculation 8 2 2 2 2 2" xfId="11511"/>
    <cellStyle name="Calculation 8 2 2 2 2 2 2" xfId="11512"/>
    <cellStyle name="Calculation 8 2 2 2 2 2 3" xfId="11513"/>
    <cellStyle name="Calculation 8 2 2 2 2 2 4" xfId="11514"/>
    <cellStyle name="Calculation 8 2 2 2 2 2 5" xfId="11515"/>
    <cellStyle name="Calculation 8 2 2 2 2 2 6" xfId="11516"/>
    <cellStyle name="Calculation 8 2 2 2 2 2 7" xfId="11517"/>
    <cellStyle name="Calculation 8 2 2 2 2 2 8" xfId="11518"/>
    <cellStyle name="Calculation 8 2 2 2 2 3" xfId="11519"/>
    <cellStyle name="Calculation 8 2 2 2 2 3 2" xfId="11520"/>
    <cellStyle name="Calculation 8 2 2 2 2 4" xfId="11521"/>
    <cellStyle name="Calculation 8 2 2 2 2 5" xfId="11522"/>
    <cellStyle name="Calculation 8 2 2 2 2 6" xfId="11523"/>
    <cellStyle name="Calculation 8 2 2 2 2 7" xfId="11524"/>
    <cellStyle name="Calculation 8 2 2 2 3" xfId="11525"/>
    <cellStyle name="Calculation 8 2 2 2 3 2" xfId="11526"/>
    <cellStyle name="Calculation 8 2 2 2 3 3" xfId="11527"/>
    <cellStyle name="Calculation 8 2 2 2 3 4" xfId="11528"/>
    <cellStyle name="Calculation 8 2 2 2 3 5" xfId="11529"/>
    <cellStyle name="Calculation 8 2 2 2 3 6" xfId="11530"/>
    <cellStyle name="Calculation 8 2 2 2 3 7" xfId="11531"/>
    <cellStyle name="Calculation 8 2 2 2 4" xfId="11532"/>
    <cellStyle name="Calculation 8 2 2 2 5" xfId="11533"/>
    <cellStyle name="Calculation 8 2 2 2 6" xfId="11534"/>
    <cellStyle name="Calculation 8 2 2 2 7" xfId="11535"/>
    <cellStyle name="Calculation 8 2 2 2 8" xfId="11536"/>
    <cellStyle name="Calculation 8 2 2 3" xfId="11537"/>
    <cellStyle name="Calculation 8 2 2 3 2" xfId="11538"/>
    <cellStyle name="Calculation 8 2 2 3 2 2" xfId="11539"/>
    <cellStyle name="Calculation 8 2 2 3 2 2 2" xfId="11540"/>
    <cellStyle name="Calculation 8 2 2 3 2 2 3" xfId="11541"/>
    <cellStyle name="Calculation 8 2 2 3 2 2 4" xfId="11542"/>
    <cellStyle name="Calculation 8 2 2 3 2 2 5" xfId="11543"/>
    <cellStyle name="Calculation 8 2 2 3 2 2 6" xfId="11544"/>
    <cellStyle name="Calculation 8 2 2 3 2 2 7" xfId="11545"/>
    <cellStyle name="Calculation 8 2 2 3 2 2 8" xfId="11546"/>
    <cellStyle name="Calculation 8 2 2 3 2 3" xfId="11547"/>
    <cellStyle name="Calculation 8 2 2 3 2 3 2" xfId="11548"/>
    <cellStyle name="Calculation 8 2 2 3 2 4" xfId="11549"/>
    <cellStyle name="Calculation 8 2 2 3 2 5" xfId="11550"/>
    <cellStyle name="Calculation 8 2 2 3 2 6" xfId="11551"/>
    <cellStyle name="Calculation 8 2 2 3 2 7" xfId="11552"/>
    <cellStyle name="Calculation 8 2 2 3 3" xfId="11553"/>
    <cellStyle name="Calculation 8 2 2 3 3 2" xfId="11554"/>
    <cellStyle name="Calculation 8 2 2 3 3 3" xfId="11555"/>
    <cellStyle name="Calculation 8 2 2 3 3 4" xfId="11556"/>
    <cellStyle name="Calculation 8 2 2 3 3 5" xfId="11557"/>
    <cellStyle name="Calculation 8 2 2 3 3 6" xfId="11558"/>
    <cellStyle name="Calculation 8 2 2 3 3 7" xfId="11559"/>
    <cellStyle name="Calculation 8 2 2 3 4" xfId="11560"/>
    <cellStyle name="Calculation 8 2 2 3 5" xfId="11561"/>
    <cellStyle name="Calculation 8 2 2 3 6" xfId="11562"/>
    <cellStyle name="Calculation 8 2 2 3 7" xfId="11563"/>
    <cellStyle name="Calculation 8 2 2 3 8" xfId="11564"/>
    <cellStyle name="Calculation 8 2 2 4" xfId="11565"/>
    <cellStyle name="Calculation 8 2 2 4 2" xfId="11566"/>
    <cellStyle name="Calculation 8 2 2 4 2 2" xfId="11567"/>
    <cellStyle name="Calculation 8 2 2 4 2 2 2" xfId="11568"/>
    <cellStyle name="Calculation 8 2 2 4 2 2 3" xfId="11569"/>
    <cellStyle name="Calculation 8 2 2 4 2 2 4" xfId="11570"/>
    <cellStyle name="Calculation 8 2 2 4 2 2 5" xfId="11571"/>
    <cellStyle name="Calculation 8 2 2 4 2 2 6" xfId="11572"/>
    <cellStyle name="Calculation 8 2 2 4 2 2 7" xfId="11573"/>
    <cellStyle name="Calculation 8 2 2 4 2 2 8" xfId="11574"/>
    <cellStyle name="Calculation 8 2 2 4 2 3" xfId="11575"/>
    <cellStyle name="Calculation 8 2 2 4 2 3 2" xfId="11576"/>
    <cellStyle name="Calculation 8 2 2 4 2 4" xfId="11577"/>
    <cellStyle name="Calculation 8 2 2 4 2 5" xfId="11578"/>
    <cellStyle name="Calculation 8 2 2 4 2 6" xfId="11579"/>
    <cellStyle name="Calculation 8 2 2 4 2 7" xfId="11580"/>
    <cellStyle name="Calculation 8 2 2 4 3" xfId="11581"/>
    <cellStyle name="Calculation 8 2 2 4 3 2" xfId="11582"/>
    <cellStyle name="Calculation 8 2 2 4 3 3" xfId="11583"/>
    <cellStyle name="Calculation 8 2 2 4 3 4" xfId="11584"/>
    <cellStyle name="Calculation 8 2 2 4 3 5" xfId="11585"/>
    <cellStyle name="Calculation 8 2 2 4 3 6" xfId="11586"/>
    <cellStyle name="Calculation 8 2 2 4 3 7" xfId="11587"/>
    <cellStyle name="Calculation 8 2 2 4 4" xfId="11588"/>
    <cellStyle name="Calculation 8 2 2 4 5" xfId="11589"/>
    <cellStyle name="Calculation 8 2 2 4 6" xfId="11590"/>
    <cellStyle name="Calculation 8 2 2 4 7" xfId="11591"/>
    <cellStyle name="Calculation 8 2 2 4 8" xfId="11592"/>
    <cellStyle name="Calculation 8 2 2 5" xfId="11593"/>
    <cellStyle name="Calculation 8 2 2 5 2" xfId="11594"/>
    <cellStyle name="Calculation 8 2 2 5 2 2" xfId="11595"/>
    <cellStyle name="Calculation 8 2 2 5 2 3" xfId="11596"/>
    <cellStyle name="Calculation 8 2 2 5 2 4" xfId="11597"/>
    <cellStyle name="Calculation 8 2 2 5 2 5" xfId="11598"/>
    <cellStyle name="Calculation 8 2 2 5 2 6" xfId="11599"/>
    <cellStyle name="Calculation 8 2 2 5 2 7" xfId="11600"/>
    <cellStyle name="Calculation 8 2 2 5 2 8" xfId="11601"/>
    <cellStyle name="Calculation 8 2 2 5 3" xfId="11602"/>
    <cellStyle name="Calculation 8 2 2 5 3 2" xfId="11603"/>
    <cellStyle name="Calculation 8 2 2 5 4" xfId="11604"/>
    <cellStyle name="Calculation 8 2 2 5 5" xfId="11605"/>
    <cellStyle name="Calculation 8 2 2 5 6" xfId="11606"/>
    <cellStyle name="Calculation 8 2 2 5 7" xfId="11607"/>
    <cellStyle name="Calculation 8 2 2 6" xfId="11608"/>
    <cellStyle name="Calculation 8 2 2 6 2" xfId="11609"/>
    <cellStyle name="Calculation 8 2 2 6 3" xfId="11610"/>
    <cellStyle name="Calculation 8 2 2 6 4" xfId="11611"/>
    <cellStyle name="Calculation 8 2 2 6 5" xfId="11612"/>
    <cellStyle name="Calculation 8 2 2 6 6" xfId="11613"/>
    <cellStyle name="Calculation 8 2 2 6 7" xfId="11614"/>
    <cellStyle name="Calculation 8 2 2 7" xfId="11615"/>
    <cellStyle name="Calculation 8 2 2 8" xfId="11616"/>
    <cellStyle name="Calculation 8 2 2 9" xfId="11617"/>
    <cellStyle name="Calculation 8 2 3" xfId="11618"/>
    <cellStyle name="Calculation 8 2 3 2" xfId="11619"/>
    <cellStyle name="Calculation 8 2 3 2 2" xfId="11620"/>
    <cellStyle name="Calculation 8 2 3 2 2 2" xfId="11621"/>
    <cellStyle name="Calculation 8 2 3 2 2 3" xfId="11622"/>
    <cellStyle name="Calculation 8 2 3 2 2 4" xfId="11623"/>
    <cellStyle name="Calculation 8 2 3 2 2 5" xfId="11624"/>
    <cellStyle name="Calculation 8 2 3 2 2 6" xfId="11625"/>
    <cellStyle name="Calculation 8 2 3 2 2 7" xfId="11626"/>
    <cellStyle name="Calculation 8 2 3 2 2 8" xfId="11627"/>
    <cellStyle name="Calculation 8 2 3 2 3" xfId="11628"/>
    <cellStyle name="Calculation 8 2 3 2 3 2" xfId="11629"/>
    <cellStyle name="Calculation 8 2 3 2 4" xfId="11630"/>
    <cellStyle name="Calculation 8 2 3 2 5" xfId="11631"/>
    <cellStyle name="Calculation 8 2 3 2 6" xfId="11632"/>
    <cellStyle name="Calculation 8 2 3 2 7" xfId="11633"/>
    <cellStyle name="Calculation 8 2 3 3" xfId="11634"/>
    <cellStyle name="Calculation 8 2 3 3 2" xfId="11635"/>
    <cellStyle name="Calculation 8 2 3 3 3" xfId="11636"/>
    <cellStyle name="Calculation 8 2 3 3 4" xfId="11637"/>
    <cellStyle name="Calculation 8 2 3 3 5" xfId="11638"/>
    <cellStyle name="Calculation 8 2 3 3 6" xfId="11639"/>
    <cellStyle name="Calculation 8 2 3 3 7" xfId="11640"/>
    <cellStyle name="Calculation 8 2 3 4" xfId="11641"/>
    <cellStyle name="Calculation 8 2 3 5" xfId="11642"/>
    <cellStyle name="Calculation 8 2 3 6" xfId="11643"/>
    <cellStyle name="Calculation 8 2 3 7" xfId="11644"/>
    <cellStyle name="Calculation 8 2 3 8" xfId="11645"/>
    <cellStyle name="Calculation 8 2 4" xfId="11646"/>
    <cellStyle name="Calculation 8 2 4 2" xfId="11647"/>
    <cellStyle name="Calculation 8 2 4 2 2" xfId="11648"/>
    <cellStyle name="Calculation 8 2 4 2 2 2" xfId="11649"/>
    <cellStyle name="Calculation 8 2 4 2 2 3" xfId="11650"/>
    <cellStyle name="Calculation 8 2 4 2 2 4" xfId="11651"/>
    <cellStyle name="Calculation 8 2 4 2 2 5" xfId="11652"/>
    <cellStyle name="Calculation 8 2 4 2 2 6" xfId="11653"/>
    <cellStyle name="Calculation 8 2 4 2 2 7" xfId="11654"/>
    <cellStyle name="Calculation 8 2 4 2 2 8" xfId="11655"/>
    <cellStyle name="Calculation 8 2 4 2 3" xfId="11656"/>
    <cellStyle name="Calculation 8 2 4 2 3 2" xfId="11657"/>
    <cellStyle name="Calculation 8 2 4 2 4" xfId="11658"/>
    <cellStyle name="Calculation 8 2 4 2 5" xfId="11659"/>
    <cellStyle name="Calculation 8 2 4 2 6" xfId="11660"/>
    <cellStyle name="Calculation 8 2 4 2 7" xfId="11661"/>
    <cellStyle name="Calculation 8 2 4 3" xfId="11662"/>
    <cellStyle name="Calculation 8 2 4 3 2" xfId="11663"/>
    <cellStyle name="Calculation 8 2 4 3 3" xfId="11664"/>
    <cellStyle name="Calculation 8 2 4 3 4" xfId="11665"/>
    <cellStyle name="Calculation 8 2 4 3 5" xfId="11666"/>
    <cellStyle name="Calculation 8 2 4 3 6" xfId="11667"/>
    <cellStyle name="Calculation 8 2 4 3 7" xfId="11668"/>
    <cellStyle name="Calculation 8 2 4 4" xfId="11669"/>
    <cellStyle name="Calculation 8 2 4 5" xfId="11670"/>
    <cellStyle name="Calculation 8 2 4 6" xfId="11671"/>
    <cellStyle name="Calculation 8 2 4 7" xfId="11672"/>
    <cellStyle name="Calculation 8 2 4 8" xfId="11673"/>
    <cellStyle name="Calculation 8 2 5" xfId="11674"/>
    <cellStyle name="Calculation 8 2 5 2" xfId="11675"/>
    <cellStyle name="Calculation 8 2 5 2 2" xfId="11676"/>
    <cellStyle name="Calculation 8 2 5 2 2 2" xfId="11677"/>
    <cellStyle name="Calculation 8 2 5 2 2 3" xfId="11678"/>
    <cellStyle name="Calculation 8 2 5 2 2 4" xfId="11679"/>
    <cellStyle name="Calculation 8 2 5 2 2 5" xfId="11680"/>
    <cellStyle name="Calculation 8 2 5 2 2 6" xfId="11681"/>
    <cellStyle name="Calculation 8 2 5 2 2 7" xfId="11682"/>
    <cellStyle name="Calculation 8 2 5 2 2 8" xfId="11683"/>
    <cellStyle name="Calculation 8 2 5 2 3" xfId="11684"/>
    <cellStyle name="Calculation 8 2 5 2 3 2" xfId="11685"/>
    <cellStyle name="Calculation 8 2 5 2 4" xfId="11686"/>
    <cellStyle name="Calculation 8 2 5 2 5" xfId="11687"/>
    <cellStyle name="Calculation 8 2 5 2 6" xfId="11688"/>
    <cellStyle name="Calculation 8 2 5 2 7" xfId="11689"/>
    <cellStyle name="Calculation 8 2 5 3" xfId="11690"/>
    <cellStyle name="Calculation 8 2 5 3 2" xfId="11691"/>
    <cellStyle name="Calculation 8 2 5 3 3" xfId="11692"/>
    <cellStyle name="Calculation 8 2 5 3 4" xfId="11693"/>
    <cellStyle name="Calculation 8 2 5 3 5" xfId="11694"/>
    <cellStyle name="Calculation 8 2 5 3 6" xfId="11695"/>
    <cellStyle name="Calculation 8 2 5 3 7" xfId="11696"/>
    <cellStyle name="Calculation 8 2 5 4" xfId="11697"/>
    <cellStyle name="Calculation 8 2 5 5" xfId="11698"/>
    <cellStyle name="Calculation 8 2 5 6" xfId="11699"/>
    <cellStyle name="Calculation 8 2 5 7" xfId="11700"/>
    <cellStyle name="Calculation 8 2 5 8" xfId="11701"/>
    <cellStyle name="Calculation 8 2 6" xfId="11702"/>
    <cellStyle name="Calculation 8 2 6 2" xfId="11703"/>
    <cellStyle name="Calculation 8 2 6 2 2" xfId="11704"/>
    <cellStyle name="Calculation 8 2 6 2 3" xfId="11705"/>
    <cellStyle name="Calculation 8 2 6 2 4" xfId="11706"/>
    <cellStyle name="Calculation 8 2 6 2 5" xfId="11707"/>
    <cellStyle name="Calculation 8 2 6 2 6" xfId="11708"/>
    <cellStyle name="Calculation 8 2 6 2 7" xfId="11709"/>
    <cellStyle name="Calculation 8 2 6 2 8" xfId="11710"/>
    <cellStyle name="Calculation 8 2 6 3" xfId="11711"/>
    <cellStyle name="Calculation 8 2 6 3 2" xfId="11712"/>
    <cellStyle name="Calculation 8 2 6 4" xfId="11713"/>
    <cellStyle name="Calculation 8 2 6 5" xfId="11714"/>
    <cellStyle name="Calculation 8 2 6 6" xfId="11715"/>
    <cellStyle name="Calculation 8 2 6 7" xfId="11716"/>
    <cellStyle name="Calculation 8 2 7" xfId="11717"/>
    <cellStyle name="Calculation 8 2 7 2" xfId="11718"/>
    <cellStyle name="Calculation 8 2 7 3" xfId="11719"/>
    <cellStyle name="Calculation 8 2 7 4" xfId="11720"/>
    <cellStyle name="Calculation 8 2 7 5" xfId="11721"/>
    <cellStyle name="Calculation 8 2 7 6" xfId="11722"/>
    <cellStyle name="Calculation 8 2 7 7" xfId="11723"/>
    <cellStyle name="Calculation 8 2 8" xfId="11724"/>
    <cellStyle name="Calculation 8 2 9" xfId="11725"/>
    <cellStyle name="Calculation 8 3" xfId="11726"/>
    <cellStyle name="Calculation 8 3 10" xfId="11727"/>
    <cellStyle name="Calculation 8 3 11" xfId="11728"/>
    <cellStyle name="Calculation 8 3 2" xfId="11729"/>
    <cellStyle name="Calculation 8 3 2 2" xfId="11730"/>
    <cellStyle name="Calculation 8 3 2 2 2" xfId="11731"/>
    <cellStyle name="Calculation 8 3 2 2 2 2" xfId="11732"/>
    <cellStyle name="Calculation 8 3 2 2 2 3" xfId="11733"/>
    <cellStyle name="Calculation 8 3 2 2 2 4" xfId="11734"/>
    <cellStyle name="Calculation 8 3 2 2 2 5" xfId="11735"/>
    <cellStyle name="Calculation 8 3 2 2 2 6" xfId="11736"/>
    <cellStyle name="Calculation 8 3 2 2 2 7" xfId="11737"/>
    <cellStyle name="Calculation 8 3 2 2 2 8" xfId="11738"/>
    <cellStyle name="Calculation 8 3 2 2 3" xfId="11739"/>
    <cellStyle name="Calculation 8 3 2 2 3 2" xfId="11740"/>
    <cellStyle name="Calculation 8 3 2 2 4" xfId="11741"/>
    <cellStyle name="Calculation 8 3 2 2 5" xfId="11742"/>
    <cellStyle name="Calculation 8 3 2 2 6" xfId="11743"/>
    <cellStyle name="Calculation 8 3 2 2 7" xfId="11744"/>
    <cellStyle name="Calculation 8 3 2 3" xfId="11745"/>
    <cellStyle name="Calculation 8 3 2 3 2" xfId="11746"/>
    <cellStyle name="Calculation 8 3 2 3 3" xfId="11747"/>
    <cellStyle name="Calculation 8 3 2 3 4" xfId="11748"/>
    <cellStyle name="Calculation 8 3 2 3 5" xfId="11749"/>
    <cellStyle name="Calculation 8 3 2 3 6" xfId="11750"/>
    <cellStyle name="Calculation 8 3 2 3 7" xfId="11751"/>
    <cellStyle name="Calculation 8 3 2 4" xfId="11752"/>
    <cellStyle name="Calculation 8 3 2 5" xfId="11753"/>
    <cellStyle name="Calculation 8 3 2 6" xfId="11754"/>
    <cellStyle name="Calculation 8 3 2 7" xfId="11755"/>
    <cellStyle name="Calculation 8 3 2 8" xfId="11756"/>
    <cellStyle name="Calculation 8 3 3" xfId="11757"/>
    <cellStyle name="Calculation 8 3 3 2" xfId="11758"/>
    <cellStyle name="Calculation 8 3 3 2 2" xfId="11759"/>
    <cellStyle name="Calculation 8 3 3 2 2 2" xfId="11760"/>
    <cellStyle name="Calculation 8 3 3 2 2 3" xfId="11761"/>
    <cellStyle name="Calculation 8 3 3 2 2 4" xfId="11762"/>
    <cellStyle name="Calculation 8 3 3 2 2 5" xfId="11763"/>
    <cellStyle name="Calculation 8 3 3 2 2 6" xfId="11764"/>
    <cellStyle name="Calculation 8 3 3 2 2 7" xfId="11765"/>
    <cellStyle name="Calculation 8 3 3 2 2 8" xfId="11766"/>
    <cellStyle name="Calculation 8 3 3 2 3" xfId="11767"/>
    <cellStyle name="Calculation 8 3 3 2 3 2" xfId="11768"/>
    <cellStyle name="Calculation 8 3 3 2 4" xfId="11769"/>
    <cellStyle name="Calculation 8 3 3 2 5" xfId="11770"/>
    <cellStyle name="Calculation 8 3 3 2 6" xfId="11771"/>
    <cellStyle name="Calculation 8 3 3 2 7" xfId="11772"/>
    <cellStyle name="Calculation 8 3 3 3" xfId="11773"/>
    <cellStyle name="Calculation 8 3 3 3 2" xfId="11774"/>
    <cellStyle name="Calculation 8 3 3 3 3" xfId="11775"/>
    <cellStyle name="Calculation 8 3 3 3 4" xfId="11776"/>
    <cellStyle name="Calculation 8 3 3 3 5" xfId="11777"/>
    <cellStyle name="Calculation 8 3 3 3 6" xfId="11778"/>
    <cellStyle name="Calculation 8 3 3 3 7" xfId="11779"/>
    <cellStyle name="Calculation 8 3 3 4" xfId="11780"/>
    <cellStyle name="Calculation 8 3 3 5" xfId="11781"/>
    <cellStyle name="Calculation 8 3 3 6" xfId="11782"/>
    <cellStyle name="Calculation 8 3 3 7" xfId="11783"/>
    <cellStyle name="Calculation 8 3 3 8" xfId="11784"/>
    <cellStyle name="Calculation 8 3 4" xfId="11785"/>
    <cellStyle name="Calculation 8 3 4 2" xfId="11786"/>
    <cellStyle name="Calculation 8 3 4 2 2" xfId="11787"/>
    <cellStyle name="Calculation 8 3 4 2 2 2" xfId="11788"/>
    <cellStyle name="Calculation 8 3 4 2 2 3" xfId="11789"/>
    <cellStyle name="Calculation 8 3 4 2 2 4" xfId="11790"/>
    <cellStyle name="Calculation 8 3 4 2 2 5" xfId="11791"/>
    <cellStyle name="Calculation 8 3 4 2 2 6" xfId="11792"/>
    <cellStyle name="Calculation 8 3 4 2 2 7" xfId="11793"/>
    <cellStyle name="Calculation 8 3 4 2 2 8" xfId="11794"/>
    <cellStyle name="Calculation 8 3 4 2 3" xfId="11795"/>
    <cellStyle name="Calculation 8 3 4 2 3 2" xfId="11796"/>
    <cellStyle name="Calculation 8 3 4 2 4" xfId="11797"/>
    <cellStyle name="Calculation 8 3 4 2 5" xfId="11798"/>
    <cellStyle name="Calculation 8 3 4 2 6" xfId="11799"/>
    <cellStyle name="Calculation 8 3 4 2 7" xfId="11800"/>
    <cellStyle name="Calculation 8 3 4 3" xfId="11801"/>
    <cellStyle name="Calculation 8 3 4 3 2" xfId="11802"/>
    <cellStyle name="Calculation 8 3 4 3 3" xfId="11803"/>
    <cellStyle name="Calculation 8 3 4 3 4" xfId="11804"/>
    <cellStyle name="Calculation 8 3 4 3 5" xfId="11805"/>
    <cellStyle name="Calculation 8 3 4 3 6" xfId="11806"/>
    <cellStyle name="Calculation 8 3 4 3 7" xfId="11807"/>
    <cellStyle name="Calculation 8 3 4 4" xfId="11808"/>
    <cellStyle name="Calculation 8 3 4 5" xfId="11809"/>
    <cellStyle name="Calculation 8 3 4 6" xfId="11810"/>
    <cellStyle name="Calculation 8 3 4 7" xfId="11811"/>
    <cellStyle name="Calculation 8 3 4 8" xfId="11812"/>
    <cellStyle name="Calculation 8 3 5" xfId="11813"/>
    <cellStyle name="Calculation 8 3 5 2" xfId="11814"/>
    <cellStyle name="Calculation 8 3 5 2 2" xfId="11815"/>
    <cellStyle name="Calculation 8 3 5 2 3" xfId="11816"/>
    <cellStyle name="Calculation 8 3 5 2 4" xfId="11817"/>
    <cellStyle name="Calculation 8 3 5 2 5" xfId="11818"/>
    <cellStyle name="Calculation 8 3 5 2 6" xfId="11819"/>
    <cellStyle name="Calculation 8 3 5 2 7" xfId="11820"/>
    <cellStyle name="Calculation 8 3 5 2 8" xfId="11821"/>
    <cellStyle name="Calculation 8 3 5 3" xfId="11822"/>
    <cellStyle name="Calculation 8 3 5 3 2" xfId="11823"/>
    <cellStyle name="Calculation 8 3 5 4" xfId="11824"/>
    <cellStyle name="Calculation 8 3 5 5" xfId="11825"/>
    <cellStyle name="Calculation 8 3 5 6" xfId="11826"/>
    <cellStyle name="Calculation 8 3 5 7" xfId="11827"/>
    <cellStyle name="Calculation 8 3 6" xfId="11828"/>
    <cellStyle name="Calculation 8 3 6 2" xfId="11829"/>
    <cellStyle name="Calculation 8 3 6 3" xfId="11830"/>
    <cellStyle name="Calculation 8 3 6 4" xfId="11831"/>
    <cellStyle name="Calculation 8 3 6 5" xfId="11832"/>
    <cellStyle name="Calculation 8 3 6 6" xfId="11833"/>
    <cellStyle name="Calculation 8 3 6 7" xfId="11834"/>
    <cellStyle name="Calculation 8 3 7" xfId="11835"/>
    <cellStyle name="Calculation 8 3 8" xfId="11836"/>
    <cellStyle name="Calculation 8 3 9" xfId="11837"/>
    <cellStyle name="Calculation 8 4" xfId="11838"/>
    <cellStyle name="Calculation 8 4 10" xfId="11839"/>
    <cellStyle name="Calculation 8 4 11" xfId="11840"/>
    <cellStyle name="Calculation 8 4 2" xfId="11841"/>
    <cellStyle name="Calculation 8 4 2 2" xfId="11842"/>
    <cellStyle name="Calculation 8 4 2 2 2" xfId="11843"/>
    <cellStyle name="Calculation 8 4 2 2 2 2" xfId="11844"/>
    <cellStyle name="Calculation 8 4 2 2 2 3" xfId="11845"/>
    <cellStyle name="Calculation 8 4 2 2 2 4" xfId="11846"/>
    <cellStyle name="Calculation 8 4 2 2 2 5" xfId="11847"/>
    <cellStyle name="Calculation 8 4 2 2 2 6" xfId="11848"/>
    <cellStyle name="Calculation 8 4 2 2 2 7" xfId="11849"/>
    <cellStyle name="Calculation 8 4 2 2 2 8" xfId="11850"/>
    <cellStyle name="Calculation 8 4 2 2 3" xfId="11851"/>
    <cellStyle name="Calculation 8 4 2 2 3 2" xfId="11852"/>
    <cellStyle name="Calculation 8 4 2 2 4" xfId="11853"/>
    <cellStyle name="Calculation 8 4 2 2 5" xfId="11854"/>
    <cellStyle name="Calculation 8 4 2 2 6" xfId="11855"/>
    <cellStyle name="Calculation 8 4 2 2 7" xfId="11856"/>
    <cellStyle name="Calculation 8 4 2 3" xfId="11857"/>
    <cellStyle name="Calculation 8 4 2 3 2" xfId="11858"/>
    <cellStyle name="Calculation 8 4 2 3 3" xfId="11859"/>
    <cellStyle name="Calculation 8 4 2 3 4" xfId="11860"/>
    <cellStyle name="Calculation 8 4 2 3 5" xfId="11861"/>
    <cellStyle name="Calculation 8 4 2 3 6" xfId="11862"/>
    <cellStyle name="Calculation 8 4 2 3 7" xfId="11863"/>
    <cellStyle name="Calculation 8 4 2 4" xfId="11864"/>
    <cellStyle name="Calculation 8 4 2 5" xfId="11865"/>
    <cellStyle name="Calculation 8 4 2 6" xfId="11866"/>
    <cellStyle name="Calculation 8 4 2 7" xfId="11867"/>
    <cellStyle name="Calculation 8 4 2 8" xfId="11868"/>
    <cellStyle name="Calculation 8 4 3" xfId="11869"/>
    <cellStyle name="Calculation 8 4 3 2" xfId="11870"/>
    <cellStyle name="Calculation 8 4 3 2 2" xfId="11871"/>
    <cellStyle name="Calculation 8 4 3 2 2 2" xfId="11872"/>
    <cellStyle name="Calculation 8 4 3 2 2 3" xfId="11873"/>
    <cellStyle name="Calculation 8 4 3 2 2 4" xfId="11874"/>
    <cellStyle name="Calculation 8 4 3 2 2 5" xfId="11875"/>
    <cellStyle name="Calculation 8 4 3 2 2 6" xfId="11876"/>
    <cellStyle name="Calculation 8 4 3 2 2 7" xfId="11877"/>
    <cellStyle name="Calculation 8 4 3 2 2 8" xfId="11878"/>
    <cellStyle name="Calculation 8 4 3 2 3" xfId="11879"/>
    <cellStyle name="Calculation 8 4 3 2 3 2" xfId="11880"/>
    <cellStyle name="Calculation 8 4 3 2 4" xfId="11881"/>
    <cellStyle name="Calculation 8 4 3 2 5" xfId="11882"/>
    <cellStyle name="Calculation 8 4 3 2 6" xfId="11883"/>
    <cellStyle name="Calculation 8 4 3 2 7" xfId="11884"/>
    <cellStyle name="Calculation 8 4 3 3" xfId="11885"/>
    <cellStyle name="Calculation 8 4 3 3 2" xfId="11886"/>
    <cellStyle name="Calculation 8 4 3 3 3" xfId="11887"/>
    <cellStyle name="Calculation 8 4 3 3 4" xfId="11888"/>
    <cellStyle name="Calculation 8 4 3 3 5" xfId="11889"/>
    <cellStyle name="Calculation 8 4 3 3 6" xfId="11890"/>
    <cellStyle name="Calculation 8 4 3 3 7" xfId="11891"/>
    <cellStyle name="Calculation 8 4 3 4" xfId="11892"/>
    <cellStyle name="Calculation 8 4 3 5" xfId="11893"/>
    <cellStyle name="Calculation 8 4 3 6" xfId="11894"/>
    <cellStyle name="Calculation 8 4 3 7" xfId="11895"/>
    <cellStyle name="Calculation 8 4 3 8" xfId="11896"/>
    <cellStyle name="Calculation 8 4 4" xfId="11897"/>
    <cellStyle name="Calculation 8 4 4 2" xfId="11898"/>
    <cellStyle name="Calculation 8 4 4 2 2" xfId="11899"/>
    <cellStyle name="Calculation 8 4 4 2 2 2" xfId="11900"/>
    <cellStyle name="Calculation 8 4 4 2 2 3" xfId="11901"/>
    <cellStyle name="Calculation 8 4 4 2 2 4" xfId="11902"/>
    <cellStyle name="Calculation 8 4 4 2 2 5" xfId="11903"/>
    <cellStyle name="Calculation 8 4 4 2 2 6" xfId="11904"/>
    <cellStyle name="Calculation 8 4 4 2 2 7" xfId="11905"/>
    <cellStyle name="Calculation 8 4 4 2 2 8" xfId="11906"/>
    <cellStyle name="Calculation 8 4 4 2 3" xfId="11907"/>
    <cellStyle name="Calculation 8 4 4 2 3 2" xfId="11908"/>
    <cellStyle name="Calculation 8 4 4 2 4" xfId="11909"/>
    <cellStyle name="Calculation 8 4 4 2 5" xfId="11910"/>
    <cellStyle name="Calculation 8 4 4 2 6" xfId="11911"/>
    <cellStyle name="Calculation 8 4 4 2 7" xfId="11912"/>
    <cellStyle name="Calculation 8 4 4 3" xfId="11913"/>
    <cellStyle name="Calculation 8 4 4 3 2" xfId="11914"/>
    <cellStyle name="Calculation 8 4 4 3 3" xfId="11915"/>
    <cellStyle name="Calculation 8 4 4 3 4" xfId="11916"/>
    <cellStyle name="Calculation 8 4 4 3 5" xfId="11917"/>
    <cellStyle name="Calculation 8 4 4 3 6" xfId="11918"/>
    <cellStyle name="Calculation 8 4 4 3 7" xfId="11919"/>
    <cellStyle name="Calculation 8 4 4 4" xfId="11920"/>
    <cellStyle name="Calculation 8 4 4 5" xfId="11921"/>
    <cellStyle name="Calculation 8 4 4 6" xfId="11922"/>
    <cellStyle name="Calculation 8 4 4 7" xfId="11923"/>
    <cellStyle name="Calculation 8 4 4 8" xfId="11924"/>
    <cellStyle name="Calculation 8 4 5" xfId="11925"/>
    <cellStyle name="Calculation 8 4 5 2" xfId="11926"/>
    <cellStyle name="Calculation 8 4 5 2 2" xfId="11927"/>
    <cellStyle name="Calculation 8 4 5 2 3" xfId="11928"/>
    <cellStyle name="Calculation 8 4 5 2 4" xfId="11929"/>
    <cellStyle name="Calculation 8 4 5 2 5" xfId="11930"/>
    <cellStyle name="Calculation 8 4 5 2 6" xfId="11931"/>
    <cellStyle name="Calculation 8 4 5 2 7" xfId="11932"/>
    <cellStyle name="Calculation 8 4 5 2 8" xfId="11933"/>
    <cellStyle name="Calculation 8 4 5 3" xfId="11934"/>
    <cellStyle name="Calculation 8 4 5 3 2" xfId="11935"/>
    <cellStyle name="Calculation 8 4 5 4" xfId="11936"/>
    <cellStyle name="Calculation 8 4 5 5" xfId="11937"/>
    <cellStyle name="Calculation 8 4 5 6" xfId="11938"/>
    <cellStyle name="Calculation 8 4 5 7" xfId="11939"/>
    <cellStyle name="Calculation 8 4 6" xfId="11940"/>
    <cellStyle name="Calculation 8 4 6 2" xfId="11941"/>
    <cellStyle name="Calculation 8 4 6 3" xfId="11942"/>
    <cellStyle name="Calculation 8 4 6 4" xfId="11943"/>
    <cellStyle name="Calculation 8 4 6 5" xfId="11944"/>
    <cellStyle name="Calculation 8 4 6 6" xfId="11945"/>
    <cellStyle name="Calculation 8 4 6 7" xfId="11946"/>
    <cellStyle name="Calculation 8 4 7" xfId="11947"/>
    <cellStyle name="Calculation 8 4 8" xfId="11948"/>
    <cellStyle name="Calculation 8 4 9" xfId="11949"/>
    <cellStyle name="Calculation 8 5" xfId="11950"/>
    <cellStyle name="Calculation 8 5 2" xfId="11951"/>
    <cellStyle name="Calculation 8 5 2 2" xfId="11952"/>
    <cellStyle name="Calculation 8 5 2 2 2" xfId="11953"/>
    <cellStyle name="Calculation 8 5 2 2 3" xfId="11954"/>
    <cellStyle name="Calculation 8 5 2 2 4" xfId="11955"/>
    <cellStyle name="Calculation 8 5 2 2 5" xfId="11956"/>
    <cellStyle name="Calculation 8 5 2 2 6" xfId="11957"/>
    <cellStyle name="Calculation 8 5 2 2 7" xfId="11958"/>
    <cellStyle name="Calculation 8 5 2 2 8" xfId="11959"/>
    <cellStyle name="Calculation 8 5 2 3" xfId="11960"/>
    <cellStyle name="Calculation 8 5 2 3 2" xfId="11961"/>
    <cellStyle name="Calculation 8 5 2 4" xfId="11962"/>
    <cellStyle name="Calculation 8 5 2 5" xfId="11963"/>
    <cellStyle name="Calculation 8 5 2 6" xfId="11964"/>
    <cellStyle name="Calculation 8 5 2 7" xfId="11965"/>
    <cellStyle name="Calculation 8 5 3" xfId="11966"/>
    <cellStyle name="Calculation 8 5 3 2" xfId="11967"/>
    <cellStyle name="Calculation 8 5 3 3" xfId="11968"/>
    <cellStyle name="Calculation 8 5 3 4" xfId="11969"/>
    <cellStyle name="Calculation 8 5 3 5" xfId="11970"/>
    <cellStyle name="Calculation 8 5 3 6" xfId="11971"/>
    <cellStyle name="Calculation 8 5 3 7" xfId="11972"/>
    <cellStyle name="Calculation 8 5 4" xfId="11973"/>
    <cellStyle name="Calculation 8 5 5" xfId="11974"/>
    <cellStyle name="Calculation 8 5 6" xfId="11975"/>
    <cellStyle name="Calculation 8 5 7" xfId="11976"/>
    <cellStyle name="Calculation 8 5 8" xfId="11977"/>
    <cellStyle name="Calculation 8 6" xfId="11978"/>
    <cellStyle name="Calculation 8 6 2" xfId="11979"/>
    <cellStyle name="Calculation 8 6 2 2" xfId="11980"/>
    <cellStyle name="Calculation 8 6 2 2 2" xfId="11981"/>
    <cellStyle name="Calculation 8 6 2 2 3" xfId="11982"/>
    <cellStyle name="Calculation 8 6 2 2 4" xfId="11983"/>
    <cellStyle name="Calculation 8 6 2 2 5" xfId="11984"/>
    <cellStyle name="Calculation 8 6 2 2 6" xfId="11985"/>
    <cellStyle name="Calculation 8 6 2 2 7" xfId="11986"/>
    <cellStyle name="Calculation 8 6 2 2 8" xfId="11987"/>
    <cellStyle name="Calculation 8 6 2 3" xfId="11988"/>
    <cellStyle name="Calculation 8 6 2 3 2" xfId="11989"/>
    <cellStyle name="Calculation 8 6 2 4" xfId="11990"/>
    <cellStyle name="Calculation 8 6 2 5" xfId="11991"/>
    <cellStyle name="Calculation 8 6 2 6" xfId="11992"/>
    <cellStyle name="Calculation 8 6 2 7" xfId="11993"/>
    <cellStyle name="Calculation 8 6 3" xfId="11994"/>
    <cellStyle name="Calculation 8 6 3 2" xfId="11995"/>
    <cellStyle name="Calculation 8 6 3 3" xfId="11996"/>
    <cellStyle name="Calculation 8 6 3 4" xfId="11997"/>
    <cellStyle name="Calculation 8 6 3 5" xfId="11998"/>
    <cellStyle name="Calculation 8 6 3 6" xfId="11999"/>
    <cellStyle name="Calculation 8 6 3 7" xfId="12000"/>
    <cellStyle name="Calculation 8 6 4" xfId="12001"/>
    <cellStyle name="Calculation 8 6 5" xfId="12002"/>
    <cellStyle name="Calculation 8 6 6" xfId="12003"/>
    <cellStyle name="Calculation 8 6 7" xfId="12004"/>
    <cellStyle name="Calculation 8 6 8" xfId="12005"/>
    <cellStyle name="Calculation 8 7" xfId="12006"/>
    <cellStyle name="Calculation 8 7 2" xfId="12007"/>
    <cellStyle name="Calculation 8 7 2 2" xfId="12008"/>
    <cellStyle name="Calculation 8 7 2 2 2" xfId="12009"/>
    <cellStyle name="Calculation 8 7 2 2 3" xfId="12010"/>
    <cellStyle name="Calculation 8 7 2 2 4" xfId="12011"/>
    <cellStyle name="Calculation 8 7 2 2 5" xfId="12012"/>
    <cellStyle name="Calculation 8 7 2 2 6" xfId="12013"/>
    <cellStyle name="Calculation 8 7 2 2 7" xfId="12014"/>
    <cellStyle name="Calculation 8 7 2 2 8" xfId="12015"/>
    <cellStyle name="Calculation 8 7 2 3" xfId="12016"/>
    <cellStyle name="Calculation 8 7 2 3 2" xfId="12017"/>
    <cellStyle name="Calculation 8 7 2 4" xfId="12018"/>
    <cellStyle name="Calculation 8 7 2 5" xfId="12019"/>
    <cellStyle name="Calculation 8 7 2 6" xfId="12020"/>
    <cellStyle name="Calculation 8 7 2 7" xfId="12021"/>
    <cellStyle name="Calculation 8 7 3" xfId="12022"/>
    <cellStyle name="Calculation 8 7 3 2" xfId="12023"/>
    <cellStyle name="Calculation 8 7 3 3" xfId="12024"/>
    <cellStyle name="Calculation 8 7 3 4" xfId="12025"/>
    <cellStyle name="Calculation 8 7 3 5" xfId="12026"/>
    <cellStyle name="Calculation 8 7 3 6" xfId="12027"/>
    <cellStyle name="Calculation 8 7 3 7" xfId="12028"/>
    <cellStyle name="Calculation 8 7 4" xfId="12029"/>
    <cellStyle name="Calculation 8 7 5" xfId="12030"/>
    <cellStyle name="Calculation 8 7 6" xfId="12031"/>
    <cellStyle name="Calculation 8 7 7" xfId="12032"/>
    <cellStyle name="Calculation 8 7 8" xfId="12033"/>
    <cellStyle name="Calculation 8 8" xfId="12034"/>
    <cellStyle name="Calculation 8 8 2" xfId="12035"/>
    <cellStyle name="Calculation 8 8 2 2" xfId="12036"/>
    <cellStyle name="Calculation 8 8 2 3" xfId="12037"/>
    <cellStyle name="Calculation 8 8 2 4" xfId="12038"/>
    <cellStyle name="Calculation 8 8 2 5" xfId="12039"/>
    <cellStyle name="Calculation 8 8 2 6" xfId="12040"/>
    <cellStyle name="Calculation 8 8 2 7" xfId="12041"/>
    <cellStyle name="Calculation 8 8 2 8" xfId="12042"/>
    <cellStyle name="Calculation 8 8 3" xfId="12043"/>
    <cellStyle name="Calculation 8 8 3 2" xfId="12044"/>
    <cellStyle name="Calculation 8 8 4" xfId="12045"/>
    <cellStyle name="Calculation 8 8 5" xfId="12046"/>
    <cellStyle name="Calculation 8 8 6" xfId="12047"/>
    <cellStyle name="Calculation 8 8 7" xfId="12048"/>
    <cellStyle name="Calculation 8 9" xfId="12049"/>
    <cellStyle name="Calculation 8 9 2" xfId="12050"/>
    <cellStyle name="Calculation 8 9 3" xfId="12051"/>
    <cellStyle name="Calculation 8 9 4" xfId="12052"/>
    <cellStyle name="Calculation 8 9 5" xfId="12053"/>
    <cellStyle name="Calculation 8 9 6" xfId="12054"/>
    <cellStyle name="Calculation 8 9 7" xfId="12055"/>
    <cellStyle name="Calculation 9" xfId="12056"/>
    <cellStyle name="Calculation 9 10" xfId="12057"/>
    <cellStyle name="Calculation 9 11" xfId="12058"/>
    <cellStyle name="Calculation 9 12" xfId="12059"/>
    <cellStyle name="Calculation 9 13" xfId="12060"/>
    <cellStyle name="Calculation 9 14" xfId="12061"/>
    <cellStyle name="Calculation 9 2" xfId="12062"/>
    <cellStyle name="Calculation 9 2 10" xfId="12063"/>
    <cellStyle name="Calculation 9 2 11" xfId="12064"/>
    <cellStyle name="Calculation 9 2 12" xfId="12065"/>
    <cellStyle name="Calculation 9 2 2" xfId="12066"/>
    <cellStyle name="Calculation 9 2 2 10" xfId="12067"/>
    <cellStyle name="Calculation 9 2 2 11" xfId="12068"/>
    <cellStyle name="Calculation 9 2 2 2" xfId="12069"/>
    <cellStyle name="Calculation 9 2 2 2 2" xfId="12070"/>
    <cellStyle name="Calculation 9 2 2 2 2 2" xfId="12071"/>
    <cellStyle name="Calculation 9 2 2 2 2 2 2" xfId="12072"/>
    <cellStyle name="Calculation 9 2 2 2 2 2 3" xfId="12073"/>
    <cellStyle name="Calculation 9 2 2 2 2 2 4" xfId="12074"/>
    <cellStyle name="Calculation 9 2 2 2 2 2 5" xfId="12075"/>
    <cellStyle name="Calculation 9 2 2 2 2 2 6" xfId="12076"/>
    <cellStyle name="Calculation 9 2 2 2 2 2 7" xfId="12077"/>
    <cellStyle name="Calculation 9 2 2 2 2 2 8" xfId="12078"/>
    <cellStyle name="Calculation 9 2 2 2 2 3" xfId="12079"/>
    <cellStyle name="Calculation 9 2 2 2 2 3 2" xfId="12080"/>
    <cellStyle name="Calculation 9 2 2 2 2 4" xfId="12081"/>
    <cellStyle name="Calculation 9 2 2 2 2 5" xfId="12082"/>
    <cellStyle name="Calculation 9 2 2 2 2 6" xfId="12083"/>
    <cellStyle name="Calculation 9 2 2 2 2 7" xfId="12084"/>
    <cellStyle name="Calculation 9 2 2 2 3" xfId="12085"/>
    <cellStyle name="Calculation 9 2 2 2 3 2" xfId="12086"/>
    <cellStyle name="Calculation 9 2 2 2 3 3" xfId="12087"/>
    <cellStyle name="Calculation 9 2 2 2 3 4" xfId="12088"/>
    <cellStyle name="Calculation 9 2 2 2 3 5" xfId="12089"/>
    <cellStyle name="Calculation 9 2 2 2 3 6" xfId="12090"/>
    <cellStyle name="Calculation 9 2 2 2 3 7" xfId="12091"/>
    <cellStyle name="Calculation 9 2 2 2 4" xfId="12092"/>
    <cellStyle name="Calculation 9 2 2 2 5" xfId="12093"/>
    <cellStyle name="Calculation 9 2 2 2 6" xfId="12094"/>
    <cellStyle name="Calculation 9 2 2 2 7" xfId="12095"/>
    <cellStyle name="Calculation 9 2 2 2 8" xfId="12096"/>
    <cellStyle name="Calculation 9 2 2 3" xfId="12097"/>
    <cellStyle name="Calculation 9 2 2 3 2" xfId="12098"/>
    <cellStyle name="Calculation 9 2 2 3 2 2" xfId="12099"/>
    <cellStyle name="Calculation 9 2 2 3 2 2 2" xfId="12100"/>
    <cellStyle name="Calculation 9 2 2 3 2 2 3" xfId="12101"/>
    <cellStyle name="Calculation 9 2 2 3 2 2 4" xfId="12102"/>
    <cellStyle name="Calculation 9 2 2 3 2 2 5" xfId="12103"/>
    <cellStyle name="Calculation 9 2 2 3 2 2 6" xfId="12104"/>
    <cellStyle name="Calculation 9 2 2 3 2 2 7" xfId="12105"/>
    <cellStyle name="Calculation 9 2 2 3 2 2 8" xfId="12106"/>
    <cellStyle name="Calculation 9 2 2 3 2 3" xfId="12107"/>
    <cellStyle name="Calculation 9 2 2 3 2 3 2" xfId="12108"/>
    <cellStyle name="Calculation 9 2 2 3 2 4" xfId="12109"/>
    <cellStyle name="Calculation 9 2 2 3 2 5" xfId="12110"/>
    <cellStyle name="Calculation 9 2 2 3 2 6" xfId="12111"/>
    <cellStyle name="Calculation 9 2 2 3 2 7" xfId="12112"/>
    <cellStyle name="Calculation 9 2 2 3 3" xfId="12113"/>
    <cellStyle name="Calculation 9 2 2 3 3 2" xfId="12114"/>
    <cellStyle name="Calculation 9 2 2 3 3 3" xfId="12115"/>
    <cellStyle name="Calculation 9 2 2 3 3 4" xfId="12116"/>
    <cellStyle name="Calculation 9 2 2 3 3 5" xfId="12117"/>
    <cellStyle name="Calculation 9 2 2 3 3 6" xfId="12118"/>
    <cellStyle name="Calculation 9 2 2 3 3 7" xfId="12119"/>
    <cellStyle name="Calculation 9 2 2 3 4" xfId="12120"/>
    <cellStyle name="Calculation 9 2 2 3 5" xfId="12121"/>
    <cellStyle name="Calculation 9 2 2 3 6" xfId="12122"/>
    <cellStyle name="Calculation 9 2 2 3 7" xfId="12123"/>
    <cellStyle name="Calculation 9 2 2 3 8" xfId="12124"/>
    <cellStyle name="Calculation 9 2 2 4" xfId="12125"/>
    <cellStyle name="Calculation 9 2 2 4 2" xfId="12126"/>
    <cellStyle name="Calculation 9 2 2 4 2 2" xfId="12127"/>
    <cellStyle name="Calculation 9 2 2 4 2 2 2" xfId="12128"/>
    <cellStyle name="Calculation 9 2 2 4 2 2 3" xfId="12129"/>
    <cellStyle name="Calculation 9 2 2 4 2 2 4" xfId="12130"/>
    <cellStyle name="Calculation 9 2 2 4 2 2 5" xfId="12131"/>
    <cellStyle name="Calculation 9 2 2 4 2 2 6" xfId="12132"/>
    <cellStyle name="Calculation 9 2 2 4 2 2 7" xfId="12133"/>
    <cellStyle name="Calculation 9 2 2 4 2 2 8" xfId="12134"/>
    <cellStyle name="Calculation 9 2 2 4 2 3" xfId="12135"/>
    <cellStyle name="Calculation 9 2 2 4 2 3 2" xfId="12136"/>
    <cellStyle name="Calculation 9 2 2 4 2 4" xfId="12137"/>
    <cellStyle name="Calculation 9 2 2 4 2 5" xfId="12138"/>
    <cellStyle name="Calculation 9 2 2 4 2 6" xfId="12139"/>
    <cellStyle name="Calculation 9 2 2 4 2 7" xfId="12140"/>
    <cellStyle name="Calculation 9 2 2 4 3" xfId="12141"/>
    <cellStyle name="Calculation 9 2 2 4 3 2" xfId="12142"/>
    <cellStyle name="Calculation 9 2 2 4 3 3" xfId="12143"/>
    <cellStyle name="Calculation 9 2 2 4 3 4" xfId="12144"/>
    <cellStyle name="Calculation 9 2 2 4 3 5" xfId="12145"/>
    <cellStyle name="Calculation 9 2 2 4 3 6" xfId="12146"/>
    <cellStyle name="Calculation 9 2 2 4 3 7" xfId="12147"/>
    <cellStyle name="Calculation 9 2 2 4 4" xfId="12148"/>
    <cellStyle name="Calculation 9 2 2 4 5" xfId="12149"/>
    <cellStyle name="Calculation 9 2 2 4 6" xfId="12150"/>
    <cellStyle name="Calculation 9 2 2 4 7" xfId="12151"/>
    <cellStyle name="Calculation 9 2 2 4 8" xfId="12152"/>
    <cellStyle name="Calculation 9 2 2 5" xfId="12153"/>
    <cellStyle name="Calculation 9 2 2 5 2" xfId="12154"/>
    <cellStyle name="Calculation 9 2 2 5 2 2" xfId="12155"/>
    <cellStyle name="Calculation 9 2 2 5 2 3" xfId="12156"/>
    <cellStyle name="Calculation 9 2 2 5 2 4" xfId="12157"/>
    <cellStyle name="Calculation 9 2 2 5 2 5" xfId="12158"/>
    <cellStyle name="Calculation 9 2 2 5 2 6" xfId="12159"/>
    <cellStyle name="Calculation 9 2 2 5 2 7" xfId="12160"/>
    <cellStyle name="Calculation 9 2 2 5 2 8" xfId="12161"/>
    <cellStyle name="Calculation 9 2 2 5 3" xfId="12162"/>
    <cellStyle name="Calculation 9 2 2 5 3 2" xfId="12163"/>
    <cellStyle name="Calculation 9 2 2 5 4" xfId="12164"/>
    <cellStyle name="Calculation 9 2 2 5 5" xfId="12165"/>
    <cellStyle name="Calculation 9 2 2 5 6" xfId="12166"/>
    <cellStyle name="Calculation 9 2 2 5 7" xfId="12167"/>
    <cellStyle name="Calculation 9 2 2 6" xfId="12168"/>
    <cellStyle name="Calculation 9 2 2 6 2" xfId="12169"/>
    <cellStyle name="Calculation 9 2 2 6 3" xfId="12170"/>
    <cellStyle name="Calculation 9 2 2 6 4" xfId="12171"/>
    <cellStyle name="Calculation 9 2 2 6 5" xfId="12172"/>
    <cellStyle name="Calculation 9 2 2 6 6" xfId="12173"/>
    <cellStyle name="Calculation 9 2 2 6 7" xfId="12174"/>
    <cellStyle name="Calculation 9 2 2 7" xfId="12175"/>
    <cellStyle name="Calculation 9 2 2 8" xfId="12176"/>
    <cellStyle name="Calculation 9 2 2 9" xfId="12177"/>
    <cellStyle name="Calculation 9 2 3" xfId="12178"/>
    <cellStyle name="Calculation 9 2 3 2" xfId="12179"/>
    <cellStyle name="Calculation 9 2 3 2 2" xfId="12180"/>
    <cellStyle name="Calculation 9 2 3 2 2 2" xfId="12181"/>
    <cellStyle name="Calculation 9 2 3 2 2 3" xfId="12182"/>
    <cellStyle name="Calculation 9 2 3 2 2 4" xfId="12183"/>
    <cellStyle name="Calculation 9 2 3 2 2 5" xfId="12184"/>
    <cellStyle name="Calculation 9 2 3 2 2 6" xfId="12185"/>
    <cellStyle name="Calculation 9 2 3 2 2 7" xfId="12186"/>
    <cellStyle name="Calculation 9 2 3 2 2 8" xfId="12187"/>
    <cellStyle name="Calculation 9 2 3 2 3" xfId="12188"/>
    <cellStyle name="Calculation 9 2 3 2 3 2" xfId="12189"/>
    <cellStyle name="Calculation 9 2 3 2 4" xfId="12190"/>
    <cellStyle name="Calculation 9 2 3 2 5" xfId="12191"/>
    <cellStyle name="Calculation 9 2 3 2 6" xfId="12192"/>
    <cellStyle name="Calculation 9 2 3 2 7" xfId="12193"/>
    <cellStyle name="Calculation 9 2 3 3" xfId="12194"/>
    <cellStyle name="Calculation 9 2 3 3 2" xfId="12195"/>
    <cellStyle name="Calculation 9 2 3 3 3" xfId="12196"/>
    <cellStyle name="Calculation 9 2 3 3 4" xfId="12197"/>
    <cellStyle name="Calculation 9 2 3 3 5" xfId="12198"/>
    <cellStyle name="Calculation 9 2 3 3 6" xfId="12199"/>
    <cellStyle name="Calculation 9 2 3 3 7" xfId="12200"/>
    <cellStyle name="Calculation 9 2 3 4" xfId="12201"/>
    <cellStyle name="Calculation 9 2 3 5" xfId="12202"/>
    <cellStyle name="Calculation 9 2 3 6" xfId="12203"/>
    <cellStyle name="Calculation 9 2 3 7" xfId="12204"/>
    <cellStyle name="Calculation 9 2 3 8" xfId="12205"/>
    <cellStyle name="Calculation 9 2 4" xfId="12206"/>
    <cellStyle name="Calculation 9 2 4 2" xfId="12207"/>
    <cellStyle name="Calculation 9 2 4 2 2" xfId="12208"/>
    <cellStyle name="Calculation 9 2 4 2 2 2" xfId="12209"/>
    <cellStyle name="Calculation 9 2 4 2 2 3" xfId="12210"/>
    <cellStyle name="Calculation 9 2 4 2 2 4" xfId="12211"/>
    <cellStyle name="Calculation 9 2 4 2 2 5" xfId="12212"/>
    <cellStyle name="Calculation 9 2 4 2 2 6" xfId="12213"/>
    <cellStyle name="Calculation 9 2 4 2 2 7" xfId="12214"/>
    <cellStyle name="Calculation 9 2 4 2 2 8" xfId="12215"/>
    <cellStyle name="Calculation 9 2 4 2 3" xfId="12216"/>
    <cellStyle name="Calculation 9 2 4 2 3 2" xfId="12217"/>
    <cellStyle name="Calculation 9 2 4 2 4" xfId="12218"/>
    <cellStyle name="Calculation 9 2 4 2 5" xfId="12219"/>
    <cellStyle name="Calculation 9 2 4 2 6" xfId="12220"/>
    <cellStyle name="Calculation 9 2 4 2 7" xfId="12221"/>
    <cellStyle name="Calculation 9 2 4 3" xfId="12222"/>
    <cellStyle name="Calculation 9 2 4 3 2" xfId="12223"/>
    <cellStyle name="Calculation 9 2 4 3 3" xfId="12224"/>
    <cellStyle name="Calculation 9 2 4 3 4" xfId="12225"/>
    <cellStyle name="Calculation 9 2 4 3 5" xfId="12226"/>
    <cellStyle name="Calculation 9 2 4 3 6" xfId="12227"/>
    <cellStyle name="Calculation 9 2 4 3 7" xfId="12228"/>
    <cellStyle name="Calculation 9 2 4 4" xfId="12229"/>
    <cellStyle name="Calculation 9 2 4 5" xfId="12230"/>
    <cellStyle name="Calculation 9 2 4 6" xfId="12231"/>
    <cellStyle name="Calculation 9 2 4 7" xfId="12232"/>
    <cellStyle name="Calculation 9 2 4 8" xfId="12233"/>
    <cellStyle name="Calculation 9 2 5" xfId="12234"/>
    <cellStyle name="Calculation 9 2 5 2" xfId="12235"/>
    <cellStyle name="Calculation 9 2 5 2 2" xfId="12236"/>
    <cellStyle name="Calculation 9 2 5 2 2 2" xfId="12237"/>
    <cellStyle name="Calculation 9 2 5 2 2 3" xfId="12238"/>
    <cellStyle name="Calculation 9 2 5 2 2 4" xfId="12239"/>
    <cellStyle name="Calculation 9 2 5 2 2 5" xfId="12240"/>
    <cellStyle name="Calculation 9 2 5 2 2 6" xfId="12241"/>
    <cellStyle name="Calculation 9 2 5 2 2 7" xfId="12242"/>
    <cellStyle name="Calculation 9 2 5 2 2 8" xfId="12243"/>
    <cellStyle name="Calculation 9 2 5 2 3" xfId="12244"/>
    <cellStyle name="Calculation 9 2 5 2 3 2" xfId="12245"/>
    <cellStyle name="Calculation 9 2 5 2 4" xfId="12246"/>
    <cellStyle name="Calculation 9 2 5 2 5" xfId="12247"/>
    <cellStyle name="Calculation 9 2 5 2 6" xfId="12248"/>
    <cellStyle name="Calculation 9 2 5 2 7" xfId="12249"/>
    <cellStyle name="Calculation 9 2 5 3" xfId="12250"/>
    <cellStyle name="Calculation 9 2 5 3 2" xfId="12251"/>
    <cellStyle name="Calculation 9 2 5 3 3" xfId="12252"/>
    <cellStyle name="Calculation 9 2 5 3 4" xfId="12253"/>
    <cellStyle name="Calculation 9 2 5 3 5" xfId="12254"/>
    <cellStyle name="Calculation 9 2 5 3 6" xfId="12255"/>
    <cellStyle name="Calculation 9 2 5 3 7" xfId="12256"/>
    <cellStyle name="Calculation 9 2 5 4" xfId="12257"/>
    <cellStyle name="Calculation 9 2 5 5" xfId="12258"/>
    <cellStyle name="Calculation 9 2 5 6" xfId="12259"/>
    <cellStyle name="Calculation 9 2 5 7" xfId="12260"/>
    <cellStyle name="Calculation 9 2 5 8" xfId="12261"/>
    <cellStyle name="Calculation 9 2 6" xfId="12262"/>
    <cellStyle name="Calculation 9 2 6 2" xfId="12263"/>
    <cellStyle name="Calculation 9 2 6 2 2" xfId="12264"/>
    <cellStyle name="Calculation 9 2 6 2 3" xfId="12265"/>
    <cellStyle name="Calculation 9 2 6 2 4" xfId="12266"/>
    <cellStyle name="Calculation 9 2 6 2 5" xfId="12267"/>
    <cellStyle name="Calculation 9 2 6 2 6" xfId="12268"/>
    <cellStyle name="Calculation 9 2 6 2 7" xfId="12269"/>
    <cellStyle name="Calculation 9 2 6 2 8" xfId="12270"/>
    <cellStyle name="Calculation 9 2 6 3" xfId="12271"/>
    <cellStyle name="Calculation 9 2 6 3 2" xfId="12272"/>
    <cellStyle name="Calculation 9 2 6 4" xfId="12273"/>
    <cellStyle name="Calculation 9 2 6 5" xfId="12274"/>
    <cellStyle name="Calculation 9 2 6 6" xfId="12275"/>
    <cellStyle name="Calculation 9 2 6 7" xfId="12276"/>
    <cellStyle name="Calculation 9 2 7" xfId="12277"/>
    <cellStyle name="Calculation 9 2 7 2" xfId="12278"/>
    <cellStyle name="Calculation 9 2 7 3" xfId="12279"/>
    <cellStyle name="Calculation 9 2 7 4" xfId="12280"/>
    <cellStyle name="Calculation 9 2 7 5" xfId="12281"/>
    <cellStyle name="Calculation 9 2 7 6" xfId="12282"/>
    <cellStyle name="Calculation 9 2 7 7" xfId="12283"/>
    <cellStyle name="Calculation 9 2 8" xfId="12284"/>
    <cellStyle name="Calculation 9 2 9" xfId="12285"/>
    <cellStyle name="Calculation 9 3" xfId="12286"/>
    <cellStyle name="Calculation 9 3 10" xfId="12287"/>
    <cellStyle name="Calculation 9 3 11" xfId="12288"/>
    <cellStyle name="Calculation 9 3 2" xfId="12289"/>
    <cellStyle name="Calculation 9 3 2 2" xfId="12290"/>
    <cellStyle name="Calculation 9 3 2 2 2" xfId="12291"/>
    <cellStyle name="Calculation 9 3 2 2 2 2" xfId="12292"/>
    <cellStyle name="Calculation 9 3 2 2 2 3" xfId="12293"/>
    <cellStyle name="Calculation 9 3 2 2 2 4" xfId="12294"/>
    <cellStyle name="Calculation 9 3 2 2 2 5" xfId="12295"/>
    <cellStyle name="Calculation 9 3 2 2 2 6" xfId="12296"/>
    <cellStyle name="Calculation 9 3 2 2 2 7" xfId="12297"/>
    <cellStyle name="Calculation 9 3 2 2 2 8" xfId="12298"/>
    <cellStyle name="Calculation 9 3 2 2 3" xfId="12299"/>
    <cellStyle name="Calculation 9 3 2 2 3 2" xfId="12300"/>
    <cellStyle name="Calculation 9 3 2 2 4" xfId="12301"/>
    <cellStyle name="Calculation 9 3 2 2 5" xfId="12302"/>
    <cellStyle name="Calculation 9 3 2 2 6" xfId="12303"/>
    <cellStyle name="Calculation 9 3 2 2 7" xfId="12304"/>
    <cellStyle name="Calculation 9 3 2 3" xfId="12305"/>
    <cellStyle name="Calculation 9 3 2 3 2" xfId="12306"/>
    <cellStyle name="Calculation 9 3 2 3 3" xfId="12307"/>
    <cellStyle name="Calculation 9 3 2 3 4" xfId="12308"/>
    <cellStyle name="Calculation 9 3 2 3 5" xfId="12309"/>
    <cellStyle name="Calculation 9 3 2 3 6" xfId="12310"/>
    <cellStyle name="Calculation 9 3 2 3 7" xfId="12311"/>
    <cellStyle name="Calculation 9 3 2 4" xfId="12312"/>
    <cellStyle name="Calculation 9 3 2 5" xfId="12313"/>
    <cellStyle name="Calculation 9 3 2 6" xfId="12314"/>
    <cellStyle name="Calculation 9 3 2 7" xfId="12315"/>
    <cellStyle name="Calculation 9 3 2 8" xfId="12316"/>
    <cellStyle name="Calculation 9 3 3" xfId="12317"/>
    <cellStyle name="Calculation 9 3 3 2" xfId="12318"/>
    <cellStyle name="Calculation 9 3 3 2 2" xfId="12319"/>
    <cellStyle name="Calculation 9 3 3 2 2 2" xfId="12320"/>
    <cellStyle name="Calculation 9 3 3 2 2 3" xfId="12321"/>
    <cellStyle name="Calculation 9 3 3 2 2 4" xfId="12322"/>
    <cellStyle name="Calculation 9 3 3 2 2 5" xfId="12323"/>
    <cellStyle name="Calculation 9 3 3 2 2 6" xfId="12324"/>
    <cellStyle name="Calculation 9 3 3 2 2 7" xfId="12325"/>
    <cellStyle name="Calculation 9 3 3 2 2 8" xfId="12326"/>
    <cellStyle name="Calculation 9 3 3 2 3" xfId="12327"/>
    <cellStyle name="Calculation 9 3 3 2 3 2" xfId="12328"/>
    <cellStyle name="Calculation 9 3 3 2 4" xfId="12329"/>
    <cellStyle name="Calculation 9 3 3 2 5" xfId="12330"/>
    <cellStyle name="Calculation 9 3 3 2 6" xfId="12331"/>
    <cellStyle name="Calculation 9 3 3 2 7" xfId="12332"/>
    <cellStyle name="Calculation 9 3 3 3" xfId="12333"/>
    <cellStyle name="Calculation 9 3 3 3 2" xfId="12334"/>
    <cellStyle name="Calculation 9 3 3 3 3" xfId="12335"/>
    <cellStyle name="Calculation 9 3 3 3 4" xfId="12336"/>
    <cellStyle name="Calculation 9 3 3 3 5" xfId="12337"/>
    <cellStyle name="Calculation 9 3 3 3 6" xfId="12338"/>
    <cellStyle name="Calculation 9 3 3 3 7" xfId="12339"/>
    <cellStyle name="Calculation 9 3 3 4" xfId="12340"/>
    <cellStyle name="Calculation 9 3 3 5" xfId="12341"/>
    <cellStyle name="Calculation 9 3 3 6" xfId="12342"/>
    <cellStyle name="Calculation 9 3 3 7" xfId="12343"/>
    <cellStyle name="Calculation 9 3 3 8" xfId="12344"/>
    <cellStyle name="Calculation 9 3 4" xfId="12345"/>
    <cellStyle name="Calculation 9 3 4 2" xfId="12346"/>
    <cellStyle name="Calculation 9 3 4 2 2" xfId="12347"/>
    <cellStyle name="Calculation 9 3 4 2 2 2" xfId="12348"/>
    <cellStyle name="Calculation 9 3 4 2 2 3" xfId="12349"/>
    <cellStyle name="Calculation 9 3 4 2 2 4" xfId="12350"/>
    <cellStyle name="Calculation 9 3 4 2 2 5" xfId="12351"/>
    <cellStyle name="Calculation 9 3 4 2 2 6" xfId="12352"/>
    <cellStyle name="Calculation 9 3 4 2 2 7" xfId="12353"/>
    <cellStyle name="Calculation 9 3 4 2 2 8" xfId="12354"/>
    <cellStyle name="Calculation 9 3 4 2 3" xfId="12355"/>
    <cellStyle name="Calculation 9 3 4 2 3 2" xfId="12356"/>
    <cellStyle name="Calculation 9 3 4 2 4" xfId="12357"/>
    <cellStyle name="Calculation 9 3 4 2 5" xfId="12358"/>
    <cellStyle name="Calculation 9 3 4 2 6" xfId="12359"/>
    <cellStyle name="Calculation 9 3 4 2 7" xfId="12360"/>
    <cellStyle name="Calculation 9 3 4 3" xfId="12361"/>
    <cellStyle name="Calculation 9 3 4 3 2" xfId="12362"/>
    <cellStyle name="Calculation 9 3 4 3 3" xfId="12363"/>
    <cellStyle name="Calculation 9 3 4 3 4" xfId="12364"/>
    <cellStyle name="Calculation 9 3 4 3 5" xfId="12365"/>
    <cellStyle name="Calculation 9 3 4 3 6" xfId="12366"/>
    <cellStyle name="Calculation 9 3 4 3 7" xfId="12367"/>
    <cellStyle name="Calculation 9 3 4 4" xfId="12368"/>
    <cellStyle name="Calculation 9 3 4 5" xfId="12369"/>
    <cellStyle name="Calculation 9 3 4 6" xfId="12370"/>
    <cellStyle name="Calculation 9 3 4 7" xfId="12371"/>
    <cellStyle name="Calculation 9 3 4 8" xfId="12372"/>
    <cellStyle name="Calculation 9 3 5" xfId="12373"/>
    <cellStyle name="Calculation 9 3 5 2" xfId="12374"/>
    <cellStyle name="Calculation 9 3 5 2 2" xfId="12375"/>
    <cellStyle name="Calculation 9 3 5 2 3" xfId="12376"/>
    <cellStyle name="Calculation 9 3 5 2 4" xfId="12377"/>
    <cellStyle name="Calculation 9 3 5 2 5" xfId="12378"/>
    <cellStyle name="Calculation 9 3 5 2 6" xfId="12379"/>
    <cellStyle name="Calculation 9 3 5 2 7" xfId="12380"/>
    <cellStyle name="Calculation 9 3 5 2 8" xfId="12381"/>
    <cellStyle name="Calculation 9 3 5 3" xfId="12382"/>
    <cellStyle name="Calculation 9 3 5 3 2" xfId="12383"/>
    <cellStyle name="Calculation 9 3 5 4" xfId="12384"/>
    <cellStyle name="Calculation 9 3 5 5" xfId="12385"/>
    <cellStyle name="Calculation 9 3 5 6" xfId="12386"/>
    <cellStyle name="Calculation 9 3 5 7" xfId="12387"/>
    <cellStyle name="Calculation 9 3 6" xfId="12388"/>
    <cellStyle name="Calculation 9 3 6 2" xfId="12389"/>
    <cellStyle name="Calculation 9 3 6 3" xfId="12390"/>
    <cellStyle name="Calculation 9 3 6 4" xfId="12391"/>
    <cellStyle name="Calculation 9 3 6 5" xfId="12392"/>
    <cellStyle name="Calculation 9 3 6 6" xfId="12393"/>
    <cellStyle name="Calculation 9 3 6 7" xfId="12394"/>
    <cellStyle name="Calculation 9 3 7" xfId="12395"/>
    <cellStyle name="Calculation 9 3 8" xfId="12396"/>
    <cellStyle name="Calculation 9 3 9" xfId="12397"/>
    <cellStyle name="Calculation 9 4" xfId="12398"/>
    <cellStyle name="Calculation 9 4 10" xfId="12399"/>
    <cellStyle name="Calculation 9 4 11" xfId="12400"/>
    <cellStyle name="Calculation 9 4 2" xfId="12401"/>
    <cellStyle name="Calculation 9 4 2 2" xfId="12402"/>
    <cellStyle name="Calculation 9 4 2 2 2" xfId="12403"/>
    <cellStyle name="Calculation 9 4 2 2 2 2" xfId="12404"/>
    <cellStyle name="Calculation 9 4 2 2 2 3" xfId="12405"/>
    <cellStyle name="Calculation 9 4 2 2 2 4" xfId="12406"/>
    <cellStyle name="Calculation 9 4 2 2 2 5" xfId="12407"/>
    <cellStyle name="Calculation 9 4 2 2 2 6" xfId="12408"/>
    <cellStyle name="Calculation 9 4 2 2 2 7" xfId="12409"/>
    <cellStyle name="Calculation 9 4 2 2 2 8" xfId="12410"/>
    <cellStyle name="Calculation 9 4 2 2 3" xfId="12411"/>
    <cellStyle name="Calculation 9 4 2 2 3 2" xfId="12412"/>
    <cellStyle name="Calculation 9 4 2 2 4" xfId="12413"/>
    <cellStyle name="Calculation 9 4 2 2 5" xfId="12414"/>
    <cellStyle name="Calculation 9 4 2 2 6" xfId="12415"/>
    <cellStyle name="Calculation 9 4 2 2 7" xfId="12416"/>
    <cellStyle name="Calculation 9 4 2 3" xfId="12417"/>
    <cellStyle name="Calculation 9 4 2 3 2" xfId="12418"/>
    <cellStyle name="Calculation 9 4 2 3 3" xfId="12419"/>
    <cellStyle name="Calculation 9 4 2 3 4" xfId="12420"/>
    <cellStyle name="Calculation 9 4 2 3 5" xfId="12421"/>
    <cellStyle name="Calculation 9 4 2 3 6" xfId="12422"/>
    <cellStyle name="Calculation 9 4 2 3 7" xfId="12423"/>
    <cellStyle name="Calculation 9 4 2 4" xfId="12424"/>
    <cellStyle name="Calculation 9 4 2 5" xfId="12425"/>
    <cellStyle name="Calculation 9 4 2 6" xfId="12426"/>
    <cellStyle name="Calculation 9 4 2 7" xfId="12427"/>
    <cellStyle name="Calculation 9 4 2 8" xfId="12428"/>
    <cellStyle name="Calculation 9 4 3" xfId="12429"/>
    <cellStyle name="Calculation 9 4 3 2" xfId="12430"/>
    <cellStyle name="Calculation 9 4 3 2 2" xfId="12431"/>
    <cellStyle name="Calculation 9 4 3 2 2 2" xfId="12432"/>
    <cellStyle name="Calculation 9 4 3 2 2 3" xfId="12433"/>
    <cellStyle name="Calculation 9 4 3 2 2 4" xfId="12434"/>
    <cellStyle name="Calculation 9 4 3 2 2 5" xfId="12435"/>
    <cellStyle name="Calculation 9 4 3 2 2 6" xfId="12436"/>
    <cellStyle name="Calculation 9 4 3 2 2 7" xfId="12437"/>
    <cellStyle name="Calculation 9 4 3 2 2 8" xfId="12438"/>
    <cellStyle name="Calculation 9 4 3 2 3" xfId="12439"/>
    <cellStyle name="Calculation 9 4 3 2 3 2" xfId="12440"/>
    <cellStyle name="Calculation 9 4 3 2 4" xfId="12441"/>
    <cellStyle name="Calculation 9 4 3 2 5" xfId="12442"/>
    <cellStyle name="Calculation 9 4 3 2 6" xfId="12443"/>
    <cellStyle name="Calculation 9 4 3 2 7" xfId="12444"/>
    <cellStyle name="Calculation 9 4 3 3" xfId="12445"/>
    <cellStyle name="Calculation 9 4 3 3 2" xfId="12446"/>
    <cellStyle name="Calculation 9 4 3 3 3" xfId="12447"/>
    <cellStyle name="Calculation 9 4 3 3 4" xfId="12448"/>
    <cellStyle name="Calculation 9 4 3 3 5" xfId="12449"/>
    <cellStyle name="Calculation 9 4 3 3 6" xfId="12450"/>
    <cellStyle name="Calculation 9 4 3 3 7" xfId="12451"/>
    <cellStyle name="Calculation 9 4 3 4" xfId="12452"/>
    <cellStyle name="Calculation 9 4 3 5" xfId="12453"/>
    <cellStyle name="Calculation 9 4 3 6" xfId="12454"/>
    <cellStyle name="Calculation 9 4 3 7" xfId="12455"/>
    <cellStyle name="Calculation 9 4 3 8" xfId="12456"/>
    <cellStyle name="Calculation 9 4 4" xfId="12457"/>
    <cellStyle name="Calculation 9 4 4 2" xfId="12458"/>
    <cellStyle name="Calculation 9 4 4 2 2" xfId="12459"/>
    <cellStyle name="Calculation 9 4 4 2 2 2" xfId="12460"/>
    <cellStyle name="Calculation 9 4 4 2 2 3" xfId="12461"/>
    <cellStyle name="Calculation 9 4 4 2 2 4" xfId="12462"/>
    <cellStyle name="Calculation 9 4 4 2 2 5" xfId="12463"/>
    <cellStyle name="Calculation 9 4 4 2 2 6" xfId="12464"/>
    <cellStyle name="Calculation 9 4 4 2 2 7" xfId="12465"/>
    <cellStyle name="Calculation 9 4 4 2 2 8" xfId="12466"/>
    <cellStyle name="Calculation 9 4 4 2 3" xfId="12467"/>
    <cellStyle name="Calculation 9 4 4 2 3 2" xfId="12468"/>
    <cellStyle name="Calculation 9 4 4 2 4" xfId="12469"/>
    <cellStyle name="Calculation 9 4 4 2 5" xfId="12470"/>
    <cellStyle name="Calculation 9 4 4 2 6" xfId="12471"/>
    <cellStyle name="Calculation 9 4 4 2 7" xfId="12472"/>
    <cellStyle name="Calculation 9 4 4 3" xfId="12473"/>
    <cellStyle name="Calculation 9 4 4 3 2" xfId="12474"/>
    <cellStyle name="Calculation 9 4 4 3 3" xfId="12475"/>
    <cellStyle name="Calculation 9 4 4 3 4" xfId="12476"/>
    <cellStyle name="Calculation 9 4 4 3 5" xfId="12477"/>
    <cellStyle name="Calculation 9 4 4 3 6" xfId="12478"/>
    <cellStyle name="Calculation 9 4 4 3 7" xfId="12479"/>
    <cellStyle name="Calculation 9 4 4 4" xfId="12480"/>
    <cellStyle name="Calculation 9 4 4 5" xfId="12481"/>
    <cellStyle name="Calculation 9 4 4 6" xfId="12482"/>
    <cellStyle name="Calculation 9 4 4 7" xfId="12483"/>
    <cellStyle name="Calculation 9 4 4 8" xfId="12484"/>
    <cellStyle name="Calculation 9 4 5" xfId="12485"/>
    <cellStyle name="Calculation 9 4 5 2" xfId="12486"/>
    <cellStyle name="Calculation 9 4 5 2 2" xfId="12487"/>
    <cellStyle name="Calculation 9 4 5 2 3" xfId="12488"/>
    <cellStyle name="Calculation 9 4 5 2 4" xfId="12489"/>
    <cellStyle name="Calculation 9 4 5 2 5" xfId="12490"/>
    <cellStyle name="Calculation 9 4 5 2 6" xfId="12491"/>
    <cellStyle name="Calculation 9 4 5 2 7" xfId="12492"/>
    <cellStyle name="Calculation 9 4 5 2 8" xfId="12493"/>
    <cellStyle name="Calculation 9 4 5 3" xfId="12494"/>
    <cellStyle name="Calculation 9 4 5 3 2" xfId="12495"/>
    <cellStyle name="Calculation 9 4 5 4" xfId="12496"/>
    <cellStyle name="Calculation 9 4 5 5" xfId="12497"/>
    <cellStyle name="Calculation 9 4 5 6" xfId="12498"/>
    <cellStyle name="Calculation 9 4 5 7" xfId="12499"/>
    <cellStyle name="Calculation 9 4 6" xfId="12500"/>
    <cellStyle name="Calculation 9 4 6 2" xfId="12501"/>
    <cellStyle name="Calculation 9 4 6 3" xfId="12502"/>
    <cellStyle name="Calculation 9 4 6 4" xfId="12503"/>
    <cellStyle name="Calculation 9 4 6 5" xfId="12504"/>
    <cellStyle name="Calculation 9 4 6 6" xfId="12505"/>
    <cellStyle name="Calculation 9 4 6 7" xfId="12506"/>
    <cellStyle name="Calculation 9 4 7" xfId="12507"/>
    <cellStyle name="Calculation 9 4 8" xfId="12508"/>
    <cellStyle name="Calculation 9 4 9" xfId="12509"/>
    <cellStyle name="Calculation 9 5" xfId="12510"/>
    <cellStyle name="Calculation 9 5 2" xfId="12511"/>
    <cellStyle name="Calculation 9 5 2 2" xfId="12512"/>
    <cellStyle name="Calculation 9 5 2 2 2" xfId="12513"/>
    <cellStyle name="Calculation 9 5 2 2 3" xfId="12514"/>
    <cellStyle name="Calculation 9 5 2 2 4" xfId="12515"/>
    <cellStyle name="Calculation 9 5 2 2 5" xfId="12516"/>
    <cellStyle name="Calculation 9 5 2 2 6" xfId="12517"/>
    <cellStyle name="Calculation 9 5 2 2 7" xfId="12518"/>
    <cellStyle name="Calculation 9 5 2 2 8" xfId="12519"/>
    <cellStyle name="Calculation 9 5 2 3" xfId="12520"/>
    <cellStyle name="Calculation 9 5 2 3 2" xfId="12521"/>
    <cellStyle name="Calculation 9 5 2 4" xfId="12522"/>
    <cellStyle name="Calculation 9 5 2 5" xfId="12523"/>
    <cellStyle name="Calculation 9 5 2 6" xfId="12524"/>
    <cellStyle name="Calculation 9 5 2 7" xfId="12525"/>
    <cellStyle name="Calculation 9 5 3" xfId="12526"/>
    <cellStyle name="Calculation 9 5 3 2" xfId="12527"/>
    <cellStyle name="Calculation 9 5 3 3" xfId="12528"/>
    <cellStyle name="Calculation 9 5 3 4" xfId="12529"/>
    <cellStyle name="Calculation 9 5 3 5" xfId="12530"/>
    <cellStyle name="Calculation 9 5 3 6" xfId="12531"/>
    <cellStyle name="Calculation 9 5 3 7" xfId="12532"/>
    <cellStyle name="Calculation 9 5 4" xfId="12533"/>
    <cellStyle name="Calculation 9 5 5" xfId="12534"/>
    <cellStyle name="Calculation 9 5 6" xfId="12535"/>
    <cellStyle name="Calculation 9 5 7" xfId="12536"/>
    <cellStyle name="Calculation 9 5 8" xfId="12537"/>
    <cellStyle name="Calculation 9 6" xfId="12538"/>
    <cellStyle name="Calculation 9 6 2" xfId="12539"/>
    <cellStyle name="Calculation 9 6 2 2" xfId="12540"/>
    <cellStyle name="Calculation 9 6 2 2 2" xfId="12541"/>
    <cellStyle name="Calculation 9 6 2 2 3" xfId="12542"/>
    <cellStyle name="Calculation 9 6 2 2 4" xfId="12543"/>
    <cellStyle name="Calculation 9 6 2 2 5" xfId="12544"/>
    <cellStyle name="Calculation 9 6 2 2 6" xfId="12545"/>
    <cellStyle name="Calculation 9 6 2 2 7" xfId="12546"/>
    <cellStyle name="Calculation 9 6 2 2 8" xfId="12547"/>
    <cellStyle name="Calculation 9 6 2 3" xfId="12548"/>
    <cellStyle name="Calculation 9 6 2 3 2" xfId="12549"/>
    <cellStyle name="Calculation 9 6 2 4" xfId="12550"/>
    <cellStyle name="Calculation 9 6 2 5" xfId="12551"/>
    <cellStyle name="Calculation 9 6 2 6" xfId="12552"/>
    <cellStyle name="Calculation 9 6 2 7" xfId="12553"/>
    <cellStyle name="Calculation 9 6 3" xfId="12554"/>
    <cellStyle name="Calculation 9 6 3 2" xfId="12555"/>
    <cellStyle name="Calculation 9 6 3 3" xfId="12556"/>
    <cellStyle name="Calculation 9 6 3 4" xfId="12557"/>
    <cellStyle name="Calculation 9 6 3 5" xfId="12558"/>
    <cellStyle name="Calculation 9 6 3 6" xfId="12559"/>
    <cellStyle name="Calculation 9 6 3 7" xfId="12560"/>
    <cellStyle name="Calculation 9 6 4" xfId="12561"/>
    <cellStyle name="Calculation 9 6 5" xfId="12562"/>
    <cellStyle name="Calculation 9 6 6" xfId="12563"/>
    <cellStyle name="Calculation 9 6 7" xfId="12564"/>
    <cellStyle name="Calculation 9 6 8" xfId="12565"/>
    <cellStyle name="Calculation 9 7" xfId="12566"/>
    <cellStyle name="Calculation 9 7 2" xfId="12567"/>
    <cellStyle name="Calculation 9 7 2 2" xfId="12568"/>
    <cellStyle name="Calculation 9 7 2 2 2" xfId="12569"/>
    <cellStyle name="Calculation 9 7 2 2 3" xfId="12570"/>
    <cellStyle name="Calculation 9 7 2 2 4" xfId="12571"/>
    <cellStyle name="Calculation 9 7 2 2 5" xfId="12572"/>
    <cellStyle name="Calculation 9 7 2 2 6" xfId="12573"/>
    <cellStyle name="Calculation 9 7 2 2 7" xfId="12574"/>
    <cellStyle name="Calculation 9 7 2 2 8" xfId="12575"/>
    <cellStyle name="Calculation 9 7 2 3" xfId="12576"/>
    <cellStyle name="Calculation 9 7 2 3 2" xfId="12577"/>
    <cellStyle name="Calculation 9 7 2 4" xfId="12578"/>
    <cellStyle name="Calculation 9 7 2 5" xfId="12579"/>
    <cellStyle name="Calculation 9 7 2 6" xfId="12580"/>
    <cellStyle name="Calculation 9 7 2 7" xfId="12581"/>
    <cellStyle name="Calculation 9 7 3" xfId="12582"/>
    <cellStyle name="Calculation 9 7 3 2" xfId="12583"/>
    <cellStyle name="Calculation 9 7 3 3" xfId="12584"/>
    <cellStyle name="Calculation 9 7 3 4" xfId="12585"/>
    <cellStyle name="Calculation 9 7 3 5" xfId="12586"/>
    <cellStyle name="Calculation 9 7 3 6" xfId="12587"/>
    <cellStyle name="Calculation 9 7 3 7" xfId="12588"/>
    <cellStyle name="Calculation 9 7 4" xfId="12589"/>
    <cellStyle name="Calculation 9 7 5" xfId="12590"/>
    <cellStyle name="Calculation 9 7 6" xfId="12591"/>
    <cellStyle name="Calculation 9 7 7" xfId="12592"/>
    <cellStyle name="Calculation 9 7 8" xfId="12593"/>
    <cellStyle name="Calculation 9 8" xfId="12594"/>
    <cellStyle name="Calculation 9 8 2" xfId="12595"/>
    <cellStyle name="Calculation 9 8 2 2" xfId="12596"/>
    <cellStyle name="Calculation 9 8 2 3" xfId="12597"/>
    <cellStyle name="Calculation 9 8 2 4" xfId="12598"/>
    <cellStyle name="Calculation 9 8 2 5" xfId="12599"/>
    <cellStyle name="Calculation 9 8 2 6" xfId="12600"/>
    <cellStyle name="Calculation 9 8 2 7" xfId="12601"/>
    <cellStyle name="Calculation 9 8 2 8" xfId="12602"/>
    <cellStyle name="Calculation 9 8 3" xfId="12603"/>
    <cellStyle name="Calculation 9 8 3 2" xfId="12604"/>
    <cellStyle name="Calculation 9 8 4" xfId="12605"/>
    <cellStyle name="Calculation 9 8 5" xfId="12606"/>
    <cellStyle name="Calculation 9 8 6" xfId="12607"/>
    <cellStyle name="Calculation 9 8 7" xfId="12608"/>
    <cellStyle name="Calculation 9 9" xfId="12609"/>
    <cellStyle name="Calculation 9 9 2" xfId="12610"/>
    <cellStyle name="Calculation 9 9 3" xfId="12611"/>
    <cellStyle name="Calculation 9 9 4" xfId="12612"/>
    <cellStyle name="Calculation 9 9 5" xfId="12613"/>
    <cellStyle name="Calculation 9 9 6" xfId="12614"/>
    <cellStyle name="Calculation 9 9 7" xfId="12615"/>
    <cellStyle name="Cálculo" xfId="18" builtinId="22" customBuiltin="1"/>
    <cellStyle name="Cálculo 2" xfId="12616"/>
    <cellStyle name="Camp Document Field" xfId="12617"/>
    <cellStyle name="Camp Document Record" xfId="12618"/>
    <cellStyle name="Camp Document Table" xfId="12619"/>
    <cellStyle name="CAMP H-Label 2" xfId="12620"/>
    <cellStyle name="CAMP H-Label 3 Inclined" xfId="12621"/>
    <cellStyle name="Camp Input Field General" xfId="12622"/>
    <cellStyle name="Camp Input Field Meas" xfId="12623"/>
    <cellStyle name="Camp Input Field Percent" xfId="12624"/>
    <cellStyle name="Camp Label Column" xfId="12625"/>
    <cellStyle name="Camp Label Column 2" xfId="12626"/>
    <cellStyle name="Camp Label Column 3" xfId="12627"/>
    <cellStyle name="Camp Label Column 4" xfId="12628"/>
    <cellStyle name="Camp Label Column_~1629650" xfId="12629"/>
    <cellStyle name="Camp Output Field" xfId="12630"/>
    <cellStyle name="Camp Output Field  Without Red" xfId="12631"/>
    <cellStyle name="Camp Output Field 10" xfId="12632"/>
    <cellStyle name="Camp Output Field 10 10" xfId="12633"/>
    <cellStyle name="Camp Output Field 10 11" xfId="12634"/>
    <cellStyle name="Camp Output Field 10 12" xfId="12635"/>
    <cellStyle name="Camp Output Field 10 13" xfId="12636"/>
    <cellStyle name="Camp Output Field 10 14" xfId="12637"/>
    <cellStyle name="Camp Output Field 10 2" xfId="12638"/>
    <cellStyle name="Camp Output Field 10 2 10" xfId="12639"/>
    <cellStyle name="Camp Output Field 10 2 11" xfId="12640"/>
    <cellStyle name="Camp Output Field 10 2 12" xfId="12641"/>
    <cellStyle name="Camp Output Field 10 2 2" xfId="12642"/>
    <cellStyle name="Camp Output Field 10 2 2 10" xfId="12643"/>
    <cellStyle name="Camp Output Field 10 2 2 11" xfId="12644"/>
    <cellStyle name="Camp Output Field 10 2 2 2" xfId="12645"/>
    <cellStyle name="Camp Output Field 10 2 2 2 2" xfId="12646"/>
    <cellStyle name="Camp Output Field 10 2 2 2 2 2" xfId="12647"/>
    <cellStyle name="Camp Output Field 10 2 2 2 2 2 2" xfId="12648"/>
    <cellStyle name="Camp Output Field 10 2 2 2 2 2 3" xfId="12649"/>
    <cellStyle name="Camp Output Field 10 2 2 2 2 2 4" xfId="12650"/>
    <cellStyle name="Camp Output Field 10 2 2 2 2 2 5" xfId="12651"/>
    <cellStyle name="Camp Output Field 10 2 2 2 2 2 6" xfId="12652"/>
    <cellStyle name="Camp Output Field 10 2 2 2 2 2 7" xfId="12653"/>
    <cellStyle name="Camp Output Field 10 2 2 2 2 2 8" xfId="12654"/>
    <cellStyle name="Camp Output Field 10 2 2 2 2 3" xfId="12655"/>
    <cellStyle name="Camp Output Field 10 2 2 2 2 3 2" xfId="12656"/>
    <cellStyle name="Camp Output Field 10 2 2 2 2 4" xfId="12657"/>
    <cellStyle name="Camp Output Field 10 2 2 2 2 5" xfId="12658"/>
    <cellStyle name="Camp Output Field 10 2 2 2 2 6" xfId="12659"/>
    <cellStyle name="Camp Output Field 10 2 2 2 2 7" xfId="12660"/>
    <cellStyle name="Camp Output Field 10 2 2 2 3" xfId="12661"/>
    <cellStyle name="Camp Output Field 10 2 2 2 3 2" xfId="12662"/>
    <cellStyle name="Camp Output Field 10 2 2 2 3 3" xfId="12663"/>
    <cellStyle name="Camp Output Field 10 2 2 2 3 4" xfId="12664"/>
    <cellStyle name="Camp Output Field 10 2 2 2 3 5" xfId="12665"/>
    <cellStyle name="Camp Output Field 10 2 2 2 3 6" xfId="12666"/>
    <cellStyle name="Camp Output Field 10 2 2 2 3 7" xfId="12667"/>
    <cellStyle name="Camp Output Field 10 2 2 2 4" xfId="12668"/>
    <cellStyle name="Camp Output Field 10 2 2 2 5" xfId="12669"/>
    <cellStyle name="Camp Output Field 10 2 2 2 6" xfId="12670"/>
    <cellStyle name="Camp Output Field 10 2 2 2 7" xfId="12671"/>
    <cellStyle name="Camp Output Field 10 2 2 2 8" xfId="12672"/>
    <cellStyle name="Camp Output Field 10 2 2 3" xfId="12673"/>
    <cellStyle name="Camp Output Field 10 2 2 3 2" xfId="12674"/>
    <cellStyle name="Camp Output Field 10 2 2 3 2 2" xfId="12675"/>
    <cellStyle name="Camp Output Field 10 2 2 3 2 2 2" xfId="12676"/>
    <cellStyle name="Camp Output Field 10 2 2 3 2 2 3" xfId="12677"/>
    <cellStyle name="Camp Output Field 10 2 2 3 2 2 4" xfId="12678"/>
    <cellStyle name="Camp Output Field 10 2 2 3 2 2 5" xfId="12679"/>
    <cellStyle name="Camp Output Field 10 2 2 3 2 2 6" xfId="12680"/>
    <cellStyle name="Camp Output Field 10 2 2 3 2 2 7" xfId="12681"/>
    <cellStyle name="Camp Output Field 10 2 2 3 2 2 8" xfId="12682"/>
    <cellStyle name="Camp Output Field 10 2 2 3 2 3" xfId="12683"/>
    <cellStyle name="Camp Output Field 10 2 2 3 2 3 2" xfId="12684"/>
    <cellStyle name="Camp Output Field 10 2 2 3 2 4" xfId="12685"/>
    <cellStyle name="Camp Output Field 10 2 2 3 2 5" xfId="12686"/>
    <cellStyle name="Camp Output Field 10 2 2 3 2 6" xfId="12687"/>
    <cellStyle name="Camp Output Field 10 2 2 3 2 7" xfId="12688"/>
    <cellStyle name="Camp Output Field 10 2 2 3 3" xfId="12689"/>
    <cellStyle name="Camp Output Field 10 2 2 3 3 2" xfId="12690"/>
    <cellStyle name="Camp Output Field 10 2 2 3 3 3" xfId="12691"/>
    <cellStyle name="Camp Output Field 10 2 2 3 3 4" xfId="12692"/>
    <cellStyle name="Camp Output Field 10 2 2 3 3 5" xfId="12693"/>
    <cellStyle name="Camp Output Field 10 2 2 3 3 6" xfId="12694"/>
    <cellStyle name="Camp Output Field 10 2 2 3 3 7" xfId="12695"/>
    <cellStyle name="Camp Output Field 10 2 2 3 4" xfId="12696"/>
    <cellStyle name="Camp Output Field 10 2 2 3 5" xfId="12697"/>
    <cellStyle name="Camp Output Field 10 2 2 3 6" xfId="12698"/>
    <cellStyle name="Camp Output Field 10 2 2 3 7" xfId="12699"/>
    <cellStyle name="Camp Output Field 10 2 2 3 8" xfId="12700"/>
    <cellStyle name="Camp Output Field 10 2 2 4" xfId="12701"/>
    <cellStyle name="Camp Output Field 10 2 2 4 2" xfId="12702"/>
    <cellStyle name="Camp Output Field 10 2 2 4 2 2" xfId="12703"/>
    <cellStyle name="Camp Output Field 10 2 2 4 2 2 2" xfId="12704"/>
    <cellStyle name="Camp Output Field 10 2 2 4 2 2 3" xfId="12705"/>
    <cellStyle name="Camp Output Field 10 2 2 4 2 2 4" xfId="12706"/>
    <cellStyle name="Camp Output Field 10 2 2 4 2 2 5" xfId="12707"/>
    <cellStyle name="Camp Output Field 10 2 2 4 2 2 6" xfId="12708"/>
    <cellStyle name="Camp Output Field 10 2 2 4 2 2 7" xfId="12709"/>
    <cellStyle name="Camp Output Field 10 2 2 4 2 2 8" xfId="12710"/>
    <cellStyle name="Camp Output Field 10 2 2 4 2 3" xfId="12711"/>
    <cellStyle name="Camp Output Field 10 2 2 4 2 3 2" xfId="12712"/>
    <cellStyle name="Camp Output Field 10 2 2 4 2 4" xfId="12713"/>
    <cellStyle name="Camp Output Field 10 2 2 4 2 5" xfId="12714"/>
    <cellStyle name="Camp Output Field 10 2 2 4 2 6" xfId="12715"/>
    <cellStyle name="Camp Output Field 10 2 2 4 2 7" xfId="12716"/>
    <cellStyle name="Camp Output Field 10 2 2 4 3" xfId="12717"/>
    <cellStyle name="Camp Output Field 10 2 2 4 3 2" xfId="12718"/>
    <cellStyle name="Camp Output Field 10 2 2 4 3 3" xfId="12719"/>
    <cellStyle name="Camp Output Field 10 2 2 4 3 4" xfId="12720"/>
    <cellStyle name="Camp Output Field 10 2 2 4 3 5" xfId="12721"/>
    <cellStyle name="Camp Output Field 10 2 2 4 3 6" xfId="12722"/>
    <cellStyle name="Camp Output Field 10 2 2 4 3 7" xfId="12723"/>
    <cellStyle name="Camp Output Field 10 2 2 4 4" xfId="12724"/>
    <cellStyle name="Camp Output Field 10 2 2 4 5" xfId="12725"/>
    <cellStyle name="Camp Output Field 10 2 2 4 6" xfId="12726"/>
    <cellStyle name="Camp Output Field 10 2 2 4 7" xfId="12727"/>
    <cellStyle name="Camp Output Field 10 2 2 4 8" xfId="12728"/>
    <cellStyle name="Camp Output Field 10 2 2 5" xfId="12729"/>
    <cellStyle name="Camp Output Field 10 2 2 5 2" xfId="12730"/>
    <cellStyle name="Camp Output Field 10 2 2 5 2 2" xfId="12731"/>
    <cellStyle name="Camp Output Field 10 2 2 5 2 3" xfId="12732"/>
    <cellStyle name="Camp Output Field 10 2 2 5 2 4" xfId="12733"/>
    <cellStyle name="Camp Output Field 10 2 2 5 2 5" xfId="12734"/>
    <cellStyle name="Camp Output Field 10 2 2 5 2 6" xfId="12735"/>
    <cellStyle name="Camp Output Field 10 2 2 5 2 7" xfId="12736"/>
    <cellStyle name="Camp Output Field 10 2 2 5 2 8" xfId="12737"/>
    <cellStyle name="Camp Output Field 10 2 2 5 3" xfId="12738"/>
    <cellStyle name="Camp Output Field 10 2 2 5 3 2" xfId="12739"/>
    <cellStyle name="Camp Output Field 10 2 2 5 4" xfId="12740"/>
    <cellStyle name="Camp Output Field 10 2 2 5 5" xfId="12741"/>
    <cellStyle name="Camp Output Field 10 2 2 5 6" xfId="12742"/>
    <cellStyle name="Camp Output Field 10 2 2 5 7" xfId="12743"/>
    <cellStyle name="Camp Output Field 10 2 2 6" xfId="12744"/>
    <cellStyle name="Camp Output Field 10 2 2 6 2" xfId="12745"/>
    <cellStyle name="Camp Output Field 10 2 2 6 3" xfId="12746"/>
    <cellStyle name="Camp Output Field 10 2 2 6 4" xfId="12747"/>
    <cellStyle name="Camp Output Field 10 2 2 6 5" xfId="12748"/>
    <cellStyle name="Camp Output Field 10 2 2 6 6" xfId="12749"/>
    <cellStyle name="Camp Output Field 10 2 2 6 7" xfId="12750"/>
    <cellStyle name="Camp Output Field 10 2 2 7" xfId="12751"/>
    <cellStyle name="Camp Output Field 10 2 2 8" xfId="12752"/>
    <cellStyle name="Camp Output Field 10 2 2 9" xfId="12753"/>
    <cellStyle name="Camp Output Field 10 2 3" xfId="12754"/>
    <cellStyle name="Camp Output Field 10 2 3 2" xfId="12755"/>
    <cellStyle name="Camp Output Field 10 2 3 2 2" xfId="12756"/>
    <cellStyle name="Camp Output Field 10 2 3 2 2 2" xfId="12757"/>
    <cellStyle name="Camp Output Field 10 2 3 2 2 3" xfId="12758"/>
    <cellStyle name="Camp Output Field 10 2 3 2 2 4" xfId="12759"/>
    <cellStyle name="Camp Output Field 10 2 3 2 2 5" xfId="12760"/>
    <cellStyle name="Camp Output Field 10 2 3 2 2 6" xfId="12761"/>
    <cellStyle name="Camp Output Field 10 2 3 2 2 7" xfId="12762"/>
    <cellStyle name="Camp Output Field 10 2 3 2 2 8" xfId="12763"/>
    <cellStyle name="Camp Output Field 10 2 3 2 3" xfId="12764"/>
    <cellStyle name="Camp Output Field 10 2 3 2 3 2" xfId="12765"/>
    <cellStyle name="Camp Output Field 10 2 3 2 4" xfId="12766"/>
    <cellStyle name="Camp Output Field 10 2 3 2 5" xfId="12767"/>
    <cellStyle name="Camp Output Field 10 2 3 2 6" xfId="12768"/>
    <cellStyle name="Camp Output Field 10 2 3 2 7" xfId="12769"/>
    <cellStyle name="Camp Output Field 10 2 3 3" xfId="12770"/>
    <cellStyle name="Camp Output Field 10 2 3 3 2" xfId="12771"/>
    <cellStyle name="Camp Output Field 10 2 3 3 3" xfId="12772"/>
    <cellStyle name="Camp Output Field 10 2 3 3 4" xfId="12773"/>
    <cellStyle name="Camp Output Field 10 2 3 3 5" xfId="12774"/>
    <cellStyle name="Camp Output Field 10 2 3 3 6" xfId="12775"/>
    <cellStyle name="Camp Output Field 10 2 3 3 7" xfId="12776"/>
    <cellStyle name="Camp Output Field 10 2 3 4" xfId="12777"/>
    <cellStyle name="Camp Output Field 10 2 3 5" xfId="12778"/>
    <cellStyle name="Camp Output Field 10 2 3 6" xfId="12779"/>
    <cellStyle name="Camp Output Field 10 2 3 7" xfId="12780"/>
    <cellStyle name="Camp Output Field 10 2 3 8" xfId="12781"/>
    <cellStyle name="Camp Output Field 10 2 4" xfId="12782"/>
    <cellStyle name="Camp Output Field 10 2 4 2" xfId="12783"/>
    <cellStyle name="Camp Output Field 10 2 4 2 2" xfId="12784"/>
    <cellStyle name="Camp Output Field 10 2 4 2 2 2" xfId="12785"/>
    <cellStyle name="Camp Output Field 10 2 4 2 2 3" xfId="12786"/>
    <cellStyle name="Camp Output Field 10 2 4 2 2 4" xfId="12787"/>
    <cellStyle name="Camp Output Field 10 2 4 2 2 5" xfId="12788"/>
    <cellStyle name="Camp Output Field 10 2 4 2 2 6" xfId="12789"/>
    <cellStyle name="Camp Output Field 10 2 4 2 2 7" xfId="12790"/>
    <cellStyle name="Camp Output Field 10 2 4 2 2 8" xfId="12791"/>
    <cellStyle name="Camp Output Field 10 2 4 2 3" xfId="12792"/>
    <cellStyle name="Camp Output Field 10 2 4 2 3 2" xfId="12793"/>
    <cellStyle name="Camp Output Field 10 2 4 2 4" xfId="12794"/>
    <cellStyle name="Camp Output Field 10 2 4 2 5" xfId="12795"/>
    <cellStyle name="Camp Output Field 10 2 4 2 6" xfId="12796"/>
    <cellStyle name="Camp Output Field 10 2 4 2 7" xfId="12797"/>
    <cellStyle name="Camp Output Field 10 2 4 3" xfId="12798"/>
    <cellStyle name="Camp Output Field 10 2 4 3 2" xfId="12799"/>
    <cellStyle name="Camp Output Field 10 2 4 3 3" xfId="12800"/>
    <cellStyle name="Camp Output Field 10 2 4 3 4" xfId="12801"/>
    <cellStyle name="Camp Output Field 10 2 4 3 5" xfId="12802"/>
    <cellStyle name="Camp Output Field 10 2 4 3 6" xfId="12803"/>
    <cellStyle name="Camp Output Field 10 2 4 3 7" xfId="12804"/>
    <cellStyle name="Camp Output Field 10 2 4 4" xfId="12805"/>
    <cellStyle name="Camp Output Field 10 2 4 5" xfId="12806"/>
    <cellStyle name="Camp Output Field 10 2 4 6" xfId="12807"/>
    <cellStyle name="Camp Output Field 10 2 4 7" xfId="12808"/>
    <cellStyle name="Camp Output Field 10 2 4 8" xfId="12809"/>
    <cellStyle name="Camp Output Field 10 2 5" xfId="12810"/>
    <cellStyle name="Camp Output Field 10 2 5 2" xfId="12811"/>
    <cellStyle name="Camp Output Field 10 2 5 2 2" xfId="12812"/>
    <cellStyle name="Camp Output Field 10 2 5 2 2 2" xfId="12813"/>
    <cellStyle name="Camp Output Field 10 2 5 2 2 3" xfId="12814"/>
    <cellStyle name="Camp Output Field 10 2 5 2 2 4" xfId="12815"/>
    <cellStyle name="Camp Output Field 10 2 5 2 2 5" xfId="12816"/>
    <cellStyle name="Camp Output Field 10 2 5 2 2 6" xfId="12817"/>
    <cellStyle name="Camp Output Field 10 2 5 2 2 7" xfId="12818"/>
    <cellStyle name="Camp Output Field 10 2 5 2 2 8" xfId="12819"/>
    <cellStyle name="Camp Output Field 10 2 5 2 3" xfId="12820"/>
    <cellStyle name="Camp Output Field 10 2 5 2 3 2" xfId="12821"/>
    <cellStyle name="Camp Output Field 10 2 5 2 4" xfId="12822"/>
    <cellStyle name="Camp Output Field 10 2 5 2 5" xfId="12823"/>
    <cellStyle name="Camp Output Field 10 2 5 2 6" xfId="12824"/>
    <cellStyle name="Camp Output Field 10 2 5 2 7" xfId="12825"/>
    <cellStyle name="Camp Output Field 10 2 5 3" xfId="12826"/>
    <cellStyle name="Camp Output Field 10 2 5 3 2" xfId="12827"/>
    <cellStyle name="Camp Output Field 10 2 5 3 3" xfId="12828"/>
    <cellStyle name="Camp Output Field 10 2 5 3 4" xfId="12829"/>
    <cellStyle name="Camp Output Field 10 2 5 3 5" xfId="12830"/>
    <cellStyle name="Camp Output Field 10 2 5 3 6" xfId="12831"/>
    <cellStyle name="Camp Output Field 10 2 5 3 7" xfId="12832"/>
    <cellStyle name="Camp Output Field 10 2 5 4" xfId="12833"/>
    <cellStyle name="Camp Output Field 10 2 5 5" xfId="12834"/>
    <cellStyle name="Camp Output Field 10 2 5 6" xfId="12835"/>
    <cellStyle name="Camp Output Field 10 2 5 7" xfId="12836"/>
    <cellStyle name="Camp Output Field 10 2 5 8" xfId="12837"/>
    <cellStyle name="Camp Output Field 10 2 6" xfId="12838"/>
    <cellStyle name="Camp Output Field 10 2 6 2" xfId="12839"/>
    <cellStyle name="Camp Output Field 10 2 6 2 2" xfId="12840"/>
    <cellStyle name="Camp Output Field 10 2 6 2 3" xfId="12841"/>
    <cellStyle name="Camp Output Field 10 2 6 2 4" xfId="12842"/>
    <cellStyle name="Camp Output Field 10 2 6 2 5" xfId="12843"/>
    <cellStyle name="Camp Output Field 10 2 6 2 6" xfId="12844"/>
    <cellStyle name="Camp Output Field 10 2 6 2 7" xfId="12845"/>
    <cellStyle name="Camp Output Field 10 2 6 2 8" xfId="12846"/>
    <cellStyle name="Camp Output Field 10 2 6 3" xfId="12847"/>
    <cellStyle name="Camp Output Field 10 2 6 3 2" xfId="12848"/>
    <cellStyle name="Camp Output Field 10 2 6 4" xfId="12849"/>
    <cellStyle name="Camp Output Field 10 2 6 5" xfId="12850"/>
    <cellStyle name="Camp Output Field 10 2 6 6" xfId="12851"/>
    <cellStyle name="Camp Output Field 10 2 6 7" xfId="12852"/>
    <cellStyle name="Camp Output Field 10 2 7" xfId="12853"/>
    <cellStyle name="Camp Output Field 10 2 7 2" xfId="12854"/>
    <cellStyle name="Camp Output Field 10 2 7 3" xfId="12855"/>
    <cellStyle name="Camp Output Field 10 2 7 4" xfId="12856"/>
    <cellStyle name="Camp Output Field 10 2 7 5" xfId="12857"/>
    <cellStyle name="Camp Output Field 10 2 7 6" xfId="12858"/>
    <cellStyle name="Camp Output Field 10 2 7 7" xfId="12859"/>
    <cellStyle name="Camp Output Field 10 2 8" xfId="12860"/>
    <cellStyle name="Camp Output Field 10 2 9" xfId="12861"/>
    <cellStyle name="Camp Output Field 10 3" xfId="12862"/>
    <cellStyle name="Camp Output Field 10 3 10" xfId="12863"/>
    <cellStyle name="Camp Output Field 10 3 11" xfId="12864"/>
    <cellStyle name="Camp Output Field 10 3 2" xfId="12865"/>
    <cellStyle name="Camp Output Field 10 3 2 2" xfId="12866"/>
    <cellStyle name="Camp Output Field 10 3 2 2 2" xfId="12867"/>
    <cellStyle name="Camp Output Field 10 3 2 2 2 2" xfId="12868"/>
    <cellStyle name="Camp Output Field 10 3 2 2 2 3" xfId="12869"/>
    <cellStyle name="Camp Output Field 10 3 2 2 2 4" xfId="12870"/>
    <cellStyle name="Camp Output Field 10 3 2 2 2 5" xfId="12871"/>
    <cellStyle name="Camp Output Field 10 3 2 2 2 6" xfId="12872"/>
    <cellStyle name="Camp Output Field 10 3 2 2 2 7" xfId="12873"/>
    <cellStyle name="Camp Output Field 10 3 2 2 2 8" xfId="12874"/>
    <cellStyle name="Camp Output Field 10 3 2 2 3" xfId="12875"/>
    <cellStyle name="Camp Output Field 10 3 2 2 3 2" xfId="12876"/>
    <cellStyle name="Camp Output Field 10 3 2 2 4" xfId="12877"/>
    <cellStyle name="Camp Output Field 10 3 2 2 5" xfId="12878"/>
    <cellStyle name="Camp Output Field 10 3 2 2 6" xfId="12879"/>
    <cellStyle name="Camp Output Field 10 3 2 2 7" xfId="12880"/>
    <cellStyle name="Camp Output Field 10 3 2 3" xfId="12881"/>
    <cellStyle name="Camp Output Field 10 3 2 3 2" xfId="12882"/>
    <cellStyle name="Camp Output Field 10 3 2 3 3" xfId="12883"/>
    <cellStyle name="Camp Output Field 10 3 2 3 4" xfId="12884"/>
    <cellStyle name="Camp Output Field 10 3 2 3 5" xfId="12885"/>
    <cellStyle name="Camp Output Field 10 3 2 3 6" xfId="12886"/>
    <cellStyle name="Camp Output Field 10 3 2 3 7" xfId="12887"/>
    <cellStyle name="Camp Output Field 10 3 2 4" xfId="12888"/>
    <cellStyle name="Camp Output Field 10 3 2 5" xfId="12889"/>
    <cellStyle name="Camp Output Field 10 3 2 6" xfId="12890"/>
    <cellStyle name="Camp Output Field 10 3 2 7" xfId="12891"/>
    <cellStyle name="Camp Output Field 10 3 2 8" xfId="12892"/>
    <cellStyle name="Camp Output Field 10 3 3" xfId="12893"/>
    <cellStyle name="Camp Output Field 10 3 3 2" xfId="12894"/>
    <cellStyle name="Camp Output Field 10 3 3 2 2" xfId="12895"/>
    <cellStyle name="Camp Output Field 10 3 3 2 2 2" xfId="12896"/>
    <cellStyle name="Camp Output Field 10 3 3 2 2 3" xfId="12897"/>
    <cellStyle name="Camp Output Field 10 3 3 2 2 4" xfId="12898"/>
    <cellStyle name="Camp Output Field 10 3 3 2 2 5" xfId="12899"/>
    <cellStyle name="Camp Output Field 10 3 3 2 2 6" xfId="12900"/>
    <cellStyle name="Camp Output Field 10 3 3 2 2 7" xfId="12901"/>
    <cellStyle name="Camp Output Field 10 3 3 2 2 8" xfId="12902"/>
    <cellStyle name="Camp Output Field 10 3 3 2 3" xfId="12903"/>
    <cellStyle name="Camp Output Field 10 3 3 2 3 2" xfId="12904"/>
    <cellStyle name="Camp Output Field 10 3 3 2 4" xfId="12905"/>
    <cellStyle name="Camp Output Field 10 3 3 2 5" xfId="12906"/>
    <cellStyle name="Camp Output Field 10 3 3 2 6" xfId="12907"/>
    <cellStyle name="Camp Output Field 10 3 3 2 7" xfId="12908"/>
    <cellStyle name="Camp Output Field 10 3 3 3" xfId="12909"/>
    <cellStyle name="Camp Output Field 10 3 3 3 2" xfId="12910"/>
    <cellStyle name="Camp Output Field 10 3 3 3 3" xfId="12911"/>
    <cellStyle name="Camp Output Field 10 3 3 3 4" xfId="12912"/>
    <cellStyle name="Camp Output Field 10 3 3 3 5" xfId="12913"/>
    <cellStyle name="Camp Output Field 10 3 3 3 6" xfId="12914"/>
    <cellStyle name="Camp Output Field 10 3 3 3 7" xfId="12915"/>
    <cellStyle name="Camp Output Field 10 3 3 4" xfId="12916"/>
    <cellStyle name="Camp Output Field 10 3 3 5" xfId="12917"/>
    <cellStyle name="Camp Output Field 10 3 3 6" xfId="12918"/>
    <cellStyle name="Camp Output Field 10 3 3 7" xfId="12919"/>
    <cellStyle name="Camp Output Field 10 3 3 8" xfId="12920"/>
    <cellStyle name="Camp Output Field 10 3 4" xfId="12921"/>
    <cellStyle name="Camp Output Field 10 3 4 2" xfId="12922"/>
    <cellStyle name="Camp Output Field 10 3 4 2 2" xfId="12923"/>
    <cellStyle name="Camp Output Field 10 3 4 2 2 2" xfId="12924"/>
    <cellStyle name="Camp Output Field 10 3 4 2 2 3" xfId="12925"/>
    <cellStyle name="Camp Output Field 10 3 4 2 2 4" xfId="12926"/>
    <cellStyle name="Camp Output Field 10 3 4 2 2 5" xfId="12927"/>
    <cellStyle name="Camp Output Field 10 3 4 2 2 6" xfId="12928"/>
    <cellStyle name="Camp Output Field 10 3 4 2 2 7" xfId="12929"/>
    <cellStyle name="Camp Output Field 10 3 4 2 2 8" xfId="12930"/>
    <cellStyle name="Camp Output Field 10 3 4 2 3" xfId="12931"/>
    <cellStyle name="Camp Output Field 10 3 4 2 3 2" xfId="12932"/>
    <cellStyle name="Camp Output Field 10 3 4 2 4" xfId="12933"/>
    <cellStyle name="Camp Output Field 10 3 4 2 5" xfId="12934"/>
    <cellStyle name="Camp Output Field 10 3 4 2 6" xfId="12935"/>
    <cellStyle name="Camp Output Field 10 3 4 2 7" xfId="12936"/>
    <cellStyle name="Camp Output Field 10 3 4 3" xfId="12937"/>
    <cellStyle name="Camp Output Field 10 3 4 3 2" xfId="12938"/>
    <cellStyle name="Camp Output Field 10 3 4 3 3" xfId="12939"/>
    <cellStyle name="Camp Output Field 10 3 4 3 4" xfId="12940"/>
    <cellStyle name="Camp Output Field 10 3 4 3 5" xfId="12941"/>
    <cellStyle name="Camp Output Field 10 3 4 3 6" xfId="12942"/>
    <cellStyle name="Camp Output Field 10 3 4 3 7" xfId="12943"/>
    <cellStyle name="Camp Output Field 10 3 4 4" xfId="12944"/>
    <cellStyle name="Camp Output Field 10 3 4 5" xfId="12945"/>
    <cellStyle name="Camp Output Field 10 3 4 6" xfId="12946"/>
    <cellStyle name="Camp Output Field 10 3 4 7" xfId="12947"/>
    <cellStyle name="Camp Output Field 10 3 4 8" xfId="12948"/>
    <cellStyle name="Camp Output Field 10 3 5" xfId="12949"/>
    <cellStyle name="Camp Output Field 10 3 5 2" xfId="12950"/>
    <cellStyle name="Camp Output Field 10 3 5 2 2" xfId="12951"/>
    <cellStyle name="Camp Output Field 10 3 5 2 3" xfId="12952"/>
    <cellStyle name="Camp Output Field 10 3 5 2 4" xfId="12953"/>
    <cellStyle name="Camp Output Field 10 3 5 2 5" xfId="12954"/>
    <cellStyle name="Camp Output Field 10 3 5 2 6" xfId="12955"/>
    <cellStyle name="Camp Output Field 10 3 5 2 7" xfId="12956"/>
    <cellStyle name="Camp Output Field 10 3 5 2 8" xfId="12957"/>
    <cellStyle name="Camp Output Field 10 3 5 3" xfId="12958"/>
    <cellStyle name="Camp Output Field 10 3 5 3 2" xfId="12959"/>
    <cellStyle name="Camp Output Field 10 3 5 4" xfId="12960"/>
    <cellStyle name="Camp Output Field 10 3 5 5" xfId="12961"/>
    <cellStyle name="Camp Output Field 10 3 5 6" xfId="12962"/>
    <cellStyle name="Camp Output Field 10 3 5 7" xfId="12963"/>
    <cellStyle name="Camp Output Field 10 3 6" xfId="12964"/>
    <cellStyle name="Camp Output Field 10 3 6 2" xfId="12965"/>
    <cellStyle name="Camp Output Field 10 3 6 3" xfId="12966"/>
    <cellStyle name="Camp Output Field 10 3 6 4" xfId="12967"/>
    <cellStyle name="Camp Output Field 10 3 6 5" xfId="12968"/>
    <cellStyle name="Camp Output Field 10 3 6 6" xfId="12969"/>
    <cellStyle name="Camp Output Field 10 3 6 7" xfId="12970"/>
    <cellStyle name="Camp Output Field 10 3 7" xfId="12971"/>
    <cellStyle name="Camp Output Field 10 3 8" xfId="12972"/>
    <cellStyle name="Camp Output Field 10 3 9" xfId="12973"/>
    <cellStyle name="Camp Output Field 10 4" xfId="12974"/>
    <cellStyle name="Camp Output Field 10 4 10" xfId="12975"/>
    <cellStyle name="Camp Output Field 10 4 11" xfId="12976"/>
    <cellStyle name="Camp Output Field 10 4 2" xfId="12977"/>
    <cellStyle name="Camp Output Field 10 4 2 2" xfId="12978"/>
    <cellStyle name="Camp Output Field 10 4 2 2 2" xfId="12979"/>
    <cellStyle name="Camp Output Field 10 4 2 2 2 2" xfId="12980"/>
    <cellStyle name="Camp Output Field 10 4 2 2 2 3" xfId="12981"/>
    <cellStyle name="Camp Output Field 10 4 2 2 2 4" xfId="12982"/>
    <cellStyle name="Camp Output Field 10 4 2 2 2 5" xfId="12983"/>
    <cellStyle name="Camp Output Field 10 4 2 2 2 6" xfId="12984"/>
    <cellStyle name="Camp Output Field 10 4 2 2 2 7" xfId="12985"/>
    <cellStyle name="Camp Output Field 10 4 2 2 2 8" xfId="12986"/>
    <cellStyle name="Camp Output Field 10 4 2 2 3" xfId="12987"/>
    <cellStyle name="Camp Output Field 10 4 2 2 3 2" xfId="12988"/>
    <cellStyle name="Camp Output Field 10 4 2 2 4" xfId="12989"/>
    <cellStyle name="Camp Output Field 10 4 2 2 5" xfId="12990"/>
    <cellStyle name="Camp Output Field 10 4 2 2 6" xfId="12991"/>
    <cellStyle name="Camp Output Field 10 4 2 2 7" xfId="12992"/>
    <cellStyle name="Camp Output Field 10 4 2 3" xfId="12993"/>
    <cellStyle name="Camp Output Field 10 4 2 3 2" xfId="12994"/>
    <cellStyle name="Camp Output Field 10 4 2 3 3" xfId="12995"/>
    <cellStyle name="Camp Output Field 10 4 2 3 4" xfId="12996"/>
    <cellStyle name="Camp Output Field 10 4 2 3 5" xfId="12997"/>
    <cellStyle name="Camp Output Field 10 4 2 3 6" xfId="12998"/>
    <cellStyle name="Camp Output Field 10 4 2 3 7" xfId="12999"/>
    <cellStyle name="Camp Output Field 10 4 2 4" xfId="13000"/>
    <cellStyle name="Camp Output Field 10 4 2 5" xfId="13001"/>
    <cellStyle name="Camp Output Field 10 4 2 6" xfId="13002"/>
    <cellStyle name="Camp Output Field 10 4 2 7" xfId="13003"/>
    <cellStyle name="Camp Output Field 10 4 2 8" xfId="13004"/>
    <cellStyle name="Camp Output Field 10 4 3" xfId="13005"/>
    <cellStyle name="Camp Output Field 10 4 3 2" xfId="13006"/>
    <cellStyle name="Camp Output Field 10 4 3 2 2" xfId="13007"/>
    <cellStyle name="Camp Output Field 10 4 3 2 2 2" xfId="13008"/>
    <cellStyle name="Camp Output Field 10 4 3 2 2 3" xfId="13009"/>
    <cellStyle name="Camp Output Field 10 4 3 2 2 4" xfId="13010"/>
    <cellStyle name="Camp Output Field 10 4 3 2 2 5" xfId="13011"/>
    <cellStyle name="Camp Output Field 10 4 3 2 2 6" xfId="13012"/>
    <cellStyle name="Camp Output Field 10 4 3 2 2 7" xfId="13013"/>
    <cellStyle name="Camp Output Field 10 4 3 2 2 8" xfId="13014"/>
    <cellStyle name="Camp Output Field 10 4 3 2 3" xfId="13015"/>
    <cellStyle name="Camp Output Field 10 4 3 2 3 2" xfId="13016"/>
    <cellStyle name="Camp Output Field 10 4 3 2 4" xfId="13017"/>
    <cellStyle name="Camp Output Field 10 4 3 2 5" xfId="13018"/>
    <cellStyle name="Camp Output Field 10 4 3 2 6" xfId="13019"/>
    <cellStyle name="Camp Output Field 10 4 3 2 7" xfId="13020"/>
    <cellStyle name="Camp Output Field 10 4 3 3" xfId="13021"/>
    <cellStyle name="Camp Output Field 10 4 3 3 2" xfId="13022"/>
    <cellStyle name="Camp Output Field 10 4 3 3 3" xfId="13023"/>
    <cellStyle name="Camp Output Field 10 4 3 3 4" xfId="13024"/>
    <cellStyle name="Camp Output Field 10 4 3 3 5" xfId="13025"/>
    <cellStyle name="Camp Output Field 10 4 3 3 6" xfId="13026"/>
    <cellStyle name="Camp Output Field 10 4 3 3 7" xfId="13027"/>
    <cellStyle name="Camp Output Field 10 4 3 4" xfId="13028"/>
    <cellStyle name="Camp Output Field 10 4 3 5" xfId="13029"/>
    <cellStyle name="Camp Output Field 10 4 3 6" xfId="13030"/>
    <cellStyle name="Camp Output Field 10 4 3 7" xfId="13031"/>
    <cellStyle name="Camp Output Field 10 4 3 8" xfId="13032"/>
    <cellStyle name="Camp Output Field 10 4 4" xfId="13033"/>
    <cellStyle name="Camp Output Field 10 4 4 2" xfId="13034"/>
    <cellStyle name="Camp Output Field 10 4 4 2 2" xfId="13035"/>
    <cellStyle name="Camp Output Field 10 4 4 2 2 2" xfId="13036"/>
    <cellStyle name="Camp Output Field 10 4 4 2 2 3" xfId="13037"/>
    <cellStyle name="Camp Output Field 10 4 4 2 2 4" xfId="13038"/>
    <cellStyle name="Camp Output Field 10 4 4 2 2 5" xfId="13039"/>
    <cellStyle name="Camp Output Field 10 4 4 2 2 6" xfId="13040"/>
    <cellStyle name="Camp Output Field 10 4 4 2 2 7" xfId="13041"/>
    <cellStyle name="Camp Output Field 10 4 4 2 2 8" xfId="13042"/>
    <cellStyle name="Camp Output Field 10 4 4 2 3" xfId="13043"/>
    <cellStyle name="Camp Output Field 10 4 4 2 3 2" xfId="13044"/>
    <cellStyle name="Camp Output Field 10 4 4 2 4" xfId="13045"/>
    <cellStyle name="Camp Output Field 10 4 4 2 5" xfId="13046"/>
    <cellStyle name="Camp Output Field 10 4 4 2 6" xfId="13047"/>
    <cellStyle name="Camp Output Field 10 4 4 2 7" xfId="13048"/>
    <cellStyle name="Camp Output Field 10 4 4 3" xfId="13049"/>
    <cellStyle name="Camp Output Field 10 4 4 3 2" xfId="13050"/>
    <cellStyle name="Camp Output Field 10 4 4 3 3" xfId="13051"/>
    <cellStyle name="Camp Output Field 10 4 4 3 4" xfId="13052"/>
    <cellStyle name="Camp Output Field 10 4 4 3 5" xfId="13053"/>
    <cellStyle name="Camp Output Field 10 4 4 3 6" xfId="13054"/>
    <cellStyle name="Camp Output Field 10 4 4 3 7" xfId="13055"/>
    <cellStyle name="Camp Output Field 10 4 4 4" xfId="13056"/>
    <cellStyle name="Camp Output Field 10 4 4 5" xfId="13057"/>
    <cellStyle name="Camp Output Field 10 4 4 6" xfId="13058"/>
    <cellStyle name="Camp Output Field 10 4 4 7" xfId="13059"/>
    <cellStyle name="Camp Output Field 10 4 4 8" xfId="13060"/>
    <cellStyle name="Camp Output Field 10 4 5" xfId="13061"/>
    <cellStyle name="Camp Output Field 10 4 5 2" xfId="13062"/>
    <cellStyle name="Camp Output Field 10 4 5 2 2" xfId="13063"/>
    <cellStyle name="Camp Output Field 10 4 5 2 3" xfId="13064"/>
    <cellStyle name="Camp Output Field 10 4 5 2 4" xfId="13065"/>
    <cellStyle name="Camp Output Field 10 4 5 2 5" xfId="13066"/>
    <cellStyle name="Camp Output Field 10 4 5 2 6" xfId="13067"/>
    <cellStyle name="Camp Output Field 10 4 5 2 7" xfId="13068"/>
    <cellStyle name="Camp Output Field 10 4 5 2 8" xfId="13069"/>
    <cellStyle name="Camp Output Field 10 4 5 3" xfId="13070"/>
    <cellStyle name="Camp Output Field 10 4 5 3 2" xfId="13071"/>
    <cellStyle name="Camp Output Field 10 4 5 4" xfId="13072"/>
    <cellStyle name="Camp Output Field 10 4 5 5" xfId="13073"/>
    <cellStyle name="Camp Output Field 10 4 5 6" xfId="13074"/>
    <cellStyle name="Camp Output Field 10 4 5 7" xfId="13075"/>
    <cellStyle name="Camp Output Field 10 4 6" xfId="13076"/>
    <cellStyle name="Camp Output Field 10 4 6 2" xfId="13077"/>
    <cellStyle name="Camp Output Field 10 4 6 3" xfId="13078"/>
    <cellStyle name="Camp Output Field 10 4 6 4" xfId="13079"/>
    <cellStyle name="Camp Output Field 10 4 6 5" xfId="13080"/>
    <cellStyle name="Camp Output Field 10 4 6 6" xfId="13081"/>
    <cellStyle name="Camp Output Field 10 4 6 7" xfId="13082"/>
    <cellStyle name="Camp Output Field 10 4 7" xfId="13083"/>
    <cellStyle name="Camp Output Field 10 4 8" xfId="13084"/>
    <cellStyle name="Camp Output Field 10 4 9" xfId="13085"/>
    <cellStyle name="Camp Output Field 10 5" xfId="13086"/>
    <cellStyle name="Camp Output Field 10 5 2" xfId="13087"/>
    <cellStyle name="Camp Output Field 10 5 2 2" xfId="13088"/>
    <cellStyle name="Camp Output Field 10 5 2 2 2" xfId="13089"/>
    <cellStyle name="Camp Output Field 10 5 2 2 3" xfId="13090"/>
    <cellStyle name="Camp Output Field 10 5 2 2 4" xfId="13091"/>
    <cellStyle name="Camp Output Field 10 5 2 2 5" xfId="13092"/>
    <cellStyle name="Camp Output Field 10 5 2 2 6" xfId="13093"/>
    <cellStyle name="Camp Output Field 10 5 2 2 7" xfId="13094"/>
    <cellStyle name="Camp Output Field 10 5 2 2 8" xfId="13095"/>
    <cellStyle name="Camp Output Field 10 5 2 3" xfId="13096"/>
    <cellStyle name="Camp Output Field 10 5 2 3 2" xfId="13097"/>
    <cellStyle name="Camp Output Field 10 5 2 4" xfId="13098"/>
    <cellStyle name="Camp Output Field 10 5 2 5" xfId="13099"/>
    <cellStyle name="Camp Output Field 10 5 2 6" xfId="13100"/>
    <cellStyle name="Camp Output Field 10 5 2 7" xfId="13101"/>
    <cellStyle name="Camp Output Field 10 5 3" xfId="13102"/>
    <cellStyle name="Camp Output Field 10 5 3 2" xfId="13103"/>
    <cellStyle name="Camp Output Field 10 5 3 3" xfId="13104"/>
    <cellStyle name="Camp Output Field 10 5 3 4" xfId="13105"/>
    <cellStyle name="Camp Output Field 10 5 3 5" xfId="13106"/>
    <cellStyle name="Camp Output Field 10 5 3 6" xfId="13107"/>
    <cellStyle name="Camp Output Field 10 5 3 7" xfId="13108"/>
    <cellStyle name="Camp Output Field 10 5 4" xfId="13109"/>
    <cellStyle name="Camp Output Field 10 5 5" xfId="13110"/>
    <cellStyle name="Camp Output Field 10 5 6" xfId="13111"/>
    <cellStyle name="Camp Output Field 10 5 7" xfId="13112"/>
    <cellStyle name="Camp Output Field 10 5 8" xfId="13113"/>
    <cellStyle name="Camp Output Field 10 6" xfId="13114"/>
    <cellStyle name="Camp Output Field 10 6 2" xfId="13115"/>
    <cellStyle name="Camp Output Field 10 6 2 2" xfId="13116"/>
    <cellStyle name="Camp Output Field 10 6 2 2 2" xfId="13117"/>
    <cellStyle name="Camp Output Field 10 6 2 2 3" xfId="13118"/>
    <cellStyle name="Camp Output Field 10 6 2 2 4" xfId="13119"/>
    <cellStyle name="Camp Output Field 10 6 2 2 5" xfId="13120"/>
    <cellStyle name="Camp Output Field 10 6 2 2 6" xfId="13121"/>
    <cellStyle name="Camp Output Field 10 6 2 2 7" xfId="13122"/>
    <cellStyle name="Camp Output Field 10 6 2 2 8" xfId="13123"/>
    <cellStyle name="Camp Output Field 10 6 2 3" xfId="13124"/>
    <cellStyle name="Camp Output Field 10 6 2 3 2" xfId="13125"/>
    <cellStyle name="Camp Output Field 10 6 2 4" xfId="13126"/>
    <cellStyle name="Camp Output Field 10 6 2 5" xfId="13127"/>
    <cellStyle name="Camp Output Field 10 6 2 6" xfId="13128"/>
    <cellStyle name="Camp Output Field 10 6 2 7" xfId="13129"/>
    <cellStyle name="Camp Output Field 10 6 3" xfId="13130"/>
    <cellStyle name="Camp Output Field 10 6 3 2" xfId="13131"/>
    <cellStyle name="Camp Output Field 10 6 3 3" xfId="13132"/>
    <cellStyle name="Camp Output Field 10 6 3 4" xfId="13133"/>
    <cellStyle name="Camp Output Field 10 6 3 5" xfId="13134"/>
    <cellStyle name="Camp Output Field 10 6 3 6" xfId="13135"/>
    <cellStyle name="Camp Output Field 10 6 3 7" xfId="13136"/>
    <cellStyle name="Camp Output Field 10 6 4" xfId="13137"/>
    <cellStyle name="Camp Output Field 10 6 5" xfId="13138"/>
    <cellStyle name="Camp Output Field 10 6 6" xfId="13139"/>
    <cellStyle name="Camp Output Field 10 6 7" xfId="13140"/>
    <cellStyle name="Camp Output Field 10 6 8" xfId="13141"/>
    <cellStyle name="Camp Output Field 10 7" xfId="13142"/>
    <cellStyle name="Camp Output Field 10 7 2" xfId="13143"/>
    <cellStyle name="Camp Output Field 10 7 2 2" xfId="13144"/>
    <cellStyle name="Camp Output Field 10 7 2 2 2" xfId="13145"/>
    <cellStyle name="Camp Output Field 10 7 2 2 3" xfId="13146"/>
    <cellStyle name="Camp Output Field 10 7 2 2 4" xfId="13147"/>
    <cellStyle name="Camp Output Field 10 7 2 2 5" xfId="13148"/>
    <cellStyle name="Camp Output Field 10 7 2 2 6" xfId="13149"/>
    <cellStyle name="Camp Output Field 10 7 2 2 7" xfId="13150"/>
    <cellStyle name="Camp Output Field 10 7 2 2 8" xfId="13151"/>
    <cellStyle name="Camp Output Field 10 7 2 3" xfId="13152"/>
    <cellStyle name="Camp Output Field 10 7 2 3 2" xfId="13153"/>
    <cellStyle name="Camp Output Field 10 7 2 4" xfId="13154"/>
    <cellStyle name="Camp Output Field 10 7 2 5" xfId="13155"/>
    <cellStyle name="Camp Output Field 10 7 2 6" xfId="13156"/>
    <cellStyle name="Camp Output Field 10 7 2 7" xfId="13157"/>
    <cellStyle name="Camp Output Field 10 7 3" xfId="13158"/>
    <cellStyle name="Camp Output Field 10 7 3 2" xfId="13159"/>
    <cellStyle name="Camp Output Field 10 7 3 3" xfId="13160"/>
    <cellStyle name="Camp Output Field 10 7 3 4" xfId="13161"/>
    <cellStyle name="Camp Output Field 10 7 3 5" xfId="13162"/>
    <cellStyle name="Camp Output Field 10 7 3 6" xfId="13163"/>
    <cellStyle name="Camp Output Field 10 7 3 7" xfId="13164"/>
    <cellStyle name="Camp Output Field 10 7 4" xfId="13165"/>
    <cellStyle name="Camp Output Field 10 7 5" xfId="13166"/>
    <cellStyle name="Camp Output Field 10 7 6" xfId="13167"/>
    <cellStyle name="Camp Output Field 10 7 7" xfId="13168"/>
    <cellStyle name="Camp Output Field 10 7 8" xfId="13169"/>
    <cellStyle name="Camp Output Field 10 8" xfId="13170"/>
    <cellStyle name="Camp Output Field 10 8 2" xfId="13171"/>
    <cellStyle name="Camp Output Field 10 8 2 2" xfId="13172"/>
    <cellStyle name="Camp Output Field 10 8 2 3" xfId="13173"/>
    <cellStyle name="Camp Output Field 10 8 2 4" xfId="13174"/>
    <cellStyle name="Camp Output Field 10 8 2 5" xfId="13175"/>
    <cellStyle name="Camp Output Field 10 8 2 6" xfId="13176"/>
    <cellStyle name="Camp Output Field 10 8 2 7" xfId="13177"/>
    <cellStyle name="Camp Output Field 10 8 2 8" xfId="13178"/>
    <cellStyle name="Camp Output Field 10 8 3" xfId="13179"/>
    <cellStyle name="Camp Output Field 10 8 3 2" xfId="13180"/>
    <cellStyle name="Camp Output Field 10 8 4" xfId="13181"/>
    <cellStyle name="Camp Output Field 10 8 5" xfId="13182"/>
    <cellStyle name="Camp Output Field 10 8 6" xfId="13183"/>
    <cellStyle name="Camp Output Field 10 8 7" xfId="13184"/>
    <cellStyle name="Camp Output Field 10 9" xfId="13185"/>
    <cellStyle name="Camp Output Field 10 9 2" xfId="13186"/>
    <cellStyle name="Camp Output Field 10 9 3" xfId="13187"/>
    <cellStyle name="Camp Output Field 10 9 4" xfId="13188"/>
    <cellStyle name="Camp Output Field 10 9 5" xfId="13189"/>
    <cellStyle name="Camp Output Field 10 9 6" xfId="13190"/>
    <cellStyle name="Camp Output Field 10 9 7" xfId="13191"/>
    <cellStyle name="Camp Output Field 11" xfId="13192"/>
    <cellStyle name="Camp Output Field 11 10" xfId="13193"/>
    <cellStyle name="Camp Output Field 11 11" xfId="13194"/>
    <cellStyle name="Camp Output Field 11 12" xfId="13195"/>
    <cellStyle name="Camp Output Field 11 13" xfId="13196"/>
    <cellStyle name="Camp Output Field 11 14" xfId="13197"/>
    <cellStyle name="Camp Output Field 11 2" xfId="13198"/>
    <cellStyle name="Camp Output Field 11 2 10" xfId="13199"/>
    <cellStyle name="Camp Output Field 11 2 11" xfId="13200"/>
    <cellStyle name="Camp Output Field 11 2 12" xfId="13201"/>
    <cellStyle name="Camp Output Field 11 2 2" xfId="13202"/>
    <cellStyle name="Camp Output Field 11 2 2 10" xfId="13203"/>
    <cellStyle name="Camp Output Field 11 2 2 11" xfId="13204"/>
    <cellStyle name="Camp Output Field 11 2 2 2" xfId="13205"/>
    <cellStyle name="Camp Output Field 11 2 2 2 2" xfId="13206"/>
    <cellStyle name="Camp Output Field 11 2 2 2 2 2" xfId="13207"/>
    <cellStyle name="Camp Output Field 11 2 2 2 2 2 2" xfId="13208"/>
    <cellStyle name="Camp Output Field 11 2 2 2 2 2 3" xfId="13209"/>
    <cellStyle name="Camp Output Field 11 2 2 2 2 2 4" xfId="13210"/>
    <cellStyle name="Camp Output Field 11 2 2 2 2 2 5" xfId="13211"/>
    <cellStyle name="Camp Output Field 11 2 2 2 2 2 6" xfId="13212"/>
    <cellStyle name="Camp Output Field 11 2 2 2 2 2 7" xfId="13213"/>
    <cellStyle name="Camp Output Field 11 2 2 2 2 2 8" xfId="13214"/>
    <cellStyle name="Camp Output Field 11 2 2 2 2 3" xfId="13215"/>
    <cellStyle name="Camp Output Field 11 2 2 2 2 3 2" xfId="13216"/>
    <cellStyle name="Camp Output Field 11 2 2 2 2 4" xfId="13217"/>
    <cellStyle name="Camp Output Field 11 2 2 2 2 5" xfId="13218"/>
    <cellStyle name="Camp Output Field 11 2 2 2 2 6" xfId="13219"/>
    <cellStyle name="Camp Output Field 11 2 2 2 2 7" xfId="13220"/>
    <cellStyle name="Camp Output Field 11 2 2 2 3" xfId="13221"/>
    <cellStyle name="Camp Output Field 11 2 2 2 3 2" xfId="13222"/>
    <cellStyle name="Camp Output Field 11 2 2 2 3 3" xfId="13223"/>
    <cellStyle name="Camp Output Field 11 2 2 2 3 4" xfId="13224"/>
    <cellStyle name="Camp Output Field 11 2 2 2 3 5" xfId="13225"/>
    <cellStyle name="Camp Output Field 11 2 2 2 3 6" xfId="13226"/>
    <cellStyle name="Camp Output Field 11 2 2 2 3 7" xfId="13227"/>
    <cellStyle name="Camp Output Field 11 2 2 2 4" xfId="13228"/>
    <cellStyle name="Camp Output Field 11 2 2 2 5" xfId="13229"/>
    <cellStyle name="Camp Output Field 11 2 2 2 6" xfId="13230"/>
    <cellStyle name="Camp Output Field 11 2 2 2 7" xfId="13231"/>
    <cellStyle name="Camp Output Field 11 2 2 2 8" xfId="13232"/>
    <cellStyle name="Camp Output Field 11 2 2 3" xfId="13233"/>
    <cellStyle name="Camp Output Field 11 2 2 3 2" xfId="13234"/>
    <cellStyle name="Camp Output Field 11 2 2 3 2 2" xfId="13235"/>
    <cellStyle name="Camp Output Field 11 2 2 3 2 2 2" xfId="13236"/>
    <cellStyle name="Camp Output Field 11 2 2 3 2 2 3" xfId="13237"/>
    <cellStyle name="Camp Output Field 11 2 2 3 2 2 4" xfId="13238"/>
    <cellStyle name="Camp Output Field 11 2 2 3 2 2 5" xfId="13239"/>
    <cellStyle name="Camp Output Field 11 2 2 3 2 2 6" xfId="13240"/>
    <cellStyle name="Camp Output Field 11 2 2 3 2 2 7" xfId="13241"/>
    <cellStyle name="Camp Output Field 11 2 2 3 2 2 8" xfId="13242"/>
    <cellStyle name="Camp Output Field 11 2 2 3 2 3" xfId="13243"/>
    <cellStyle name="Camp Output Field 11 2 2 3 2 3 2" xfId="13244"/>
    <cellStyle name="Camp Output Field 11 2 2 3 2 4" xfId="13245"/>
    <cellStyle name="Camp Output Field 11 2 2 3 2 5" xfId="13246"/>
    <cellStyle name="Camp Output Field 11 2 2 3 2 6" xfId="13247"/>
    <cellStyle name="Camp Output Field 11 2 2 3 2 7" xfId="13248"/>
    <cellStyle name="Camp Output Field 11 2 2 3 3" xfId="13249"/>
    <cellStyle name="Camp Output Field 11 2 2 3 3 2" xfId="13250"/>
    <cellStyle name="Camp Output Field 11 2 2 3 3 3" xfId="13251"/>
    <cellStyle name="Camp Output Field 11 2 2 3 3 4" xfId="13252"/>
    <cellStyle name="Camp Output Field 11 2 2 3 3 5" xfId="13253"/>
    <cellStyle name="Camp Output Field 11 2 2 3 3 6" xfId="13254"/>
    <cellStyle name="Camp Output Field 11 2 2 3 3 7" xfId="13255"/>
    <cellStyle name="Camp Output Field 11 2 2 3 4" xfId="13256"/>
    <cellStyle name="Camp Output Field 11 2 2 3 5" xfId="13257"/>
    <cellStyle name="Camp Output Field 11 2 2 3 6" xfId="13258"/>
    <cellStyle name="Camp Output Field 11 2 2 3 7" xfId="13259"/>
    <cellStyle name="Camp Output Field 11 2 2 3 8" xfId="13260"/>
    <cellStyle name="Camp Output Field 11 2 2 4" xfId="13261"/>
    <cellStyle name="Camp Output Field 11 2 2 4 2" xfId="13262"/>
    <cellStyle name="Camp Output Field 11 2 2 4 2 2" xfId="13263"/>
    <cellStyle name="Camp Output Field 11 2 2 4 2 2 2" xfId="13264"/>
    <cellStyle name="Camp Output Field 11 2 2 4 2 2 3" xfId="13265"/>
    <cellStyle name="Camp Output Field 11 2 2 4 2 2 4" xfId="13266"/>
    <cellStyle name="Camp Output Field 11 2 2 4 2 2 5" xfId="13267"/>
    <cellStyle name="Camp Output Field 11 2 2 4 2 2 6" xfId="13268"/>
    <cellStyle name="Camp Output Field 11 2 2 4 2 2 7" xfId="13269"/>
    <cellStyle name="Camp Output Field 11 2 2 4 2 2 8" xfId="13270"/>
    <cellStyle name="Camp Output Field 11 2 2 4 2 3" xfId="13271"/>
    <cellStyle name="Camp Output Field 11 2 2 4 2 3 2" xfId="13272"/>
    <cellStyle name="Camp Output Field 11 2 2 4 2 4" xfId="13273"/>
    <cellStyle name="Camp Output Field 11 2 2 4 2 5" xfId="13274"/>
    <cellStyle name="Camp Output Field 11 2 2 4 2 6" xfId="13275"/>
    <cellStyle name="Camp Output Field 11 2 2 4 2 7" xfId="13276"/>
    <cellStyle name="Camp Output Field 11 2 2 4 3" xfId="13277"/>
    <cellStyle name="Camp Output Field 11 2 2 4 3 2" xfId="13278"/>
    <cellStyle name="Camp Output Field 11 2 2 4 3 3" xfId="13279"/>
    <cellStyle name="Camp Output Field 11 2 2 4 3 4" xfId="13280"/>
    <cellStyle name="Camp Output Field 11 2 2 4 3 5" xfId="13281"/>
    <cellStyle name="Camp Output Field 11 2 2 4 3 6" xfId="13282"/>
    <cellStyle name="Camp Output Field 11 2 2 4 3 7" xfId="13283"/>
    <cellStyle name="Camp Output Field 11 2 2 4 4" xfId="13284"/>
    <cellStyle name="Camp Output Field 11 2 2 4 5" xfId="13285"/>
    <cellStyle name="Camp Output Field 11 2 2 4 6" xfId="13286"/>
    <cellStyle name="Camp Output Field 11 2 2 4 7" xfId="13287"/>
    <cellStyle name="Camp Output Field 11 2 2 4 8" xfId="13288"/>
    <cellStyle name="Camp Output Field 11 2 2 5" xfId="13289"/>
    <cellStyle name="Camp Output Field 11 2 2 5 2" xfId="13290"/>
    <cellStyle name="Camp Output Field 11 2 2 5 2 2" xfId="13291"/>
    <cellStyle name="Camp Output Field 11 2 2 5 2 3" xfId="13292"/>
    <cellStyle name="Camp Output Field 11 2 2 5 2 4" xfId="13293"/>
    <cellStyle name="Camp Output Field 11 2 2 5 2 5" xfId="13294"/>
    <cellStyle name="Camp Output Field 11 2 2 5 2 6" xfId="13295"/>
    <cellStyle name="Camp Output Field 11 2 2 5 2 7" xfId="13296"/>
    <cellStyle name="Camp Output Field 11 2 2 5 2 8" xfId="13297"/>
    <cellStyle name="Camp Output Field 11 2 2 5 3" xfId="13298"/>
    <cellStyle name="Camp Output Field 11 2 2 5 3 2" xfId="13299"/>
    <cellStyle name="Camp Output Field 11 2 2 5 4" xfId="13300"/>
    <cellStyle name="Camp Output Field 11 2 2 5 5" xfId="13301"/>
    <cellStyle name="Camp Output Field 11 2 2 5 6" xfId="13302"/>
    <cellStyle name="Camp Output Field 11 2 2 5 7" xfId="13303"/>
    <cellStyle name="Camp Output Field 11 2 2 6" xfId="13304"/>
    <cellStyle name="Camp Output Field 11 2 2 6 2" xfId="13305"/>
    <cellStyle name="Camp Output Field 11 2 2 6 3" xfId="13306"/>
    <cellStyle name="Camp Output Field 11 2 2 6 4" xfId="13307"/>
    <cellStyle name="Camp Output Field 11 2 2 6 5" xfId="13308"/>
    <cellStyle name="Camp Output Field 11 2 2 6 6" xfId="13309"/>
    <cellStyle name="Camp Output Field 11 2 2 6 7" xfId="13310"/>
    <cellStyle name="Camp Output Field 11 2 2 7" xfId="13311"/>
    <cellStyle name="Camp Output Field 11 2 2 8" xfId="13312"/>
    <cellStyle name="Camp Output Field 11 2 2 9" xfId="13313"/>
    <cellStyle name="Camp Output Field 11 2 3" xfId="13314"/>
    <cellStyle name="Camp Output Field 11 2 3 2" xfId="13315"/>
    <cellStyle name="Camp Output Field 11 2 3 2 2" xfId="13316"/>
    <cellStyle name="Camp Output Field 11 2 3 2 2 2" xfId="13317"/>
    <cellStyle name="Camp Output Field 11 2 3 2 2 3" xfId="13318"/>
    <cellStyle name="Camp Output Field 11 2 3 2 2 4" xfId="13319"/>
    <cellStyle name="Camp Output Field 11 2 3 2 2 5" xfId="13320"/>
    <cellStyle name="Camp Output Field 11 2 3 2 2 6" xfId="13321"/>
    <cellStyle name="Camp Output Field 11 2 3 2 2 7" xfId="13322"/>
    <cellStyle name="Camp Output Field 11 2 3 2 2 8" xfId="13323"/>
    <cellStyle name="Camp Output Field 11 2 3 2 3" xfId="13324"/>
    <cellStyle name="Camp Output Field 11 2 3 2 3 2" xfId="13325"/>
    <cellStyle name="Camp Output Field 11 2 3 2 4" xfId="13326"/>
    <cellStyle name="Camp Output Field 11 2 3 2 5" xfId="13327"/>
    <cellStyle name="Camp Output Field 11 2 3 2 6" xfId="13328"/>
    <cellStyle name="Camp Output Field 11 2 3 2 7" xfId="13329"/>
    <cellStyle name="Camp Output Field 11 2 3 3" xfId="13330"/>
    <cellStyle name="Camp Output Field 11 2 3 3 2" xfId="13331"/>
    <cellStyle name="Camp Output Field 11 2 3 3 3" xfId="13332"/>
    <cellStyle name="Camp Output Field 11 2 3 3 4" xfId="13333"/>
    <cellStyle name="Camp Output Field 11 2 3 3 5" xfId="13334"/>
    <cellStyle name="Camp Output Field 11 2 3 3 6" xfId="13335"/>
    <cellStyle name="Camp Output Field 11 2 3 3 7" xfId="13336"/>
    <cellStyle name="Camp Output Field 11 2 3 4" xfId="13337"/>
    <cellStyle name="Camp Output Field 11 2 3 5" xfId="13338"/>
    <cellStyle name="Camp Output Field 11 2 3 6" xfId="13339"/>
    <cellStyle name="Camp Output Field 11 2 3 7" xfId="13340"/>
    <cellStyle name="Camp Output Field 11 2 3 8" xfId="13341"/>
    <cellStyle name="Camp Output Field 11 2 4" xfId="13342"/>
    <cellStyle name="Camp Output Field 11 2 4 2" xfId="13343"/>
    <cellStyle name="Camp Output Field 11 2 4 2 2" xfId="13344"/>
    <cellStyle name="Camp Output Field 11 2 4 2 2 2" xfId="13345"/>
    <cellStyle name="Camp Output Field 11 2 4 2 2 3" xfId="13346"/>
    <cellStyle name="Camp Output Field 11 2 4 2 2 4" xfId="13347"/>
    <cellStyle name="Camp Output Field 11 2 4 2 2 5" xfId="13348"/>
    <cellStyle name="Camp Output Field 11 2 4 2 2 6" xfId="13349"/>
    <cellStyle name="Camp Output Field 11 2 4 2 2 7" xfId="13350"/>
    <cellStyle name="Camp Output Field 11 2 4 2 2 8" xfId="13351"/>
    <cellStyle name="Camp Output Field 11 2 4 2 3" xfId="13352"/>
    <cellStyle name="Camp Output Field 11 2 4 2 3 2" xfId="13353"/>
    <cellStyle name="Camp Output Field 11 2 4 2 4" xfId="13354"/>
    <cellStyle name="Camp Output Field 11 2 4 2 5" xfId="13355"/>
    <cellStyle name="Camp Output Field 11 2 4 2 6" xfId="13356"/>
    <cellStyle name="Camp Output Field 11 2 4 2 7" xfId="13357"/>
    <cellStyle name="Camp Output Field 11 2 4 3" xfId="13358"/>
    <cellStyle name="Camp Output Field 11 2 4 3 2" xfId="13359"/>
    <cellStyle name="Camp Output Field 11 2 4 3 3" xfId="13360"/>
    <cellStyle name="Camp Output Field 11 2 4 3 4" xfId="13361"/>
    <cellStyle name="Camp Output Field 11 2 4 3 5" xfId="13362"/>
    <cellStyle name="Camp Output Field 11 2 4 3 6" xfId="13363"/>
    <cellStyle name="Camp Output Field 11 2 4 3 7" xfId="13364"/>
    <cellStyle name="Camp Output Field 11 2 4 4" xfId="13365"/>
    <cellStyle name="Camp Output Field 11 2 4 5" xfId="13366"/>
    <cellStyle name="Camp Output Field 11 2 4 6" xfId="13367"/>
    <cellStyle name="Camp Output Field 11 2 4 7" xfId="13368"/>
    <cellStyle name="Camp Output Field 11 2 4 8" xfId="13369"/>
    <cellStyle name="Camp Output Field 11 2 5" xfId="13370"/>
    <cellStyle name="Camp Output Field 11 2 5 2" xfId="13371"/>
    <cellStyle name="Camp Output Field 11 2 5 2 2" xfId="13372"/>
    <cellStyle name="Camp Output Field 11 2 5 2 2 2" xfId="13373"/>
    <cellStyle name="Camp Output Field 11 2 5 2 2 3" xfId="13374"/>
    <cellStyle name="Camp Output Field 11 2 5 2 2 4" xfId="13375"/>
    <cellStyle name="Camp Output Field 11 2 5 2 2 5" xfId="13376"/>
    <cellStyle name="Camp Output Field 11 2 5 2 2 6" xfId="13377"/>
    <cellStyle name="Camp Output Field 11 2 5 2 2 7" xfId="13378"/>
    <cellStyle name="Camp Output Field 11 2 5 2 2 8" xfId="13379"/>
    <cellStyle name="Camp Output Field 11 2 5 2 3" xfId="13380"/>
    <cellStyle name="Camp Output Field 11 2 5 2 3 2" xfId="13381"/>
    <cellStyle name="Camp Output Field 11 2 5 2 4" xfId="13382"/>
    <cellStyle name="Camp Output Field 11 2 5 2 5" xfId="13383"/>
    <cellStyle name="Camp Output Field 11 2 5 2 6" xfId="13384"/>
    <cellStyle name="Camp Output Field 11 2 5 2 7" xfId="13385"/>
    <cellStyle name="Camp Output Field 11 2 5 3" xfId="13386"/>
    <cellStyle name="Camp Output Field 11 2 5 3 2" xfId="13387"/>
    <cellStyle name="Camp Output Field 11 2 5 3 3" xfId="13388"/>
    <cellStyle name="Camp Output Field 11 2 5 3 4" xfId="13389"/>
    <cellStyle name="Camp Output Field 11 2 5 3 5" xfId="13390"/>
    <cellStyle name="Camp Output Field 11 2 5 3 6" xfId="13391"/>
    <cellStyle name="Camp Output Field 11 2 5 3 7" xfId="13392"/>
    <cellStyle name="Camp Output Field 11 2 5 4" xfId="13393"/>
    <cellStyle name="Camp Output Field 11 2 5 5" xfId="13394"/>
    <cellStyle name="Camp Output Field 11 2 5 6" xfId="13395"/>
    <cellStyle name="Camp Output Field 11 2 5 7" xfId="13396"/>
    <cellStyle name="Camp Output Field 11 2 5 8" xfId="13397"/>
    <cellStyle name="Camp Output Field 11 2 6" xfId="13398"/>
    <cellStyle name="Camp Output Field 11 2 6 2" xfId="13399"/>
    <cellStyle name="Camp Output Field 11 2 6 2 2" xfId="13400"/>
    <cellStyle name="Camp Output Field 11 2 6 2 3" xfId="13401"/>
    <cellStyle name="Camp Output Field 11 2 6 2 4" xfId="13402"/>
    <cellStyle name="Camp Output Field 11 2 6 2 5" xfId="13403"/>
    <cellStyle name="Camp Output Field 11 2 6 2 6" xfId="13404"/>
    <cellStyle name="Camp Output Field 11 2 6 2 7" xfId="13405"/>
    <cellStyle name="Camp Output Field 11 2 6 2 8" xfId="13406"/>
    <cellStyle name="Camp Output Field 11 2 6 3" xfId="13407"/>
    <cellStyle name="Camp Output Field 11 2 6 3 2" xfId="13408"/>
    <cellStyle name="Camp Output Field 11 2 6 4" xfId="13409"/>
    <cellStyle name="Camp Output Field 11 2 6 5" xfId="13410"/>
    <cellStyle name="Camp Output Field 11 2 6 6" xfId="13411"/>
    <cellStyle name="Camp Output Field 11 2 6 7" xfId="13412"/>
    <cellStyle name="Camp Output Field 11 2 7" xfId="13413"/>
    <cellStyle name="Camp Output Field 11 2 7 2" xfId="13414"/>
    <cellStyle name="Camp Output Field 11 2 7 3" xfId="13415"/>
    <cellStyle name="Camp Output Field 11 2 7 4" xfId="13416"/>
    <cellStyle name="Camp Output Field 11 2 7 5" xfId="13417"/>
    <cellStyle name="Camp Output Field 11 2 7 6" xfId="13418"/>
    <cellStyle name="Camp Output Field 11 2 7 7" xfId="13419"/>
    <cellStyle name="Camp Output Field 11 2 8" xfId="13420"/>
    <cellStyle name="Camp Output Field 11 2 9" xfId="13421"/>
    <cellStyle name="Camp Output Field 11 3" xfId="13422"/>
    <cellStyle name="Camp Output Field 11 3 10" xfId="13423"/>
    <cellStyle name="Camp Output Field 11 3 11" xfId="13424"/>
    <cellStyle name="Camp Output Field 11 3 2" xfId="13425"/>
    <cellStyle name="Camp Output Field 11 3 2 2" xfId="13426"/>
    <cellStyle name="Camp Output Field 11 3 2 2 2" xfId="13427"/>
    <cellStyle name="Camp Output Field 11 3 2 2 2 2" xfId="13428"/>
    <cellStyle name="Camp Output Field 11 3 2 2 2 3" xfId="13429"/>
    <cellStyle name="Camp Output Field 11 3 2 2 2 4" xfId="13430"/>
    <cellStyle name="Camp Output Field 11 3 2 2 2 5" xfId="13431"/>
    <cellStyle name="Camp Output Field 11 3 2 2 2 6" xfId="13432"/>
    <cellStyle name="Camp Output Field 11 3 2 2 2 7" xfId="13433"/>
    <cellStyle name="Camp Output Field 11 3 2 2 2 8" xfId="13434"/>
    <cellStyle name="Camp Output Field 11 3 2 2 3" xfId="13435"/>
    <cellStyle name="Camp Output Field 11 3 2 2 3 2" xfId="13436"/>
    <cellStyle name="Camp Output Field 11 3 2 2 4" xfId="13437"/>
    <cellStyle name="Camp Output Field 11 3 2 2 5" xfId="13438"/>
    <cellStyle name="Camp Output Field 11 3 2 2 6" xfId="13439"/>
    <cellStyle name="Camp Output Field 11 3 2 2 7" xfId="13440"/>
    <cellStyle name="Camp Output Field 11 3 2 3" xfId="13441"/>
    <cellStyle name="Camp Output Field 11 3 2 3 2" xfId="13442"/>
    <cellStyle name="Camp Output Field 11 3 2 3 3" xfId="13443"/>
    <cellStyle name="Camp Output Field 11 3 2 3 4" xfId="13444"/>
    <cellStyle name="Camp Output Field 11 3 2 3 5" xfId="13445"/>
    <cellStyle name="Camp Output Field 11 3 2 3 6" xfId="13446"/>
    <cellStyle name="Camp Output Field 11 3 2 3 7" xfId="13447"/>
    <cellStyle name="Camp Output Field 11 3 2 4" xfId="13448"/>
    <cellStyle name="Camp Output Field 11 3 2 5" xfId="13449"/>
    <cellStyle name="Camp Output Field 11 3 2 6" xfId="13450"/>
    <cellStyle name="Camp Output Field 11 3 2 7" xfId="13451"/>
    <cellStyle name="Camp Output Field 11 3 2 8" xfId="13452"/>
    <cellStyle name="Camp Output Field 11 3 3" xfId="13453"/>
    <cellStyle name="Camp Output Field 11 3 3 2" xfId="13454"/>
    <cellStyle name="Camp Output Field 11 3 3 2 2" xfId="13455"/>
    <cellStyle name="Camp Output Field 11 3 3 2 2 2" xfId="13456"/>
    <cellStyle name="Camp Output Field 11 3 3 2 2 3" xfId="13457"/>
    <cellStyle name="Camp Output Field 11 3 3 2 2 4" xfId="13458"/>
    <cellStyle name="Camp Output Field 11 3 3 2 2 5" xfId="13459"/>
    <cellStyle name="Camp Output Field 11 3 3 2 2 6" xfId="13460"/>
    <cellStyle name="Camp Output Field 11 3 3 2 2 7" xfId="13461"/>
    <cellStyle name="Camp Output Field 11 3 3 2 2 8" xfId="13462"/>
    <cellStyle name="Camp Output Field 11 3 3 2 3" xfId="13463"/>
    <cellStyle name="Camp Output Field 11 3 3 2 3 2" xfId="13464"/>
    <cellStyle name="Camp Output Field 11 3 3 2 4" xfId="13465"/>
    <cellStyle name="Camp Output Field 11 3 3 2 5" xfId="13466"/>
    <cellStyle name="Camp Output Field 11 3 3 2 6" xfId="13467"/>
    <cellStyle name="Camp Output Field 11 3 3 2 7" xfId="13468"/>
    <cellStyle name="Camp Output Field 11 3 3 3" xfId="13469"/>
    <cellStyle name="Camp Output Field 11 3 3 3 2" xfId="13470"/>
    <cellStyle name="Camp Output Field 11 3 3 3 3" xfId="13471"/>
    <cellStyle name="Camp Output Field 11 3 3 3 4" xfId="13472"/>
    <cellStyle name="Camp Output Field 11 3 3 3 5" xfId="13473"/>
    <cellStyle name="Camp Output Field 11 3 3 3 6" xfId="13474"/>
    <cellStyle name="Camp Output Field 11 3 3 3 7" xfId="13475"/>
    <cellStyle name="Camp Output Field 11 3 3 4" xfId="13476"/>
    <cellStyle name="Camp Output Field 11 3 3 5" xfId="13477"/>
    <cellStyle name="Camp Output Field 11 3 3 6" xfId="13478"/>
    <cellStyle name="Camp Output Field 11 3 3 7" xfId="13479"/>
    <cellStyle name="Camp Output Field 11 3 3 8" xfId="13480"/>
    <cellStyle name="Camp Output Field 11 3 4" xfId="13481"/>
    <cellStyle name="Camp Output Field 11 3 4 2" xfId="13482"/>
    <cellStyle name="Camp Output Field 11 3 4 2 2" xfId="13483"/>
    <cellStyle name="Camp Output Field 11 3 4 2 2 2" xfId="13484"/>
    <cellStyle name="Camp Output Field 11 3 4 2 2 3" xfId="13485"/>
    <cellStyle name="Camp Output Field 11 3 4 2 2 4" xfId="13486"/>
    <cellStyle name="Camp Output Field 11 3 4 2 2 5" xfId="13487"/>
    <cellStyle name="Camp Output Field 11 3 4 2 2 6" xfId="13488"/>
    <cellStyle name="Camp Output Field 11 3 4 2 2 7" xfId="13489"/>
    <cellStyle name="Camp Output Field 11 3 4 2 2 8" xfId="13490"/>
    <cellStyle name="Camp Output Field 11 3 4 2 3" xfId="13491"/>
    <cellStyle name="Camp Output Field 11 3 4 2 3 2" xfId="13492"/>
    <cellStyle name="Camp Output Field 11 3 4 2 4" xfId="13493"/>
    <cellStyle name="Camp Output Field 11 3 4 2 5" xfId="13494"/>
    <cellStyle name="Camp Output Field 11 3 4 2 6" xfId="13495"/>
    <cellStyle name="Camp Output Field 11 3 4 2 7" xfId="13496"/>
    <cellStyle name="Camp Output Field 11 3 4 3" xfId="13497"/>
    <cellStyle name="Camp Output Field 11 3 4 3 2" xfId="13498"/>
    <cellStyle name="Camp Output Field 11 3 4 3 3" xfId="13499"/>
    <cellStyle name="Camp Output Field 11 3 4 3 4" xfId="13500"/>
    <cellStyle name="Camp Output Field 11 3 4 3 5" xfId="13501"/>
    <cellStyle name="Camp Output Field 11 3 4 3 6" xfId="13502"/>
    <cellStyle name="Camp Output Field 11 3 4 3 7" xfId="13503"/>
    <cellStyle name="Camp Output Field 11 3 4 4" xfId="13504"/>
    <cellStyle name="Camp Output Field 11 3 4 5" xfId="13505"/>
    <cellStyle name="Camp Output Field 11 3 4 6" xfId="13506"/>
    <cellStyle name="Camp Output Field 11 3 4 7" xfId="13507"/>
    <cellStyle name="Camp Output Field 11 3 4 8" xfId="13508"/>
    <cellStyle name="Camp Output Field 11 3 5" xfId="13509"/>
    <cellStyle name="Camp Output Field 11 3 5 2" xfId="13510"/>
    <cellStyle name="Camp Output Field 11 3 5 2 2" xfId="13511"/>
    <cellStyle name="Camp Output Field 11 3 5 2 3" xfId="13512"/>
    <cellStyle name="Camp Output Field 11 3 5 2 4" xfId="13513"/>
    <cellStyle name="Camp Output Field 11 3 5 2 5" xfId="13514"/>
    <cellStyle name="Camp Output Field 11 3 5 2 6" xfId="13515"/>
    <cellStyle name="Camp Output Field 11 3 5 2 7" xfId="13516"/>
    <cellStyle name="Camp Output Field 11 3 5 2 8" xfId="13517"/>
    <cellStyle name="Camp Output Field 11 3 5 3" xfId="13518"/>
    <cellStyle name="Camp Output Field 11 3 5 3 2" xfId="13519"/>
    <cellStyle name="Camp Output Field 11 3 5 4" xfId="13520"/>
    <cellStyle name="Camp Output Field 11 3 5 5" xfId="13521"/>
    <cellStyle name="Camp Output Field 11 3 5 6" xfId="13522"/>
    <cellStyle name="Camp Output Field 11 3 5 7" xfId="13523"/>
    <cellStyle name="Camp Output Field 11 3 6" xfId="13524"/>
    <cellStyle name="Camp Output Field 11 3 6 2" xfId="13525"/>
    <cellStyle name="Camp Output Field 11 3 6 3" xfId="13526"/>
    <cellStyle name="Camp Output Field 11 3 6 4" xfId="13527"/>
    <cellStyle name="Camp Output Field 11 3 6 5" xfId="13528"/>
    <cellStyle name="Camp Output Field 11 3 6 6" xfId="13529"/>
    <cellStyle name="Camp Output Field 11 3 6 7" xfId="13530"/>
    <cellStyle name="Camp Output Field 11 3 7" xfId="13531"/>
    <cellStyle name="Camp Output Field 11 3 8" xfId="13532"/>
    <cellStyle name="Camp Output Field 11 3 9" xfId="13533"/>
    <cellStyle name="Camp Output Field 11 4" xfId="13534"/>
    <cellStyle name="Camp Output Field 11 4 10" xfId="13535"/>
    <cellStyle name="Camp Output Field 11 4 11" xfId="13536"/>
    <cellStyle name="Camp Output Field 11 4 2" xfId="13537"/>
    <cellStyle name="Camp Output Field 11 4 2 2" xfId="13538"/>
    <cellStyle name="Camp Output Field 11 4 2 2 2" xfId="13539"/>
    <cellStyle name="Camp Output Field 11 4 2 2 2 2" xfId="13540"/>
    <cellStyle name="Camp Output Field 11 4 2 2 2 3" xfId="13541"/>
    <cellStyle name="Camp Output Field 11 4 2 2 2 4" xfId="13542"/>
    <cellStyle name="Camp Output Field 11 4 2 2 2 5" xfId="13543"/>
    <cellStyle name="Camp Output Field 11 4 2 2 2 6" xfId="13544"/>
    <cellStyle name="Camp Output Field 11 4 2 2 2 7" xfId="13545"/>
    <cellStyle name="Camp Output Field 11 4 2 2 2 8" xfId="13546"/>
    <cellStyle name="Camp Output Field 11 4 2 2 3" xfId="13547"/>
    <cellStyle name="Camp Output Field 11 4 2 2 3 2" xfId="13548"/>
    <cellStyle name="Camp Output Field 11 4 2 2 4" xfId="13549"/>
    <cellStyle name="Camp Output Field 11 4 2 2 5" xfId="13550"/>
    <cellStyle name="Camp Output Field 11 4 2 2 6" xfId="13551"/>
    <cellStyle name="Camp Output Field 11 4 2 2 7" xfId="13552"/>
    <cellStyle name="Camp Output Field 11 4 2 3" xfId="13553"/>
    <cellStyle name="Camp Output Field 11 4 2 3 2" xfId="13554"/>
    <cellStyle name="Camp Output Field 11 4 2 3 3" xfId="13555"/>
    <cellStyle name="Camp Output Field 11 4 2 3 4" xfId="13556"/>
    <cellStyle name="Camp Output Field 11 4 2 3 5" xfId="13557"/>
    <cellStyle name="Camp Output Field 11 4 2 3 6" xfId="13558"/>
    <cellStyle name="Camp Output Field 11 4 2 3 7" xfId="13559"/>
    <cellStyle name="Camp Output Field 11 4 2 4" xfId="13560"/>
    <cellStyle name="Camp Output Field 11 4 2 5" xfId="13561"/>
    <cellStyle name="Camp Output Field 11 4 2 6" xfId="13562"/>
    <cellStyle name="Camp Output Field 11 4 2 7" xfId="13563"/>
    <cellStyle name="Camp Output Field 11 4 2 8" xfId="13564"/>
    <cellStyle name="Camp Output Field 11 4 3" xfId="13565"/>
    <cellStyle name="Camp Output Field 11 4 3 2" xfId="13566"/>
    <cellStyle name="Camp Output Field 11 4 3 2 2" xfId="13567"/>
    <cellStyle name="Camp Output Field 11 4 3 2 2 2" xfId="13568"/>
    <cellStyle name="Camp Output Field 11 4 3 2 2 3" xfId="13569"/>
    <cellStyle name="Camp Output Field 11 4 3 2 2 4" xfId="13570"/>
    <cellStyle name="Camp Output Field 11 4 3 2 2 5" xfId="13571"/>
    <cellStyle name="Camp Output Field 11 4 3 2 2 6" xfId="13572"/>
    <cellStyle name="Camp Output Field 11 4 3 2 2 7" xfId="13573"/>
    <cellStyle name="Camp Output Field 11 4 3 2 2 8" xfId="13574"/>
    <cellStyle name="Camp Output Field 11 4 3 2 3" xfId="13575"/>
    <cellStyle name="Camp Output Field 11 4 3 2 3 2" xfId="13576"/>
    <cellStyle name="Camp Output Field 11 4 3 2 4" xfId="13577"/>
    <cellStyle name="Camp Output Field 11 4 3 2 5" xfId="13578"/>
    <cellStyle name="Camp Output Field 11 4 3 2 6" xfId="13579"/>
    <cellStyle name="Camp Output Field 11 4 3 2 7" xfId="13580"/>
    <cellStyle name="Camp Output Field 11 4 3 3" xfId="13581"/>
    <cellStyle name="Camp Output Field 11 4 3 3 2" xfId="13582"/>
    <cellStyle name="Camp Output Field 11 4 3 3 3" xfId="13583"/>
    <cellStyle name="Camp Output Field 11 4 3 3 4" xfId="13584"/>
    <cellStyle name="Camp Output Field 11 4 3 3 5" xfId="13585"/>
    <cellStyle name="Camp Output Field 11 4 3 3 6" xfId="13586"/>
    <cellStyle name="Camp Output Field 11 4 3 3 7" xfId="13587"/>
    <cellStyle name="Camp Output Field 11 4 3 4" xfId="13588"/>
    <cellStyle name="Camp Output Field 11 4 3 5" xfId="13589"/>
    <cellStyle name="Camp Output Field 11 4 3 6" xfId="13590"/>
    <cellStyle name="Camp Output Field 11 4 3 7" xfId="13591"/>
    <cellStyle name="Camp Output Field 11 4 3 8" xfId="13592"/>
    <cellStyle name="Camp Output Field 11 4 4" xfId="13593"/>
    <cellStyle name="Camp Output Field 11 4 4 2" xfId="13594"/>
    <cellStyle name="Camp Output Field 11 4 4 2 2" xfId="13595"/>
    <cellStyle name="Camp Output Field 11 4 4 2 2 2" xfId="13596"/>
    <cellStyle name="Camp Output Field 11 4 4 2 2 3" xfId="13597"/>
    <cellStyle name="Camp Output Field 11 4 4 2 2 4" xfId="13598"/>
    <cellStyle name="Camp Output Field 11 4 4 2 2 5" xfId="13599"/>
    <cellStyle name="Camp Output Field 11 4 4 2 2 6" xfId="13600"/>
    <cellStyle name="Camp Output Field 11 4 4 2 2 7" xfId="13601"/>
    <cellStyle name="Camp Output Field 11 4 4 2 2 8" xfId="13602"/>
    <cellStyle name="Camp Output Field 11 4 4 2 3" xfId="13603"/>
    <cellStyle name="Camp Output Field 11 4 4 2 3 2" xfId="13604"/>
    <cellStyle name="Camp Output Field 11 4 4 2 4" xfId="13605"/>
    <cellStyle name="Camp Output Field 11 4 4 2 5" xfId="13606"/>
    <cellStyle name="Camp Output Field 11 4 4 2 6" xfId="13607"/>
    <cellStyle name="Camp Output Field 11 4 4 2 7" xfId="13608"/>
    <cellStyle name="Camp Output Field 11 4 4 3" xfId="13609"/>
    <cellStyle name="Camp Output Field 11 4 4 3 2" xfId="13610"/>
    <cellStyle name="Camp Output Field 11 4 4 3 3" xfId="13611"/>
    <cellStyle name="Camp Output Field 11 4 4 3 4" xfId="13612"/>
    <cellStyle name="Camp Output Field 11 4 4 3 5" xfId="13613"/>
    <cellStyle name="Camp Output Field 11 4 4 3 6" xfId="13614"/>
    <cellStyle name="Camp Output Field 11 4 4 3 7" xfId="13615"/>
    <cellStyle name="Camp Output Field 11 4 4 4" xfId="13616"/>
    <cellStyle name="Camp Output Field 11 4 4 5" xfId="13617"/>
    <cellStyle name="Camp Output Field 11 4 4 6" xfId="13618"/>
    <cellStyle name="Camp Output Field 11 4 4 7" xfId="13619"/>
    <cellStyle name="Camp Output Field 11 4 4 8" xfId="13620"/>
    <cellStyle name="Camp Output Field 11 4 5" xfId="13621"/>
    <cellStyle name="Camp Output Field 11 4 5 2" xfId="13622"/>
    <cellStyle name="Camp Output Field 11 4 5 2 2" xfId="13623"/>
    <cellStyle name="Camp Output Field 11 4 5 2 3" xfId="13624"/>
    <cellStyle name="Camp Output Field 11 4 5 2 4" xfId="13625"/>
    <cellStyle name="Camp Output Field 11 4 5 2 5" xfId="13626"/>
    <cellStyle name="Camp Output Field 11 4 5 2 6" xfId="13627"/>
    <cellStyle name="Camp Output Field 11 4 5 2 7" xfId="13628"/>
    <cellStyle name="Camp Output Field 11 4 5 2 8" xfId="13629"/>
    <cellStyle name="Camp Output Field 11 4 5 3" xfId="13630"/>
    <cellStyle name="Camp Output Field 11 4 5 3 2" xfId="13631"/>
    <cellStyle name="Camp Output Field 11 4 5 4" xfId="13632"/>
    <cellStyle name="Camp Output Field 11 4 5 5" xfId="13633"/>
    <cellStyle name="Camp Output Field 11 4 5 6" xfId="13634"/>
    <cellStyle name="Camp Output Field 11 4 5 7" xfId="13635"/>
    <cellStyle name="Camp Output Field 11 4 6" xfId="13636"/>
    <cellStyle name="Camp Output Field 11 4 6 2" xfId="13637"/>
    <cellStyle name="Camp Output Field 11 4 6 3" xfId="13638"/>
    <cellStyle name="Camp Output Field 11 4 6 4" xfId="13639"/>
    <cellStyle name="Camp Output Field 11 4 6 5" xfId="13640"/>
    <cellStyle name="Camp Output Field 11 4 6 6" xfId="13641"/>
    <cellStyle name="Camp Output Field 11 4 6 7" xfId="13642"/>
    <cellStyle name="Camp Output Field 11 4 7" xfId="13643"/>
    <cellStyle name="Camp Output Field 11 4 8" xfId="13644"/>
    <cellStyle name="Camp Output Field 11 4 9" xfId="13645"/>
    <cellStyle name="Camp Output Field 11 5" xfId="13646"/>
    <cellStyle name="Camp Output Field 11 5 2" xfId="13647"/>
    <cellStyle name="Camp Output Field 11 5 2 2" xfId="13648"/>
    <cellStyle name="Camp Output Field 11 5 2 2 2" xfId="13649"/>
    <cellStyle name="Camp Output Field 11 5 2 2 3" xfId="13650"/>
    <cellStyle name="Camp Output Field 11 5 2 2 4" xfId="13651"/>
    <cellStyle name="Camp Output Field 11 5 2 2 5" xfId="13652"/>
    <cellStyle name="Camp Output Field 11 5 2 2 6" xfId="13653"/>
    <cellStyle name="Camp Output Field 11 5 2 2 7" xfId="13654"/>
    <cellStyle name="Camp Output Field 11 5 2 2 8" xfId="13655"/>
    <cellStyle name="Camp Output Field 11 5 2 3" xfId="13656"/>
    <cellStyle name="Camp Output Field 11 5 2 3 2" xfId="13657"/>
    <cellStyle name="Camp Output Field 11 5 2 4" xfId="13658"/>
    <cellStyle name="Camp Output Field 11 5 2 5" xfId="13659"/>
    <cellStyle name="Camp Output Field 11 5 2 6" xfId="13660"/>
    <cellStyle name="Camp Output Field 11 5 2 7" xfId="13661"/>
    <cellStyle name="Camp Output Field 11 5 3" xfId="13662"/>
    <cellStyle name="Camp Output Field 11 5 3 2" xfId="13663"/>
    <cellStyle name="Camp Output Field 11 5 3 3" xfId="13664"/>
    <cellStyle name="Camp Output Field 11 5 3 4" xfId="13665"/>
    <cellStyle name="Camp Output Field 11 5 3 5" xfId="13666"/>
    <cellStyle name="Camp Output Field 11 5 3 6" xfId="13667"/>
    <cellStyle name="Camp Output Field 11 5 3 7" xfId="13668"/>
    <cellStyle name="Camp Output Field 11 5 4" xfId="13669"/>
    <cellStyle name="Camp Output Field 11 5 5" xfId="13670"/>
    <cellStyle name="Camp Output Field 11 5 6" xfId="13671"/>
    <cellStyle name="Camp Output Field 11 5 7" xfId="13672"/>
    <cellStyle name="Camp Output Field 11 5 8" xfId="13673"/>
    <cellStyle name="Camp Output Field 11 6" xfId="13674"/>
    <cellStyle name="Camp Output Field 11 6 2" xfId="13675"/>
    <cellStyle name="Camp Output Field 11 6 2 2" xfId="13676"/>
    <cellStyle name="Camp Output Field 11 6 2 2 2" xfId="13677"/>
    <cellStyle name="Camp Output Field 11 6 2 2 3" xfId="13678"/>
    <cellStyle name="Camp Output Field 11 6 2 2 4" xfId="13679"/>
    <cellStyle name="Camp Output Field 11 6 2 2 5" xfId="13680"/>
    <cellStyle name="Camp Output Field 11 6 2 2 6" xfId="13681"/>
    <cellStyle name="Camp Output Field 11 6 2 2 7" xfId="13682"/>
    <cellStyle name="Camp Output Field 11 6 2 2 8" xfId="13683"/>
    <cellStyle name="Camp Output Field 11 6 2 3" xfId="13684"/>
    <cellStyle name="Camp Output Field 11 6 2 3 2" xfId="13685"/>
    <cellStyle name="Camp Output Field 11 6 2 4" xfId="13686"/>
    <cellStyle name="Camp Output Field 11 6 2 5" xfId="13687"/>
    <cellStyle name="Camp Output Field 11 6 2 6" xfId="13688"/>
    <cellStyle name="Camp Output Field 11 6 2 7" xfId="13689"/>
    <cellStyle name="Camp Output Field 11 6 3" xfId="13690"/>
    <cellStyle name="Camp Output Field 11 6 3 2" xfId="13691"/>
    <cellStyle name="Camp Output Field 11 6 3 3" xfId="13692"/>
    <cellStyle name="Camp Output Field 11 6 3 4" xfId="13693"/>
    <cellStyle name="Camp Output Field 11 6 3 5" xfId="13694"/>
    <cellStyle name="Camp Output Field 11 6 3 6" xfId="13695"/>
    <cellStyle name="Camp Output Field 11 6 3 7" xfId="13696"/>
    <cellStyle name="Camp Output Field 11 6 4" xfId="13697"/>
    <cellStyle name="Camp Output Field 11 6 5" xfId="13698"/>
    <cellStyle name="Camp Output Field 11 6 6" xfId="13699"/>
    <cellStyle name="Camp Output Field 11 6 7" xfId="13700"/>
    <cellStyle name="Camp Output Field 11 6 8" xfId="13701"/>
    <cellStyle name="Camp Output Field 11 7" xfId="13702"/>
    <cellStyle name="Camp Output Field 11 7 2" xfId="13703"/>
    <cellStyle name="Camp Output Field 11 7 2 2" xfId="13704"/>
    <cellStyle name="Camp Output Field 11 7 2 2 2" xfId="13705"/>
    <cellStyle name="Camp Output Field 11 7 2 2 3" xfId="13706"/>
    <cellStyle name="Camp Output Field 11 7 2 2 4" xfId="13707"/>
    <cellStyle name="Camp Output Field 11 7 2 2 5" xfId="13708"/>
    <cellStyle name="Camp Output Field 11 7 2 2 6" xfId="13709"/>
    <cellStyle name="Camp Output Field 11 7 2 2 7" xfId="13710"/>
    <cellStyle name="Camp Output Field 11 7 2 2 8" xfId="13711"/>
    <cellStyle name="Camp Output Field 11 7 2 3" xfId="13712"/>
    <cellStyle name="Camp Output Field 11 7 2 3 2" xfId="13713"/>
    <cellStyle name="Camp Output Field 11 7 2 4" xfId="13714"/>
    <cellStyle name="Camp Output Field 11 7 2 5" xfId="13715"/>
    <cellStyle name="Camp Output Field 11 7 2 6" xfId="13716"/>
    <cellStyle name="Camp Output Field 11 7 2 7" xfId="13717"/>
    <cellStyle name="Camp Output Field 11 7 3" xfId="13718"/>
    <cellStyle name="Camp Output Field 11 7 3 2" xfId="13719"/>
    <cellStyle name="Camp Output Field 11 7 3 3" xfId="13720"/>
    <cellStyle name="Camp Output Field 11 7 3 4" xfId="13721"/>
    <cellStyle name="Camp Output Field 11 7 3 5" xfId="13722"/>
    <cellStyle name="Camp Output Field 11 7 3 6" xfId="13723"/>
    <cellStyle name="Camp Output Field 11 7 3 7" xfId="13724"/>
    <cellStyle name="Camp Output Field 11 7 4" xfId="13725"/>
    <cellStyle name="Camp Output Field 11 7 5" xfId="13726"/>
    <cellStyle name="Camp Output Field 11 7 6" xfId="13727"/>
    <cellStyle name="Camp Output Field 11 7 7" xfId="13728"/>
    <cellStyle name="Camp Output Field 11 7 8" xfId="13729"/>
    <cellStyle name="Camp Output Field 11 8" xfId="13730"/>
    <cellStyle name="Camp Output Field 11 8 2" xfId="13731"/>
    <cellStyle name="Camp Output Field 11 8 2 2" xfId="13732"/>
    <cellStyle name="Camp Output Field 11 8 2 3" xfId="13733"/>
    <cellStyle name="Camp Output Field 11 8 2 4" xfId="13734"/>
    <cellStyle name="Camp Output Field 11 8 2 5" xfId="13735"/>
    <cellStyle name="Camp Output Field 11 8 2 6" xfId="13736"/>
    <cellStyle name="Camp Output Field 11 8 2 7" xfId="13737"/>
    <cellStyle name="Camp Output Field 11 8 2 8" xfId="13738"/>
    <cellStyle name="Camp Output Field 11 8 3" xfId="13739"/>
    <cellStyle name="Camp Output Field 11 8 3 2" xfId="13740"/>
    <cellStyle name="Camp Output Field 11 8 4" xfId="13741"/>
    <cellStyle name="Camp Output Field 11 8 5" xfId="13742"/>
    <cellStyle name="Camp Output Field 11 8 6" xfId="13743"/>
    <cellStyle name="Camp Output Field 11 8 7" xfId="13744"/>
    <cellStyle name="Camp Output Field 11 9" xfId="13745"/>
    <cellStyle name="Camp Output Field 11 9 2" xfId="13746"/>
    <cellStyle name="Camp Output Field 11 9 3" xfId="13747"/>
    <cellStyle name="Camp Output Field 11 9 4" xfId="13748"/>
    <cellStyle name="Camp Output Field 11 9 5" xfId="13749"/>
    <cellStyle name="Camp Output Field 11 9 6" xfId="13750"/>
    <cellStyle name="Camp Output Field 11 9 7" xfId="13751"/>
    <cellStyle name="Camp Output Field 12" xfId="13752"/>
    <cellStyle name="Camp Output Field 12 10" xfId="13753"/>
    <cellStyle name="Camp Output Field 12 11" xfId="13754"/>
    <cellStyle name="Camp Output Field 12 12" xfId="13755"/>
    <cellStyle name="Camp Output Field 12 13" xfId="13756"/>
    <cellStyle name="Camp Output Field 12 14" xfId="13757"/>
    <cellStyle name="Camp Output Field 12 2" xfId="13758"/>
    <cellStyle name="Camp Output Field 12 2 10" xfId="13759"/>
    <cellStyle name="Camp Output Field 12 2 11" xfId="13760"/>
    <cellStyle name="Camp Output Field 12 2 12" xfId="13761"/>
    <cellStyle name="Camp Output Field 12 2 2" xfId="13762"/>
    <cellStyle name="Camp Output Field 12 2 2 10" xfId="13763"/>
    <cellStyle name="Camp Output Field 12 2 2 11" xfId="13764"/>
    <cellStyle name="Camp Output Field 12 2 2 2" xfId="13765"/>
    <cellStyle name="Camp Output Field 12 2 2 2 2" xfId="13766"/>
    <cellStyle name="Camp Output Field 12 2 2 2 2 2" xfId="13767"/>
    <cellStyle name="Camp Output Field 12 2 2 2 2 2 2" xfId="13768"/>
    <cellStyle name="Camp Output Field 12 2 2 2 2 2 3" xfId="13769"/>
    <cellStyle name="Camp Output Field 12 2 2 2 2 2 4" xfId="13770"/>
    <cellStyle name="Camp Output Field 12 2 2 2 2 2 5" xfId="13771"/>
    <cellStyle name="Camp Output Field 12 2 2 2 2 2 6" xfId="13772"/>
    <cellStyle name="Camp Output Field 12 2 2 2 2 2 7" xfId="13773"/>
    <cellStyle name="Camp Output Field 12 2 2 2 2 2 8" xfId="13774"/>
    <cellStyle name="Camp Output Field 12 2 2 2 2 3" xfId="13775"/>
    <cellStyle name="Camp Output Field 12 2 2 2 2 3 2" xfId="13776"/>
    <cellStyle name="Camp Output Field 12 2 2 2 2 4" xfId="13777"/>
    <cellStyle name="Camp Output Field 12 2 2 2 2 5" xfId="13778"/>
    <cellStyle name="Camp Output Field 12 2 2 2 2 6" xfId="13779"/>
    <cellStyle name="Camp Output Field 12 2 2 2 2 7" xfId="13780"/>
    <cellStyle name="Camp Output Field 12 2 2 2 3" xfId="13781"/>
    <cellStyle name="Camp Output Field 12 2 2 2 3 2" xfId="13782"/>
    <cellStyle name="Camp Output Field 12 2 2 2 3 3" xfId="13783"/>
    <cellStyle name="Camp Output Field 12 2 2 2 3 4" xfId="13784"/>
    <cellStyle name="Camp Output Field 12 2 2 2 3 5" xfId="13785"/>
    <cellStyle name="Camp Output Field 12 2 2 2 3 6" xfId="13786"/>
    <cellStyle name="Camp Output Field 12 2 2 2 3 7" xfId="13787"/>
    <cellStyle name="Camp Output Field 12 2 2 2 4" xfId="13788"/>
    <cellStyle name="Camp Output Field 12 2 2 2 5" xfId="13789"/>
    <cellStyle name="Camp Output Field 12 2 2 2 6" xfId="13790"/>
    <cellStyle name="Camp Output Field 12 2 2 2 7" xfId="13791"/>
    <cellStyle name="Camp Output Field 12 2 2 2 8" xfId="13792"/>
    <cellStyle name="Camp Output Field 12 2 2 3" xfId="13793"/>
    <cellStyle name="Camp Output Field 12 2 2 3 2" xfId="13794"/>
    <cellStyle name="Camp Output Field 12 2 2 3 2 2" xfId="13795"/>
    <cellStyle name="Camp Output Field 12 2 2 3 2 2 2" xfId="13796"/>
    <cellStyle name="Camp Output Field 12 2 2 3 2 2 3" xfId="13797"/>
    <cellStyle name="Camp Output Field 12 2 2 3 2 2 4" xfId="13798"/>
    <cellStyle name="Camp Output Field 12 2 2 3 2 2 5" xfId="13799"/>
    <cellStyle name="Camp Output Field 12 2 2 3 2 2 6" xfId="13800"/>
    <cellStyle name="Camp Output Field 12 2 2 3 2 2 7" xfId="13801"/>
    <cellStyle name="Camp Output Field 12 2 2 3 2 2 8" xfId="13802"/>
    <cellStyle name="Camp Output Field 12 2 2 3 2 3" xfId="13803"/>
    <cellStyle name="Camp Output Field 12 2 2 3 2 3 2" xfId="13804"/>
    <cellStyle name="Camp Output Field 12 2 2 3 2 4" xfId="13805"/>
    <cellStyle name="Camp Output Field 12 2 2 3 2 5" xfId="13806"/>
    <cellStyle name="Camp Output Field 12 2 2 3 2 6" xfId="13807"/>
    <cellStyle name="Camp Output Field 12 2 2 3 2 7" xfId="13808"/>
    <cellStyle name="Camp Output Field 12 2 2 3 3" xfId="13809"/>
    <cellStyle name="Camp Output Field 12 2 2 3 3 2" xfId="13810"/>
    <cellStyle name="Camp Output Field 12 2 2 3 3 3" xfId="13811"/>
    <cellStyle name="Camp Output Field 12 2 2 3 3 4" xfId="13812"/>
    <cellStyle name="Camp Output Field 12 2 2 3 3 5" xfId="13813"/>
    <cellStyle name="Camp Output Field 12 2 2 3 3 6" xfId="13814"/>
    <cellStyle name="Camp Output Field 12 2 2 3 3 7" xfId="13815"/>
    <cellStyle name="Camp Output Field 12 2 2 3 4" xfId="13816"/>
    <cellStyle name="Camp Output Field 12 2 2 3 5" xfId="13817"/>
    <cellStyle name="Camp Output Field 12 2 2 3 6" xfId="13818"/>
    <cellStyle name="Camp Output Field 12 2 2 3 7" xfId="13819"/>
    <cellStyle name="Camp Output Field 12 2 2 3 8" xfId="13820"/>
    <cellStyle name="Camp Output Field 12 2 2 4" xfId="13821"/>
    <cellStyle name="Camp Output Field 12 2 2 4 2" xfId="13822"/>
    <cellStyle name="Camp Output Field 12 2 2 4 2 2" xfId="13823"/>
    <cellStyle name="Camp Output Field 12 2 2 4 2 2 2" xfId="13824"/>
    <cellStyle name="Camp Output Field 12 2 2 4 2 2 3" xfId="13825"/>
    <cellStyle name="Camp Output Field 12 2 2 4 2 2 4" xfId="13826"/>
    <cellStyle name="Camp Output Field 12 2 2 4 2 2 5" xfId="13827"/>
    <cellStyle name="Camp Output Field 12 2 2 4 2 2 6" xfId="13828"/>
    <cellStyle name="Camp Output Field 12 2 2 4 2 2 7" xfId="13829"/>
    <cellStyle name="Camp Output Field 12 2 2 4 2 2 8" xfId="13830"/>
    <cellStyle name="Camp Output Field 12 2 2 4 2 3" xfId="13831"/>
    <cellStyle name="Camp Output Field 12 2 2 4 2 3 2" xfId="13832"/>
    <cellStyle name="Camp Output Field 12 2 2 4 2 4" xfId="13833"/>
    <cellStyle name="Camp Output Field 12 2 2 4 2 5" xfId="13834"/>
    <cellStyle name="Camp Output Field 12 2 2 4 2 6" xfId="13835"/>
    <cellStyle name="Camp Output Field 12 2 2 4 2 7" xfId="13836"/>
    <cellStyle name="Camp Output Field 12 2 2 4 3" xfId="13837"/>
    <cellStyle name="Camp Output Field 12 2 2 4 3 2" xfId="13838"/>
    <cellStyle name="Camp Output Field 12 2 2 4 3 3" xfId="13839"/>
    <cellStyle name="Camp Output Field 12 2 2 4 3 4" xfId="13840"/>
    <cellStyle name="Camp Output Field 12 2 2 4 3 5" xfId="13841"/>
    <cellStyle name="Camp Output Field 12 2 2 4 3 6" xfId="13842"/>
    <cellStyle name="Camp Output Field 12 2 2 4 3 7" xfId="13843"/>
    <cellStyle name="Camp Output Field 12 2 2 4 4" xfId="13844"/>
    <cellStyle name="Camp Output Field 12 2 2 4 5" xfId="13845"/>
    <cellStyle name="Camp Output Field 12 2 2 4 6" xfId="13846"/>
    <cellStyle name="Camp Output Field 12 2 2 4 7" xfId="13847"/>
    <cellStyle name="Camp Output Field 12 2 2 4 8" xfId="13848"/>
    <cellStyle name="Camp Output Field 12 2 2 5" xfId="13849"/>
    <cellStyle name="Camp Output Field 12 2 2 5 2" xfId="13850"/>
    <cellStyle name="Camp Output Field 12 2 2 5 2 2" xfId="13851"/>
    <cellStyle name="Camp Output Field 12 2 2 5 2 3" xfId="13852"/>
    <cellStyle name="Camp Output Field 12 2 2 5 2 4" xfId="13853"/>
    <cellStyle name="Camp Output Field 12 2 2 5 2 5" xfId="13854"/>
    <cellStyle name="Camp Output Field 12 2 2 5 2 6" xfId="13855"/>
    <cellStyle name="Camp Output Field 12 2 2 5 2 7" xfId="13856"/>
    <cellStyle name="Camp Output Field 12 2 2 5 2 8" xfId="13857"/>
    <cellStyle name="Camp Output Field 12 2 2 5 3" xfId="13858"/>
    <cellStyle name="Camp Output Field 12 2 2 5 3 2" xfId="13859"/>
    <cellStyle name="Camp Output Field 12 2 2 5 4" xfId="13860"/>
    <cellStyle name="Camp Output Field 12 2 2 5 5" xfId="13861"/>
    <cellStyle name="Camp Output Field 12 2 2 5 6" xfId="13862"/>
    <cellStyle name="Camp Output Field 12 2 2 5 7" xfId="13863"/>
    <cellStyle name="Camp Output Field 12 2 2 6" xfId="13864"/>
    <cellStyle name="Camp Output Field 12 2 2 6 2" xfId="13865"/>
    <cellStyle name="Camp Output Field 12 2 2 6 3" xfId="13866"/>
    <cellStyle name="Camp Output Field 12 2 2 6 4" xfId="13867"/>
    <cellStyle name="Camp Output Field 12 2 2 6 5" xfId="13868"/>
    <cellStyle name="Camp Output Field 12 2 2 6 6" xfId="13869"/>
    <cellStyle name="Camp Output Field 12 2 2 6 7" xfId="13870"/>
    <cellStyle name="Camp Output Field 12 2 2 7" xfId="13871"/>
    <cellStyle name="Camp Output Field 12 2 2 8" xfId="13872"/>
    <cellStyle name="Camp Output Field 12 2 2 9" xfId="13873"/>
    <cellStyle name="Camp Output Field 12 2 3" xfId="13874"/>
    <cellStyle name="Camp Output Field 12 2 3 2" xfId="13875"/>
    <cellStyle name="Camp Output Field 12 2 3 2 2" xfId="13876"/>
    <cellStyle name="Camp Output Field 12 2 3 2 2 2" xfId="13877"/>
    <cellStyle name="Camp Output Field 12 2 3 2 2 3" xfId="13878"/>
    <cellStyle name="Camp Output Field 12 2 3 2 2 4" xfId="13879"/>
    <cellStyle name="Camp Output Field 12 2 3 2 2 5" xfId="13880"/>
    <cellStyle name="Camp Output Field 12 2 3 2 2 6" xfId="13881"/>
    <cellStyle name="Camp Output Field 12 2 3 2 2 7" xfId="13882"/>
    <cellStyle name="Camp Output Field 12 2 3 2 2 8" xfId="13883"/>
    <cellStyle name="Camp Output Field 12 2 3 2 3" xfId="13884"/>
    <cellStyle name="Camp Output Field 12 2 3 2 3 2" xfId="13885"/>
    <cellStyle name="Camp Output Field 12 2 3 2 4" xfId="13886"/>
    <cellStyle name="Camp Output Field 12 2 3 2 5" xfId="13887"/>
    <cellStyle name="Camp Output Field 12 2 3 2 6" xfId="13888"/>
    <cellStyle name="Camp Output Field 12 2 3 2 7" xfId="13889"/>
    <cellStyle name="Camp Output Field 12 2 3 3" xfId="13890"/>
    <cellStyle name="Camp Output Field 12 2 3 3 2" xfId="13891"/>
    <cellStyle name="Camp Output Field 12 2 3 3 3" xfId="13892"/>
    <cellStyle name="Camp Output Field 12 2 3 3 4" xfId="13893"/>
    <cellStyle name="Camp Output Field 12 2 3 3 5" xfId="13894"/>
    <cellStyle name="Camp Output Field 12 2 3 3 6" xfId="13895"/>
    <cellStyle name="Camp Output Field 12 2 3 3 7" xfId="13896"/>
    <cellStyle name="Camp Output Field 12 2 3 4" xfId="13897"/>
    <cellStyle name="Camp Output Field 12 2 3 5" xfId="13898"/>
    <cellStyle name="Camp Output Field 12 2 3 6" xfId="13899"/>
    <cellStyle name="Camp Output Field 12 2 3 7" xfId="13900"/>
    <cellStyle name="Camp Output Field 12 2 3 8" xfId="13901"/>
    <cellStyle name="Camp Output Field 12 2 4" xfId="13902"/>
    <cellStyle name="Camp Output Field 12 2 4 2" xfId="13903"/>
    <cellStyle name="Camp Output Field 12 2 4 2 2" xfId="13904"/>
    <cellStyle name="Camp Output Field 12 2 4 2 2 2" xfId="13905"/>
    <cellStyle name="Camp Output Field 12 2 4 2 2 3" xfId="13906"/>
    <cellStyle name="Camp Output Field 12 2 4 2 2 4" xfId="13907"/>
    <cellStyle name="Camp Output Field 12 2 4 2 2 5" xfId="13908"/>
    <cellStyle name="Camp Output Field 12 2 4 2 2 6" xfId="13909"/>
    <cellStyle name="Camp Output Field 12 2 4 2 2 7" xfId="13910"/>
    <cellStyle name="Camp Output Field 12 2 4 2 2 8" xfId="13911"/>
    <cellStyle name="Camp Output Field 12 2 4 2 3" xfId="13912"/>
    <cellStyle name="Camp Output Field 12 2 4 2 3 2" xfId="13913"/>
    <cellStyle name="Camp Output Field 12 2 4 2 4" xfId="13914"/>
    <cellStyle name="Camp Output Field 12 2 4 2 5" xfId="13915"/>
    <cellStyle name="Camp Output Field 12 2 4 2 6" xfId="13916"/>
    <cellStyle name="Camp Output Field 12 2 4 2 7" xfId="13917"/>
    <cellStyle name="Camp Output Field 12 2 4 3" xfId="13918"/>
    <cellStyle name="Camp Output Field 12 2 4 3 2" xfId="13919"/>
    <cellStyle name="Camp Output Field 12 2 4 3 3" xfId="13920"/>
    <cellStyle name="Camp Output Field 12 2 4 3 4" xfId="13921"/>
    <cellStyle name="Camp Output Field 12 2 4 3 5" xfId="13922"/>
    <cellStyle name="Camp Output Field 12 2 4 3 6" xfId="13923"/>
    <cellStyle name="Camp Output Field 12 2 4 3 7" xfId="13924"/>
    <cellStyle name="Camp Output Field 12 2 4 4" xfId="13925"/>
    <cellStyle name="Camp Output Field 12 2 4 5" xfId="13926"/>
    <cellStyle name="Camp Output Field 12 2 4 6" xfId="13927"/>
    <cellStyle name="Camp Output Field 12 2 4 7" xfId="13928"/>
    <cellStyle name="Camp Output Field 12 2 4 8" xfId="13929"/>
    <cellStyle name="Camp Output Field 12 2 5" xfId="13930"/>
    <cellStyle name="Camp Output Field 12 2 5 2" xfId="13931"/>
    <cellStyle name="Camp Output Field 12 2 5 2 2" xfId="13932"/>
    <cellStyle name="Camp Output Field 12 2 5 2 2 2" xfId="13933"/>
    <cellStyle name="Camp Output Field 12 2 5 2 2 3" xfId="13934"/>
    <cellStyle name="Camp Output Field 12 2 5 2 2 4" xfId="13935"/>
    <cellStyle name="Camp Output Field 12 2 5 2 2 5" xfId="13936"/>
    <cellStyle name="Camp Output Field 12 2 5 2 2 6" xfId="13937"/>
    <cellStyle name="Camp Output Field 12 2 5 2 2 7" xfId="13938"/>
    <cellStyle name="Camp Output Field 12 2 5 2 2 8" xfId="13939"/>
    <cellStyle name="Camp Output Field 12 2 5 2 3" xfId="13940"/>
    <cellStyle name="Camp Output Field 12 2 5 2 3 2" xfId="13941"/>
    <cellStyle name="Camp Output Field 12 2 5 2 4" xfId="13942"/>
    <cellStyle name="Camp Output Field 12 2 5 2 5" xfId="13943"/>
    <cellStyle name="Camp Output Field 12 2 5 2 6" xfId="13944"/>
    <cellStyle name="Camp Output Field 12 2 5 2 7" xfId="13945"/>
    <cellStyle name="Camp Output Field 12 2 5 3" xfId="13946"/>
    <cellStyle name="Camp Output Field 12 2 5 3 2" xfId="13947"/>
    <cellStyle name="Camp Output Field 12 2 5 3 3" xfId="13948"/>
    <cellStyle name="Camp Output Field 12 2 5 3 4" xfId="13949"/>
    <cellStyle name="Camp Output Field 12 2 5 3 5" xfId="13950"/>
    <cellStyle name="Camp Output Field 12 2 5 3 6" xfId="13951"/>
    <cellStyle name="Camp Output Field 12 2 5 3 7" xfId="13952"/>
    <cellStyle name="Camp Output Field 12 2 5 4" xfId="13953"/>
    <cellStyle name="Camp Output Field 12 2 5 5" xfId="13954"/>
    <cellStyle name="Camp Output Field 12 2 5 6" xfId="13955"/>
    <cellStyle name="Camp Output Field 12 2 5 7" xfId="13956"/>
    <cellStyle name="Camp Output Field 12 2 5 8" xfId="13957"/>
    <cellStyle name="Camp Output Field 12 2 6" xfId="13958"/>
    <cellStyle name="Camp Output Field 12 2 6 2" xfId="13959"/>
    <cellStyle name="Camp Output Field 12 2 6 2 2" xfId="13960"/>
    <cellStyle name="Camp Output Field 12 2 6 2 3" xfId="13961"/>
    <cellStyle name="Camp Output Field 12 2 6 2 4" xfId="13962"/>
    <cellStyle name="Camp Output Field 12 2 6 2 5" xfId="13963"/>
    <cellStyle name="Camp Output Field 12 2 6 2 6" xfId="13964"/>
    <cellStyle name="Camp Output Field 12 2 6 2 7" xfId="13965"/>
    <cellStyle name="Camp Output Field 12 2 6 2 8" xfId="13966"/>
    <cellStyle name="Camp Output Field 12 2 6 3" xfId="13967"/>
    <cellStyle name="Camp Output Field 12 2 6 3 2" xfId="13968"/>
    <cellStyle name="Camp Output Field 12 2 6 4" xfId="13969"/>
    <cellStyle name="Camp Output Field 12 2 6 5" xfId="13970"/>
    <cellStyle name="Camp Output Field 12 2 6 6" xfId="13971"/>
    <cellStyle name="Camp Output Field 12 2 6 7" xfId="13972"/>
    <cellStyle name="Camp Output Field 12 2 7" xfId="13973"/>
    <cellStyle name="Camp Output Field 12 2 7 2" xfId="13974"/>
    <cellStyle name="Camp Output Field 12 2 7 3" xfId="13975"/>
    <cellStyle name="Camp Output Field 12 2 7 4" xfId="13976"/>
    <cellStyle name="Camp Output Field 12 2 7 5" xfId="13977"/>
    <cellStyle name="Camp Output Field 12 2 7 6" xfId="13978"/>
    <cellStyle name="Camp Output Field 12 2 7 7" xfId="13979"/>
    <cellStyle name="Camp Output Field 12 2 8" xfId="13980"/>
    <cellStyle name="Camp Output Field 12 2 9" xfId="13981"/>
    <cellStyle name="Camp Output Field 12 3" xfId="13982"/>
    <cellStyle name="Camp Output Field 12 3 10" xfId="13983"/>
    <cellStyle name="Camp Output Field 12 3 11" xfId="13984"/>
    <cellStyle name="Camp Output Field 12 3 2" xfId="13985"/>
    <cellStyle name="Camp Output Field 12 3 2 2" xfId="13986"/>
    <cellStyle name="Camp Output Field 12 3 2 2 2" xfId="13987"/>
    <cellStyle name="Camp Output Field 12 3 2 2 2 2" xfId="13988"/>
    <cellStyle name="Camp Output Field 12 3 2 2 2 3" xfId="13989"/>
    <cellStyle name="Camp Output Field 12 3 2 2 2 4" xfId="13990"/>
    <cellStyle name="Camp Output Field 12 3 2 2 2 5" xfId="13991"/>
    <cellStyle name="Camp Output Field 12 3 2 2 2 6" xfId="13992"/>
    <cellStyle name="Camp Output Field 12 3 2 2 2 7" xfId="13993"/>
    <cellStyle name="Camp Output Field 12 3 2 2 2 8" xfId="13994"/>
    <cellStyle name="Camp Output Field 12 3 2 2 3" xfId="13995"/>
    <cellStyle name="Camp Output Field 12 3 2 2 3 2" xfId="13996"/>
    <cellStyle name="Camp Output Field 12 3 2 2 4" xfId="13997"/>
    <cellStyle name="Camp Output Field 12 3 2 2 5" xfId="13998"/>
    <cellStyle name="Camp Output Field 12 3 2 2 6" xfId="13999"/>
    <cellStyle name="Camp Output Field 12 3 2 2 7" xfId="14000"/>
    <cellStyle name="Camp Output Field 12 3 2 3" xfId="14001"/>
    <cellStyle name="Camp Output Field 12 3 2 3 2" xfId="14002"/>
    <cellStyle name="Camp Output Field 12 3 2 3 3" xfId="14003"/>
    <cellStyle name="Camp Output Field 12 3 2 3 4" xfId="14004"/>
    <cellStyle name="Camp Output Field 12 3 2 3 5" xfId="14005"/>
    <cellStyle name="Camp Output Field 12 3 2 3 6" xfId="14006"/>
    <cellStyle name="Camp Output Field 12 3 2 3 7" xfId="14007"/>
    <cellStyle name="Camp Output Field 12 3 2 4" xfId="14008"/>
    <cellStyle name="Camp Output Field 12 3 2 5" xfId="14009"/>
    <cellStyle name="Camp Output Field 12 3 2 6" xfId="14010"/>
    <cellStyle name="Camp Output Field 12 3 2 7" xfId="14011"/>
    <cellStyle name="Camp Output Field 12 3 2 8" xfId="14012"/>
    <cellStyle name="Camp Output Field 12 3 3" xfId="14013"/>
    <cellStyle name="Camp Output Field 12 3 3 2" xfId="14014"/>
    <cellStyle name="Camp Output Field 12 3 3 2 2" xfId="14015"/>
    <cellStyle name="Camp Output Field 12 3 3 2 2 2" xfId="14016"/>
    <cellStyle name="Camp Output Field 12 3 3 2 2 3" xfId="14017"/>
    <cellStyle name="Camp Output Field 12 3 3 2 2 4" xfId="14018"/>
    <cellStyle name="Camp Output Field 12 3 3 2 2 5" xfId="14019"/>
    <cellStyle name="Camp Output Field 12 3 3 2 2 6" xfId="14020"/>
    <cellStyle name="Camp Output Field 12 3 3 2 2 7" xfId="14021"/>
    <cellStyle name="Camp Output Field 12 3 3 2 2 8" xfId="14022"/>
    <cellStyle name="Camp Output Field 12 3 3 2 3" xfId="14023"/>
    <cellStyle name="Camp Output Field 12 3 3 2 3 2" xfId="14024"/>
    <cellStyle name="Camp Output Field 12 3 3 2 4" xfId="14025"/>
    <cellStyle name="Camp Output Field 12 3 3 2 5" xfId="14026"/>
    <cellStyle name="Camp Output Field 12 3 3 2 6" xfId="14027"/>
    <cellStyle name="Camp Output Field 12 3 3 2 7" xfId="14028"/>
    <cellStyle name="Camp Output Field 12 3 3 3" xfId="14029"/>
    <cellStyle name="Camp Output Field 12 3 3 3 2" xfId="14030"/>
    <cellStyle name="Camp Output Field 12 3 3 3 3" xfId="14031"/>
    <cellStyle name="Camp Output Field 12 3 3 3 4" xfId="14032"/>
    <cellStyle name="Camp Output Field 12 3 3 3 5" xfId="14033"/>
    <cellStyle name="Camp Output Field 12 3 3 3 6" xfId="14034"/>
    <cellStyle name="Camp Output Field 12 3 3 3 7" xfId="14035"/>
    <cellStyle name="Camp Output Field 12 3 3 4" xfId="14036"/>
    <cellStyle name="Camp Output Field 12 3 3 5" xfId="14037"/>
    <cellStyle name="Camp Output Field 12 3 3 6" xfId="14038"/>
    <cellStyle name="Camp Output Field 12 3 3 7" xfId="14039"/>
    <cellStyle name="Camp Output Field 12 3 3 8" xfId="14040"/>
    <cellStyle name="Camp Output Field 12 3 4" xfId="14041"/>
    <cellStyle name="Camp Output Field 12 3 4 2" xfId="14042"/>
    <cellStyle name="Camp Output Field 12 3 4 2 2" xfId="14043"/>
    <cellStyle name="Camp Output Field 12 3 4 2 2 2" xfId="14044"/>
    <cellStyle name="Camp Output Field 12 3 4 2 2 3" xfId="14045"/>
    <cellStyle name="Camp Output Field 12 3 4 2 2 4" xfId="14046"/>
    <cellStyle name="Camp Output Field 12 3 4 2 2 5" xfId="14047"/>
    <cellStyle name="Camp Output Field 12 3 4 2 2 6" xfId="14048"/>
    <cellStyle name="Camp Output Field 12 3 4 2 2 7" xfId="14049"/>
    <cellStyle name="Camp Output Field 12 3 4 2 2 8" xfId="14050"/>
    <cellStyle name="Camp Output Field 12 3 4 2 3" xfId="14051"/>
    <cellStyle name="Camp Output Field 12 3 4 2 3 2" xfId="14052"/>
    <cellStyle name="Camp Output Field 12 3 4 2 4" xfId="14053"/>
    <cellStyle name="Camp Output Field 12 3 4 2 5" xfId="14054"/>
    <cellStyle name="Camp Output Field 12 3 4 2 6" xfId="14055"/>
    <cellStyle name="Camp Output Field 12 3 4 2 7" xfId="14056"/>
    <cellStyle name="Camp Output Field 12 3 4 3" xfId="14057"/>
    <cellStyle name="Camp Output Field 12 3 4 3 2" xfId="14058"/>
    <cellStyle name="Camp Output Field 12 3 4 3 3" xfId="14059"/>
    <cellStyle name="Camp Output Field 12 3 4 3 4" xfId="14060"/>
    <cellStyle name="Camp Output Field 12 3 4 3 5" xfId="14061"/>
    <cellStyle name="Camp Output Field 12 3 4 3 6" xfId="14062"/>
    <cellStyle name="Camp Output Field 12 3 4 3 7" xfId="14063"/>
    <cellStyle name="Camp Output Field 12 3 4 4" xfId="14064"/>
    <cellStyle name="Camp Output Field 12 3 4 5" xfId="14065"/>
    <cellStyle name="Camp Output Field 12 3 4 6" xfId="14066"/>
    <cellStyle name="Camp Output Field 12 3 4 7" xfId="14067"/>
    <cellStyle name="Camp Output Field 12 3 4 8" xfId="14068"/>
    <cellStyle name="Camp Output Field 12 3 5" xfId="14069"/>
    <cellStyle name="Camp Output Field 12 3 5 2" xfId="14070"/>
    <cellStyle name="Camp Output Field 12 3 5 2 2" xfId="14071"/>
    <cellStyle name="Camp Output Field 12 3 5 2 3" xfId="14072"/>
    <cellStyle name="Camp Output Field 12 3 5 2 4" xfId="14073"/>
    <cellStyle name="Camp Output Field 12 3 5 2 5" xfId="14074"/>
    <cellStyle name="Camp Output Field 12 3 5 2 6" xfId="14075"/>
    <cellStyle name="Camp Output Field 12 3 5 2 7" xfId="14076"/>
    <cellStyle name="Camp Output Field 12 3 5 2 8" xfId="14077"/>
    <cellStyle name="Camp Output Field 12 3 5 3" xfId="14078"/>
    <cellStyle name="Camp Output Field 12 3 5 3 2" xfId="14079"/>
    <cellStyle name="Camp Output Field 12 3 5 4" xfId="14080"/>
    <cellStyle name="Camp Output Field 12 3 5 5" xfId="14081"/>
    <cellStyle name="Camp Output Field 12 3 5 6" xfId="14082"/>
    <cellStyle name="Camp Output Field 12 3 5 7" xfId="14083"/>
    <cellStyle name="Camp Output Field 12 3 6" xfId="14084"/>
    <cellStyle name="Camp Output Field 12 3 6 2" xfId="14085"/>
    <cellStyle name="Camp Output Field 12 3 6 3" xfId="14086"/>
    <cellStyle name="Camp Output Field 12 3 6 4" xfId="14087"/>
    <cellStyle name="Camp Output Field 12 3 6 5" xfId="14088"/>
    <cellStyle name="Camp Output Field 12 3 6 6" xfId="14089"/>
    <cellStyle name="Camp Output Field 12 3 6 7" xfId="14090"/>
    <cellStyle name="Camp Output Field 12 3 7" xfId="14091"/>
    <cellStyle name="Camp Output Field 12 3 8" xfId="14092"/>
    <cellStyle name="Camp Output Field 12 3 9" xfId="14093"/>
    <cellStyle name="Camp Output Field 12 4" xfId="14094"/>
    <cellStyle name="Camp Output Field 12 4 10" xfId="14095"/>
    <cellStyle name="Camp Output Field 12 4 11" xfId="14096"/>
    <cellStyle name="Camp Output Field 12 4 2" xfId="14097"/>
    <cellStyle name="Camp Output Field 12 4 2 2" xfId="14098"/>
    <cellStyle name="Camp Output Field 12 4 2 2 2" xfId="14099"/>
    <cellStyle name="Camp Output Field 12 4 2 2 2 2" xfId="14100"/>
    <cellStyle name="Camp Output Field 12 4 2 2 2 3" xfId="14101"/>
    <cellStyle name="Camp Output Field 12 4 2 2 2 4" xfId="14102"/>
    <cellStyle name="Camp Output Field 12 4 2 2 2 5" xfId="14103"/>
    <cellStyle name="Camp Output Field 12 4 2 2 2 6" xfId="14104"/>
    <cellStyle name="Camp Output Field 12 4 2 2 2 7" xfId="14105"/>
    <cellStyle name="Camp Output Field 12 4 2 2 2 8" xfId="14106"/>
    <cellStyle name="Camp Output Field 12 4 2 2 3" xfId="14107"/>
    <cellStyle name="Camp Output Field 12 4 2 2 3 2" xfId="14108"/>
    <cellStyle name="Camp Output Field 12 4 2 2 4" xfId="14109"/>
    <cellStyle name="Camp Output Field 12 4 2 2 5" xfId="14110"/>
    <cellStyle name="Camp Output Field 12 4 2 2 6" xfId="14111"/>
    <cellStyle name="Camp Output Field 12 4 2 2 7" xfId="14112"/>
    <cellStyle name="Camp Output Field 12 4 2 3" xfId="14113"/>
    <cellStyle name="Camp Output Field 12 4 2 3 2" xfId="14114"/>
    <cellStyle name="Camp Output Field 12 4 2 3 3" xfId="14115"/>
    <cellStyle name="Camp Output Field 12 4 2 3 4" xfId="14116"/>
    <cellStyle name="Camp Output Field 12 4 2 3 5" xfId="14117"/>
    <cellStyle name="Camp Output Field 12 4 2 3 6" xfId="14118"/>
    <cellStyle name="Camp Output Field 12 4 2 3 7" xfId="14119"/>
    <cellStyle name="Camp Output Field 12 4 2 4" xfId="14120"/>
    <cellStyle name="Camp Output Field 12 4 2 5" xfId="14121"/>
    <cellStyle name="Camp Output Field 12 4 2 6" xfId="14122"/>
    <cellStyle name="Camp Output Field 12 4 2 7" xfId="14123"/>
    <cellStyle name="Camp Output Field 12 4 2 8" xfId="14124"/>
    <cellStyle name="Camp Output Field 12 4 3" xfId="14125"/>
    <cellStyle name="Camp Output Field 12 4 3 2" xfId="14126"/>
    <cellStyle name="Camp Output Field 12 4 3 2 2" xfId="14127"/>
    <cellStyle name="Camp Output Field 12 4 3 2 2 2" xfId="14128"/>
    <cellStyle name="Camp Output Field 12 4 3 2 2 3" xfId="14129"/>
    <cellStyle name="Camp Output Field 12 4 3 2 2 4" xfId="14130"/>
    <cellStyle name="Camp Output Field 12 4 3 2 2 5" xfId="14131"/>
    <cellStyle name="Camp Output Field 12 4 3 2 2 6" xfId="14132"/>
    <cellStyle name="Camp Output Field 12 4 3 2 2 7" xfId="14133"/>
    <cellStyle name="Camp Output Field 12 4 3 2 2 8" xfId="14134"/>
    <cellStyle name="Camp Output Field 12 4 3 2 3" xfId="14135"/>
    <cellStyle name="Camp Output Field 12 4 3 2 3 2" xfId="14136"/>
    <cellStyle name="Camp Output Field 12 4 3 2 4" xfId="14137"/>
    <cellStyle name="Camp Output Field 12 4 3 2 5" xfId="14138"/>
    <cellStyle name="Camp Output Field 12 4 3 2 6" xfId="14139"/>
    <cellStyle name="Camp Output Field 12 4 3 2 7" xfId="14140"/>
    <cellStyle name="Camp Output Field 12 4 3 3" xfId="14141"/>
    <cellStyle name="Camp Output Field 12 4 3 3 2" xfId="14142"/>
    <cellStyle name="Camp Output Field 12 4 3 3 3" xfId="14143"/>
    <cellStyle name="Camp Output Field 12 4 3 3 4" xfId="14144"/>
    <cellStyle name="Camp Output Field 12 4 3 3 5" xfId="14145"/>
    <cellStyle name="Camp Output Field 12 4 3 3 6" xfId="14146"/>
    <cellStyle name="Camp Output Field 12 4 3 3 7" xfId="14147"/>
    <cellStyle name="Camp Output Field 12 4 3 4" xfId="14148"/>
    <cellStyle name="Camp Output Field 12 4 3 5" xfId="14149"/>
    <cellStyle name="Camp Output Field 12 4 3 6" xfId="14150"/>
    <cellStyle name="Camp Output Field 12 4 3 7" xfId="14151"/>
    <cellStyle name="Camp Output Field 12 4 3 8" xfId="14152"/>
    <cellStyle name="Camp Output Field 12 4 4" xfId="14153"/>
    <cellStyle name="Camp Output Field 12 4 4 2" xfId="14154"/>
    <cellStyle name="Camp Output Field 12 4 4 2 2" xfId="14155"/>
    <cellStyle name="Camp Output Field 12 4 4 2 2 2" xfId="14156"/>
    <cellStyle name="Camp Output Field 12 4 4 2 2 3" xfId="14157"/>
    <cellStyle name="Camp Output Field 12 4 4 2 2 4" xfId="14158"/>
    <cellStyle name="Camp Output Field 12 4 4 2 2 5" xfId="14159"/>
    <cellStyle name="Camp Output Field 12 4 4 2 2 6" xfId="14160"/>
    <cellStyle name="Camp Output Field 12 4 4 2 2 7" xfId="14161"/>
    <cellStyle name="Camp Output Field 12 4 4 2 2 8" xfId="14162"/>
    <cellStyle name="Camp Output Field 12 4 4 2 3" xfId="14163"/>
    <cellStyle name="Camp Output Field 12 4 4 2 3 2" xfId="14164"/>
    <cellStyle name="Camp Output Field 12 4 4 2 4" xfId="14165"/>
    <cellStyle name="Camp Output Field 12 4 4 2 5" xfId="14166"/>
    <cellStyle name="Camp Output Field 12 4 4 2 6" xfId="14167"/>
    <cellStyle name="Camp Output Field 12 4 4 2 7" xfId="14168"/>
    <cellStyle name="Camp Output Field 12 4 4 3" xfId="14169"/>
    <cellStyle name="Camp Output Field 12 4 4 3 2" xfId="14170"/>
    <cellStyle name="Camp Output Field 12 4 4 3 3" xfId="14171"/>
    <cellStyle name="Camp Output Field 12 4 4 3 4" xfId="14172"/>
    <cellStyle name="Camp Output Field 12 4 4 3 5" xfId="14173"/>
    <cellStyle name="Camp Output Field 12 4 4 3 6" xfId="14174"/>
    <cellStyle name="Camp Output Field 12 4 4 3 7" xfId="14175"/>
    <cellStyle name="Camp Output Field 12 4 4 4" xfId="14176"/>
    <cellStyle name="Camp Output Field 12 4 4 5" xfId="14177"/>
    <cellStyle name="Camp Output Field 12 4 4 6" xfId="14178"/>
    <cellStyle name="Camp Output Field 12 4 4 7" xfId="14179"/>
    <cellStyle name="Camp Output Field 12 4 4 8" xfId="14180"/>
    <cellStyle name="Camp Output Field 12 4 5" xfId="14181"/>
    <cellStyle name="Camp Output Field 12 4 5 2" xfId="14182"/>
    <cellStyle name="Camp Output Field 12 4 5 2 2" xfId="14183"/>
    <cellStyle name="Camp Output Field 12 4 5 2 3" xfId="14184"/>
    <cellStyle name="Camp Output Field 12 4 5 2 4" xfId="14185"/>
    <cellStyle name="Camp Output Field 12 4 5 2 5" xfId="14186"/>
    <cellStyle name="Camp Output Field 12 4 5 2 6" xfId="14187"/>
    <cellStyle name="Camp Output Field 12 4 5 2 7" xfId="14188"/>
    <cellStyle name="Camp Output Field 12 4 5 2 8" xfId="14189"/>
    <cellStyle name="Camp Output Field 12 4 5 3" xfId="14190"/>
    <cellStyle name="Camp Output Field 12 4 5 3 2" xfId="14191"/>
    <cellStyle name="Camp Output Field 12 4 5 4" xfId="14192"/>
    <cellStyle name="Camp Output Field 12 4 5 5" xfId="14193"/>
    <cellStyle name="Camp Output Field 12 4 5 6" xfId="14194"/>
    <cellStyle name="Camp Output Field 12 4 5 7" xfId="14195"/>
    <cellStyle name="Camp Output Field 12 4 6" xfId="14196"/>
    <cellStyle name="Camp Output Field 12 4 6 2" xfId="14197"/>
    <cellStyle name="Camp Output Field 12 4 6 3" xfId="14198"/>
    <cellStyle name="Camp Output Field 12 4 6 4" xfId="14199"/>
    <cellStyle name="Camp Output Field 12 4 6 5" xfId="14200"/>
    <cellStyle name="Camp Output Field 12 4 6 6" xfId="14201"/>
    <cellStyle name="Camp Output Field 12 4 6 7" xfId="14202"/>
    <cellStyle name="Camp Output Field 12 4 7" xfId="14203"/>
    <cellStyle name="Camp Output Field 12 4 8" xfId="14204"/>
    <cellStyle name="Camp Output Field 12 4 9" xfId="14205"/>
    <cellStyle name="Camp Output Field 12 5" xfId="14206"/>
    <cellStyle name="Camp Output Field 12 5 2" xfId="14207"/>
    <cellStyle name="Camp Output Field 12 5 2 2" xfId="14208"/>
    <cellStyle name="Camp Output Field 12 5 2 2 2" xfId="14209"/>
    <cellStyle name="Camp Output Field 12 5 2 2 3" xfId="14210"/>
    <cellStyle name="Camp Output Field 12 5 2 2 4" xfId="14211"/>
    <cellStyle name="Camp Output Field 12 5 2 2 5" xfId="14212"/>
    <cellStyle name="Camp Output Field 12 5 2 2 6" xfId="14213"/>
    <cellStyle name="Camp Output Field 12 5 2 2 7" xfId="14214"/>
    <cellStyle name="Camp Output Field 12 5 2 2 8" xfId="14215"/>
    <cellStyle name="Camp Output Field 12 5 2 3" xfId="14216"/>
    <cellStyle name="Camp Output Field 12 5 2 3 2" xfId="14217"/>
    <cellStyle name="Camp Output Field 12 5 2 4" xfId="14218"/>
    <cellStyle name="Camp Output Field 12 5 2 5" xfId="14219"/>
    <cellStyle name="Camp Output Field 12 5 2 6" xfId="14220"/>
    <cellStyle name="Camp Output Field 12 5 2 7" xfId="14221"/>
    <cellStyle name="Camp Output Field 12 5 3" xfId="14222"/>
    <cellStyle name="Camp Output Field 12 5 3 2" xfId="14223"/>
    <cellStyle name="Camp Output Field 12 5 3 3" xfId="14224"/>
    <cellStyle name="Camp Output Field 12 5 3 4" xfId="14225"/>
    <cellStyle name="Camp Output Field 12 5 3 5" xfId="14226"/>
    <cellStyle name="Camp Output Field 12 5 3 6" xfId="14227"/>
    <cellStyle name="Camp Output Field 12 5 3 7" xfId="14228"/>
    <cellStyle name="Camp Output Field 12 5 4" xfId="14229"/>
    <cellStyle name="Camp Output Field 12 5 5" xfId="14230"/>
    <cellStyle name="Camp Output Field 12 5 6" xfId="14231"/>
    <cellStyle name="Camp Output Field 12 5 7" xfId="14232"/>
    <cellStyle name="Camp Output Field 12 5 8" xfId="14233"/>
    <cellStyle name="Camp Output Field 12 6" xfId="14234"/>
    <cellStyle name="Camp Output Field 12 6 2" xfId="14235"/>
    <cellStyle name="Camp Output Field 12 6 2 2" xfId="14236"/>
    <cellStyle name="Camp Output Field 12 6 2 2 2" xfId="14237"/>
    <cellStyle name="Camp Output Field 12 6 2 2 3" xfId="14238"/>
    <cellStyle name="Camp Output Field 12 6 2 2 4" xfId="14239"/>
    <cellStyle name="Camp Output Field 12 6 2 2 5" xfId="14240"/>
    <cellStyle name="Camp Output Field 12 6 2 2 6" xfId="14241"/>
    <cellStyle name="Camp Output Field 12 6 2 2 7" xfId="14242"/>
    <cellStyle name="Camp Output Field 12 6 2 2 8" xfId="14243"/>
    <cellStyle name="Camp Output Field 12 6 2 3" xfId="14244"/>
    <cellStyle name="Camp Output Field 12 6 2 3 2" xfId="14245"/>
    <cellStyle name="Camp Output Field 12 6 2 4" xfId="14246"/>
    <cellStyle name="Camp Output Field 12 6 2 5" xfId="14247"/>
    <cellStyle name="Camp Output Field 12 6 2 6" xfId="14248"/>
    <cellStyle name="Camp Output Field 12 6 2 7" xfId="14249"/>
    <cellStyle name="Camp Output Field 12 6 3" xfId="14250"/>
    <cellStyle name="Camp Output Field 12 6 3 2" xfId="14251"/>
    <cellStyle name="Camp Output Field 12 6 3 3" xfId="14252"/>
    <cellStyle name="Camp Output Field 12 6 3 4" xfId="14253"/>
    <cellStyle name="Camp Output Field 12 6 3 5" xfId="14254"/>
    <cellStyle name="Camp Output Field 12 6 3 6" xfId="14255"/>
    <cellStyle name="Camp Output Field 12 6 3 7" xfId="14256"/>
    <cellStyle name="Camp Output Field 12 6 4" xfId="14257"/>
    <cellStyle name="Camp Output Field 12 6 5" xfId="14258"/>
    <cellStyle name="Camp Output Field 12 6 6" xfId="14259"/>
    <cellStyle name="Camp Output Field 12 6 7" xfId="14260"/>
    <cellStyle name="Camp Output Field 12 6 8" xfId="14261"/>
    <cellStyle name="Camp Output Field 12 7" xfId="14262"/>
    <cellStyle name="Camp Output Field 12 7 2" xfId="14263"/>
    <cellStyle name="Camp Output Field 12 7 2 2" xfId="14264"/>
    <cellStyle name="Camp Output Field 12 7 2 2 2" xfId="14265"/>
    <cellStyle name="Camp Output Field 12 7 2 2 3" xfId="14266"/>
    <cellStyle name="Camp Output Field 12 7 2 2 4" xfId="14267"/>
    <cellStyle name="Camp Output Field 12 7 2 2 5" xfId="14268"/>
    <cellStyle name="Camp Output Field 12 7 2 2 6" xfId="14269"/>
    <cellStyle name="Camp Output Field 12 7 2 2 7" xfId="14270"/>
    <cellStyle name="Camp Output Field 12 7 2 2 8" xfId="14271"/>
    <cellStyle name="Camp Output Field 12 7 2 3" xfId="14272"/>
    <cellStyle name="Camp Output Field 12 7 2 3 2" xfId="14273"/>
    <cellStyle name="Camp Output Field 12 7 2 4" xfId="14274"/>
    <cellStyle name="Camp Output Field 12 7 2 5" xfId="14275"/>
    <cellStyle name="Camp Output Field 12 7 2 6" xfId="14276"/>
    <cellStyle name="Camp Output Field 12 7 2 7" xfId="14277"/>
    <cellStyle name="Camp Output Field 12 7 3" xfId="14278"/>
    <cellStyle name="Camp Output Field 12 7 3 2" xfId="14279"/>
    <cellStyle name="Camp Output Field 12 7 3 3" xfId="14280"/>
    <cellStyle name="Camp Output Field 12 7 3 4" xfId="14281"/>
    <cellStyle name="Camp Output Field 12 7 3 5" xfId="14282"/>
    <cellStyle name="Camp Output Field 12 7 3 6" xfId="14283"/>
    <cellStyle name="Camp Output Field 12 7 3 7" xfId="14284"/>
    <cellStyle name="Camp Output Field 12 7 4" xfId="14285"/>
    <cellStyle name="Camp Output Field 12 7 5" xfId="14286"/>
    <cellStyle name="Camp Output Field 12 7 6" xfId="14287"/>
    <cellStyle name="Camp Output Field 12 7 7" xfId="14288"/>
    <cellStyle name="Camp Output Field 12 7 8" xfId="14289"/>
    <cellStyle name="Camp Output Field 12 8" xfId="14290"/>
    <cellStyle name="Camp Output Field 12 8 2" xfId="14291"/>
    <cellStyle name="Camp Output Field 12 8 2 2" xfId="14292"/>
    <cellStyle name="Camp Output Field 12 8 2 3" xfId="14293"/>
    <cellStyle name="Camp Output Field 12 8 2 4" xfId="14294"/>
    <cellStyle name="Camp Output Field 12 8 2 5" xfId="14295"/>
    <cellStyle name="Camp Output Field 12 8 2 6" xfId="14296"/>
    <cellStyle name="Camp Output Field 12 8 2 7" xfId="14297"/>
    <cellStyle name="Camp Output Field 12 8 2 8" xfId="14298"/>
    <cellStyle name="Camp Output Field 12 8 3" xfId="14299"/>
    <cellStyle name="Camp Output Field 12 8 3 2" xfId="14300"/>
    <cellStyle name="Camp Output Field 12 8 4" xfId="14301"/>
    <cellStyle name="Camp Output Field 12 8 5" xfId="14302"/>
    <cellStyle name="Camp Output Field 12 8 6" xfId="14303"/>
    <cellStyle name="Camp Output Field 12 8 7" xfId="14304"/>
    <cellStyle name="Camp Output Field 12 9" xfId="14305"/>
    <cellStyle name="Camp Output Field 12 9 2" xfId="14306"/>
    <cellStyle name="Camp Output Field 12 9 3" xfId="14307"/>
    <cellStyle name="Camp Output Field 12 9 4" xfId="14308"/>
    <cellStyle name="Camp Output Field 12 9 5" xfId="14309"/>
    <cellStyle name="Camp Output Field 12 9 6" xfId="14310"/>
    <cellStyle name="Camp Output Field 12 9 7" xfId="14311"/>
    <cellStyle name="Camp Output Field 13" xfId="14312"/>
    <cellStyle name="Camp Output Field 13 10" xfId="14313"/>
    <cellStyle name="Camp Output Field 13 11" xfId="14314"/>
    <cellStyle name="Camp Output Field 13 2" xfId="14315"/>
    <cellStyle name="Camp Output Field 13 2 2" xfId="14316"/>
    <cellStyle name="Camp Output Field 13 2 2 2" xfId="14317"/>
    <cellStyle name="Camp Output Field 13 2 2 2 2" xfId="14318"/>
    <cellStyle name="Camp Output Field 13 2 2 2 3" xfId="14319"/>
    <cellStyle name="Camp Output Field 13 2 2 2 4" xfId="14320"/>
    <cellStyle name="Camp Output Field 13 2 2 2 5" xfId="14321"/>
    <cellStyle name="Camp Output Field 13 2 2 2 6" xfId="14322"/>
    <cellStyle name="Camp Output Field 13 2 2 2 7" xfId="14323"/>
    <cellStyle name="Camp Output Field 13 2 2 2 8" xfId="14324"/>
    <cellStyle name="Camp Output Field 13 2 2 3" xfId="14325"/>
    <cellStyle name="Camp Output Field 13 2 2 3 2" xfId="14326"/>
    <cellStyle name="Camp Output Field 13 2 2 4" xfId="14327"/>
    <cellStyle name="Camp Output Field 13 2 2 5" xfId="14328"/>
    <cellStyle name="Camp Output Field 13 2 2 6" xfId="14329"/>
    <cellStyle name="Camp Output Field 13 2 2 7" xfId="14330"/>
    <cellStyle name="Camp Output Field 13 2 3" xfId="14331"/>
    <cellStyle name="Camp Output Field 13 2 3 2" xfId="14332"/>
    <cellStyle name="Camp Output Field 13 2 3 3" xfId="14333"/>
    <cellStyle name="Camp Output Field 13 2 3 4" xfId="14334"/>
    <cellStyle name="Camp Output Field 13 2 3 5" xfId="14335"/>
    <cellStyle name="Camp Output Field 13 2 3 6" xfId="14336"/>
    <cellStyle name="Camp Output Field 13 2 3 7" xfId="14337"/>
    <cellStyle name="Camp Output Field 13 2 4" xfId="14338"/>
    <cellStyle name="Camp Output Field 13 2 5" xfId="14339"/>
    <cellStyle name="Camp Output Field 13 2 6" xfId="14340"/>
    <cellStyle name="Camp Output Field 13 2 7" xfId="14341"/>
    <cellStyle name="Camp Output Field 13 2 8" xfId="14342"/>
    <cellStyle name="Camp Output Field 13 3" xfId="14343"/>
    <cellStyle name="Camp Output Field 13 3 2" xfId="14344"/>
    <cellStyle name="Camp Output Field 13 3 2 2" xfId="14345"/>
    <cellStyle name="Camp Output Field 13 3 2 2 2" xfId="14346"/>
    <cellStyle name="Camp Output Field 13 3 2 2 3" xfId="14347"/>
    <cellStyle name="Camp Output Field 13 3 2 2 4" xfId="14348"/>
    <cellStyle name="Camp Output Field 13 3 2 2 5" xfId="14349"/>
    <cellStyle name="Camp Output Field 13 3 2 2 6" xfId="14350"/>
    <cellStyle name="Camp Output Field 13 3 2 2 7" xfId="14351"/>
    <cellStyle name="Camp Output Field 13 3 2 2 8" xfId="14352"/>
    <cellStyle name="Camp Output Field 13 3 2 3" xfId="14353"/>
    <cellStyle name="Camp Output Field 13 3 2 3 2" xfId="14354"/>
    <cellStyle name="Camp Output Field 13 3 2 4" xfId="14355"/>
    <cellStyle name="Camp Output Field 13 3 2 5" xfId="14356"/>
    <cellStyle name="Camp Output Field 13 3 2 6" xfId="14357"/>
    <cellStyle name="Camp Output Field 13 3 2 7" xfId="14358"/>
    <cellStyle name="Camp Output Field 13 3 3" xfId="14359"/>
    <cellStyle name="Camp Output Field 13 3 3 2" xfId="14360"/>
    <cellStyle name="Camp Output Field 13 3 3 3" xfId="14361"/>
    <cellStyle name="Camp Output Field 13 3 3 4" xfId="14362"/>
    <cellStyle name="Camp Output Field 13 3 3 5" xfId="14363"/>
    <cellStyle name="Camp Output Field 13 3 3 6" xfId="14364"/>
    <cellStyle name="Camp Output Field 13 3 3 7" xfId="14365"/>
    <cellStyle name="Camp Output Field 13 3 4" xfId="14366"/>
    <cellStyle name="Camp Output Field 13 3 5" xfId="14367"/>
    <cellStyle name="Camp Output Field 13 3 6" xfId="14368"/>
    <cellStyle name="Camp Output Field 13 3 7" xfId="14369"/>
    <cellStyle name="Camp Output Field 13 3 8" xfId="14370"/>
    <cellStyle name="Camp Output Field 13 4" xfId="14371"/>
    <cellStyle name="Camp Output Field 13 4 2" xfId="14372"/>
    <cellStyle name="Camp Output Field 13 4 2 2" xfId="14373"/>
    <cellStyle name="Camp Output Field 13 4 2 2 2" xfId="14374"/>
    <cellStyle name="Camp Output Field 13 4 2 2 3" xfId="14375"/>
    <cellStyle name="Camp Output Field 13 4 2 2 4" xfId="14376"/>
    <cellStyle name="Camp Output Field 13 4 2 2 5" xfId="14377"/>
    <cellStyle name="Camp Output Field 13 4 2 2 6" xfId="14378"/>
    <cellStyle name="Camp Output Field 13 4 2 2 7" xfId="14379"/>
    <cellStyle name="Camp Output Field 13 4 2 2 8" xfId="14380"/>
    <cellStyle name="Camp Output Field 13 4 2 3" xfId="14381"/>
    <cellStyle name="Camp Output Field 13 4 2 3 2" xfId="14382"/>
    <cellStyle name="Camp Output Field 13 4 2 4" xfId="14383"/>
    <cellStyle name="Camp Output Field 13 4 2 5" xfId="14384"/>
    <cellStyle name="Camp Output Field 13 4 2 6" xfId="14385"/>
    <cellStyle name="Camp Output Field 13 4 2 7" xfId="14386"/>
    <cellStyle name="Camp Output Field 13 4 3" xfId="14387"/>
    <cellStyle name="Camp Output Field 13 4 3 2" xfId="14388"/>
    <cellStyle name="Camp Output Field 13 4 3 3" xfId="14389"/>
    <cellStyle name="Camp Output Field 13 4 3 4" xfId="14390"/>
    <cellStyle name="Camp Output Field 13 4 3 5" xfId="14391"/>
    <cellStyle name="Camp Output Field 13 4 3 6" xfId="14392"/>
    <cellStyle name="Camp Output Field 13 4 3 7" xfId="14393"/>
    <cellStyle name="Camp Output Field 13 4 4" xfId="14394"/>
    <cellStyle name="Camp Output Field 13 4 5" xfId="14395"/>
    <cellStyle name="Camp Output Field 13 4 6" xfId="14396"/>
    <cellStyle name="Camp Output Field 13 4 7" xfId="14397"/>
    <cellStyle name="Camp Output Field 13 4 8" xfId="14398"/>
    <cellStyle name="Camp Output Field 13 5" xfId="14399"/>
    <cellStyle name="Camp Output Field 13 5 2" xfId="14400"/>
    <cellStyle name="Camp Output Field 13 5 2 2" xfId="14401"/>
    <cellStyle name="Camp Output Field 13 5 2 3" xfId="14402"/>
    <cellStyle name="Camp Output Field 13 5 2 4" xfId="14403"/>
    <cellStyle name="Camp Output Field 13 5 2 5" xfId="14404"/>
    <cellStyle name="Camp Output Field 13 5 2 6" xfId="14405"/>
    <cellStyle name="Camp Output Field 13 5 2 7" xfId="14406"/>
    <cellStyle name="Camp Output Field 13 5 2 8" xfId="14407"/>
    <cellStyle name="Camp Output Field 13 5 3" xfId="14408"/>
    <cellStyle name="Camp Output Field 13 5 3 2" xfId="14409"/>
    <cellStyle name="Camp Output Field 13 5 4" xfId="14410"/>
    <cellStyle name="Camp Output Field 13 5 5" xfId="14411"/>
    <cellStyle name="Camp Output Field 13 5 6" xfId="14412"/>
    <cellStyle name="Camp Output Field 13 5 7" xfId="14413"/>
    <cellStyle name="Camp Output Field 13 6" xfId="14414"/>
    <cellStyle name="Camp Output Field 13 6 2" xfId="14415"/>
    <cellStyle name="Camp Output Field 13 6 3" xfId="14416"/>
    <cellStyle name="Camp Output Field 13 6 4" xfId="14417"/>
    <cellStyle name="Camp Output Field 13 6 5" xfId="14418"/>
    <cellStyle name="Camp Output Field 13 6 6" xfId="14419"/>
    <cellStyle name="Camp Output Field 13 6 7" xfId="14420"/>
    <cellStyle name="Camp Output Field 13 7" xfId="14421"/>
    <cellStyle name="Camp Output Field 13 8" xfId="14422"/>
    <cellStyle name="Camp Output Field 13 9" xfId="14423"/>
    <cellStyle name="Camp Output Field 14" xfId="14424"/>
    <cellStyle name="Camp Output Field 14 2" xfId="14425"/>
    <cellStyle name="Camp Output Field 14 2 2" xfId="14426"/>
    <cellStyle name="Camp Output Field 14 2 2 2" xfId="14427"/>
    <cellStyle name="Camp Output Field 14 2 2 3" xfId="14428"/>
    <cellStyle name="Camp Output Field 14 2 2 4" xfId="14429"/>
    <cellStyle name="Camp Output Field 14 2 2 5" xfId="14430"/>
    <cellStyle name="Camp Output Field 14 2 2 6" xfId="14431"/>
    <cellStyle name="Camp Output Field 14 2 2 7" xfId="14432"/>
    <cellStyle name="Camp Output Field 14 2 2 8" xfId="14433"/>
    <cellStyle name="Camp Output Field 14 2 3" xfId="14434"/>
    <cellStyle name="Camp Output Field 14 2 3 2" xfId="14435"/>
    <cellStyle name="Camp Output Field 14 2 4" xfId="14436"/>
    <cellStyle name="Camp Output Field 14 2 5" xfId="14437"/>
    <cellStyle name="Camp Output Field 14 2 6" xfId="14438"/>
    <cellStyle name="Camp Output Field 14 2 7" xfId="14439"/>
    <cellStyle name="Camp Output Field 14 3" xfId="14440"/>
    <cellStyle name="Camp Output Field 14 3 2" xfId="14441"/>
    <cellStyle name="Camp Output Field 14 3 3" xfId="14442"/>
    <cellStyle name="Camp Output Field 14 3 4" xfId="14443"/>
    <cellStyle name="Camp Output Field 14 3 5" xfId="14444"/>
    <cellStyle name="Camp Output Field 14 3 6" xfId="14445"/>
    <cellStyle name="Camp Output Field 14 3 7" xfId="14446"/>
    <cellStyle name="Camp Output Field 14 4" xfId="14447"/>
    <cellStyle name="Camp Output Field 14 5" xfId="14448"/>
    <cellStyle name="Camp Output Field 14 6" xfId="14449"/>
    <cellStyle name="Camp Output Field 14 7" xfId="14450"/>
    <cellStyle name="Camp Output Field 14 8" xfId="14451"/>
    <cellStyle name="Camp Output Field 15" xfId="14452"/>
    <cellStyle name="Camp Output Field 15 2" xfId="14453"/>
    <cellStyle name="Camp Output Field 15 2 2" xfId="14454"/>
    <cellStyle name="Camp Output Field 15 2 2 2" xfId="14455"/>
    <cellStyle name="Camp Output Field 15 2 2 3" xfId="14456"/>
    <cellStyle name="Camp Output Field 15 2 2 4" xfId="14457"/>
    <cellStyle name="Camp Output Field 15 2 2 5" xfId="14458"/>
    <cellStyle name="Camp Output Field 15 2 2 6" xfId="14459"/>
    <cellStyle name="Camp Output Field 15 2 2 7" xfId="14460"/>
    <cellStyle name="Camp Output Field 15 2 2 8" xfId="14461"/>
    <cellStyle name="Camp Output Field 15 2 3" xfId="14462"/>
    <cellStyle name="Camp Output Field 15 2 3 2" xfId="14463"/>
    <cellStyle name="Camp Output Field 15 2 4" xfId="14464"/>
    <cellStyle name="Camp Output Field 15 2 5" xfId="14465"/>
    <cellStyle name="Camp Output Field 15 2 6" xfId="14466"/>
    <cellStyle name="Camp Output Field 15 2 7" xfId="14467"/>
    <cellStyle name="Camp Output Field 15 3" xfId="14468"/>
    <cellStyle name="Camp Output Field 15 3 2" xfId="14469"/>
    <cellStyle name="Camp Output Field 15 3 3" xfId="14470"/>
    <cellStyle name="Camp Output Field 15 3 4" xfId="14471"/>
    <cellStyle name="Camp Output Field 15 3 5" xfId="14472"/>
    <cellStyle name="Camp Output Field 15 3 6" xfId="14473"/>
    <cellStyle name="Camp Output Field 15 3 7" xfId="14474"/>
    <cellStyle name="Camp Output Field 15 4" xfId="14475"/>
    <cellStyle name="Camp Output Field 15 5" xfId="14476"/>
    <cellStyle name="Camp Output Field 15 6" xfId="14477"/>
    <cellStyle name="Camp Output Field 15 7" xfId="14478"/>
    <cellStyle name="Camp Output Field 15 8" xfId="14479"/>
    <cellStyle name="Camp Output Field 16" xfId="14480"/>
    <cellStyle name="Camp Output Field 16 2" xfId="14481"/>
    <cellStyle name="Camp Output Field 16 2 2" xfId="14482"/>
    <cellStyle name="Camp Output Field 16 2 2 2" xfId="14483"/>
    <cellStyle name="Camp Output Field 16 2 2 3" xfId="14484"/>
    <cellStyle name="Camp Output Field 16 2 2 4" xfId="14485"/>
    <cellStyle name="Camp Output Field 16 2 2 5" xfId="14486"/>
    <cellStyle name="Camp Output Field 16 2 2 6" xfId="14487"/>
    <cellStyle name="Camp Output Field 16 2 2 7" xfId="14488"/>
    <cellStyle name="Camp Output Field 16 2 2 8" xfId="14489"/>
    <cellStyle name="Camp Output Field 16 2 3" xfId="14490"/>
    <cellStyle name="Camp Output Field 16 2 3 2" xfId="14491"/>
    <cellStyle name="Camp Output Field 16 2 4" xfId="14492"/>
    <cellStyle name="Camp Output Field 16 2 5" xfId="14493"/>
    <cellStyle name="Camp Output Field 16 2 6" xfId="14494"/>
    <cellStyle name="Camp Output Field 16 2 7" xfId="14495"/>
    <cellStyle name="Camp Output Field 16 3" xfId="14496"/>
    <cellStyle name="Camp Output Field 16 3 2" xfId="14497"/>
    <cellStyle name="Camp Output Field 16 3 3" xfId="14498"/>
    <cellStyle name="Camp Output Field 16 3 4" xfId="14499"/>
    <cellStyle name="Camp Output Field 16 3 5" xfId="14500"/>
    <cellStyle name="Camp Output Field 16 3 6" xfId="14501"/>
    <cellStyle name="Camp Output Field 16 3 7" xfId="14502"/>
    <cellStyle name="Camp Output Field 16 4" xfId="14503"/>
    <cellStyle name="Camp Output Field 16 5" xfId="14504"/>
    <cellStyle name="Camp Output Field 16 6" xfId="14505"/>
    <cellStyle name="Camp Output Field 16 7" xfId="14506"/>
    <cellStyle name="Camp Output Field 16 8" xfId="14507"/>
    <cellStyle name="Camp Output Field 17" xfId="14508"/>
    <cellStyle name="Camp Output Field 17 2" xfId="14509"/>
    <cellStyle name="Camp Output Field 17 2 2" xfId="14510"/>
    <cellStyle name="Camp Output Field 17 2 3" xfId="14511"/>
    <cellStyle name="Camp Output Field 17 2 4" xfId="14512"/>
    <cellStyle name="Camp Output Field 17 2 5" xfId="14513"/>
    <cellStyle name="Camp Output Field 17 2 6" xfId="14514"/>
    <cellStyle name="Camp Output Field 17 2 7" xfId="14515"/>
    <cellStyle name="Camp Output Field 17 2 8" xfId="14516"/>
    <cellStyle name="Camp Output Field 17 3" xfId="14517"/>
    <cellStyle name="Camp Output Field 17 3 2" xfId="14518"/>
    <cellStyle name="Camp Output Field 17 4" xfId="14519"/>
    <cellStyle name="Camp Output Field 17 5" xfId="14520"/>
    <cellStyle name="Camp Output Field 17 6" xfId="14521"/>
    <cellStyle name="Camp Output Field 17 7" xfId="14522"/>
    <cellStyle name="Camp Output Field 18" xfId="14523"/>
    <cellStyle name="Camp Output Field 18 2" xfId="14524"/>
    <cellStyle name="Camp Output Field 18 3" xfId="14525"/>
    <cellStyle name="Camp Output Field 18 4" xfId="14526"/>
    <cellStyle name="Camp Output Field 18 5" xfId="14527"/>
    <cellStyle name="Camp Output Field 18 6" xfId="14528"/>
    <cellStyle name="Camp Output Field 18 7" xfId="14529"/>
    <cellStyle name="Camp Output Field 19" xfId="14530"/>
    <cellStyle name="Camp Output Field 2" xfId="14531"/>
    <cellStyle name="Camp Output Field 2 10" xfId="14532"/>
    <cellStyle name="Camp Output Field 2 10 2" xfId="14533"/>
    <cellStyle name="Camp Output Field 2 10 3" xfId="14534"/>
    <cellStyle name="Camp Output Field 2 10 4" xfId="14535"/>
    <cellStyle name="Camp Output Field 2 10 5" xfId="14536"/>
    <cellStyle name="Camp Output Field 2 10 6" xfId="14537"/>
    <cellStyle name="Camp Output Field 2 10 7" xfId="14538"/>
    <cellStyle name="Camp Output Field 2 11" xfId="14539"/>
    <cellStyle name="Camp Output Field 2 12" xfId="14540"/>
    <cellStyle name="Camp Output Field 2 13" xfId="14541"/>
    <cellStyle name="Camp Output Field 2 14" xfId="14542"/>
    <cellStyle name="Camp Output Field 2 15" xfId="14543"/>
    <cellStyle name="Camp Output Field 2 2" xfId="14544"/>
    <cellStyle name="Camp Output Field 2 2 10" xfId="14545"/>
    <cellStyle name="Camp Output Field 2 2 11" xfId="14546"/>
    <cellStyle name="Camp Output Field 2 2 12" xfId="14547"/>
    <cellStyle name="Camp Output Field 2 2 2" xfId="14548"/>
    <cellStyle name="Camp Output Field 2 2 2 10" xfId="14549"/>
    <cellStyle name="Camp Output Field 2 2 2 11" xfId="14550"/>
    <cellStyle name="Camp Output Field 2 2 2 2" xfId="14551"/>
    <cellStyle name="Camp Output Field 2 2 2 2 2" xfId="14552"/>
    <cellStyle name="Camp Output Field 2 2 2 2 2 2" xfId="14553"/>
    <cellStyle name="Camp Output Field 2 2 2 2 2 2 2" xfId="14554"/>
    <cellStyle name="Camp Output Field 2 2 2 2 2 2 3" xfId="14555"/>
    <cellStyle name="Camp Output Field 2 2 2 2 2 2 4" xfId="14556"/>
    <cellStyle name="Camp Output Field 2 2 2 2 2 2 5" xfId="14557"/>
    <cellStyle name="Camp Output Field 2 2 2 2 2 2 6" xfId="14558"/>
    <cellStyle name="Camp Output Field 2 2 2 2 2 2 7" xfId="14559"/>
    <cellStyle name="Camp Output Field 2 2 2 2 2 2 8" xfId="14560"/>
    <cellStyle name="Camp Output Field 2 2 2 2 2 3" xfId="14561"/>
    <cellStyle name="Camp Output Field 2 2 2 2 2 3 2" xfId="14562"/>
    <cellStyle name="Camp Output Field 2 2 2 2 2 4" xfId="14563"/>
    <cellStyle name="Camp Output Field 2 2 2 2 2 5" xfId="14564"/>
    <cellStyle name="Camp Output Field 2 2 2 2 2 6" xfId="14565"/>
    <cellStyle name="Camp Output Field 2 2 2 2 2 7" xfId="14566"/>
    <cellStyle name="Camp Output Field 2 2 2 2 3" xfId="14567"/>
    <cellStyle name="Camp Output Field 2 2 2 2 3 2" xfId="14568"/>
    <cellStyle name="Camp Output Field 2 2 2 2 3 3" xfId="14569"/>
    <cellStyle name="Camp Output Field 2 2 2 2 3 4" xfId="14570"/>
    <cellStyle name="Camp Output Field 2 2 2 2 3 5" xfId="14571"/>
    <cellStyle name="Camp Output Field 2 2 2 2 3 6" xfId="14572"/>
    <cellStyle name="Camp Output Field 2 2 2 2 3 7" xfId="14573"/>
    <cellStyle name="Camp Output Field 2 2 2 2 4" xfId="14574"/>
    <cellStyle name="Camp Output Field 2 2 2 2 5" xfId="14575"/>
    <cellStyle name="Camp Output Field 2 2 2 2 6" xfId="14576"/>
    <cellStyle name="Camp Output Field 2 2 2 2 7" xfId="14577"/>
    <cellStyle name="Camp Output Field 2 2 2 2 8" xfId="14578"/>
    <cellStyle name="Camp Output Field 2 2 2 3" xfId="14579"/>
    <cellStyle name="Camp Output Field 2 2 2 3 2" xfId="14580"/>
    <cellStyle name="Camp Output Field 2 2 2 3 2 2" xfId="14581"/>
    <cellStyle name="Camp Output Field 2 2 2 3 2 2 2" xfId="14582"/>
    <cellStyle name="Camp Output Field 2 2 2 3 2 2 3" xfId="14583"/>
    <cellStyle name="Camp Output Field 2 2 2 3 2 2 4" xfId="14584"/>
    <cellStyle name="Camp Output Field 2 2 2 3 2 2 5" xfId="14585"/>
    <cellStyle name="Camp Output Field 2 2 2 3 2 2 6" xfId="14586"/>
    <cellStyle name="Camp Output Field 2 2 2 3 2 2 7" xfId="14587"/>
    <cellStyle name="Camp Output Field 2 2 2 3 2 2 8" xfId="14588"/>
    <cellStyle name="Camp Output Field 2 2 2 3 2 3" xfId="14589"/>
    <cellStyle name="Camp Output Field 2 2 2 3 2 3 2" xfId="14590"/>
    <cellStyle name="Camp Output Field 2 2 2 3 2 4" xfId="14591"/>
    <cellStyle name="Camp Output Field 2 2 2 3 2 5" xfId="14592"/>
    <cellStyle name="Camp Output Field 2 2 2 3 2 6" xfId="14593"/>
    <cellStyle name="Camp Output Field 2 2 2 3 2 7" xfId="14594"/>
    <cellStyle name="Camp Output Field 2 2 2 3 3" xfId="14595"/>
    <cellStyle name="Camp Output Field 2 2 2 3 3 2" xfId="14596"/>
    <cellStyle name="Camp Output Field 2 2 2 3 3 3" xfId="14597"/>
    <cellStyle name="Camp Output Field 2 2 2 3 3 4" xfId="14598"/>
    <cellStyle name="Camp Output Field 2 2 2 3 3 5" xfId="14599"/>
    <cellStyle name="Camp Output Field 2 2 2 3 3 6" xfId="14600"/>
    <cellStyle name="Camp Output Field 2 2 2 3 3 7" xfId="14601"/>
    <cellStyle name="Camp Output Field 2 2 2 3 4" xfId="14602"/>
    <cellStyle name="Camp Output Field 2 2 2 3 5" xfId="14603"/>
    <cellStyle name="Camp Output Field 2 2 2 3 6" xfId="14604"/>
    <cellStyle name="Camp Output Field 2 2 2 3 7" xfId="14605"/>
    <cellStyle name="Camp Output Field 2 2 2 3 8" xfId="14606"/>
    <cellStyle name="Camp Output Field 2 2 2 4" xfId="14607"/>
    <cellStyle name="Camp Output Field 2 2 2 4 2" xfId="14608"/>
    <cellStyle name="Camp Output Field 2 2 2 4 2 2" xfId="14609"/>
    <cellStyle name="Camp Output Field 2 2 2 4 2 2 2" xfId="14610"/>
    <cellStyle name="Camp Output Field 2 2 2 4 2 2 3" xfId="14611"/>
    <cellStyle name="Camp Output Field 2 2 2 4 2 2 4" xfId="14612"/>
    <cellStyle name="Camp Output Field 2 2 2 4 2 2 5" xfId="14613"/>
    <cellStyle name="Camp Output Field 2 2 2 4 2 2 6" xfId="14614"/>
    <cellStyle name="Camp Output Field 2 2 2 4 2 2 7" xfId="14615"/>
    <cellStyle name="Camp Output Field 2 2 2 4 2 2 8" xfId="14616"/>
    <cellStyle name="Camp Output Field 2 2 2 4 2 3" xfId="14617"/>
    <cellStyle name="Camp Output Field 2 2 2 4 2 3 2" xfId="14618"/>
    <cellStyle name="Camp Output Field 2 2 2 4 2 4" xfId="14619"/>
    <cellStyle name="Camp Output Field 2 2 2 4 2 5" xfId="14620"/>
    <cellStyle name="Camp Output Field 2 2 2 4 2 6" xfId="14621"/>
    <cellStyle name="Camp Output Field 2 2 2 4 2 7" xfId="14622"/>
    <cellStyle name="Camp Output Field 2 2 2 4 3" xfId="14623"/>
    <cellStyle name="Camp Output Field 2 2 2 4 3 2" xfId="14624"/>
    <cellStyle name="Camp Output Field 2 2 2 4 3 3" xfId="14625"/>
    <cellStyle name="Camp Output Field 2 2 2 4 3 4" xfId="14626"/>
    <cellStyle name="Camp Output Field 2 2 2 4 3 5" xfId="14627"/>
    <cellStyle name="Camp Output Field 2 2 2 4 3 6" xfId="14628"/>
    <cellStyle name="Camp Output Field 2 2 2 4 3 7" xfId="14629"/>
    <cellStyle name="Camp Output Field 2 2 2 4 4" xfId="14630"/>
    <cellStyle name="Camp Output Field 2 2 2 4 5" xfId="14631"/>
    <cellStyle name="Camp Output Field 2 2 2 4 6" xfId="14632"/>
    <cellStyle name="Camp Output Field 2 2 2 4 7" xfId="14633"/>
    <cellStyle name="Camp Output Field 2 2 2 4 8" xfId="14634"/>
    <cellStyle name="Camp Output Field 2 2 2 5" xfId="14635"/>
    <cellStyle name="Camp Output Field 2 2 2 5 2" xfId="14636"/>
    <cellStyle name="Camp Output Field 2 2 2 5 2 2" xfId="14637"/>
    <cellStyle name="Camp Output Field 2 2 2 5 2 3" xfId="14638"/>
    <cellStyle name="Camp Output Field 2 2 2 5 2 4" xfId="14639"/>
    <cellStyle name="Camp Output Field 2 2 2 5 2 5" xfId="14640"/>
    <cellStyle name="Camp Output Field 2 2 2 5 2 6" xfId="14641"/>
    <cellStyle name="Camp Output Field 2 2 2 5 2 7" xfId="14642"/>
    <cellStyle name="Camp Output Field 2 2 2 5 2 8" xfId="14643"/>
    <cellStyle name="Camp Output Field 2 2 2 5 3" xfId="14644"/>
    <cellStyle name="Camp Output Field 2 2 2 5 3 2" xfId="14645"/>
    <cellStyle name="Camp Output Field 2 2 2 5 4" xfId="14646"/>
    <cellStyle name="Camp Output Field 2 2 2 5 5" xfId="14647"/>
    <cellStyle name="Camp Output Field 2 2 2 5 6" xfId="14648"/>
    <cellStyle name="Camp Output Field 2 2 2 5 7" xfId="14649"/>
    <cellStyle name="Camp Output Field 2 2 2 6" xfId="14650"/>
    <cellStyle name="Camp Output Field 2 2 2 6 2" xfId="14651"/>
    <cellStyle name="Camp Output Field 2 2 2 6 3" xfId="14652"/>
    <cellStyle name="Camp Output Field 2 2 2 6 4" xfId="14653"/>
    <cellStyle name="Camp Output Field 2 2 2 6 5" xfId="14654"/>
    <cellStyle name="Camp Output Field 2 2 2 6 6" xfId="14655"/>
    <cellStyle name="Camp Output Field 2 2 2 6 7" xfId="14656"/>
    <cellStyle name="Camp Output Field 2 2 2 7" xfId="14657"/>
    <cellStyle name="Camp Output Field 2 2 2 8" xfId="14658"/>
    <cellStyle name="Camp Output Field 2 2 2 9" xfId="14659"/>
    <cellStyle name="Camp Output Field 2 2 3" xfId="14660"/>
    <cellStyle name="Camp Output Field 2 2 3 2" xfId="14661"/>
    <cellStyle name="Camp Output Field 2 2 3 2 2" xfId="14662"/>
    <cellStyle name="Camp Output Field 2 2 3 2 2 2" xfId="14663"/>
    <cellStyle name="Camp Output Field 2 2 3 2 2 3" xfId="14664"/>
    <cellStyle name="Camp Output Field 2 2 3 2 2 4" xfId="14665"/>
    <cellStyle name="Camp Output Field 2 2 3 2 2 5" xfId="14666"/>
    <cellStyle name="Camp Output Field 2 2 3 2 2 6" xfId="14667"/>
    <cellStyle name="Camp Output Field 2 2 3 2 2 7" xfId="14668"/>
    <cellStyle name="Camp Output Field 2 2 3 2 2 8" xfId="14669"/>
    <cellStyle name="Camp Output Field 2 2 3 2 3" xfId="14670"/>
    <cellStyle name="Camp Output Field 2 2 3 2 3 2" xfId="14671"/>
    <cellStyle name="Camp Output Field 2 2 3 2 4" xfId="14672"/>
    <cellStyle name="Camp Output Field 2 2 3 2 5" xfId="14673"/>
    <cellStyle name="Camp Output Field 2 2 3 2 6" xfId="14674"/>
    <cellStyle name="Camp Output Field 2 2 3 2 7" xfId="14675"/>
    <cellStyle name="Camp Output Field 2 2 3 3" xfId="14676"/>
    <cellStyle name="Camp Output Field 2 2 3 3 2" xfId="14677"/>
    <cellStyle name="Camp Output Field 2 2 3 3 3" xfId="14678"/>
    <cellStyle name="Camp Output Field 2 2 3 3 4" xfId="14679"/>
    <cellStyle name="Camp Output Field 2 2 3 3 5" xfId="14680"/>
    <cellStyle name="Camp Output Field 2 2 3 3 6" xfId="14681"/>
    <cellStyle name="Camp Output Field 2 2 3 3 7" xfId="14682"/>
    <cellStyle name="Camp Output Field 2 2 3 4" xfId="14683"/>
    <cellStyle name="Camp Output Field 2 2 3 5" xfId="14684"/>
    <cellStyle name="Camp Output Field 2 2 3 6" xfId="14685"/>
    <cellStyle name="Camp Output Field 2 2 3 7" xfId="14686"/>
    <cellStyle name="Camp Output Field 2 2 3 8" xfId="14687"/>
    <cellStyle name="Camp Output Field 2 2 4" xfId="14688"/>
    <cellStyle name="Camp Output Field 2 2 4 2" xfId="14689"/>
    <cellStyle name="Camp Output Field 2 2 4 2 2" xfId="14690"/>
    <cellStyle name="Camp Output Field 2 2 4 2 2 2" xfId="14691"/>
    <cellStyle name="Camp Output Field 2 2 4 2 2 3" xfId="14692"/>
    <cellStyle name="Camp Output Field 2 2 4 2 2 4" xfId="14693"/>
    <cellStyle name="Camp Output Field 2 2 4 2 2 5" xfId="14694"/>
    <cellStyle name="Camp Output Field 2 2 4 2 2 6" xfId="14695"/>
    <cellStyle name="Camp Output Field 2 2 4 2 2 7" xfId="14696"/>
    <cellStyle name="Camp Output Field 2 2 4 2 2 8" xfId="14697"/>
    <cellStyle name="Camp Output Field 2 2 4 2 3" xfId="14698"/>
    <cellStyle name="Camp Output Field 2 2 4 2 3 2" xfId="14699"/>
    <cellStyle name="Camp Output Field 2 2 4 2 4" xfId="14700"/>
    <cellStyle name="Camp Output Field 2 2 4 2 5" xfId="14701"/>
    <cellStyle name="Camp Output Field 2 2 4 2 6" xfId="14702"/>
    <cellStyle name="Camp Output Field 2 2 4 2 7" xfId="14703"/>
    <cellStyle name="Camp Output Field 2 2 4 3" xfId="14704"/>
    <cellStyle name="Camp Output Field 2 2 4 3 2" xfId="14705"/>
    <cellStyle name="Camp Output Field 2 2 4 3 3" xfId="14706"/>
    <cellStyle name="Camp Output Field 2 2 4 3 4" xfId="14707"/>
    <cellStyle name="Camp Output Field 2 2 4 3 5" xfId="14708"/>
    <cellStyle name="Camp Output Field 2 2 4 3 6" xfId="14709"/>
    <cellStyle name="Camp Output Field 2 2 4 3 7" xfId="14710"/>
    <cellStyle name="Camp Output Field 2 2 4 4" xfId="14711"/>
    <cellStyle name="Camp Output Field 2 2 4 5" xfId="14712"/>
    <cellStyle name="Camp Output Field 2 2 4 6" xfId="14713"/>
    <cellStyle name="Camp Output Field 2 2 4 7" xfId="14714"/>
    <cellStyle name="Camp Output Field 2 2 4 8" xfId="14715"/>
    <cellStyle name="Camp Output Field 2 2 5" xfId="14716"/>
    <cellStyle name="Camp Output Field 2 2 5 2" xfId="14717"/>
    <cellStyle name="Camp Output Field 2 2 5 2 2" xfId="14718"/>
    <cellStyle name="Camp Output Field 2 2 5 2 2 2" xfId="14719"/>
    <cellStyle name="Camp Output Field 2 2 5 2 2 3" xfId="14720"/>
    <cellStyle name="Camp Output Field 2 2 5 2 2 4" xfId="14721"/>
    <cellStyle name="Camp Output Field 2 2 5 2 2 5" xfId="14722"/>
    <cellStyle name="Camp Output Field 2 2 5 2 2 6" xfId="14723"/>
    <cellStyle name="Camp Output Field 2 2 5 2 2 7" xfId="14724"/>
    <cellStyle name="Camp Output Field 2 2 5 2 2 8" xfId="14725"/>
    <cellStyle name="Camp Output Field 2 2 5 2 3" xfId="14726"/>
    <cellStyle name="Camp Output Field 2 2 5 2 3 2" xfId="14727"/>
    <cellStyle name="Camp Output Field 2 2 5 2 4" xfId="14728"/>
    <cellStyle name="Camp Output Field 2 2 5 2 5" xfId="14729"/>
    <cellStyle name="Camp Output Field 2 2 5 2 6" xfId="14730"/>
    <cellStyle name="Camp Output Field 2 2 5 2 7" xfId="14731"/>
    <cellStyle name="Camp Output Field 2 2 5 3" xfId="14732"/>
    <cellStyle name="Camp Output Field 2 2 5 3 2" xfId="14733"/>
    <cellStyle name="Camp Output Field 2 2 5 3 3" xfId="14734"/>
    <cellStyle name="Camp Output Field 2 2 5 3 4" xfId="14735"/>
    <cellStyle name="Camp Output Field 2 2 5 3 5" xfId="14736"/>
    <cellStyle name="Camp Output Field 2 2 5 3 6" xfId="14737"/>
    <cellStyle name="Camp Output Field 2 2 5 3 7" xfId="14738"/>
    <cellStyle name="Camp Output Field 2 2 5 4" xfId="14739"/>
    <cellStyle name="Camp Output Field 2 2 5 5" xfId="14740"/>
    <cellStyle name="Camp Output Field 2 2 5 6" xfId="14741"/>
    <cellStyle name="Camp Output Field 2 2 5 7" xfId="14742"/>
    <cellStyle name="Camp Output Field 2 2 5 8" xfId="14743"/>
    <cellStyle name="Camp Output Field 2 2 6" xfId="14744"/>
    <cellStyle name="Camp Output Field 2 2 6 2" xfId="14745"/>
    <cellStyle name="Camp Output Field 2 2 6 2 2" xfId="14746"/>
    <cellStyle name="Camp Output Field 2 2 6 2 3" xfId="14747"/>
    <cellStyle name="Camp Output Field 2 2 6 2 4" xfId="14748"/>
    <cellStyle name="Camp Output Field 2 2 6 2 5" xfId="14749"/>
    <cellStyle name="Camp Output Field 2 2 6 2 6" xfId="14750"/>
    <cellStyle name="Camp Output Field 2 2 6 2 7" xfId="14751"/>
    <cellStyle name="Camp Output Field 2 2 6 2 8" xfId="14752"/>
    <cellStyle name="Camp Output Field 2 2 6 3" xfId="14753"/>
    <cellStyle name="Camp Output Field 2 2 6 3 2" xfId="14754"/>
    <cellStyle name="Camp Output Field 2 2 6 4" xfId="14755"/>
    <cellStyle name="Camp Output Field 2 2 6 5" xfId="14756"/>
    <cellStyle name="Camp Output Field 2 2 6 6" xfId="14757"/>
    <cellStyle name="Camp Output Field 2 2 6 7" xfId="14758"/>
    <cellStyle name="Camp Output Field 2 2 7" xfId="14759"/>
    <cellStyle name="Camp Output Field 2 2 7 2" xfId="14760"/>
    <cellStyle name="Camp Output Field 2 2 7 3" xfId="14761"/>
    <cellStyle name="Camp Output Field 2 2 7 4" xfId="14762"/>
    <cellStyle name="Camp Output Field 2 2 7 5" xfId="14763"/>
    <cellStyle name="Camp Output Field 2 2 7 6" xfId="14764"/>
    <cellStyle name="Camp Output Field 2 2 7 7" xfId="14765"/>
    <cellStyle name="Camp Output Field 2 2 8" xfId="14766"/>
    <cellStyle name="Camp Output Field 2 2 9" xfId="14767"/>
    <cellStyle name="Camp Output Field 2 3" xfId="14768"/>
    <cellStyle name="Camp Output Field 2 3 10" xfId="14769"/>
    <cellStyle name="Camp Output Field 2 3 11" xfId="14770"/>
    <cellStyle name="Camp Output Field 2 3 12" xfId="14771"/>
    <cellStyle name="Camp Output Field 2 3 2" xfId="14772"/>
    <cellStyle name="Camp Output Field 2 3 2 10" xfId="14773"/>
    <cellStyle name="Camp Output Field 2 3 2 11" xfId="14774"/>
    <cellStyle name="Camp Output Field 2 3 2 2" xfId="14775"/>
    <cellStyle name="Camp Output Field 2 3 2 2 2" xfId="14776"/>
    <cellStyle name="Camp Output Field 2 3 2 2 2 2" xfId="14777"/>
    <cellStyle name="Camp Output Field 2 3 2 2 2 2 2" xfId="14778"/>
    <cellStyle name="Camp Output Field 2 3 2 2 2 2 3" xfId="14779"/>
    <cellStyle name="Camp Output Field 2 3 2 2 2 2 4" xfId="14780"/>
    <cellStyle name="Camp Output Field 2 3 2 2 2 2 5" xfId="14781"/>
    <cellStyle name="Camp Output Field 2 3 2 2 2 2 6" xfId="14782"/>
    <cellStyle name="Camp Output Field 2 3 2 2 2 2 7" xfId="14783"/>
    <cellStyle name="Camp Output Field 2 3 2 2 2 2 8" xfId="14784"/>
    <cellStyle name="Camp Output Field 2 3 2 2 2 3" xfId="14785"/>
    <cellStyle name="Camp Output Field 2 3 2 2 2 3 2" xfId="14786"/>
    <cellStyle name="Camp Output Field 2 3 2 2 2 4" xfId="14787"/>
    <cellStyle name="Camp Output Field 2 3 2 2 2 5" xfId="14788"/>
    <cellStyle name="Camp Output Field 2 3 2 2 2 6" xfId="14789"/>
    <cellStyle name="Camp Output Field 2 3 2 2 2 7" xfId="14790"/>
    <cellStyle name="Camp Output Field 2 3 2 2 3" xfId="14791"/>
    <cellStyle name="Camp Output Field 2 3 2 2 3 2" xfId="14792"/>
    <cellStyle name="Camp Output Field 2 3 2 2 3 3" xfId="14793"/>
    <cellStyle name="Camp Output Field 2 3 2 2 3 4" xfId="14794"/>
    <cellStyle name="Camp Output Field 2 3 2 2 3 5" xfId="14795"/>
    <cellStyle name="Camp Output Field 2 3 2 2 3 6" xfId="14796"/>
    <cellStyle name="Camp Output Field 2 3 2 2 3 7" xfId="14797"/>
    <cellStyle name="Camp Output Field 2 3 2 2 4" xfId="14798"/>
    <cellStyle name="Camp Output Field 2 3 2 2 5" xfId="14799"/>
    <cellStyle name="Camp Output Field 2 3 2 2 6" xfId="14800"/>
    <cellStyle name="Camp Output Field 2 3 2 2 7" xfId="14801"/>
    <cellStyle name="Camp Output Field 2 3 2 2 8" xfId="14802"/>
    <cellStyle name="Camp Output Field 2 3 2 3" xfId="14803"/>
    <cellStyle name="Camp Output Field 2 3 2 3 2" xfId="14804"/>
    <cellStyle name="Camp Output Field 2 3 2 3 2 2" xfId="14805"/>
    <cellStyle name="Camp Output Field 2 3 2 3 2 2 2" xfId="14806"/>
    <cellStyle name="Camp Output Field 2 3 2 3 2 2 3" xfId="14807"/>
    <cellStyle name="Camp Output Field 2 3 2 3 2 2 4" xfId="14808"/>
    <cellStyle name="Camp Output Field 2 3 2 3 2 2 5" xfId="14809"/>
    <cellStyle name="Camp Output Field 2 3 2 3 2 2 6" xfId="14810"/>
    <cellStyle name="Camp Output Field 2 3 2 3 2 2 7" xfId="14811"/>
    <cellStyle name="Camp Output Field 2 3 2 3 2 2 8" xfId="14812"/>
    <cellStyle name="Camp Output Field 2 3 2 3 2 3" xfId="14813"/>
    <cellStyle name="Camp Output Field 2 3 2 3 2 3 2" xfId="14814"/>
    <cellStyle name="Camp Output Field 2 3 2 3 2 4" xfId="14815"/>
    <cellStyle name="Camp Output Field 2 3 2 3 2 5" xfId="14816"/>
    <cellStyle name="Camp Output Field 2 3 2 3 2 6" xfId="14817"/>
    <cellStyle name="Camp Output Field 2 3 2 3 2 7" xfId="14818"/>
    <cellStyle name="Camp Output Field 2 3 2 3 3" xfId="14819"/>
    <cellStyle name="Camp Output Field 2 3 2 3 3 2" xfId="14820"/>
    <cellStyle name="Camp Output Field 2 3 2 3 3 3" xfId="14821"/>
    <cellStyle name="Camp Output Field 2 3 2 3 3 4" xfId="14822"/>
    <cellStyle name="Camp Output Field 2 3 2 3 3 5" xfId="14823"/>
    <cellStyle name="Camp Output Field 2 3 2 3 3 6" xfId="14824"/>
    <cellStyle name="Camp Output Field 2 3 2 3 3 7" xfId="14825"/>
    <cellStyle name="Camp Output Field 2 3 2 3 4" xfId="14826"/>
    <cellStyle name="Camp Output Field 2 3 2 3 5" xfId="14827"/>
    <cellStyle name="Camp Output Field 2 3 2 3 6" xfId="14828"/>
    <cellStyle name="Camp Output Field 2 3 2 3 7" xfId="14829"/>
    <cellStyle name="Camp Output Field 2 3 2 3 8" xfId="14830"/>
    <cellStyle name="Camp Output Field 2 3 2 4" xfId="14831"/>
    <cellStyle name="Camp Output Field 2 3 2 4 2" xfId="14832"/>
    <cellStyle name="Camp Output Field 2 3 2 4 2 2" xfId="14833"/>
    <cellStyle name="Camp Output Field 2 3 2 4 2 2 2" xfId="14834"/>
    <cellStyle name="Camp Output Field 2 3 2 4 2 2 3" xfId="14835"/>
    <cellStyle name="Camp Output Field 2 3 2 4 2 2 4" xfId="14836"/>
    <cellStyle name="Camp Output Field 2 3 2 4 2 2 5" xfId="14837"/>
    <cellStyle name="Camp Output Field 2 3 2 4 2 2 6" xfId="14838"/>
    <cellStyle name="Camp Output Field 2 3 2 4 2 2 7" xfId="14839"/>
    <cellStyle name="Camp Output Field 2 3 2 4 2 2 8" xfId="14840"/>
    <cellStyle name="Camp Output Field 2 3 2 4 2 3" xfId="14841"/>
    <cellStyle name="Camp Output Field 2 3 2 4 2 3 2" xfId="14842"/>
    <cellStyle name="Camp Output Field 2 3 2 4 2 4" xfId="14843"/>
    <cellStyle name="Camp Output Field 2 3 2 4 2 5" xfId="14844"/>
    <cellStyle name="Camp Output Field 2 3 2 4 2 6" xfId="14845"/>
    <cellStyle name="Camp Output Field 2 3 2 4 2 7" xfId="14846"/>
    <cellStyle name="Camp Output Field 2 3 2 4 3" xfId="14847"/>
    <cellStyle name="Camp Output Field 2 3 2 4 3 2" xfId="14848"/>
    <cellStyle name="Camp Output Field 2 3 2 4 3 3" xfId="14849"/>
    <cellStyle name="Camp Output Field 2 3 2 4 3 4" xfId="14850"/>
    <cellStyle name="Camp Output Field 2 3 2 4 3 5" xfId="14851"/>
    <cellStyle name="Camp Output Field 2 3 2 4 3 6" xfId="14852"/>
    <cellStyle name="Camp Output Field 2 3 2 4 3 7" xfId="14853"/>
    <cellStyle name="Camp Output Field 2 3 2 4 4" xfId="14854"/>
    <cellStyle name="Camp Output Field 2 3 2 4 5" xfId="14855"/>
    <cellStyle name="Camp Output Field 2 3 2 4 6" xfId="14856"/>
    <cellStyle name="Camp Output Field 2 3 2 4 7" xfId="14857"/>
    <cellStyle name="Camp Output Field 2 3 2 4 8" xfId="14858"/>
    <cellStyle name="Camp Output Field 2 3 2 5" xfId="14859"/>
    <cellStyle name="Camp Output Field 2 3 2 5 2" xfId="14860"/>
    <cellStyle name="Camp Output Field 2 3 2 5 2 2" xfId="14861"/>
    <cellStyle name="Camp Output Field 2 3 2 5 2 3" xfId="14862"/>
    <cellStyle name="Camp Output Field 2 3 2 5 2 4" xfId="14863"/>
    <cellStyle name="Camp Output Field 2 3 2 5 2 5" xfId="14864"/>
    <cellStyle name="Camp Output Field 2 3 2 5 2 6" xfId="14865"/>
    <cellStyle name="Camp Output Field 2 3 2 5 2 7" xfId="14866"/>
    <cellStyle name="Camp Output Field 2 3 2 5 2 8" xfId="14867"/>
    <cellStyle name="Camp Output Field 2 3 2 5 3" xfId="14868"/>
    <cellStyle name="Camp Output Field 2 3 2 5 3 2" xfId="14869"/>
    <cellStyle name="Camp Output Field 2 3 2 5 4" xfId="14870"/>
    <cellStyle name="Camp Output Field 2 3 2 5 5" xfId="14871"/>
    <cellStyle name="Camp Output Field 2 3 2 5 6" xfId="14872"/>
    <cellStyle name="Camp Output Field 2 3 2 5 7" xfId="14873"/>
    <cellStyle name="Camp Output Field 2 3 2 6" xfId="14874"/>
    <cellStyle name="Camp Output Field 2 3 2 6 2" xfId="14875"/>
    <cellStyle name="Camp Output Field 2 3 2 6 3" xfId="14876"/>
    <cellStyle name="Camp Output Field 2 3 2 6 4" xfId="14877"/>
    <cellStyle name="Camp Output Field 2 3 2 6 5" xfId="14878"/>
    <cellStyle name="Camp Output Field 2 3 2 6 6" xfId="14879"/>
    <cellStyle name="Camp Output Field 2 3 2 6 7" xfId="14880"/>
    <cellStyle name="Camp Output Field 2 3 2 7" xfId="14881"/>
    <cellStyle name="Camp Output Field 2 3 2 8" xfId="14882"/>
    <cellStyle name="Camp Output Field 2 3 2 9" xfId="14883"/>
    <cellStyle name="Camp Output Field 2 3 3" xfId="14884"/>
    <cellStyle name="Camp Output Field 2 3 3 2" xfId="14885"/>
    <cellStyle name="Camp Output Field 2 3 3 2 2" xfId="14886"/>
    <cellStyle name="Camp Output Field 2 3 3 2 2 2" xfId="14887"/>
    <cellStyle name="Camp Output Field 2 3 3 2 2 3" xfId="14888"/>
    <cellStyle name="Camp Output Field 2 3 3 2 2 4" xfId="14889"/>
    <cellStyle name="Camp Output Field 2 3 3 2 2 5" xfId="14890"/>
    <cellStyle name="Camp Output Field 2 3 3 2 2 6" xfId="14891"/>
    <cellStyle name="Camp Output Field 2 3 3 2 2 7" xfId="14892"/>
    <cellStyle name="Camp Output Field 2 3 3 2 2 8" xfId="14893"/>
    <cellStyle name="Camp Output Field 2 3 3 2 3" xfId="14894"/>
    <cellStyle name="Camp Output Field 2 3 3 2 3 2" xfId="14895"/>
    <cellStyle name="Camp Output Field 2 3 3 2 4" xfId="14896"/>
    <cellStyle name="Camp Output Field 2 3 3 2 5" xfId="14897"/>
    <cellStyle name="Camp Output Field 2 3 3 2 6" xfId="14898"/>
    <cellStyle name="Camp Output Field 2 3 3 2 7" xfId="14899"/>
    <cellStyle name="Camp Output Field 2 3 3 3" xfId="14900"/>
    <cellStyle name="Camp Output Field 2 3 3 3 2" xfId="14901"/>
    <cellStyle name="Camp Output Field 2 3 3 3 3" xfId="14902"/>
    <cellStyle name="Camp Output Field 2 3 3 3 4" xfId="14903"/>
    <cellStyle name="Camp Output Field 2 3 3 3 5" xfId="14904"/>
    <cellStyle name="Camp Output Field 2 3 3 3 6" xfId="14905"/>
    <cellStyle name="Camp Output Field 2 3 3 3 7" xfId="14906"/>
    <cellStyle name="Camp Output Field 2 3 3 4" xfId="14907"/>
    <cellStyle name="Camp Output Field 2 3 3 5" xfId="14908"/>
    <cellStyle name="Camp Output Field 2 3 3 6" xfId="14909"/>
    <cellStyle name="Camp Output Field 2 3 3 7" xfId="14910"/>
    <cellStyle name="Camp Output Field 2 3 3 8" xfId="14911"/>
    <cellStyle name="Camp Output Field 2 3 4" xfId="14912"/>
    <cellStyle name="Camp Output Field 2 3 4 2" xfId="14913"/>
    <cellStyle name="Camp Output Field 2 3 4 2 2" xfId="14914"/>
    <cellStyle name="Camp Output Field 2 3 4 2 2 2" xfId="14915"/>
    <cellStyle name="Camp Output Field 2 3 4 2 2 3" xfId="14916"/>
    <cellStyle name="Camp Output Field 2 3 4 2 2 4" xfId="14917"/>
    <cellStyle name="Camp Output Field 2 3 4 2 2 5" xfId="14918"/>
    <cellStyle name="Camp Output Field 2 3 4 2 2 6" xfId="14919"/>
    <cellStyle name="Camp Output Field 2 3 4 2 2 7" xfId="14920"/>
    <cellStyle name="Camp Output Field 2 3 4 2 2 8" xfId="14921"/>
    <cellStyle name="Camp Output Field 2 3 4 2 3" xfId="14922"/>
    <cellStyle name="Camp Output Field 2 3 4 2 3 2" xfId="14923"/>
    <cellStyle name="Camp Output Field 2 3 4 2 4" xfId="14924"/>
    <cellStyle name="Camp Output Field 2 3 4 2 5" xfId="14925"/>
    <cellStyle name="Camp Output Field 2 3 4 2 6" xfId="14926"/>
    <cellStyle name="Camp Output Field 2 3 4 2 7" xfId="14927"/>
    <cellStyle name="Camp Output Field 2 3 4 3" xfId="14928"/>
    <cellStyle name="Camp Output Field 2 3 4 3 2" xfId="14929"/>
    <cellStyle name="Camp Output Field 2 3 4 3 3" xfId="14930"/>
    <cellStyle name="Camp Output Field 2 3 4 3 4" xfId="14931"/>
    <cellStyle name="Camp Output Field 2 3 4 3 5" xfId="14932"/>
    <cellStyle name="Camp Output Field 2 3 4 3 6" xfId="14933"/>
    <cellStyle name="Camp Output Field 2 3 4 3 7" xfId="14934"/>
    <cellStyle name="Camp Output Field 2 3 4 4" xfId="14935"/>
    <cellStyle name="Camp Output Field 2 3 4 5" xfId="14936"/>
    <cellStyle name="Camp Output Field 2 3 4 6" xfId="14937"/>
    <cellStyle name="Camp Output Field 2 3 4 7" xfId="14938"/>
    <cellStyle name="Camp Output Field 2 3 4 8" xfId="14939"/>
    <cellStyle name="Camp Output Field 2 3 5" xfId="14940"/>
    <cellStyle name="Camp Output Field 2 3 5 2" xfId="14941"/>
    <cellStyle name="Camp Output Field 2 3 5 2 2" xfId="14942"/>
    <cellStyle name="Camp Output Field 2 3 5 2 2 2" xfId="14943"/>
    <cellStyle name="Camp Output Field 2 3 5 2 2 3" xfId="14944"/>
    <cellStyle name="Camp Output Field 2 3 5 2 2 4" xfId="14945"/>
    <cellStyle name="Camp Output Field 2 3 5 2 2 5" xfId="14946"/>
    <cellStyle name="Camp Output Field 2 3 5 2 2 6" xfId="14947"/>
    <cellStyle name="Camp Output Field 2 3 5 2 2 7" xfId="14948"/>
    <cellStyle name="Camp Output Field 2 3 5 2 2 8" xfId="14949"/>
    <cellStyle name="Camp Output Field 2 3 5 2 3" xfId="14950"/>
    <cellStyle name="Camp Output Field 2 3 5 2 3 2" xfId="14951"/>
    <cellStyle name="Camp Output Field 2 3 5 2 4" xfId="14952"/>
    <cellStyle name="Camp Output Field 2 3 5 2 5" xfId="14953"/>
    <cellStyle name="Camp Output Field 2 3 5 2 6" xfId="14954"/>
    <cellStyle name="Camp Output Field 2 3 5 2 7" xfId="14955"/>
    <cellStyle name="Camp Output Field 2 3 5 3" xfId="14956"/>
    <cellStyle name="Camp Output Field 2 3 5 3 2" xfId="14957"/>
    <cellStyle name="Camp Output Field 2 3 5 3 3" xfId="14958"/>
    <cellStyle name="Camp Output Field 2 3 5 3 4" xfId="14959"/>
    <cellStyle name="Camp Output Field 2 3 5 3 5" xfId="14960"/>
    <cellStyle name="Camp Output Field 2 3 5 3 6" xfId="14961"/>
    <cellStyle name="Camp Output Field 2 3 5 3 7" xfId="14962"/>
    <cellStyle name="Camp Output Field 2 3 5 4" xfId="14963"/>
    <cellStyle name="Camp Output Field 2 3 5 5" xfId="14964"/>
    <cellStyle name="Camp Output Field 2 3 5 6" xfId="14965"/>
    <cellStyle name="Camp Output Field 2 3 5 7" xfId="14966"/>
    <cellStyle name="Camp Output Field 2 3 5 8" xfId="14967"/>
    <cellStyle name="Camp Output Field 2 3 6" xfId="14968"/>
    <cellStyle name="Camp Output Field 2 3 6 2" xfId="14969"/>
    <cellStyle name="Camp Output Field 2 3 6 2 2" xfId="14970"/>
    <cellStyle name="Camp Output Field 2 3 6 2 3" xfId="14971"/>
    <cellStyle name="Camp Output Field 2 3 6 2 4" xfId="14972"/>
    <cellStyle name="Camp Output Field 2 3 6 2 5" xfId="14973"/>
    <cellStyle name="Camp Output Field 2 3 6 2 6" xfId="14974"/>
    <cellStyle name="Camp Output Field 2 3 6 2 7" xfId="14975"/>
    <cellStyle name="Camp Output Field 2 3 6 2 8" xfId="14976"/>
    <cellStyle name="Camp Output Field 2 3 6 3" xfId="14977"/>
    <cellStyle name="Camp Output Field 2 3 6 3 2" xfId="14978"/>
    <cellStyle name="Camp Output Field 2 3 6 4" xfId="14979"/>
    <cellStyle name="Camp Output Field 2 3 6 5" xfId="14980"/>
    <cellStyle name="Camp Output Field 2 3 6 6" xfId="14981"/>
    <cellStyle name="Camp Output Field 2 3 6 7" xfId="14982"/>
    <cellStyle name="Camp Output Field 2 3 7" xfId="14983"/>
    <cellStyle name="Camp Output Field 2 3 7 2" xfId="14984"/>
    <cellStyle name="Camp Output Field 2 3 7 3" xfId="14985"/>
    <cellStyle name="Camp Output Field 2 3 7 4" xfId="14986"/>
    <cellStyle name="Camp Output Field 2 3 7 5" xfId="14987"/>
    <cellStyle name="Camp Output Field 2 3 7 6" xfId="14988"/>
    <cellStyle name="Camp Output Field 2 3 7 7" xfId="14989"/>
    <cellStyle name="Camp Output Field 2 3 8" xfId="14990"/>
    <cellStyle name="Camp Output Field 2 3 9" xfId="14991"/>
    <cellStyle name="Camp Output Field 2 4" xfId="14992"/>
    <cellStyle name="Camp Output Field 2 4 10" xfId="14993"/>
    <cellStyle name="Camp Output Field 2 4 11" xfId="14994"/>
    <cellStyle name="Camp Output Field 2 4 2" xfId="14995"/>
    <cellStyle name="Camp Output Field 2 4 2 2" xfId="14996"/>
    <cellStyle name="Camp Output Field 2 4 2 2 2" xfId="14997"/>
    <cellStyle name="Camp Output Field 2 4 2 2 2 2" xfId="14998"/>
    <cellStyle name="Camp Output Field 2 4 2 2 2 3" xfId="14999"/>
    <cellStyle name="Camp Output Field 2 4 2 2 2 4" xfId="15000"/>
    <cellStyle name="Camp Output Field 2 4 2 2 2 5" xfId="15001"/>
    <cellStyle name="Camp Output Field 2 4 2 2 2 6" xfId="15002"/>
    <cellStyle name="Camp Output Field 2 4 2 2 2 7" xfId="15003"/>
    <cellStyle name="Camp Output Field 2 4 2 2 2 8" xfId="15004"/>
    <cellStyle name="Camp Output Field 2 4 2 2 3" xfId="15005"/>
    <cellStyle name="Camp Output Field 2 4 2 2 3 2" xfId="15006"/>
    <cellStyle name="Camp Output Field 2 4 2 2 4" xfId="15007"/>
    <cellStyle name="Camp Output Field 2 4 2 2 5" xfId="15008"/>
    <cellStyle name="Camp Output Field 2 4 2 2 6" xfId="15009"/>
    <cellStyle name="Camp Output Field 2 4 2 2 7" xfId="15010"/>
    <cellStyle name="Camp Output Field 2 4 2 3" xfId="15011"/>
    <cellStyle name="Camp Output Field 2 4 2 3 2" xfId="15012"/>
    <cellStyle name="Camp Output Field 2 4 2 3 3" xfId="15013"/>
    <cellStyle name="Camp Output Field 2 4 2 3 4" xfId="15014"/>
    <cellStyle name="Camp Output Field 2 4 2 3 5" xfId="15015"/>
    <cellStyle name="Camp Output Field 2 4 2 3 6" xfId="15016"/>
    <cellStyle name="Camp Output Field 2 4 2 3 7" xfId="15017"/>
    <cellStyle name="Camp Output Field 2 4 2 4" xfId="15018"/>
    <cellStyle name="Camp Output Field 2 4 2 5" xfId="15019"/>
    <cellStyle name="Camp Output Field 2 4 2 6" xfId="15020"/>
    <cellStyle name="Camp Output Field 2 4 2 7" xfId="15021"/>
    <cellStyle name="Camp Output Field 2 4 2 8" xfId="15022"/>
    <cellStyle name="Camp Output Field 2 4 3" xfId="15023"/>
    <cellStyle name="Camp Output Field 2 4 3 2" xfId="15024"/>
    <cellStyle name="Camp Output Field 2 4 3 2 2" xfId="15025"/>
    <cellStyle name="Camp Output Field 2 4 3 2 2 2" xfId="15026"/>
    <cellStyle name="Camp Output Field 2 4 3 2 2 3" xfId="15027"/>
    <cellStyle name="Camp Output Field 2 4 3 2 2 4" xfId="15028"/>
    <cellStyle name="Camp Output Field 2 4 3 2 2 5" xfId="15029"/>
    <cellStyle name="Camp Output Field 2 4 3 2 2 6" xfId="15030"/>
    <cellStyle name="Camp Output Field 2 4 3 2 2 7" xfId="15031"/>
    <cellStyle name="Camp Output Field 2 4 3 2 2 8" xfId="15032"/>
    <cellStyle name="Camp Output Field 2 4 3 2 3" xfId="15033"/>
    <cellStyle name="Camp Output Field 2 4 3 2 3 2" xfId="15034"/>
    <cellStyle name="Camp Output Field 2 4 3 2 4" xfId="15035"/>
    <cellStyle name="Camp Output Field 2 4 3 2 5" xfId="15036"/>
    <cellStyle name="Camp Output Field 2 4 3 2 6" xfId="15037"/>
    <cellStyle name="Camp Output Field 2 4 3 2 7" xfId="15038"/>
    <cellStyle name="Camp Output Field 2 4 3 3" xfId="15039"/>
    <cellStyle name="Camp Output Field 2 4 3 3 2" xfId="15040"/>
    <cellStyle name="Camp Output Field 2 4 3 3 3" xfId="15041"/>
    <cellStyle name="Camp Output Field 2 4 3 3 4" xfId="15042"/>
    <cellStyle name="Camp Output Field 2 4 3 3 5" xfId="15043"/>
    <cellStyle name="Camp Output Field 2 4 3 3 6" xfId="15044"/>
    <cellStyle name="Camp Output Field 2 4 3 3 7" xfId="15045"/>
    <cellStyle name="Camp Output Field 2 4 3 4" xfId="15046"/>
    <cellStyle name="Camp Output Field 2 4 3 5" xfId="15047"/>
    <cellStyle name="Camp Output Field 2 4 3 6" xfId="15048"/>
    <cellStyle name="Camp Output Field 2 4 3 7" xfId="15049"/>
    <cellStyle name="Camp Output Field 2 4 3 8" xfId="15050"/>
    <cellStyle name="Camp Output Field 2 4 4" xfId="15051"/>
    <cellStyle name="Camp Output Field 2 4 4 2" xfId="15052"/>
    <cellStyle name="Camp Output Field 2 4 4 2 2" xfId="15053"/>
    <cellStyle name="Camp Output Field 2 4 4 2 2 2" xfId="15054"/>
    <cellStyle name="Camp Output Field 2 4 4 2 2 3" xfId="15055"/>
    <cellStyle name="Camp Output Field 2 4 4 2 2 4" xfId="15056"/>
    <cellStyle name="Camp Output Field 2 4 4 2 2 5" xfId="15057"/>
    <cellStyle name="Camp Output Field 2 4 4 2 2 6" xfId="15058"/>
    <cellStyle name="Camp Output Field 2 4 4 2 2 7" xfId="15059"/>
    <cellStyle name="Camp Output Field 2 4 4 2 2 8" xfId="15060"/>
    <cellStyle name="Camp Output Field 2 4 4 2 3" xfId="15061"/>
    <cellStyle name="Camp Output Field 2 4 4 2 3 2" xfId="15062"/>
    <cellStyle name="Camp Output Field 2 4 4 2 4" xfId="15063"/>
    <cellStyle name="Camp Output Field 2 4 4 2 5" xfId="15064"/>
    <cellStyle name="Camp Output Field 2 4 4 2 6" xfId="15065"/>
    <cellStyle name="Camp Output Field 2 4 4 2 7" xfId="15066"/>
    <cellStyle name="Camp Output Field 2 4 4 3" xfId="15067"/>
    <cellStyle name="Camp Output Field 2 4 4 3 2" xfId="15068"/>
    <cellStyle name="Camp Output Field 2 4 4 3 3" xfId="15069"/>
    <cellStyle name="Camp Output Field 2 4 4 3 4" xfId="15070"/>
    <cellStyle name="Camp Output Field 2 4 4 3 5" xfId="15071"/>
    <cellStyle name="Camp Output Field 2 4 4 3 6" xfId="15072"/>
    <cellStyle name="Camp Output Field 2 4 4 3 7" xfId="15073"/>
    <cellStyle name="Camp Output Field 2 4 4 4" xfId="15074"/>
    <cellStyle name="Camp Output Field 2 4 4 5" xfId="15075"/>
    <cellStyle name="Camp Output Field 2 4 4 6" xfId="15076"/>
    <cellStyle name="Camp Output Field 2 4 4 7" xfId="15077"/>
    <cellStyle name="Camp Output Field 2 4 4 8" xfId="15078"/>
    <cellStyle name="Camp Output Field 2 4 5" xfId="15079"/>
    <cellStyle name="Camp Output Field 2 4 5 2" xfId="15080"/>
    <cellStyle name="Camp Output Field 2 4 5 2 2" xfId="15081"/>
    <cellStyle name="Camp Output Field 2 4 5 2 3" xfId="15082"/>
    <cellStyle name="Camp Output Field 2 4 5 2 4" xfId="15083"/>
    <cellStyle name="Camp Output Field 2 4 5 2 5" xfId="15084"/>
    <cellStyle name="Camp Output Field 2 4 5 2 6" xfId="15085"/>
    <cellStyle name="Camp Output Field 2 4 5 2 7" xfId="15086"/>
    <cellStyle name="Camp Output Field 2 4 5 2 8" xfId="15087"/>
    <cellStyle name="Camp Output Field 2 4 5 3" xfId="15088"/>
    <cellStyle name="Camp Output Field 2 4 5 3 2" xfId="15089"/>
    <cellStyle name="Camp Output Field 2 4 5 4" xfId="15090"/>
    <cellStyle name="Camp Output Field 2 4 5 5" xfId="15091"/>
    <cellStyle name="Camp Output Field 2 4 5 6" xfId="15092"/>
    <cellStyle name="Camp Output Field 2 4 5 7" xfId="15093"/>
    <cellStyle name="Camp Output Field 2 4 6" xfId="15094"/>
    <cellStyle name="Camp Output Field 2 4 6 2" xfId="15095"/>
    <cellStyle name="Camp Output Field 2 4 6 3" xfId="15096"/>
    <cellStyle name="Camp Output Field 2 4 6 4" xfId="15097"/>
    <cellStyle name="Camp Output Field 2 4 6 5" xfId="15098"/>
    <cellStyle name="Camp Output Field 2 4 6 6" xfId="15099"/>
    <cellStyle name="Camp Output Field 2 4 6 7" xfId="15100"/>
    <cellStyle name="Camp Output Field 2 4 7" xfId="15101"/>
    <cellStyle name="Camp Output Field 2 4 8" xfId="15102"/>
    <cellStyle name="Camp Output Field 2 4 9" xfId="15103"/>
    <cellStyle name="Camp Output Field 2 5" xfId="15104"/>
    <cellStyle name="Camp Output Field 2 5 10" xfId="15105"/>
    <cellStyle name="Camp Output Field 2 5 11" xfId="15106"/>
    <cellStyle name="Camp Output Field 2 5 2" xfId="15107"/>
    <cellStyle name="Camp Output Field 2 5 2 2" xfId="15108"/>
    <cellStyle name="Camp Output Field 2 5 2 2 2" xfId="15109"/>
    <cellStyle name="Camp Output Field 2 5 2 2 2 2" xfId="15110"/>
    <cellStyle name="Camp Output Field 2 5 2 2 2 3" xfId="15111"/>
    <cellStyle name="Camp Output Field 2 5 2 2 2 4" xfId="15112"/>
    <cellStyle name="Camp Output Field 2 5 2 2 2 5" xfId="15113"/>
    <cellStyle name="Camp Output Field 2 5 2 2 2 6" xfId="15114"/>
    <cellStyle name="Camp Output Field 2 5 2 2 2 7" xfId="15115"/>
    <cellStyle name="Camp Output Field 2 5 2 2 2 8" xfId="15116"/>
    <cellStyle name="Camp Output Field 2 5 2 2 3" xfId="15117"/>
    <cellStyle name="Camp Output Field 2 5 2 2 3 2" xfId="15118"/>
    <cellStyle name="Camp Output Field 2 5 2 2 4" xfId="15119"/>
    <cellStyle name="Camp Output Field 2 5 2 2 5" xfId="15120"/>
    <cellStyle name="Camp Output Field 2 5 2 2 6" xfId="15121"/>
    <cellStyle name="Camp Output Field 2 5 2 2 7" xfId="15122"/>
    <cellStyle name="Camp Output Field 2 5 2 3" xfId="15123"/>
    <cellStyle name="Camp Output Field 2 5 2 3 2" xfId="15124"/>
    <cellStyle name="Camp Output Field 2 5 2 3 3" xfId="15125"/>
    <cellStyle name="Camp Output Field 2 5 2 3 4" xfId="15126"/>
    <cellStyle name="Camp Output Field 2 5 2 3 5" xfId="15127"/>
    <cellStyle name="Camp Output Field 2 5 2 3 6" xfId="15128"/>
    <cellStyle name="Camp Output Field 2 5 2 3 7" xfId="15129"/>
    <cellStyle name="Camp Output Field 2 5 2 4" xfId="15130"/>
    <cellStyle name="Camp Output Field 2 5 2 5" xfId="15131"/>
    <cellStyle name="Camp Output Field 2 5 2 6" xfId="15132"/>
    <cellStyle name="Camp Output Field 2 5 2 7" xfId="15133"/>
    <cellStyle name="Camp Output Field 2 5 2 8" xfId="15134"/>
    <cellStyle name="Camp Output Field 2 5 3" xfId="15135"/>
    <cellStyle name="Camp Output Field 2 5 3 2" xfId="15136"/>
    <cellStyle name="Camp Output Field 2 5 3 2 2" xfId="15137"/>
    <cellStyle name="Camp Output Field 2 5 3 2 2 2" xfId="15138"/>
    <cellStyle name="Camp Output Field 2 5 3 2 2 3" xfId="15139"/>
    <cellStyle name="Camp Output Field 2 5 3 2 2 4" xfId="15140"/>
    <cellStyle name="Camp Output Field 2 5 3 2 2 5" xfId="15141"/>
    <cellStyle name="Camp Output Field 2 5 3 2 2 6" xfId="15142"/>
    <cellStyle name="Camp Output Field 2 5 3 2 2 7" xfId="15143"/>
    <cellStyle name="Camp Output Field 2 5 3 2 2 8" xfId="15144"/>
    <cellStyle name="Camp Output Field 2 5 3 2 3" xfId="15145"/>
    <cellStyle name="Camp Output Field 2 5 3 2 3 2" xfId="15146"/>
    <cellStyle name="Camp Output Field 2 5 3 2 4" xfId="15147"/>
    <cellStyle name="Camp Output Field 2 5 3 2 5" xfId="15148"/>
    <cellStyle name="Camp Output Field 2 5 3 2 6" xfId="15149"/>
    <cellStyle name="Camp Output Field 2 5 3 2 7" xfId="15150"/>
    <cellStyle name="Camp Output Field 2 5 3 3" xfId="15151"/>
    <cellStyle name="Camp Output Field 2 5 3 3 2" xfId="15152"/>
    <cellStyle name="Camp Output Field 2 5 3 3 3" xfId="15153"/>
    <cellStyle name="Camp Output Field 2 5 3 3 4" xfId="15154"/>
    <cellStyle name="Camp Output Field 2 5 3 3 5" xfId="15155"/>
    <cellStyle name="Camp Output Field 2 5 3 3 6" xfId="15156"/>
    <cellStyle name="Camp Output Field 2 5 3 3 7" xfId="15157"/>
    <cellStyle name="Camp Output Field 2 5 3 4" xfId="15158"/>
    <cellStyle name="Camp Output Field 2 5 3 5" xfId="15159"/>
    <cellStyle name="Camp Output Field 2 5 3 6" xfId="15160"/>
    <cellStyle name="Camp Output Field 2 5 3 7" xfId="15161"/>
    <cellStyle name="Camp Output Field 2 5 3 8" xfId="15162"/>
    <cellStyle name="Camp Output Field 2 5 4" xfId="15163"/>
    <cellStyle name="Camp Output Field 2 5 4 2" xfId="15164"/>
    <cellStyle name="Camp Output Field 2 5 4 2 2" xfId="15165"/>
    <cellStyle name="Camp Output Field 2 5 4 2 2 2" xfId="15166"/>
    <cellStyle name="Camp Output Field 2 5 4 2 2 3" xfId="15167"/>
    <cellStyle name="Camp Output Field 2 5 4 2 2 4" xfId="15168"/>
    <cellStyle name="Camp Output Field 2 5 4 2 2 5" xfId="15169"/>
    <cellStyle name="Camp Output Field 2 5 4 2 2 6" xfId="15170"/>
    <cellStyle name="Camp Output Field 2 5 4 2 2 7" xfId="15171"/>
    <cellStyle name="Camp Output Field 2 5 4 2 2 8" xfId="15172"/>
    <cellStyle name="Camp Output Field 2 5 4 2 3" xfId="15173"/>
    <cellStyle name="Camp Output Field 2 5 4 2 3 2" xfId="15174"/>
    <cellStyle name="Camp Output Field 2 5 4 2 4" xfId="15175"/>
    <cellStyle name="Camp Output Field 2 5 4 2 5" xfId="15176"/>
    <cellStyle name="Camp Output Field 2 5 4 2 6" xfId="15177"/>
    <cellStyle name="Camp Output Field 2 5 4 2 7" xfId="15178"/>
    <cellStyle name="Camp Output Field 2 5 4 3" xfId="15179"/>
    <cellStyle name="Camp Output Field 2 5 4 3 2" xfId="15180"/>
    <cellStyle name="Camp Output Field 2 5 4 3 3" xfId="15181"/>
    <cellStyle name="Camp Output Field 2 5 4 3 4" xfId="15182"/>
    <cellStyle name="Camp Output Field 2 5 4 3 5" xfId="15183"/>
    <cellStyle name="Camp Output Field 2 5 4 3 6" xfId="15184"/>
    <cellStyle name="Camp Output Field 2 5 4 3 7" xfId="15185"/>
    <cellStyle name="Camp Output Field 2 5 4 4" xfId="15186"/>
    <cellStyle name="Camp Output Field 2 5 4 5" xfId="15187"/>
    <cellStyle name="Camp Output Field 2 5 4 6" xfId="15188"/>
    <cellStyle name="Camp Output Field 2 5 4 7" xfId="15189"/>
    <cellStyle name="Camp Output Field 2 5 4 8" xfId="15190"/>
    <cellStyle name="Camp Output Field 2 5 5" xfId="15191"/>
    <cellStyle name="Camp Output Field 2 5 5 2" xfId="15192"/>
    <cellStyle name="Camp Output Field 2 5 5 2 2" xfId="15193"/>
    <cellStyle name="Camp Output Field 2 5 5 2 3" xfId="15194"/>
    <cellStyle name="Camp Output Field 2 5 5 2 4" xfId="15195"/>
    <cellStyle name="Camp Output Field 2 5 5 2 5" xfId="15196"/>
    <cellStyle name="Camp Output Field 2 5 5 2 6" xfId="15197"/>
    <cellStyle name="Camp Output Field 2 5 5 2 7" xfId="15198"/>
    <cellStyle name="Camp Output Field 2 5 5 2 8" xfId="15199"/>
    <cellStyle name="Camp Output Field 2 5 5 3" xfId="15200"/>
    <cellStyle name="Camp Output Field 2 5 5 3 2" xfId="15201"/>
    <cellStyle name="Camp Output Field 2 5 5 4" xfId="15202"/>
    <cellStyle name="Camp Output Field 2 5 5 5" xfId="15203"/>
    <cellStyle name="Camp Output Field 2 5 5 6" xfId="15204"/>
    <cellStyle name="Camp Output Field 2 5 5 7" xfId="15205"/>
    <cellStyle name="Camp Output Field 2 5 6" xfId="15206"/>
    <cellStyle name="Camp Output Field 2 5 6 2" xfId="15207"/>
    <cellStyle name="Camp Output Field 2 5 6 3" xfId="15208"/>
    <cellStyle name="Camp Output Field 2 5 6 4" xfId="15209"/>
    <cellStyle name="Camp Output Field 2 5 6 5" xfId="15210"/>
    <cellStyle name="Camp Output Field 2 5 6 6" xfId="15211"/>
    <cellStyle name="Camp Output Field 2 5 6 7" xfId="15212"/>
    <cellStyle name="Camp Output Field 2 5 7" xfId="15213"/>
    <cellStyle name="Camp Output Field 2 5 8" xfId="15214"/>
    <cellStyle name="Camp Output Field 2 5 9" xfId="15215"/>
    <cellStyle name="Camp Output Field 2 6" xfId="15216"/>
    <cellStyle name="Camp Output Field 2 6 2" xfId="15217"/>
    <cellStyle name="Camp Output Field 2 6 2 2" xfId="15218"/>
    <cellStyle name="Camp Output Field 2 6 2 2 2" xfId="15219"/>
    <cellStyle name="Camp Output Field 2 6 2 2 3" xfId="15220"/>
    <cellStyle name="Camp Output Field 2 6 2 2 4" xfId="15221"/>
    <cellStyle name="Camp Output Field 2 6 2 2 5" xfId="15222"/>
    <cellStyle name="Camp Output Field 2 6 2 2 6" xfId="15223"/>
    <cellStyle name="Camp Output Field 2 6 2 2 7" xfId="15224"/>
    <cellStyle name="Camp Output Field 2 6 2 2 8" xfId="15225"/>
    <cellStyle name="Camp Output Field 2 6 2 3" xfId="15226"/>
    <cellStyle name="Camp Output Field 2 6 2 3 2" xfId="15227"/>
    <cellStyle name="Camp Output Field 2 6 2 4" xfId="15228"/>
    <cellStyle name="Camp Output Field 2 6 2 5" xfId="15229"/>
    <cellStyle name="Camp Output Field 2 6 2 6" xfId="15230"/>
    <cellStyle name="Camp Output Field 2 6 2 7" xfId="15231"/>
    <cellStyle name="Camp Output Field 2 6 3" xfId="15232"/>
    <cellStyle name="Camp Output Field 2 6 3 2" xfId="15233"/>
    <cellStyle name="Camp Output Field 2 6 3 3" xfId="15234"/>
    <cellStyle name="Camp Output Field 2 6 3 4" xfId="15235"/>
    <cellStyle name="Camp Output Field 2 6 3 5" xfId="15236"/>
    <cellStyle name="Camp Output Field 2 6 3 6" xfId="15237"/>
    <cellStyle name="Camp Output Field 2 6 3 7" xfId="15238"/>
    <cellStyle name="Camp Output Field 2 6 4" xfId="15239"/>
    <cellStyle name="Camp Output Field 2 6 5" xfId="15240"/>
    <cellStyle name="Camp Output Field 2 6 6" xfId="15241"/>
    <cellStyle name="Camp Output Field 2 6 7" xfId="15242"/>
    <cellStyle name="Camp Output Field 2 6 8" xfId="15243"/>
    <cellStyle name="Camp Output Field 2 7" xfId="15244"/>
    <cellStyle name="Camp Output Field 2 7 2" xfId="15245"/>
    <cellStyle name="Camp Output Field 2 7 2 2" xfId="15246"/>
    <cellStyle name="Camp Output Field 2 7 2 2 2" xfId="15247"/>
    <cellStyle name="Camp Output Field 2 7 2 2 3" xfId="15248"/>
    <cellStyle name="Camp Output Field 2 7 2 2 4" xfId="15249"/>
    <cellStyle name="Camp Output Field 2 7 2 2 5" xfId="15250"/>
    <cellStyle name="Camp Output Field 2 7 2 2 6" xfId="15251"/>
    <cellStyle name="Camp Output Field 2 7 2 2 7" xfId="15252"/>
    <cellStyle name="Camp Output Field 2 7 2 2 8" xfId="15253"/>
    <cellStyle name="Camp Output Field 2 7 2 3" xfId="15254"/>
    <cellStyle name="Camp Output Field 2 7 2 3 2" xfId="15255"/>
    <cellStyle name="Camp Output Field 2 7 2 4" xfId="15256"/>
    <cellStyle name="Camp Output Field 2 7 2 5" xfId="15257"/>
    <cellStyle name="Camp Output Field 2 7 2 6" xfId="15258"/>
    <cellStyle name="Camp Output Field 2 7 2 7" xfId="15259"/>
    <cellStyle name="Camp Output Field 2 7 3" xfId="15260"/>
    <cellStyle name="Camp Output Field 2 7 3 2" xfId="15261"/>
    <cellStyle name="Camp Output Field 2 7 3 3" xfId="15262"/>
    <cellStyle name="Camp Output Field 2 7 3 4" xfId="15263"/>
    <cellStyle name="Camp Output Field 2 7 3 5" xfId="15264"/>
    <cellStyle name="Camp Output Field 2 7 3 6" xfId="15265"/>
    <cellStyle name="Camp Output Field 2 7 3 7" xfId="15266"/>
    <cellStyle name="Camp Output Field 2 7 4" xfId="15267"/>
    <cellStyle name="Camp Output Field 2 7 5" xfId="15268"/>
    <cellStyle name="Camp Output Field 2 7 6" xfId="15269"/>
    <cellStyle name="Camp Output Field 2 7 7" xfId="15270"/>
    <cellStyle name="Camp Output Field 2 7 8" xfId="15271"/>
    <cellStyle name="Camp Output Field 2 8" xfId="15272"/>
    <cellStyle name="Camp Output Field 2 8 2" xfId="15273"/>
    <cellStyle name="Camp Output Field 2 8 2 2" xfId="15274"/>
    <cellStyle name="Camp Output Field 2 8 2 2 2" xfId="15275"/>
    <cellStyle name="Camp Output Field 2 8 2 2 3" xfId="15276"/>
    <cellStyle name="Camp Output Field 2 8 2 2 4" xfId="15277"/>
    <cellStyle name="Camp Output Field 2 8 2 2 5" xfId="15278"/>
    <cellStyle name="Camp Output Field 2 8 2 2 6" xfId="15279"/>
    <cellStyle name="Camp Output Field 2 8 2 2 7" xfId="15280"/>
    <cellStyle name="Camp Output Field 2 8 2 2 8" xfId="15281"/>
    <cellStyle name="Camp Output Field 2 8 2 3" xfId="15282"/>
    <cellStyle name="Camp Output Field 2 8 2 3 2" xfId="15283"/>
    <cellStyle name="Camp Output Field 2 8 2 4" xfId="15284"/>
    <cellStyle name="Camp Output Field 2 8 2 5" xfId="15285"/>
    <cellStyle name="Camp Output Field 2 8 2 6" xfId="15286"/>
    <cellStyle name="Camp Output Field 2 8 2 7" xfId="15287"/>
    <cellStyle name="Camp Output Field 2 8 3" xfId="15288"/>
    <cellStyle name="Camp Output Field 2 8 3 2" xfId="15289"/>
    <cellStyle name="Camp Output Field 2 8 3 3" xfId="15290"/>
    <cellStyle name="Camp Output Field 2 8 3 4" xfId="15291"/>
    <cellStyle name="Camp Output Field 2 8 3 5" xfId="15292"/>
    <cellStyle name="Camp Output Field 2 8 3 6" xfId="15293"/>
    <cellStyle name="Camp Output Field 2 8 3 7" xfId="15294"/>
    <cellStyle name="Camp Output Field 2 8 4" xfId="15295"/>
    <cellStyle name="Camp Output Field 2 8 5" xfId="15296"/>
    <cellStyle name="Camp Output Field 2 8 6" xfId="15297"/>
    <cellStyle name="Camp Output Field 2 8 7" xfId="15298"/>
    <cellStyle name="Camp Output Field 2 8 8" xfId="15299"/>
    <cellStyle name="Camp Output Field 2 9" xfId="15300"/>
    <cellStyle name="Camp Output Field 2 9 2" xfId="15301"/>
    <cellStyle name="Camp Output Field 2 9 2 2" xfId="15302"/>
    <cellStyle name="Camp Output Field 2 9 2 3" xfId="15303"/>
    <cellStyle name="Camp Output Field 2 9 2 4" xfId="15304"/>
    <cellStyle name="Camp Output Field 2 9 2 5" xfId="15305"/>
    <cellStyle name="Camp Output Field 2 9 2 6" xfId="15306"/>
    <cellStyle name="Camp Output Field 2 9 2 7" xfId="15307"/>
    <cellStyle name="Camp Output Field 2 9 2 8" xfId="15308"/>
    <cellStyle name="Camp Output Field 2 9 3" xfId="15309"/>
    <cellStyle name="Camp Output Field 2 9 3 2" xfId="15310"/>
    <cellStyle name="Camp Output Field 2 9 4" xfId="15311"/>
    <cellStyle name="Camp Output Field 2 9 5" xfId="15312"/>
    <cellStyle name="Camp Output Field 2 9 6" xfId="15313"/>
    <cellStyle name="Camp Output Field 2 9 7" xfId="15314"/>
    <cellStyle name="Camp Output Field 20" xfId="15315"/>
    <cellStyle name="Camp Output Field 21" xfId="15316"/>
    <cellStyle name="Camp Output Field 22" xfId="15317"/>
    <cellStyle name="Camp Output Field 23" xfId="15318"/>
    <cellStyle name="Camp Output Field 3" xfId="15319"/>
    <cellStyle name="Camp Output Field 3 10" xfId="15320"/>
    <cellStyle name="Camp Output Field 3 11" xfId="15321"/>
    <cellStyle name="Camp Output Field 3 12" xfId="15322"/>
    <cellStyle name="Camp Output Field 3 13" xfId="15323"/>
    <cellStyle name="Camp Output Field 3 14" xfId="15324"/>
    <cellStyle name="Camp Output Field 3 2" xfId="15325"/>
    <cellStyle name="Camp Output Field 3 2 10" xfId="15326"/>
    <cellStyle name="Camp Output Field 3 2 11" xfId="15327"/>
    <cellStyle name="Camp Output Field 3 2 12" xfId="15328"/>
    <cellStyle name="Camp Output Field 3 2 2" xfId="15329"/>
    <cellStyle name="Camp Output Field 3 2 2 10" xfId="15330"/>
    <cellStyle name="Camp Output Field 3 2 2 11" xfId="15331"/>
    <cellStyle name="Camp Output Field 3 2 2 2" xfId="15332"/>
    <cellStyle name="Camp Output Field 3 2 2 2 2" xfId="15333"/>
    <cellStyle name="Camp Output Field 3 2 2 2 2 2" xfId="15334"/>
    <cellStyle name="Camp Output Field 3 2 2 2 2 2 2" xfId="15335"/>
    <cellStyle name="Camp Output Field 3 2 2 2 2 2 3" xfId="15336"/>
    <cellStyle name="Camp Output Field 3 2 2 2 2 2 4" xfId="15337"/>
    <cellStyle name="Camp Output Field 3 2 2 2 2 2 5" xfId="15338"/>
    <cellStyle name="Camp Output Field 3 2 2 2 2 2 6" xfId="15339"/>
    <cellStyle name="Camp Output Field 3 2 2 2 2 2 7" xfId="15340"/>
    <cellStyle name="Camp Output Field 3 2 2 2 2 2 8" xfId="15341"/>
    <cellStyle name="Camp Output Field 3 2 2 2 2 3" xfId="15342"/>
    <cellStyle name="Camp Output Field 3 2 2 2 2 3 2" xfId="15343"/>
    <cellStyle name="Camp Output Field 3 2 2 2 2 4" xfId="15344"/>
    <cellStyle name="Camp Output Field 3 2 2 2 2 5" xfId="15345"/>
    <cellStyle name="Camp Output Field 3 2 2 2 2 6" xfId="15346"/>
    <cellStyle name="Camp Output Field 3 2 2 2 2 7" xfId="15347"/>
    <cellStyle name="Camp Output Field 3 2 2 2 3" xfId="15348"/>
    <cellStyle name="Camp Output Field 3 2 2 2 3 2" xfId="15349"/>
    <cellStyle name="Camp Output Field 3 2 2 2 3 3" xfId="15350"/>
    <cellStyle name="Camp Output Field 3 2 2 2 3 4" xfId="15351"/>
    <cellStyle name="Camp Output Field 3 2 2 2 3 5" xfId="15352"/>
    <cellStyle name="Camp Output Field 3 2 2 2 3 6" xfId="15353"/>
    <cellStyle name="Camp Output Field 3 2 2 2 3 7" xfId="15354"/>
    <cellStyle name="Camp Output Field 3 2 2 2 4" xfId="15355"/>
    <cellStyle name="Camp Output Field 3 2 2 2 5" xfId="15356"/>
    <cellStyle name="Camp Output Field 3 2 2 2 6" xfId="15357"/>
    <cellStyle name="Camp Output Field 3 2 2 2 7" xfId="15358"/>
    <cellStyle name="Camp Output Field 3 2 2 2 8" xfId="15359"/>
    <cellStyle name="Camp Output Field 3 2 2 3" xfId="15360"/>
    <cellStyle name="Camp Output Field 3 2 2 3 2" xfId="15361"/>
    <cellStyle name="Camp Output Field 3 2 2 3 2 2" xfId="15362"/>
    <cellStyle name="Camp Output Field 3 2 2 3 2 2 2" xfId="15363"/>
    <cellStyle name="Camp Output Field 3 2 2 3 2 2 3" xfId="15364"/>
    <cellStyle name="Camp Output Field 3 2 2 3 2 2 4" xfId="15365"/>
    <cellStyle name="Camp Output Field 3 2 2 3 2 2 5" xfId="15366"/>
    <cellStyle name="Camp Output Field 3 2 2 3 2 2 6" xfId="15367"/>
    <cellStyle name="Camp Output Field 3 2 2 3 2 2 7" xfId="15368"/>
    <cellStyle name="Camp Output Field 3 2 2 3 2 2 8" xfId="15369"/>
    <cellStyle name="Camp Output Field 3 2 2 3 2 3" xfId="15370"/>
    <cellStyle name="Camp Output Field 3 2 2 3 2 3 2" xfId="15371"/>
    <cellStyle name="Camp Output Field 3 2 2 3 2 4" xfId="15372"/>
    <cellStyle name="Camp Output Field 3 2 2 3 2 5" xfId="15373"/>
    <cellStyle name="Camp Output Field 3 2 2 3 2 6" xfId="15374"/>
    <cellStyle name="Camp Output Field 3 2 2 3 2 7" xfId="15375"/>
    <cellStyle name="Camp Output Field 3 2 2 3 3" xfId="15376"/>
    <cellStyle name="Camp Output Field 3 2 2 3 3 2" xfId="15377"/>
    <cellStyle name="Camp Output Field 3 2 2 3 3 3" xfId="15378"/>
    <cellStyle name="Camp Output Field 3 2 2 3 3 4" xfId="15379"/>
    <cellStyle name="Camp Output Field 3 2 2 3 3 5" xfId="15380"/>
    <cellStyle name="Camp Output Field 3 2 2 3 3 6" xfId="15381"/>
    <cellStyle name="Camp Output Field 3 2 2 3 3 7" xfId="15382"/>
    <cellStyle name="Camp Output Field 3 2 2 3 4" xfId="15383"/>
    <cellStyle name="Camp Output Field 3 2 2 3 5" xfId="15384"/>
    <cellStyle name="Camp Output Field 3 2 2 3 6" xfId="15385"/>
    <cellStyle name="Camp Output Field 3 2 2 3 7" xfId="15386"/>
    <cellStyle name="Camp Output Field 3 2 2 3 8" xfId="15387"/>
    <cellStyle name="Camp Output Field 3 2 2 4" xfId="15388"/>
    <cellStyle name="Camp Output Field 3 2 2 4 2" xfId="15389"/>
    <cellStyle name="Camp Output Field 3 2 2 4 2 2" xfId="15390"/>
    <cellStyle name="Camp Output Field 3 2 2 4 2 2 2" xfId="15391"/>
    <cellStyle name="Camp Output Field 3 2 2 4 2 2 3" xfId="15392"/>
    <cellStyle name="Camp Output Field 3 2 2 4 2 2 4" xfId="15393"/>
    <cellStyle name="Camp Output Field 3 2 2 4 2 2 5" xfId="15394"/>
    <cellStyle name="Camp Output Field 3 2 2 4 2 2 6" xfId="15395"/>
    <cellStyle name="Camp Output Field 3 2 2 4 2 2 7" xfId="15396"/>
    <cellStyle name="Camp Output Field 3 2 2 4 2 2 8" xfId="15397"/>
    <cellStyle name="Camp Output Field 3 2 2 4 2 3" xfId="15398"/>
    <cellStyle name="Camp Output Field 3 2 2 4 2 3 2" xfId="15399"/>
    <cellStyle name="Camp Output Field 3 2 2 4 2 4" xfId="15400"/>
    <cellStyle name="Camp Output Field 3 2 2 4 2 5" xfId="15401"/>
    <cellStyle name="Camp Output Field 3 2 2 4 2 6" xfId="15402"/>
    <cellStyle name="Camp Output Field 3 2 2 4 2 7" xfId="15403"/>
    <cellStyle name="Camp Output Field 3 2 2 4 3" xfId="15404"/>
    <cellStyle name="Camp Output Field 3 2 2 4 3 2" xfId="15405"/>
    <cellStyle name="Camp Output Field 3 2 2 4 3 3" xfId="15406"/>
    <cellStyle name="Camp Output Field 3 2 2 4 3 4" xfId="15407"/>
    <cellStyle name="Camp Output Field 3 2 2 4 3 5" xfId="15408"/>
    <cellStyle name="Camp Output Field 3 2 2 4 3 6" xfId="15409"/>
    <cellStyle name="Camp Output Field 3 2 2 4 3 7" xfId="15410"/>
    <cellStyle name="Camp Output Field 3 2 2 4 4" xfId="15411"/>
    <cellStyle name="Camp Output Field 3 2 2 4 5" xfId="15412"/>
    <cellStyle name="Camp Output Field 3 2 2 4 6" xfId="15413"/>
    <cellStyle name="Camp Output Field 3 2 2 4 7" xfId="15414"/>
    <cellStyle name="Camp Output Field 3 2 2 4 8" xfId="15415"/>
    <cellStyle name="Camp Output Field 3 2 2 5" xfId="15416"/>
    <cellStyle name="Camp Output Field 3 2 2 5 2" xfId="15417"/>
    <cellStyle name="Camp Output Field 3 2 2 5 2 2" xfId="15418"/>
    <cellStyle name="Camp Output Field 3 2 2 5 2 3" xfId="15419"/>
    <cellStyle name="Camp Output Field 3 2 2 5 2 4" xfId="15420"/>
    <cellStyle name="Camp Output Field 3 2 2 5 2 5" xfId="15421"/>
    <cellStyle name="Camp Output Field 3 2 2 5 2 6" xfId="15422"/>
    <cellStyle name="Camp Output Field 3 2 2 5 2 7" xfId="15423"/>
    <cellStyle name="Camp Output Field 3 2 2 5 2 8" xfId="15424"/>
    <cellStyle name="Camp Output Field 3 2 2 5 3" xfId="15425"/>
    <cellStyle name="Camp Output Field 3 2 2 5 3 2" xfId="15426"/>
    <cellStyle name="Camp Output Field 3 2 2 5 4" xfId="15427"/>
    <cellStyle name="Camp Output Field 3 2 2 5 5" xfId="15428"/>
    <cellStyle name="Camp Output Field 3 2 2 5 6" xfId="15429"/>
    <cellStyle name="Camp Output Field 3 2 2 5 7" xfId="15430"/>
    <cellStyle name="Camp Output Field 3 2 2 6" xfId="15431"/>
    <cellStyle name="Camp Output Field 3 2 2 6 2" xfId="15432"/>
    <cellStyle name="Camp Output Field 3 2 2 6 3" xfId="15433"/>
    <cellStyle name="Camp Output Field 3 2 2 6 4" xfId="15434"/>
    <cellStyle name="Camp Output Field 3 2 2 6 5" xfId="15435"/>
    <cellStyle name="Camp Output Field 3 2 2 6 6" xfId="15436"/>
    <cellStyle name="Camp Output Field 3 2 2 6 7" xfId="15437"/>
    <cellStyle name="Camp Output Field 3 2 2 7" xfId="15438"/>
    <cellStyle name="Camp Output Field 3 2 2 8" xfId="15439"/>
    <cellStyle name="Camp Output Field 3 2 2 9" xfId="15440"/>
    <cellStyle name="Camp Output Field 3 2 3" xfId="15441"/>
    <cellStyle name="Camp Output Field 3 2 3 2" xfId="15442"/>
    <cellStyle name="Camp Output Field 3 2 3 2 2" xfId="15443"/>
    <cellStyle name="Camp Output Field 3 2 3 2 2 2" xfId="15444"/>
    <cellStyle name="Camp Output Field 3 2 3 2 2 3" xfId="15445"/>
    <cellStyle name="Camp Output Field 3 2 3 2 2 4" xfId="15446"/>
    <cellStyle name="Camp Output Field 3 2 3 2 2 5" xfId="15447"/>
    <cellStyle name="Camp Output Field 3 2 3 2 2 6" xfId="15448"/>
    <cellStyle name="Camp Output Field 3 2 3 2 2 7" xfId="15449"/>
    <cellStyle name="Camp Output Field 3 2 3 2 2 8" xfId="15450"/>
    <cellStyle name="Camp Output Field 3 2 3 2 3" xfId="15451"/>
    <cellStyle name="Camp Output Field 3 2 3 2 3 2" xfId="15452"/>
    <cellStyle name="Camp Output Field 3 2 3 2 4" xfId="15453"/>
    <cellStyle name="Camp Output Field 3 2 3 2 5" xfId="15454"/>
    <cellStyle name="Camp Output Field 3 2 3 2 6" xfId="15455"/>
    <cellStyle name="Camp Output Field 3 2 3 2 7" xfId="15456"/>
    <cellStyle name="Camp Output Field 3 2 3 3" xfId="15457"/>
    <cellStyle name="Camp Output Field 3 2 3 3 2" xfId="15458"/>
    <cellStyle name="Camp Output Field 3 2 3 3 3" xfId="15459"/>
    <cellStyle name="Camp Output Field 3 2 3 3 4" xfId="15460"/>
    <cellStyle name="Camp Output Field 3 2 3 3 5" xfId="15461"/>
    <cellStyle name="Camp Output Field 3 2 3 3 6" xfId="15462"/>
    <cellStyle name="Camp Output Field 3 2 3 3 7" xfId="15463"/>
    <cellStyle name="Camp Output Field 3 2 3 4" xfId="15464"/>
    <cellStyle name="Camp Output Field 3 2 3 5" xfId="15465"/>
    <cellStyle name="Camp Output Field 3 2 3 6" xfId="15466"/>
    <cellStyle name="Camp Output Field 3 2 3 7" xfId="15467"/>
    <cellStyle name="Camp Output Field 3 2 3 8" xfId="15468"/>
    <cellStyle name="Camp Output Field 3 2 4" xfId="15469"/>
    <cellStyle name="Camp Output Field 3 2 4 2" xfId="15470"/>
    <cellStyle name="Camp Output Field 3 2 4 2 2" xfId="15471"/>
    <cellStyle name="Camp Output Field 3 2 4 2 2 2" xfId="15472"/>
    <cellStyle name="Camp Output Field 3 2 4 2 2 3" xfId="15473"/>
    <cellStyle name="Camp Output Field 3 2 4 2 2 4" xfId="15474"/>
    <cellStyle name="Camp Output Field 3 2 4 2 2 5" xfId="15475"/>
    <cellStyle name="Camp Output Field 3 2 4 2 2 6" xfId="15476"/>
    <cellStyle name="Camp Output Field 3 2 4 2 2 7" xfId="15477"/>
    <cellStyle name="Camp Output Field 3 2 4 2 2 8" xfId="15478"/>
    <cellStyle name="Camp Output Field 3 2 4 2 3" xfId="15479"/>
    <cellStyle name="Camp Output Field 3 2 4 2 3 2" xfId="15480"/>
    <cellStyle name="Camp Output Field 3 2 4 2 4" xfId="15481"/>
    <cellStyle name="Camp Output Field 3 2 4 2 5" xfId="15482"/>
    <cellStyle name="Camp Output Field 3 2 4 2 6" xfId="15483"/>
    <cellStyle name="Camp Output Field 3 2 4 2 7" xfId="15484"/>
    <cellStyle name="Camp Output Field 3 2 4 3" xfId="15485"/>
    <cellStyle name="Camp Output Field 3 2 4 3 2" xfId="15486"/>
    <cellStyle name="Camp Output Field 3 2 4 3 3" xfId="15487"/>
    <cellStyle name="Camp Output Field 3 2 4 3 4" xfId="15488"/>
    <cellStyle name="Camp Output Field 3 2 4 3 5" xfId="15489"/>
    <cellStyle name="Camp Output Field 3 2 4 3 6" xfId="15490"/>
    <cellStyle name="Camp Output Field 3 2 4 3 7" xfId="15491"/>
    <cellStyle name="Camp Output Field 3 2 4 4" xfId="15492"/>
    <cellStyle name="Camp Output Field 3 2 4 5" xfId="15493"/>
    <cellStyle name="Camp Output Field 3 2 4 6" xfId="15494"/>
    <cellStyle name="Camp Output Field 3 2 4 7" xfId="15495"/>
    <cellStyle name="Camp Output Field 3 2 4 8" xfId="15496"/>
    <cellStyle name="Camp Output Field 3 2 5" xfId="15497"/>
    <cellStyle name="Camp Output Field 3 2 5 2" xfId="15498"/>
    <cellStyle name="Camp Output Field 3 2 5 2 2" xfId="15499"/>
    <cellStyle name="Camp Output Field 3 2 5 2 2 2" xfId="15500"/>
    <cellStyle name="Camp Output Field 3 2 5 2 2 3" xfId="15501"/>
    <cellStyle name="Camp Output Field 3 2 5 2 2 4" xfId="15502"/>
    <cellStyle name="Camp Output Field 3 2 5 2 2 5" xfId="15503"/>
    <cellStyle name="Camp Output Field 3 2 5 2 2 6" xfId="15504"/>
    <cellStyle name="Camp Output Field 3 2 5 2 2 7" xfId="15505"/>
    <cellStyle name="Camp Output Field 3 2 5 2 2 8" xfId="15506"/>
    <cellStyle name="Camp Output Field 3 2 5 2 3" xfId="15507"/>
    <cellStyle name="Camp Output Field 3 2 5 2 3 2" xfId="15508"/>
    <cellStyle name="Camp Output Field 3 2 5 2 4" xfId="15509"/>
    <cellStyle name="Camp Output Field 3 2 5 2 5" xfId="15510"/>
    <cellStyle name="Camp Output Field 3 2 5 2 6" xfId="15511"/>
    <cellStyle name="Camp Output Field 3 2 5 2 7" xfId="15512"/>
    <cellStyle name="Camp Output Field 3 2 5 3" xfId="15513"/>
    <cellStyle name="Camp Output Field 3 2 5 3 2" xfId="15514"/>
    <cellStyle name="Camp Output Field 3 2 5 3 3" xfId="15515"/>
    <cellStyle name="Camp Output Field 3 2 5 3 4" xfId="15516"/>
    <cellStyle name="Camp Output Field 3 2 5 3 5" xfId="15517"/>
    <cellStyle name="Camp Output Field 3 2 5 3 6" xfId="15518"/>
    <cellStyle name="Camp Output Field 3 2 5 3 7" xfId="15519"/>
    <cellStyle name="Camp Output Field 3 2 5 4" xfId="15520"/>
    <cellStyle name="Camp Output Field 3 2 5 5" xfId="15521"/>
    <cellStyle name="Camp Output Field 3 2 5 6" xfId="15522"/>
    <cellStyle name="Camp Output Field 3 2 5 7" xfId="15523"/>
    <cellStyle name="Camp Output Field 3 2 5 8" xfId="15524"/>
    <cellStyle name="Camp Output Field 3 2 6" xfId="15525"/>
    <cellStyle name="Camp Output Field 3 2 6 2" xfId="15526"/>
    <cellStyle name="Camp Output Field 3 2 6 2 2" xfId="15527"/>
    <cellStyle name="Camp Output Field 3 2 6 2 3" xfId="15528"/>
    <cellStyle name="Camp Output Field 3 2 6 2 4" xfId="15529"/>
    <cellStyle name="Camp Output Field 3 2 6 2 5" xfId="15530"/>
    <cellStyle name="Camp Output Field 3 2 6 2 6" xfId="15531"/>
    <cellStyle name="Camp Output Field 3 2 6 2 7" xfId="15532"/>
    <cellStyle name="Camp Output Field 3 2 6 2 8" xfId="15533"/>
    <cellStyle name="Camp Output Field 3 2 6 3" xfId="15534"/>
    <cellStyle name="Camp Output Field 3 2 6 3 2" xfId="15535"/>
    <cellStyle name="Camp Output Field 3 2 6 4" xfId="15536"/>
    <cellStyle name="Camp Output Field 3 2 6 5" xfId="15537"/>
    <cellStyle name="Camp Output Field 3 2 6 6" xfId="15538"/>
    <cellStyle name="Camp Output Field 3 2 6 7" xfId="15539"/>
    <cellStyle name="Camp Output Field 3 2 7" xfId="15540"/>
    <cellStyle name="Camp Output Field 3 2 7 2" xfId="15541"/>
    <cellStyle name="Camp Output Field 3 2 7 3" xfId="15542"/>
    <cellStyle name="Camp Output Field 3 2 7 4" xfId="15543"/>
    <cellStyle name="Camp Output Field 3 2 7 5" xfId="15544"/>
    <cellStyle name="Camp Output Field 3 2 7 6" xfId="15545"/>
    <cellStyle name="Camp Output Field 3 2 7 7" xfId="15546"/>
    <cellStyle name="Camp Output Field 3 2 8" xfId="15547"/>
    <cellStyle name="Camp Output Field 3 2 9" xfId="15548"/>
    <cellStyle name="Camp Output Field 3 3" xfId="15549"/>
    <cellStyle name="Camp Output Field 3 3 10" xfId="15550"/>
    <cellStyle name="Camp Output Field 3 3 11" xfId="15551"/>
    <cellStyle name="Camp Output Field 3 3 2" xfId="15552"/>
    <cellStyle name="Camp Output Field 3 3 2 2" xfId="15553"/>
    <cellStyle name="Camp Output Field 3 3 2 2 2" xfId="15554"/>
    <cellStyle name="Camp Output Field 3 3 2 2 2 2" xfId="15555"/>
    <cellStyle name="Camp Output Field 3 3 2 2 2 3" xfId="15556"/>
    <cellStyle name="Camp Output Field 3 3 2 2 2 4" xfId="15557"/>
    <cellStyle name="Camp Output Field 3 3 2 2 2 5" xfId="15558"/>
    <cellStyle name="Camp Output Field 3 3 2 2 2 6" xfId="15559"/>
    <cellStyle name="Camp Output Field 3 3 2 2 2 7" xfId="15560"/>
    <cellStyle name="Camp Output Field 3 3 2 2 2 8" xfId="15561"/>
    <cellStyle name="Camp Output Field 3 3 2 2 3" xfId="15562"/>
    <cellStyle name="Camp Output Field 3 3 2 2 3 2" xfId="15563"/>
    <cellStyle name="Camp Output Field 3 3 2 2 4" xfId="15564"/>
    <cellStyle name="Camp Output Field 3 3 2 2 5" xfId="15565"/>
    <cellStyle name="Camp Output Field 3 3 2 2 6" xfId="15566"/>
    <cellStyle name="Camp Output Field 3 3 2 2 7" xfId="15567"/>
    <cellStyle name="Camp Output Field 3 3 2 3" xfId="15568"/>
    <cellStyle name="Camp Output Field 3 3 2 3 2" xfId="15569"/>
    <cellStyle name="Camp Output Field 3 3 2 3 3" xfId="15570"/>
    <cellStyle name="Camp Output Field 3 3 2 3 4" xfId="15571"/>
    <cellStyle name="Camp Output Field 3 3 2 3 5" xfId="15572"/>
    <cellStyle name="Camp Output Field 3 3 2 3 6" xfId="15573"/>
    <cellStyle name="Camp Output Field 3 3 2 3 7" xfId="15574"/>
    <cellStyle name="Camp Output Field 3 3 2 4" xfId="15575"/>
    <cellStyle name="Camp Output Field 3 3 2 5" xfId="15576"/>
    <cellStyle name="Camp Output Field 3 3 2 6" xfId="15577"/>
    <cellStyle name="Camp Output Field 3 3 2 7" xfId="15578"/>
    <cellStyle name="Camp Output Field 3 3 2 8" xfId="15579"/>
    <cellStyle name="Camp Output Field 3 3 3" xfId="15580"/>
    <cellStyle name="Camp Output Field 3 3 3 2" xfId="15581"/>
    <cellStyle name="Camp Output Field 3 3 3 2 2" xfId="15582"/>
    <cellStyle name="Camp Output Field 3 3 3 2 2 2" xfId="15583"/>
    <cellStyle name="Camp Output Field 3 3 3 2 2 3" xfId="15584"/>
    <cellStyle name="Camp Output Field 3 3 3 2 2 4" xfId="15585"/>
    <cellStyle name="Camp Output Field 3 3 3 2 2 5" xfId="15586"/>
    <cellStyle name="Camp Output Field 3 3 3 2 2 6" xfId="15587"/>
    <cellStyle name="Camp Output Field 3 3 3 2 2 7" xfId="15588"/>
    <cellStyle name="Camp Output Field 3 3 3 2 2 8" xfId="15589"/>
    <cellStyle name="Camp Output Field 3 3 3 2 3" xfId="15590"/>
    <cellStyle name="Camp Output Field 3 3 3 2 3 2" xfId="15591"/>
    <cellStyle name="Camp Output Field 3 3 3 2 4" xfId="15592"/>
    <cellStyle name="Camp Output Field 3 3 3 2 5" xfId="15593"/>
    <cellStyle name="Camp Output Field 3 3 3 2 6" xfId="15594"/>
    <cellStyle name="Camp Output Field 3 3 3 2 7" xfId="15595"/>
    <cellStyle name="Camp Output Field 3 3 3 3" xfId="15596"/>
    <cellStyle name="Camp Output Field 3 3 3 3 2" xfId="15597"/>
    <cellStyle name="Camp Output Field 3 3 3 3 3" xfId="15598"/>
    <cellStyle name="Camp Output Field 3 3 3 3 4" xfId="15599"/>
    <cellStyle name="Camp Output Field 3 3 3 3 5" xfId="15600"/>
    <cellStyle name="Camp Output Field 3 3 3 3 6" xfId="15601"/>
    <cellStyle name="Camp Output Field 3 3 3 3 7" xfId="15602"/>
    <cellStyle name="Camp Output Field 3 3 3 4" xfId="15603"/>
    <cellStyle name="Camp Output Field 3 3 3 5" xfId="15604"/>
    <cellStyle name="Camp Output Field 3 3 3 6" xfId="15605"/>
    <cellStyle name="Camp Output Field 3 3 3 7" xfId="15606"/>
    <cellStyle name="Camp Output Field 3 3 3 8" xfId="15607"/>
    <cellStyle name="Camp Output Field 3 3 4" xfId="15608"/>
    <cellStyle name="Camp Output Field 3 3 4 2" xfId="15609"/>
    <cellStyle name="Camp Output Field 3 3 4 2 2" xfId="15610"/>
    <cellStyle name="Camp Output Field 3 3 4 2 2 2" xfId="15611"/>
    <cellStyle name="Camp Output Field 3 3 4 2 2 3" xfId="15612"/>
    <cellStyle name="Camp Output Field 3 3 4 2 2 4" xfId="15613"/>
    <cellStyle name="Camp Output Field 3 3 4 2 2 5" xfId="15614"/>
    <cellStyle name="Camp Output Field 3 3 4 2 2 6" xfId="15615"/>
    <cellStyle name="Camp Output Field 3 3 4 2 2 7" xfId="15616"/>
    <cellStyle name="Camp Output Field 3 3 4 2 2 8" xfId="15617"/>
    <cellStyle name="Camp Output Field 3 3 4 2 3" xfId="15618"/>
    <cellStyle name="Camp Output Field 3 3 4 2 3 2" xfId="15619"/>
    <cellStyle name="Camp Output Field 3 3 4 2 4" xfId="15620"/>
    <cellStyle name="Camp Output Field 3 3 4 2 5" xfId="15621"/>
    <cellStyle name="Camp Output Field 3 3 4 2 6" xfId="15622"/>
    <cellStyle name="Camp Output Field 3 3 4 2 7" xfId="15623"/>
    <cellStyle name="Camp Output Field 3 3 4 3" xfId="15624"/>
    <cellStyle name="Camp Output Field 3 3 4 3 2" xfId="15625"/>
    <cellStyle name="Camp Output Field 3 3 4 3 3" xfId="15626"/>
    <cellStyle name="Camp Output Field 3 3 4 3 4" xfId="15627"/>
    <cellStyle name="Camp Output Field 3 3 4 3 5" xfId="15628"/>
    <cellStyle name="Camp Output Field 3 3 4 3 6" xfId="15629"/>
    <cellStyle name="Camp Output Field 3 3 4 3 7" xfId="15630"/>
    <cellStyle name="Camp Output Field 3 3 4 4" xfId="15631"/>
    <cellStyle name="Camp Output Field 3 3 4 5" xfId="15632"/>
    <cellStyle name="Camp Output Field 3 3 4 6" xfId="15633"/>
    <cellStyle name="Camp Output Field 3 3 4 7" xfId="15634"/>
    <cellStyle name="Camp Output Field 3 3 4 8" xfId="15635"/>
    <cellStyle name="Camp Output Field 3 3 5" xfId="15636"/>
    <cellStyle name="Camp Output Field 3 3 5 2" xfId="15637"/>
    <cellStyle name="Camp Output Field 3 3 5 2 2" xfId="15638"/>
    <cellStyle name="Camp Output Field 3 3 5 2 3" xfId="15639"/>
    <cellStyle name="Camp Output Field 3 3 5 2 4" xfId="15640"/>
    <cellStyle name="Camp Output Field 3 3 5 2 5" xfId="15641"/>
    <cellStyle name="Camp Output Field 3 3 5 2 6" xfId="15642"/>
    <cellStyle name="Camp Output Field 3 3 5 2 7" xfId="15643"/>
    <cellStyle name="Camp Output Field 3 3 5 2 8" xfId="15644"/>
    <cellStyle name="Camp Output Field 3 3 5 3" xfId="15645"/>
    <cellStyle name="Camp Output Field 3 3 5 3 2" xfId="15646"/>
    <cellStyle name="Camp Output Field 3 3 5 4" xfId="15647"/>
    <cellStyle name="Camp Output Field 3 3 5 5" xfId="15648"/>
    <cellStyle name="Camp Output Field 3 3 5 6" xfId="15649"/>
    <cellStyle name="Camp Output Field 3 3 5 7" xfId="15650"/>
    <cellStyle name="Camp Output Field 3 3 6" xfId="15651"/>
    <cellStyle name="Camp Output Field 3 3 6 2" xfId="15652"/>
    <cellStyle name="Camp Output Field 3 3 6 3" xfId="15653"/>
    <cellStyle name="Camp Output Field 3 3 6 4" xfId="15654"/>
    <cellStyle name="Camp Output Field 3 3 6 5" xfId="15655"/>
    <cellStyle name="Camp Output Field 3 3 6 6" xfId="15656"/>
    <cellStyle name="Camp Output Field 3 3 6 7" xfId="15657"/>
    <cellStyle name="Camp Output Field 3 3 7" xfId="15658"/>
    <cellStyle name="Camp Output Field 3 3 8" xfId="15659"/>
    <cellStyle name="Camp Output Field 3 3 9" xfId="15660"/>
    <cellStyle name="Camp Output Field 3 4" xfId="15661"/>
    <cellStyle name="Camp Output Field 3 4 10" xfId="15662"/>
    <cellStyle name="Camp Output Field 3 4 11" xfId="15663"/>
    <cellStyle name="Camp Output Field 3 4 2" xfId="15664"/>
    <cellStyle name="Camp Output Field 3 4 2 2" xfId="15665"/>
    <cellStyle name="Camp Output Field 3 4 2 2 2" xfId="15666"/>
    <cellStyle name="Camp Output Field 3 4 2 2 2 2" xfId="15667"/>
    <cellStyle name="Camp Output Field 3 4 2 2 2 3" xfId="15668"/>
    <cellStyle name="Camp Output Field 3 4 2 2 2 4" xfId="15669"/>
    <cellStyle name="Camp Output Field 3 4 2 2 2 5" xfId="15670"/>
    <cellStyle name="Camp Output Field 3 4 2 2 2 6" xfId="15671"/>
    <cellStyle name="Camp Output Field 3 4 2 2 2 7" xfId="15672"/>
    <cellStyle name="Camp Output Field 3 4 2 2 2 8" xfId="15673"/>
    <cellStyle name="Camp Output Field 3 4 2 2 3" xfId="15674"/>
    <cellStyle name="Camp Output Field 3 4 2 2 3 2" xfId="15675"/>
    <cellStyle name="Camp Output Field 3 4 2 2 4" xfId="15676"/>
    <cellStyle name="Camp Output Field 3 4 2 2 5" xfId="15677"/>
    <cellStyle name="Camp Output Field 3 4 2 2 6" xfId="15678"/>
    <cellStyle name="Camp Output Field 3 4 2 2 7" xfId="15679"/>
    <cellStyle name="Camp Output Field 3 4 2 3" xfId="15680"/>
    <cellStyle name="Camp Output Field 3 4 2 3 2" xfId="15681"/>
    <cellStyle name="Camp Output Field 3 4 2 3 3" xfId="15682"/>
    <cellStyle name="Camp Output Field 3 4 2 3 4" xfId="15683"/>
    <cellStyle name="Camp Output Field 3 4 2 3 5" xfId="15684"/>
    <cellStyle name="Camp Output Field 3 4 2 3 6" xfId="15685"/>
    <cellStyle name="Camp Output Field 3 4 2 3 7" xfId="15686"/>
    <cellStyle name="Camp Output Field 3 4 2 4" xfId="15687"/>
    <cellStyle name="Camp Output Field 3 4 2 5" xfId="15688"/>
    <cellStyle name="Camp Output Field 3 4 2 6" xfId="15689"/>
    <cellStyle name="Camp Output Field 3 4 2 7" xfId="15690"/>
    <cellStyle name="Camp Output Field 3 4 2 8" xfId="15691"/>
    <cellStyle name="Camp Output Field 3 4 3" xfId="15692"/>
    <cellStyle name="Camp Output Field 3 4 3 2" xfId="15693"/>
    <cellStyle name="Camp Output Field 3 4 3 2 2" xfId="15694"/>
    <cellStyle name="Camp Output Field 3 4 3 2 2 2" xfId="15695"/>
    <cellStyle name="Camp Output Field 3 4 3 2 2 3" xfId="15696"/>
    <cellStyle name="Camp Output Field 3 4 3 2 2 4" xfId="15697"/>
    <cellStyle name="Camp Output Field 3 4 3 2 2 5" xfId="15698"/>
    <cellStyle name="Camp Output Field 3 4 3 2 2 6" xfId="15699"/>
    <cellStyle name="Camp Output Field 3 4 3 2 2 7" xfId="15700"/>
    <cellStyle name="Camp Output Field 3 4 3 2 2 8" xfId="15701"/>
    <cellStyle name="Camp Output Field 3 4 3 2 3" xfId="15702"/>
    <cellStyle name="Camp Output Field 3 4 3 2 3 2" xfId="15703"/>
    <cellStyle name="Camp Output Field 3 4 3 2 4" xfId="15704"/>
    <cellStyle name="Camp Output Field 3 4 3 2 5" xfId="15705"/>
    <cellStyle name="Camp Output Field 3 4 3 2 6" xfId="15706"/>
    <cellStyle name="Camp Output Field 3 4 3 2 7" xfId="15707"/>
    <cellStyle name="Camp Output Field 3 4 3 3" xfId="15708"/>
    <cellStyle name="Camp Output Field 3 4 3 3 2" xfId="15709"/>
    <cellStyle name="Camp Output Field 3 4 3 3 3" xfId="15710"/>
    <cellStyle name="Camp Output Field 3 4 3 3 4" xfId="15711"/>
    <cellStyle name="Camp Output Field 3 4 3 3 5" xfId="15712"/>
    <cellStyle name="Camp Output Field 3 4 3 3 6" xfId="15713"/>
    <cellStyle name="Camp Output Field 3 4 3 3 7" xfId="15714"/>
    <cellStyle name="Camp Output Field 3 4 3 4" xfId="15715"/>
    <cellStyle name="Camp Output Field 3 4 3 5" xfId="15716"/>
    <cellStyle name="Camp Output Field 3 4 3 6" xfId="15717"/>
    <cellStyle name="Camp Output Field 3 4 3 7" xfId="15718"/>
    <cellStyle name="Camp Output Field 3 4 3 8" xfId="15719"/>
    <cellStyle name="Camp Output Field 3 4 4" xfId="15720"/>
    <cellStyle name="Camp Output Field 3 4 4 2" xfId="15721"/>
    <cellStyle name="Camp Output Field 3 4 4 2 2" xfId="15722"/>
    <cellStyle name="Camp Output Field 3 4 4 2 2 2" xfId="15723"/>
    <cellStyle name="Camp Output Field 3 4 4 2 2 3" xfId="15724"/>
    <cellStyle name="Camp Output Field 3 4 4 2 2 4" xfId="15725"/>
    <cellStyle name="Camp Output Field 3 4 4 2 2 5" xfId="15726"/>
    <cellStyle name="Camp Output Field 3 4 4 2 2 6" xfId="15727"/>
    <cellStyle name="Camp Output Field 3 4 4 2 2 7" xfId="15728"/>
    <cellStyle name="Camp Output Field 3 4 4 2 2 8" xfId="15729"/>
    <cellStyle name="Camp Output Field 3 4 4 2 3" xfId="15730"/>
    <cellStyle name="Camp Output Field 3 4 4 2 3 2" xfId="15731"/>
    <cellStyle name="Camp Output Field 3 4 4 2 4" xfId="15732"/>
    <cellStyle name="Camp Output Field 3 4 4 2 5" xfId="15733"/>
    <cellStyle name="Camp Output Field 3 4 4 2 6" xfId="15734"/>
    <cellStyle name="Camp Output Field 3 4 4 2 7" xfId="15735"/>
    <cellStyle name="Camp Output Field 3 4 4 3" xfId="15736"/>
    <cellStyle name="Camp Output Field 3 4 4 3 2" xfId="15737"/>
    <cellStyle name="Camp Output Field 3 4 4 3 3" xfId="15738"/>
    <cellStyle name="Camp Output Field 3 4 4 3 4" xfId="15739"/>
    <cellStyle name="Camp Output Field 3 4 4 3 5" xfId="15740"/>
    <cellStyle name="Camp Output Field 3 4 4 3 6" xfId="15741"/>
    <cellStyle name="Camp Output Field 3 4 4 3 7" xfId="15742"/>
    <cellStyle name="Camp Output Field 3 4 4 4" xfId="15743"/>
    <cellStyle name="Camp Output Field 3 4 4 5" xfId="15744"/>
    <cellStyle name="Camp Output Field 3 4 4 6" xfId="15745"/>
    <cellStyle name="Camp Output Field 3 4 4 7" xfId="15746"/>
    <cellStyle name="Camp Output Field 3 4 4 8" xfId="15747"/>
    <cellStyle name="Camp Output Field 3 4 5" xfId="15748"/>
    <cellStyle name="Camp Output Field 3 4 5 2" xfId="15749"/>
    <cellStyle name="Camp Output Field 3 4 5 2 2" xfId="15750"/>
    <cellStyle name="Camp Output Field 3 4 5 2 3" xfId="15751"/>
    <cellStyle name="Camp Output Field 3 4 5 2 4" xfId="15752"/>
    <cellStyle name="Camp Output Field 3 4 5 2 5" xfId="15753"/>
    <cellStyle name="Camp Output Field 3 4 5 2 6" xfId="15754"/>
    <cellStyle name="Camp Output Field 3 4 5 2 7" xfId="15755"/>
    <cellStyle name="Camp Output Field 3 4 5 2 8" xfId="15756"/>
    <cellStyle name="Camp Output Field 3 4 5 3" xfId="15757"/>
    <cellStyle name="Camp Output Field 3 4 5 3 2" xfId="15758"/>
    <cellStyle name="Camp Output Field 3 4 5 4" xfId="15759"/>
    <cellStyle name="Camp Output Field 3 4 5 5" xfId="15760"/>
    <cellStyle name="Camp Output Field 3 4 5 6" xfId="15761"/>
    <cellStyle name="Camp Output Field 3 4 5 7" xfId="15762"/>
    <cellStyle name="Camp Output Field 3 4 6" xfId="15763"/>
    <cellStyle name="Camp Output Field 3 4 6 2" xfId="15764"/>
    <cellStyle name="Camp Output Field 3 4 6 3" xfId="15765"/>
    <cellStyle name="Camp Output Field 3 4 6 4" xfId="15766"/>
    <cellStyle name="Camp Output Field 3 4 6 5" xfId="15767"/>
    <cellStyle name="Camp Output Field 3 4 6 6" xfId="15768"/>
    <cellStyle name="Camp Output Field 3 4 6 7" xfId="15769"/>
    <cellStyle name="Camp Output Field 3 4 7" xfId="15770"/>
    <cellStyle name="Camp Output Field 3 4 8" xfId="15771"/>
    <cellStyle name="Camp Output Field 3 4 9" xfId="15772"/>
    <cellStyle name="Camp Output Field 3 5" xfId="15773"/>
    <cellStyle name="Camp Output Field 3 5 2" xfId="15774"/>
    <cellStyle name="Camp Output Field 3 5 2 2" xfId="15775"/>
    <cellStyle name="Camp Output Field 3 5 2 2 2" xfId="15776"/>
    <cellStyle name="Camp Output Field 3 5 2 2 3" xfId="15777"/>
    <cellStyle name="Camp Output Field 3 5 2 2 4" xfId="15778"/>
    <cellStyle name="Camp Output Field 3 5 2 2 5" xfId="15779"/>
    <cellStyle name="Camp Output Field 3 5 2 2 6" xfId="15780"/>
    <cellStyle name="Camp Output Field 3 5 2 2 7" xfId="15781"/>
    <cellStyle name="Camp Output Field 3 5 2 2 8" xfId="15782"/>
    <cellStyle name="Camp Output Field 3 5 2 3" xfId="15783"/>
    <cellStyle name="Camp Output Field 3 5 2 3 2" xfId="15784"/>
    <cellStyle name="Camp Output Field 3 5 2 4" xfId="15785"/>
    <cellStyle name="Camp Output Field 3 5 2 5" xfId="15786"/>
    <cellStyle name="Camp Output Field 3 5 2 6" xfId="15787"/>
    <cellStyle name="Camp Output Field 3 5 2 7" xfId="15788"/>
    <cellStyle name="Camp Output Field 3 5 3" xfId="15789"/>
    <cellStyle name="Camp Output Field 3 5 3 2" xfId="15790"/>
    <cellStyle name="Camp Output Field 3 5 3 3" xfId="15791"/>
    <cellStyle name="Camp Output Field 3 5 3 4" xfId="15792"/>
    <cellStyle name="Camp Output Field 3 5 3 5" xfId="15793"/>
    <cellStyle name="Camp Output Field 3 5 3 6" xfId="15794"/>
    <cellStyle name="Camp Output Field 3 5 3 7" xfId="15795"/>
    <cellStyle name="Camp Output Field 3 5 4" xfId="15796"/>
    <cellStyle name="Camp Output Field 3 5 5" xfId="15797"/>
    <cellStyle name="Camp Output Field 3 5 6" xfId="15798"/>
    <cellStyle name="Camp Output Field 3 5 7" xfId="15799"/>
    <cellStyle name="Camp Output Field 3 5 8" xfId="15800"/>
    <cellStyle name="Camp Output Field 3 6" xfId="15801"/>
    <cellStyle name="Camp Output Field 3 6 2" xfId="15802"/>
    <cellStyle name="Camp Output Field 3 6 2 2" xfId="15803"/>
    <cellStyle name="Camp Output Field 3 6 2 2 2" xfId="15804"/>
    <cellStyle name="Camp Output Field 3 6 2 2 3" xfId="15805"/>
    <cellStyle name="Camp Output Field 3 6 2 2 4" xfId="15806"/>
    <cellStyle name="Camp Output Field 3 6 2 2 5" xfId="15807"/>
    <cellStyle name="Camp Output Field 3 6 2 2 6" xfId="15808"/>
    <cellStyle name="Camp Output Field 3 6 2 2 7" xfId="15809"/>
    <cellStyle name="Camp Output Field 3 6 2 2 8" xfId="15810"/>
    <cellStyle name="Camp Output Field 3 6 2 3" xfId="15811"/>
    <cellStyle name="Camp Output Field 3 6 2 3 2" xfId="15812"/>
    <cellStyle name="Camp Output Field 3 6 2 4" xfId="15813"/>
    <cellStyle name="Camp Output Field 3 6 2 5" xfId="15814"/>
    <cellStyle name="Camp Output Field 3 6 2 6" xfId="15815"/>
    <cellStyle name="Camp Output Field 3 6 2 7" xfId="15816"/>
    <cellStyle name="Camp Output Field 3 6 3" xfId="15817"/>
    <cellStyle name="Camp Output Field 3 6 3 2" xfId="15818"/>
    <cellStyle name="Camp Output Field 3 6 3 3" xfId="15819"/>
    <cellStyle name="Camp Output Field 3 6 3 4" xfId="15820"/>
    <cellStyle name="Camp Output Field 3 6 3 5" xfId="15821"/>
    <cellStyle name="Camp Output Field 3 6 3 6" xfId="15822"/>
    <cellStyle name="Camp Output Field 3 6 3 7" xfId="15823"/>
    <cellStyle name="Camp Output Field 3 6 4" xfId="15824"/>
    <cellStyle name="Camp Output Field 3 6 5" xfId="15825"/>
    <cellStyle name="Camp Output Field 3 6 6" xfId="15826"/>
    <cellStyle name="Camp Output Field 3 6 7" xfId="15827"/>
    <cellStyle name="Camp Output Field 3 6 8" xfId="15828"/>
    <cellStyle name="Camp Output Field 3 7" xfId="15829"/>
    <cellStyle name="Camp Output Field 3 7 2" xfId="15830"/>
    <cellStyle name="Camp Output Field 3 7 2 2" xfId="15831"/>
    <cellStyle name="Camp Output Field 3 7 2 2 2" xfId="15832"/>
    <cellStyle name="Camp Output Field 3 7 2 2 3" xfId="15833"/>
    <cellStyle name="Camp Output Field 3 7 2 2 4" xfId="15834"/>
    <cellStyle name="Camp Output Field 3 7 2 2 5" xfId="15835"/>
    <cellStyle name="Camp Output Field 3 7 2 2 6" xfId="15836"/>
    <cellStyle name="Camp Output Field 3 7 2 2 7" xfId="15837"/>
    <cellStyle name="Camp Output Field 3 7 2 2 8" xfId="15838"/>
    <cellStyle name="Camp Output Field 3 7 2 3" xfId="15839"/>
    <cellStyle name="Camp Output Field 3 7 2 3 2" xfId="15840"/>
    <cellStyle name="Camp Output Field 3 7 2 4" xfId="15841"/>
    <cellStyle name="Camp Output Field 3 7 2 5" xfId="15842"/>
    <cellStyle name="Camp Output Field 3 7 2 6" xfId="15843"/>
    <cellStyle name="Camp Output Field 3 7 2 7" xfId="15844"/>
    <cellStyle name="Camp Output Field 3 7 3" xfId="15845"/>
    <cellStyle name="Camp Output Field 3 7 3 2" xfId="15846"/>
    <cellStyle name="Camp Output Field 3 7 3 3" xfId="15847"/>
    <cellStyle name="Camp Output Field 3 7 3 4" xfId="15848"/>
    <cellStyle name="Camp Output Field 3 7 3 5" xfId="15849"/>
    <cellStyle name="Camp Output Field 3 7 3 6" xfId="15850"/>
    <cellStyle name="Camp Output Field 3 7 3 7" xfId="15851"/>
    <cellStyle name="Camp Output Field 3 7 4" xfId="15852"/>
    <cellStyle name="Camp Output Field 3 7 5" xfId="15853"/>
    <cellStyle name="Camp Output Field 3 7 6" xfId="15854"/>
    <cellStyle name="Camp Output Field 3 7 7" xfId="15855"/>
    <cellStyle name="Camp Output Field 3 7 8" xfId="15856"/>
    <cellStyle name="Camp Output Field 3 8" xfId="15857"/>
    <cellStyle name="Camp Output Field 3 8 2" xfId="15858"/>
    <cellStyle name="Camp Output Field 3 8 2 2" xfId="15859"/>
    <cellStyle name="Camp Output Field 3 8 2 3" xfId="15860"/>
    <cellStyle name="Camp Output Field 3 8 2 4" xfId="15861"/>
    <cellStyle name="Camp Output Field 3 8 2 5" xfId="15862"/>
    <cellStyle name="Camp Output Field 3 8 2 6" xfId="15863"/>
    <cellStyle name="Camp Output Field 3 8 2 7" xfId="15864"/>
    <cellStyle name="Camp Output Field 3 8 2 8" xfId="15865"/>
    <cellStyle name="Camp Output Field 3 8 3" xfId="15866"/>
    <cellStyle name="Camp Output Field 3 8 3 2" xfId="15867"/>
    <cellStyle name="Camp Output Field 3 8 4" xfId="15868"/>
    <cellStyle name="Camp Output Field 3 8 5" xfId="15869"/>
    <cellStyle name="Camp Output Field 3 8 6" xfId="15870"/>
    <cellStyle name="Camp Output Field 3 8 7" xfId="15871"/>
    <cellStyle name="Camp Output Field 3 9" xfId="15872"/>
    <cellStyle name="Camp Output Field 3 9 2" xfId="15873"/>
    <cellStyle name="Camp Output Field 3 9 3" xfId="15874"/>
    <cellStyle name="Camp Output Field 3 9 4" xfId="15875"/>
    <cellStyle name="Camp Output Field 3 9 5" xfId="15876"/>
    <cellStyle name="Camp Output Field 3 9 6" xfId="15877"/>
    <cellStyle name="Camp Output Field 3 9 7" xfId="15878"/>
    <cellStyle name="Camp Output Field 4" xfId="15879"/>
    <cellStyle name="Camp Output Field 4 10" xfId="15880"/>
    <cellStyle name="Camp Output Field 4 11" xfId="15881"/>
    <cellStyle name="Camp Output Field 4 12" xfId="15882"/>
    <cellStyle name="Camp Output Field 4 13" xfId="15883"/>
    <cellStyle name="Camp Output Field 4 14" xfId="15884"/>
    <cellStyle name="Camp Output Field 4 2" xfId="15885"/>
    <cellStyle name="Camp Output Field 4 2 10" xfId="15886"/>
    <cellStyle name="Camp Output Field 4 2 11" xfId="15887"/>
    <cellStyle name="Camp Output Field 4 2 12" xfId="15888"/>
    <cellStyle name="Camp Output Field 4 2 2" xfId="15889"/>
    <cellStyle name="Camp Output Field 4 2 2 10" xfId="15890"/>
    <cellStyle name="Camp Output Field 4 2 2 11" xfId="15891"/>
    <cellStyle name="Camp Output Field 4 2 2 2" xfId="15892"/>
    <cellStyle name="Camp Output Field 4 2 2 2 2" xfId="15893"/>
    <cellStyle name="Camp Output Field 4 2 2 2 2 2" xfId="15894"/>
    <cellStyle name="Camp Output Field 4 2 2 2 2 2 2" xfId="15895"/>
    <cellStyle name="Camp Output Field 4 2 2 2 2 2 3" xfId="15896"/>
    <cellStyle name="Camp Output Field 4 2 2 2 2 2 4" xfId="15897"/>
    <cellStyle name="Camp Output Field 4 2 2 2 2 2 5" xfId="15898"/>
    <cellStyle name="Camp Output Field 4 2 2 2 2 2 6" xfId="15899"/>
    <cellStyle name="Camp Output Field 4 2 2 2 2 2 7" xfId="15900"/>
    <cellStyle name="Camp Output Field 4 2 2 2 2 2 8" xfId="15901"/>
    <cellStyle name="Camp Output Field 4 2 2 2 2 3" xfId="15902"/>
    <cellStyle name="Camp Output Field 4 2 2 2 2 3 2" xfId="15903"/>
    <cellStyle name="Camp Output Field 4 2 2 2 2 4" xfId="15904"/>
    <cellStyle name="Camp Output Field 4 2 2 2 2 5" xfId="15905"/>
    <cellStyle name="Camp Output Field 4 2 2 2 2 6" xfId="15906"/>
    <cellStyle name="Camp Output Field 4 2 2 2 2 7" xfId="15907"/>
    <cellStyle name="Camp Output Field 4 2 2 2 3" xfId="15908"/>
    <cellStyle name="Camp Output Field 4 2 2 2 3 2" xfId="15909"/>
    <cellStyle name="Camp Output Field 4 2 2 2 3 3" xfId="15910"/>
    <cellStyle name="Camp Output Field 4 2 2 2 3 4" xfId="15911"/>
    <cellStyle name="Camp Output Field 4 2 2 2 3 5" xfId="15912"/>
    <cellStyle name="Camp Output Field 4 2 2 2 3 6" xfId="15913"/>
    <cellStyle name="Camp Output Field 4 2 2 2 3 7" xfId="15914"/>
    <cellStyle name="Camp Output Field 4 2 2 2 4" xfId="15915"/>
    <cellStyle name="Camp Output Field 4 2 2 2 5" xfId="15916"/>
    <cellStyle name="Camp Output Field 4 2 2 2 6" xfId="15917"/>
    <cellStyle name="Camp Output Field 4 2 2 2 7" xfId="15918"/>
    <cellStyle name="Camp Output Field 4 2 2 2 8" xfId="15919"/>
    <cellStyle name="Camp Output Field 4 2 2 3" xfId="15920"/>
    <cellStyle name="Camp Output Field 4 2 2 3 2" xfId="15921"/>
    <cellStyle name="Camp Output Field 4 2 2 3 2 2" xfId="15922"/>
    <cellStyle name="Camp Output Field 4 2 2 3 2 2 2" xfId="15923"/>
    <cellStyle name="Camp Output Field 4 2 2 3 2 2 3" xfId="15924"/>
    <cellStyle name="Camp Output Field 4 2 2 3 2 2 4" xfId="15925"/>
    <cellStyle name="Camp Output Field 4 2 2 3 2 2 5" xfId="15926"/>
    <cellStyle name="Camp Output Field 4 2 2 3 2 2 6" xfId="15927"/>
    <cellStyle name="Camp Output Field 4 2 2 3 2 2 7" xfId="15928"/>
    <cellStyle name="Camp Output Field 4 2 2 3 2 2 8" xfId="15929"/>
    <cellStyle name="Camp Output Field 4 2 2 3 2 3" xfId="15930"/>
    <cellStyle name="Camp Output Field 4 2 2 3 2 3 2" xfId="15931"/>
    <cellStyle name="Camp Output Field 4 2 2 3 2 4" xfId="15932"/>
    <cellStyle name="Camp Output Field 4 2 2 3 2 5" xfId="15933"/>
    <cellStyle name="Camp Output Field 4 2 2 3 2 6" xfId="15934"/>
    <cellStyle name="Camp Output Field 4 2 2 3 2 7" xfId="15935"/>
    <cellStyle name="Camp Output Field 4 2 2 3 3" xfId="15936"/>
    <cellStyle name="Camp Output Field 4 2 2 3 3 2" xfId="15937"/>
    <cellStyle name="Camp Output Field 4 2 2 3 3 3" xfId="15938"/>
    <cellStyle name="Camp Output Field 4 2 2 3 3 4" xfId="15939"/>
    <cellStyle name="Camp Output Field 4 2 2 3 3 5" xfId="15940"/>
    <cellStyle name="Camp Output Field 4 2 2 3 3 6" xfId="15941"/>
    <cellStyle name="Camp Output Field 4 2 2 3 3 7" xfId="15942"/>
    <cellStyle name="Camp Output Field 4 2 2 3 4" xfId="15943"/>
    <cellStyle name="Camp Output Field 4 2 2 3 5" xfId="15944"/>
    <cellStyle name="Camp Output Field 4 2 2 3 6" xfId="15945"/>
    <cellStyle name="Camp Output Field 4 2 2 3 7" xfId="15946"/>
    <cellStyle name="Camp Output Field 4 2 2 3 8" xfId="15947"/>
    <cellStyle name="Camp Output Field 4 2 2 4" xfId="15948"/>
    <cellStyle name="Camp Output Field 4 2 2 4 2" xfId="15949"/>
    <cellStyle name="Camp Output Field 4 2 2 4 2 2" xfId="15950"/>
    <cellStyle name="Camp Output Field 4 2 2 4 2 2 2" xfId="15951"/>
    <cellStyle name="Camp Output Field 4 2 2 4 2 2 3" xfId="15952"/>
    <cellStyle name="Camp Output Field 4 2 2 4 2 2 4" xfId="15953"/>
    <cellStyle name="Camp Output Field 4 2 2 4 2 2 5" xfId="15954"/>
    <cellStyle name="Camp Output Field 4 2 2 4 2 2 6" xfId="15955"/>
    <cellStyle name="Camp Output Field 4 2 2 4 2 2 7" xfId="15956"/>
    <cellStyle name="Camp Output Field 4 2 2 4 2 2 8" xfId="15957"/>
    <cellStyle name="Camp Output Field 4 2 2 4 2 3" xfId="15958"/>
    <cellStyle name="Camp Output Field 4 2 2 4 2 3 2" xfId="15959"/>
    <cellStyle name="Camp Output Field 4 2 2 4 2 4" xfId="15960"/>
    <cellStyle name="Camp Output Field 4 2 2 4 2 5" xfId="15961"/>
    <cellStyle name="Camp Output Field 4 2 2 4 2 6" xfId="15962"/>
    <cellStyle name="Camp Output Field 4 2 2 4 2 7" xfId="15963"/>
    <cellStyle name="Camp Output Field 4 2 2 4 3" xfId="15964"/>
    <cellStyle name="Camp Output Field 4 2 2 4 3 2" xfId="15965"/>
    <cellStyle name="Camp Output Field 4 2 2 4 3 3" xfId="15966"/>
    <cellStyle name="Camp Output Field 4 2 2 4 3 4" xfId="15967"/>
    <cellStyle name="Camp Output Field 4 2 2 4 3 5" xfId="15968"/>
    <cellStyle name="Camp Output Field 4 2 2 4 3 6" xfId="15969"/>
    <cellStyle name="Camp Output Field 4 2 2 4 3 7" xfId="15970"/>
    <cellStyle name="Camp Output Field 4 2 2 4 4" xfId="15971"/>
    <cellStyle name="Camp Output Field 4 2 2 4 5" xfId="15972"/>
    <cellStyle name="Camp Output Field 4 2 2 4 6" xfId="15973"/>
    <cellStyle name="Camp Output Field 4 2 2 4 7" xfId="15974"/>
    <cellStyle name="Camp Output Field 4 2 2 4 8" xfId="15975"/>
    <cellStyle name="Camp Output Field 4 2 2 5" xfId="15976"/>
    <cellStyle name="Camp Output Field 4 2 2 5 2" xfId="15977"/>
    <cellStyle name="Camp Output Field 4 2 2 5 2 2" xfId="15978"/>
    <cellStyle name="Camp Output Field 4 2 2 5 2 3" xfId="15979"/>
    <cellStyle name="Camp Output Field 4 2 2 5 2 4" xfId="15980"/>
    <cellStyle name="Camp Output Field 4 2 2 5 2 5" xfId="15981"/>
    <cellStyle name="Camp Output Field 4 2 2 5 2 6" xfId="15982"/>
    <cellStyle name="Camp Output Field 4 2 2 5 2 7" xfId="15983"/>
    <cellStyle name="Camp Output Field 4 2 2 5 2 8" xfId="15984"/>
    <cellStyle name="Camp Output Field 4 2 2 5 3" xfId="15985"/>
    <cellStyle name="Camp Output Field 4 2 2 5 3 2" xfId="15986"/>
    <cellStyle name="Camp Output Field 4 2 2 5 4" xfId="15987"/>
    <cellStyle name="Camp Output Field 4 2 2 5 5" xfId="15988"/>
    <cellStyle name="Camp Output Field 4 2 2 5 6" xfId="15989"/>
    <cellStyle name="Camp Output Field 4 2 2 5 7" xfId="15990"/>
    <cellStyle name="Camp Output Field 4 2 2 6" xfId="15991"/>
    <cellStyle name="Camp Output Field 4 2 2 6 2" xfId="15992"/>
    <cellStyle name="Camp Output Field 4 2 2 6 3" xfId="15993"/>
    <cellStyle name="Camp Output Field 4 2 2 6 4" xfId="15994"/>
    <cellStyle name="Camp Output Field 4 2 2 6 5" xfId="15995"/>
    <cellStyle name="Camp Output Field 4 2 2 6 6" xfId="15996"/>
    <cellStyle name="Camp Output Field 4 2 2 6 7" xfId="15997"/>
    <cellStyle name="Camp Output Field 4 2 2 7" xfId="15998"/>
    <cellStyle name="Camp Output Field 4 2 2 8" xfId="15999"/>
    <cellStyle name="Camp Output Field 4 2 2 9" xfId="16000"/>
    <cellStyle name="Camp Output Field 4 2 3" xfId="16001"/>
    <cellStyle name="Camp Output Field 4 2 3 2" xfId="16002"/>
    <cellStyle name="Camp Output Field 4 2 3 2 2" xfId="16003"/>
    <cellStyle name="Camp Output Field 4 2 3 2 2 2" xfId="16004"/>
    <cellStyle name="Camp Output Field 4 2 3 2 2 3" xfId="16005"/>
    <cellStyle name="Camp Output Field 4 2 3 2 2 4" xfId="16006"/>
    <cellStyle name="Camp Output Field 4 2 3 2 2 5" xfId="16007"/>
    <cellStyle name="Camp Output Field 4 2 3 2 2 6" xfId="16008"/>
    <cellStyle name="Camp Output Field 4 2 3 2 2 7" xfId="16009"/>
    <cellStyle name="Camp Output Field 4 2 3 2 2 8" xfId="16010"/>
    <cellStyle name="Camp Output Field 4 2 3 2 3" xfId="16011"/>
    <cellStyle name="Camp Output Field 4 2 3 2 3 2" xfId="16012"/>
    <cellStyle name="Camp Output Field 4 2 3 2 4" xfId="16013"/>
    <cellStyle name="Camp Output Field 4 2 3 2 5" xfId="16014"/>
    <cellStyle name="Camp Output Field 4 2 3 2 6" xfId="16015"/>
    <cellStyle name="Camp Output Field 4 2 3 2 7" xfId="16016"/>
    <cellStyle name="Camp Output Field 4 2 3 3" xfId="16017"/>
    <cellStyle name="Camp Output Field 4 2 3 3 2" xfId="16018"/>
    <cellStyle name="Camp Output Field 4 2 3 3 3" xfId="16019"/>
    <cellStyle name="Camp Output Field 4 2 3 3 4" xfId="16020"/>
    <cellStyle name="Camp Output Field 4 2 3 3 5" xfId="16021"/>
    <cellStyle name="Camp Output Field 4 2 3 3 6" xfId="16022"/>
    <cellStyle name="Camp Output Field 4 2 3 3 7" xfId="16023"/>
    <cellStyle name="Camp Output Field 4 2 3 4" xfId="16024"/>
    <cellStyle name="Camp Output Field 4 2 3 5" xfId="16025"/>
    <cellStyle name="Camp Output Field 4 2 3 6" xfId="16026"/>
    <cellStyle name="Camp Output Field 4 2 3 7" xfId="16027"/>
    <cellStyle name="Camp Output Field 4 2 3 8" xfId="16028"/>
    <cellStyle name="Camp Output Field 4 2 4" xfId="16029"/>
    <cellStyle name="Camp Output Field 4 2 4 2" xfId="16030"/>
    <cellStyle name="Camp Output Field 4 2 4 2 2" xfId="16031"/>
    <cellStyle name="Camp Output Field 4 2 4 2 2 2" xfId="16032"/>
    <cellStyle name="Camp Output Field 4 2 4 2 2 3" xfId="16033"/>
    <cellStyle name="Camp Output Field 4 2 4 2 2 4" xfId="16034"/>
    <cellStyle name="Camp Output Field 4 2 4 2 2 5" xfId="16035"/>
    <cellStyle name="Camp Output Field 4 2 4 2 2 6" xfId="16036"/>
    <cellStyle name="Camp Output Field 4 2 4 2 2 7" xfId="16037"/>
    <cellStyle name="Camp Output Field 4 2 4 2 2 8" xfId="16038"/>
    <cellStyle name="Camp Output Field 4 2 4 2 3" xfId="16039"/>
    <cellStyle name="Camp Output Field 4 2 4 2 3 2" xfId="16040"/>
    <cellStyle name="Camp Output Field 4 2 4 2 4" xfId="16041"/>
    <cellStyle name="Camp Output Field 4 2 4 2 5" xfId="16042"/>
    <cellStyle name="Camp Output Field 4 2 4 2 6" xfId="16043"/>
    <cellStyle name="Camp Output Field 4 2 4 2 7" xfId="16044"/>
    <cellStyle name="Camp Output Field 4 2 4 3" xfId="16045"/>
    <cellStyle name="Camp Output Field 4 2 4 3 2" xfId="16046"/>
    <cellStyle name="Camp Output Field 4 2 4 3 3" xfId="16047"/>
    <cellStyle name="Camp Output Field 4 2 4 3 4" xfId="16048"/>
    <cellStyle name="Camp Output Field 4 2 4 3 5" xfId="16049"/>
    <cellStyle name="Camp Output Field 4 2 4 3 6" xfId="16050"/>
    <cellStyle name="Camp Output Field 4 2 4 3 7" xfId="16051"/>
    <cellStyle name="Camp Output Field 4 2 4 4" xfId="16052"/>
    <cellStyle name="Camp Output Field 4 2 4 5" xfId="16053"/>
    <cellStyle name="Camp Output Field 4 2 4 6" xfId="16054"/>
    <cellStyle name="Camp Output Field 4 2 4 7" xfId="16055"/>
    <cellStyle name="Camp Output Field 4 2 4 8" xfId="16056"/>
    <cellStyle name="Camp Output Field 4 2 5" xfId="16057"/>
    <cellStyle name="Camp Output Field 4 2 5 2" xfId="16058"/>
    <cellStyle name="Camp Output Field 4 2 5 2 2" xfId="16059"/>
    <cellStyle name="Camp Output Field 4 2 5 2 2 2" xfId="16060"/>
    <cellStyle name="Camp Output Field 4 2 5 2 2 3" xfId="16061"/>
    <cellStyle name="Camp Output Field 4 2 5 2 2 4" xfId="16062"/>
    <cellStyle name="Camp Output Field 4 2 5 2 2 5" xfId="16063"/>
    <cellStyle name="Camp Output Field 4 2 5 2 2 6" xfId="16064"/>
    <cellStyle name="Camp Output Field 4 2 5 2 2 7" xfId="16065"/>
    <cellStyle name="Camp Output Field 4 2 5 2 2 8" xfId="16066"/>
    <cellStyle name="Camp Output Field 4 2 5 2 3" xfId="16067"/>
    <cellStyle name="Camp Output Field 4 2 5 2 3 2" xfId="16068"/>
    <cellStyle name="Camp Output Field 4 2 5 2 4" xfId="16069"/>
    <cellStyle name="Camp Output Field 4 2 5 2 5" xfId="16070"/>
    <cellStyle name="Camp Output Field 4 2 5 2 6" xfId="16071"/>
    <cellStyle name="Camp Output Field 4 2 5 2 7" xfId="16072"/>
    <cellStyle name="Camp Output Field 4 2 5 3" xfId="16073"/>
    <cellStyle name="Camp Output Field 4 2 5 3 2" xfId="16074"/>
    <cellStyle name="Camp Output Field 4 2 5 3 3" xfId="16075"/>
    <cellStyle name="Camp Output Field 4 2 5 3 4" xfId="16076"/>
    <cellStyle name="Camp Output Field 4 2 5 3 5" xfId="16077"/>
    <cellStyle name="Camp Output Field 4 2 5 3 6" xfId="16078"/>
    <cellStyle name="Camp Output Field 4 2 5 3 7" xfId="16079"/>
    <cellStyle name="Camp Output Field 4 2 5 4" xfId="16080"/>
    <cellStyle name="Camp Output Field 4 2 5 5" xfId="16081"/>
    <cellStyle name="Camp Output Field 4 2 5 6" xfId="16082"/>
    <cellStyle name="Camp Output Field 4 2 5 7" xfId="16083"/>
    <cellStyle name="Camp Output Field 4 2 5 8" xfId="16084"/>
    <cellStyle name="Camp Output Field 4 2 6" xfId="16085"/>
    <cellStyle name="Camp Output Field 4 2 6 2" xfId="16086"/>
    <cellStyle name="Camp Output Field 4 2 6 2 2" xfId="16087"/>
    <cellStyle name="Camp Output Field 4 2 6 2 3" xfId="16088"/>
    <cellStyle name="Camp Output Field 4 2 6 2 4" xfId="16089"/>
    <cellStyle name="Camp Output Field 4 2 6 2 5" xfId="16090"/>
    <cellStyle name="Camp Output Field 4 2 6 2 6" xfId="16091"/>
    <cellStyle name="Camp Output Field 4 2 6 2 7" xfId="16092"/>
    <cellStyle name="Camp Output Field 4 2 6 2 8" xfId="16093"/>
    <cellStyle name="Camp Output Field 4 2 6 3" xfId="16094"/>
    <cellStyle name="Camp Output Field 4 2 6 3 2" xfId="16095"/>
    <cellStyle name="Camp Output Field 4 2 6 4" xfId="16096"/>
    <cellStyle name="Camp Output Field 4 2 6 5" xfId="16097"/>
    <cellStyle name="Camp Output Field 4 2 6 6" xfId="16098"/>
    <cellStyle name="Camp Output Field 4 2 6 7" xfId="16099"/>
    <cellStyle name="Camp Output Field 4 2 7" xfId="16100"/>
    <cellStyle name="Camp Output Field 4 2 7 2" xfId="16101"/>
    <cellStyle name="Camp Output Field 4 2 7 3" xfId="16102"/>
    <cellStyle name="Camp Output Field 4 2 7 4" xfId="16103"/>
    <cellStyle name="Camp Output Field 4 2 7 5" xfId="16104"/>
    <cellStyle name="Camp Output Field 4 2 7 6" xfId="16105"/>
    <cellStyle name="Camp Output Field 4 2 7 7" xfId="16106"/>
    <cellStyle name="Camp Output Field 4 2 8" xfId="16107"/>
    <cellStyle name="Camp Output Field 4 2 9" xfId="16108"/>
    <cellStyle name="Camp Output Field 4 3" xfId="16109"/>
    <cellStyle name="Camp Output Field 4 3 10" xfId="16110"/>
    <cellStyle name="Camp Output Field 4 3 11" xfId="16111"/>
    <cellStyle name="Camp Output Field 4 3 2" xfId="16112"/>
    <cellStyle name="Camp Output Field 4 3 2 2" xfId="16113"/>
    <cellStyle name="Camp Output Field 4 3 2 2 2" xfId="16114"/>
    <cellStyle name="Camp Output Field 4 3 2 2 2 2" xfId="16115"/>
    <cellStyle name="Camp Output Field 4 3 2 2 2 3" xfId="16116"/>
    <cellStyle name="Camp Output Field 4 3 2 2 2 4" xfId="16117"/>
    <cellStyle name="Camp Output Field 4 3 2 2 2 5" xfId="16118"/>
    <cellStyle name="Camp Output Field 4 3 2 2 2 6" xfId="16119"/>
    <cellStyle name="Camp Output Field 4 3 2 2 2 7" xfId="16120"/>
    <cellStyle name="Camp Output Field 4 3 2 2 2 8" xfId="16121"/>
    <cellStyle name="Camp Output Field 4 3 2 2 3" xfId="16122"/>
    <cellStyle name="Camp Output Field 4 3 2 2 3 2" xfId="16123"/>
    <cellStyle name="Camp Output Field 4 3 2 2 4" xfId="16124"/>
    <cellStyle name="Camp Output Field 4 3 2 2 5" xfId="16125"/>
    <cellStyle name="Camp Output Field 4 3 2 2 6" xfId="16126"/>
    <cellStyle name="Camp Output Field 4 3 2 2 7" xfId="16127"/>
    <cellStyle name="Camp Output Field 4 3 2 3" xfId="16128"/>
    <cellStyle name="Camp Output Field 4 3 2 3 2" xfId="16129"/>
    <cellStyle name="Camp Output Field 4 3 2 3 3" xfId="16130"/>
    <cellStyle name="Camp Output Field 4 3 2 3 4" xfId="16131"/>
    <cellStyle name="Camp Output Field 4 3 2 3 5" xfId="16132"/>
    <cellStyle name="Camp Output Field 4 3 2 3 6" xfId="16133"/>
    <cellStyle name="Camp Output Field 4 3 2 3 7" xfId="16134"/>
    <cellStyle name="Camp Output Field 4 3 2 4" xfId="16135"/>
    <cellStyle name="Camp Output Field 4 3 2 5" xfId="16136"/>
    <cellStyle name="Camp Output Field 4 3 2 6" xfId="16137"/>
    <cellStyle name="Camp Output Field 4 3 2 7" xfId="16138"/>
    <cellStyle name="Camp Output Field 4 3 2 8" xfId="16139"/>
    <cellStyle name="Camp Output Field 4 3 3" xfId="16140"/>
    <cellStyle name="Camp Output Field 4 3 3 2" xfId="16141"/>
    <cellStyle name="Camp Output Field 4 3 3 2 2" xfId="16142"/>
    <cellStyle name="Camp Output Field 4 3 3 2 2 2" xfId="16143"/>
    <cellStyle name="Camp Output Field 4 3 3 2 2 3" xfId="16144"/>
    <cellStyle name="Camp Output Field 4 3 3 2 2 4" xfId="16145"/>
    <cellStyle name="Camp Output Field 4 3 3 2 2 5" xfId="16146"/>
    <cellStyle name="Camp Output Field 4 3 3 2 2 6" xfId="16147"/>
    <cellStyle name="Camp Output Field 4 3 3 2 2 7" xfId="16148"/>
    <cellStyle name="Camp Output Field 4 3 3 2 2 8" xfId="16149"/>
    <cellStyle name="Camp Output Field 4 3 3 2 3" xfId="16150"/>
    <cellStyle name="Camp Output Field 4 3 3 2 3 2" xfId="16151"/>
    <cellStyle name="Camp Output Field 4 3 3 2 4" xfId="16152"/>
    <cellStyle name="Camp Output Field 4 3 3 2 5" xfId="16153"/>
    <cellStyle name="Camp Output Field 4 3 3 2 6" xfId="16154"/>
    <cellStyle name="Camp Output Field 4 3 3 2 7" xfId="16155"/>
    <cellStyle name="Camp Output Field 4 3 3 3" xfId="16156"/>
    <cellStyle name="Camp Output Field 4 3 3 3 2" xfId="16157"/>
    <cellStyle name="Camp Output Field 4 3 3 3 3" xfId="16158"/>
    <cellStyle name="Camp Output Field 4 3 3 3 4" xfId="16159"/>
    <cellStyle name="Camp Output Field 4 3 3 3 5" xfId="16160"/>
    <cellStyle name="Camp Output Field 4 3 3 3 6" xfId="16161"/>
    <cellStyle name="Camp Output Field 4 3 3 3 7" xfId="16162"/>
    <cellStyle name="Camp Output Field 4 3 3 4" xfId="16163"/>
    <cellStyle name="Camp Output Field 4 3 3 5" xfId="16164"/>
    <cellStyle name="Camp Output Field 4 3 3 6" xfId="16165"/>
    <cellStyle name="Camp Output Field 4 3 3 7" xfId="16166"/>
    <cellStyle name="Camp Output Field 4 3 3 8" xfId="16167"/>
    <cellStyle name="Camp Output Field 4 3 4" xfId="16168"/>
    <cellStyle name="Camp Output Field 4 3 4 2" xfId="16169"/>
    <cellStyle name="Camp Output Field 4 3 4 2 2" xfId="16170"/>
    <cellStyle name="Camp Output Field 4 3 4 2 2 2" xfId="16171"/>
    <cellStyle name="Camp Output Field 4 3 4 2 2 3" xfId="16172"/>
    <cellStyle name="Camp Output Field 4 3 4 2 2 4" xfId="16173"/>
    <cellStyle name="Camp Output Field 4 3 4 2 2 5" xfId="16174"/>
    <cellStyle name="Camp Output Field 4 3 4 2 2 6" xfId="16175"/>
    <cellStyle name="Camp Output Field 4 3 4 2 2 7" xfId="16176"/>
    <cellStyle name="Camp Output Field 4 3 4 2 2 8" xfId="16177"/>
    <cellStyle name="Camp Output Field 4 3 4 2 3" xfId="16178"/>
    <cellStyle name="Camp Output Field 4 3 4 2 3 2" xfId="16179"/>
    <cellStyle name="Camp Output Field 4 3 4 2 4" xfId="16180"/>
    <cellStyle name="Camp Output Field 4 3 4 2 5" xfId="16181"/>
    <cellStyle name="Camp Output Field 4 3 4 2 6" xfId="16182"/>
    <cellStyle name="Camp Output Field 4 3 4 2 7" xfId="16183"/>
    <cellStyle name="Camp Output Field 4 3 4 3" xfId="16184"/>
    <cellStyle name="Camp Output Field 4 3 4 3 2" xfId="16185"/>
    <cellStyle name="Camp Output Field 4 3 4 3 3" xfId="16186"/>
    <cellStyle name="Camp Output Field 4 3 4 3 4" xfId="16187"/>
    <cellStyle name="Camp Output Field 4 3 4 3 5" xfId="16188"/>
    <cellStyle name="Camp Output Field 4 3 4 3 6" xfId="16189"/>
    <cellStyle name="Camp Output Field 4 3 4 3 7" xfId="16190"/>
    <cellStyle name="Camp Output Field 4 3 4 4" xfId="16191"/>
    <cellStyle name="Camp Output Field 4 3 4 5" xfId="16192"/>
    <cellStyle name="Camp Output Field 4 3 4 6" xfId="16193"/>
    <cellStyle name="Camp Output Field 4 3 4 7" xfId="16194"/>
    <cellStyle name="Camp Output Field 4 3 4 8" xfId="16195"/>
    <cellStyle name="Camp Output Field 4 3 5" xfId="16196"/>
    <cellStyle name="Camp Output Field 4 3 5 2" xfId="16197"/>
    <cellStyle name="Camp Output Field 4 3 5 2 2" xfId="16198"/>
    <cellStyle name="Camp Output Field 4 3 5 2 3" xfId="16199"/>
    <cellStyle name="Camp Output Field 4 3 5 2 4" xfId="16200"/>
    <cellStyle name="Camp Output Field 4 3 5 2 5" xfId="16201"/>
    <cellStyle name="Camp Output Field 4 3 5 2 6" xfId="16202"/>
    <cellStyle name="Camp Output Field 4 3 5 2 7" xfId="16203"/>
    <cellStyle name="Camp Output Field 4 3 5 2 8" xfId="16204"/>
    <cellStyle name="Camp Output Field 4 3 5 3" xfId="16205"/>
    <cellStyle name="Camp Output Field 4 3 5 3 2" xfId="16206"/>
    <cellStyle name="Camp Output Field 4 3 5 4" xfId="16207"/>
    <cellStyle name="Camp Output Field 4 3 5 5" xfId="16208"/>
    <cellStyle name="Camp Output Field 4 3 5 6" xfId="16209"/>
    <cellStyle name="Camp Output Field 4 3 5 7" xfId="16210"/>
    <cellStyle name="Camp Output Field 4 3 6" xfId="16211"/>
    <cellStyle name="Camp Output Field 4 3 6 2" xfId="16212"/>
    <cellStyle name="Camp Output Field 4 3 6 3" xfId="16213"/>
    <cellStyle name="Camp Output Field 4 3 6 4" xfId="16214"/>
    <cellStyle name="Camp Output Field 4 3 6 5" xfId="16215"/>
    <cellStyle name="Camp Output Field 4 3 6 6" xfId="16216"/>
    <cellStyle name="Camp Output Field 4 3 6 7" xfId="16217"/>
    <cellStyle name="Camp Output Field 4 3 7" xfId="16218"/>
    <cellStyle name="Camp Output Field 4 3 8" xfId="16219"/>
    <cellStyle name="Camp Output Field 4 3 9" xfId="16220"/>
    <cellStyle name="Camp Output Field 4 4" xfId="16221"/>
    <cellStyle name="Camp Output Field 4 4 10" xfId="16222"/>
    <cellStyle name="Camp Output Field 4 4 11" xfId="16223"/>
    <cellStyle name="Camp Output Field 4 4 2" xfId="16224"/>
    <cellStyle name="Camp Output Field 4 4 2 2" xfId="16225"/>
    <cellStyle name="Camp Output Field 4 4 2 2 2" xfId="16226"/>
    <cellStyle name="Camp Output Field 4 4 2 2 2 2" xfId="16227"/>
    <cellStyle name="Camp Output Field 4 4 2 2 2 3" xfId="16228"/>
    <cellStyle name="Camp Output Field 4 4 2 2 2 4" xfId="16229"/>
    <cellStyle name="Camp Output Field 4 4 2 2 2 5" xfId="16230"/>
    <cellStyle name="Camp Output Field 4 4 2 2 2 6" xfId="16231"/>
    <cellStyle name="Camp Output Field 4 4 2 2 2 7" xfId="16232"/>
    <cellStyle name="Camp Output Field 4 4 2 2 2 8" xfId="16233"/>
    <cellStyle name="Camp Output Field 4 4 2 2 3" xfId="16234"/>
    <cellStyle name="Camp Output Field 4 4 2 2 3 2" xfId="16235"/>
    <cellStyle name="Camp Output Field 4 4 2 2 4" xfId="16236"/>
    <cellStyle name="Camp Output Field 4 4 2 2 5" xfId="16237"/>
    <cellStyle name="Camp Output Field 4 4 2 2 6" xfId="16238"/>
    <cellStyle name="Camp Output Field 4 4 2 2 7" xfId="16239"/>
    <cellStyle name="Camp Output Field 4 4 2 3" xfId="16240"/>
    <cellStyle name="Camp Output Field 4 4 2 3 2" xfId="16241"/>
    <cellStyle name="Camp Output Field 4 4 2 3 3" xfId="16242"/>
    <cellStyle name="Camp Output Field 4 4 2 3 4" xfId="16243"/>
    <cellStyle name="Camp Output Field 4 4 2 3 5" xfId="16244"/>
    <cellStyle name="Camp Output Field 4 4 2 3 6" xfId="16245"/>
    <cellStyle name="Camp Output Field 4 4 2 3 7" xfId="16246"/>
    <cellStyle name="Camp Output Field 4 4 2 4" xfId="16247"/>
    <cellStyle name="Camp Output Field 4 4 2 5" xfId="16248"/>
    <cellStyle name="Camp Output Field 4 4 2 6" xfId="16249"/>
    <cellStyle name="Camp Output Field 4 4 2 7" xfId="16250"/>
    <cellStyle name="Camp Output Field 4 4 2 8" xfId="16251"/>
    <cellStyle name="Camp Output Field 4 4 3" xfId="16252"/>
    <cellStyle name="Camp Output Field 4 4 3 2" xfId="16253"/>
    <cellStyle name="Camp Output Field 4 4 3 2 2" xfId="16254"/>
    <cellStyle name="Camp Output Field 4 4 3 2 2 2" xfId="16255"/>
    <cellStyle name="Camp Output Field 4 4 3 2 2 3" xfId="16256"/>
    <cellStyle name="Camp Output Field 4 4 3 2 2 4" xfId="16257"/>
    <cellStyle name="Camp Output Field 4 4 3 2 2 5" xfId="16258"/>
    <cellStyle name="Camp Output Field 4 4 3 2 2 6" xfId="16259"/>
    <cellStyle name="Camp Output Field 4 4 3 2 2 7" xfId="16260"/>
    <cellStyle name="Camp Output Field 4 4 3 2 2 8" xfId="16261"/>
    <cellStyle name="Camp Output Field 4 4 3 2 3" xfId="16262"/>
    <cellStyle name="Camp Output Field 4 4 3 2 3 2" xfId="16263"/>
    <cellStyle name="Camp Output Field 4 4 3 2 4" xfId="16264"/>
    <cellStyle name="Camp Output Field 4 4 3 2 5" xfId="16265"/>
    <cellStyle name="Camp Output Field 4 4 3 2 6" xfId="16266"/>
    <cellStyle name="Camp Output Field 4 4 3 2 7" xfId="16267"/>
    <cellStyle name="Camp Output Field 4 4 3 3" xfId="16268"/>
    <cellStyle name="Camp Output Field 4 4 3 3 2" xfId="16269"/>
    <cellStyle name="Camp Output Field 4 4 3 3 3" xfId="16270"/>
    <cellStyle name="Camp Output Field 4 4 3 3 4" xfId="16271"/>
    <cellStyle name="Camp Output Field 4 4 3 3 5" xfId="16272"/>
    <cellStyle name="Camp Output Field 4 4 3 3 6" xfId="16273"/>
    <cellStyle name="Camp Output Field 4 4 3 3 7" xfId="16274"/>
    <cellStyle name="Camp Output Field 4 4 3 4" xfId="16275"/>
    <cellStyle name="Camp Output Field 4 4 3 5" xfId="16276"/>
    <cellStyle name="Camp Output Field 4 4 3 6" xfId="16277"/>
    <cellStyle name="Camp Output Field 4 4 3 7" xfId="16278"/>
    <cellStyle name="Camp Output Field 4 4 3 8" xfId="16279"/>
    <cellStyle name="Camp Output Field 4 4 4" xfId="16280"/>
    <cellStyle name="Camp Output Field 4 4 4 2" xfId="16281"/>
    <cellStyle name="Camp Output Field 4 4 4 2 2" xfId="16282"/>
    <cellStyle name="Camp Output Field 4 4 4 2 2 2" xfId="16283"/>
    <cellStyle name="Camp Output Field 4 4 4 2 2 3" xfId="16284"/>
    <cellStyle name="Camp Output Field 4 4 4 2 2 4" xfId="16285"/>
    <cellStyle name="Camp Output Field 4 4 4 2 2 5" xfId="16286"/>
    <cellStyle name="Camp Output Field 4 4 4 2 2 6" xfId="16287"/>
    <cellStyle name="Camp Output Field 4 4 4 2 2 7" xfId="16288"/>
    <cellStyle name="Camp Output Field 4 4 4 2 2 8" xfId="16289"/>
    <cellStyle name="Camp Output Field 4 4 4 2 3" xfId="16290"/>
    <cellStyle name="Camp Output Field 4 4 4 2 3 2" xfId="16291"/>
    <cellStyle name="Camp Output Field 4 4 4 2 4" xfId="16292"/>
    <cellStyle name="Camp Output Field 4 4 4 2 5" xfId="16293"/>
    <cellStyle name="Camp Output Field 4 4 4 2 6" xfId="16294"/>
    <cellStyle name="Camp Output Field 4 4 4 2 7" xfId="16295"/>
    <cellStyle name="Camp Output Field 4 4 4 3" xfId="16296"/>
    <cellStyle name="Camp Output Field 4 4 4 3 2" xfId="16297"/>
    <cellStyle name="Camp Output Field 4 4 4 3 3" xfId="16298"/>
    <cellStyle name="Camp Output Field 4 4 4 3 4" xfId="16299"/>
    <cellStyle name="Camp Output Field 4 4 4 3 5" xfId="16300"/>
    <cellStyle name="Camp Output Field 4 4 4 3 6" xfId="16301"/>
    <cellStyle name="Camp Output Field 4 4 4 3 7" xfId="16302"/>
    <cellStyle name="Camp Output Field 4 4 4 4" xfId="16303"/>
    <cellStyle name="Camp Output Field 4 4 4 5" xfId="16304"/>
    <cellStyle name="Camp Output Field 4 4 4 6" xfId="16305"/>
    <cellStyle name="Camp Output Field 4 4 4 7" xfId="16306"/>
    <cellStyle name="Camp Output Field 4 4 4 8" xfId="16307"/>
    <cellStyle name="Camp Output Field 4 4 5" xfId="16308"/>
    <cellStyle name="Camp Output Field 4 4 5 2" xfId="16309"/>
    <cellStyle name="Camp Output Field 4 4 5 2 2" xfId="16310"/>
    <cellStyle name="Camp Output Field 4 4 5 2 3" xfId="16311"/>
    <cellStyle name="Camp Output Field 4 4 5 2 4" xfId="16312"/>
    <cellStyle name="Camp Output Field 4 4 5 2 5" xfId="16313"/>
    <cellStyle name="Camp Output Field 4 4 5 2 6" xfId="16314"/>
    <cellStyle name="Camp Output Field 4 4 5 2 7" xfId="16315"/>
    <cellStyle name="Camp Output Field 4 4 5 2 8" xfId="16316"/>
    <cellStyle name="Camp Output Field 4 4 5 3" xfId="16317"/>
    <cellStyle name="Camp Output Field 4 4 5 3 2" xfId="16318"/>
    <cellStyle name="Camp Output Field 4 4 5 4" xfId="16319"/>
    <cellStyle name="Camp Output Field 4 4 5 5" xfId="16320"/>
    <cellStyle name="Camp Output Field 4 4 5 6" xfId="16321"/>
    <cellStyle name="Camp Output Field 4 4 5 7" xfId="16322"/>
    <cellStyle name="Camp Output Field 4 4 6" xfId="16323"/>
    <cellStyle name="Camp Output Field 4 4 6 2" xfId="16324"/>
    <cellStyle name="Camp Output Field 4 4 6 3" xfId="16325"/>
    <cellStyle name="Camp Output Field 4 4 6 4" xfId="16326"/>
    <cellStyle name="Camp Output Field 4 4 6 5" xfId="16327"/>
    <cellStyle name="Camp Output Field 4 4 6 6" xfId="16328"/>
    <cellStyle name="Camp Output Field 4 4 6 7" xfId="16329"/>
    <cellStyle name="Camp Output Field 4 4 7" xfId="16330"/>
    <cellStyle name="Camp Output Field 4 4 8" xfId="16331"/>
    <cellStyle name="Camp Output Field 4 4 9" xfId="16332"/>
    <cellStyle name="Camp Output Field 4 5" xfId="16333"/>
    <cellStyle name="Camp Output Field 4 5 2" xfId="16334"/>
    <cellStyle name="Camp Output Field 4 5 2 2" xfId="16335"/>
    <cellStyle name="Camp Output Field 4 5 2 2 2" xfId="16336"/>
    <cellStyle name="Camp Output Field 4 5 2 2 3" xfId="16337"/>
    <cellStyle name="Camp Output Field 4 5 2 2 4" xfId="16338"/>
    <cellStyle name="Camp Output Field 4 5 2 2 5" xfId="16339"/>
    <cellStyle name="Camp Output Field 4 5 2 2 6" xfId="16340"/>
    <cellStyle name="Camp Output Field 4 5 2 2 7" xfId="16341"/>
    <cellStyle name="Camp Output Field 4 5 2 2 8" xfId="16342"/>
    <cellStyle name="Camp Output Field 4 5 2 3" xfId="16343"/>
    <cellStyle name="Camp Output Field 4 5 2 3 2" xfId="16344"/>
    <cellStyle name="Camp Output Field 4 5 2 4" xfId="16345"/>
    <cellStyle name="Camp Output Field 4 5 2 5" xfId="16346"/>
    <cellStyle name="Camp Output Field 4 5 2 6" xfId="16347"/>
    <cellStyle name="Camp Output Field 4 5 2 7" xfId="16348"/>
    <cellStyle name="Camp Output Field 4 5 3" xfId="16349"/>
    <cellStyle name="Camp Output Field 4 5 3 2" xfId="16350"/>
    <cellStyle name="Camp Output Field 4 5 3 3" xfId="16351"/>
    <cellStyle name="Camp Output Field 4 5 3 4" xfId="16352"/>
    <cellStyle name="Camp Output Field 4 5 3 5" xfId="16353"/>
    <cellStyle name="Camp Output Field 4 5 3 6" xfId="16354"/>
    <cellStyle name="Camp Output Field 4 5 3 7" xfId="16355"/>
    <cellStyle name="Camp Output Field 4 5 4" xfId="16356"/>
    <cellStyle name="Camp Output Field 4 5 5" xfId="16357"/>
    <cellStyle name="Camp Output Field 4 5 6" xfId="16358"/>
    <cellStyle name="Camp Output Field 4 5 7" xfId="16359"/>
    <cellStyle name="Camp Output Field 4 5 8" xfId="16360"/>
    <cellStyle name="Camp Output Field 4 6" xfId="16361"/>
    <cellStyle name="Camp Output Field 4 6 2" xfId="16362"/>
    <cellStyle name="Camp Output Field 4 6 2 2" xfId="16363"/>
    <cellStyle name="Camp Output Field 4 6 2 2 2" xfId="16364"/>
    <cellStyle name="Camp Output Field 4 6 2 2 3" xfId="16365"/>
    <cellStyle name="Camp Output Field 4 6 2 2 4" xfId="16366"/>
    <cellStyle name="Camp Output Field 4 6 2 2 5" xfId="16367"/>
    <cellStyle name="Camp Output Field 4 6 2 2 6" xfId="16368"/>
    <cellStyle name="Camp Output Field 4 6 2 2 7" xfId="16369"/>
    <cellStyle name="Camp Output Field 4 6 2 2 8" xfId="16370"/>
    <cellStyle name="Camp Output Field 4 6 2 3" xfId="16371"/>
    <cellStyle name="Camp Output Field 4 6 2 3 2" xfId="16372"/>
    <cellStyle name="Camp Output Field 4 6 2 4" xfId="16373"/>
    <cellStyle name="Camp Output Field 4 6 2 5" xfId="16374"/>
    <cellStyle name="Camp Output Field 4 6 2 6" xfId="16375"/>
    <cellStyle name="Camp Output Field 4 6 2 7" xfId="16376"/>
    <cellStyle name="Camp Output Field 4 6 3" xfId="16377"/>
    <cellStyle name="Camp Output Field 4 6 3 2" xfId="16378"/>
    <cellStyle name="Camp Output Field 4 6 3 3" xfId="16379"/>
    <cellStyle name="Camp Output Field 4 6 3 4" xfId="16380"/>
    <cellStyle name="Camp Output Field 4 6 3 5" xfId="16381"/>
    <cellStyle name="Camp Output Field 4 6 3 6" xfId="16382"/>
    <cellStyle name="Camp Output Field 4 6 3 7" xfId="16383"/>
    <cellStyle name="Camp Output Field 4 6 4" xfId="16384"/>
    <cellStyle name="Camp Output Field 4 6 5" xfId="16385"/>
    <cellStyle name="Camp Output Field 4 6 6" xfId="16386"/>
    <cellStyle name="Camp Output Field 4 6 7" xfId="16387"/>
    <cellStyle name="Camp Output Field 4 6 8" xfId="16388"/>
    <cellStyle name="Camp Output Field 4 7" xfId="16389"/>
    <cellStyle name="Camp Output Field 4 7 2" xfId="16390"/>
    <cellStyle name="Camp Output Field 4 7 2 2" xfId="16391"/>
    <cellStyle name="Camp Output Field 4 7 2 2 2" xfId="16392"/>
    <cellStyle name="Camp Output Field 4 7 2 2 3" xfId="16393"/>
    <cellStyle name="Camp Output Field 4 7 2 2 4" xfId="16394"/>
    <cellStyle name="Camp Output Field 4 7 2 2 5" xfId="16395"/>
    <cellStyle name="Camp Output Field 4 7 2 2 6" xfId="16396"/>
    <cellStyle name="Camp Output Field 4 7 2 2 7" xfId="16397"/>
    <cellStyle name="Camp Output Field 4 7 2 2 8" xfId="16398"/>
    <cellStyle name="Camp Output Field 4 7 2 3" xfId="16399"/>
    <cellStyle name="Camp Output Field 4 7 2 3 2" xfId="16400"/>
    <cellStyle name="Camp Output Field 4 7 2 4" xfId="16401"/>
    <cellStyle name="Camp Output Field 4 7 2 5" xfId="16402"/>
    <cellStyle name="Camp Output Field 4 7 2 6" xfId="16403"/>
    <cellStyle name="Camp Output Field 4 7 2 7" xfId="16404"/>
    <cellStyle name="Camp Output Field 4 7 3" xfId="16405"/>
    <cellStyle name="Camp Output Field 4 7 3 2" xfId="16406"/>
    <cellStyle name="Camp Output Field 4 7 3 3" xfId="16407"/>
    <cellStyle name="Camp Output Field 4 7 3 4" xfId="16408"/>
    <cellStyle name="Camp Output Field 4 7 3 5" xfId="16409"/>
    <cellStyle name="Camp Output Field 4 7 3 6" xfId="16410"/>
    <cellStyle name="Camp Output Field 4 7 3 7" xfId="16411"/>
    <cellStyle name="Camp Output Field 4 7 4" xfId="16412"/>
    <cellStyle name="Camp Output Field 4 7 5" xfId="16413"/>
    <cellStyle name="Camp Output Field 4 7 6" xfId="16414"/>
    <cellStyle name="Camp Output Field 4 7 7" xfId="16415"/>
    <cellStyle name="Camp Output Field 4 7 8" xfId="16416"/>
    <cellStyle name="Camp Output Field 4 8" xfId="16417"/>
    <cellStyle name="Camp Output Field 4 8 2" xfId="16418"/>
    <cellStyle name="Camp Output Field 4 8 2 2" xfId="16419"/>
    <cellStyle name="Camp Output Field 4 8 2 3" xfId="16420"/>
    <cellStyle name="Camp Output Field 4 8 2 4" xfId="16421"/>
    <cellStyle name="Camp Output Field 4 8 2 5" xfId="16422"/>
    <cellStyle name="Camp Output Field 4 8 2 6" xfId="16423"/>
    <cellStyle name="Camp Output Field 4 8 2 7" xfId="16424"/>
    <cellStyle name="Camp Output Field 4 8 2 8" xfId="16425"/>
    <cellStyle name="Camp Output Field 4 8 3" xfId="16426"/>
    <cellStyle name="Camp Output Field 4 8 3 2" xfId="16427"/>
    <cellStyle name="Camp Output Field 4 8 4" xfId="16428"/>
    <cellStyle name="Camp Output Field 4 8 5" xfId="16429"/>
    <cellStyle name="Camp Output Field 4 8 6" xfId="16430"/>
    <cellStyle name="Camp Output Field 4 8 7" xfId="16431"/>
    <cellStyle name="Camp Output Field 4 9" xfId="16432"/>
    <cellStyle name="Camp Output Field 4 9 2" xfId="16433"/>
    <cellStyle name="Camp Output Field 4 9 3" xfId="16434"/>
    <cellStyle name="Camp Output Field 4 9 4" xfId="16435"/>
    <cellStyle name="Camp Output Field 4 9 5" xfId="16436"/>
    <cellStyle name="Camp Output Field 4 9 6" xfId="16437"/>
    <cellStyle name="Camp Output Field 4 9 7" xfId="16438"/>
    <cellStyle name="Camp Output Field 5" xfId="16439"/>
    <cellStyle name="Camp Output Field 5 10" xfId="16440"/>
    <cellStyle name="Camp Output Field 5 11" xfId="16441"/>
    <cellStyle name="Camp Output Field 5 12" xfId="16442"/>
    <cellStyle name="Camp Output Field 5 13" xfId="16443"/>
    <cellStyle name="Camp Output Field 5 14" xfId="16444"/>
    <cellStyle name="Camp Output Field 5 2" xfId="16445"/>
    <cellStyle name="Camp Output Field 5 2 10" xfId="16446"/>
    <cellStyle name="Camp Output Field 5 2 11" xfId="16447"/>
    <cellStyle name="Camp Output Field 5 2 12" xfId="16448"/>
    <cellStyle name="Camp Output Field 5 2 2" xfId="16449"/>
    <cellStyle name="Camp Output Field 5 2 2 10" xfId="16450"/>
    <cellStyle name="Camp Output Field 5 2 2 11" xfId="16451"/>
    <cellStyle name="Camp Output Field 5 2 2 2" xfId="16452"/>
    <cellStyle name="Camp Output Field 5 2 2 2 2" xfId="16453"/>
    <cellStyle name="Camp Output Field 5 2 2 2 2 2" xfId="16454"/>
    <cellStyle name="Camp Output Field 5 2 2 2 2 2 2" xfId="16455"/>
    <cellStyle name="Camp Output Field 5 2 2 2 2 2 3" xfId="16456"/>
    <cellStyle name="Camp Output Field 5 2 2 2 2 2 4" xfId="16457"/>
    <cellStyle name="Camp Output Field 5 2 2 2 2 2 5" xfId="16458"/>
    <cellStyle name="Camp Output Field 5 2 2 2 2 2 6" xfId="16459"/>
    <cellStyle name="Camp Output Field 5 2 2 2 2 2 7" xfId="16460"/>
    <cellStyle name="Camp Output Field 5 2 2 2 2 2 8" xfId="16461"/>
    <cellStyle name="Camp Output Field 5 2 2 2 2 3" xfId="16462"/>
    <cellStyle name="Camp Output Field 5 2 2 2 2 3 2" xfId="16463"/>
    <cellStyle name="Camp Output Field 5 2 2 2 2 4" xfId="16464"/>
    <cellStyle name="Camp Output Field 5 2 2 2 2 5" xfId="16465"/>
    <cellStyle name="Camp Output Field 5 2 2 2 2 6" xfId="16466"/>
    <cellStyle name="Camp Output Field 5 2 2 2 2 7" xfId="16467"/>
    <cellStyle name="Camp Output Field 5 2 2 2 3" xfId="16468"/>
    <cellStyle name="Camp Output Field 5 2 2 2 3 2" xfId="16469"/>
    <cellStyle name="Camp Output Field 5 2 2 2 3 3" xfId="16470"/>
    <cellStyle name="Camp Output Field 5 2 2 2 3 4" xfId="16471"/>
    <cellStyle name="Camp Output Field 5 2 2 2 3 5" xfId="16472"/>
    <cellStyle name="Camp Output Field 5 2 2 2 3 6" xfId="16473"/>
    <cellStyle name="Camp Output Field 5 2 2 2 3 7" xfId="16474"/>
    <cellStyle name="Camp Output Field 5 2 2 2 4" xfId="16475"/>
    <cellStyle name="Camp Output Field 5 2 2 2 5" xfId="16476"/>
    <cellStyle name="Camp Output Field 5 2 2 2 6" xfId="16477"/>
    <cellStyle name="Camp Output Field 5 2 2 2 7" xfId="16478"/>
    <cellStyle name="Camp Output Field 5 2 2 2 8" xfId="16479"/>
    <cellStyle name="Camp Output Field 5 2 2 3" xfId="16480"/>
    <cellStyle name="Camp Output Field 5 2 2 3 2" xfId="16481"/>
    <cellStyle name="Camp Output Field 5 2 2 3 2 2" xfId="16482"/>
    <cellStyle name="Camp Output Field 5 2 2 3 2 2 2" xfId="16483"/>
    <cellStyle name="Camp Output Field 5 2 2 3 2 2 3" xfId="16484"/>
    <cellStyle name="Camp Output Field 5 2 2 3 2 2 4" xfId="16485"/>
    <cellStyle name="Camp Output Field 5 2 2 3 2 2 5" xfId="16486"/>
    <cellStyle name="Camp Output Field 5 2 2 3 2 2 6" xfId="16487"/>
    <cellStyle name="Camp Output Field 5 2 2 3 2 2 7" xfId="16488"/>
    <cellStyle name="Camp Output Field 5 2 2 3 2 2 8" xfId="16489"/>
    <cellStyle name="Camp Output Field 5 2 2 3 2 3" xfId="16490"/>
    <cellStyle name="Camp Output Field 5 2 2 3 2 3 2" xfId="16491"/>
    <cellStyle name="Camp Output Field 5 2 2 3 2 4" xfId="16492"/>
    <cellStyle name="Camp Output Field 5 2 2 3 2 5" xfId="16493"/>
    <cellStyle name="Camp Output Field 5 2 2 3 2 6" xfId="16494"/>
    <cellStyle name="Camp Output Field 5 2 2 3 2 7" xfId="16495"/>
    <cellStyle name="Camp Output Field 5 2 2 3 3" xfId="16496"/>
    <cellStyle name="Camp Output Field 5 2 2 3 3 2" xfId="16497"/>
    <cellStyle name="Camp Output Field 5 2 2 3 3 3" xfId="16498"/>
    <cellStyle name="Camp Output Field 5 2 2 3 3 4" xfId="16499"/>
    <cellStyle name="Camp Output Field 5 2 2 3 3 5" xfId="16500"/>
    <cellStyle name="Camp Output Field 5 2 2 3 3 6" xfId="16501"/>
    <cellStyle name="Camp Output Field 5 2 2 3 3 7" xfId="16502"/>
    <cellStyle name="Camp Output Field 5 2 2 3 4" xfId="16503"/>
    <cellStyle name="Camp Output Field 5 2 2 3 5" xfId="16504"/>
    <cellStyle name="Camp Output Field 5 2 2 3 6" xfId="16505"/>
    <cellStyle name="Camp Output Field 5 2 2 3 7" xfId="16506"/>
    <cellStyle name="Camp Output Field 5 2 2 3 8" xfId="16507"/>
    <cellStyle name="Camp Output Field 5 2 2 4" xfId="16508"/>
    <cellStyle name="Camp Output Field 5 2 2 4 2" xfId="16509"/>
    <cellStyle name="Camp Output Field 5 2 2 4 2 2" xfId="16510"/>
    <cellStyle name="Camp Output Field 5 2 2 4 2 2 2" xfId="16511"/>
    <cellStyle name="Camp Output Field 5 2 2 4 2 2 3" xfId="16512"/>
    <cellStyle name="Camp Output Field 5 2 2 4 2 2 4" xfId="16513"/>
    <cellStyle name="Camp Output Field 5 2 2 4 2 2 5" xfId="16514"/>
    <cellStyle name="Camp Output Field 5 2 2 4 2 2 6" xfId="16515"/>
    <cellStyle name="Camp Output Field 5 2 2 4 2 2 7" xfId="16516"/>
    <cellStyle name="Camp Output Field 5 2 2 4 2 2 8" xfId="16517"/>
    <cellStyle name="Camp Output Field 5 2 2 4 2 3" xfId="16518"/>
    <cellStyle name="Camp Output Field 5 2 2 4 2 3 2" xfId="16519"/>
    <cellStyle name="Camp Output Field 5 2 2 4 2 4" xfId="16520"/>
    <cellStyle name="Camp Output Field 5 2 2 4 2 5" xfId="16521"/>
    <cellStyle name="Camp Output Field 5 2 2 4 2 6" xfId="16522"/>
    <cellStyle name="Camp Output Field 5 2 2 4 2 7" xfId="16523"/>
    <cellStyle name="Camp Output Field 5 2 2 4 3" xfId="16524"/>
    <cellStyle name="Camp Output Field 5 2 2 4 3 2" xfId="16525"/>
    <cellStyle name="Camp Output Field 5 2 2 4 3 3" xfId="16526"/>
    <cellStyle name="Camp Output Field 5 2 2 4 3 4" xfId="16527"/>
    <cellStyle name="Camp Output Field 5 2 2 4 3 5" xfId="16528"/>
    <cellStyle name="Camp Output Field 5 2 2 4 3 6" xfId="16529"/>
    <cellStyle name="Camp Output Field 5 2 2 4 3 7" xfId="16530"/>
    <cellStyle name="Camp Output Field 5 2 2 4 4" xfId="16531"/>
    <cellStyle name="Camp Output Field 5 2 2 4 5" xfId="16532"/>
    <cellStyle name="Camp Output Field 5 2 2 4 6" xfId="16533"/>
    <cellStyle name="Camp Output Field 5 2 2 4 7" xfId="16534"/>
    <cellStyle name="Camp Output Field 5 2 2 4 8" xfId="16535"/>
    <cellStyle name="Camp Output Field 5 2 2 5" xfId="16536"/>
    <cellStyle name="Camp Output Field 5 2 2 5 2" xfId="16537"/>
    <cellStyle name="Camp Output Field 5 2 2 5 2 2" xfId="16538"/>
    <cellStyle name="Camp Output Field 5 2 2 5 2 3" xfId="16539"/>
    <cellStyle name="Camp Output Field 5 2 2 5 2 4" xfId="16540"/>
    <cellStyle name="Camp Output Field 5 2 2 5 2 5" xfId="16541"/>
    <cellStyle name="Camp Output Field 5 2 2 5 2 6" xfId="16542"/>
    <cellStyle name="Camp Output Field 5 2 2 5 2 7" xfId="16543"/>
    <cellStyle name="Camp Output Field 5 2 2 5 2 8" xfId="16544"/>
    <cellStyle name="Camp Output Field 5 2 2 5 3" xfId="16545"/>
    <cellStyle name="Camp Output Field 5 2 2 5 3 2" xfId="16546"/>
    <cellStyle name="Camp Output Field 5 2 2 5 4" xfId="16547"/>
    <cellStyle name="Camp Output Field 5 2 2 5 5" xfId="16548"/>
    <cellStyle name="Camp Output Field 5 2 2 5 6" xfId="16549"/>
    <cellStyle name="Camp Output Field 5 2 2 5 7" xfId="16550"/>
    <cellStyle name="Camp Output Field 5 2 2 6" xfId="16551"/>
    <cellStyle name="Camp Output Field 5 2 2 6 2" xfId="16552"/>
    <cellStyle name="Camp Output Field 5 2 2 6 3" xfId="16553"/>
    <cellStyle name="Camp Output Field 5 2 2 6 4" xfId="16554"/>
    <cellStyle name="Camp Output Field 5 2 2 6 5" xfId="16555"/>
    <cellStyle name="Camp Output Field 5 2 2 6 6" xfId="16556"/>
    <cellStyle name="Camp Output Field 5 2 2 6 7" xfId="16557"/>
    <cellStyle name="Camp Output Field 5 2 2 7" xfId="16558"/>
    <cellStyle name="Camp Output Field 5 2 2 8" xfId="16559"/>
    <cellStyle name="Camp Output Field 5 2 2 9" xfId="16560"/>
    <cellStyle name="Camp Output Field 5 2 3" xfId="16561"/>
    <cellStyle name="Camp Output Field 5 2 3 2" xfId="16562"/>
    <cellStyle name="Camp Output Field 5 2 3 2 2" xfId="16563"/>
    <cellStyle name="Camp Output Field 5 2 3 2 2 2" xfId="16564"/>
    <cellStyle name="Camp Output Field 5 2 3 2 2 3" xfId="16565"/>
    <cellStyle name="Camp Output Field 5 2 3 2 2 4" xfId="16566"/>
    <cellStyle name="Camp Output Field 5 2 3 2 2 5" xfId="16567"/>
    <cellStyle name="Camp Output Field 5 2 3 2 2 6" xfId="16568"/>
    <cellStyle name="Camp Output Field 5 2 3 2 2 7" xfId="16569"/>
    <cellStyle name="Camp Output Field 5 2 3 2 2 8" xfId="16570"/>
    <cellStyle name="Camp Output Field 5 2 3 2 3" xfId="16571"/>
    <cellStyle name="Camp Output Field 5 2 3 2 3 2" xfId="16572"/>
    <cellStyle name="Camp Output Field 5 2 3 2 4" xfId="16573"/>
    <cellStyle name="Camp Output Field 5 2 3 2 5" xfId="16574"/>
    <cellStyle name="Camp Output Field 5 2 3 2 6" xfId="16575"/>
    <cellStyle name="Camp Output Field 5 2 3 2 7" xfId="16576"/>
    <cellStyle name="Camp Output Field 5 2 3 3" xfId="16577"/>
    <cellStyle name="Camp Output Field 5 2 3 3 2" xfId="16578"/>
    <cellStyle name="Camp Output Field 5 2 3 3 3" xfId="16579"/>
    <cellStyle name="Camp Output Field 5 2 3 3 4" xfId="16580"/>
    <cellStyle name="Camp Output Field 5 2 3 3 5" xfId="16581"/>
    <cellStyle name="Camp Output Field 5 2 3 3 6" xfId="16582"/>
    <cellStyle name="Camp Output Field 5 2 3 3 7" xfId="16583"/>
    <cellStyle name="Camp Output Field 5 2 3 4" xfId="16584"/>
    <cellStyle name="Camp Output Field 5 2 3 5" xfId="16585"/>
    <cellStyle name="Camp Output Field 5 2 3 6" xfId="16586"/>
    <cellStyle name="Camp Output Field 5 2 3 7" xfId="16587"/>
    <cellStyle name="Camp Output Field 5 2 3 8" xfId="16588"/>
    <cellStyle name="Camp Output Field 5 2 4" xfId="16589"/>
    <cellStyle name="Camp Output Field 5 2 4 2" xfId="16590"/>
    <cellStyle name="Camp Output Field 5 2 4 2 2" xfId="16591"/>
    <cellStyle name="Camp Output Field 5 2 4 2 2 2" xfId="16592"/>
    <cellStyle name="Camp Output Field 5 2 4 2 2 3" xfId="16593"/>
    <cellStyle name="Camp Output Field 5 2 4 2 2 4" xfId="16594"/>
    <cellStyle name="Camp Output Field 5 2 4 2 2 5" xfId="16595"/>
    <cellStyle name="Camp Output Field 5 2 4 2 2 6" xfId="16596"/>
    <cellStyle name="Camp Output Field 5 2 4 2 2 7" xfId="16597"/>
    <cellStyle name="Camp Output Field 5 2 4 2 2 8" xfId="16598"/>
    <cellStyle name="Camp Output Field 5 2 4 2 3" xfId="16599"/>
    <cellStyle name="Camp Output Field 5 2 4 2 3 2" xfId="16600"/>
    <cellStyle name="Camp Output Field 5 2 4 2 4" xfId="16601"/>
    <cellStyle name="Camp Output Field 5 2 4 2 5" xfId="16602"/>
    <cellStyle name="Camp Output Field 5 2 4 2 6" xfId="16603"/>
    <cellStyle name="Camp Output Field 5 2 4 2 7" xfId="16604"/>
    <cellStyle name="Camp Output Field 5 2 4 3" xfId="16605"/>
    <cellStyle name="Camp Output Field 5 2 4 3 2" xfId="16606"/>
    <cellStyle name="Camp Output Field 5 2 4 3 3" xfId="16607"/>
    <cellStyle name="Camp Output Field 5 2 4 3 4" xfId="16608"/>
    <cellStyle name="Camp Output Field 5 2 4 3 5" xfId="16609"/>
    <cellStyle name="Camp Output Field 5 2 4 3 6" xfId="16610"/>
    <cellStyle name="Camp Output Field 5 2 4 3 7" xfId="16611"/>
    <cellStyle name="Camp Output Field 5 2 4 4" xfId="16612"/>
    <cellStyle name="Camp Output Field 5 2 4 5" xfId="16613"/>
    <cellStyle name="Camp Output Field 5 2 4 6" xfId="16614"/>
    <cellStyle name="Camp Output Field 5 2 4 7" xfId="16615"/>
    <cellStyle name="Camp Output Field 5 2 4 8" xfId="16616"/>
    <cellStyle name="Camp Output Field 5 2 5" xfId="16617"/>
    <cellStyle name="Camp Output Field 5 2 5 2" xfId="16618"/>
    <cellStyle name="Camp Output Field 5 2 5 2 2" xfId="16619"/>
    <cellStyle name="Camp Output Field 5 2 5 2 2 2" xfId="16620"/>
    <cellStyle name="Camp Output Field 5 2 5 2 2 3" xfId="16621"/>
    <cellStyle name="Camp Output Field 5 2 5 2 2 4" xfId="16622"/>
    <cellStyle name="Camp Output Field 5 2 5 2 2 5" xfId="16623"/>
    <cellStyle name="Camp Output Field 5 2 5 2 2 6" xfId="16624"/>
    <cellStyle name="Camp Output Field 5 2 5 2 2 7" xfId="16625"/>
    <cellStyle name="Camp Output Field 5 2 5 2 2 8" xfId="16626"/>
    <cellStyle name="Camp Output Field 5 2 5 2 3" xfId="16627"/>
    <cellStyle name="Camp Output Field 5 2 5 2 3 2" xfId="16628"/>
    <cellStyle name="Camp Output Field 5 2 5 2 4" xfId="16629"/>
    <cellStyle name="Camp Output Field 5 2 5 2 5" xfId="16630"/>
    <cellStyle name="Camp Output Field 5 2 5 2 6" xfId="16631"/>
    <cellStyle name="Camp Output Field 5 2 5 2 7" xfId="16632"/>
    <cellStyle name="Camp Output Field 5 2 5 3" xfId="16633"/>
    <cellStyle name="Camp Output Field 5 2 5 3 2" xfId="16634"/>
    <cellStyle name="Camp Output Field 5 2 5 3 3" xfId="16635"/>
    <cellStyle name="Camp Output Field 5 2 5 3 4" xfId="16636"/>
    <cellStyle name="Camp Output Field 5 2 5 3 5" xfId="16637"/>
    <cellStyle name="Camp Output Field 5 2 5 3 6" xfId="16638"/>
    <cellStyle name="Camp Output Field 5 2 5 3 7" xfId="16639"/>
    <cellStyle name="Camp Output Field 5 2 5 4" xfId="16640"/>
    <cellStyle name="Camp Output Field 5 2 5 5" xfId="16641"/>
    <cellStyle name="Camp Output Field 5 2 5 6" xfId="16642"/>
    <cellStyle name="Camp Output Field 5 2 5 7" xfId="16643"/>
    <cellStyle name="Camp Output Field 5 2 5 8" xfId="16644"/>
    <cellStyle name="Camp Output Field 5 2 6" xfId="16645"/>
    <cellStyle name="Camp Output Field 5 2 6 2" xfId="16646"/>
    <cellStyle name="Camp Output Field 5 2 6 2 2" xfId="16647"/>
    <cellStyle name="Camp Output Field 5 2 6 2 3" xfId="16648"/>
    <cellStyle name="Camp Output Field 5 2 6 2 4" xfId="16649"/>
    <cellStyle name="Camp Output Field 5 2 6 2 5" xfId="16650"/>
    <cellStyle name="Camp Output Field 5 2 6 2 6" xfId="16651"/>
    <cellStyle name="Camp Output Field 5 2 6 2 7" xfId="16652"/>
    <cellStyle name="Camp Output Field 5 2 6 2 8" xfId="16653"/>
    <cellStyle name="Camp Output Field 5 2 6 3" xfId="16654"/>
    <cellStyle name="Camp Output Field 5 2 6 3 2" xfId="16655"/>
    <cellStyle name="Camp Output Field 5 2 6 4" xfId="16656"/>
    <cellStyle name="Camp Output Field 5 2 6 5" xfId="16657"/>
    <cellStyle name="Camp Output Field 5 2 6 6" xfId="16658"/>
    <cellStyle name="Camp Output Field 5 2 6 7" xfId="16659"/>
    <cellStyle name="Camp Output Field 5 2 7" xfId="16660"/>
    <cellStyle name="Camp Output Field 5 2 7 2" xfId="16661"/>
    <cellStyle name="Camp Output Field 5 2 7 3" xfId="16662"/>
    <cellStyle name="Camp Output Field 5 2 7 4" xfId="16663"/>
    <cellStyle name="Camp Output Field 5 2 7 5" xfId="16664"/>
    <cellStyle name="Camp Output Field 5 2 7 6" xfId="16665"/>
    <cellStyle name="Camp Output Field 5 2 7 7" xfId="16666"/>
    <cellStyle name="Camp Output Field 5 2 8" xfId="16667"/>
    <cellStyle name="Camp Output Field 5 2 9" xfId="16668"/>
    <cellStyle name="Camp Output Field 5 3" xfId="16669"/>
    <cellStyle name="Camp Output Field 5 3 10" xfId="16670"/>
    <cellStyle name="Camp Output Field 5 3 11" xfId="16671"/>
    <cellStyle name="Camp Output Field 5 3 2" xfId="16672"/>
    <cellStyle name="Camp Output Field 5 3 2 2" xfId="16673"/>
    <cellStyle name="Camp Output Field 5 3 2 2 2" xfId="16674"/>
    <cellStyle name="Camp Output Field 5 3 2 2 2 2" xfId="16675"/>
    <cellStyle name="Camp Output Field 5 3 2 2 2 3" xfId="16676"/>
    <cellStyle name="Camp Output Field 5 3 2 2 2 4" xfId="16677"/>
    <cellStyle name="Camp Output Field 5 3 2 2 2 5" xfId="16678"/>
    <cellStyle name="Camp Output Field 5 3 2 2 2 6" xfId="16679"/>
    <cellStyle name="Camp Output Field 5 3 2 2 2 7" xfId="16680"/>
    <cellStyle name="Camp Output Field 5 3 2 2 2 8" xfId="16681"/>
    <cellStyle name="Camp Output Field 5 3 2 2 3" xfId="16682"/>
    <cellStyle name="Camp Output Field 5 3 2 2 3 2" xfId="16683"/>
    <cellStyle name="Camp Output Field 5 3 2 2 4" xfId="16684"/>
    <cellStyle name="Camp Output Field 5 3 2 2 5" xfId="16685"/>
    <cellStyle name="Camp Output Field 5 3 2 2 6" xfId="16686"/>
    <cellStyle name="Camp Output Field 5 3 2 2 7" xfId="16687"/>
    <cellStyle name="Camp Output Field 5 3 2 3" xfId="16688"/>
    <cellStyle name="Camp Output Field 5 3 2 3 2" xfId="16689"/>
    <cellStyle name="Camp Output Field 5 3 2 3 3" xfId="16690"/>
    <cellStyle name="Camp Output Field 5 3 2 3 4" xfId="16691"/>
    <cellStyle name="Camp Output Field 5 3 2 3 5" xfId="16692"/>
    <cellStyle name="Camp Output Field 5 3 2 3 6" xfId="16693"/>
    <cellStyle name="Camp Output Field 5 3 2 3 7" xfId="16694"/>
    <cellStyle name="Camp Output Field 5 3 2 4" xfId="16695"/>
    <cellStyle name="Camp Output Field 5 3 2 5" xfId="16696"/>
    <cellStyle name="Camp Output Field 5 3 2 6" xfId="16697"/>
    <cellStyle name="Camp Output Field 5 3 2 7" xfId="16698"/>
    <cellStyle name="Camp Output Field 5 3 2 8" xfId="16699"/>
    <cellStyle name="Camp Output Field 5 3 3" xfId="16700"/>
    <cellStyle name="Camp Output Field 5 3 3 2" xfId="16701"/>
    <cellStyle name="Camp Output Field 5 3 3 2 2" xfId="16702"/>
    <cellStyle name="Camp Output Field 5 3 3 2 2 2" xfId="16703"/>
    <cellStyle name="Camp Output Field 5 3 3 2 2 3" xfId="16704"/>
    <cellStyle name="Camp Output Field 5 3 3 2 2 4" xfId="16705"/>
    <cellStyle name="Camp Output Field 5 3 3 2 2 5" xfId="16706"/>
    <cellStyle name="Camp Output Field 5 3 3 2 2 6" xfId="16707"/>
    <cellStyle name="Camp Output Field 5 3 3 2 2 7" xfId="16708"/>
    <cellStyle name="Camp Output Field 5 3 3 2 2 8" xfId="16709"/>
    <cellStyle name="Camp Output Field 5 3 3 2 3" xfId="16710"/>
    <cellStyle name="Camp Output Field 5 3 3 2 3 2" xfId="16711"/>
    <cellStyle name="Camp Output Field 5 3 3 2 4" xfId="16712"/>
    <cellStyle name="Camp Output Field 5 3 3 2 5" xfId="16713"/>
    <cellStyle name="Camp Output Field 5 3 3 2 6" xfId="16714"/>
    <cellStyle name="Camp Output Field 5 3 3 2 7" xfId="16715"/>
    <cellStyle name="Camp Output Field 5 3 3 3" xfId="16716"/>
    <cellStyle name="Camp Output Field 5 3 3 3 2" xfId="16717"/>
    <cellStyle name="Camp Output Field 5 3 3 3 3" xfId="16718"/>
    <cellStyle name="Camp Output Field 5 3 3 3 4" xfId="16719"/>
    <cellStyle name="Camp Output Field 5 3 3 3 5" xfId="16720"/>
    <cellStyle name="Camp Output Field 5 3 3 3 6" xfId="16721"/>
    <cellStyle name="Camp Output Field 5 3 3 3 7" xfId="16722"/>
    <cellStyle name="Camp Output Field 5 3 3 4" xfId="16723"/>
    <cellStyle name="Camp Output Field 5 3 3 5" xfId="16724"/>
    <cellStyle name="Camp Output Field 5 3 3 6" xfId="16725"/>
    <cellStyle name="Camp Output Field 5 3 3 7" xfId="16726"/>
    <cellStyle name="Camp Output Field 5 3 3 8" xfId="16727"/>
    <cellStyle name="Camp Output Field 5 3 4" xfId="16728"/>
    <cellStyle name="Camp Output Field 5 3 4 2" xfId="16729"/>
    <cellStyle name="Camp Output Field 5 3 4 2 2" xfId="16730"/>
    <cellStyle name="Camp Output Field 5 3 4 2 2 2" xfId="16731"/>
    <cellStyle name="Camp Output Field 5 3 4 2 2 3" xfId="16732"/>
    <cellStyle name="Camp Output Field 5 3 4 2 2 4" xfId="16733"/>
    <cellStyle name="Camp Output Field 5 3 4 2 2 5" xfId="16734"/>
    <cellStyle name="Camp Output Field 5 3 4 2 2 6" xfId="16735"/>
    <cellStyle name="Camp Output Field 5 3 4 2 2 7" xfId="16736"/>
    <cellStyle name="Camp Output Field 5 3 4 2 2 8" xfId="16737"/>
    <cellStyle name="Camp Output Field 5 3 4 2 3" xfId="16738"/>
    <cellStyle name="Camp Output Field 5 3 4 2 3 2" xfId="16739"/>
    <cellStyle name="Camp Output Field 5 3 4 2 4" xfId="16740"/>
    <cellStyle name="Camp Output Field 5 3 4 2 5" xfId="16741"/>
    <cellStyle name="Camp Output Field 5 3 4 2 6" xfId="16742"/>
    <cellStyle name="Camp Output Field 5 3 4 2 7" xfId="16743"/>
    <cellStyle name="Camp Output Field 5 3 4 3" xfId="16744"/>
    <cellStyle name="Camp Output Field 5 3 4 3 2" xfId="16745"/>
    <cellStyle name="Camp Output Field 5 3 4 3 3" xfId="16746"/>
    <cellStyle name="Camp Output Field 5 3 4 3 4" xfId="16747"/>
    <cellStyle name="Camp Output Field 5 3 4 3 5" xfId="16748"/>
    <cellStyle name="Camp Output Field 5 3 4 3 6" xfId="16749"/>
    <cellStyle name="Camp Output Field 5 3 4 3 7" xfId="16750"/>
    <cellStyle name="Camp Output Field 5 3 4 4" xfId="16751"/>
    <cellStyle name="Camp Output Field 5 3 4 5" xfId="16752"/>
    <cellStyle name="Camp Output Field 5 3 4 6" xfId="16753"/>
    <cellStyle name="Camp Output Field 5 3 4 7" xfId="16754"/>
    <cellStyle name="Camp Output Field 5 3 4 8" xfId="16755"/>
    <cellStyle name="Camp Output Field 5 3 5" xfId="16756"/>
    <cellStyle name="Camp Output Field 5 3 5 2" xfId="16757"/>
    <cellStyle name="Camp Output Field 5 3 5 2 2" xfId="16758"/>
    <cellStyle name="Camp Output Field 5 3 5 2 3" xfId="16759"/>
    <cellStyle name="Camp Output Field 5 3 5 2 4" xfId="16760"/>
    <cellStyle name="Camp Output Field 5 3 5 2 5" xfId="16761"/>
    <cellStyle name="Camp Output Field 5 3 5 2 6" xfId="16762"/>
    <cellStyle name="Camp Output Field 5 3 5 2 7" xfId="16763"/>
    <cellStyle name="Camp Output Field 5 3 5 2 8" xfId="16764"/>
    <cellStyle name="Camp Output Field 5 3 5 3" xfId="16765"/>
    <cellStyle name="Camp Output Field 5 3 5 3 2" xfId="16766"/>
    <cellStyle name="Camp Output Field 5 3 5 4" xfId="16767"/>
    <cellStyle name="Camp Output Field 5 3 5 5" xfId="16768"/>
    <cellStyle name="Camp Output Field 5 3 5 6" xfId="16769"/>
    <cellStyle name="Camp Output Field 5 3 5 7" xfId="16770"/>
    <cellStyle name="Camp Output Field 5 3 6" xfId="16771"/>
    <cellStyle name="Camp Output Field 5 3 6 2" xfId="16772"/>
    <cellStyle name="Camp Output Field 5 3 6 3" xfId="16773"/>
    <cellStyle name="Camp Output Field 5 3 6 4" xfId="16774"/>
    <cellStyle name="Camp Output Field 5 3 6 5" xfId="16775"/>
    <cellStyle name="Camp Output Field 5 3 6 6" xfId="16776"/>
    <cellStyle name="Camp Output Field 5 3 6 7" xfId="16777"/>
    <cellStyle name="Camp Output Field 5 3 7" xfId="16778"/>
    <cellStyle name="Camp Output Field 5 3 8" xfId="16779"/>
    <cellStyle name="Camp Output Field 5 3 9" xfId="16780"/>
    <cellStyle name="Camp Output Field 5 4" xfId="16781"/>
    <cellStyle name="Camp Output Field 5 4 10" xfId="16782"/>
    <cellStyle name="Camp Output Field 5 4 11" xfId="16783"/>
    <cellStyle name="Camp Output Field 5 4 2" xfId="16784"/>
    <cellStyle name="Camp Output Field 5 4 2 2" xfId="16785"/>
    <cellStyle name="Camp Output Field 5 4 2 2 2" xfId="16786"/>
    <cellStyle name="Camp Output Field 5 4 2 2 2 2" xfId="16787"/>
    <cellStyle name="Camp Output Field 5 4 2 2 2 3" xfId="16788"/>
    <cellStyle name="Camp Output Field 5 4 2 2 2 4" xfId="16789"/>
    <cellStyle name="Camp Output Field 5 4 2 2 2 5" xfId="16790"/>
    <cellStyle name="Camp Output Field 5 4 2 2 2 6" xfId="16791"/>
    <cellStyle name="Camp Output Field 5 4 2 2 2 7" xfId="16792"/>
    <cellStyle name="Camp Output Field 5 4 2 2 2 8" xfId="16793"/>
    <cellStyle name="Camp Output Field 5 4 2 2 3" xfId="16794"/>
    <cellStyle name="Camp Output Field 5 4 2 2 3 2" xfId="16795"/>
    <cellStyle name="Camp Output Field 5 4 2 2 4" xfId="16796"/>
    <cellStyle name="Camp Output Field 5 4 2 2 5" xfId="16797"/>
    <cellStyle name="Camp Output Field 5 4 2 2 6" xfId="16798"/>
    <cellStyle name="Camp Output Field 5 4 2 2 7" xfId="16799"/>
    <cellStyle name="Camp Output Field 5 4 2 3" xfId="16800"/>
    <cellStyle name="Camp Output Field 5 4 2 3 2" xfId="16801"/>
    <cellStyle name="Camp Output Field 5 4 2 3 3" xfId="16802"/>
    <cellStyle name="Camp Output Field 5 4 2 3 4" xfId="16803"/>
    <cellStyle name="Camp Output Field 5 4 2 3 5" xfId="16804"/>
    <cellStyle name="Camp Output Field 5 4 2 3 6" xfId="16805"/>
    <cellStyle name="Camp Output Field 5 4 2 3 7" xfId="16806"/>
    <cellStyle name="Camp Output Field 5 4 2 4" xfId="16807"/>
    <cellStyle name="Camp Output Field 5 4 2 5" xfId="16808"/>
    <cellStyle name="Camp Output Field 5 4 2 6" xfId="16809"/>
    <cellStyle name="Camp Output Field 5 4 2 7" xfId="16810"/>
    <cellStyle name="Camp Output Field 5 4 2 8" xfId="16811"/>
    <cellStyle name="Camp Output Field 5 4 3" xfId="16812"/>
    <cellStyle name="Camp Output Field 5 4 3 2" xfId="16813"/>
    <cellStyle name="Camp Output Field 5 4 3 2 2" xfId="16814"/>
    <cellStyle name="Camp Output Field 5 4 3 2 2 2" xfId="16815"/>
    <cellStyle name="Camp Output Field 5 4 3 2 2 3" xfId="16816"/>
    <cellStyle name="Camp Output Field 5 4 3 2 2 4" xfId="16817"/>
    <cellStyle name="Camp Output Field 5 4 3 2 2 5" xfId="16818"/>
    <cellStyle name="Camp Output Field 5 4 3 2 2 6" xfId="16819"/>
    <cellStyle name="Camp Output Field 5 4 3 2 2 7" xfId="16820"/>
    <cellStyle name="Camp Output Field 5 4 3 2 2 8" xfId="16821"/>
    <cellStyle name="Camp Output Field 5 4 3 2 3" xfId="16822"/>
    <cellStyle name="Camp Output Field 5 4 3 2 3 2" xfId="16823"/>
    <cellStyle name="Camp Output Field 5 4 3 2 4" xfId="16824"/>
    <cellStyle name="Camp Output Field 5 4 3 2 5" xfId="16825"/>
    <cellStyle name="Camp Output Field 5 4 3 2 6" xfId="16826"/>
    <cellStyle name="Camp Output Field 5 4 3 2 7" xfId="16827"/>
    <cellStyle name="Camp Output Field 5 4 3 3" xfId="16828"/>
    <cellStyle name="Camp Output Field 5 4 3 3 2" xfId="16829"/>
    <cellStyle name="Camp Output Field 5 4 3 3 3" xfId="16830"/>
    <cellStyle name="Camp Output Field 5 4 3 3 4" xfId="16831"/>
    <cellStyle name="Camp Output Field 5 4 3 3 5" xfId="16832"/>
    <cellStyle name="Camp Output Field 5 4 3 3 6" xfId="16833"/>
    <cellStyle name="Camp Output Field 5 4 3 3 7" xfId="16834"/>
    <cellStyle name="Camp Output Field 5 4 3 4" xfId="16835"/>
    <cellStyle name="Camp Output Field 5 4 3 5" xfId="16836"/>
    <cellStyle name="Camp Output Field 5 4 3 6" xfId="16837"/>
    <cellStyle name="Camp Output Field 5 4 3 7" xfId="16838"/>
    <cellStyle name="Camp Output Field 5 4 3 8" xfId="16839"/>
    <cellStyle name="Camp Output Field 5 4 4" xfId="16840"/>
    <cellStyle name="Camp Output Field 5 4 4 2" xfId="16841"/>
    <cellStyle name="Camp Output Field 5 4 4 2 2" xfId="16842"/>
    <cellStyle name="Camp Output Field 5 4 4 2 2 2" xfId="16843"/>
    <cellStyle name="Camp Output Field 5 4 4 2 2 3" xfId="16844"/>
    <cellStyle name="Camp Output Field 5 4 4 2 2 4" xfId="16845"/>
    <cellStyle name="Camp Output Field 5 4 4 2 2 5" xfId="16846"/>
    <cellStyle name="Camp Output Field 5 4 4 2 2 6" xfId="16847"/>
    <cellStyle name="Camp Output Field 5 4 4 2 2 7" xfId="16848"/>
    <cellStyle name="Camp Output Field 5 4 4 2 2 8" xfId="16849"/>
    <cellStyle name="Camp Output Field 5 4 4 2 3" xfId="16850"/>
    <cellStyle name="Camp Output Field 5 4 4 2 3 2" xfId="16851"/>
    <cellStyle name="Camp Output Field 5 4 4 2 4" xfId="16852"/>
    <cellStyle name="Camp Output Field 5 4 4 2 5" xfId="16853"/>
    <cellStyle name="Camp Output Field 5 4 4 2 6" xfId="16854"/>
    <cellStyle name="Camp Output Field 5 4 4 2 7" xfId="16855"/>
    <cellStyle name="Camp Output Field 5 4 4 3" xfId="16856"/>
    <cellStyle name="Camp Output Field 5 4 4 3 2" xfId="16857"/>
    <cellStyle name="Camp Output Field 5 4 4 3 3" xfId="16858"/>
    <cellStyle name="Camp Output Field 5 4 4 3 4" xfId="16859"/>
    <cellStyle name="Camp Output Field 5 4 4 3 5" xfId="16860"/>
    <cellStyle name="Camp Output Field 5 4 4 3 6" xfId="16861"/>
    <cellStyle name="Camp Output Field 5 4 4 3 7" xfId="16862"/>
    <cellStyle name="Camp Output Field 5 4 4 4" xfId="16863"/>
    <cellStyle name="Camp Output Field 5 4 4 5" xfId="16864"/>
    <cellStyle name="Camp Output Field 5 4 4 6" xfId="16865"/>
    <cellStyle name="Camp Output Field 5 4 4 7" xfId="16866"/>
    <cellStyle name="Camp Output Field 5 4 4 8" xfId="16867"/>
    <cellStyle name="Camp Output Field 5 4 5" xfId="16868"/>
    <cellStyle name="Camp Output Field 5 4 5 2" xfId="16869"/>
    <cellStyle name="Camp Output Field 5 4 5 2 2" xfId="16870"/>
    <cellStyle name="Camp Output Field 5 4 5 2 3" xfId="16871"/>
    <cellStyle name="Camp Output Field 5 4 5 2 4" xfId="16872"/>
    <cellStyle name="Camp Output Field 5 4 5 2 5" xfId="16873"/>
    <cellStyle name="Camp Output Field 5 4 5 2 6" xfId="16874"/>
    <cellStyle name="Camp Output Field 5 4 5 2 7" xfId="16875"/>
    <cellStyle name="Camp Output Field 5 4 5 2 8" xfId="16876"/>
    <cellStyle name="Camp Output Field 5 4 5 3" xfId="16877"/>
    <cellStyle name="Camp Output Field 5 4 5 3 2" xfId="16878"/>
    <cellStyle name="Camp Output Field 5 4 5 4" xfId="16879"/>
    <cellStyle name="Camp Output Field 5 4 5 5" xfId="16880"/>
    <cellStyle name="Camp Output Field 5 4 5 6" xfId="16881"/>
    <cellStyle name="Camp Output Field 5 4 5 7" xfId="16882"/>
    <cellStyle name="Camp Output Field 5 4 6" xfId="16883"/>
    <cellStyle name="Camp Output Field 5 4 6 2" xfId="16884"/>
    <cellStyle name="Camp Output Field 5 4 6 3" xfId="16885"/>
    <cellStyle name="Camp Output Field 5 4 6 4" xfId="16886"/>
    <cellStyle name="Camp Output Field 5 4 6 5" xfId="16887"/>
    <cellStyle name="Camp Output Field 5 4 6 6" xfId="16888"/>
    <cellStyle name="Camp Output Field 5 4 6 7" xfId="16889"/>
    <cellStyle name="Camp Output Field 5 4 7" xfId="16890"/>
    <cellStyle name="Camp Output Field 5 4 8" xfId="16891"/>
    <cellStyle name="Camp Output Field 5 4 9" xfId="16892"/>
    <cellStyle name="Camp Output Field 5 5" xfId="16893"/>
    <cellStyle name="Camp Output Field 5 5 2" xfId="16894"/>
    <cellStyle name="Camp Output Field 5 5 2 2" xfId="16895"/>
    <cellStyle name="Camp Output Field 5 5 2 2 2" xfId="16896"/>
    <cellStyle name="Camp Output Field 5 5 2 2 3" xfId="16897"/>
    <cellStyle name="Camp Output Field 5 5 2 2 4" xfId="16898"/>
    <cellStyle name="Camp Output Field 5 5 2 2 5" xfId="16899"/>
    <cellStyle name="Camp Output Field 5 5 2 2 6" xfId="16900"/>
    <cellStyle name="Camp Output Field 5 5 2 2 7" xfId="16901"/>
    <cellStyle name="Camp Output Field 5 5 2 2 8" xfId="16902"/>
    <cellStyle name="Camp Output Field 5 5 2 3" xfId="16903"/>
    <cellStyle name="Camp Output Field 5 5 2 3 2" xfId="16904"/>
    <cellStyle name="Camp Output Field 5 5 2 4" xfId="16905"/>
    <cellStyle name="Camp Output Field 5 5 2 5" xfId="16906"/>
    <cellStyle name="Camp Output Field 5 5 2 6" xfId="16907"/>
    <cellStyle name="Camp Output Field 5 5 2 7" xfId="16908"/>
    <cellStyle name="Camp Output Field 5 5 3" xfId="16909"/>
    <cellStyle name="Camp Output Field 5 5 3 2" xfId="16910"/>
    <cellStyle name="Camp Output Field 5 5 3 3" xfId="16911"/>
    <cellStyle name="Camp Output Field 5 5 3 4" xfId="16912"/>
    <cellStyle name="Camp Output Field 5 5 3 5" xfId="16913"/>
    <cellStyle name="Camp Output Field 5 5 3 6" xfId="16914"/>
    <cellStyle name="Camp Output Field 5 5 3 7" xfId="16915"/>
    <cellStyle name="Camp Output Field 5 5 4" xfId="16916"/>
    <cellStyle name="Camp Output Field 5 5 5" xfId="16917"/>
    <cellStyle name="Camp Output Field 5 5 6" xfId="16918"/>
    <cellStyle name="Camp Output Field 5 5 7" xfId="16919"/>
    <cellStyle name="Camp Output Field 5 5 8" xfId="16920"/>
    <cellStyle name="Camp Output Field 5 6" xfId="16921"/>
    <cellStyle name="Camp Output Field 5 6 2" xfId="16922"/>
    <cellStyle name="Camp Output Field 5 6 2 2" xfId="16923"/>
    <cellStyle name="Camp Output Field 5 6 2 2 2" xfId="16924"/>
    <cellStyle name="Camp Output Field 5 6 2 2 3" xfId="16925"/>
    <cellStyle name="Camp Output Field 5 6 2 2 4" xfId="16926"/>
    <cellStyle name="Camp Output Field 5 6 2 2 5" xfId="16927"/>
    <cellStyle name="Camp Output Field 5 6 2 2 6" xfId="16928"/>
    <cellStyle name="Camp Output Field 5 6 2 2 7" xfId="16929"/>
    <cellStyle name="Camp Output Field 5 6 2 2 8" xfId="16930"/>
    <cellStyle name="Camp Output Field 5 6 2 3" xfId="16931"/>
    <cellStyle name="Camp Output Field 5 6 2 3 2" xfId="16932"/>
    <cellStyle name="Camp Output Field 5 6 2 4" xfId="16933"/>
    <cellStyle name="Camp Output Field 5 6 2 5" xfId="16934"/>
    <cellStyle name="Camp Output Field 5 6 2 6" xfId="16935"/>
    <cellStyle name="Camp Output Field 5 6 2 7" xfId="16936"/>
    <cellStyle name="Camp Output Field 5 6 3" xfId="16937"/>
    <cellStyle name="Camp Output Field 5 6 3 2" xfId="16938"/>
    <cellStyle name="Camp Output Field 5 6 3 3" xfId="16939"/>
    <cellStyle name="Camp Output Field 5 6 3 4" xfId="16940"/>
    <cellStyle name="Camp Output Field 5 6 3 5" xfId="16941"/>
    <cellStyle name="Camp Output Field 5 6 3 6" xfId="16942"/>
    <cellStyle name="Camp Output Field 5 6 3 7" xfId="16943"/>
    <cellStyle name="Camp Output Field 5 6 4" xfId="16944"/>
    <cellStyle name="Camp Output Field 5 6 5" xfId="16945"/>
    <cellStyle name="Camp Output Field 5 6 6" xfId="16946"/>
    <cellStyle name="Camp Output Field 5 6 7" xfId="16947"/>
    <cellStyle name="Camp Output Field 5 6 8" xfId="16948"/>
    <cellStyle name="Camp Output Field 5 7" xfId="16949"/>
    <cellStyle name="Camp Output Field 5 7 2" xfId="16950"/>
    <cellStyle name="Camp Output Field 5 7 2 2" xfId="16951"/>
    <cellStyle name="Camp Output Field 5 7 2 2 2" xfId="16952"/>
    <cellStyle name="Camp Output Field 5 7 2 2 3" xfId="16953"/>
    <cellStyle name="Camp Output Field 5 7 2 2 4" xfId="16954"/>
    <cellStyle name="Camp Output Field 5 7 2 2 5" xfId="16955"/>
    <cellStyle name="Camp Output Field 5 7 2 2 6" xfId="16956"/>
    <cellStyle name="Camp Output Field 5 7 2 2 7" xfId="16957"/>
    <cellStyle name="Camp Output Field 5 7 2 2 8" xfId="16958"/>
    <cellStyle name="Camp Output Field 5 7 2 3" xfId="16959"/>
    <cellStyle name="Camp Output Field 5 7 2 3 2" xfId="16960"/>
    <cellStyle name="Camp Output Field 5 7 2 4" xfId="16961"/>
    <cellStyle name="Camp Output Field 5 7 2 5" xfId="16962"/>
    <cellStyle name="Camp Output Field 5 7 2 6" xfId="16963"/>
    <cellStyle name="Camp Output Field 5 7 2 7" xfId="16964"/>
    <cellStyle name="Camp Output Field 5 7 3" xfId="16965"/>
    <cellStyle name="Camp Output Field 5 7 3 2" xfId="16966"/>
    <cellStyle name="Camp Output Field 5 7 3 3" xfId="16967"/>
    <cellStyle name="Camp Output Field 5 7 3 4" xfId="16968"/>
    <cellStyle name="Camp Output Field 5 7 3 5" xfId="16969"/>
    <cellStyle name="Camp Output Field 5 7 3 6" xfId="16970"/>
    <cellStyle name="Camp Output Field 5 7 3 7" xfId="16971"/>
    <cellStyle name="Camp Output Field 5 7 4" xfId="16972"/>
    <cellStyle name="Camp Output Field 5 7 5" xfId="16973"/>
    <cellStyle name="Camp Output Field 5 7 6" xfId="16974"/>
    <cellStyle name="Camp Output Field 5 7 7" xfId="16975"/>
    <cellStyle name="Camp Output Field 5 7 8" xfId="16976"/>
    <cellStyle name="Camp Output Field 5 8" xfId="16977"/>
    <cellStyle name="Camp Output Field 5 8 2" xfId="16978"/>
    <cellStyle name="Camp Output Field 5 8 2 2" xfId="16979"/>
    <cellStyle name="Camp Output Field 5 8 2 3" xfId="16980"/>
    <cellStyle name="Camp Output Field 5 8 2 4" xfId="16981"/>
    <cellStyle name="Camp Output Field 5 8 2 5" xfId="16982"/>
    <cellStyle name="Camp Output Field 5 8 2 6" xfId="16983"/>
    <cellStyle name="Camp Output Field 5 8 2 7" xfId="16984"/>
    <cellStyle name="Camp Output Field 5 8 2 8" xfId="16985"/>
    <cellStyle name="Camp Output Field 5 8 3" xfId="16986"/>
    <cellStyle name="Camp Output Field 5 8 3 2" xfId="16987"/>
    <cellStyle name="Camp Output Field 5 8 4" xfId="16988"/>
    <cellStyle name="Camp Output Field 5 8 5" xfId="16989"/>
    <cellStyle name="Camp Output Field 5 8 6" xfId="16990"/>
    <cellStyle name="Camp Output Field 5 8 7" xfId="16991"/>
    <cellStyle name="Camp Output Field 5 9" xfId="16992"/>
    <cellStyle name="Camp Output Field 5 9 2" xfId="16993"/>
    <cellStyle name="Camp Output Field 5 9 3" xfId="16994"/>
    <cellStyle name="Camp Output Field 5 9 4" xfId="16995"/>
    <cellStyle name="Camp Output Field 5 9 5" xfId="16996"/>
    <cellStyle name="Camp Output Field 5 9 6" xfId="16997"/>
    <cellStyle name="Camp Output Field 5 9 7" xfId="16998"/>
    <cellStyle name="Camp Output Field 6" xfId="16999"/>
    <cellStyle name="Camp Output Field 6 10" xfId="17000"/>
    <cellStyle name="Camp Output Field 6 11" xfId="17001"/>
    <cellStyle name="Camp Output Field 6 12" xfId="17002"/>
    <cellStyle name="Camp Output Field 6 13" xfId="17003"/>
    <cellStyle name="Camp Output Field 6 14" xfId="17004"/>
    <cellStyle name="Camp Output Field 6 2" xfId="17005"/>
    <cellStyle name="Camp Output Field 6 2 10" xfId="17006"/>
    <cellStyle name="Camp Output Field 6 2 11" xfId="17007"/>
    <cellStyle name="Camp Output Field 6 2 12" xfId="17008"/>
    <cellStyle name="Camp Output Field 6 2 2" xfId="17009"/>
    <cellStyle name="Camp Output Field 6 2 2 10" xfId="17010"/>
    <cellStyle name="Camp Output Field 6 2 2 11" xfId="17011"/>
    <cellStyle name="Camp Output Field 6 2 2 2" xfId="17012"/>
    <cellStyle name="Camp Output Field 6 2 2 2 2" xfId="17013"/>
    <cellStyle name="Camp Output Field 6 2 2 2 2 2" xfId="17014"/>
    <cellStyle name="Camp Output Field 6 2 2 2 2 2 2" xfId="17015"/>
    <cellStyle name="Camp Output Field 6 2 2 2 2 2 3" xfId="17016"/>
    <cellStyle name="Camp Output Field 6 2 2 2 2 2 4" xfId="17017"/>
    <cellStyle name="Camp Output Field 6 2 2 2 2 2 5" xfId="17018"/>
    <cellStyle name="Camp Output Field 6 2 2 2 2 2 6" xfId="17019"/>
    <cellStyle name="Camp Output Field 6 2 2 2 2 2 7" xfId="17020"/>
    <cellStyle name="Camp Output Field 6 2 2 2 2 2 8" xfId="17021"/>
    <cellStyle name="Camp Output Field 6 2 2 2 2 3" xfId="17022"/>
    <cellStyle name="Camp Output Field 6 2 2 2 2 3 2" xfId="17023"/>
    <cellStyle name="Camp Output Field 6 2 2 2 2 4" xfId="17024"/>
    <cellStyle name="Camp Output Field 6 2 2 2 2 5" xfId="17025"/>
    <cellStyle name="Camp Output Field 6 2 2 2 2 6" xfId="17026"/>
    <cellStyle name="Camp Output Field 6 2 2 2 2 7" xfId="17027"/>
    <cellStyle name="Camp Output Field 6 2 2 2 3" xfId="17028"/>
    <cellStyle name="Camp Output Field 6 2 2 2 3 2" xfId="17029"/>
    <cellStyle name="Camp Output Field 6 2 2 2 3 3" xfId="17030"/>
    <cellStyle name="Camp Output Field 6 2 2 2 3 4" xfId="17031"/>
    <cellStyle name="Camp Output Field 6 2 2 2 3 5" xfId="17032"/>
    <cellStyle name="Camp Output Field 6 2 2 2 3 6" xfId="17033"/>
    <cellStyle name="Camp Output Field 6 2 2 2 3 7" xfId="17034"/>
    <cellStyle name="Camp Output Field 6 2 2 2 4" xfId="17035"/>
    <cellStyle name="Camp Output Field 6 2 2 2 5" xfId="17036"/>
    <cellStyle name="Camp Output Field 6 2 2 2 6" xfId="17037"/>
    <cellStyle name="Camp Output Field 6 2 2 2 7" xfId="17038"/>
    <cellStyle name="Camp Output Field 6 2 2 2 8" xfId="17039"/>
    <cellStyle name="Camp Output Field 6 2 2 3" xfId="17040"/>
    <cellStyle name="Camp Output Field 6 2 2 3 2" xfId="17041"/>
    <cellStyle name="Camp Output Field 6 2 2 3 2 2" xfId="17042"/>
    <cellStyle name="Camp Output Field 6 2 2 3 2 2 2" xfId="17043"/>
    <cellStyle name="Camp Output Field 6 2 2 3 2 2 3" xfId="17044"/>
    <cellStyle name="Camp Output Field 6 2 2 3 2 2 4" xfId="17045"/>
    <cellStyle name="Camp Output Field 6 2 2 3 2 2 5" xfId="17046"/>
    <cellStyle name="Camp Output Field 6 2 2 3 2 2 6" xfId="17047"/>
    <cellStyle name="Camp Output Field 6 2 2 3 2 2 7" xfId="17048"/>
    <cellStyle name="Camp Output Field 6 2 2 3 2 2 8" xfId="17049"/>
    <cellStyle name="Camp Output Field 6 2 2 3 2 3" xfId="17050"/>
    <cellStyle name="Camp Output Field 6 2 2 3 2 3 2" xfId="17051"/>
    <cellStyle name="Camp Output Field 6 2 2 3 2 4" xfId="17052"/>
    <cellStyle name="Camp Output Field 6 2 2 3 2 5" xfId="17053"/>
    <cellStyle name="Camp Output Field 6 2 2 3 2 6" xfId="17054"/>
    <cellStyle name="Camp Output Field 6 2 2 3 2 7" xfId="17055"/>
    <cellStyle name="Camp Output Field 6 2 2 3 3" xfId="17056"/>
    <cellStyle name="Camp Output Field 6 2 2 3 3 2" xfId="17057"/>
    <cellStyle name="Camp Output Field 6 2 2 3 3 3" xfId="17058"/>
    <cellStyle name="Camp Output Field 6 2 2 3 3 4" xfId="17059"/>
    <cellStyle name="Camp Output Field 6 2 2 3 3 5" xfId="17060"/>
    <cellStyle name="Camp Output Field 6 2 2 3 3 6" xfId="17061"/>
    <cellStyle name="Camp Output Field 6 2 2 3 3 7" xfId="17062"/>
    <cellStyle name="Camp Output Field 6 2 2 3 4" xfId="17063"/>
    <cellStyle name="Camp Output Field 6 2 2 3 5" xfId="17064"/>
    <cellStyle name="Camp Output Field 6 2 2 3 6" xfId="17065"/>
    <cellStyle name="Camp Output Field 6 2 2 3 7" xfId="17066"/>
    <cellStyle name="Camp Output Field 6 2 2 3 8" xfId="17067"/>
    <cellStyle name="Camp Output Field 6 2 2 4" xfId="17068"/>
    <cellStyle name="Camp Output Field 6 2 2 4 2" xfId="17069"/>
    <cellStyle name="Camp Output Field 6 2 2 4 2 2" xfId="17070"/>
    <cellStyle name="Camp Output Field 6 2 2 4 2 2 2" xfId="17071"/>
    <cellStyle name="Camp Output Field 6 2 2 4 2 2 3" xfId="17072"/>
    <cellStyle name="Camp Output Field 6 2 2 4 2 2 4" xfId="17073"/>
    <cellStyle name="Camp Output Field 6 2 2 4 2 2 5" xfId="17074"/>
    <cellStyle name="Camp Output Field 6 2 2 4 2 2 6" xfId="17075"/>
    <cellStyle name="Camp Output Field 6 2 2 4 2 2 7" xfId="17076"/>
    <cellStyle name="Camp Output Field 6 2 2 4 2 2 8" xfId="17077"/>
    <cellStyle name="Camp Output Field 6 2 2 4 2 3" xfId="17078"/>
    <cellStyle name="Camp Output Field 6 2 2 4 2 3 2" xfId="17079"/>
    <cellStyle name="Camp Output Field 6 2 2 4 2 4" xfId="17080"/>
    <cellStyle name="Camp Output Field 6 2 2 4 2 5" xfId="17081"/>
    <cellStyle name="Camp Output Field 6 2 2 4 2 6" xfId="17082"/>
    <cellStyle name="Camp Output Field 6 2 2 4 2 7" xfId="17083"/>
    <cellStyle name="Camp Output Field 6 2 2 4 3" xfId="17084"/>
    <cellStyle name="Camp Output Field 6 2 2 4 3 2" xfId="17085"/>
    <cellStyle name="Camp Output Field 6 2 2 4 3 3" xfId="17086"/>
    <cellStyle name="Camp Output Field 6 2 2 4 3 4" xfId="17087"/>
    <cellStyle name="Camp Output Field 6 2 2 4 3 5" xfId="17088"/>
    <cellStyle name="Camp Output Field 6 2 2 4 3 6" xfId="17089"/>
    <cellStyle name="Camp Output Field 6 2 2 4 3 7" xfId="17090"/>
    <cellStyle name="Camp Output Field 6 2 2 4 4" xfId="17091"/>
    <cellStyle name="Camp Output Field 6 2 2 4 5" xfId="17092"/>
    <cellStyle name="Camp Output Field 6 2 2 4 6" xfId="17093"/>
    <cellStyle name="Camp Output Field 6 2 2 4 7" xfId="17094"/>
    <cellStyle name="Camp Output Field 6 2 2 4 8" xfId="17095"/>
    <cellStyle name="Camp Output Field 6 2 2 5" xfId="17096"/>
    <cellStyle name="Camp Output Field 6 2 2 5 2" xfId="17097"/>
    <cellStyle name="Camp Output Field 6 2 2 5 2 2" xfId="17098"/>
    <cellStyle name="Camp Output Field 6 2 2 5 2 3" xfId="17099"/>
    <cellStyle name="Camp Output Field 6 2 2 5 2 4" xfId="17100"/>
    <cellStyle name="Camp Output Field 6 2 2 5 2 5" xfId="17101"/>
    <cellStyle name="Camp Output Field 6 2 2 5 2 6" xfId="17102"/>
    <cellStyle name="Camp Output Field 6 2 2 5 2 7" xfId="17103"/>
    <cellStyle name="Camp Output Field 6 2 2 5 2 8" xfId="17104"/>
    <cellStyle name="Camp Output Field 6 2 2 5 3" xfId="17105"/>
    <cellStyle name="Camp Output Field 6 2 2 5 3 2" xfId="17106"/>
    <cellStyle name="Camp Output Field 6 2 2 5 4" xfId="17107"/>
    <cellStyle name="Camp Output Field 6 2 2 5 5" xfId="17108"/>
    <cellStyle name="Camp Output Field 6 2 2 5 6" xfId="17109"/>
    <cellStyle name="Camp Output Field 6 2 2 5 7" xfId="17110"/>
    <cellStyle name="Camp Output Field 6 2 2 6" xfId="17111"/>
    <cellStyle name="Camp Output Field 6 2 2 6 2" xfId="17112"/>
    <cellStyle name="Camp Output Field 6 2 2 6 3" xfId="17113"/>
    <cellStyle name="Camp Output Field 6 2 2 6 4" xfId="17114"/>
    <cellStyle name="Camp Output Field 6 2 2 6 5" xfId="17115"/>
    <cellStyle name="Camp Output Field 6 2 2 6 6" xfId="17116"/>
    <cellStyle name="Camp Output Field 6 2 2 6 7" xfId="17117"/>
    <cellStyle name="Camp Output Field 6 2 2 7" xfId="17118"/>
    <cellStyle name="Camp Output Field 6 2 2 8" xfId="17119"/>
    <cellStyle name="Camp Output Field 6 2 2 9" xfId="17120"/>
    <cellStyle name="Camp Output Field 6 2 3" xfId="17121"/>
    <cellStyle name="Camp Output Field 6 2 3 2" xfId="17122"/>
    <cellStyle name="Camp Output Field 6 2 3 2 2" xfId="17123"/>
    <cellStyle name="Camp Output Field 6 2 3 2 2 2" xfId="17124"/>
    <cellStyle name="Camp Output Field 6 2 3 2 2 3" xfId="17125"/>
    <cellStyle name="Camp Output Field 6 2 3 2 2 4" xfId="17126"/>
    <cellStyle name="Camp Output Field 6 2 3 2 2 5" xfId="17127"/>
    <cellStyle name="Camp Output Field 6 2 3 2 2 6" xfId="17128"/>
    <cellStyle name="Camp Output Field 6 2 3 2 2 7" xfId="17129"/>
    <cellStyle name="Camp Output Field 6 2 3 2 2 8" xfId="17130"/>
    <cellStyle name="Camp Output Field 6 2 3 2 3" xfId="17131"/>
    <cellStyle name="Camp Output Field 6 2 3 2 3 2" xfId="17132"/>
    <cellStyle name="Camp Output Field 6 2 3 2 4" xfId="17133"/>
    <cellStyle name="Camp Output Field 6 2 3 2 5" xfId="17134"/>
    <cellStyle name="Camp Output Field 6 2 3 2 6" xfId="17135"/>
    <cellStyle name="Camp Output Field 6 2 3 2 7" xfId="17136"/>
    <cellStyle name="Camp Output Field 6 2 3 3" xfId="17137"/>
    <cellStyle name="Camp Output Field 6 2 3 3 2" xfId="17138"/>
    <cellStyle name="Camp Output Field 6 2 3 3 3" xfId="17139"/>
    <cellStyle name="Camp Output Field 6 2 3 3 4" xfId="17140"/>
    <cellStyle name="Camp Output Field 6 2 3 3 5" xfId="17141"/>
    <cellStyle name="Camp Output Field 6 2 3 3 6" xfId="17142"/>
    <cellStyle name="Camp Output Field 6 2 3 3 7" xfId="17143"/>
    <cellStyle name="Camp Output Field 6 2 3 4" xfId="17144"/>
    <cellStyle name="Camp Output Field 6 2 3 5" xfId="17145"/>
    <cellStyle name="Camp Output Field 6 2 3 6" xfId="17146"/>
    <cellStyle name="Camp Output Field 6 2 3 7" xfId="17147"/>
    <cellStyle name="Camp Output Field 6 2 3 8" xfId="17148"/>
    <cellStyle name="Camp Output Field 6 2 4" xfId="17149"/>
    <cellStyle name="Camp Output Field 6 2 4 2" xfId="17150"/>
    <cellStyle name="Camp Output Field 6 2 4 2 2" xfId="17151"/>
    <cellStyle name="Camp Output Field 6 2 4 2 2 2" xfId="17152"/>
    <cellStyle name="Camp Output Field 6 2 4 2 2 3" xfId="17153"/>
    <cellStyle name="Camp Output Field 6 2 4 2 2 4" xfId="17154"/>
    <cellStyle name="Camp Output Field 6 2 4 2 2 5" xfId="17155"/>
    <cellStyle name="Camp Output Field 6 2 4 2 2 6" xfId="17156"/>
    <cellStyle name="Camp Output Field 6 2 4 2 2 7" xfId="17157"/>
    <cellStyle name="Camp Output Field 6 2 4 2 2 8" xfId="17158"/>
    <cellStyle name="Camp Output Field 6 2 4 2 3" xfId="17159"/>
    <cellStyle name="Camp Output Field 6 2 4 2 3 2" xfId="17160"/>
    <cellStyle name="Camp Output Field 6 2 4 2 4" xfId="17161"/>
    <cellStyle name="Camp Output Field 6 2 4 2 5" xfId="17162"/>
    <cellStyle name="Camp Output Field 6 2 4 2 6" xfId="17163"/>
    <cellStyle name="Camp Output Field 6 2 4 2 7" xfId="17164"/>
    <cellStyle name="Camp Output Field 6 2 4 3" xfId="17165"/>
    <cellStyle name="Camp Output Field 6 2 4 3 2" xfId="17166"/>
    <cellStyle name="Camp Output Field 6 2 4 3 3" xfId="17167"/>
    <cellStyle name="Camp Output Field 6 2 4 3 4" xfId="17168"/>
    <cellStyle name="Camp Output Field 6 2 4 3 5" xfId="17169"/>
    <cellStyle name="Camp Output Field 6 2 4 3 6" xfId="17170"/>
    <cellStyle name="Camp Output Field 6 2 4 3 7" xfId="17171"/>
    <cellStyle name="Camp Output Field 6 2 4 4" xfId="17172"/>
    <cellStyle name="Camp Output Field 6 2 4 5" xfId="17173"/>
    <cellStyle name="Camp Output Field 6 2 4 6" xfId="17174"/>
    <cellStyle name="Camp Output Field 6 2 4 7" xfId="17175"/>
    <cellStyle name="Camp Output Field 6 2 4 8" xfId="17176"/>
    <cellStyle name="Camp Output Field 6 2 5" xfId="17177"/>
    <cellStyle name="Camp Output Field 6 2 5 2" xfId="17178"/>
    <cellStyle name="Camp Output Field 6 2 5 2 2" xfId="17179"/>
    <cellStyle name="Camp Output Field 6 2 5 2 2 2" xfId="17180"/>
    <cellStyle name="Camp Output Field 6 2 5 2 2 3" xfId="17181"/>
    <cellStyle name="Camp Output Field 6 2 5 2 2 4" xfId="17182"/>
    <cellStyle name="Camp Output Field 6 2 5 2 2 5" xfId="17183"/>
    <cellStyle name="Camp Output Field 6 2 5 2 2 6" xfId="17184"/>
    <cellStyle name="Camp Output Field 6 2 5 2 2 7" xfId="17185"/>
    <cellStyle name="Camp Output Field 6 2 5 2 2 8" xfId="17186"/>
    <cellStyle name="Camp Output Field 6 2 5 2 3" xfId="17187"/>
    <cellStyle name="Camp Output Field 6 2 5 2 3 2" xfId="17188"/>
    <cellStyle name="Camp Output Field 6 2 5 2 4" xfId="17189"/>
    <cellStyle name="Camp Output Field 6 2 5 2 5" xfId="17190"/>
    <cellStyle name="Camp Output Field 6 2 5 2 6" xfId="17191"/>
    <cellStyle name="Camp Output Field 6 2 5 2 7" xfId="17192"/>
    <cellStyle name="Camp Output Field 6 2 5 3" xfId="17193"/>
    <cellStyle name="Camp Output Field 6 2 5 3 2" xfId="17194"/>
    <cellStyle name="Camp Output Field 6 2 5 3 3" xfId="17195"/>
    <cellStyle name="Camp Output Field 6 2 5 3 4" xfId="17196"/>
    <cellStyle name="Camp Output Field 6 2 5 3 5" xfId="17197"/>
    <cellStyle name="Camp Output Field 6 2 5 3 6" xfId="17198"/>
    <cellStyle name="Camp Output Field 6 2 5 3 7" xfId="17199"/>
    <cellStyle name="Camp Output Field 6 2 5 4" xfId="17200"/>
    <cellStyle name="Camp Output Field 6 2 5 5" xfId="17201"/>
    <cellStyle name="Camp Output Field 6 2 5 6" xfId="17202"/>
    <cellStyle name="Camp Output Field 6 2 5 7" xfId="17203"/>
    <cellStyle name="Camp Output Field 6 2 5 8" xfId="17204"/>
    <cellStyle name="Camp Output Field 6 2 6" xfId="17205"/>
    <cellStyle name="Camp Output Field 6 2 6 2" xfId="17206"/>
    <cellStyle name="Camp Output Field 6 2 6 2 2" xfId="17207"/>
    <cellStyle name="Camp Output Field 6 2 6 2 3" xfId="17208"/>
    <cellStyle name="Camp Output Field 6 2 6 2 4" xfId="17209"/>
    <cellStyle name="Camp Output Field 6 2 6 2 5" xfId="17210"/>
    <cellStyle name="Camp Output Field 6 2 6 2 6" xfId="17211"/>
    <cellStyle name="Camp Output Field 6 2 6 2 7" xfId="17212"/>
    <cellStyle name="Camp Output Field 6 2 6 2 8" xfId="17213"/>
    <cellStyle name="Camp Output Field 6 2 6 3" xfId="17214"/>
    <cellStyle name="Camp Output Field 6 2 6 3 2" xfId="17215"/>
    <cellStyle name="Camp Output Field 6 2 6 4" xfId="17216"/>
    <cellStyle name="Camp Output Field 6 2 6 5" xfId="17217"/>
    <cellStyle name="Camp Output Field 6 2 6 6" xfId="17218"/>
    <cellStyle name="Camp Output Field 6 2 6 7" xfId="17219"/>
    <cellStyle name="Camp Output Field 6 2 7" xfId="17220"/>
    <cellStyle name="Camp Output Field 6 2 7 2" xfId="17221"/>
    <cellStyle name="Camp Output Field 6 2 7 3" xfId="17222"/>
    <cellStyle name="Camp Output Field 6 2 7 4" xfId="17223"/>
    <cellStyle name="Camp Output Field 6 2 7 5" xfId="17224"/>
    <cellStyle name="Camp Output Field 6 2 7 6" xfId="17225"/>
    <cellStyle name="Camp Output Field 6 2 7 7" xfId="17226"/>
    <cellStyle name="Camp Output Field 6 2 8" xfId="17227"/>
    <cellStyle name="Camp Output Field 6 2 9" xfId="17228"/>
    <cellStyle name="Camp Output Field 6 3" xfId="17229"/>
    <cellStyle name="Camp Output Field 6 3 10" xfId="17230"/>
    <cellStyle name="Camp Output Field 6 3 11" xfId="17231"/>
    <cellStyle name="Camp Output Field 6 3 2" xfId="17232"/>
    <cellStyle name="Camp Output Field 6 3 2 2" xfId="17233"/>
    <cellStyle name="Camp Output Field 6 3 2 2 2" xfId="17234"/>
    <cellStyle name="Camp Output Field 6 3 2 2 2 2" xfId="17235"/>
    <cellStyle name="Camp Output Field 6 3 2 2 2 3" xfId="17236"/>
    <cellStyle name="Camp Output Field 6 3 2 2 2 4" xfId="17237"/>
    <cellStyle name="Camp Output Field 6 3 2 2 2 5" xfId="17238"/>
    <cellStyle name="Camp Output Field 6 3 2 2 2 6" xfId="17239"/>
    <cellStyle name="Camp Output Field 6 3 2 2 2 7" xfId="17240"/>
    <cellStyle name="Camp Output Field 6 3 2 2 2 8" xfId="17241"/>
    <cellStyle name="Camp Output Field 6 3 2 2 3" xfId="17242"/>
    <cellStyle name="Camp Output Field 6 3 2 2 3 2" xfId="17243"/>
    <cellStyle name="Camp Output Field 6 3 2 2 4" xfId="17244"/>
    <cellStyle name="Camp Output Field 6 3 2 2 5" xfId="17245"/>
    <cellStyle name="Camp Output Field 6 3 2 2 6" xfId="17246"/>
    <cellStyle name="Camp Output Field 6 3 2 2 7" xfId="17247"/>
    <cellStyle name="Camp Output Field 6 3 2 3" xfId="17248"/>
    <cellStyle name="Camp Output Field 6 3 2 3 2" xfId="17249"/>
    <cellStyle name="Camp Output Field 6 3 2 3 3" xfId="17250"/>
    <cellStyle name="Camp Output Field 6 3 2 3 4" xfId="17251"/>
    <cellStyle name="Camp Output Field 6 3 2 3 5" xfId="17252"/>
    <cellStyle name="Camp Output Field 6 3 2 3 6" xfId="17253"/>
    <cellStyle name="Camp Output Field 6 3 2 3 7" xfId="17254"/>
    <cellStyle name="Camp Output Field 6 3 2 4" xfId="17255"/>
    <cellStyle name="Camp Output Field 6 3 2 5" xfId="17256"/>
    <cellStyle name="Camp Output Field 6 3 2 6" xfId="17257"/>
    <cellStyle name="Camp Output Field 6 3 2 7" xfId="17258"/>
    <cellStyle name="Camp Output Field 6 3 2 8" xfId="17259"/>
    <cellStyle name="Camp Output Field 6 3 3" xfId="17260"/>
    <cellStyle name="Camp Output Field 6 3 3 2" xfId="17261"/>
    <cellStyle name="Camp Output Field 6 3 3 2 2" xfId="17262"/>
    <cellStyle name="Camp Output Field 6 3 3 2 2 2" xfId="17263"/>
    <cellStyle name="Camp Output Field 6 3 3 2 2 3" xfId="17264"/>
    <cellStyle name="Camp Output Field 6 3 3 2 2 4" xfId="17265"/>
    <cellStyle name="Camp Output Field 6 3 3 2 2 5" xfId="17266"/>
    <cellStyle name="Camp Output Field 6 3 3 2 2 6" xfId="17267"/>
    <cellStyle name="Camp Output Field 6 3 3 2 2 7" xfId="17268"/>
    <cellStyle name="Camp Output Field 6 3 3 2 2 8" xfId="17269"/>
    <cellStyle name="Camp Output Field 6 3 3 2 3" xfId="17270"/>
    <cellStyle name="Camp Output Field 6 3 3 2 3 2" xfId="17271"/>
    <cellStyle name="Camp Output Field 6 3 3 2 4" xfId="17272"/>
    <cellStyle name="Camp Output Field 6 3 3 2 5" xfId="17273"/>
    <cellStyle name="Camp Output Field 6 3 3 2 6" xfId="17274"/>
    <cellStyle name="Camp Output Field 6 3 3 2 7" xfId="17275"/>
    <cellStyle name="Camp Output Field 6 3 3 3" xfId="17276"/>
    <cellStyle name="Camp Output Field 6 3 3 3 2" xfId="17277"/>
    <cellStyle name="Camp Output Field 6 3 3 3 3" xfId="17278"/>
    <cellStyle name="Camp Output Field 6 3 3 3 4" xfId="17279"/>
    <cellStyle name="Camp Output Field 6 3 3 3 5" xfId="17280"/>
    <cellStyle name="Camp Output Field 6 3 3 3 6" xfId="17281"/>
    <cellStyle name="Camp Output Field 6 3 3 3 7" xfId="17282"/>
    <cellStyle name="Camp Output Field 6 3 3 4" xfId="17283"/>
    <cellStyle name="Camp Output Field 6 3 3 5" xfId="17284"/>
    <cellStyle name="Camp Output Field 6 3 3 6" xfId="17285"/>
    <cellStyle name="Camp Output Field 6 3 3 7" xfId="17286"/>
    <cellStyle name="Camp Output Field 6 3 3 8" xfId="17287"/>
    <cellStyle name="Camp Output Field 6 3 4" xfId="17288"/>
    <cellStyle name="Camp Output Field 6 3 4 2" xfId="17289"/>
    <cellStyle name="Camp Output Field 6 3 4 2 2" xfId="17290"/>
    <cellStyle name="Camp Output Field 6 3 4 2 2 2" xfId="17291"/>
    <cellStyle name="Camp Output Field 6 3 4 2 2 3" xfId="17292"/>
    <cellStyle name="Camp Output Field 6 3 4 2 2 4" xfId="17293"/>
    <cellStyle name="Camp Output Field 6 3 4 2 2 5" xfId="17294"/>
    <cellStyle name="Camp Output Field 6 3 4 2 2 6" xfId="17295"/>
    <cellStyle name="Camp Output Field 6 3 4 2 2 7" xfId="17296"/>
    <cellStyle name="Camp Output Field 6 3 4 2 2 8" xfId="17297"/>
    <cellStyle name="Camp Output Field 6 3 4 2 3" xfId="17298"/>
    <cellStyle name="Camp Output Field 6 3 4 2 3 2" xfId="17299"/>
    <cellStyle name="Camp Output Field 6 3 4 2 4" xfId="17300"/>
    <cellStyle name="Camp Output Field 6 3 4 2 5" xfId="17301"/>
    <cellStyle name="Camp Output Field 6 3 4 2 6" xfId="17302"/>
    <cellStyle name="Camp Output Field 6 3 4 2 7" xfId="17303"/>
    <cellStyle name="Camp Output Field 6 3 4 3" xfId="17304"/>
    <cellStyle name="Camp Output Field 6 3 4 3 2" xfId="17305"/>
    <cellStyle name="Camp Output Field 6 3 4 3 3" xfId="17306"/>
    <cellStyle name="Camp Output Field 6 3 4 3 4" xfId="17307"/>
    <cellStyle name="Camp Output Field 6 3 4 3 5" xfId="17308"/>
    <cellStyle name="Camp Output Field 6 3 4 3 6" xfId="17309"/>
    <cellStyle name="Camp Output Field 6 3 4 3 7" xfId="17310"/>
    <cellStyle name="Camp Output Field 6 3 4 4" xfId="17311"/>
    <cellStyle name="Camp Output Field 6 3 4 5" xfId="17312"/>
    <cellStyle name="Camp Output Field 6 3 4 6" xfId="17313"/>
    <cellStyle name="Camp Output Field 6 3 4 7" xfId="17314"/>
    <cellStyle name="Camp Output Field 6 3 4 8" xfId="17315"/>
    <cellStyle name="Camp Output Field 6 3 5" xfId="17316"/>
    <cellStyle name="Camp Output Field 6 3 5 2" xfId="17317"/>
    <cellStyle name="Camp Output Field 6 3 5 2 2" xfId="17318"/>
    <cellStyle name="Camp Output Field 6 3 5 2 3" xfId="17319"/>
    <cellStyle name="Camp Output Field 6 3 5 2 4" xfId="17320"/>
    <cellStyle name="Camp Output Field 6 3 5 2 5" xfId="17321"/>
    <cellStyle name="Camp Output Field 6 3 5 2 6" xfId="17322"/>
    <cellStyle name="Camp Output Field 6 3 5 2 7" xfId="17323"/>
    <cellStyle name="Camp Output Field 6 3 5 2 8" xfId="17324"/>
    <cellStyle name="Camp Output Field 6 3 5 3" xfId="17325"/>
    <cellStyle name="Camp Output Field 6 3 5 3 2" xfId="17326"/>
    <cellStyle name="Camp Output Field 6 3 5 4" xfId="17327"/>
    <cellStyle name="Camp Output Field 6 3 5 5" xfId="17328"/>
    <cellStyle name="Camp Output Field 6 3 5 6" xfId="17329"/>
    <cellStyle name="Camp Output Field 6 3 5 7" xfId="17330"/>
    <cellStyle name="Camp Output Field 6 3 6" xfId="17331"/>
    <cellStyle name="Camp Output Field 6 3 6 2" xfId="17332"/>
    <cellStyle name="Camp Output Field 6 3 6 3" xfId="17333"/>
    <cellStyle name="Camp Output Field 6 3 6 4" xfId="17334"/>
    <cellStyle name="Camp Output Field 6 3 6 5" xfId="17335"/>
    <cellStyle name="Camp Output Field 6 3 6 6" xfId="17336"/>
    <cellStyle name="Camp Output Field 6 3 6 7" xfId="17337"/>
    <cellStyle name="Camp Output Field 6 3 7" xfId="17338"/>
    <cellStyle name="Camp Output Field 6 3 8" xfId="17339"/>
    <cellStyle name="Camp Output Field 6 3 9" xfId="17340"/>
    <cellStyle name="Camp Output Field 6 4" xfId="17341"/>
    <cellStyle name="Camp Output Field 6 4 10" xfId="17342"/>
    <cellStyle name="Camp Output Field 6 4 11" xfId="17343"/>
    <cellStyle name="Camp Output Field 6 4 2" xfId="17344"/>
    <cellStyle name="Camp Output Field 6 4 2 2" xfId="17345"/>
    <cellStyle name="Camp Output Field 6 4 2 2 2" xfId="17346"/>
    <cellStyle name="Camp Output Field 6 4 2 2 2 2" xfId="17347"/>
    <cellStyle name="Camp Output Field 6 4 2 2 2 3" xfId="17348"/>
    <cellStyle name="Camp Output Field 6 4 2 2 2 4" xfId="17349"/>
    <cellStyle name="Camp Output Field 6 4 2 2 2 5" xfId="17350"/>
    <cellStyle name="Camp Output Field 6 4 2 2 2 6" xfId="17351"/>
    <cellStyle name="Camp Output Field 6 4 2 2 2 7" xfId="17352"/>
    <cellStyle name="Camp Output Field 6 4 2 2 2 8" xfId="17353"/>
    <cellStyle name="Camp Output Field 6 4 2 2 3" xfId="17354"/>
    <cellStyle name="Camp Output Field 6 4 2 2 3 2" xfId="17355"/>
    <cellStyle name="Camp Output Field 6 4 2 2 4" xfId="17356"/>
    <cellStyle name="Camp Output Field 6 4 2 2 5" xfId="17357"/>
    <cellStyle name="Camp Output Field 6 4 2 2 6" xfId="17358"/>
    <cellStyle name="Camp Output Field 6 4 2 2 7" xfId="17359"/>
    <cellStyle name="Camp Output Field 6 4 2 3" xfId="17360"/>
    <cellStyle name="Camp Output Field 6 4 2 3 2" xfId="17361"/>
    <cellStyle name="Camp Output Field 6 4 2 3 3" xfId="17362"/>
    <cellStyle name="Camp Output Field 6 4 2 3 4" xfId="17363"/>
    <cellStyle name="Camp Output Field 6 4 2 3 5" xfId="17364"/>
    <cellStyle name="Camp Output Field 6 4 2 3 6" xfId="17365"/>
    <cellStyle name="Camp Output Field 6 4 2 3 7" xfId="17366"/>
    <cellStyle name="Camp Output Field 6 4 2 4" xfId="17367"/>
    <cellStyle name="Camp Output Field 6 4 2 5" xfId="17368"/>
    <cellStyle name="Camp Output Field 6 4 2 6" xfId="17369"/>
    <cellStyle name="Camp Output Field 6 4 2 7" xfId="17370"/>
    <cellStyle name="Camp Output Field 6 4 2 8" xfId="17371"/>
    <cellStyle name="Camp Output Field 6 4 3" xfId="17372"/>
    <cellStyle name="Camp Output Field 6 4 3 2" xfId="17373"/>
    <cellStyle name="Camp Output Field 6 4 3 2 2" xfId="17374"/>
    <cellStyle name="Camp Output Field 6 4 3 2 2 2" xfId="17375"/>
    <cellStyle name="Camp Output Field 6 4 3 2 2 3" xfId="17376"/>
    <cellStyle name="Camp Output Field 6 4 3 2 2 4" xfId="17377"/>
    <cellStyle name="Camp Output Field 6 4 3 2 2 5" xfId="17378"/>
    <cellStyle name="Camp Output Field 6 4 3 2 2 6" xfId="17379"/>
    <cellStyle name="Camp Output Field 6 4 3 2 2 7" xfId="17380"/>
    <cellStyle name="Camp Output Field 6 4 3 2 2 8" xfId="17381"/>
    <cellStyle name="Camp Output Field 6 4 3 2 3" xfId="17382"/>
    <cellStyle name="Camp Output Field 6 4 3 2 3 2" xfId="17383"/>
    <cellStyle name="Camp Output Field 6 4 3 2 4" xfId="17384"/>
    <cellStyle name="Camp Output Field 6 4 3 2 5" xfId="17385"/>
    <cellStyle name="Camp Output Field 6 4 3 2 6" xfId="17386"/>
    <cellStyle name="Camp Output Field 6 4 3 2 7" xfId="17387"/>
    <cellStyle name="Camp Output Field 6 4 3 3" xfId="17388"/>
    <cellStyle name="Camp Output Field 6 4 3 3 2" xfId="17389"/>
    <cellStyle name="Camp Output Field 6 4 3 3 3" xfId="17390"/>
    <cellStyle name="Camp Output Field 6 4 3 3 4" xfId="17391"/>
    <cellStyle name="Camp Output Field 6 4 3 3 5" xfId="17392"/>
    <cellStyle name="Camp Output Field 6 4 3 3 6" xfId="17393"/>
    <cellStyle name="Camp Output Field 6 4 3 3 7" xfId="17394"/>
    <cellStyle name="Camp Output Field 6 4 3 4" xfId="17395"/>
    <cellStyle name="Camp Output Field 6 4 3 5" xfId="17396"/>
    <cellStyle name="Camp Output Field 6 4 3 6" xfId="17397"/>
    <cellStyle name="Camp Output Field 6 4 3 7" xfId="17398"/>
    <cellStyle name="Camp Output Field 6 4 3 8" xfId="17399"/>
    <cellStyle name="Camp Output Field 6 4 4" xfId="17400"/>
    <cellStyle name="Camp Output Field 6 4 4 2" xfId="17401"/>
    <cellStyle name="Camp Output Field 6 4 4 2 2" xfId="17402"/>
    <cellStyle name="Camp Output Field 6 4 4 2 2 2" xfId="17403"/>
    <cellStyle name="Camp Output Field 6 4 4 2 2 3" xfId="17404"/>
    <cellStyle name="Camp Output Field 6 4 4 2 2 4" xfId="17405"/>
    <cellStyle name="Camp Output Field 6 4 4 2 2 5" xfId="17406"/>
    <cellStyle name="Camp Output Field 6 4 4 2 2 6" xfId="17407"/>
    <cellStyle name="Camp Output Field 6 4 4 2 2 7" xfId="17408"/>
    <cellStyle name="Camp Output Field 6 4 4 2 2 8" xfId="17409"/>
    <cellStyle name="Camp Output Field 6 4 4 2 3" xfId="17410"/>
    <cellStyle name="Camp Output Field 6 4 4 2 3 2" xfId="17411"/>
    <cellStyle name="Camp Output Field 6 4 4 2 4" xfId="17412"/>
    <cellStyle name="Camp Output Field 6 4 4 2 5" xfId="17413"/>
    <cellStyle name="Camp Output Field 6 4 4 2 6" xfId="17414"/>
    <cellStyle name="Camp Output Field 6 4 4 2 7" xfId="17415"/>
    <cellStyle name="Camp Output Field 6 4 4 3" xfId="17416"/>
    <cellStyle name="Camp Output Field 6 4 4 3 2" xfId="17417"/>
    <cellStyle name="Camp Output Field 6 4 4 3 3" xfId="17418"/>
    <cellStyle name="Camp Output Field 6 4 4 3 4" xfId="17419"/>
    <cellStyle name="Camp Output Field 6 4 4 3 5" xfId="17420"/>
    <cellStyle name="Camp Output Field 6 4 4 3 6" xfId="17421"/>
    <cellStyle name="Camp Output Field 6 4 4 3 7" xfId="17422"/>
    <cellStyle name="Camp Output Field 6 4 4 4" xfId="17423"/>
    <cellStyle name="Camp Output Field 6 4 4 5" xfId="17424"/>
    <cellStyle name="Camp Output Field 6 4 4 6" xfId="17425"/>
    <cellStyle name="Camp Output Field 6 4 4 7" xfId="17426"/>
    <cellStyle name="Camp Output Field 6 4 4 8" xfId="17427"/>
    <cellStyle name="Camp Output Field 6 4 5" xfId="17428"/>
    <cellStyle name="Camp Output Field 6 4 5 2" xfId="17429"/>
    <cellStyle name="Camp Output Field 6 4 5 2 2" xfId="17430"/>
    <cellStyle name="Camp Output Field 6 4 5 2 3" xfId="17431"/>
    <cellStyle name="Camp Output Field 6 4 5 2 4" xfId="17432"/>
    <cellStyle name="Camp Output Field 6 4 5 2 5" xfId="17433"/>
    <cellStyle name="Camp Output Field 6 4 5 2 6" xfId="17434"/>
    <cellStyle name="Camp Output Field 6 4 5 2 7" xfId="17435"/>
    <cellStyle name="Camp Output Field 6 4 5 2 8" xfId="17436"/>
    <cellStyle name="Camp Output Field 6 4 5 3" xfId="17437"/>
    <cellStyle name="Camp Output Field 6 4 5 3 2" xfId="17438"/>
    <cellStyle name="Camp Output Field 6 4 5 4" xfId="17439"/>
    <cellStyle name="Camp Output Field 6 4 5 5" xfId="17440"/>
    <cellStyle name="Camp Output Field 6 4 5 6" xfId="17441"/>
    <cellStyle name="Camp Output Field 6 4 5 7" xfId="17442"/>
    <cellStyle name="Camp Output Field 6 4 6" xfId="17443"/>
    <cellStyle name="Camp Output Field 6 4 6 2" xfId="17444"/>
    <cellStyle name="Camp Output Field 6 4 6 3" xfId="17445"/>
    <cellStyle name="Camp Output Field 6 4 6 4" xfId="17446"/>
    <cellStyle name="Camp Output Field 6 4 6 5" xfId="17447"/>
    <cellStyle name="Camp Output Field 6 4 6 6" xfId="17448"/>
    <cellStyle name="Camp Output Field 6 4 6 7" xfId="17449"/>
    <cellStyle name="Camp Output Field 6 4 7" xfId="17450"/>
    <cellStyle name="Camp Output Field 6 4 8" xfId="17451"/>
    <cellStyle name="Camp Output Field 6 4 9" xfId="17452"/>
    <cellStyle name="Camp Output Field 6 5" xfId="17453"/>
    <cellStyle name="Camp Output Field 6 5 2" xfId="17454"/>
    <cellStyle name="Camp Output Field 6 5 2 2" xfId="17455"/>
    <cellStyle name="Camp Output Field 6 5 2 2 2" xfId="17456"/>
    <cellStyle name="Camp Output Field 6 5 2 2 3" xfId="17457"/>
    <cellStyle name="Camp Output Field 6 5 2 2 4" xfId="17458"/>
    <cellStyle name="Camp Output Field 6 5 2 2 5" xfId="17459"/>
    <cellStyle name="Camp Output Field 6 5 2 2 6" xfId="17460"/>
    <cellStyle name="Camp Output Field 6 5 2 2 7" xfId="17461"/>
    <cellStyle name="Camp Output Field 6 5 2 2 8" xfId="17462"/>
    <cellStyle name="Camp Output Field 6 5 2 3" xfId="17463"/>
    <cellStyle name="Camp Output Field 6 5 2 3 2" xfId="17464"/>
    <cellStyle name="Camp Output Field 6 5 2 4" xfId="17465"/>
    <cellStyle name="Camp Output Field 6 5 2 5" xfId="17466"/>
    <cellStyle name="Camp Output Field 6 5 2 6" xfId="17467"/>
    <cellStyle name="Camp Output Field 6 5 2 7" xfId="17468"/>
    <cellStyle name="Camp Output Field 6 5 3" xfId="17469"/>
    <cellStyle name="Camp Output Field 6 5 3 2" xfId="17470"/>
    <cellStyle name="Camp Output Field 6 5 3 3" xfId="17471"/>
    <cellStyle name="Camp Output Field 6 5 3 4" xfId="17472"/>
    <cellStyle name="Camp Output Field 6 5 3 5" xfId="17473"/>
    <cellStyle name="Camp Output Field 6 5 3 6" xfId="17474"/>
    <cellStyle name="Camp Output Field 6 5 3 7" xfId="17475"/>
    <cellStyle name="Camp Output Field 6 5 4" xfId="17476"/>
    <cellStyle name="Camp Output Field 6 5 5" xfId="17477"/>
    <cellStyle name="Camp Output Field 6 5 6" xfId="17478"/>
    <cellStyle name="Camp Output Field 6 5 7" xfId="17479"/>
    <cellStyle name="Camp Output Field 6 5 8" xfId="17480"/>
    <cellStyle name="Camp Output Field 6 6" xfId="17481"/>
    <cellStyle name="Camp Output Field 6 6 2" xfId="17482"/>
    <cellStyle name="Camp Output Field 6 6 2 2" xfId="17483"/>
    <cellStyle name="Camp Output Field 6 6 2 2 2" xfId="17484"/>
    <cellStyle name="Camp Output Field 6 6 2 2 3" xfId="17485"/>
    <cellStyle name="Camp Output Field 6 6 2 2 4" xfId="17486"/>
    <cellStyle name="Camp Output Field 6 6 2 2 5" xfId="17487"/>
    <cellStyle name="Camp Output Field 6 6 2 2 6" xfId="17488"/>
    <cellStyle name="Camp Output Field 6 6 2 2 7" xfId="17489"/>
    <cellStyle name="Camp Output Field 6 6 2 2 8" xfId="17490"/>
    <cellStyle name="Camp Output Field 6 6 2 3" xfId="17491"/>
    <cellStyle name="Camp Output Field 6 6 2 3 2" xfId="17492"/>
    <cellStyle name="Camp Output Field 6 6 2 4" xfId="17493"/>
    <cellStyle name="Camp Output Field 6 6 2 5" xfId="17494"/>
    <cellStyle name="Camp Output Field 6 6 2 6" xfId="17495"/>
    <cellStyle name="Camp Output Field 6 6 2 7" xfId="17496"/>
    <cellStyle name="Camp Output Field 6 6 3" xfId="17497"/>
    <cellStyle name="Camp Output Field 6 6 3 2" xfId="17498"/>
    <cellStyle name="Camp Output Field 6 6 3 3" xfId="17499"/>
    <cellStyle name="Camp Output Field 6 6 3 4" xfId="17500"/>
    <cellStyle name="Camp Output Field 6 6 3 5" xfId="17501"/>
    <cellStyle name="Camp Output Field 6 6 3 6" xfId="17502"/>
    <cellStyle name="Camp Output Field 6 6 3 7" xfId="17503"/>
    <cellStyle name="Camp Output Field 6 6 4" xfId="17504"/>
    <cellStyle name="Camp Output Field 6 6 5" xfId="17505"/>
    <cellStyle name="Camp Output Field 6 6 6" xfId="17506"/>
    <cellStyle name="Camp Output Field 6 6 7" xfId="17507"/>
    <cellStyle name="Camp Output Field 6 6 8" xfId="17508"/>
    <cellStyle name="Camp Output Field 6 7" xfId="17509"/>
    <cellStyle name="Camp Output Field 6 7 2" xfId="17510"/>
    <cellStyle name="Camp Output Field 6 7 2 2" xfId="17511"/>
    <cellStyle name="Camp Output Field 6 7 2 2 2" xfId="17512"/>
    <cellStyle name="Camp Output Field 6 7 2 2 3" xfId="17513"/>
    <cellStyle name="Camp Output Field 6 7 2 2 4" xfId="17514"/>
    <cellStyle name="Camp Output Field 6 7 2 2 5" xfId="17515"/>
    <cellStyle name="Camp Output Field 6 7 2 2 6" xfId="17516"/>
    <cellStyle name="Camp Output Field 6 7 2 2 7" xfId="17517"/>
    <cellStyle name="Camp Output Field 6 7 2 2 8" xfId="17518"/>
    <cellStyle name="Camp Output Field 6 7 2 3" xfId="17519"/>
    <cellStyle name="Camp Output Field 6 7 2 3 2" xfId="17520"/>
    <cellStyle name="Camp Output Field 6 7 2 4" xfId="17521"/>
    <cellStyle name="Camp Output Field 6 7 2 5" xfId="17522"/>
    <cellStyle name="Camp Output Field 6 7 2 6" xfId="17523"/>
    <cellStyle name="Camp Output Field 6 7 2 7" xfId="17524"/>
    <cellStyle name="Camp Output Field 6 7 3" xfId="17525"/>
    <cellStyle name="Camp Output Field 6 7 3 2" xfId="17526"/>
    <cellStyle name="Camp Output Field 6 7 3 3" xfId="17527"/>
    <cellStyle name="Camp Output Field 6 7 3 4" xfId="17528"/>
    <cellStyle name="Camp Output Field 6 7 3 5" xfId="17529"/>
    <cellStyle name="Camp Output Field 6 7 3 6" xfId="17530"/>
    <cellStyle name="Camp Output Field 6 7 3 7" xfId="17531"/>
    <cellStyle name="Camp Output Field 6 7 4" xfId="17532"/>
    <cellStyle name="Camp Output Field 6 7 5" xfId="17533"/>
    <cellStyle name="Camp Output Field 6 7 6" xfId="17534"/>
    <cellStyle name="Camp Output Field 6 7 7" xfId="17535"/>
    <cellStyle name="Camp Output Field 6 7 8" xfId="17536"/>
    <cellStyle name="Camp Output Field 6 8" xfId="17537"/>
    <cellStyle name="Camp Output Field 6 8 2" xfId="17538"/>
    <cellStyle name="Camp Output Field 6 8 2 2" xfId="17539"/>
    <cellStyle name="Camp Output Field 6 8 2 3" xfId="17540"/>
    <cellStyle name="Camp Output Field 6 8 2 4" xfId="17541"/>
    <cellStyle name="Camp Output Field 6 8 2 5" xfId="17542"/>
    <cellStyle name="Camp Output Field 6 8 2 6" xfId="17543"/>
    <cellStyle name="Camp Output Field 6 8 2 7" xfId="17544"/>
    <cellStyle name="Camp Output Field 6 8 2 8" xfId="17545"/>
    <cellStyle name="Camp Output Field 6 8 3" xfId="17546"/>
    <cellStyle name="Camp Output Field 6 8 3 2" xfId="17547"/>
    <cellStyle name="Camp Output Field 6 8 4" xfId="17548"/>
    <cellStyle name="Camp Output Field 6 8 5" xfId="17549"/>
    <cellStyle name="Camp Output Field 6 8 6" xfId="17550"/>
    <cellStyle name="Camp Output Field 6 8 7" xfId="17551"/>
    <cellStyle name="Camp Output Field 6 9" xfId="17552"/>
    <cellStyle name="Camp Output Field 6 9 2" xfId="17553"/>
    <cellStyle name="Camp Output Field 6 9 3" xfId="17554"/>
    <cellStyle name="Camp Output Field 6 9 4" xfId="17555"/>
    <cellStyle name="Camp Output Field 6 9 5" xfId="17556"/>
    <cellStyle name="Camp Output Field 6 9 6" xfId="17557"/>
    <cellStyle name="Camp Output Field 6 9 7" xfId="17558"/>
    <cellStyle name="Camp Output Field 7" xfId="17559"/>
    <cellStyle name="Camp Output Field 7 10" xfId="17560"/>
    <cellStyle name="Camp Output Field 7 11" xfId="17561"/>
    <cellStyle name="Camp Output Field 7 12" xfId="17562"/>
    <cellStyle name="Camp Output Field 7 13" xfId="17563"/>
    <cellStyle name="Camp Output Field 7 14" xfId="17564"/>
    <cellStyle name="Camp Output Field 7 2" xfId="17565"/>
    <cellStyle name="Camp Output Field 7 2 10" xfId="17566"/>
    <cellStyle name="Camp Output Field 7 2 11" xfId="17567"/>
    <cellStyle name="Camp Output Field 7 2 12" xfId="17568"/>
    <cellStyle name="Camp Output Field 7 2 2" xfId="17569"/>
    <cellStyle name="Camp Output Field 7 2 2 10" xfId="17570"/>
    <cellStyle name="Camp Output Field 7 2 2 11" xfId="17571"/>
    <cellStyle name="Camp Output Field 7 2 2 2" xfId="17572"/>
    <cellStyle name="Camp Output Field 7 2 2 2 2" xfId="17573"/>
    <cellStyle name="Camp Output Field 7 2 2 2 2 2" xfId="17574"/>
    <cellStyle name="Camp Output Field 7 2 2 2 2 2 2" xfId="17575"/>
    <cellStyle name="Camp Output Field 7 2 2 2 2 2 3" xfId="17576"/>
    <cellStyle name="Camp Output Field 7 2 2 2 2 2 4" xfId="17577"/>
    <cellStyle name="Camp Output Field 7 2 2 2 2 2 5" xfId="17578"/>
    <cellStyle name="Camp Output Field 7 2 2 2 2 2 6" xfId="17579"/>
    <cellStyle name="Camp Output Field 7 2 2 2 2 2 7" xfId="17580"/>
    <cellStyle name="Camp Output Field 7 2 2 2 2 2 8" xfId="17581"/>
    <cellStyle name="Camp Output Field 7 2 2 2 2 3" xfId="17582"/>
    <cellStyle name="Camp Output Field 7 2 2 2 2 3 2" xfId="17583"/>
    <cellStyle name="Camp Output Field 7 2 2 2 2 4" xfId="17584"/>
    <cellStyle name="Camp Output Field 7 2 2 2 2 5" xfId="17585"/>
    <cellStyle name="Camp Output Field 7 2 2 2 2 6" xfId="17586"/>
    <cellStyle name="Camp Output Field 7 2 2 2 2 7" xfId="17587"/>
    <cellStyle name="Camp Output Field 7 2 2 2 3" xfId="17588"/>
    <cellStyle name="Camp Output Field 7 2 2 2 3 2" xfId="17589"/>
    <cellStyle name="Camp Output Field 7 2 2 2 3 3" xfId="17590"/>
    <cellStyle name="Camp Output Field 7 2 2 2 3 4" xfId="17591"/>
    <cellStyle name="Camp Output Field 7 2 2 2 3 5" xfId="17592"/>
    <cellStyle name="Camp Output Field 7 2 2 2 3 6" xfId="17593"/>
    <cellStyle name="Camp Output Field 7 2 2 2 3 7" xfId="17594"/>
    <cellStyle name="Camp Output Field 7 2 2 2 4" xfId="17595"/>
    <cellStyle name="Camp Output Field 7 2 2 2 5" xfId="17596"/>
    <cellStyle name="Camp Output Field 7 2 2 2 6" xfId="17597"/>
    <cellStyle name="Camp Output Field 7 2 2 2 7" xfId="17598"/>
    <cellStyle name="Camp Output Field 7 2 2 2 8" xfId="17599"/>
    <cellStyle name="Camp Output Field 7 2 2 3" xfId="17600"/>
    <cellStyle name="Camp Output Field 7 2 2 3 2" xfId="17601"/>
    <cellStyle name="Camp Output Field 7 2 2 3 2 2" xfId="17602"/>
    <cellStyle name="Camp Output Field 7 2 2 3 2 2 2" xfId="17603"/>
    <cellStyle name="Camp Output Field 7 2 2 3 2 2 3" xfId="17604"/>
    <cellStyle name="Camp Output Field 7 2 2 3 2 2 4" xfId="17605"/>
    <cellStyle name="Camp Output Field 7 2 2 3 2 2 5" xfId="17606"/>
    <cellStyle name="Camp Output Field 7 2 2 3 2 2 6" xfId="17607"/>
    <cellStyle name="Camp Output Field 7 2 2 3 2 2 7" xfId="17608"/>
    <cellStyle name="Camp Output Field 7 2 2 3 2 2 8" xfId="17609"/>
    <cellStyle name="Camp Output Field 7 2 2 3 2 3" xfId="17610"/>
    <cellStyle name="Camp Output Field 7 2 2 3 2 3 2" xfId="17611"/>
    <cellStyle name="Camp Output Field 7 2 2 3 2 4" xfId="17612"/>
    <cellStyle name="Camp Output Field 7 2 2 3 2 5" xfId="17613"/>
    <cellStyle name="Camp Output Field 7 2 2 3 2 6" xfId="17614"/>
    <cellStyle name="Camp Output Field 7 2 2 3 2 7" xfId="17615"/>
    <cellStyle name="Camp Output Field 7 2 2 3 3" xfId="17616"/>
    <cellStyle name="Camp Output Field 7 2 2 3 3 2" xfId="17617"/>
    <cellStyle name="Camp Output Field 7 2 2 3 3 3" xfId="17618"/>
    <cellStyle name="Camp Output Field 7 2 2 3 3 4" xfId="17619"/>
    <cellStyle name="Camp Output Field 7 2 2 3 3 5" xfId="17620"/>
    <cellStyle name="Camp Output Field 7 2 2 3 3 6" xfId="17621"/>
    <cellStyle name="Camp Output Field 7 2 2 3 3 7" xfId="17622"/>
    <cellStyle name="Camp Output Field 7 2 2 3 4" xfId="17623"/>
    <cellStyle name="Camp Output Field 7 2 2 3 5" xfId="17624"/>
    <cellStyle name="Camp Output Field 7 2 2 3 6" xfId="17625"/>
    <cellStyle name="Camp Output Field 7 2 2 3 7" xfId="17626"/>
    <cellStyle name="Camp Output Field 7 2 2 3 8" xfId="17627"/>
    <cellStyle name="Camp Output Field 7 2 2 4" xfId="17628"/>
    <cellStyle name="Camp Output Field 7 2 2 4 2" xfId="17629"/>
    <cellStyle name="Camp Output Field 7 2 2 4 2 2" xfId="17630"/>
    <cellStyle name="Camp Output Field 7 2 2 4 2 2 2" xfId="17631"/>
    <cellStyle name="Camp Output Field 7 2 2 4 2 2 3" xfId="17632"/>
    <cellStyle name="Camp Output Field 7 2 2 4 2 2 4" xfId="17633"/>
    <cellStyle name="Camp Output Field 7 2 2 4 2 2 5" xfId="17634"/>
    <cellStyle name="Camp Output Field 7 2 2 4 2 2 6" xfId="17635"/>
    <cellStyle name="Camp Output Field 7 2 2 4 2 2 7" xfId="17636"/>
    <cellStyle name="Camp Output Field 7 2 2 4 2 2 8" xfId="17637"/>
    <cellStyle name="Camp Output Field 7 2 2 4 2 3" xfId="17638"/>
    <cellStyle name="Camp Output Field 7 2 2 4 2 3 2" xfId="17639"/>
    <cellStyle name="Camp Output Field 7 2 2 4 2 4" xfId="17640"/>
    <cellStyle name="Camp Output Field 7 2 2 4 2 5" xfId="17641"/>
    <cellStyle name="Camp Output Field 7 2 2 4 2 6" xfId="17642"/>
    <cellStyle name="Camp Output Field 7 2 2 4 2 7" xfId="17643"/>
    <cellStyle name="Camp Output Field 7 2 2 4 3" xfId="17644"/>
    <cellStyle name="Camp Output Field 7 2 2 4 3 2" xfId="17645"/>
    <cellStyle name="Camp Output Field 7 2 2 4 3 3" xfId="17646"/>
    <cellStyle name="Camp Output Field 7 2 2 4 3 4" xfId="17647"/>
    <cellStyle name="Camp Output Field 7 2 2 4 3 5" xfId="17648"/>
    <cellStyle name="Camp Output Field 7 2 2 4 3 6" xfId="17649"/>
    <cellStyle name="Camp Output Field 7 2 2 4 3 7" xfId="17650"/>
    <cellStyle name="Camp Output Field 7 2 2 4 4" xfId="17651"/>
    <cellStyle name="Camp Output Field 7 2 2 4 5" xfId="17652"/>
    <cellStyle name="Camp Output Field 7 2 2 4 6" xfId="17653"/>
    <cellStyle name="Camp Output Field 7 2 2 4 7" xfId="17654"/>
    <cellStyle name="Camp Output Field 7 2 2 4 8" xfId="17655"/>
    <cellStyle name="Camp Output Field 7 2 2 5" xfId="17656"/>
    <cellStyle name="Camp Output Field 7 2 2 5 2" xfId="17657"/>
    <cellStyle name="Camp Output Field 7 2 2 5 2 2" xfId="17658"/>
    <cellStyle name="Camp Output Field 7 2 2 5 2 3" xfId="17659"/>
    <cellStyle name="Camp Output Field 7 2 2 5 2 4" xfId="17660"/>
    <cellStyle name="Camp Output Field 7 2 2 5 2 5" xfId="17661"/>
    <cellStyle name="Camp Output Field 7 2 2 5 2 6" xfId="17662"/>
    <cellStyle name="Camp Output Field 7 2 2 5 2 7" xfId="17663"/>
    <cellStyle name="Camp Output Field 7 2 2 5 2 8" xfId="17664"/>
    <cellStyle name="Camp Output Field 7 2 2 5 3" xfId="17665"/>
    <cellStyle name="Camp Output Field 7 2 2 5 3 2" xfId="17666"/>
    <cellStyle name="Camp Output Field 7 2 2 5 4" xfId="17667"/>
    <cellStyle name="Camp Output Field 7 2 2 5 5" xfId="17668"/>
    <cellStyle name="Camp Output Field 7 2 2 5 6" xfId="17669"/>
    <cellStyle name="Camp Output Field 7 2 2 5 7" xfId="17670"/>
    <cellStyle name="Camp Output Field 7 2 2 6" xfId="17671"/>
    <cellStyle name="Camp Output Field 7 2 2 6 2" xfId="17672"/>
    <cellStyle name="Camp Output Field 7 2 2 6 3" xfId="17673"/>
    <cellStyle name="Camp Output Field 7 2 2 6 4" xfId="17674"/>
    <cellStyle name="Camp Output Field 7 2 2 6 5" xfId="17675"/>
    <cellStyle name="Camp Output Field 7 2 2 6 6" xfId="17676"/>
    <cellStyle name="Camp Output Field 7 2 2 6 7" xfId="17677"/>
    <cellStyle name="Camp Output Field 7 2 2 7" xfId="17678"/>
    <cellStyle name="Camp Output Field 7 2 2 8" xfId="17679"/>
    <cellStyle name="Camp Output Field 7 2 2 9" xfId="17680"/>
    <cellStyle name="Camp Output Field 7 2 3" xfId="17681"/>
    <cellStyle name="Camp Output Field 7 2 3 2" xfId="17682"/>
    <cellStyle name="Camp Output Field 7 2 3 2 2" xfId="17683"/>
    <cellStyle name="Camp Output Field 7 2 3 2 2 2" xfId="17684"/>
    <cellStyle name="Camp Output Field 7 2 3 2 2 3" xfId="17685"/>
    <cellStyle name="Camp Output Field 7 2 3 2 2 4" xfId="17686"/>
    <cellStyle name="Camp Output Field 7 2 3 2 2 5" xfId="17687"/>
    <cellStyle name="Camp Output Field 7 2 3 2 2 6" xfId="17688"/>
    <cellStyle name="Camp Output Field 7 2 3 2 2 7" xfId="17689"/>
    <cellStyle name="Camp Output Field 7 2 3 2 2 8" xfId="17690"/>
    <cellStyle name="Camp Output Field 7 2 3 2 3" xfId="17691"/>
    <cellStyle name="Camp Output Field 7 2 3 2 3 2" xfId="17692"/>
    <cellStyle name="Camp Output Field 7 2 3 2 4" xfId="17693"/>
    <cellStyle name="Camp Output Field 7 2 3 2 5" xfId="17694"/>
    <cellStyle name="Camp Output Field 7 2 3 2 6" xfId="17695"/>
    <cellStyle name="Camp Output Field 7 2 3 2 7" xfId="17696"/>
    <cellStyle name="Camp Output Field 7 2 3 3" xfId="17697"/>
    <cellStyle name="Camp Output Field 7 2 3 3 2" xfId="17698"/>
    <cellStyle name="Camp Output Field 7 2 3 3 3" xfId="17699"/>
    <cellStyle name="Camp Output Field 7 2 3 3 4" xfId="17700"/>
    <cellStyle name="Camp Output Field 7 2 3 3 5" xfId="17701"/>
    <cellStyle name="Camp Output Field 7 2 3 3 6" xfId="17702"/>
    <cellStyle name="Camp Output Field 7 2 3 3 7" xfId="17703"/>
    <cellStyle name="Camp Output Field 7 2 3 4" xfId="17704"/>
    <cellStyle name="Camp Output Field 7 2 3 5" xfId="17705"/>
    <cellStyle name="Camp Output Field 7 2 3 6" xfId="17706"/>
    <cellStyle name="Camp Output Field 7 2 3 7" xfId="17707"/>
    <cellStyle name="Camp Output Field 7 2 3 8" xfId="17708"/>
    <cellStyle name="Camp Output Field 7 2 4" xfId="17709"/>
    <cellStyle name="Camp Output Field 7 2 4 2" xfId="17710"/>
    <cellStyle name="Camp Output Field 7 2 4 2 2" xfId="17711"/>
    <cellStyle name="Camp Output Field 7 2 4 2 2 2" xfId="17712"/>
    <cellStyle name="Camp Output Field 7 2 4 2 2 3" xfId="17713"/>
    <cellStyle name="Camp Output Field 7 2 4 2 2 4" xfId="17714"/>
    <cellStyle name="Camp Output Field 7 2 4 2 2 5" xfId="17715"/>
    <cellStyle name="Camp Output Field 7 2 4 2 2 6" xfId="17716"/>
    <cellStyle name="Camp Output Field 7 2 4 2 2 7" xfId="17717"/>
    <cellStyle name="Camp Output Field 7 2 4 2 2 8" xfId="17718"/>
    <cellStyle name="Camp Output Field 7 2 4 2 3" xfId="17719"/>
    <cellStyle name="Camp Output Field 7 2 4 2 3 2" xfId="17720"/>
    <cellStyle name="Camp Output Field 7 2 4 2 4" xfId="17721"/>
    <cellStyle name="Camp Output Field 7 2 4 2 5" xfId="17722"/>
    <cellStyle name="Camp Output Field 7 2 4 2 6" xfId="17723"/>
    <cellStyle name="Camp Output Field 7 2 4 2 7" xfId="17724"/>
    <cellStyle name="Camp Output Field 7 2 4 3" xfId="17725"/>
    <cellStyle name="Camp Output Field 7 2 4 3 2" xfId="17726"/>
    <cellStyle name="Camp Output Field 7 2 4 3 3" xfId="17727"/>
    <cellStyle name="Camp Output Field 7 2 4 3 4" xfId="17728"/>
    <cellStyle name="Camp Output Field 7 2 4 3 5" xfId="17729"/>
    <cellStyle name="Camp Output Field 7 2 4 3 6" xfId="17730"/>
    <cellStyle name="Camp Output Field 7 2 4 3 7" xfId="17731"/>
    <cellStyle name="Camp Output Field 7 2 4 4" xfId="17732"/>
    <cellStyle name="Camp Output Field 7 2 4 5" xfId="17733"/>
    <cellStyle name="Camp Output Field 7 2 4 6" xfId="17734"/>
    <cellStyle name="Camp Output Field 7 2 4 7" xfId="17735"/>
    <cellStyle name="Camp Output Field 7 2 4 8" xfId="17736"/>
    <cellStyle name="Camp Output Field 7 2 5" xfId="17737"/>
    <cellStyle name="Camp Output Field 7 2 5 2" xfId="17738"/>
    <cellStyle name="Camp Output Field 7 2 5 2 2" xfId="17739"/>
    <cellStyle name="Camp Output Field 7 2 5 2 2 2" xfId="17740"/>
    <cellStyle name="Camp Output Field 7 2 5 2 2 3" xfId="17741"/>
    <cellStyle name="Camp Output Field 7 2 5 2 2 4" xfId="17742"/>
    <cellStyle name="Camp Output Field 7 2 5 2 2 5" xfId="17743"/>
    <cellStyle name="Camp Output Field 7 2 5 2 2 6" xfId="17744"/>
    <cellStyle name="Camp Output Field 7 2 5 2 2 7" xfId="17745"/>
    <cellStyle name="Camp Output Field 7 2 5 2 2 8" xfId="17746"/>
    <cellStyle name="Camp Output Field 7 2 5 2 3" xfId="17747"/>
    <cellStyle name="Camp Output Field 7 2 5 2 3 2" xfId="17748"/>
    <cellStyle name="Camp Output Field 7 2 5 2 4" xfId="17749"/>
    <cellStyle name="Camp Output Field 7 2 5 2 5" xfId="17750"/>
    <cellStyle name="Camp Output Field 7 2 5 2 6" xfId="17751"/>
    <cellStyle name="Camp Output Field 7 2 5 2 7" xfId="17752"/>
    <cellStyle name="Camp Output Field 7 2 5 3" xfId="17753"/>
    <cellStyle name="Camp Output Field 7 2 5 3 2" xfId="17754"/>
    <cellStyle name="Camp Output Field 7 2 5 3 3" xfId="17755"/>
    <cellStyle name="Camp Output Field 7 2 5 3 4" xfId="17756"/>
    <cellStyle name="Camp Output Field 7 2 5 3 5" xfId="17757"/>
    <cellStyle name="Camp Output Field 7 2 5 3 6" xfId="17758"/>
    <cellStyle name="Camp Output Field 7 2 5 3 7" xfId="17759"/>
    <cellStyle name="Camp Output Field 7 2 5 4" xfId="17760"/>
    <cellStyle name="Camp Output Field 7 2 5 5" xfId="17761"/>
    <cellStyle name="Camp Output Field 7 2 5 6" xfId="17762"/>
    <cellStyle name="Camp Output Field 7 2 5 7" xfId="17763"/>
    <cellStyle name="Camp Output Field 7 2 5 8" xfId="17764"/>
    <cellStyle name="Camp Output Field 7 2 6" xfId="17765"/>
    <cellStyle name="Camp Output Field 7 2 6 2" xfId="17766"/>
    <cellStyle name="Camp Output Field 7 2 6 2 2" xfId="17767"/>
    <cellStyle name="Camp Output Field 7 2 6 2 3" xfId="17768"/>
    <cellStyle name="Camp Output Field 7 2 6 2 4" xfId="17769"/>
    <cellStyle name="Camp Output Field 7 2 6 2 5" xfId="17770"/>
    <cellStyle name="Camp Output Field 7 2 6 2 6" xfId="17771"/>
    <cellStyle name="Camp Output Field 7 2 6 2 7" xfId="17772"/>
    <cellStyle name="Camp Output Field 7 2 6 2 8" xfId="17773"/>
    <cellStyle name="Camp Output Field 7 2 6 3" xfId="17774"/>
    <cellStyle name="Camp Output Field 7 2 6 3 2" xfId="17775"/>
    <cellStyle name="Camp Output Field 7 2 6 4" xfId="17776"/>
    <cellStyle name="Camp Output Field 7 2 6 5" xfId="17777"/>
    <cellStyle name="Camp Output Field 7 2 6 6" xfId="17778"/>
    <cellStyle name="Camp Output Field 7 2 6 7" xfId="17779"/>
    <cellStyle name="Camp Output Field 7 2 7" xfId="17780"/>
    <cellStyle name="Camp Output Field 7 2 7 2" xfId="17781"/>
    <cellStyle name="Camp Output Field 7 2 7 3" xfId="17782"/>
    <cellStyle name="Camp Output Field 7 2 7 4" xfId="17783"/>
    <cellStyle name="Camp Output Field 7 2 7 5" xfId="17784"/>
    <cellStyle name="Camp Output Field 7 2 7 6" xfId="17785"/>
    <cellStyle name="Camp Output Field 7 2 7 7" xfId="17786"/>
    <cellStyle name="Camp Output Field 7 2 8" xfId="17787"/>
    <cellStyle name="Camp Output Field 7 2 9" xfId="17788"/>
    <cellStyle name="Camp Output Field 7 3" xfId="17789"/>
    <cellStyle name="Camp Output Field 7 3 10" xfId="17790"/>
    <cellStyle name="Camp Output Field 7 3 11" xfId="17791"/>
    <cellStyle name="Camp Output Field 7 3 2" xfId="17792"/>
    <cellStyle name="Camp Output Field 7 3 2 2" xfId="17793"/>
    <cellStyle name="Camp Output Field 7 3 2 2 2" xfId="17794"/>
    <cellStyle name="Camp Output Field 7 3 2 2 2 2" xfId="17795"/>
    <cellStyle name="Camp Output Field 7 3 2 2 2 3" xfId="17796"/>
    <cellStyle name="Camp Output Field 7 3 2 2 2 4" xfId="17797"/>
    <cellStyle name="Camp Output Field 7 3 2 2 2 5" xfId="17798"/>
    <cellStyle name="Camp Output Field 7 3 2 2 2 6" xfId="17799"/>
    <cellStyle name="Camp Output Field 7 3 2 2 2 7" xfId="17800"/>
    <cellStyle name="Camp Output Field 7 3 2 2 2 8" xfId="17801"/>
    <cellStyle name="Camp Output Field 7 3 2 2 3" xfId="17802"/>
    <cellStyle name="Camp Output Field 7 3 2 2 3 2" xfId="17803"/>
    <cellStyle name="Camp Output Field 7 3 2 2 4" xfId="17804"/>
    <cellStyle name="Camp Output Field 7 3 2 2 5" xfId="17805"/>
    <cellStyle name="Camp Output Field 7 3 2 2 6" xfId="17806"/>
    <cellStyle name="Camp Output Field 7 3 2 2 7" xfId="17807"/>
    <cellStyle name="Camp Output Field 7 3 2 3" xfId="17808"/>
    <cellStyle name="Camp Output Field 7 3 2 3 2" xfId="17809"/>
    <cellStyle name="Camp Output Field 7 3 2 3 3" xfId="17810"/>
    <cellStyle name="Camp Output Field 7 3 2 3 4" xfId="17811"/>
    <cellStyle name="Camp Output Field 7 3 2 3 5" xfId="17812"/>
    <cellStyle name="Camp Output Field 7 3 2 3 6" xfId="17813"/>
    <cellStyle name="Camp Output Field 7 3 2 3 7" xfId="17814"/>
    <cellStyle name="Camp Output Field 7 3 2 4" xfId="17815"/>
    <cellStyle name="Camp Output Field 7 3 2 5" xfId="17816"/>
    <cellStyle name="Camp Output Field 7 3 2 6" xfId="17817"/>
    <cellStyle name="Camp Output Field 7 3 2 7" xfId="17818"/>
    <cellStyle name="Camp Output Field 7 3 2 8" xfId="17819"/>
    <cellStyle name="Camp Output Field 7 3 3" xfId="17820"/>
    <cellStyle name="Camp Output Field 7 3 3 2" xfId="17821"/>
    <cellStyle name="Camp Output Field 7 3 3 2 2" xfId="17822"/>
    <cellStyle name="Camp Output Field 7 3 3 2 2 2" xfId="17823"/>
    <cellStyle name="Camp Output Field 7 3 3 2 2 3" xfId="17824"/>
    <cellStyle name="Camp Output Field 7 3 3 2 2 4" xfId="17825"/>
    <cellStyle name="Camp Output Field 7 3 3 2 2 5" xfId="17826"/>
    <cellStyle name="Camp Output Field 7 3 3 2 2 6" xfId="17827"/>
    <cellStyle name="Camp Output Field 7 3 3 2 2 7" xfId="17828"/>
    <cellStyle name="Camp Output Field 7 3 3 2 2 8" xfId="17829"/>
    <cellStyle name="Camp Output Field 7 3 3 2 3" xfId="17830"/>
    <cellStyle name="Camp Output Field 7 3 3 2 3 2" xfId="17831"/>
    <cellStyle name="Camp Output Field 7 3 3 2 4" xfId="17832"/>
    <cellStyle name="Camp Output Field 7 3 3 2 5" xfId="17833"/>
    <cellStyle name="Camp Output Field 7 3 3 2 6" xfId="17834"/>
    <cellStyle name="Camp Output Field 7 3 3 2 7" xfId="17835"/>
    <cellStyle name="Camp Output Field 7 3 3 3" xfId="17836"/>
    <cellStyle name="Camp Output Field 7 3 3 3 2" xfId="17837"/>
    <cellStyle name="Camp Output Field 7 3 3 3 3" xfId="17838"/>
    <cellStyle name="Camp Output Field 7 3 3 3 4" xfId="17839"/>
    <cellStyle name="Camp Output Field 7 3 3 3 5" xfId="17840"/>
    <cellStyle name="Camp Output Field 7 3 3 3 6" xfId="17841"/>
    <cellStyle name="Camp Output Field 7 3 3 3 7" xfId="17842"/>
    <cellStyle name="Camp Output Field 7 3 3 4" xfId="17843"/>
    <cellStyle name="Camp Output Field 7 3 3 5" xfId="17844"/>
    <cellStyle name="Camp Output Field 7 3 3 6" xfId="17845"/>
    <cellStyle name="Camp Output Field 7 3 3 7" xfId="17846"/>
    <cellStyle name="Camp Output Field 7 3 3 8" xfId="17847"/>
    <cellStyle name="Camp Output Field 7 3 4" xfId="17848"/>
    <cellStyle name="Camp Output Field 7 3 4 2" xfId="17849"/>
    <cellStyle name="Camp Output Field 7 3 4 2 2" xfId="17850"/>
    <cellStyle name="Camp Output Field 7 3 4 2 2 2" xfId="17851"/>
    <cellStyle name="Camp Output Field 7 3 4 2 2 3" xfId="17852"/>
    <cellStyle name="Camp Output Field 7 3 4 2 2 4" xfId="17853"/>
    <cellStyle name="Camp Output Field 7 3 4 2 2 5" xfId="17854"/>
    <cellStyle name="Camp Output Field 7 3 4 2 2 6" xfId="17855"/>
    <cellStyle name="Camp Output Field 7 3 4 2 2 7" xfId="17856"/>
    <cellStyle name="Camp Output Field 7 3 4 2 2 8" xfId="17857"/>
    <cellStyle name="Camp Output Field 7 3 4 2 3" xfId="17858"/>
    <cellStyle name="Camp Output Field 7 3 4 2 3 2" xfId="17859"/>
    <cellStyle name="Camp Output Field 7 3 4 2 4" xfId="17860"/>
    <cellStyle name="Camp Output Field 7 3 4 2 5" xfId="17861"/>
    <cellStyle name="Camp Output Field 7 3 4 2 6" xfId="17862"/>
    <cellStyle name="Camp Output Field 7 3 4 2 7" xfId="17863"/>
    <cellStyle name="Camp Output Field 7 3 4 3" xfId="17864"/>
    <cellStyle name="Camp Output Field 7 3 4 3 2" xfId="17865"/>
    <cellStyle name="Camp Output Field 7 3 4 3 3" xfId="17866"/>
    <cellStyle name="Camp Output Field 7 3 4 3 4" xfId="17867"/>
    <cellStyle name="Camp Output Field 7 3 4 3 5" xfId="17868"/>
    <cellStyle name="Camp Output Field 7 3 4 3 6" xfId="17869"/>
    <cellStyle name="Camp Output Field 7 3 4 3 7" xfId="17870"/>
    <cellStyle name="Camp Output Field 7 3 4 4" xfId="17871"/>
    <cellStyle name="Camp Output Field 7 3 4 5" xfId="17872"/>
    <cellStyle name="Camp Output Field 7 3 4 6" xfId="17873"/>
    <cellStyle name="Camp Output Field 7 3 4 7" xfId="17874"/>
    <cellStyle name="Camp Output Field 7 3 4 8" xfId="17875"/>
    <cellStyle name="Camp Output Field 7 3 5" xfId="17876"/>
    <cellStyle name="Camp Output Field 7 3 5 2" xfId="17877"/>
    <cellStyle name="Camp Output Field 7 3 5 2 2" xfId="17878"/>
    <cellStyle name="Camp Output Field 7 3 5 2 3" xfId="17879"/>
    <cellStyle name="Camp Output Field 7 3 5 2 4" xfId="17880"/>
    <cellStyle name="Camp Output Field 7 3 5 2 5" xfId="17881"/>
    <cellStyle name="Camp Output Field 7 3 5 2 6" xfId="17882"/>
    <cellStyle name="Camp Output Field 7 3 5 2 7" xfId="17883"/>
    <cellStyle name="Camp Output Field 7 3 5 2 8" xfId="17884"/>
    <cellStyle name="Camp Output Field 7 3 5 3" xfId="17885"/>
    <cellStyle name="Camp Output Field 7 3 5 3 2" xfId="17886"/>
    <cellStyle name="Camp Output Field 7 3 5 4" xfId="17887"/>
    <cellStyle name="Camp Output Field 7 3 5 5" xfId="17888"/>
    <cellStyle name="Camp Output Field 7 3 5 6" xfId="17889"/>
    <cellStyle name="Camp Output Field 7 3 5 7" xfId="17890"/>
    <cellStyle name="Camp Output Field 7 3 6" xfId="17891"/>
    <cellStyle name="Camp Output Field 7 3 6 2" xfId="17892"/>
    <cellStyle name="Camp Output Field 7 3 6 3" xfId="17893"/>
    <cellStyle name="Camp Output Field 7 3 6 4" xfId="17894"/>
    <cellStyle name="Camp Output Field 7 3 6 5" xfId="17895"/>
    <cellStyle name="Camp Output Field 7 3 6 6" xfId="17896"/>
    <cellStyle name="Camp Output Field 7 3 6 7" xfId="17897"/>
    <cellStyle name="Camp Output Field 7 3 7" xfId="17898"/>
    <cellStyle name="Camp Output Field 7 3 8" xfId="17899"/>
    <cellStyle name="Camp Output Field 7 3 9" xfId="17900"/>
    <cellStyle name="Camp Output Field 7 4" xfId="17901"/>
    <cellStyle name="Camp Output Field 7 4 10" xfId="17902"/>
    <cellStyle name="Camp Output Field 7 4 11" xfId="17903"/>
    <cellStyle name="Camp Output Field 7 4 2" xfId="17904"/>
    <cellStyle name="Camp Output Field 7 4 2 2" xfId="17905"/>
    <cellStyle name="Camp Output Field 7 4 2 2 2" xfId="17906"/>
    <cellStyle name="Camp Output Field 7 4 2 2 2 2" xfId="17907"/>
    <cellStyle name="Camp Output Field 7 4 2 2 2 3" xfId="17908"/>
    <cellStyle name="Camp Output Field 7 4 2 2 2 4" xfId="17909"/>
    <cellStyle name="Camp Output Field 7 4 2 2 2 5" xfId="17910"/>
    <cellStyle name="Camp Output Field 7 4 2 2 2 6" xfId="17911"/>
    <cellStyle name="Camp Output Field 7 4 2 2 2 7" xfId="17912"/>
    <cellStyle name="Camp Output Field 7 4 2 2 2 8" xfId="17913"/>
    <cellStyle name="Camp Output Field 7 4 2 2 3" xfId="17914"/>
    <cellStyle name="Camp Output Field 7 4 2 2 3 2" xfId="17915"/>
    <cellStyle name="Camp Output Field 7 4 2 2 4" xfId="17916"/>
    <cellStyle name="Camp Output Field 7 4 2 2 5" xfId="17917"/>
    <cellStyle name="Camp Output Field 7 4 2 2 6" xfId="17918"/>
    <cellStyle name="Camp Output Field 7 4 2 2 7" xfId="17919"/>
    <cellStyle name="Camp Output Field 7 4 2 3" xfId="17920"/>
    <cellStyle name="Camp Output Field 7 4 2 3 2" xfId="17921"/>
    <cellStyle name="Camp Output Field 7 4 2 3 3" xfId="17922"/>
    <cellStyle name="Camp Output Field 7 4 2 3 4" xfId="17923"/>
    <cellStyle name="Camp Output Field 7 4 2 3 5" xfId="17924"/>
    <cellStyle name="Camp Output Field 7 4 2 3 6" xfId="17925"/>
    <cellStyle name="Camp Output Field 7 4 2 3 7" xfId="17926"/>
    <cellStyle name="Camp Output Field 7 4 2 4" xfId="17927"/>
    <cellStyle name="Camp Output Field 7 4 2 5" xfId="17928"/>
    <cellStyle name="Camp Output Field 7 4 2 6" xfId="17929"/>
    <cellStyle name="Camp Output Field 7 4 2 7" xfId="17930"/>
    <cellStyle name="Camp Output Field 7 4 2 8" xfId="17931"/>
    <cellStyle name="Camp Output Field 7 4 3" xfId="17932"/>
    <cellStyle name="Camp Output Field 7 4 3 2" xfId="17933"/>
    <cellStyle name="Camp Output Field 7 4 3 2 2" xfId="17934"/>
    <cellStyle name="Camp Output Field 7 4 3 2 2 2" xfId="17935"/>
    <cellStyle name="Camp Output Field 7 4 3 2 2 3" xfId="17936"/>
    <cellStyle name="Camp Output Field 7 4 3 2 2 4" xfId="17937"/>
    <cellStyle name="Camp Output Field 7 4 3 2 2 5" xfId="17938"/>
    <cellStyle name="Camp Output Field 7 4 3 2 2 6" xfId="17939"/>
    <cellStyle name="Camp Output Field 7 4 3 2 2 7" xfId="17940"/>
    <cellStyle name="Camp Output Field 7 4 3 2 2 8" xfId="17941"/>
    <cellStyle name="Camp Output Field 7 4 3 2 3" xfId="17942"/>
    <cellStyle name="Camp Output Field 7 4 3 2 3 2" xfId="17943"/>
    <cellStyle name="Camp Output Field 7 4 3 2 4" xfId="17944"/>
    <cellStyle name="Camp Output Field 7 4 3 2 5" xfId="17945"/>
    <cellStyle name="Camp Output Field 7 4 3 2 6" xfId="17946"/>
    <cellStyle name="Camp Output Field 7 4 3 2 7" xfId="17947"/>
    <cellStyle name="Camp Output Field 7 4 3 3" xfId="17948"/>
    <cellStyle name="Camp Output Field 7 4 3 3 2" xfId="17949"/>
    <cellStyle name="Camp Output Field 7 4 3 3 3" xfId="17950"/>
    <cellStyle name="Camp Output Field 7 4 3 3 4" xfId="17951"/>
    <cellStyle name="Camp Output Field 7 4 3 3 5" xfId="17952"/>
    <cellStyle name="Camp Output Field 7 4 3 3 6" xfId="17953"/>
    <cellStyle name="Camp Output Field 7 4 3 3 7" xfId="17954"/>
    <cellStyle name="Camp Output Field 7 4 3 4" xfId="17955"/>
    <cellStyle name="Camp Output Field 7 4 3 5" xfId="17956"/>
    <cellStyle name="Camp Output Field 7 4 3 6" xfId="17957"/>
    <cellStyle name="Camp Output Field 7 4 3 7" xfId="17958"/>
    <cellStyle name="Camp Output Field 7 4 3 8" xfId="17959"/>
    <cellStyle name="Camp Output Field 7 4 4" xfId="17960"/>
    <cellStyle name="Camp Output Field 7 4 4 2" xfId="17961"/>
    <cellStyle name="Camp Output Field 7 4 4 2 2" xfId="17962"/>
    <cellStyle name="Camp Output Field 7 4 4 2 2 2" xfId="17963"/>
    <cellStyle name="Camp Output Field 7 4 4 2 2 3" xfId="17964"/>
    <cellStyle name="Camp Output Field 7 4 4 2 2 4" xfId="17965"/>
    <cellStyle name="Camp Output Field 7 4 4 2 2 5" xfId="17966"/>
    <cellStyle name="Camp Output Field 7 4 4 2 2 6" xfId="17967"/>
    <cellStyle name="Camp Output Field 7 4 4 2 2 7" xfId="17968"/>
    <cellStyle name="Camp Output Field 7 4 4 2 2 8" xfId="17969"/>
    <cellStyle name="Camp Output Field 7 4 4 2 3" xfId="17970"/>
    <cellStyle name="Camp Output Field 7 4 4 2 3 2" xfId="17971"/>
    <cellStyle name="Camp Output Field 7 4 4 2 4" xfId="17972"/>
    <cellStyle name="Camp Output Field 7 4 4 2 5" xfId="17973"/>
    <cellStyle name="Camp Output Field 7 4 4 2 6" xfId="17974"/>
    <cellStyle name="Camp Output Field 7 4 4 2 7" xfId="17975"/>
    <cellStyle name="Camp Output Field 7 4 4 3" xfId="17976"/>
    <cellStyle name="Camp Output Field 7 4 4 3 2" xfId="17977"/>
    <cellStyle name="Camp Output Field 7 4 4 3 3" xfId="17978"/>
    <cellStyle name="Camp Output Field 7 4 4 3 4" xfId="17979"/>
    <cellStyle name="Camp Output Field 7 4 4 3 5" xfId="17980"/>
    <cellStyle name="Camp Output Field 7 4 4 3 6" xfId="17981"/>
    <cellStyle name="Camp Output Field 7 4 4 3 7" xfId="17982"/>
    <cellStyle name="Camp Output Field 7 4 4 4" xfId="17983"/>
    <cellStyle name="Camp Output Field 7 4 4 5" xfId="17984"/>
    <cellStyle name="Camp Output Field 7 4 4 6" xfId="17985"/>
    <cellStyle name="Camp Output Field 7 4 4 7" xfId="17986"/>
    <cellStyle name="Camp Output Field 7 4 4 8" xfId="17987"/>
    <cellStyle name="Camp Output Field 7 4 5" xfId="17988"/>
    <cellStyle name="Camp Output Field 7 4 5 2" xfId="17989"/>
    <cellStyle name="Camp Output Field 7 4 5 2 2" xfId="17990"/>
    <cellStyle name="Camp Output Field 7 4 5 2 3" xfId="17991"/>
    <cellStyle name="Camp Output Field 7 4 5 2 4" xfId="17992"/>
    <cellStyle name="Camp Output Field 7 4 5 2 5" xfId="17993"/>
    <cellStyle name="Camp Output Field 7 4 5 2 6" xfId="17994"/>
    <cellStyle name="Camp Output Field 7 4 5 2 7" xfId="17995"/>
    <cellStyle name="Camp Output Field 7 4 5 2 8" xfId="17996"/>
    <cellStyle name="Camp Output Field 7 4 5 3" xfId="17997"/>
    <cellStyle name="Camp Output Field 7 4 5 3 2" xfId="17998"/>
    <cellStyle name="Camp Output Field 7 4 5 4" xfId="17999"/>
    <cellStyle name="Camp Output Field 7 4 5 5" xfId="18000"/>
    <cellStyle name="Camp Output Field 7 4 5 6" xfId="18001"/>
    <cellStyle name="Camp Output Field 7 4 5 7" xfId="18002"/>
    <cellStyle name="Camp Output Field 7 4 6" xfId="18003"/>
    <cellStyle name="Camp Output Field 7 4 6 2" xfId="18004"/>
    <cellStyle name="Camp Output Field 7 4 6 3" xfId="18005"/>
    <cellStyle name="Camp Output Field 7 4 6 4" xfId="18006"/>
    <cellStyle name="Camp Output Field 7 4 6 5" xfId="18007"/>
    <cellStyle name="Camp Output Field 7 4 6 6" xfId="18008"/>
    <cellStyle name="Camp Output Field 7 4 6 7" xfId="18009"/>
    <cellStyle name="Camp Output Field 7 4 7" xfId="18010"/>
    <cellStyle name="Camp Output Field 7 4 8" xfId="18011"/>
    <cellStyle name="Camp Output Field 7 4 9" xfId="18012"/>
    <cellStyle name="Camp Output Field 7 5" xfId="18013"/>
    <cellStyle name="Camp Output Field 7 5 2" xfId="18014"/>
    <cellStyle name="Camp Output Field 7 5 2 2" xfId="18015"/>
    <cellStyle name="Camp Output Field 7 5 2 2 2" xfId="18016"/>
    <cellStyle name="Camp Output Field 7 5 2 2 3" xfId="18017"/>
    <cellStyle name="Camp Output Field 7 5 2 2 4" xfId="18018"/>
    <cellStyle name="Camp Output Field 7 5 2 2 5" xfId="18019"/>
    <cellStyle name="Camp Output Field 7 5 2 2 6" xfId="18020"/>
    <cellStyle name="Camp Output Field 7 5 2 2 7" xfId="18021"/>
    <cellStyle name="Camp Output Field 7 5 2 2 8" xfId="18022"/>
    <cellStyle name="Camp Output Field 7 5 2 3" xfId="18023"/>
    <cellStyle name="Camp Output Field 7 5 2 3 2" xfId="18024"/>
    <cellStyle name="Camp Output Field 7 5 2 4" xfId="18025"/>
    <cellStyle name="Camp Output Field 7 5 2 5" xfId="18026"/>
    <cellStyle name="Camp Output Field 7 5 2 6" xfId="18027"/>
    <cellStyle name="Camp Output Field 7 5 2 7" xfId="18028"/>
    <cellStyle name="Camp Output Field 7 5 3" xfId="18029"/>
    <cellStyle name="Camp Output Field 7 5 3 2" xfId="18030"/>
    <cellStyle name="Camp Output Field 7 5 3 3" xfId="18031"/>
    <cellStyle name="Camp Output Field 7 5 3 4" xfId="18032"/>
    <cellStyle name="Camp Output Field 7 5 3 5" xfId="18033"/>
    <cellStyle name="Camp Output Field 7 5 3 6" xfId="18034"/>
    <cellStyle name="Camp Output Field 7 5 3 7" xfId="18035"/>
    <cellStyle name="Camp Output Field 7 5 4" xfId="18036"/>
    <cellStyle name="Camp Output Field 7 5 5" xfId="18037"/>
    <cellStyle name="Camp Output Field 7 5 6" xfId="18038"/>
    <cellStyle name="Camp Output Field 7 5 7" xfId="18039"/>
    <cellStyle name="Camp Output Field 7 5 8" xfId="18040"/>
    <cellStyle name="Camp Output Field 7 6" xfId="18041"/>
    <cellStyle name="Camp Output Field 7 6 2" xfId="18042"/>
    <cellStyle name="Camp Output Field 7 6 2 2" xfId="18043"/>
    <cellStyle name="Camp Output Field 7 6 2 2 2" xfId="18044"/>
    <cellStyle name="Camp Output Field 7 6 2 2 3" xfId="18045"/>
    <cellStyle name="Camp Output Field 7 6 2 2 4" xfId="18046"/>
    <cellStyle name="Camp Output Field 7 6 2 2 5" xfId="18047"/>
    <cellStyle name="Camp Output Field 7 6 2 2 6" xfId="18048"/>
    <cellStyle name="Camp Output Field 7 6 2 2 7" xfId="18049"/>
    <cellStyle name="Camp Output Field 7 6 2 2 8" xfId="18050"/>
    <cellStyle name="Camp Output Field 7 6 2 3" xfId="18051"/>
    <cellStyle name="Camp Output Field 7 6 2 3 2" xfId="18052"/>
    <cellStyle name="Camp Output Field 7 6 2 4" xfId="18053"/>
    <cellStyle name="Camp Output Field 7 6 2 5" xfId="18054"/>
    <cellStyle name="Camp Output Field 7 6 2 6" xfId="18055"/>
    <cellStyle name="Camp Output Field 7 6 2 7" xfId="18056"/>
    <cellStyle name="Camp Output Field 7 6 3" xfId="18057"/>
    <cellStyle name="Camp Output Field 7 6 3 2" xfId="18058"/>
    <cellStyle name="Camp Output Field 7 6 3 3" xfId="18059"/>
    <cellStyle name="Camp Output Field 7 6 3 4" xfId="18060"/>
    <cellStyle name="Camp Output Field 7 6 3 5" xfId="18061"/>
    <cellStyle name="Camp Output Field 7 6 3 6" xfId="18062"/>
    <cellStyle name="Camp Output Field 7 6 3 7" xfId="18063"/>
    <cellStyle name="Camp Output Field 7 6 4" xfId="18064"/>
    <cellStyle name="Camp Output Field 7 6 5" xfId="18065"/>
    <cellStyle name="Camp Output Field 7 6 6" xfId="18066"/>
    <cellStyle name="Camp Output Field 7 6 7" xfId="18067"/>
    <cellStyle name="Camp Output Field 7 6 8" xfId="18068"/>
    <cellStyle name="Camp Output Field 7 7" xfId="18069"/>
    <cellStyle name="Camp Output Field 7 7 2" xfId="18070"/>
    <cellStyle name="Camp Output Field 7 7 2 2" xfId="18071"/>
    <cellStyle name="Camp Output Field 7 7 2 2 2" xfId="18072"/>
    <cellStyle name="Camp Output Field 7 7 2 2 3" xfId="18073"/>
    <cellStyle name="Camp Output Field 7 7 2 2 4" xfId="18074"/>
    <cellStyle name="Camp Output Field 7 7 2 2 5" xfId="18075"/>
    <cellStyle name="Camp Output Field 7 7 2 2 6" xfId="18076"/>
    <cellStyle name="Camp Output Field 7 7 2 2 7" xfId="18077"/>
    <cellStyle name="Camp Output Field 7 7 2 2 8" xfId="18078"/>
    <cellStyle name="Camp Output Field 7 7 2 3" xfId="18079"/>
    <cellStyle name="Camp Output Field 7 7 2 3 2" xfId="18080"/>
    <cellStyle name="Camp Output Field 7 7 2 4" xfId="18081"/>
    <cellStyle name="Camp Output Field 7 7 2 5" xfId="18082"/>
    <cellStyle name="Camp Output Field 7 7 2 6" xfId="18083"/>
    <cellStyle name="Camp Output Field 7 7 2 7" xfId="18084"/>
    <cellStyle name="Camp Output Field 7 7 3" xfId="18085"/>
    <cellStyle name="Camp Output Field 7 7 3 2" xfId="18086"/>
    <cellStyle name="Camp Output Field 7 7 3 3" xfId="18087"/>
    <cellStyle name="Camp Output Field 7 7 3 4" xfId="18088"/>
    <cellStyle name="Camp Output Field 7 7 3 5" xfId="18089"/>
    <cellStyle name="Camp Output Field 7 7 3 6" xfId="18090"/>
    <cellStyle name="Camp Output Field 7 7 3 7" xfId="18091"/>
    <cellStyle name="Camp Output Field 7 7 4" xfId="18092"/>
    <cellStyle name="Camp Output Field 7 7 5" xfId="18093"/>
    <cellStyle name="Camp Output Field 7 7 6" xfId="18094"/>
    <cellStyle name="Camp Output Field 7 7 7" xfId="18095"/>
    <cellStyle name="Camp Output Field 7 7 8" xfId="18096"/>
    <cellStyle name="Camp Output Field 7 8" xfId="18097"/>
    <cellStyle name="Camp Output Field 7 8 2" xfId="18098"/>
    <cellStyle name="Camp Output Field 7 8 2 2" xfId="18099"/>
    <cellStyle name="Camp Output Field 7 8 2 3" xfId="18100"/>
    <cellStyle name="Camp Output Field 7 8 2 4" xfId="18101"/>
    <cellStyle name="Camp Output Field 7 8 2 5" xfId="18102"/>
    <cellStyle name="Camp Output Field 7 8 2 6" xfId="18103"/>
    <cellStyle name="Camp Output Field 7 8 2 7" xfId="18104"/>
    <cellStyle name="Camp Output Field 7 8 2 8" xfId="18105"/>
    <cellStyle name="Camp Output Field 7 8 3" xfId="18106"/>
    <cellStyle name="Camp Output Field 7 8 3 2" xfId="18107"/>
    <cellStyle name="Camp Output Field 7 8 4" xfId="18108"/>
    <cellStyle name="Camp Output Field 7 8 5" xfId="18109"/>
    <cellStyle name="Camp Output Field 7 8 6" xfId="18110"/>
    <cellStyle name="Camp Output Field 7 8 7" xfId="18111"/>
    <cellStyle name="Camp Output Field 7 9" xfId="18112"/>
    <cellStyle name="Camp Output Field 7 9 2" xfId="18113"/>
    <cellStyle name="Camp Output Field 7 9 3" xfId="18114"/>
    <cellStyle name="Camp Output Field 7 9 4" xfId="18115"/>
    <cellStyle name="Camp Output Field 7 9 5" xfId="18116"/>
    <cellStyle name="Camp Output Field 7 9 6" xfId="18117"/>
    <cellStyle name="Camp Output Field 7 9 7" xfId="18118"/>
    <cellStyle name="Camp Output Field 8" xfId="18119"/>
    <cellStyle name="Camp Output Field 8 10" xfId="18120"/>
    <cellStyle name="Camp Output Field 8 11" xfId="18121"/>
    <cellStyle name="Camp Output Field 8 12" xfId="18122"/>
    <cellStyle name="Camp Output Field 8 13" xfId="18123"/>
    <cellStyle name="Camp Output Field 8 14" xfId="18124"/>
    <cellStyle name="Camp Output Field 8 2" xfId="18125"/>
    <cellStyle name="Camp Output Field 8 2 10" xfId="18126"/>
    <cellStyle name="Camp Output Field 8 2 11" xfId="18127"/>
    <cellStyle name="Camp Output Field 8 2 12" xfId="18128"/>
    <cellStyle name="Camp Output Field 8 2 2" xfId="18129"/>
    <cellStyle name="Camp Output Field 8 2 2 10" xfId="18130"/>
    <cellStyle name="Camp Output Field 8 2 2 11" xfId="18131"/>
    <cellStyle name="Camp Output Field 8 2 2 2" xfId="18132"/>
    <cellStyle name="Camp Output Field 8 2 2 2 2" xfId="18133"/>
    <cellStyle name="Camp Output Field 8 2 2 2 2 2" xfId="18134"/>
    <cellStyle name="Camp Output Field 8 2 2 2 2 2 2" xfId="18135"/>
    <cellStyle name="Camp Output Field 8 2 2 2 2 2 3" xfId="18136"/>
    <cellStyle name="Camp Output Field 8 2 2 2 2 2 4" xfId="18137"/>
    <cellStyle name="Camp Output Field 8 2 2 2 2 2 5" xfId="18138"/>
    <cellStyle name="Camp Output Field 8 2 2 2 2 2 6" xfId="18139"/>
    <cellStyle name="Camp Output Field 8 2 2 2 2 2 7" xfId="18140"/>
    <cellStyle name="Camp Output Field 8 2 2 2 2 2 8" xfId="18141"/>
    <cellStyle name="Camp Output Field 8 2 2 2 2 3" xfId="18142"/>
    <cellStyle name="Camp Output Field 8 2 2 2 2 3 2" xfId="18143"/>
    <cellStyle name="Camp Output Field 8 2 2 2 2 4" xfId="18144"/>
    <cellStyle name="Camp Output Field 8 2 2 2 2 5" xfId="18145"/>
    <cellStyle name="Camp Output Field 8 2 2 2 2 6" xfId="18146"/>
    <cellStyle name="Camp Output Field 8 2 2 2 2 7" xfId="18147"/>
    <cellStyle name="Camp Output Field 8 2 2 2 3" xfId="18148"/>
    <cellStyle name="Camp Output Field 8 2 2 2 3 2" xfId="18149"/>
    <cellStyle name="Camp Output Field 8 2 2 2 3 3" xfId="18150"/>
    <cellStyle name="Camp Output Field 8 2 2 2 3 4" xfId="18151"/>
    <cellStyle name="Camp Output Field 8 2 2 2 3 5" xfId="18152"/>
    <cellStyle name="Camp Output Field 8 2 2 2 3 6" xfId="18153"/>
    <cellStyle name="Camp Output Field 8 2 2 2 3 7" xfId="18154"/>
    <cellStyle name="Camp Output Field 8 2 2 2 4" xfId="18155"/>
    <cellStyle name="Camp Output Field 8 2 2 2 5" xfId="18156"/>
    <cellStyle name="Camp Output Field 8 2 2 2 6" xfId="18157"/>
    <cellStyle name="Camp Output Field 8 2 2 2 7" xfId="18158"/>
    <cellStyle name="Camp Output Field 8 2 2 2 8" xfId="18159"/>
    <cellStyle name="Camp Output Field 8 2 2 3" xfId="18160"/>
    <cellStyle name="Camp Output Field 8 2 2 3 2" xfId="18161"/>
    <cellStyle name="Camp Output Field 8 2 2 3 2 2" xfId="18162"/>
    <cellStyle name="Camp Output Field 8 2 2 3 2 2 2" xfId="18163"/>
    <cellStyle name="Camp Output Field 8 2 2 3 2 2 3" xfId="18164"/>
    <cellStyle name="Camp Output Field 8 2 2 3 2 2 4" xfId="18165"/>
    <cellStyle name="Camp Output Field 8 2 2 3 2 2 5" xfId="18166"/>
    <cellStyle name="Camp Output Field 8 2 2 3 2 2 6" xfId="18167"/>
    <cellStyle name="Camp Output Field 8 2 2 3 2 2 7" xfId="18168"/>
    <cellStyle name="Camp Output Field 8 2 2 3 2 2 8" xfId="18169"/>
    <cellStyle name="Camp Output Field 8 2 2 3 2 3" xfId="18170"/>
    <cellStyle name="Camp Output Field 8 2 2 3 2 3 2" xfId="18171"/>
    <cellStyle name="Camp Output Field 8 2 2 3 2 4" xfId="18172"/>
    <cellStyle name="Camp Output Field 8 2 2 3 2 5" xfId="18173"/>
    <cellStyle name="Camp Output Field 8 2 2 3 2 6" xfId="18174"/>
    <cellStyle name="Camp Output Field 8 2 2 3 2 7" xfId="18175"/>
    <cellStyle name="Camp Output Field 8 2 2 3 3" xfId="18176"/>
    <cellStyle name="Camp Output Field 8 2 2 3 3 2" xfId="18177"/>
    <cellStyle name="Camp Output Field 8 2 2 3 3 3" xfId="18178"/>
    <cellStyle name="Camp Output Field 8 2 2 3 3 4" xfId="18179"/>
    <cellStyle name="Camp Output Field 8 2 2 3 3 5" xfId="18180"/>
    <cellStyle name="Camp Output Field 8 2 2 3 3 6" xfId="18181"/>
    <cellStyle name="Camp Output Field 8 2 2 3 3 7" xfId="18182"/>
    <cellStyle name="Camp Output Field 8 2 2 3 4" xfId="18183"/>
    <cellStyle name="Camp Output Field 8 2 2 3 5" xfId="18184"/>
    <cellStyle name="Camp Output Field 8 2 2 3 6" xfId="18185"/>
    <cellStyle name="Camp Output Field 8 2 2 3 7" xfId="18186"/>
    <cellStyle name="Camp Output Field 8 2 2 3 8" xfId="18187"/>
    <cellStyle name="Camp Output Field 8 2 2 4" xfId="18188"/>
    <cellStyle name="Camp Output Field 8 2 2 4 2" xfId="18189"/>
    <cellStyle name="Camp Output Field 8 2 2 4 2 2" xfId="18190"/>
    <cellStyle name="Camp Output Field 8 2 2 4 2 2 2" xfId="18191"/>
    <cellStyle name="Camp Output Field 8 2 2 4 2 2 3" xfId="18192"/>
    <cellStyle name="Camp Output Field 8 2 2 4 2 2 4" xfId="18193"/>
    <cellStyle name="Camp Output Field 8 2 2 4 2 2 5" xfId="18194"/>
    <cellStyle name="Camp Output Field 8 2 2 4 2 2 6" xfId="18195"/>
    <cellStyle name="Camp Output Field 8 2 2 4 2 2 7" xfId="18196"/>
    <cellStyle name="Camp Output Field 8 2 2 4 2 2 8" xfId="18197"/>
    <cellStyle name="Camp Output Field 8 2 2 4 2 3" xfId="18198"/>
    <cellStyle name="Camp Output Field 8 2 2 4 2 3 2" xfId="18199"/>
    <cellStyle name="Camp Output Field 8 2 2 4 2 4" xfId="18200"/>
    <cellStyle name="Camp Output Field 8 2 2 4 2 5" xfId="18201"/>
    <cellStyle name="Camp Output Field 8 2 2 4 2 6" xfId="18202"/>
    <cellStyle name="Camp Output Field 8 2 2 4 2 7" xfId="18203"/>
    <cellStyle name="Camp Output Field 8 2 2 4 3" xfId="18204"/>
    <cellStyle name="Camp Output Field 8 2 2 4 3 2" xfId="18205"/>
    <cellStyle name="Camp Output Field 8 2 2 4 3 3" xfId="18206"/>
    <cellStyle name="Camp Output Field 8 2 2 4 3 4" xfId="18207"/>
    <cellStyle name="Camp Output Field 8 2 2 4 3 5" xfId="18208"/>
    <cellStyle name="Camp Output Field 8 2 2 4 3 6" xfId="18209"/>
    <cellStyle name="Camp Output Field 8 2 2 4 3 7" xfId="18210"/>
    <cellStyle name="Camp Output Field 8 2 2 4 4" xfId="18211"/>
    <cellStyle name="Camp Output Field 8 2 2 4 5" xfId="18212"/>
    <cellStyle name="Camp Output Field 8 2 2 4 6" xfId="18213"/>
    <cellStyle name="Camp Output Field 8 2 2 4 7" xfId="18214"/>
    <cellStyle name="Camp Output Field 8 2 2 4 8" xfId="18215"/>
    <cellStyle name="Camp Output Field 8 2 2 5" xfId="18216"/>
    <cellStyle name="Camp Output Field 8 2 2 5 2" xfId="18217"/>
    <cellStyle name="Camp Output Field 8 2 2 5 2 2" xfId="18218"/>
    <cellStyle name="Camp Output Field 8 2 2 5 2 3" xfId="18219"/>
    <cellStyle name="Camp Output Field 8 2 2 5 2 4" xfId="18220"/>
    <cellStyle name="Camp Output Field 8 2 2 5 2 5" xfId="18221"/>
    <cellStyle name="Camp Output Field 8 2 2 5 2 6" xfId="18222"/>
    <cellStyle name="Camp Output Field 8 2 2 5 2 7" xfId="18223"/>
    <cellStyle name="Camp Output Field 8 2 2 5 2 8" xfId="18224"/>
    <cellStyle name="Camp Output Field 8 2 2 5 3" xfId="18225"/>
    <cellStyle name="Camp Output Field 8 2 2 5 3 2" xfId="18226"/>
    <cellStyle name="Camp Output Field 8 2 2 5 4" xfId="18227"/>
    <cellStyle name="Camp Output Field 8 2 2 5 5" xfId="18228"/>
    <cellStyle name="Camp Output Field 8 2 2 5 6" xfId="18229"/>
    <cellStyle name="Camp Output Field 8 2 2 5 7" xfId="18230"/>
    <cellStyle name="Camp Output Field 8 2 2 6" xfId="18231"/>
    <cellStyle name="Camp Output Field 8 2 2 6 2" xfId="18232"/>
    <cellStyle name="Camp Output Field 8 2 2 6 3" xfId="18233"/>
    <cellStyle name="Camp Output Field 8 2 2 6 4" xfId="18234"/>
    <cellStyle name="Camp Output Field 8 2 2 6 5" xfId="18235"/>
    <cellStyle name="Camp Output Field 8 2 2 6 6" xfId="18236"/>
    <cellStyle name="Camp Output Field 8 2 2 6 7" xfId="18237"/>
    <cellStyle name="Camp Output Field 8 2 2 7" xfId="18238"/>
    <cellStyle name="Camp Output Field 8 2 2 8" xfId="18239"/>
    <cellStyle name="Camp Output Field 8 2 2 9" xfId="18240"/>
    <cellStyle name="Camp Output Field 8 2 3" xfId="18241"/>
    <cellStyle name="Camp Output Field 8 2 3 2" xfId="18242"/>
    <cellStyle name="Camp Output Field 8 2 3 2 2" xfId="18243"/>
    <cellStyle name="Camp Output Field 8 2 3 2 2 2" xfId="18244"/>
    <cellStyle name="Camp Output Field 8 2 3 2 2 3" xfId="18245"/>
    <cellStyle name="Camp Output Field 8 2 3 2 2 4" xfId="18246"/>
    <cellStyle name="Camp Output Field 8 2 3 2 2 5" xfId="18247"/>
    <cellStyle name="Camp Output Field 8 2 3 2 2 6" xfId="18248"/>
    <cellStyle name="Camp Output Field 8 2 3 2 2 7" xfId="18249"/>
    <cellStyle name="Camp Output Field 8 2 3 2 2 8" xfId="18250"/>
    <cellStyle name="Camp Output Field 8 2 3 2 3" xfId="18251"/>
    <cellStyle name="Camp Output Field 8 2 3 2 3 2" xfId="18252"/>
    <cellStyle name="Camp Output Field 8 2 3 2 4" xfId="18253"/>
    <cellStyle name="Camp Output Field 8 2 3 2 5" xfId="18254"/>
    <cellStyle name="Camp Output Field 8 2 3 2 6" xfId="18255"/>
    <cellStyle name="Camp Output Field 8 2 3 2 7" xfId="18256"/>
    <cellStyle name="Camp Output Field 8 2 3 3" xfId="18257"/>
    <cellStyle name="Camp Output Field 8 2 3 3 2" xfId="18258"/>
    <cellStyle name="Camp Output Field 8 2 3 3 3" xfId="18259"/>
    <cellStyle name="Camp Output Field 8 2 3 3 4" xfId="18260"/>
    <cellStyle name="Camp Output Field 8 2 3 3 5" xfId="18261"/>
    <cellStyle name="Camp Output Field 8 2 3 3 6" xfId="18262"/>
    <cellStyle name="Camp Output Field 8 2 3 3 7" xfId="18263"/>
    <cellStyle name="Camp Output Field 8 2 3 4" xfId="18264"/>
    <cellStyle name="Camp Output Field 8 2 3 5" xfId="18265"/>
    <cellStyle name="Camp Output Field 8 2 3 6" xfId="18266"/>
    <cellStyle name="Camp Output Field 8 2 3 7" xfId="18267"/>
    <cellStyle name="Camp Output Field 8 2 3 8" xfId="18268"/>
    <cellStyle name="Camp Output Field 8 2 4" xfId="18269"/>
    <cellStyle name="Camp Output Field 8 2 4 2" xfId="18270"/>
    <cellStyle name="Camp Output Field 8 2 4 2 2" xfId="18271"/>
    <cellStyle name="Camp Output Field 8 2 4 2 2 2" xfId="18272"/>
    <cellStyle name="Camp Output Field 8 2 4 2 2 3" xfId="18273"/>
    <cellStyle name="Camp Output Field 8 2 4 2 2 4" xfId="18274"/>
    <cellStyle name="Camp Output Field 8 2 4 2 2 5" xfId="18275"/>
    <cellStyle name="Camp Output Field 8 2 4 2 2 6" xfId="18276"/>
    <cellStyle name="Camp Output Field 8 2 4 2 2 7" xfId="18277"/>
    <cellStyle name="Camp Output Field 8 2 4 2 2 8" xfId="18278"/>
    <cellStyle name="Camp Output Field 8 2 4 2 3" xfId="18279"/>
    <cellStyle name="Camp Output Field 8 2 4 2 3 2" xfId="18280"/>
    <cellStyle name="Camp Output Field 8 2 4 2 4" xfId="18281"/>
    <cellStyle name="Camp Output Field 8 2 4 2 5" xfId="18282"/>
    <cellStyle name="Camp Output Field 8 2 4 2 6" xfId="18283"/>
    <cellStyle name="Camp Output Field 8 2 4 2 7" xfId="18284"/>
    <cellStyle name="Camp Output Field 8 2 4 3" xfId="18285"/>
    <cellStyle name="Camp Output Field 8 2 4 3 2" xfId="18286"/>
    <cellStyle name="Camp Output Field 8 2 4 3 3" xfId="18287"/>
    <cellStyle name="Camp Output Field 8 2 4 3 4" xfId="18288"/>
    <cellStyle name="Camp Output Field 8 2 4 3 5" xfId="18289"/>
    <cellStyle name="Camp Output Field 8 2 4 3 6" xfId="18290"/>
    <cellStyle name="Camp Output Field 8 2 4 3 7" xfId="18291"/>
    <cellStyle name="Camp Output Field 8 2 4 4" xfId="18292"/>
    <cellStyle name="Camp Output Field 8 2 4 5" xfId="18293"/>
    <cellStyle name="Camp Output Field 8 2 4 6" xfId="18294"/>
    <cellStyle name="Camp Output Field 8 2 4 7" xfId="18295"/>
    <cellStyle name="Camp Output Field 8 2 4 8" xfId="18296"/>
    <cellStyle name="Camp Output Field 8 2 5" xfId="18297"/>
    <cellStyle name="Camp Output Field 8 2 5 2" xfId="18298"/>
    <cellStyle name="Camp Output Field 8 2 5 2 2" xfId="18299"/>
    <cellStyle name="Camp Output Field 8 2 5 2 2 2" xfId="18300"/>
    <cellStyle name="Camp Output Field 8 2 5 2 2 3" xfId="18301"/>
    <cellStyle name="Camp Output Field 8 2 5 2 2 4" xfId="18302"/>
    <cellStyle name="Camp Output Field 8 2 5 2 2 5" xfId="18303"/>
    <cellStyle name="Camp Output Field 8 2 5 2 2 6" xfId="18304"/>
    <cellStyle name="Camp Output Field 8 2 5 2 2 7" xfId="18305"/>
    <cellStyle name="Camp Output Field 8 2 5 2 2 8" xfId="18306"/>
    <cellStyle name="Camp Output Field 8 2 5 2 3" xfId="18307"/>
    <cellStyle name="Camp Output Field 8 2 5 2 3 2" xfId="18308"/>
    <cellStyle name="Camp Output Field 8 2 5 2 4" xfId="18309"/>
    <cellStyle name="Camp Output Field 8 2 5 2 5" xfId="18310"/>
    <cellStyle name="Camp Output Field 8 2 5 2 6" xfId="18311"/>
    <cellStyle name="Camp Output Field 8 2 5 2 7" xfId="18312"/>
    <cellStyle name="Camp Output Field 8 2 5 3" xfId="18313"/>
    <cellStyle name="Camp Output Field 8 2 5 3 2" xfId="18314"/>
    <cellStyle name="Camp Output Field 8 2 5 3 3" xfId="18315"/>
    <cellStyle name="Camp Output Field 8 2 5 3 4" xfId="18316"/>
    <cellStyle name="Camp Output Field 8 2 5 3 5" xfId="18317"/>
    <cellStyle name="Camp Output Field 8 2 5 3 6" xfId="18318"/>
    <cellStyle name="Camp Output Field 8 2 5 3 7" xfId="18319"/>
    <cellStyle name="Camp Output Field 8 2 5 4" xfId="18320"/>
    <cellStyle name="Camp Output Field 8 2 5 5" xfId="18321"/>
    <cellStyle name="Camp Output Field 8 2 5 6" xfId="18322"/>
    <cellStyle name="Camp Output Field 8 2 5 7" xfId="18323"/>
    <cellStyle name="Camp Output Field 8 2 5 8" xfId="18324"/>
    <cellStyle name="Camp Output Field 8 2 6" xfId="18325"/>
    <cellStyle name="Camp Output Field 8 2 6 2" xfId="18326"/>
    <cellStyle name="Camp Output Field 8 2 6 2 2" xfId="18327"/>
    <cellStyle name="Camp Output Field 8 2 6 2 3" xfId="18328"/>
    <cellStyle name="Camp Output Field 8 2 6 2 4" xfId="18329"/>
    <cellStyle name="Camp Output Field 8 2 6 2 5" xfId="18330"/>
    <cellStyle name="Camp Output Field 8 2 6 2 6" xfId="18331"/>
    <cellStyle name="Camp Output Field 8 2 6 2 7" xfId="18332"/>
    <cellStyle name="Camp Output Field 8 2 6 2 8" xfId="18333"/>
    <cellStyle name="Camp Output Field 8 2 6 3" xfId="18334"/>
    <cellStyle name="Camp Output Field 8 2 6 3 2" xfId="18335"/>
    <cellStyle name="Camp Output Field 8 2 6 4" xfId="18336"/>
    <cellStyle name="Camp Output Field 8 2 6 5" xfId="18337"/>
    <cellStyle name="Camp Output Field 8 2 6 6" xfId="18338"/>
    <cellStyle name="Camp Output Field 8 2 6 7" xfId="18339"/>
    <cellStyle name="Camp Output Field 8 2 7" xfId="18340"/>
    <cellStyle name="Camp Output Field 8 2 7 2" xfId="18341"/>
    <cellStyle name="Camp Output Field 8 2 7 3" xfId="18342"/>
    <cellStyle name="Camp Output Field 8 2 7 4" xfId="18343"/>
    <cellStyle name="Camp Output Field 8 2 7 5" xfId="18344"/>
    <cellStyle name="Camp Output Field 8 2 7 6" xfId="18345"/>
    <cellStyle name="Camp Output Field 8 2 7 7" xfId="18346"/>
    <cellStyle name="Camp Output Field 8 2 8" xfId="18347"/>
    <cellStyle name="Camp Output Field 8 2 9" xfId="18348"/>
    <cellStyle name="Camp Output Field 8 3" xfId="18349"/>
    <cellStyle name="Camp Output Field 8 3 10" xfId="18350"/>
    <cellStyle name="Camp Output Field 8 3 11" xfId="18351"/>
    <cellStyle name="Camp Output Field 8 3 2" xfId="18352"/>
    <cellStyle name="Camp Output Field 8 3 2 2" xfId="18353"/>
    <cellStyle name="Camp Output Field 8 3 2 2 2" xfId="18354"/>
    <cellStyle name="Camp Output Field 8 3 2 2 2 2" xfId="18355"/>
    <cellStyle name="Camp Output Field 8 3 2 2 2 3" xfId="18356"/>
    <cellStyle name="Camp Output Field 8 3 2 2 2 4" xfId="18357"/>
    <cellStyle name="Camp Output Field 8 3 2 2 2 5" xfId="18358"/>
    <cellStyle name="Camp Output Field 8 3 2 2 2 6" xfId="18359"/>
    <cellStyle name="Camp Output Field 8 3 2 2 2 7" xfId="18360"/>
    <cellStyle name="Camp Output Field 8 3 2 2 2 8" xfId="18361"/>
    <cellStyle name="Camp Output Field 8 3 2 2 3" xfId="18362"/>
    <cellStyle name="Camp Output Field 8 3 2 2 3 2" xfId="18363"/>
    <cellStyle name="Camp Output Field 8 3 2 2 4" xfId="18364"/>
    <cellStyle name="Camp Output Field 8 3 2 2 5" xfId="18365"/>
    <cellStyle name="Camp Output Field 8 3 2 2 6" xfId="18366"/>
    <cellStyle name="Camp Output Field 8 3 2 2 7" xfId="18367"/>
    <cellStyle name="Camp Output Field 8 3 2 3" xfId="18368"/>
    <cellStyle name="Camp Output Field 8 3 2 3 2" xfId="18369"/>
    <cellStyle name="Camp Output Field 8 3 2 3 3" xfId="18370"/>
    <cellStyle name="Camp Output Field 8 3 2 3 4" xfId="18371"/>
    <cellStyle name="Camp Output Field 8 3 2 3 5" xfId="18372"/>
    <cellStyle name="Camp Output Field 8 3 2 3 6" xfId="18373"/>
    <cellStyle name="Camp Output Field 8 3 2 3 7" xfId="18374"/>
    <cellStyle name="Camp Output Field 8 3 2 4" xfId="18375"/>
    <cellStyle name="Camp Output Field 8 3 2 5" xfId="18376"/>
    <cellStyle name="Camp Output Field 8 3 2 6" xfId="18377"/>
    <cellStyle name="Camp Output Field 8 3 2 7" xfId="18378"/>
    <cellStyle name="Camp Output Field 8 3 2 8" xfId="18379"/>
    <cellStyle name="Camp Output Field 8 3 3" xfId="18380"/>
    <cellStyle name="Camp Output Field 8 3 3 2" xfId="18381"/>
    <cellStyle name="Camp Output Field 8 3 3 2 2" xfId="18382"/>
    <cellStyle name="Camp Output Field 8 3 3 2 2 2" xfId="18383"/>
    <cellStyle name="Camp Output Field 8 3 3 2 2 3" xfId="18384"/>
    <cellStyle name="Camp Output Field 8 3 3 2 2 4" xfId="18385"/>
    <cellStyle name="Camp Output Field 8 3 3 2 2 5" xfId="18386"/>
    <cellStyle name="Camp Output Field 8 3 3 2 2 6" xfId="18387"/>
    <cellStyle name="Camp Output Field 8 3 3 2 2 7" xfId="18388"/>
    <cellStyle name="Camp Output Field 8 3 3 2 2 8" xfId="18389"/>
    <cellStyle name="Camp Output Field 8 3 3 2 3" xfId="18390"/>
    <cellStyle name="Camp Output Field 8 3 3 2 3 2" xfId="18391"/>
    <cellStyle name="Camp Output Field 8 3 3 2 4" xfId="18392"/>
    <cellStyle name="Camp Output Field 8 3 3 2 5" xfId="18393"/>
    <cellStyle name="Camp Output Field 8 3 3 2 6" xfId="18394"/>
    <cellStyle name="Camp Output Field 8 3 3 2 7" xfId="18395"/>
    <cellStyle name="Camp Output Field 8 3 3 3" xfId="18396"/>
    <cellStyle name="Camp Output Field 8 3 3 3 2" xfId="18397"/>
    <cellStyle name="Camp Output Field 8 3 3 3 3" xfId="18398"/>
    <cellStyle name="Camp Output Field 8 3 3 3 4" xfId="18399"/>
    <cellStyle name="Camp Output Field 8 3 3 3 5" xfId="18400"/>
    <cellStyle name="Camp Output Field 8 3 3 3 6" xfId="18401"/>
    <cellStyle name="Camp Output Field 8 3 3 3 7" xfId="18402"/>
    <cellStyle name="Camp Output Field 8 3 3 4" xfId="18403"/>
    <cellStyle name="Camp Output Field 8 3 3 5" xfId="18404"/>
    <cellStyle name="Camp Output Field 8 3 3 6" xfId="18405"/>
    <cellStyle name="Camp Output Field 8 3 3 7" xfId="18406"/>
    <cellStyle name="Camp Output Field 8 3 3 8" xfId="18407"/>
    <cellStyle name="Camp Output Field 8 3 4" xfId="18408"/>
    <cellStyle name="Camp Output Field 8 3 4 2" xfId="18409"/>
    <cellStyle name="Camp Output Field 8 3 4 2 2" xfId="18410"/>
    <cellStyle name="Camp Output Field 8 3 4 2 2 2" xfId="18411"/>
    <cellStyle name="Camp Output Field 8 3 4 2 2 3" xfId="18412"/>
    <cellStyle name="Camp Output Field 8 3 4 2 2 4" xfId="18413"/>
    <cellStyle name="Camp Output Field 8 3 4 2 2 5" xfId="18414"/>
    <cellStyle name="Camp Output Field 8 3 4 2 2 6" xfId="18415"/>
    <cellStyle name="Camp Output Field 8 3 4 2 2 7" xfId="18416"/>
    <cellStyle name="Camp Output Field 8 3 4 2 2 8" xfId="18417"/>
    <cellStyle name="Camp Output Field 8 3 4 2 3" xfId="18418"/>
    <cellStyle name="Camp Output Field 8 3 4 2 3 2" xfId="18419"/>
    <cellStyle name="Camp Output Field 8 3 4 2 4" xfId="18420"/>
    <cellStyle name="Camp Output Field 8 3 4 2 5" xfId="18421"/>
    <cellStyle name="Camp Output Field 8 3 4 2 6" xfId="18422"/>
    <cellStyle name="Camp Output Field 8 3 4 2 7" xfId="18423"/>
    <cellStyle name="Camp Output Field 8 3 4 3" xfId="18424"/>
    <cellStyle name="Camp Output Field 8 3 4 3 2" xfId="18425"/>
    <cellStyle name="Camp Output Field 8 3 4 3 3" xfId="18426"/>
    <cellStyle name="Camp Output Field 8 3 4 3 4" xfId="18427"/>
    <cellStyle name="Camp Output Field 8 3 4 3 5" xfId="18428"/>
    <cellStyle name="Camp Output Field 8 3 4 3 6" xfId="18429"/>
    <cellStyle name="Camp Output Field 8 3 4 3 7" xfId="18430"/>
    <cellStyle name="Camp Output Field 8 3 4 4" xfId="18431"/>
    <cellStyle name="Camp Output Field 8 3 4 5" xfId="18432"/>
    <cellStyle name="Camp Output Field 8 3 4 6" xfId="18433"/>
    <cellStyle name="Camp Output Field 8 3 4 7" xfId="18434"/>
    <cellStyle name="Camp Output Field 8 3 4 8" xfId="18435"/>
    <cellStyle name="Camp Output Field 8 3 5" xfId="18436"/>
    <cellStyle name="Camp Output Field 8 3 5 2" xfId="18437"/>
    <cellStyle name="Camp Output Field 8 3 5 2 2" xfId="18438"/>
    <cellStyle name="Camp Output Field 8 3 5 2 3" xfId="18439"/>
    <cellStyle name="Camp Output Field 8 3 5 2 4" xfId="18440"/>
    <cellStyle name="Camp Output Field 8 3 5 2 5" xfId="18441"/>
    <cellStyle name="Camp Output Field 8 3 5 2 6" xfId="18442"/>
    <cellStyle name="Camp Output Field 8 3 5 2 7" xfId="18443"/>
    <cellStyle name="Camp Output Field 8 3 5 2 8" xfId="18444"/>
    <cellStyle name="Camp Output Field 8 3 5 3" xfId="18445"/>
    <cellStyle name="Camp Output Field 8 3 5 3 2" xfId="18446"/>
    <cellStyle name="Camp Output Field 8 3 5 4" xfId="18447"/>
    <cellStyle name="Camp Output Field 8 3 5 5" xfId="18448"/>
    <cellStyle name="Camp Output Field 8 3 5 6" xfId="18449"/>
    <cellStyle name="Camp Output Field 8 3 5 7" xfId="18450"/>
    <cellStyle name="Camp Output Field 8 3 6" xfId="18451"/>
    <cellStyle name="Camp Output Field 8 3 6 2" xfId="18452"/>
    <cellStyle name="Camp Output Field 8 3 6 3" xfId="18453"/>
    <cellStyle name="Camp Output Field 8 3 6 4" xfId="18454"/>
    <cellStyle name="Camp Output Field 8 3 6 5" xfId="18455"/>
    <cellStyle name="Camp Output Field 8 3 6 6" xfId="18456"/>
    <cellStyle name="Camp Output Field 8 3 6 7" xfId="18457"/>
    <cellStyle name="Camp Output Field 8 3 7" xfId="18458"/>
    <cellStyle name="Camp Output Field 8 3 8" xfId="18459"/>
    <cellStyle name="Camp Output Field 8 3 9" xfId="18460"/>
    <cellStyle name="Camp Output Field 8 4" xfId="18461"/>
    <cellStyle name="Camp Output Field 8 4 10" xfId="18462"/>
    <cellStyle name="Camp Output Field 8 4 11" xfId="18463"/>
    <cellStyle name="Camp Output Field 8 4 2" xfId="18464"/>
    <cellStyle name="Camp Output Field 8 4 2 2" xfId="18465"/>
    <cellStyle name="Camp Output Field 8 4 2 2 2" xfId="18466"/>
    <cellStyle name="Camp Output Field 8 4 2 2 2 2" xfId="18467"/>
    <cellStyle name="Camp Output Field 8 4 2 2 2 3" xfId="18468"/>
    <cellStyle name="Camp Output Field 8 4 2 2 2 4" xfId="18469"/>
    <cellStyle name="Camp Output Field 8 4 2 2 2 5" xfId="18470"/>
    <cellStyle name="Camp Output Field 8 4 2 2 2 6" xfId="18471"/>
    <cellStyle name="Camp Output Field 8 4 2 2 2 7" xfId="18472"/>
    <cellStyle name="Camp Output Field 8 4 2 2 2 8" xfId="18473"/>
    <cellStyle name="Camp Output Field 8 4 2 2 3" xfId="18474"/>
    <cellStyle name="Camp Output Field 8 4 2 2 3 2" xfId="18475"/>
    <cellStyle name="Camp Output Field 8 4 2 2 4" xfId="18476"/>
    <cellStyle name="Camp Output Field 8 4 2 2 5" xfId="18477"/>
    <cellStyle name="Camp Output Field 8 4 2 2 6" xfId="18478"/>
    <cellStyle name="Camp Output Field 8 4 2 2 7" xfId="18479"/>
    <cellStyle name="Camp Output Field 8 4 2 3" xfId="18480"/>
    <cellStyle name="Camp Output Field 8 4 2 3 2" xfId="18481"/>
    <cellStyle name="Camp Output Field 8 4 2 3 3" xfId="18482"/>
    <cellStyle name="Camp Output Field 8 4 2 3 4" xfId="18483"/>
    <cellStyle name="Camp Output Field 8 4 2 3 5" xfId="18484"/>
    <cellStyle name="Camp Output Field 8 4 2 3 6" xfId="18485"/>
    <cellStyle name="Camp Output Field 8 4 2 3 7" xfId="18486"/>
    <cellStyle name="Camp Output Field 8 4 2 4" xfId="18487"/>
    <cellStyle name="Camp Output Field 8 4 2 5" xfId="18488"/>
    <cellStyle name="Camp Output Field 8 4 2 6" xfId="18489"/>
    <cellStyle name="Camp Output Field 8 4 2 7" xfId="18490"/>
    <cellStyle name="Camp Output Field 8 4 2 8" xfId="18491"/>
    <cellStyle name="Camp Output Field 8 4 3" xfId="18492"/>
    <cellStyle name="Camp Output Field 8 4 3 2" xfId="18493"/>
    <cellStyle name="Camp Output Field 8 4 3 2 2" xfId="18494"/>
    <cellStyle name="Camp Output Field 8 4 3 2 2 2" xfId="18495"/>
    <cellStyle name="Camp Output Field 8 4 3 2 2 3" xfId="18496"/>
    <cellStyle name="Camp Output Field 8 4 3 2 2 4" xfId="18497"/>
    <cellStyle name="Camp Output Field 8 4 3 2 2 5" xfId="18498"/>
    <cellStyle name="Camp Output Field 8 4 3 2 2 6" xfId="18499"/>
    <cellStyle name="Camp Output Field 8 4 3 2 2 7" xfId="18500"/>
    <cellStyle name="Camp Output Field 8 4 3 2 2 8" xfId="18501"/>
    <cellStyle name="Camp Output Field 8 4 3 2 3" xfId="18502"/>
    <cellStyle name="Camp Output Field 8 4 3 2 3 2" xfId="18503"/>
    <cellStyle name="Camp Output Field 8 4 3 2 4" xfId="18504"/>
    <cellStyle name="Camp Output Field 8 4 3 2 5" xfId="18505"/>
    <cellStyle name="Camp Output Field 8 4 3 2 6" xfId="18506"/>
    <cellStyle name="Camp Output Field 8 4 3 2 7" xfId="18507"/>
    <cellStyle name="Camp Output Field 8 4 3 3" xfId="18508"/>
    <cellStyle name="Camp Output Field 8 4 3 3 2" xfId="18509"/>
    <cellStyle name="Camp Output Field 8 4 3 3 3" xfId="18510"/>
    <cellStyle name="Camp Output Field 8 4 3 3 4" xfId="18511"/>
    <cellStyle name="Camp Output Field 8 4 3 3 5" xfId="18512"/>
    <cellStyle name="Camp Output Field 8 4 3 3 6" xfId="18513"/>
    <cellStyle name="Camp Output Field 8 4 3 3 7" xfId="18514"/>
    <cellStyle name="Camp Output Field 8 4 3 4" xfId="18515"/>
    <cellStyle name="Camp Output Field 8 4 3 5" xfId="18516"/>
    <cellStyle name="Camp Output Field 8 4 3 6" xfId="18517"/>
    <cellStyle name="Camp Output Field 8 4 3 7" xfId="18518"/>
    <cellStyle name="Camp Output Field 8 4 3 8" xfId="18519"/>
    <cellStyle name="Camp Output Field 8 4 4" xfId="18520"/>
    <cellStyle name="Camp Output Field 8 4 4 2" xfId="18521"/>
    <cellStyle name="Camp Output Field 8 4 4 2 2" xfId="18522"/>
    <cellStyle name="Camp Output Field 8 4 4 2 2 2" xfId="18523"/>
    <cellStyle name="Camp Output Field 8 4 4 2 2 3" xfId="18524"/>
    <cellStyle name="Camp Output Field 8 4 4 2 2 4" xfId="18525"/>
    <cellStyle name="Camp Output Field 8 4 4 2 2 5" xfId="18526"/>
    <cellStyle name="Camp Output Field 8 4 4 2 2 6" xfId="18527"/>
    <cellStyle name="Camp Output Field 8 4 4 2 2 7" xfId="18528"/>
    <cellStyle name="Camp Output Field 8 4 4 2 2 8" xfId="18529"/>
    <cellStyle name="Camp Output Field 8 4 4 2 3" xfId="18530"/>
    <cellStyle name="Camp Output Field 8 4 4 2 3 2" xfId="18531"/>
    <cellStyle name="Camp Output Field 8 4 4 2 4" xfId="18532"/>
    <cellStyle name="Camp Output Field 8 4 4 2 5" xfId="18533"/>
    <cellStyle name="Camp Output Field 8 4 4 2 6" xfId="18534"/>
    <cellStyle name="Camp Output Field 8 4 4 2 7" xfId="18535"/>
    <cellStyle name="Camp Output Field 8 4 4 3" xfId="18536"/>
    <cellStyle name="Camp Output Field 8 4 4 3 2" xfId="18537"/>
    <cellStyle name="Camp Output Field 8 4 4 3 3" xfId="18538"/>
    <cellStyle name="Camp Output Field 8 4 4 3 4" xfId="18539"/>
    <cellStyle name="Camp Output Field 8 4 4 3 5" xfId="18540"/>
    <cellStyle name="Camp Output Field 8 4 4 3 6" xfId="18541"/>
    <cellStyle name="Camp Output Field 8 4 4 3 7" xfId="18542"/>
    <cellStyle name="Camp Output Field 8 4 4 4" xfId="18543"/>
    <cellStyle name="Camp Output Field 8 4 4 5" xfId="18544"/>
    <cellStyle name="Camp Output Field 8 4 4 6" xfId="18545"/>
    <cellStyle name="Camp Output Field 8 4 4 7" xfId="18546"/>
    <cellStyle name="Camp Output Field 8 4 4 8" xfId="18547"/>
    <cellStyle name="Camp Output Field 8 4 5" xfId="18548"/>
    <cellStyle name="Camp Output Field 8 4 5 2" xfId="18549"/>
    <cellStyle name="Camp Output Field 8 4 5 2 2" xfId="18550"/>
    <cellStyle name="Camp Output Field 8 4 5 2 3" xfId="18551"/>
    <cellStyle name="Camp Output Field 8 4 5 2 4" xfId="18552"/>
    <cellStyle name="Camp Output Field 8 4 5 2 5" xfId="18553"/>
    <cellStyle name="Camp Output Field 8 4 5 2 6" xfId="18554"/>
    <cellStyle name="Camp Output Field 8 4 5 2 7" xfId="18555"/>
    <cellStyle name="Camp Output Field 8 4 5 2 8" xfId="18556"/>
    <cellStyle name="Camp Output Field 8 4 5 3" xfId="18557"/>
    <cellStyle name="Camp Output Field 8 4 5 3 2" xfId="18558"/>
    <cellStyle name="Camp Output Field 8 4 5 4" xfId="18559"/>
    <cellStyle name="Camp Output Field 8 4 5 5" xfId="18560"/>
    <cellStyle name="Camp Output Field 8 4 5 6" xfId="18561"/>
    <cellStyle name="Camp Output Field 8 4 5 7" xfId="18562"/>
    <cellStyle name="Camp Output Field 8 4 6" xfId="18563"/>
    <cellStyle name="Camp Output Field 8 4 6 2" xfId="18564"/>
    <cellStyle name="Camp Output Field 8 4 6 3" xfId="18565"/>
    <cellStyle name="Camp Output Field 8 4 6 4" xfId="18566"/>
    <cellStyle name="Camp Output Field 8 4 6 5" xfId="18567"/>
    <cellStyle name="Camp Output Field 8 4 6 6" xfId="18568"/>
    <cellStyle name="Camp Output Field 8 4 6 7" xfId="18569"/>
    <cellStyle name="Camp Output Field 8 4 7" xfId="18570"/>
    <cellStyle name="Camp Output Field 8 4 8" xfId="18571"/>
    <cellStyle name="Camp Output Field 8 4 9" xfId="18572"/>
    <cellStyle name="Camp Output Field 8 5" xfId="18573"/>
    <cellStyle name="Camp Output Field 8 5 2" xfId="18574"/>
    <cellStyle name="Camp Output Field 8 5 2 2" xfId="18575"/>
    <cellStyle name="Camp Output Field 8 5 2 2 2" xfId="18576"/>
    <cellStyle name="Camp Output Field 8 5 2 2 3" xfId="18577"/>
    <cellStyle name="Camp Output Field 8 5 2 2 4" xfId="18578"/>
    <cellStyle name="Camp Output Field 8 5 2 2 5" xfId="18579"/>
    <cellStyle name="Camp Output Field 8 5 2 2 6" xfId="18580"/>
    <cellStyle name="Camp Output Field 8 5 2 2 7" xfId="18581"/>
    <cellStyle name="Camp Output Field 8 5 2 2 8" xfId="18582"/>
    <cellStyle name="Camp Output Field 8 5 2 3" xfId="18583"/>
    <cellStyle name="Camp Output Field 8 5 2 3 2" xfId="18584"/>
    <cellStyle name="Camp Output Field 8 5 2 4" xfId="18585"/>
    <cellStyle name="Camp Output Field 8 5 2 5" xfId="18586"/>
    <cellStyle name="Camp Output Field 8 5 2 6" xfId="18587"/>
    <cellStyle name="Camp Output Field 8 5 2 7" xfId="18588"/>
    <cellStyle name="Camp Output Field 8 5 3" xfId="18589"/>
    <cellStyle name="Camp Output Field 8 5 3 2" xfId="18590"/>
    <cellStyle name="Camp Output Field 8 5 3 3" xfId="18591"/>
    <cellStyle name="Camp Output Field 8 5 3 4" xfId="18592"/>
    <cellStyle name="Camp Output Field 8 5 3 5" xfId="18593"/>
    <cellStyle name="Camp Output Field 8 5 3 6" xfId="18594"/>
    <cellStyle name="Camp Output Field 8 5 3 7" xfId="18595"/>
    <cellStyle name="Camp Output Field 8 5 4" xfId="18596"/>
    <cellStyle name="Camp Output Field 8 5 5" xfId="18597"/>
    <cellStyle name="Camp Output Field 8 5 6" xfId="18598"/>
    <cellStyle name="Camp Output Field 8 5 7" xfId="18599"/>
    <cellStyle name="Camp Output Field 8 5 8" xfId="18600"/>
    <cellStyle name="Camp Output Field 8 6" xfId="18601"/>
    <cellStyle name="Camp Output Field 8 6 2" xfId="18602"/>
    <cellStyle name="Camp Output Field 8 6 2 2" xfId="18603"/>
    <cellStyle name="Camp Output Field 8 6 2 2 2" xfId="18604"/>
    <cellStyle name="Camp Output Field 8 6 2 2 3" xfId="18605"/>
    <cellStyle name="Camp Output Field 8 6 2 2 4" xfId="18606"/>
    <cellStyle name="Camp Output Field 8 6 2 2 5" xfId="18607"/>
    <cellStyle name="Camp Output Field 8 6 2 2 6" xfId="18608"/>
    <cellStyle name="Camp Output Field 8 6 2 2 7" xfId="18609"/>
    <cellStyle name="Camp Output Field 8 6 2 2 8" xfId="18610"/>
    <cellStyle name="Camp Output Field 8 6 2 3" xfId="18611"/>
    <cellStyle name="Camp Output Field 8 6 2 3 2" xfId="18612"/>
    <cellStyle name="Camp Output Field 8 6 2 4" xfId="18613"/>
    <cellStyle name="Camp Output Field 8 6 2 5" xfId="18614"/>
    <cellStyle name="Camp Output Field 8 6 2 6" xfId="18615"/>
    <cellStyle name="Camp Output Field 8 6 2 7" xfId="18616"/>
    <cellStyle name="Camp Output Field 8 6 3" xfId="18617"/>
    <cellStyle name="Camp Output Field 8 6 3 2" xfId="18618"/>
    <cellStyle name="Camp Output Field 8 6 3 3" xfId="18619"/>
    <cellStyle name="Camp Output Field 8 6 3 4" xfId="18620"/>
    <cellStyle name="Camp Output Field 8 6 3 5" xfId="18621"/>
    <cellStyle name="Camp Output Field 8 6 3 6" xfId="18622"/>
    <cellStyle name="Camp Output Field 8 6 3 7" xfId="18623"/>
    <cellStyle name="Camp Output Field 8 6 4" xfId="18624"/>
    <cellStyle name="Camp Output Field 8 6 5" xfId="18625"/>
    <cellStyle name="Camp Output Field 8 6 6" xfId="18626"/>
    <cellStyle name="Camp Output Field 8 6 7" xfId="18627"/>
    <cellStyle name="Camp Output Field 8 6 8" xfId="18628"/>
    <cellStyle name="Camp Output Field 8 7" xfId="18629"/>
    <cellStyle name="Camp Output Field 8 7 2" xfId="18630"/>
    <cellStyle name="Camp Output Field 8 7 2 2" xfId="18631"/>
    <cellStyle name="Camp Output Field 8 7 2 2 2" xfId="18632"/>
    <cellStyle name="Camp Output Field 8 7 2 2 3" xfId="18633"/>
    <cellStyle name="Camp Output Field 8 7 2 2 4" xfId="18634"/>
    <cellStyle name="Camp Output Field 8 7 2 2 5" xfId="18635"/>
    <cellStyle name="Camp Output Field 8 7 2 2 6" xfId="18636"/>
    <cellStyle name="Camp Output Field 8 7 2 2 7" xfId="18637"/>
    <cellStyle name="Camp Output Field 8 7 2 2 8" xfId="18638"/>
    <cellStyle name="Camp Output Field 8 7 2 3" xfId="18639"/>
    <cellStyle name="Camp Output Field 8 7 2 3 2" xfId="18640"/>
    <cellStyle name="Camp Output Field 8 7 2 4" xfId="18641"/>
    <cellStyle name="Camp Output Field 8 7 2 5" xfId="18642"/>
    <cellStyle name="Camp Output Field 8 7 2 6" xfId="18643"/>
    <cellStyle name="Camp Output Field 8 7 2 7" xfId="18644"/>
    <cellStyle name="Camp Output Field 8 7 3" xfId="18645"/>
    <cellStyle name="Camp Output Field 8 7 3 2" xfId="18646"/>
    <cellStyle name="Camp Output Field 8 7 3 3" xfId="18647"/>
    <cellStyle name="Camp Output Field 8 7 3 4" xfId="18648"/>
    <cellStyle name="Camp Output Field 8 7 3 5" xfId="18649"/>
    <cellStyle name="Camp Output Field 8 7 3 6" xfId="18650"/>
    <cellStyle name="Camp Output Field 8 7 3 7" xfId="18651"/>
    <cellStyle name="Camp Output Field 8 7 4" xfId="18652"/>
    <cellStyle name="Camp Output Field 8 7 5" xfId="18653"/>
    <cellStyle name="Camp Output Field 8 7 6" xfId="18654"/>
    <cellStyle name="Camp Output Field 8 7 7" xfId="18655"/>
    <cellStyle name="Camp Output Field 8 7 8" xfId="18656"/>
    <cellStyle name="Camp Output Field 8 8" xfId="18657"/>
    <cellStyle name="Camp Output Field 8 8 2" xfId="18658"/>
    <cellStyle name="Camp Output Field 8 8 2 2" xfId="18659"/>
    <cellStyle name="Camp Output Field 8 8 2 3" xfId="18660"/>
    <cellStyle name="Camp Output Field 8 8 2 4" xfId="18661"/>
    <cellStyle name="Camp Output Field 8 8 2 5" xfId="18662"/>
    <cellStyle name="Camp Output Field 8 8 2 6" xfId="18663"/>
    <cellStyle name="Camp Output Field 8 8 2 7" xfId="18664"/>
    <cellStyle name="Camp Output Field 8 8 2 8" xfId="18665"/>
    <cellStyle name="Camp Output Field 8 8 3" xfId="18666"/>
    <cellStyle name="Camp Output Field 8 8 3 2" xfId="18667"/>
    <cellStyle name="Camp Output Field 8 8 4" xfId="18668"/>
    <cellStyle name="Camp Output Field 8 8 5" xfId="18669"/>
    <cellStyle name="Camp Output Field 8 8 6" xfId="18670"/>
    <cellStyle name="Camp Output Field 8 8 7" xfId="18671"/>
    <cellStyle name="Camp Output Field 8 9" xfId="18672"/>
    <cellStyle name="Camp Output Field 8 9 2" xfId="18673"/>
    <cellStyle name="Camp Output Field 8 9 3" xfId="18674"/>
    <cellStyle name="Camp Output Field 8 9 4" xfId="18675"/>
    <cellStyle name="Camp Output Field 8 9 5" xfId="18676"/>
    <cellStyle name="Camp Output Field 8 9 6" xfId="18677"/>
    <cellStyle name="Camp Output Field 8 9 7" xfId="18678"/>
    <cellStyle name="Camp Output Field 9" xfId="18679"/>
    <cellStyle name="Camp Output Field 9 10" xfId="18680"/>
    <cellStyle name="Camp Output Field 9 11" xfId="18681"/>
    <cellStyle name="Camp Output Field 9 12" xfId="18682"/>
    <cellStyle name="Camp Output Field 9 13" xfId="18683"/>
    <cellStyle name="Camp Output Field 9 14" xfId="18684"/>
    <cellStyle name="Camp Output Field 9 2" xfId="18685"/>
    <cellStyle name="Camp Output Field 9 2 10" xfId="18686"/>
    <cellStyle name="Camp Output Field 9 2 11" xfId="18687"/>
    <cellStyle name="Camp Output Field 9 2 12" xfId="18688"/>
    <cellStyle name="Camp Output Field 9 2 2" xfId="18689"/>
    <cellStyle name="Camp Output Field 9 2 2 10" xfId="18690"/>
    <cellStyle name="Camp Output Field 9 2 2 11" xfId="18691"/>
    <cellStyle name="Camp Output Field 9 2 2 2" xfId="18692"/>
    <cellStyle name="Camp Output Field 9 2 2 2 2" xfId="18693"/>
    <cellStyle name="Camp Output Field 9 2 2 2 2 2" xfId="18694"/>
    <cellStyle name="Camp Output Field 9 2 2 2 2 2 2" xfId="18695"/>
    <cellStyle name="Camp Output Field 9 2 2 2 2 2 3" xfId="18696"/>
    <cellStyle name="Camp Output Field 9 2 2 2 2 2 4" xfId="18697"/>
    <cellStyle name="Camp Output Field 9 2 2 2 2 2 5" xfId="18698"/>
    <cellStyle name="Camp Output Field 9 2 2 2 2 2 6" xfId="18699"/>
    <cellStyle name="Camp Output Field 9 2 2 2 2 2 7" xfId="18700"/>
    <cellStyle name="Camp Output Field 9 2 2 2 2 2 8" xfId="18701"/>
    <cellStyle name="Camp Output Field 9 2 2 2 2 3" xfId="18702"/>
    <cellStyle name="Camp Output Field 9 2 2 2 2 3 2" xfId="18703"/>
    <cellStyle name="Camp Output Field 9 2 2 2 2 4" xfId="18704"/>
    <cellStyle name="Camp Output Field 9 2 2 2 2 5" xfId="18705"/>
    <cellStyle name="Camp Output Field 9 2 2 2 2 6" xfId="18706"/>
    <cellStyle name="Camp Output Field 9 2 2 2 2 7" xfId="18707"/>
    <cellStyle name="Camp Output Field 9 2 2 2 3" xfId="18708"/>
    <cellStyle name="Camp Output Field 9 2 2 2 3 2" xfId="18709"/>
    <cellStyle name="Camp Output Field 9 2 2 2 3 3" xfId="18710"/>
    <cellStyle name="Camp Output Field 9 2 2 2 3 4" xfId="18711"/>
    <cellStyle name="Camp Output Field 9 2 2 2 3 5" xfId="18712"/>
    <cellStyle name="Camp Output Field 9 2 2 2 3 6" xfId="18713"/>
    <cellStyle name="Camp Output Field 9 2 2 2 3 7" xfId="18714"/>
    <cellStyle name="Camp Output Field 9 2 2 2 4" xfId="18715"/>
    <cellStyle name="Camp Output Field 9 2 2 2 5" xfId="18716"/>
    <cellStyle name="Camp Output Field 9 2 2 2 6" xfId="18717"/>
    <cellStyle name="Camp Output Field 9 2 2 2 7" xfId="18718"/>
    <cellStyle name="Camp Output Field 9 2 2 2 8" xfId="18719"/>
    <cellStyle name="Camp Output Field 9 2 2 3" xfId="18720"/>
    <cellStyle name="Camp Output Field 9 2 2 3 2" xfId="18721"/>
    <cellStyle name="Camp Output Field 9 2 2 3 2 2" xfId="18722"/>
    <cellStyle name="Camp Output Field 9 2 2 3 2 2 2" xfId="18723"/>
    <cellStyle name="Camp Output Field 9 2 2 3 2 2 3" xfId="18724"/>
    <cellStyle name="Camp Output Field 9 2 2 3 2 2 4" xfId="18725"/>
    <cellStyle name="Camp Output Field 9 2 2 3 2 2 5" xfId="18726"/>
    <cellStyle name="Camp Output Field 9 2 2 3 2 2 6" xfId="18727"/>
    <cellStyle name="Camp Output Field 9 2 2 3 2 2 7" xfId="18728"/>
    <cellStyle name="Camp Output Field 9 2 2 3 2 2 8" xfId="18729"/>
    <cellStyle name="Camp Output Field 9 2 2 3 2 3" xfId="18730"/>
    <cellStyle name="Camp Output Field 9 2 2 3 2 3 2" xfId="18731"/>
    <cellStyle name="Camp Output Field 9 2 2 3 2 4" xfId="18732"/>
    <cellStyle name="Camp Output Field 9 2 2 3 2 5" xfId="18733"/>
    <cellStyle name="Camp Output Field 9 2 2 3 2 6" xfId="18734"/>
    <cellStyle name="Camp Output Field 9 2 2 3 2 7" xfId="18735"/>
    <cellStyle name="Camp Output Field 9 2 2 3 3" xfId="18736"/>
    <cellStyle name="Camp Output Field 9 2 2 3 3 2" xfId="18737"/>
    <cellStyle name="Camp Output Field 9 2 2 3 3 3" xfId="18738"/>
    <cellStyle name="Camp Output Field 9 2 2 3 3 4" xfId="18739"/>
    <cellStyle name="Camp Output Field 9 2 2 3 3 5" xfId="18740"/>
    <cellStyle name="Camp Output Field 9 2 2 3 3 6" xfId="18741"/>
    <cellStyle name="Camp Output Field 9 2 2 3 3 7" xfId="18742"/>
    <cellStyle name="Camp Output Field 9 2 2 3 4" xfId="18743"/>
    <cellStyle name="Camp Output Field 9 2 2 3 5" xfId="18744"/>
    <cellStyle name="Camp Output Field 9 2 2 3 6" xfId="18745"/>
    <cellStyle name="Camp Output Field 9 2 2 3 7" xfId="18746"/>
    <cellStyle name="Camp Output Field 9 2 2 3 8" xfId="18747"/>
    <cellStyle name="Camp Output Field 9 2 2 4" xfId="18748"/>
    <cellStyle name="Camp Output Field 9 2 2 4 2" xfId="18749"/>
    <cellStyle name="Camp Output Field 9 2 2 4 2 2" xfId="18750"/>
    <cellStyle name="Camp Output Field 9 2 2 4 2 2 2" xfId="18751"/>
    <cellStyle name="Camp Output Field 9 2 2 4 2 2 3" xfId="18752"/>
    <cellStyle name="Camp Output Field 9 2 2 4 2 2 4" xfId="18753"/>
    <cellStyle name="Camp Output Field 9 2 2 4 2 2 5" xfId="18754"/>
    <cellStyle name="Camp Output Field 9 2 2 4 2 2 6" xfId="18755"/>
    <cellStyle name="Camp Output Field 9 2 2 4 2 2 7" xfId="18756"/>
    <cellStyle name="Camp Output Field 9 2 2 4 2 2 8" xfId="18757"/>
    <cellStyle name="Camp Output Field 9 2 2 4 2 3" xfId="18758"/>
    <cellStyle name="Camp Output Field 9 2 2 4 2 3 2" xfId="18759"/>
    <cellStyle name="Camp Output Field 9 2 2 4 2 4" xfId="18760"/>
    <cellStyle name="Camp Output Field 9 2 2 4 2 5" xfId="18761"/>
    <cellStyle name="Camp Output Field 9 2 2 4 2 6" xfId="18762"/>
    <cellStyle name="Camp Output Field 9 2 2 4 2 7" xfId="18763"/>
    <cellStyle name="Camp Output Field 9 2 2 4 3" xfId="18764"/>
    <cellStyle name="Camp Output Field 9 2 2 4 3 2" xfId="18765"/>
    <cellStyle name="Camp Output Field 9 2 2 4 3 3" xfId="18766"/>
    <cellStyle name="Camp Output Field 9 2 2 4 3 4" xfId="18767"/>
    <cellStyle name="Camp Output Field 9 2 2 4 3 5" xfId="18768"/>
    <cellStyle name="Camp Output Field 9 2 2 4 3 6" xfId="18769"/>
    <cellStyle name="Camp Output Field 9 2 2 4 3 7" xfId="18770"/>
    <cellStyle name="Camp Output Field 9 2 2 4 4" xfId="18771"/>
    <cellStyle name="Camp Output Field 9 2 2 4 5" xfId="18772"/>
    <cellStyle name="Camp Output Field 9 2 2 4 6" xfId="18773"/>
    <cellStyle name="Camp Output Field 9 2 2 4 7" xfId="18774"/>
    <cellStyle name="Camp Output Field 9 2 2 4 8" xfId="18775"/>
    <cellStyle name="Camp Output Field 9 2 2 5" xfId="18776"/>
    <cellStyle name="Camp Output Field 9 2 2 5 2" xfId="18777"/>
    <cellStyle name="Camp Output Field 9 2 2 5 2 2" xfId="18778"/>
    <cellStyle name="Camp Output Field 9 2 2 5 2 3" xfId="18779"/>
    <cellStyle name="Camp Output Field 9 2 2 5 2 4" xfId="18780"/>
    <cellStyle name="Camp Output Field 9 2 2 5 2 5" xfId="18781"/>
    <cellStyle name="Camp Output Field 9 2 2 5 2 6" xfId="18782"/>
    <cellStyle name="Camp Output Field 9 2 2 5 2 7" xfId="18783"/>
    <cellStyle name="Camp Output Field 9 2 2 5 2 8" xfId="18784"/>
    <cellStyle name="Camp Output Field 9 2 2 5 3" xfId="18785"/>
    <cellStyle name="Camp Output Field 9 2 2 5 3 2" xfId="18786"/>
    <cellStyle name="Camp Output Field 9 2 2 5 4" xfId="18787"/>
    <cellStyle name="Camp Output Field 9 2 2 5 5" xfId="18788"/>
    <cellStyle name="Camp Output Field 9 2 2 5 6" xfId="18789"/>
    <cellStyle name="Camp Output Field 9 2 2 5 7" xfId="18790"/>
    <cellStyle name="Camp Output Field 9 2 2 6" xfId="18791"/>
    <cellStyle name="Camp Output Field 9 2 2 6 2" xfId="18792"/>
    <cellStyle name="Camp Output Field 9 2 2 6 3" xfId="18793"/>
    <cellStyle name="Camp Output Field 9 2 2 6 4" xfId="18794"/>
    <cellStyle name="Camp Output Field 9 2 2 6 5" xfId="18795"/>
    <cellStyle name="Camp Output Field 9 2 2 6 6" xfId="18796"/>
    <cellStyle name="Camp Output Field 9 2 2 6 7" xfId="18797"/>
    <cellStyle name="Camp Output Field 9 2 2 7" xfId="18798"/>
    <cellStyle name="Camp Output Field 9 2 2 8" xfId="18799"/>
    <cellStyle name="Camp Output Field 9 2 2 9" xfId="18800"/>
    <cellStyle name="Camp Output Field 9 2 3" xfId="18801"/>
    <cellStyle name="Camp Output Field 9 2 3 2" xfId="18802"/>
    <cellStyle name="Camp Output Field 9 2 3 2 2" xfId="18803"/>
    <cellStyle name="Camp Output Field 9 2 3 2 2 2" xfId="18804"/>
    <cellStyle name="Camp Output Field 9 2 3 2 2 3" xfId="18805"/>
    <cellStyle name="Camp Output Field 9 2 3 2 2 4" xfId="18806"/>
    <cellStyle name="Camp Output Field 9 2 3 2 2 5" xfId="18807"/>
    <cellStyle name="Camp Output Field 9 2 3 2 2 6" xfId="18808"/>
    <cellStyle name="Camp Output Field 9 2 3 2 2 7" xfId="18809"/>
    <cellStyle name="Camp Output Field 9 2 3 2 2 8" xfId="18810"/>
    <cellStyle name="Camp Output Field 9 2 3 2 3" xfId="18811"/>
    <cellStyle name="Camp Output Field 9 2 3 2 3 2" xfId="18812"/>
    <cellStyle name="Camp Output Field 9 2 3 2 4" xfId="18813"/>
    <cellStyle name="Camp Output Field 9 2 3 2 5" xfId="18814"/>
    <cellStyle name="Camp Output Field 9 2 3 2 6" xfId="18815"/>
    <cellStyle name="Camp Output Field 9 2 3 2 7" xfId="18816"/>
    <cellStyle name="Camp Output Field 9 2 3 3" xfId="18817"/>
    <cellStyle name="Camp Output Field 9 2 3 3 2" xfId="18818"/>
    <cellStyle name="Camp Output Field 9 2 3 3 3" xfId="18819"/>
    <cellStyle name="Camp Output Field 9 2 3 3 4" xfId="18820"/>
    <cellStyle name="Camp Output Field 9 2 3 3 5" xfId="18821"/>
    <cellStyle name="Camp Output Field 9 2 3 3 6" xfId="18822"/>
    <cellStyle name="Camp Output Field 9 2 3 3 7" xfId="18823"/>
    <cellStyle name="Camp Output Field 9 2 3 4" xfId="18824"/>
    <cellStyle name="Camp Output Field 9 2 3 5" xfId="18825"/>
    <cellStyle name="Camp Output Field 9 2 3 6" xfId="18826"/>
    <cellStyle name="Camp Output Field 9 2 3 7" xfId="18827"/>
    <cellStyle name="Camp Output Field 9 2 3 8" xfId="18828"/>
    <cellStyle name="Camp Output Field 9 2 4" xfId="18829"/>
    <cellStyle name="Camp Output Field 9 2 4 2" xfId="18830"/>
    <cellStyle name="Camp Output Field 9 2 4 2 2" xfId="18831"/>
    <cellStyle name="Camp Output Field 9 2 4 2 2 2" xfId="18832"/>
    <cellStyle name="Camp Output Field 9 2 4 2 2 3" xfId="18833"/>
    <cellStyle name="Camp Output Field 9 2 4 2 2 4" xfId="18834"/>
    <cellStyle name="Camp Output Field 9 2 4 2 2 5" xfId="18835"/>
    <cellStyle name="Camp Output Field 9 2 4 2 2 6" xfId="18836"/>
    <cellStyle name="Camp Output Field 9 2 4 2 2 7" xfId="18837"/>
    <cellStyle name="Camp Output Field 9 2 4 2 2 8" xfId="18838"/>
    <cellStyle name="Camp Output Field 9 2 4 2 3" xfId="18839"/>
    <cellStyle name="Camp Output Field 9 2 4 2 3 2" xfId="18840"/>
    <cellStyle name="Camp Output Field 9 2 4 2 4" xfId="18841"/>
    <cellStyle name="Camp Output Field 9 2 4 2 5" xfId="18842"/>
    <cellStyle name="Camp Output Field 9 2 4 2 6" xfId="18843"/>
    <cellStyle name="Camp Output Field 9 2 4 2 7" xfId="18844"/>
    <cellStyle name="Camp Output Field 9 2 4 3" xfId="18845"/>
    <cellStyle name="Camp Output Field 9 2 4 3 2" xfId="18846"/>
    <cellStyle name="Camp Output Field 9 2 4 3 3" xfId="18847"/>
    <cellStyle name="Camp Output Field 9 2 4 3 4" xfId="18848"/>
    <cellStyle name="Camp Output Field 9 2 4 3 5" xfId="18849"/>
    <cellStyle name="Camp Output Field 9 2 4 3 6" xfId="18850"/>
    <cellStyle name="Camp Output Field 9 2 4 3 7" xfId="18851"/>
    <cellStyle name="Camp Output Field 9 2 4 4" xfId="18852"/>
    <cellStyle name="Camp Output Field 9 2 4 5" xfId="18853"/>
    <cellStyle name="Camp Output Field 9 2 4 6" xfId="18854"/>
    <cellStyle name="Camp Output Field 9 2 4 7" xfId="18855"/>
    <cellStyle name="Camp Output Field 9 2 4 8" xfId="18856"/>
    <cellStyle name="Camp Output Field 9 2 5" xfId="18857"/>
    <cellStyle name="Camp Output Field 9 2 5 2" xfId="18858"/>
    <cellStyle name="Camp Output Field 9 2 5 2 2" xfId="18859"/>
    <cellStyle name="Camp Output Field 9 2 5 2 2 2" xfId="18860"/>
    <cellStyle name="Camp Output Field 9 2 5 2 2 3" xfId="18861"/>
    <cellStyle name="Camp Output Field 9 2 5 2 2 4" xfId="18862"/>
    <cellStyle name="Camp Output Field 9 2 5 2 2 5" xfId="18863"/>
    <cellStyle name="Camp Output Field 9 2 5 2 2 6" xfId="18864"/>
    <cellStyle name="Camp Output Field 9 2 5 2 2 7" xfId="18865"/>
    <cellStyle name="Camp Output Field 9 2 5 2 2 8" xfId="18866"/>
    <cellStyle name="Camp Output Field 9 2 5 2 3" xfId="18867"/>
    <cellStyle name="Camp Output Field 9 2 5 2 3 2" xfId="18868"/>
    <cellStyle name="Camp Output Field 9 2 5 2 4" xfId="18869"/>
    <cellStyle name="Camp Output Field 9 2 5 2 5" xfId="18870"/>
    <cellStyle name="Camp Output Field 9 2 5 2 6" xfId="18871"/>
    <cellStyle name="Camp Output Field 9 2 5 2 7" xfId="18872"/>
    <cellStyle name="Camp Output Field 9 2 5 3" xfId="18873"/>
    <cellStyle name="Camp Output Field 9 2 5 3 2" xfId="18874"/>
    <cellStyle name="Camp Output Field 9 2 5 3 3" xfId="18875"/>
    <cellStyle name="Camp Output Field 9 2 5 3 4" xfId="18876"/>
    <cellStyle name="Camp Output Field 9 2 5 3 5" xfId="18877"/>
    <cellStyle name="Camp Output Field 9 2 5 3 6" xfId="18878"/>
    <cellStyle name="Camp Output Field 9 2 5 3 7" xfId="18879"/>
    <cellStyle name="Camp Output Field 9 2 5 4" xfId="18880"/>
    <cellStyle name="Camp Output Field 9 2 5 5" xfId="18881"/>
    <cellStyle name="Camp Output Field 9 2 5 6" xfId="18882"/>
    <cellStyle name="Camp Output Field 9 2 5 7" xfId="18883"/>
    <cellStyle name="Camp Output Field 9 2 5 8" xfId="18884"/>
    <cellStyle name="Camp Output Field 9 2 6" xfId="18885"/>
    <cellStyle name="Camp Output Field 9 2 6 2" xfId="18886"/>
    <cellStyle name="Camp Output Field 9 2 6 2 2" xfId="18887"/>
    <cellStyle name="Camp Output Field 9 2 6 2 3" xfId="18888"/>
    <cellStyle name="Camp Output Field 9 2 6 2 4" xfId="18889"/>
    <cellStyle name="Camp Output Field 9 2 6 2 5" xfId="18890"/>
    <cellStyle name="Camp Output Field 9 2 6 2 6" xfId="18891"/>
    <cellStyle name="Camp Output Field 9 2 6 2 7" xfId="18892"/>
    <cellStyle name="Camp Output Field 9 2 6 2 8" xfId="18893"/>
    <cellStyle name="Camp Output Field 9 2 6 3" xfId="18894"/>
    <cellStyle name="Camp Output Field 9 2 6 3 2" xfId="18895"/>
    <cellStyle name="Camp Output Field 9 2 6 4" xfId="18896"/>
    <cellStyle name="Camp Output Field 9 2 6 5" xfId="18897"/>
    <cellStyle name="Camp Output Field 9 2 6 6" xfId="18898"/>
    <cellStyle name="Camp Output Field 9 2 6 7" xfId="18899"/>
    <cellStyle name="Camp Output Field 9 2 7" xfId="18900"/>
    <cellStyle name="Camp Output Field 9 2 7 2" xfId="18901"/>
    <cellStyle name="Camp Output Field 9 2 7 3" xfId="18902"/>
    <cellStyle name="Camp Output Field 9 2 7 4" xfId="18903"/>
    <cellStyle name="Camp Output Field 9 2 7 5" xfId="18904"/>
    <cellStyle name="Camp Output Field 9 2 7 6" xfId="18905"/>
    <cellStyle name="Camp Output Field 9 2 7 7" xfId="18906"/>
    <cellStyle name="Camp Output Field 9 2 8" xfId="18907"/>
    <cellStyle name="Camp Output Field 9 2 9" xfId="18908"/>
    <cellStyle name="Camp Output Field 9 3" xfId="18909"/>
    <cellStyle name="Camp Output Field 9 3 10" xfId="18910"/>
    <cellStyle name="Camp Output Field 9 3 11" xfId="18911"/>
    <cellStyle name="Camp Output Field 9 3 2" xfId="18912"/>
    <cellStyle name="Camp Output Field 9 3 2 2" xfId="18913"/>
    <cellStyle name="Camp Output Field 9 3 2 2 2" xfId="18914"/>
    <cellStyle name="Camp Output Field 9 3 2 2 2 2" xfId="18915"/>
    <cellStyle name="Camp Output Field 9 3 2 2 2 3" xfId="18916"/>
    <cellStyle name="Camp Output Field 9 3 2 2 2 4" xfId="18917"/>
    <cellStyle name="Camp Output Field 9 3 2 2 2 5" xfId="18918"/>
    <cellStyle name="Camp Output Field 9 3 2 2 2 6" xfId="18919"/>
    <cellStyle name="Camp Output Field 9 3 2 2 2 7" xfId="18920"/>
    <cellStyle name="Camp Output Field 9 3 2 2 2 8" xfId="18921"/>
    <cellStyle name="Camp Output Field 9 3 2 2 3" xfId="18922"/>
    <cellStyle name="Camp Output Field 9 3 2 2 3 2" xfId="18923"/>
    <cellStyle name="Camp Output Field 9 3 2 2 4" xfId="18924"/>
    <cellStyle name="Camp Output Field 9 3 2 2 5" xfId="18925"/>
    <cellStyle name="Camp Output Field 9 3 2 2 6" xfId="18926"/>
    <cellStyle name="Camp Output Field 9 3 2 2 7" xfId="18927"/>
    <cellStyle name="Camp Output Field 9 3 2 3" xfId="18928"/>
    <cellStyle name="Camp Output Field 9 3 2 3 2" xfId="18929"/>
    <cellStyle name="Camp Output Field 9 3 2 3 3" xfId="18930"/>
    <cellStyle name="Camp Output Field 9 3 2 3 4" xfId="18931"/>
    <cellStyle name="Camp Output Field 9 3 2 3 5" xfId="18932"/>
    <cellStyle name="Camp Output Field 9 3 2 3 6" xfId="18933"/>
    <cellStyle name="Camp Output Field 9 3 2 3 7" xfId="18934"/>
    <cellStyle name="Camp Output Field 9 3 2 4" xfId="18935"/>
    <cellStyle name="Camp Output Field 9 3 2 5" xfId="18936"/>
    <cellStyle name="Camp Output Field 9 3 2 6" xfId="18937"/>
    <cellStyle name="Camp Output Field 9 3 2 7" xfId="18938"/>
    <cellStyle name="Camp Output Field 9 3 2 8" xfId="18939"/>
    <cellStyle name="Camp Output Field 9 3 3" xfId="18940"/>
    <cellStyle name="Camp Output Field 9 3 3 2" xfId="18941"/>
    <cellStyle name="Camp Output Field 9 3 3 2 2" xfId="18942"/>
    <cellStyle name="Camp Output Field 9 3 3 2 2 2" xfId="18943"/>
    <cellStyle name="Camp Output Field 9 3 3 2 2 3" xfId="18944"/>
    <cellStyle name="Camp Output Field 9 3 3 2 2 4" xfId="18945"/>
    <cellStyle name="Camp Output Field 9 3 3 2 2 5" xfId="18946"/>
    <cellStyle name="Camp Output Field 9 3 3 2 2 6" xfId="18947"/>
    <cellStyle name="Camp Output Field 9 3 3 2 2 7" xfId="18948"/>
    <cellStyle name="Camp Output Field 9 3 3 2 2 8" xfId="18949"/>
    <cellStyle name="Camp Output Field 9 3 3 2 3" xfId="18950"/>
    <cellStyle name="Camp Output Field 9 3 3 2 3 2" xfId="18951"/>
    <cellStyle name="Camp Output Field 9 3 3 2 4" xfId="18952"/>
    <cellStyle name="Camp Output Field 9 3 3 2 5" xfId="18953"/>
    <cellStyle name="Camp Output Field 9 3 3 2 6" xfId="18954"/>
    <cellStyle name="Camp Output Field 9 3 3 2 7" xfId="18955"/>
    <cellStyle name="Camp Output Field 9 3 3 3" xfId="18956"/>
    <cellStyle name="Camp Output Field 9 3 3 3 2" xfId="18957"/>
    <cellStyle name="Camp Output Field 9 3 3 3 3" xfId="18958"/>
    <cellStyle name="Camp Output Field 9 3 3 3 4" xfId="18959"/>
    <cellStyle name="Camp Output Field 9 3 3 3 5" xfId="18960"/>
    <cellStyle name="Camp Output Field 9 3 3 3 6" xfId="18961"/>
    <cellStyle name="Camp Output Field 9 3 3 3 7" xfId="18962"/>
    <cellStyle name="Camp Output Field 9 3 3 4" xfId="18963"/>
    <cellStyle name="Camp Output Field 9 3 3 5" xfId="18964"/>
    <cellStyle name="Camp Output Field 9 3 3 6" xfId="18965"/>
    <cellStyle name="Camp Output Field 9 3 3 7" xfId="18966"/>
    <cellStyle name="Camp Output Field 9 3 3 8" xfId="18967"/>
    <cellStyle name="Camp Output Field 9 3 4" xfId="18968"/>
    <cellStyle name="Camp Output Field 9 3 4 2" xfId="18969"/>
    <cellStyle name="Camp Output Field 9 3 4 2 2" xfId="18970"/>
    <cellStyle name="Camp Output Field 9 3 4 2 2 2" xfId="18971"/>
    <cellStyle name="Camp Output Field 9 3 4 2 2 3" xfId="18972"/>
    <cellStyle name="Camp Output Field 9 3 4 2 2 4" xfId="18973"/>
    <cellStyle name="Camp Output Field 9 3 4 2 2 5" xfId="18974"/>
    <cellStyle name="Camp Output Field 9 3 4 2 2 6" xfId="18975"/>
    <cellStyle name="Camp Output Field 9 3 4 2 2 7" xfId="18976"/>
    <cellStyle name="Camp Output Field 9 3 4 2 2 8" xfId="18977"/>
    <cellStyle name="Camp Output Field 9 3 4 2 3" xfId="18978"/>
    <cellStyle name="Camp Output Field 9 3 4 2 3 2" xfId="18979"/>
    <cellStyle name="Camp Output Field 9 3 4 2 4" xfId="18980"/>
    <cellStyle name="Camp Output Field 9 3 4 2 5" xfId="18981"/>
    <cellStyle name="Camp Output Field 9 3 4 2 6" xfId="18982"/>
    <cellStyle name="Camp Output Field 9 3 4 2 7" xfId="18983"/>
    <cellStyle name="Camp Output Field 9 3 4 3" xfId="18984"/>
    <cellStyle name="Camp Output Field 9 3 4 3 2" xfId="18985"/>
    <cellStyle name="Camp Output Field 9 3 4 3 3" xfId="18986"/>
    <cellStyle name="Camp Output Field 9 3 4 3 4" xfId="18987"/>
    <cellStyle name="Camp Output Field 9 3 4 3 5" xfId="18988"/>
    <cellStyle name="Camp Output Field 9 3 4 3 6" xfId="18989"/>
    <cellStyle name="Camp Output Field 9 3 4 3 7" xfId="18990"/>
    <cellStyle name="Camp Output Field 9 3 4 4" xfId="18991"/>
    <cellStyle name="Camp Output Field 9 3 4 5" xfId="18992"/>
    <cellStyle name="Camp Output Field 9 3 4 6" xfId="18993"/>
    <cellStyle name="Camp Output Field 9 3 4 7" xfId="18994"/>
    <cellStyle name="Camp Output Field 9 3 4 8" xfId="18995"/>
    <cellStyle name="Camp Output Field 9 3 5" xfId="18996"/>
    <cellStyle name="Camp Output Field 9 3 5 2" xfId="18997"/>
    <cellStyle name="Camp Output Field 9 3 5 2 2" xfId="18998"/>
    <cellStyle name="Camp Output Field 9 3 5 2 3" xfId="18999"/>
    <cellStyle name="Camp Output Field 9 3 5 2 4" xfId="19000"/>
    <cellStyle name="Camp Output Field 9 3 5 2 5" xfId="19001"/>
    <cellStyle name="Camp Output Field 9 3 5 2 6" xfId="19002"/>
    <cellStyle name="Camp Output Field 9 3 5 2 7" xfId="19003"/>
    <cellStyle name="Camp Output Field 9 3 5 2 8" xfId="19004"/>
    <cellStyle name="Camp Output Field 9 3 5 3" xfId="19005"/>
    <cellStyle name="Camp Output Field 9 3 5 3 2" xfId="19006"/>
    <cellStyle name="Camp Output Field 9 3 5 4" xfId="19007"/>
    <cellStyle name="Camp Output Field 9 3 5 5" xfId="19008"/>
    <cellStyle name="Camp Output Field 9 3 5 6" xfId="19009"/>
    <cellStyle name="Camp Output Field 9 3 5 7" xfId="19010"/>
    <cellStyle name="Camp Output Field 9 3 6" xfId="19011"/>
    <cellStyle name="Camp Output Field 9 3 6 2" xfId="19012"/>
    <cellStyle name="Camp Output Field 9 3 6 3" xfId="19013"/>
    <cellStyle name="Camp Output Field 9 3 6 4" xfId="19014"/>
    <cellStyle name="Camp Output Field 9 3 6 5" xfId="19015"/>
    <cellStyle name="Camp Output Field 9 3 6 6" xfId="19016"/>
    <cellStyle name="Camp Output Field 9 3 6 7" xfId="19017"/>
    <cellStyle name="Camp Output Field 9 3 7" xfId="19018"/>
    <cellStyle name="Camp Output Field 9 3 8" xfId="19019"/>
    <cellStyle name="Camp Output Field 9 3 9" xfId="19020"/>
    <cellStyle name="Camp Output Field 9 4" xfId="19021"/>
    <cellStyle name="Camp Output Field 9 4 10" xfId="19022"/>
    <cellStyle name="Camp Output Field 9 4 11" xfId="19023"/>
    <cellStyle name="Camp Output Field 9 4 2" xfId="19024"/>
    <cellStyle name="Camp Output Field 9 4 2 2" xfId="19025"/>
    <cellStyle name="Camp Output Field 9 4 2 2 2" xfId="19026"/>
    <cellStyle name="Camp Output Field 9 4 2 2 2 2" xfId="19027"/>
    <cellStyle name="Camp Output Field 9 4 2 2 2 3" xfId="19028"/>
    <cellStyle name="Camp Output Field 9 4 2 2 2 4" xfId="19029"/>
    <cellStyle name="Camp Output Field 9 4 2 2 2 5" xfId="19030"/>
    <cellStyle name="Camp Output Field 9 4 2 2 2 6" xfId="19031"/>
    <cellStyle name="Camp Output Field 9 4 2 2 2 7" xfId="19032"/>
    <cellStyle name="Camp Output Field 9 4 2 2 2 8" xfId="19033"/>
    <cellStyle name="Camp Output Field 9 4 2 2 3" xfId="19034"/>
    <cellStyle name="Camp Output Field 9 4 2 2 3 2" xfId="19035"/>
    <cellStyle name="Camp Output Field 9 4 2 2 4" xfId="19036"/>
    <cellStyle name="Camp Output Field 9 4 2 2 5" xfId="19037"/>
    <cellStyle name="Camp Output Field 9 4 2 2 6" xfId="19038"/>
    <cellStyle name="Camp Output Field 9 4 2 2 7" xfId="19039"/>
    <cellStyle name="Camp Output Field 9 4 2 3" xfId="19040"/>
    <cellStyle name="Camp Output Field 9 4 2 3 2" xfId="19041"/>
    <cellStyle name="Camp Output Field 9 4 2 3 3" xfId="19042"/>
    <cellStyle name="Camp Output Field 9 4 2 3 4" xfId="19043"/>
    <cellStyle name="Camp Output Field 9 4 2 3 5" xfId="19044"/>
    <cellStyle name="Camp Output Field 9 4 2 3 6" xfId="19045"/>
    <cellStyle name="Camp Output Field 9 4 2 3 7" xfId="19046"/>
    <cellStyle name="Camp Output Field 9 4 2 4" xfId="19047"/>
    <cellStyle name="Camp Output Field 9 4 2 5" xfId="19048"/>
    <cellStyle name="Camp Output Field 9 4 2 6" xfId="19049"/>
    <cellStyle name="Camp Output Field 9 4 2 7" xfId="19050"/>
    <cellStyle name="Camp Output Field 9 4 2 8" xfId="19051"/>
    <cellStyle name="Camp Output Field 9 4 3" xfId="19052"/>
    <cellStyle name="Camp Output Field 9 4 3 2" xfId="19053"/>
    <cellStyle name="Camp Output Field 9 4 3 2 2" xfId="19054"/>
    <cellStyle name="Camp Output Field 9 4 3 2 2 2" xfId="19055"/>
    <cellStyle name="Camp Output Field 9 4 3 2 2 3" xfId="19056"/>
    <cellStyle name="Camp Output Field 9 4 3 2 2 4" xfId="19057"/>
    <cellStyle name="Camp Output Field 9 4 3 2 2 5" xfId="19058"/>
    <cellStyle name="Camp Output Field 9 4 3 2 2 6" xfId="19059"/>
    <cellStyle name="Camp Output Field 9 4 3 2 2 7" xfId="19060"/>
    <cellStyle name="Camp Output Field 9 4 3 2 2 8" xfId="19061"/>
    <cellStyle name="Camp Output Field 9 4 3 2 3" xfId="19062"/>
    <cellStyle name="Camp Output Field 9 4 3 2 3 2" xfId="19063"/>
    <cellStyle name="Camp Output Field 9 4 3 2 4" xfId="19064"/>
    <cellStyle name="Camp Output Field 9 4 3 2 5" xfId="19065"/>
    <cellStyle name="Camp Output Field 9 4 3 2 6" xfId="19066"/>
    <cellStyle name="Camp Output Field 9 4 3 2 7" xfId="19067"/>
    <cellStyle name="Camp Output Field 9 4 3 3" xfId="19068"/>
    <cellStyle name="Camp Output Field 9 4 3 3 2" xfId="19069"/>
    <cellStyle name="Camp Output Field 9 4 3 3 3" xfId="19070"/>
    <cellStyle name="Camp Output Field 9 4 3 3 4" xfId="19071"/>
    <cellStyle name="Camp Output Field 9 4 3 3 5" xfId="19072"/>
    <cellStyle name="Camp Output Field 9 4 3 3 6" xfId="19073"/>
    <cellStyle name="Camp Output Field 9 4 3 3 7" xfId="19074"/>
    <cellStyle name="Camp Output Field 9 4 3 4" xfId="19075"/>
    <cellStyle name="Camp Output Field 9 4 3 5" xfId="19076"/>
    <cellStyle name="Camp Output Field 9 4 3 6" xfId="19077"/>
    <cellStyle name="Camp Output Field 9 4 3 7" xfId="19078"/>
    <cellStyle name="Camp Output Field 9 4 3 8" xfId="19079"/>
    <cellStyle name="Camp Output Field 9 4 4" xfId="19080"/>
    <cellStyle name="Camp Output Field 9 4 4 2" xfId="19081"/>
    <cellStyle name="Camp Output Field 9 4 4 2 2" xfId="19082"/>
    <cellStyle name="Camp Output Field 9 4 4 2 2 2" xfId="19083"/>
    <cellStyle name="Camp Output Field 9 4 4 2 2 3" xfId="19084"/>
    <cellStyle name="Camp Output Field 9 4 4 2 2 4" xfId="19085"/>
    <cellStyle name="Camp Output Field 9 4 4 2 2 5" xfId="19086"/>
    <cellStyle name="Camp Output Field 9 4 4 2 2 6" xfId="19087"/>
    <cellStyle name="Camp Output Field 9 4 4 2 2 7" xfId="19088"/>
    <cellStyle name="Camp Output Field 9 4 4 2 2 8" xfId="19089"/>
    <cellStyle name="Camp Output Field 9 4 4 2 3" xfId="19090"/>
    <cellStyle name="Camp Output Field 9 4 4 2 3 2" xfId="19091"/>
    <cellStyle name="Camp Output Field 9 4 4 2 4" xfId="19092"/>
    <cellStyle name="Camp Output Field 9 4 4 2 5" xfId="19093"/>
    <cellStyle name="Camp Output Field 9 4 4 2 6" xfId="19094"/>
    <cellStyle name="Camp Output Field 9 4 4 2 7" xfId="19095"/>
    <cellStyle name="Camp Output Field 9 4 4 3" xfId="19096"/>
    <cellStyle name="Camp Output Field 9 4 4 3 2" xfId="19097"/>
    <cellStyle name="Camp Output Field 9 4 4 3 3" xfId="19098"/>
    <cellStyle name="Camp Output Field 9 4 4 3 4" xfId="19099"/>
    <cellStyle name="Camp Output Field 9 4 4 3 5" xfId="19100"/>
    <cellStyle name="Camp Output Field 9 4 4 3 6" xfId="19101"/>
    <cellStyle name="Camp Output Field 9 4 4 3 7" xfId="19102"/>
    <cellStyle name="Camp Output Field 9 4 4 4" xfId="19103"/>
    <cellStyle name="Camp Output Field 9 4 4 5" xfId="19104"/>
    <cellStyle name="Camp Output Field 9 4 4 6" xfId="19105"/>
    <cellStyle name="Camp Output Field 9 4 4 7" xfId="19106"/>
    <cellStyle name="Camp Output Field 9 4 4 8" xfId="19107"/>
    <cellStyle name="Camp Output Field 9 4 5" xfId="19108"/>
    <cellStyle name="Camp Output Field 9 4 5 2" xfId="19109"/>
    <cellStyle name="Camp Output Field 9 4 5 2 2" xfId="19110"/>
    <cellStyle name="Camp Output Field 9 4 5 2 3" xfId="19111"/>
    <cellStyle name="Camp Output Field 9 4 5 2 4" xfId="19112"/>
    <cellStyle name="Camp Output Field 9 4 5 2 5" xfId="19113"/>
    <cellStyle name="Camp Output Field 9 4 5 2 6" xfId="19114"/>
    <cellStyle name="Camp Output Field 9 4 5 2 7" xfId="19115"/>
    <cellStyle name="Camp Output Field 9 4 5 2 8" xfId="19116"/>
    <cellStyle name="Camp Output Field 9 4 5 3" xfId="19117"/>
    <cellStyle name="Camp Output Field 9 4 5 3 2" xfId="19118"/>
    <cellStyle name="Camp Output Field 9 4 5 4" xfId="19119"/>
    <cellStyle name="Camp Output Field 9 4 5 5" xfId="19120"/>
    <cellStyle name="Camp Output Field 9 4 5 6" xfId="19121"/>
    <cellStyle name="Camp Output Field 9 4 5 7" xfId="19122"/>
    <cellStyle name="Camp Output Field 9 4 6" xfId="19123"/>
    <cellStyle name="Camp Output Field 9 4 6 2" xfId="19124"/>
    <cellStyle name="Camp Output Field 9 4 6 3" xfId="19125"/>
    <cellStyle name="Camp Output Field 9 4 6 4" xfId="19126"/>
    <cellStyle name="Camp Output Field 9 4 6 5" xfId="19127"/>
    <cellStyle name="Camp Output Field 9 4 6 6" xfId="19128"/>
    <cellStyle name="Camp Output Field 9 4 6 7" xfId="19129"/>
    <cellStyle name="Camp Output Field 9 4 7" xfId="19130"/>
    <cellStyle name="Camp Output Field 9 4 8" xfId="19131"/>
    <cellStyle name="Camp Output Field 9 4 9" xfId="19132"/>
    <cellStyle name="Camp Output Field 9 5" xfId="19133"/>
    <cellStyle name="Camp Output Field 9 5 2" xfId="19134"/>
    <cellStyle name="Camp Output Field 9 5 2 2" xfId="19135"/>
    <cellStyle name="Camp Output Field 9 5 2 2 2" xfId="19136"/>
    <cellStyle name="Camp Output Field 9 5 2 2 3" xfId="19137"/>
    <cellStyle name="Camp Output Field 9 5 2 2 4" xfId="19138"/>
    <cellStyle name="Camp Output Field 9 5 2 2 5" xfId="19139"/>
    <cellStyle name="Camp Output Field 9 5 2 2 6" xfId="19140"/>
    <cellStyle name="Camp Output Field 9 5 2 2 7" xfId="19141"/>
    <cellStyle name="Camp Output Field 9 5 2 2 8" xfId="19142"/>
    <cellStyle name="Camp Output Field 9 5 2 3" xfId="19143"/>
    <cellStyle name="Camp Output Field 9 5 2 3 2" xfId="19144"/>
    <cellStyle name="Camp Output Field 9 5 2 4" xfId="19145"/>
    <cellStyle name="Camp Output Field 9 5 2 5" xfId="19146"/>
    <cellStyle name="Camp Output Field 9 5 2 6" xfId="19147"/>
    <cellStyle name="Camp Output Field 9 5 2 7" xfId="19148"/>
    <cellStyle name="Camp Output Field 9 5 3" xfId="19149"/>
    <cellStyle name="Camp Output Field 9 5 3 2" xfId="19150"/>
    <cellStyle name="Camp Output Field 9 5 3 3" xfId="19151"/>
    <cellStyle name="Camp Output Field 9 5 3 4" xfId="19152"/>
    <cellStyle name="Camp Output Field 9 5 3 5" xfId="19153"/>
    <cellStyle name="Camp Output Field 9 5 3 6" xfId="19154"/>
    <cellStyle name="Camp Output Field 9 5 3 7" xfId="19155"/>
    <cellStyle name="Camp Output Field 9 5 4" xfId="19156"/>
    <cellStyle name="Camp Output Field 9 5 5" xfId="19157"/>
    <cellStyle name="Camp Output Field 9 5 6" xfId="19158"/>
    <cellStyle name="Camp Output Field 9 5 7" xfId="19159"/>
    <cellStyle name="Camp Output Field 9 5 8" xfId="19160"/>
    <cellStyle name="Camp Output Field 9 6" xfId="19161"/>
    <cellStyle name="Camp Output Field 9 6 2" xfId="19162"/>
    <cellStyle name="Camp Output Field 9 6 2 2" xfId="19163"/>
    <cellStyle name="Camp Output Field 9 6 2 2 2" xfId="19164"/>
    <cellStyle name="Camp Output Field 9 6 2 2 3" xfId="19165"/>
    <cellStyle name="Camp Output Field 9 6 2 2 4" xfId="19166"/>
    <cellStyle name="Camp Output Field 9 6 2 2 5" xfId="19167"/>
    <cellStyle name="Camp Output Field 9 6 2 2 6" xfId="19168"/>
    <cellStyle name="Camp Output Field 9 6 2 2 7" xfId="19169"/>
    <cellStyle name="Camp Output Field 9 6 2 2 8" xfId="19170"/>
    <cellStyle name="Camp Output Field 9 6 2 3" xfId="19171"/>
    <cellStyle name="Camp Output Field 9 6 2 3 2" xfId="19172"/>
    <cellStyle name="Camp Output Field 9 6 2 4" xfId="19173"/>
    <cellStyle name="Camp Output Field 9 6 2 5" xfId="19174"/>
    <cellStyle name="Camp Output Field 9 6 2 6" xfId="19175"/>
    <cellStyle name="Camp Output Field 9 6 2 7" xfId="19176"/>
    <cellStyle name="Camp Output Field 9 6 3" xfId="19177"/>
    <cellStyle name="Camp Output Field 9 6 3 2" xfId="19178"/>
    <cellStyle name="Camp Output Field 9 6 3 3" xfId="19179"/>
    <cellStyle name="Camp Output Field 9 6 3 4" xfId="19180"/>
    <cellStyle name="Camp Output Field 9 6 3 5" xfId="19181"/>
    <cellStyle name="Camp Output Field 9 6 3 6" xfId="19182"/>
    <cellStyle name="Camp Output Field 9 6 3 7" xfId="19183"/>
    <cellStyle name="Camp Output Field 9 6 4" xfId="19184"/>
    <cellStyle name="Camp Output Field 9 6 5" xfId="19185"/>
    <cellStyle name="Camp Output Field 9 6 6" xfId="19186"/>
    <cellStyle name="Camp Output Field 9 6 7" xfId="19187"/>
    <cellStyle name="Camp Output Field 9 6 8" xfId="19188"/>
    <cellStyle name="Camp Output Field 9 7" xfId="19189"/>
    <cellStyle name="Camp Output Field 9 7 2" xfId="19190"/>
    <cellStyle name="Camp Output Field 9 7 2 2" xfId="19191"/>
    <cellStyle name="Camp Output Field 9 7 2 2 2" xfId="19192"/>
    <cellStyle name="Camp Output Field 9 7 2 2 3" xfId="19193"/>
    <cellStyle name="Camp Output Field 9 7 2 2 4" xfId="19194"/>
    <cellStyle name="Camp Output Field 9 7 2 2 5" xfId="19195"/>
    <cellStyle name="Camp Output Field 9 7 2 2 6" xfId="19196"/>
    <cellStyle name="Camp Output Field 9 7 2 2 7" xfId="19197"/>
    <cellStyle name="Camp Output Field 9 7 2 2 8" xfId="19198"/>
    <cellStyle name="Camp Output Field 9 7 2 3" xfId="19199"/>
    <cellStyle name="Camp Output Field 9 7 2 3 2" xfId="19200"/>
    <cellStyle name="Camp Output Field 9 7 2 4" xfId="19201"/>
    <cellStyle name="Camp Output Field 9 7 2 5" xfId="19202"/>
    <cellStyle name="Camp Output Field 9 7 2 6" xfId="19203"/>
    <cellStyle name="Camp Output Field 9 7 2 7" xfId="19204"/>
    <cellStyle name="Camp Output Field 9 7 3" xfId="19205"/>
    <cellStyle name="Camp Output Field 9 7 3 2" xfId="19206"/>
    <cellStyle name="Camp Output Field 9 7 3 3" xfId="19207"/>
    <cellStyle name="Camp Output Field 9 7 3 4" xfId="19208"/>
    <cellStyle name="Camp Output Field 9 7 3 5" xfId="19209"/>
    <cellStyle name="Camp Output Field 9 7 3 6" xfId="19210"/>
    <cellStyle name="Camp Output Field 9 7 3 7" xfId="19211"/>
    <cellStyle name="Camp Output Field 9 7 4" xfId="19212"/>
    <cellStyle name="Camp Output Field 9 7 5" xfId="19213"/>
    <cellStyle name="Camp Output Field 9 7 6" xfId="19214"/>
    <cellStyle name="Camp Output Field 9 7 7" xfId="19215"/>
    <cellStyle name="Camp Output Field 9 7 8" xfId="19216"/>
    <cellStyle name="Camp Output Field 9 8" xfId="19217"/>
    <cellStyle name="Camp Output Field 9 8 2" xfId="19218"/>
    <cellStyle name="Camp Output Field 9 8 2 2" xfId="19219"/>
    <cellStyle name="Camp Output Field 9 8 2 3" xfId="19220"/>
    <cellStyle name="Camp Output Field 9 8 2 4" xfId="19221"/>
    <cellStyle name="Camp Output Field 9 8 2 5" xfId="19222"/>
    <cellStyle name="Camp Output Field 9 8 2 6" xfId="19223"/>
    <cellStyle name="Camp Output Field 9 8 2 7" xfId="19224"/>
    <cellStyle name="Camp Output Field 9 8 2 8" xfId="19225"/>
    <cellStyle name="Camp Output Field 9 8 3" xfId="19226"/>
    <cellStyle name="Camp Output Field 9 8 3 2" xfId="19227"/>
    <cellStyle name="Camp Output Field 9 8 4" xfId="19228"/>
    <cellStyle name="Camp Output Field 9 8 5" xfId="19229"/>
    <cellStyle name="Camp Output Field 9 8 6" xfId="19230"/>
    <cellStyle name="Camp Output Field 9 8 7" xfId="19231"/>
    <cellStyle name="Camp Output Field 9 9" xfId="19232"/>
    <cellStyle name="Camp Output Field 9 9 2" xfId="19233"/>
    <cellStyle name="Camp Output Field 9 9 3" xfId="19234"/>
    <cellStyle name="Camp Output Field 9 9 4" xfId="19235"/>
    <cellStyle name="Camp Output Field 9 9 5" xfId="19236"/>
    <cellStyle name="Camp Output Field 9 9 6" xfId="19237"/>
    <cellStyle name="Camp Output Field 9 9 7" xfId="19238"/>
    <cellStyle name="Camp Output Field General" xfId="19239"/>
    <cellStyle name="Camp Output Field General 10" xfId="19240"/>
    <cellStyle name="Camp Output Field General 10 10" xfId="19241"/>
    <cellStyle name="Camp Output Field General 10 11" xfId="19242"/>
    <cellStyle name="Camp Output Field General 10 12" xfId="19243"/>
    <cellStyle name="Camp Output Field General 10 13" xfId="19244"/>
    <cellStyle name="Camp Output Field General 10 14" xfId="19245"/>
    <cellStyle name="Camp Output Field General 10 2" xfId="19246"/>
    <cellStyle name="Camp Output Field General 10 2 10" xfId="19247"/>
    <cellStyle name="Camp Output Field General 10 2 11" xfId="19248"/>
    <cellStyle name="Camp Output Field General 10 2 12" xfId="19249"/>
    <cellStyle name="Camp Output Field General 10 2 2" xfId="19250"/>
    <cellStyle name="Camp Output Field General 10 2 2 10" xfId="19251"/>
    <cellStyle name="Camp Output Field General 10 2 2 11" xfId="19252"/>
    <cellStyle name="Camp Output Field General 10 2 2 2" xfId="19253"/>
    <cellStyle name="Camp Output Field General 10 2 2 2 2" xfId="19254"/>
    <cellStyle name="Camp Output Field General 10 2 2 2 2 2" xfId="19255"/>
    <cellStyle name="Camp Output Field General 10 2 2 2 2 2 2" xfId="19256"/>
    <cellStyle name="Camp Output Field General 10 2 2 2 2 2 3" xfId="19257"/>
    <cellStyle name="Camp Output Field General 10 2 2 2 2 2 4" xfId="19258"/>
    <cellStyle name="Camp Output Field General 10 2 2 2 2 2 5" xfId="19259"/>
    <cellStyle name="Camp Output Field General 10 2 2 2 2 2 6" xfId="19260"/>
    <cellStyle name="Camp Output Field General 10 2 2 2 2 2 7" xfId="19261"/>
    <cellStyle name="Camp Output Field General 10 2 2 2 2 2 8" xfId="19262"/>
    <cellStyle name="Camp Output Field General 10 2 2 2 2 3" xfId="19263"/>
    <cellStyle name="Camp Output Field General 10 2 2 2 2 3 2" xfId="19264"/>
    <cellStyle name="Camp Output Field General 10 2 2 2 2 4" xfId="19265"/>
    <cellStyle name="Camp Output Field General 10 2 2 2 2 5" xfId="19266"/>
    <cellStyle name="Camp Output Field General 10 2 2 2 2 6" xfId="19267"/>
    <cellStyle name="Camp Output Field General 10 2 2 2 2 7" xfId="19268"/>
    <cellStyle name="Camp Output Field General 10 2 2 2 3" xfId="19269"/>
    <cellStyle name="Camp Output Field General 10 2 2 2 3 2" xfId="19270"/>
    <cellStyle name="Camp Output Field General 10 2 2 2 3 3" xfId="19271"/>
    <cellStyle name="Camp Output Field General 10 2 2 2 3 4" xfId="19272"/>
    <cellStyle name="Camp Output Field General 10 2 2 2 3 5" xfId="19273"/>
    <cellStyle name="Camp Output Field General 10 2 2 2 3 6" xfId="19274"/>
    <cellStyle name="Camp Output Field General 10 2 2 2 3 7" xfId="19275"/>
    <cellStyle name="Camp Output Field General 10 2 2 2 4" xfId="19276"/>
    <cellStyle name="Camp Output Field General 10 2 2 2 5" xfId="19277"/>
    <cellStyle name="Camp Output Field General 10 2 2 2 6" xfId="19278"/>
    <cellStyle name="Camp Output Field General 10 2 2 2 7" xfId="19279"/>
    <cellStyle name="Camp Output Field General 10 2 2 2 8" xfId="19280"/>
    <cellStyle name="Camp Output Field General 10 2 2 3" xfId="19281"/>
    <cellStyle name="Camp Output Field General 10 2 2 3 2" xfId="19282"/>
    <cellStyle name="Camp Output Field General 10 2 2 3 2 2" xfId="19283"/>
    <cellStyle name="Camp Output Field General 10 2 2 3 2 2 2" xfId="19284"/>
    <cellStyle name="Camp Output Field General 10 2 2 3 2 2 3" xfId="19285"/>
    <cellStyle name="Camp Output Field General 10 2 2 3 2 2 4" xfId="19286"/>
    <cellStyle name="Camp Output Field General 10 2 2 3 2 2 5" xfId="19287"/>
    <cellStyle name="Camp Output Field General 10 2 2 3 2 2 6" xfId="19288"/>
    <cellStyle name="Camp Output Field General 10 2 2 3 2 2 7" xfId="19289"/>
    <cellStyle name="Camp Output Field General 10 2 2 3 2 2 8" xfId="19290"/>
    <cellStyle name="Camp Output Field General 10 2 2 3 2 3" xfId="19291"/>
    <cellStyle name="Camp Output Field General 10 2 2 3 2 3 2" xfId="19292"/>
    <cellStyle name="Camp Output Field General 10 2 2 3 2 4" xfId="19293"/>
    <cellStyle name="Camp Output Field General 10 2 2 3 2 5" xfId="19294"/>
    <cellStyle name="Camp Output Field General 10 2 2 3 2 6" xfId="19295"/>
    <cellStyle name="Camp Output Field General 10 2 2 3 2 7" xfId="19296"/>
    <cellStyle name="Camp Output Field General 10 2 2 3 3" xfId="19297"/>
    <cellStyle name="Camp Output Field General 10 2 2 3 3 2" xfId="19298"/>
    <cellStyle name="Camp Output Field General 10 2 2 3 3 3" xfId="19299"/>
    <cellStyle name="Camp Output Field General 10 2 2 3 3 4" xfId="19300"/>
    <cellStyle name="Camp Output Field General 10 2 2 3 3 5" xfId="19301"/>
    <cellStyle name="Camp Output Field General 10 2 2 3 3 6" xfId="19302"/>
    <cellStyle name="Camp Output Field General 10 2 2 3 3 7" xfId="19303"/>
    <cellStyle name="Camp Output Field General 10 2 2 3 4" xfId="19304"/>
    <cellStyle name="Camp Output Field General 10 2 2 3 5" xfId="19305"/>
    <cellStyle name="Camp Output Field General 10 2 2 3 6" xfId="19306"/>
    <cellStyle name="Camp Output Field General 10 2 2 3 7" xfId="19307"/>
    <cellStyle name="Camp Output Field General 10 2 2 3 8" xfId="19308"/>
    <cellStyle name="Camp Output Field General 10 2 2 4" xfId="19309"/>
    <cellStyle name="Camp Output Field General 10 2 2 4 2" xfId="19310"/>
    <cellStyle name="Camp Output Field General 10 2 2 4 2 2" xfId="19311"/>
    <cellStyle name="Camp Output Field General 10 2 2 4 2 2 2" xfId="19312"/>
    <cellStyle name="Camp Output Field General 10 2 2 4 2 2 3" xfId="19313"/>
    <cellStyle name="Camp Output Field General 10 2 2 4 2 2 4" xfId="19314"/>
    <cellStyle name="Camp Output Field General 10 2 2 4 2 2 5" xfId="19315"/>
    <cellStyle name="Camp Output Field General 10 2 2 4 2 2 6" xfId="19316"/>
    <cellStyle name="Camp Output Field General 10 2 2 4 2 2 7" xfId="19317"/>
    <cellStyle name="Camp Output Field General 10 2 2 4 2 2 8" xfId="19318"/>
    <cellStyle name="Camp Output Field General 10 2 2 4 2 3" xfId="19319"/>
    <cellStyle name="Camp Output Field General 10 2 2 4 2 3 2" xfId="19320"/>
    <cellStyle name="Camp Output Field General 10 2 2 4 2 4" xfId="19321"/>
    <cellStyle name="Camp Output Field General 10 2 2 4 2 5" xfId="19322"/>
    <cellStyle name="Camp Output Field General 10 2 2 4 2 6" xfId="19323"/>
    <cellStyle name="Camp Output Field General 10 2 2 4 2 7" xfId="19324"/>
    <cellStyle name="Camp Output Field General 10 2 2 4 3" xfId="19325"/>
    <cellStyle name="Camp Output Field General 10 2 2 4 3 2" xfId="19326"/>
    <cellStyle name="Camp Output Field General 10 2 2 4 3 3" xfId="19327"/>
    <cellStyle name="Camp Output Field General 10 2 2 4 3 4" xfId="19328"/>
    <cellStyle name="Camp Output Field General 10 2 2 4 3 5" xfId="19329"/>
    <cellStyle name="Camp Output Field General 10 2 2 4 3 6" xfId="19330"/>
    <cellStyle name="Camp Output Field General 10 2 2 4 3 7" xfId="19331"/>
    <cellStyle name="Camp Output Field General 10 2 2 4 4" xfId="19332"/>
    <cellStyle name="Camp Output Field General 10 2 2 4 5" xfId="19333"/>
    <cellStyle name="Camp Output Field General 10 2 2 4 6" xfId="19334"/>
    <cellStyle name="Camp Output Field General 10 2 2 4 7" xfId="19335"/>
    <cellStyle name="Camp Output Field General 10 2 2 4 8" xfId="19336"/>
    <cellStyle name="Camp Output Field General 10 2 2 5" xfId="19337"/>
    <cellStyle name="Camp Output Field General 10 2 2 5 2" xfId="19338"/>
    <cellStyle name="Camp Output Field General 10 2 2 5 2 2" xfId="19339"/>
    <cellStyle name="Camp Output Field General 10 2 2 5 2 3" xfId="19340"/>
    <cellStyle name="Camp Output Field General 10 2 2 5 2 4" xfId="19341"/>
    <cellStyle name="Camp Output Field General 10 2 2 5 2 5" xfId="19342"/>
    <cellStyle name="Camp Output Field General 10 2 2 5 2 6" xfId="19343"/>
    <cellStyle name="Camp Output Field General 10 2 2 5 2 7" xfId="19344"/>
    <cellStyle name="Camp Output Field General 10 2 2 5 2 8" xfId="19345"/>
    <cellStyle name="Camp Output Field General 10 2 2 5 3" xfId="19346"/>
    <cellStyle name="Camp Output Field General 10 2 2 5 3 2" xfId="19347"/>
    <cellStyle name="Camp Output Field General 10 2 2 5 4" xfId="19348"/>
    <cellStyle name="Camp Output Field General 10 2 2 5 5" xfId="19349"/>
    <cellStyle name="Camp Output Field General 10 2 2 5 6" xfId="19350"/>
    <cellStyle name="Camp Output Field General 10 2 2 5 7" xfId="19351"/>
    <cellStyle name="Camp Output Field General 10 2 2 6" xfId="19352"/>
    <cellStyle name="Camp Output Field General 10 2 2 6 2" xfId="19353"/>
    <cellStyle name="Camp Output Field General 10 2 2 6 3" xfId="19354"/>
    <cellStyle name="Camp Output Field General 10 2 2 6 4" xfId="19355"/>
    <cellStyle name="Camp Output Field General 10 2 2 6 5" xfId="19356"/>
    <cellStyle name="Camp Output Field General 10 2 2 6 6" xfId="19357"/>
    <cellStyle name="Camp Output Field General 10 2 2 6 7" xfId="19358"/>
    <cellStyle name="Camp Output Field General 10 2 2 7" xfId="19359"/>
    <cellStyle name="Camp Output Field General 10 2 2 8" xfId="19360"/>
    <cellStyle name="Camp Output Field General 10 2 2 9" xfId="19361"/>
    <cellStyle name="Camp Output Field General 10 2 3" xfId="19362"/>
    <cellStyle name="Camp Output Field General 10 2 3 2" xfId="19363"/>
    <cellStyle name="Camp Output Field General 10 2 3 2 2" xfId="19364"/>
    <cellStyle name="Camp Output Field General 10 2 3 2 2 2" xfId="19365"/>
    <cellStyle name="Camp Output Field General 10 2 3 2 2 3" xfId="19366"/>
    <cellStyle name="Camp Output Field General 10 2 3 2 2 4" xfId="19367"/>
    <cellStyle name="Camp Output Field General 10 2 3 2 2 5" xfId="19368"/>
    <cellStyle name="Camp Output Field General 10 2 3 2 2 6" xfId="19369"/>
    <cellStyle name="Camp Output Field General 10 2 3 2 2 7" xfId="19370"/>
    <cellStyle name="Camp Output Field General 10 2 3 2 2 8" xfId="19371"/>
    <cellStyle name="Camp Output Field General 10 2 3 2 3" xfId="19372"/>
    <cellStyle name="Camp Output Field General 10 2 3 2 3 2" xfId="19373"/>
    <cellStyle name="Camp Output Field General 10 2 3 2 4" xfId="19374"/>
    <cellStyle name="Camp Output Field General 10 2 3 2 5" xfId="19375"/>
    <cellStyle name="Camp Output Field General 10 2 3 2 6" xfId="19376"/>
    <cellStyle name="Camp Output Field General 10 2 3 2 7" xfId="19377"/>
    <cellStyle name="Camp Output Field General 10 2 3 3" xfId="19378"/>
    <cellStyle name="Camp Output Field General 10 2 3 3 2" xfId="19379"/>
    <cellStyle name="Camp Output Field General 10 2 3 3 3" xfId="19380"/>
    <cellStyle name="Camp Output Field General 10 2 3 3 4" xfId="19381"/>
    <cellStyle name="Camp Output Field General 10 2 3 3 5" xfId="19382"/>
    <cellStyle name="Camp Output Field General 10 2 3 3 6" xfId="19383"/>
    <cellStyle name="Camp Output Field General 10 2 3 3 7" xfId="19384"/>
    <cellStyle name="Camp Output Field General 10 2 3 4" xfId="19385"/>
    <cellStyle name="Camp Output Field General 10 2 3 5" xfId="19386"/>
    <cellStyle name="Camp Output Field General 10 2 3 6" xfId="19387"/>
    <cellStyle name="Camp Output Field General 10 2 3 7" xfId="19388"/>
    <cellStyle name="Camp Output Field General 10 2 3 8" xfId="19389"/>
    <cellStyle name="Camp Output Field General 10 2 4" xfId="19390"/>
    <cellStyle name="Camp Output Field General 10 2 4 2" xfId="19391"/>
    <cellStyle name="Camp Output Field General 10 2 4 2 2" xfId="19392"/>
    <cellStyle name="Camp Output Field General 10 2 4 2 2 2" xfId="19393"/>
    <cellStyle name="Camp Output Field General 10 2 4 2 2 3" xfId="19394"/>
    <cellStyle name="Camp Output Field General 10 2 4 2 2 4" xfId="19395"/>
    <cellStyle name="Camp Output Field General 10 2 4 2 2 5" xfId="19396"/>
    <cellStyle name="Camp Output Field General 10 2 4 2 2 6" xfId="19397"/>
    <cellStyle name="Camp Output Field General 10 2 4 2 2 7" xfId="19398"/>
    <cellStyle name="Camp Output Field General 10 2 4 2 2 8" xfId="19399"/>
    <cellStyle name="Camp Output Field General 10 2 4 2 3" xfId="19400"/>
    <cellStyle name="Camp Output Field General 10 2 4 2 3 2" xfId="19401"/>
    <cellStyle name="Camp Output Field General 10 2 4 2 4" xfId="19402"/>
    <cellStyle name="Camp Output Field General 10 2 4 2 5" xfId="19403"/>
    <cellStyle name="Camp Output Field General 10 2 4 2 6" xfId="19404"/>
    <cellStyle name="Camp Output Field General 10 2 4 2 7" xfId="19405"/>
    <cellStyle name="Camp Output Field General 10 2 4 3" xfId="19406"/>
    <cellStyle name="Camp Output Field General 10 2 4 3 2" xfId="19407"/>
    <cellStyle name="Camp Output Field General 10 2 4 3 3" xfId="19408"/>
    <cellStyle name="Camp Output Field General 10 2 4 3 4" xfId="19409"/>
    <cellStyle name="Camp Output Field General 10 2 4 3 5" xfId="19410"/>
    <cellStyle name="Camp Output Field General 10 2 4 3 6" xfId="19411"/>
    <cellStyle name="Camp Output Field General 10 2 4 3 7" xfId="19412"/>
    <cellStyle name="Camp Output Field General 10 2 4 4" xfId="19413"/>
    <cellStyle name="Camp Output Field General 10 2 4 5" xfId="19414"/>
    <cellStyle name="Camp Output Field General 10 2 4 6" xfId="19415"/>
    <cellStyle name="Camp Output Field General 10 2 4 7" xfId="19416"/>
    <cellStyle name="Camp Output Field General 10 2 4 8" xfId="19417"/>
    <cellStyle name="Camp Output Field General 10 2 5" xfId="19418"/>
    <cellStyle name="Camp Output Field General 10 2 5 2" xfId="19419"/>
    <cellStyle name="Camp Output Field General 10 2 5 2 2" xfId="19420"/>
    <cellStyle name="Camp Output Field General 10 2 5 2 2 2" xfId="19421"/>
    <cellStyle name="Camp Output Field General 10 2 5 2 2 3" xfId="19422"/>
    <cellStyle name="Camp Output Field General 10 2 5 2 2 4" xfId="19423"/>
    <cellStyle name="Camp Output Field General 10 2 5 2 2 5" xfId="19424"/>
    <cellStyle name="Camp Output Field General 10 2 5 2 2 6" xfId="19425"/>
    <cellStyle name="Camp Output Field General 10 2 5 2 2 7" xfId="19426"/>
    <cellStyle name="Camp Output Field General 10 2 5 2 2 8" xfId="19427"/>
    <cellStyle name="Camp Output Field General 10 2 5 2 3" xfId="19428"/>
    <cellStyle name="Camp Output Field General 10 2 5 2 3 2" xfId="19429"/>
    <cellStyle name="Camp Output Field General 10 2 5 2 4" xfId="19430"/>
    <cellStyle name="Camp Output Field General 10 2 5 2 5" xfId="19431"/>
    <cellStyle name="Camp Output Field General 10 2 5 2 6" xfId="19432"/>
    <cellStyle name="Camp Output Field General 10 2 5 2 7" xfId="19433"/>
    <cellStyle name="Camp Output Field General 10 2 5 3" xfId="19434"/>
    <cellStyle name="Camp Output Field General 10 2 5 3 2" xfId="19435"/>
    <cellStyle name="Camp Output Field General 10 2 5 3 3" xfId="19436"/>
    <cellStyle name="Camp Output Field General 10 2 5 3 4" xfId="19437"/>
    <cellStyle name="Camp Output Field General 10 2 5 3 5" xfId="19438"/>
    <cellStyle name="Camp Output Field General 10 2 5 3 6" xfId="19439"/>
    <cellStyle name="Camp Output Field General 10 2 5 3 7" xfId="19440"/>
    <cellStyle name="Camp Output Field General 10 2 5 4" xfId="19441"/>
    <cellStyle name="Camp Output Field General 10 2 5 5" xfId="19442"/>
    <cellStyle name="Camp Output Field General 10 2 5 6" xfId="19443"/>
    <cellStyle name="Camp Output Field General 10 2 5 7" xfId="19444"/>
    <cellStyle name="Camp Output Field General 10 2 5 8" xfId="19445"/>
    <cellStyle name="Camp Output Field General 10 2 6" xfId="19446"/>
    <cellStyle name="Camp Output Field General 10 2 6 2" xfId="19447"/>
    <cellStyle name="Camp Output Field General 10 2 6 2 2" xfId="19448"/>
    <cellStyle name="Camp Output Field General 10 2 6 2 3" xfId="19449"/>
    <cellStyle name="Camp Output Field General 10 2 6 2 4" xfId="19450"/>
    <cellStyle name="Camp Output Field General 10 2 6 2 5" xfId="19451"/>
    <cellStyle name="Camp Output Field General 10 2 6 2 6" xfId="19452"/>
    <cellStyle name="Camp Output Field General 10 2 6 2 7" xfId="19453"/>
    <cellStyle name="Camp Output Field General 10 2 6 2 8" xfId="19454"/>
    <cellStyle name="Camp Output Field General 10 2 6 3" xfId="19455"/>
    <cellStyle name="Camp Output Field General 10 2 6 3 2" xfId="19456"/>
    <cellStyle name="Camp Output Field General 10 2 6 4" xfId="19457"/>
    <cellStyle name="Camp Output Field General 10 2 6 5" xfId="19458"/>
    <cellStyle name="Camp Output Field General 10 2 6 6" xfId="19459"/>
    <cellStyle name="Camp Output Field General 10 2 6 7" xfId="19460"/>
    <cellStyle name="Camp Output Field General 10 2 7" xfId="19461"/>
    <cellStyle name="Camp Output Field General 10 2 7 2" xfId="19462"/>
    <cellStyle name="Camp Output Field General 10 2 7 3" xfId="19463"/>
    <cellStyle name="Camp Output Field General 10 2 7 4" xfId="19464"/>
    <cellStyle name="Camp Output Field General 10 2 7 5" xfId="19465"/>
    <cellStyle name="Camp Output Field General 10 2 7 6" xfId="19466"/>
    <cellStyle name="Camp Output Field General 10 2 7 7" xfId="19467"/>
    <cellStyle name="Camp Output Field General 10 2 8" xfId="19468"/>
    <cellStyle name="Camp Output Field General 10 2 9" xfId="19469"/>
    <cellStyle name="Camp Output Field General 10 3" xfId="19470"/>
    <cellStyle name="Camp Output Field General 10 3 10" xfId="19471"/>
    <cellStyle name="Camp Output Field General 10 3 11" xfId="19472"/>
    <cellStyle name="Camp Output Field General 10 3 2" xfId="19473"/>
    <cellStyle name="Camp Output Field General 10 3 2 2" xfId="19474"/>
    <cellStyle name="Camp Output Field General 10 3 2 2 2" xfId="19475"/>
    <cellStyle name="Camp Output Field General 10 3 2 2 2 2" xfId="19476"/>
    <cellStyle name="Camp Output Field General 10 3 2 2 2 3" xfId="19477"/>
    <cellStyle name="Camp Output Field General 10 3 2 2 2 4" xfId="19478"/>
    <cellStyle name="Camp Output Field General 10 3 2 2 2 5" xfId="19479"/>
    <cellStyle name="Camp Output Field General 10 3 2 2 2 6" xfId="19480"/>
    <cellStyle name="Camp Output Field General 10 3 2 2 2 7" xfId="19481"/>
    <cellStyle name="Camp Output Field General 10 3 2 2 2 8" xfId="19482"/>
    <cellStyle name="Camp Output Field General 10 3 2 2 3" xfId="19483"/>
    <cellStyle name="Camp Output Field General 10 3 2 2 3 2" xfId="19484"/>
    <cellStyle name="Camp Output Field General 10 3 2 2 4" xfId="19485"/>
    <cellStyle name="Camp Output Field General 10 3 2 2 5" xfId="19486"/>
    <cellStyle name="Camp Output Field General 10 3 2 2 6" xfId="19487"/>
    <cellStyle name="Camp Output Field General 10 3 2 2 7" xfId="19488"/>
    <cellStyle name="Camp Output Field General 10 3 2 3" xfId="19489"/>
    <cellStyle name="Camp Output Field General 10 3 2 3 2" xfId="19490"/>
    <cellStyle name="Camp Output Field General 10 3 2 3 3" xfId="19491"/>
    <cellStyle name="Camp Output Field General 10 3 2 3 4" xfId="19492"/>
    <cellStyle name="Camp Output Field General 10 3 2 3 5" xfId="19493"/>
    <cellStyle name="Camp Output Field General 10 3 2 3 6" xfId="19494"/>
    <cellStyle name="Camp Output Field General 10 3 2 3 7" xfId="19495"/>
    <cellStyle name="Camp Output Field General 10 3 2 4" xfId="19496"/>
    <cellStyle name="Camp Output Field General 10 3 2 5" xfId="19497"/>
    <cellStyle name="Camp Output Field General 10 3 2 6" xfId="19498"/>
    <cellStyle name="Camp Output Field General 10 3 2 7" xfId="19499"/>
    <cellStyle name="Camp Output Field General 10 3 2 8" xfId="19500"/>
    <cellStyle name="Camp Output Field General 10 3 3" xfId="19501"/>
    <cellStyle name="Camp Output Field General 10 3 3 2" xfId="19502"/>
    <cellStyle name="Camp Output Field General 10 3 3 2 2" xfId="19503"/>
    <cellStyle name="Camp Output Field General 10 3 3 2 2 2" xfId="19504"/>
    <cellStyle name="Camp Output Field General 10 3 3 2 2 3" xfId="19505"/>
    <cellStyle name="Camp Output Field General 10 3 3 2 2 4" xfId="19506"/>
    <cellStyle name="Camp Output Field General 10 3 3 2 2 5" xfId="19507"/>
    <cellStyle name="Camp Output Field General 10 3 3 2 2 6" xfId="19508"/>
    <cellStyle name="Camp Output Field General 10 3 3 2 2 7" xfId="19509"/>
    <cellStyle name="Camp Output Field General 10 3 3 2 2 8" xfId="19510"/>
    <cellStyle name="Camp Output Field General 10 3 3 2 3" xfId="19511"/>
    <cellStyle name="Camp Output Field General 10 3 3 2 3 2" xfId="19512"/>
    <cellStyle name="Camp Output Field General 10 3 3 2 4" xfId="19513"/>
    <cellStyle name="Camp Output Field General 10 3 3 2 5" xfId="19514"/>
    <cellStyle name="Camp Output Field General 10 3 3 2 6" xfId="19515"/>
    <cellStyle name="Camp Output Field General 10 3 3 2 7" xfId="19516"/>
    <cellStyle name="Camp Output Field General 10 3 3 3" xfId="19517"/>
    <cellStyle name="Camp Output Field General 10 3 3 3 2" xfId="19518"/>
    <cellStyle name="Camp Output Field General 10 3 3 3 3" xfId="19519"/>
    <cellStyle name="Camp Output Field General 10 3 3 3 4" xfId="19520"/>
    <cellStyle name="Camp Output Field General 10 3 3 3 5" xfId="19521"/>
    <cellStyle name="Camp Output Field General 10 3 3 3 6" xfId="19522"/>
    <cellStyle name="Camp Output Field General 10 3 3 3 7" xfId="19523"/>
    <cellStyle name="Camp Output Field General 10 3 3 4" xfId="19524"/>
    <cellStyle name="Camp Output Field General 10 3 3 5" xfId="19525"/>
    <cellStyle name="Camp Output Field General 10 3 3 6" xfId="19526"/>
    <cellStyle name="Camp Output Field General 10 3 3 7" xfId="19527"/>
    <cellStyle name="Camp Output Field General 10 3 3 8" xfId="19528"/>
    <cellStyle name="Camp Output Field General 10 3 4" xfId="19529"/>
    <cellStyle name="Camp Output Field General 10 3 4 2" xfId="19530"/>
    <cellStyle name="Camp Output Field General 10 3 4 2 2" xfId="19531"/>
    <cellStyle name="Camp Output Field General 10 3 4 2 2 2" xfId="19532"/>
    <cellStyle name="Camp Output Field General 10 3 4 2 2 3" xfId="19533"/>
    <cellStyle name="Camp Output Field General 10 3 4 2 2 4" xfId="19534"/>
    <cellStyle name="Camp Output Field General 10 3 4 2 2 5" xfId="19535"/>
    <cellStyle name="Camp Output Field General 10 3 4 2 2 6" xfId="19536"/>
    <cellStyle name="Camp Output Field General 10 3 4 2 2 7" xfId="19537"/>
    <cellStyle name="Camp Output Field General 10 3 4 2 2 8" xfId="19538"/>
    <cellStyle name="Camp Output Field General 10 3 4 2 3" xfId="19539"/>
    <cellStyle name="Camp Output Field General 10 3 4 2 3 2" xfId="19540"/>
    <cellStyle name="Camp Output Field General 10 3 4 2 4" xfId="19541"/>
    <cellStyle name="Camp Output Field General 10 3 4 2 5" xfId="19542"/>
    <cellStyle name="Camp Output Field General 10 3 4 2 6" xfId="19543"/>
    <cellStyle name="Camp Output Field General 10 3 4 2 7" xfId="19544"/>
    <cellStyle name="Camp Output Field General 10 3 4 3" xfId="19545"/>
    <cellStyle name="Camp Output Field General 10 3 4 3 2" xfId="19546"/>
    <cellStyle name="Camp Output Field General 10 3 4 3 3" xfId="19547"/>
    <cellStyle name="Camp Output Field General 10 3 4 3 4" xfId="19548"/>
    <cellStyle name="Camp Output Field General 10 3 4 3 5" xfId="19549"/>
    <cellStyle name="Camp Output Field General 10 3 4 3 6" xfId="19550"/>
    <cellStyle name="Camp Output Field General 10 3 4 3 7" xfId="19551"/>
    <cellStyle name="Camp Output Field General 10 3 4 4" xfId="19552"/>
    <cellStyle name="Camp Output Field General 10 3 4 5" xfId="19553"/>
    <cellStyle name="Camp Output Field General 10 3 4 6" xfId="19554"/>
    <cellStyle name="Camp Output Field General 10 3 4 7" xfId="19555"/>
    <cellStyle name="Camp Output Field General 10 3 4 8" xfId="19556"/>
    <cellStyle name="Camp Output Field General 10 3 5" xfId="19557"/>
    <cellStyle name="Camp Output Field General 10 3 5 2" xfId="19558"/>
    <cellStyle name="Camp Output Field General 10 3 5 2 2" xfId="19559"/>
    <cellStyle name="Camp Output Field General 10 3 5 2 3" xfId="19560"/>
    <cellStyle name="Camp Output Field General 10 3 5 2 4" xfId="19561"/>
    <cellStyle name="Camp Output Field General 10 3 5 2 5" xfId="19562"/>
    <cellStyle name="Camp Output Field General 10 3 5 2 6" xfId="19563"/>
    <cellStyle name="Camp Output Field General 10 3 5 2 7" xfId="19564"/>
    <cellStyle name="Camp Output Field General 10 3 5 2 8" xfId="19565"/>
    <cellStyle name="Camp Output Field General 10 3 5 3" xfId="19566"/>
    <cellStyle name="Camp Output Field General 10 3 5 3 2" xfId="19567"/>
    <cellStyle name="Camp Output Field General 10 3 5 4" xfId="19568"/>
    <cellStyle name="Camp Output Field General 10 3 5 5" xfId="19569"/>
    <cellStyle name="Camp Output Field General 10 3 5 6" xfId="19570"/>
    <cellStyle name="Camp Output Field General 10 3 5 7" xfId="19571"/>
    <cellStyle name="Camp Output Field General 10 3 6" xfId="19572"/>
    <cellStyle name="Camp Output Field General 10 3 6 2" xfId="19573"/>
    <cellStyle name="Camp Output Field General 10 3 6 3" xfId="19574"/>
    <cellStyle name="Camp Output Field General 10 3 6 4" xfId="19575"/>
    <cellStyle name="Camp Output Field General 10 3 6 5" xfId="19576"/>
    <cellStyle name="Camp Output Field General 10 3 6 6" xfId="19577"/>
    <cellStyle name="Camp Output Field General 10 3 6 7" xfId="19578"/>
    <cellStyle name="Camp Output Field General 10 3 7" xfId="19579"/>
    <cellStyle name="Camp Output Field General 10 3 8" xfId="19580"/>
    <cellStyle name="Camp Output Field General 10 3 9" xfId="19581"/>
    <cellStyle name="Camp Output Field General 10 4" xfId="19582"/>
    <cellStyle name="Camp Output Field General 10 4 10" xfId="19583"/>
    <cellStyle name="Camp Output Field General 10 4 11" xfId="19584"/>
    <cellStyle name="Camp Output Field General 10 4 2" xfId="19585"/>
    <cellStyle name="Camp Output Field General 10 4 2 2" xfId="19586"/>
    <cellStyle name="Camp Output Field General 10 4 2 2 2" xfId="19587"/>
    <cellStyle name="Camp Output Field General 10 4 2 2 2 2" xfId="19588"/>
    <cellStyle name="Camp Output Field General 10 4 2 2 2 3" xfId="19589"/>
    <cellStyle name="Camp Output Field General 10 4 2 2 2 4" xfId="19590"/>
    <cellStyle name="Camp Output Field General 10 4 2 2 2 5" xfId="19591"/>
    <cellStyle name="Camp Output Field General 10 4 2 2 2 6" xfId="19592"/>
    <cellStyle name="Camp Output Field General 10 4 2 2 2 7" xfId="19593"/>
    <cellStyle name="Camp Output Field General 10 4 2 2 2 8" xfId="19594"/>
    <cellStyle name="Camp Output Field General 10 4 2 2 3" xfId="19595"/>
    <cellStyle name="Camp Output Field General 10 4 2 2 3 2" xfId="19596"/>
    <cellStyle name="Camp Output Field General 10 4 2 2 4" xfId="19597"/>
    <cellStyle name="Camp Output Field General 10 4 2 2 5" xfId="19598"/>
    <cellStyle name="Camp Output Field General 10 4 2 2 6" xfId="19599"/>
    <cellStyle name="Camp Output Field General 10 4 2 2 7" xfId="19600"/>
    <cellStyle name="Camp Output Field General 10 4 2 3" xfId="19601"/>
    <cellStyle name="Camp Output Field General 10 4 2 3 2" xfId="19602"/>
    <cellStyle name="Camp Output Field General 10 4 2 3 3" xfId="19603"/>
    <cellStyle name="Camp Output Field General 10 4 2 3 4" xfId="19604"/>
    <cellStyle name="Camp Output Field General 10 4 2 3 5" xfId="19605"/>
    <cellStyle name="Camp Output Field General 10 4 2 3 6" xfId="19606"/>
    <cellStyle name="Camp Output Field General 10 4 2 3 7" xfId="19607"/>
    <cellStyle name="Camp Output Field General 10 4 2 4" xfId="19608"/>
    <cellStyle name="Camp Output Field General 10 4 2 5" xfId="19609"/>
    <cellStyle name="Camp Output Field General 10 4 2 6" xfId="19610"/>
    <cellStyle name="Camp Output Field General 10 4 2 7" xfId="19611"/>
    <cellStyle name="Camp Output Field General 10 4 2 8" xfId="19612"/>
    <cellStyle name="Camp Output Field General 10 4 3" xfId="19613"/>
    <cellStyle name="Camp Output Field General 10 4 3 2" xfId="19614"/>
    <cellStyle name="Camp Output Field General 10 4 3 2 2" xfId="19615"/>
    <cellStyle name="Camp Output Field General 10 4 3 2 2 2" xfId="19616"/>
    <cellStyle name="Camp Output Field General 10 4 3 2 2 3" xfId="19617"/>
    <cellStyle name="Camp Output Field General 10 4 3 2 2 4" xfId="19618"/>
    <cellStyle name="Camp Output Field General 10 4 3 2 2 5" xfId="19619"/>
    <cellStyle name="Camp Output Field General 10 4 3 2 2 6" xfId="19620"/>
    <cellStyle name="Camp Output Field General 10 4 3 2 2 7" xfId="19621"/>
    <cellStyle name="Camp Output Field General 10 4 3 2 2 8" xfId="19622"/>
    <cellStyle name="Camp Output Field General 10 4 3 2 3" xfId="19623"/>
    <cellStyle name="Camp Output Field General 10 4 3 2 3 2" xfId="19624"/>
    <cellStyle name="Camp Output Field General 10 4 3 2 4" xfId="19625"/>
    <cellStyle name="Camp Output Field General 10 4 3 2 5" xfId="19626"/>
    <cellStyle name="Camp Output Field General 10 4 3 2 6" xfId="19627"/>
    <cellStyle name="Camp Output Field General 10 4 3 2 7" xfId="19628"/>
    <cellStyle name="Camp Output Field General 10 4 3 3" xfId="19629"/>
    <cellStyle name="Camp Output Field General 10 4 3 3 2" xfId="19630"/>
    <cellStyle name="Camp Output Field General 10 4 3 3 3" xfId="19631"/>
    <cellStyle name="Camp Output Field General 10 4 3 3 4" xfId="19632"/>
    <cellStyle name="Camp Output Field General 10 4 3 3 5" xfId="19633"/>
    <cellStyle name="Camp Output Field General 10 4 3 3 6" xfId="19634"/>
    <cellStyle name="Camp Output Field General 10 4 3 3 7" xfId="19635"/>
    <cellStyle name="Camp Output Field General 10 4 3 4" xfId="19636"/>
    <cellStyle name="Camp Output Field General 10 4 3 5" xfId="19637"/>
    <cellStyle name="Camp Output Field General 10 4 3 6" xfId="19638"/>
    <cellStyle name="Camp Output Field General 10 4 3 7" xfId="19639"/>
    <cellStyle name="Camp Output Field General 10 4 3 8" xfId="19640"/>
    <cellStyle name="Camp Output Field General 10 4 4" xfId="19641"/>
    <cellStyle name="Camp Output Field General 10 4 4 2" xfId="19642"/>
    <cellStyle name="Camp Output Field General 10 4 4 2 2" xfId="19643"/>
    <cellStyle name="Camp Output Field General 10 4 4 2 2 2" xfId="19644"/>
    <cellStyle name="Camp Output Field General 10 4 4 2 2 3" xfId="19645"/>
    <cellStyle name="Camp Output Field General 10 4 4 2 2 4" xfId="19646"/>
    <cellStyle name="Camp Output Field General 10 4 4 2 2 5" xfId="19647"/>
    <cellStyle name="Camp Output Field General 10 4 4 2 2 6" xfId="19648"/>
    <cellStyle name="Camp Output Field General 10 4 4 2 2 7" xfId="19649"/>
    <cellStyle name="Camp Output Field General 10 4 4 2 2 8" xfId="19650"/>
    <cellStyle name="Camp Output Field General 10 4 4 2 3" xfId="19651"/>
    <cellStyle name="Camp Output Field General 10 4 4 2 3 2" xfId="19652"/>
    <cellStyle name="Camp Output Field General 10 4 4 2 4" xfId="19653"/>
    <cellStyle name="Camp Output Field General 10 4 4 2 5" xfId="19654"/>
    <cellStyle name="Camp Output Field General 10 4 4 2 6" xfId="19655"/>
    <cellStyle name="Camp Output Field General 10 4 4 2 7" xfId="19656"/>
    <cellStyle name="Camp Output Field General 10 4 4 3" xfId="19657"/>
    <cellStyle name="Camp Output Field General 10 4 4 3 2" xfId="19658"/>
    <cellStyle name="Camp Output Field General 10 4 4 3 3" xfId="19659"/>
    <cellStyle name="Camp Output Field General 10 4 4 3 4" xfId="19660"/>
    <cellStyle name="Camp Output Field General 10 4 4 3 5" xfId="19661"/>
    <cellStyle name="Camp Output Field General 10 4 4 3 6" xfId="19662"/>
    <cellStyle name="Camp Output Field General 10 4 4 3 7" xfId="19663"/>
    <cellStyle name="Camp Output Field General 10 4 4 4" xfId="19664"/>
    <cellStyle name="Camp Output Field General 10 4 4 5" xfId="19665"/>
    <cellStyle name="Camp Output Field General 10 4 4 6" xfId="19666"/>
    <cellStyle name="Camp Output Field General 10 4 4 7" xfId="19667"/>
    <cellStyle name="Camp Output Field General 10 4 4 8" xfId="19668"/>
    <cellStyle name="Camp Output Field General 10 4 5" xfId="19669"/>
    <cellStyle name="Camp Output Field General 10 4 5 2" xfId="19670"/>
    <cellStyle name="Camp Output Field General 10 4 5 2 2" xfId="19671"/>
    <cellStyle name="Camp Output Field General 10 4 5 2 3" xfId="19672"/>
    <cellStyle name="Camp Output Field General 10 4 5 2 4" xfId="19673"/>
    <cellStyle name="Camp Output Field General 10 4 5 2 5" xfId="19674"/>
    <cellStyle name="Camp Output Field General 10 4 5 2 6" xfId="19675"/>
    <cellStyle name="Camp Output Field General 10 4 5 2 7" xfId="19676"/>
    <cellStyle name="Camp Output Field General 10 4 5 2 8" xfId="19677"/>
    <cellStyle name="Camp Output Field General 10 4 5 3" xfId="19678"/>
    <cellStyle name="Camp Output Field General 10 4 5 3 2" xfId="19679"/>
    <cellStyle name="Camp Output Field General 10 4 5 4" xfId="19680"/>
    <cellStyle name="Camp Output Field General 10 4 5 5" xfId="19681"/>
    <cellStyle name="Camp Output Field General 10 4 5 6" xfId="19682"/>
    <cellStyle name="Camp Output Field General 10 4 5 7" xfId="19683"/>
    <cellStyle name="Camp Output Field General 10 4 6" xfId="19684"/>
    <cellStyle name="Camp Output Field General 10 4 6 2" xfId="19685"/>
    <cellStyle name="Camp Output Field General 10 4 6 3" xfId="19686"/>
    <cellStyle name="Camp Output Field General 10 4 6 4" xfId="19687"/>
    <cellStyle name="Camp Output Field General 10 4 6 5" xfId="19688"/>
    <cellStyle name="Camp Output Field General 10 4 6 6" xfId="19689"/>
    <cellStyle name="Camp Output Field General 10 4 6 7" xfId="19690"/>
    <cellStyle name="Camp Output Field General 10 4 7" xfId="19691"/>
    <cellStyle name="Camp Output Field General 10 4 8" xfId="19692"/>
    <cellStyle name="Camp Output Field General 10 4 9" xfId="19693"/>
    <cellStyle name="Camp Output Field General 10 5" xfId="19694"/>
    <cellStyle name="Camp Output Field General 10 5 2" xfId="19695"/>
    <cellStyle name="Camp Output Field General 10 5 2 2" xfId="19696"/>
    <cellStyle name="Camp Output Field General 10 5 2 2 2" xfId="19697"/>
    <cellStyle name="Camp Output Field General 10 5 2 2 3" xfId="19698"/>
    <cellStyle name="Camp Output Field General 10 5 2 2 4" xfId="19699"/>
    <cellStyle name="Camp Output Field General 10 5 2 2 5" xfId="19700"/>
    <cellStyle name="Camp Output Field General 10 5 2 2 6" xfId="19701"/>
    <cellStyle name="Camp Output Field General 10 5 2 2 7" xfId="19702"/>
    <cellStyle name="Camp Output Field General 10 5 2 2 8" xfId="19703"/>
    <cellStyle name="Camp Output Field General 10 5 2 3" xfId="19704"/>
    <cellStyle name="Camp Output Field General 10 5 2 3 2" xfId="19705"/>
    <cellStyle name="Camp Output Field General 10 5 2 4" xfId="19706"/>
    <cellStyle name="Camp Output Field General 10 5 2 5" xfId="19707"/>
    <cellStyle name="Camp Output Field General 10 5 2 6" xfId="19708"/>
    <cellStyle name="Camp Output Field General 10 5 2 7" xfId="19709"/>
    <cellStyle name="Camp Output Field General 10 5 3" xfId="19710"/>
    <cellStyle name="Camp Output Field General 10 5 3 2" xfId="19711"/>
    <cellStyle name="Camp Output Field General 10 5 3 3" xfId="19712"/>
    <cellStyle name="Camp Output Field General 10 5 3 4" xfId="19713"/>
    <cellStyle name="Camp Output Field General 10 5 3 5" xfId="19714"/>
    <cellStyle name="Camp Output Field General 10 5 3 6" xfId="19715"/>
    <cellStyle name="Camp Output Field General 10 5 3 7" xfId="19716"/>
    <cellStyle name="Camp Output Field General 10 5 4" xfId="19717"/>
    <cellStyle name="Camp Output Field General 10 5 5" xfId="19718"/>
    <cellStyle name="Camp Output Field General 10 5 6" xfId="19719"/>
    <cellStyle name="Camp Output Field General 10 5 7" xfId="19720"/>
    <cellStyle name="Camp Output Field General 10 5 8" xfId="19721"/>
    <cellStyle name="Camp Output Field General 10 6" xfId="19722"/>
    <cellStyle name="Camp Output Field General 10 6 2" xfId="19723"/>
    <cellStyle name="Camp Output Field General 10 6 2 2" xfId="19724"/>
    <cellStyle name="Camp Output Field General 10 6 2 2 2" xfId="19725"/>
    <cellStyle name="Camp Output Field General 10 6 2 2 3" xfId="19726"/>
    <cellStyle name="Camp Output Field General 10 6 2 2 4" xfId="19727"/>
    <cellStyle name="Camp Output Field General 10 6 2 2 5" xfId="19728"/>
    <cellStyle name="Camp Output Field General 10 6 2 2 6" xfId="19729"/>
    <cellStyle name="Camp Output Field General 10 6 2 2 7" xfId="19730"/>
    <cellStyle name="Camp Output Field General 10 6 2 2 8" xfId="19731"/>
    <cellStyle name="Camp Output Field General 10 6 2 3" xfId="19732"/>
    <cellStyle name="Camp Output Field General 10 6 2 3 2" xfId="19733"/>
    <cellStyle name="Camp Output Field General 10 6 2 4" xfId="19734"/>
    <cellStyle name="Camp Output Field General 10 6 2 5" xfId="19735"/>
    <cellStyle name="Camp Output Field General 10 6 2 6" xfId="19736"/>
    <cellStyle name="Camp Output Field General 10 6 2 7" xfId="19737"/>
    <cellStyle name="Camp Output Field General 10 6 3" xfId="19738"/>
    <cellStyle name="Camp Output Field General 10 6 3 2" xfId="19739"/>
    <cellStyle name="Camp Output Field General 10 6 3 3" xfId="19740"/>
    <cellStyle name="Camp Output Field General 10 6 3 4" xfId="19741"/>
    <cellStyle name="Camp Output Field General 10 6 3 5" xfId="19742"/>
    <cellStyle name="Camp Output Field General 10 6 3 6" xfId="19743"/>
    <cellStyle name="Camp Output Field General 10 6 3 7" xfId="19744"/>
    <cellStyle name="Camp Output Field General 10 6 4" xfId="19745"/>
    <cellStyle name="Camp Output Field General 10 6 5" xfId="19746"/>
    <cellStyle name="Camp Output Field General 10 6 6" xfId="19747"/>
    <cellStyle name="Camp Output Field General 10 6 7" xfId="19748"/>
    <cellStyle name="Camp Output Field General 10 6 8" xfId="19749"/>
    <cellStyle name="Camp Output Field General 10 7" xfId="19750"/>
    <cellStyle name="Camp Output Field General 10 7 2" xfId="19751"/>
    <cellStyle name="Camp Output Field General 10 7 2 2" xfId="19752"/>
    <cellStyle name="Camp Output Field General 10 7 2 2 2" xfId="19753"/>
    <cellStyle name="Camp Output Field General 10 7 2 2 3" xfId="19754"/>
    <cellStyle name="Camp Output Field General 10 7 2 2 4" xfId="19755"/>
    <cellStyle name="Camp Output Field General 10 7 2 2 5" xfId="19756"/>
    <cellStyle name="Camp Output Field General 10 7 2 2 6" xfId="19757"/>
    <cellStyle name="Camp Output Field General 10 7 2 2 7" xfId="19758"/>
    <cellStyle name="Camp Output Field General 10 7 2 2 8" xfId="19759"/>
    <cellStyle name="Camp Output Field General 10 7 2 3" xfId="19760"/>
    <cellStyle name="Camp Output Field General 10 7 2 3 2" xfId="19761"/>
    <cellStyle name="Camp Output Field General 10 7 2 4" xfId="19762"/>
    <cellStyle name="Camp Output Field General 10 7 2 5" xfId="19763"/>
    <cellStyle name="Camp Output Field General 10 7 2 6" xfId="19764"/>
    <cellStyle name="Camp Output Field General 10 7 2 7" xfId="19765"/>
    <cellStyle name="Camp Output Field General 10 7 3" xfId="19766"/>
    <cellStyle name="Camp Output Field General 10 7 3 2" xfId="19767"/>
    <cellStyle name="Camp Output Field General 10 7 3 3" xfId="19768"/>
    <cellStyle name="Camp Output Field General 10 7 3 4" xfId="19769"/>
    <cellStyle name="Camp Output Field General 10 7 3 5" xfId="19770"/>
    <cellStyle name="Camp Output Field General 10 7 3 6" xfId="19771"/>
    <cellStyle name="Camp Output Field General 10 7 3 7" xfId="19772"/>
    <cellStyle name="Camp Output Field General 10 7 4" xfId="19773"/>
    <cellStyle name="Camp Output Field General 10 7 5" xfId="19774"/>
    <cellStyle name="Camp Output Field General 10 7 6" xfId="19775"/>
    <cellStyle name="Camp Output Field General 10 7 7" xfId="19776"/>
    <cellStyle name="Camp Output Field General 10 7 8" xfId="19777"/>
    <cellStyle name="Camp Output Field General 10 8" xfId="19778"/>
    <cellStyle name="Camp Output Field General 10 8 2" xfId="19779"/>
    <cellStyle name="Camp Output Field General 10 8 2 2" xfId="19780"/>
    <cellStyle name="Camp Output Field General 10 8 2 3" xfId="19781"/>
    <cellStyle name="Camp Output Field General 10 8 2 4" xfId="19782"/>
    <cellStyle name="Camp Output Field General 10 8 2 5" xfId="19783"/>
    <cellStyle name="Camp Output Field General 10 8 2 6" xfId="19784"/>
    <cellStyle name="Camp Output Field General 10 8 2 7" xfId="19785"/>
    <cellStyle name="Camp Output Field General 10 8 2 8" xfId="19786"/>
    <cellStyle name="Camp Output Field General 10 8 3" xfId="19787"/>
    <cellStyle name="Camp Output Field General 10 8 3 2" xfId="19788"/>
    <cellStyle name="Camp Output Field General 10 8 4" xfId="19789"/>
    <cellStyle name="Camp Output Field General 10 8 5" xfId="19790"/>
    <cellStyle name="Camp Output Field General 10 8 6" xfId="19791"/>
    <cellStyle name="Camp Output Field General 10 8 7" xfId="19792"/>
    <cellStyle name="Camp Output Field General 10 9" xfId="19793"/>
    <cellStyle name="Camp Output Field General 10 9 2" xfId="19794"/>
    <cellStyle name="Camp Output Field General 10 9 3" xfId="19795"/>
    <cellStyle name="Camp Output Field General 10 9 4" xfId="19796"/>
    <cellStyle name="Camp Output Field General 10 9 5" xfId="19797"/>
    <cellStyle name="Camp Output Field General 10 9 6" xfId="19798"/>
    <cellStyle name="Camp Output Field General 10 9 7" xfId="19799"/>
    <cellStyle name="Camp Output Field General 11" xfId="19800"/>
    <cellStyle name="Camp Output Field General 11 10" xfId="19801"/>
    <cellStyle name="Camp Output Field General 11 11" xfId="19802"/>
    <cellStyle name="Camp Output Field General 11 12" xfId="19803"/>
    <cellStyle name="Camp Output Field General 11 13" xfId="19804"/>
    <cellStyle name="Camp Output Field General 11 14" xfId="19805"/>
    <cellStyle name="Camp Output Field General 11 2" xfId="19806"/>
    <cellStyle name="Camp Output Field General 11 2 10" xfId="19807"/>
    <cellStyle name="Camp Output Field General 11 2 11" xfId="19808"/>
    <cellStyle name="Camp Output Field General 11 2 12" xfId="19809"/>
    <cellStyle name="Camp Output Field General 11 2 2" xfId="19810"/>
    <cellStyle name="Camp Output Field General 11 2 2 10" xfId="19811"/>
    <cellStyle name="Camp Output Field General 11 2 2 11" xfId="19812"/>
    <cellStyle name="Camp Output Field General 11 2 2 2" xfId="19813"/>
    <cellStyle name="Camp Output Field General 11 2 2 2 2" xfId="19814"/>
    <cellStyle name="Camp Output Field General 11 2 2 2 2 2" xfId="19815"/>
    <cellStyle name="Camp Output Field General 11 2 2 2 2 2 2" xfId="19816"/>
    <cellStyle name="Camp Output Field General 11 2 2 2 2 2 3" xfId="19817"/>
    <cellStyle name="Camp Output Field General 11 2 2 2 2 2 4" xfId="19818"/>
    <cellStyle name="Camp Output Field General 11 2 2 2 2 2 5" xfId="19819"/>
    <cellStyle name="Camp Output Field General 11 2 2 2 2 2 6" xfId="19820"/>
    <cellStyle name="Camp Output Field General 11 2 2 2 2 2 7" xfId="19821"/>
    <cellStyle name="Camp Output Field General 11 2 2 2 2 2 8" xfId="19822"/>
    <cellStyle name="Camp Output Field General 11 2 2 2 2 3" xfId="19823"/>
    <cellStyle name="Camp Output Field General 11 2 2 2 2 3 2" xfId="19824"/>
    <cellStyle name="Camp Output Field General 11 2 2 2 2 4" xfId="19825"/>
    <cellStyle name="Camp Output Field General 11 2 2 2 2 5" xfId="19826"/>
    <cellStyle name="Camp Output Field General 11 2 2 2 2 6" xfId="19827"/>
    <cellStyle name="Camp Output Field General 11 2 2 2 2 7" xfId="19828"/>
    <cellStyle name="Camp Output Field General 11 2 2 2 3" xfId="19829"/>
    <cellStyle name="Camp Output Field General 11 2 2 2 3 2" xfId="19830"/>
    <cellStyle name="Camp Output Field General 11 2 2 2 3 3" xfId="19831"/>
    <cellStyle name="Camp Output Field General 11 2 2 2 3 4" xfId="19832"/>
    <cellStyle name="Camp Output Field General 11 2 2 2 3 5" xfId="19833"/>
    <cellStyle name="Camp Output Field General 11 2 2 2 3 6" xfId="19834"/>
    <cellStyle name="Camp Output Field General 11 2 2 2 3 7" xfId="19835"/>
    <cellStyle name="Camp Output Field General 11 2 2 2 4" xfId="19836"/>
    <cellStyle name="Camp Output Field General 11 2 2 2 5" xfId="19837"/>
    <cellStyle name="Camp Output Field General 11 2 2 2 6" xfId="19838"/>
    <cellStyle name="Camp Output Field General 11 2 2 2 7" xfId="19839"/>
    <cellStyle name="Camp Output Field General 11 2 2 2 8" xfId="19840"/>
    <cellStyle name="Camp Output Field General 11 2 2 3" xfId="19841"/>
    <cellStyle name="Camp Output Field General 11 2 2 3 2" xfId="19842"/>
    <cellStyle name="Camp Output Field General 11 2 2 3 2 2" xfId="19843"/>
    <cellStyle name="Camp Output Field General 11 2 2 3 2 2 2" xfId="19844"/>
    <cellStyle name="Camp Output Field General 11 2 2 3 2 2 3" xfId="19845"/>
    <cellStyle name="Camp Output Field General 11 2 2 3 2 2 4" xfId="19846"/>
    <cellStyle name="Camp Output Field General 11 2 2 3 2 2 5" xfId="19847"/>
    <cellStyle name="Camp Output Field General 11 2 2 3 2 2 6" xfId="19848"/>
    <cellStyle name="Camp Output Field General 11 2 2 3 2 2 7" xfId="19849"/>
    <cellStyle name="Camp Output Field General 11 2 2 3 2 2 8" xfId="19850"/>
    <cellStyle name="Camp Output Field General 11 2 2 3 2 3" xfId="19851"/>
    <cellStyle name="Camp Output Field General 11 2 2 3 2 3 2" xfId="19852"/>
    <cellStyle name="Camp Output Field General 11 2 2 3 2 4" xfId="19853"/>
    <cellStyle name="Camp Output Field General 11 2 2 3 2 5" xfId="19854"/>
    <cellStyle name="Camp Output Field General 11 2 2 3 2 6" xfId="19855"/>
    <cellStyle name="Camp Output Field General 11 2 2 3 2 7" xfId="19856"/>
    <cellStyle name="Camp Output Field General 11 2 2 3 3" xfId="19857"/>
    <cellStyle name="Camp Output Field General 11 2 2 3 3 2" xfId="19858"/>
    <cellStyle name="Camp Output Field General 11 2 2 3 3 3" xfId="19859"/>
    <cellStyle name="Camp Output Field General 11 2 2 3 3 4" xfId="19860"/>
    <cellStyle name="Camp Output Field General 11 2 2 3 3 5" xfId="19861"/>
    <cellStyle name="Camp Output Field General 11 2 2 3 3 6" xfId="19862"/>
    <cellStyle name="Camp Output Field General 11 2 2 3 3 7" xfId="19863"/>
    <cellStyle name="Camp Output Field General 11 2 2 3 4" xfId="19864"/>
    <cellStyle name="Camp Output Field General 11 2 2 3 5" xfId="19865"/>
    <cellStyle name="Camp Output Field General 11 2 2 3 6" xfId="19866"/>
    <cellStyle name="Camp Output Field General 11 2 2 3 7" xfId="19867"/>
    <cellStyle name="Camp Output Field General 11 2 2 3 8" xfId="19868"/>
    <cellStyle name="Camp Output Field General 11 2 2 4" xfId="19869"/>
    <cellStyle name="Camp Output Field General 11 2 2 4 2" xfId="19870"/>
    <cellStyle name="Camp Output Field General 11 2 2 4 2 2" xfId="19871"/>
    <cellStyle name="Camp Output Field General 11 2 2 4 2 2 2" xfId="19872"/>
    <cellStyle name="Camp Output Field General 11 2 2 4 2 2 3" xfId="19873"/>
    <cellStyle name="Camp Output Field General 11 2 2 4 2 2 4" xfId="19874"/>
    <cellStyle name="Camp Output Field General 11 2 2 4 2 2 5" xfId="19875"/>
    <cellStyle name="Camp Output Field General 11 2 2 4 2 2 6" xfId="19876"/>
    <cellStyle name="Camp Output Field General 11 2 2 4 2 2 7" xfId="19877"/>
    <cellStyle name="Camp Output Field General 11 2 2 4 2 2 8" xfId="19878"/>
    <cellStyle name="Camp Output Field General 11 2 2 4 2 3" xfId="19879"/>
    <cellStyle name="Camp Output Field General 11 2 2 4 2 3 2" xfId="19880"/>
    <cellStyle name="Camp Output Field General 11 2 2 4 2 4" xfId="19881"/>
    <cellStyle name="Camp Output Field General 11 2 2 4 2 5" xfId="19882"/>
    <cellStyle name="Camp Output Field General 11 2 2 4 2 6" xfId="19883"/>
    <cellStyle name="Camp Output Field General 11 2 2 4 2 7" xfId="19884"/>
    <cellStyle name="Camp Output Field General 11 2 2 4 3" xfId="19885"/>
    <cellStyle name="Camp Output Field General 11 2 2 4 3 2" xfId="19886"/>
    <cellStyle name="Camp Output Field General 11 2 2 4 3 3" xfId="19887"/>
    <cellStyle name="Camp Output Field General 11 2 2 4 3 4" xfId="19888"/>
    <cellStyle name="Camp Output Field General 11 2 2 4 3 5" xfId="19889"/>
    <cellStyle name="Camp Output Field General 11 2 2 4 3 6" xfId="19890"/>
    <cellStyle name="Camp Output Field General 11 2 2 4 3 7" xfId="19891"/>
    <cellStyle name="Camp Output Field General 11 2 2 4 4" xfId="19892"/>
    <cellStyle name="Camp Output Field General 11 2 2 4 5" xfId="19893"/>
    <cellStyle name="Camp Output Field General 11 2 2 4 6" xfId="19894"/>
    <cellStyle name="Camp Output Field General 11 2 2 4 7" xfId="19895"/>
    <cellStyle name="Camp Output Field General 11 2 2 4 8" xfId="19896"/>
    <cellStyle name="Camp Output Field General 11 2 2 5" xfId="19897"/>
    <cellStyle name="Camp Output Field General 11 2 2 5 2" xfId="19898"/>
    <cellStyle name="Camp Output Field General 11 2 2 5 2 2" xfId="19899"/>
    <cellStyle name="Camp Output Field General 11 2 2 5 2 3" xfId="19900"/>
    <cellStyle name="Camp Output Field General 11 2 2 5 2 4" xfId="19901"/>
    <cellStyle name="Camp Output Field General 11 2 2 5 2 5" xfId="19902"/>
    <cellStyle name="Camp Output Field General 11 2 2 5 2 6" xfId="19903"/>
    <cellStyle name="Camp Output Field General 11 2 2 5 2 7" xfId="19904"/>
    <cellStyle name="Camp Output Field General 11 2 2 5 2 8" xfId="19905"/>
    <cellStyle name="Camp Output Field General 11 2 2 5 3" xfId="19906"/>
    <cellStyle name="Camp Output Field General 11 2 2 5 3 2" xfId="19907"/>
    <cellStyle name="Camp Output Field General 11 2 2 5 4" xfId="19908"/>
    <cellStyle name="Camp Output Field General 11 2 2 5 5" xfId="19909"/>
    <cellStyle name="Camp Output Field General 11 2 2 5 6" xfId="19910"/>
    <cellStyle name="Camp Output Field General 11 2 2 5 7" xfId="19911"/>
    <cellStyle name="Camp Output Field General 11 2 2 6" xfId="19912"/>
    <cellStyle name="Camp Output Field General 11 2 2 6 2" xfId="19913"/>
    <cellStyle name="Camp Output Field General 11 2 2 6 3" xfId="19914"/>
    <cellStyle name="Camp Output Field General 11 2 2 6 4" xfId="19915"/>
    <cellStyle name="Camp Output Field General 11 2 2 6 5" xfId="19916"/>
    <cellStyle name="Camp Output Field General 11 2 2 6 6" xfId="19917"/>
    <cellStyle name="Camp Output Field General 11 2 2 6 7" xfId="19918"/>
    <cellStyle name="Camp Output Field General 11 2 2 7" xfId="19919"/>
    <cellStyle name="Camp Output Field General 11 2 2 8" xfId="19920"/>
    <cellStyle name="Camp Output Field General 11 2 2 9" xfId="19921"/>
    <cellStyle name="Camp Output Field General 11 2 3" xfId="19922"/>
    <cellStyle name="Camp Output Field General 11 2 3 2" xfId="19923"/>
    <cellStyle name="Camp Output Field General 11 2 3 2 2" xfId="19924"/>
    <cellStyle name="Camp Output Field General 11 2 3 2 2 2" xfId="19925"/>
    <cellStyle name="Camp Output Field General 11 2 3 2 2 3" xfId="19926"/>
    <cellStyle name="Camp Output Field General 11 2 3 2 2 4" xfId="19927"/>
    <cellStyle name="Camp Output Field General 11 2 3 2 2 5" xfId="19928"/>
    <cellStyle name="Camp Output Field General 11 2 3 2 2 6" xfId="19929"/>
    <cellStyle name="Camp Output Field General 11 2 3 2 2 7" xfId="19930"/>
    <cellStyle name="Camp Output Field General 11 2 3 2 2 8" xfId="19931"/>
    <cellStyle name="Camp Output Field General 11 2 3 2 3" xfId="19932"/>
    <cellStyle name="Camp Output Field General 11 2 3 2 3 2" xfId="19933"/>
    <cellStyle name="Camp Output Field General 11 2 3 2 4" xfId="19934"/>
    <cellStyle name="Camp Output Field General 11 2 3 2 5" xfId="19935"/>
    <cellStyle name="Camp Output Field General 11 2 3 2 6" xfId="19936"/>
    <cellStyle name="Camp Output Field General 11 2 3 2 7" xfId="19937"/>
    <cellStyle name="Camp Output Field General 11 2 3 3" xfId="19938"/>
    <cellStyle name="Camp Output Field General 11 2 3 3 2" xfId="19939"/>
    <cellStyle name="Camp Output Field General 11 2 3 3 3" xfId="19940"/>
    <cellStyle name="Camp Output Field General 11 2 3 3 4" xfId="19941"/>
    <cellStyle name="Camp Output Field General 11 2 3 3 5" xfId="19942"/>
    <cellStyle name="Camp Output Field General 11 2 3 3 6" xfId="19943"/>
    <cellStyle name="Camp Output Field General 11 2 3 3 7" xfId="19944"/>
    <cellStyle name="Camp Output Field General 11 2 3 4" xfId="19945"/>
    <cellStyle name="Camp Output Field General 11 2 3 5" xfId="19946"/>
    <cellStyle name="Camp Output Field General 11 2 3 6" xfId="19947"/>
    <cellStyle name="Camp Output Field General 11 2 3 7" xfId="19948"/>
    <cellStyle name="Camp Output Field General 11 2 3 8" xfId="19949"/>
    <cellStyle name="Camp Output Field General 11 2 4" xfId="19950"/>
    <cellStyle name="Camp Output Field General 11 2 4 2" xfId="19951"/>
    <cellStyle name="Camp Output Field General 11 2 4 2 2" xfId="19952"/>
    <cellStyle name="Camp Output Field General 11 2 4 2 2 2" xfId="19953"/>
    <cellStyle name="Camp Output Field General 11 2 4 2 2 3" xfId="19954"/>
    <cellStyle name="Camp Output Field General 11 2 4 2 2 4" xfId="19955"/>
    <cellStyle name="Camp Output Field General 11 2 4 2 2 5" xfId="19956"/>
    <cellStyle name="Camp Output Field General 11 2 4 2 2 6" xfId="19957"/>
    <cellStyle name="Camp Output Field General 11 2 4 2 2 7" xfId="19958"/>
    <cellStyle name="Camp Output Field General 11 2 4 2 2 8" xfId="19959"/>
    <cellStyle name="Camp Output Field General 11 2 4 2 3" xfId="19960"/>
    <cellStyle name="Camp Output Field General 11 2 4 2 3 2" xfId="19961"/>
    <cellStyle name="Camp Output Field General 11 2 4 2 4" xfId="19962"/>
    <cellStyle name="Camp Output Field General 11 2 4 2 5" xfId="19963"/>
    <cellStyle name="Camp Output Field General 11 2 4 2 6" xfId="19964"/>
    <cellStyle name="Camp Output Field General 11 2 4 2 7" xfId="19965"/>
    <cellStyle name="Camp Output Field General 11 2 4 3" xfId="19966"/>
    <cellStyle name="Camp Output Field General 11 2 4 3 2" xfId="19967"/>
    <cellStyle name="Camp Output Field General 11 2 4 3 3" xfId="19968"/>
    <cellStyle name="Camp Output Field General 11 2 4 3 4" xfId="19969"/>
    <cellStyle name="Camp Output Field General 11 2 4 3 5" xfId="19970"/>
    <cellStyle name="Camp Output Field General 11 2 4 3 6" xfId="19971"/>
    <cellStyle name="Camp Output Field General 11 2 4 3 7" xfId="19972"/>
    <cellStyle name="Camp Output Field General 11 2 4 4" xfId="19973"/>
    <cellStyle name="Camp Output Field General 11 2 4 5" xfId="19974"/>
    <cellStyle name="Camp Output Field General 11 2 4 6" xfId="19975"/>
    <cellStyle name="Camp Output Field General 11 2 4 7" xfId="19976"/>
    <cellStyle name="Camp Output Field General 11 2 4 8" xfId="19977"/>
    <cellStyle name="Camp Output Field General 11 2 5" xfId="19978"/>
    <cellStyle name="Camp Output Field General 11 2 5 2" xfId="19979"/>
    <cellStyle name="Camp Output Field General 11 2 5 2 2" xfId="19980"/>
    <cellStyle name="Camp Output Field General 11 2 5 2 2 2" xfId="19981"/>
    <cellStyle name="Camp Output Field General 11 2 5 2 2 3" xfId="19982"/>
    <cellStyle name="Camp Output Field General 11 2 5 2 2 4" xfId="19983"/>
    <cellStyle name="Camp Output Field General 11 2 5 2 2 5" xfId="19984"/>
    <cellStyle name="Camp Output Field General 11 2 5 2 2 6" xfId="19985"/>
    <cellStyle name="Camp Output Field General 11 2 5 2 2 7" xfId="19986"/>
    <cellStyle name="Camp Output Field General 11 2 5 2 2 8" xfId="19987"/>
    <cellStyle name="Camp Output Field General 11 2 5 2 3" xfId="19988"/>
    <cellStyle name="Camp Output Field General 11 2 5 2 3 2" xfId="19989"/>
    <cellStyle name="Camp Output Field General 11 2 5 2 4" xfId="19990"/>
    <cellStyle name="Camp Output Field General 11 2 5 2 5" xfId="19991"/>
    <cellStyle name="Camp Output Field General 11 2 5 2 6" xfId="19992"/>
    <cellStyle name="Camp Output Field General 11 2 5 2 7" xfId="19993"/>
    <cellStyle name="Camp Output Field General 11 2 5 3" xfId="19994"/>
    <cellStyle name="Camp Output Field General 11 2 5 3 2" xfId="19995"/>
    <cellStyle name="Camp Output Field General 11 2 5 3 3" xfId="19996"/>
    <cellStyle name="Camp Output Field General 11 2 5 3 4" xfId="19997"/>
    <cellStyle name="Camp Output Field General 11 2 5 3 5" xfId="19998"/>
    <cellStyle name="Camp Output Field General 11 2 5 3 6" xfId="19999"/>
    <cellStyle name="Camp Output Field General 11 2 5 3 7" xfId="20000"/>
    <cellStyle name="Camp Output Field General 11 2 5 4" xfId="20001"/>
    <cellStyle name="Camp Output Field General 11 2 5 5" xfId="20002"/>
    <cellStyle name="Camp Output Field General 11 2 5 6" xfId="20003"/>
    <cellStyle name="Camp Output Field General 11 2 5 7" xfId="20004"/>
    <cellStyle name="Camp Output Field General 11 2 5 8" xfId="20005"/>
    <cellStyle name="Camp Output Field General 11 2 6" xfId="20006"/>
    <cellStyle name="Camp Output Field General 11 2 6 2" xfId="20007"/>
    <cellStyle name="Camp Output Field General 11 2 6 2 2" xfId="20008"/>
    <cellStyle name="Camp Output Field General 11 2 6 2 3" xfId="20009"/>
    <cellStyle name="Camp Output Field General 11 2 6 2 4" xfId="20010"/>
    <cellStyle name="Camp Output Field General 11 2 6 2 5" xfId="20011"/>
    <cellStyle name="Camp Output Field General 11 2 6 2 6" xfId="20012"/>
    <cellStyle name="Camp Output Field General 11 2 6 2 7" xfId="20013"/>
    <cellStyle name="Camp Output Field General 11 2 6 2 8" xfId="20014"/>
    <cellStyle name="Camp Output Field General 11 2 6 3" xfId="20015"/>
    <cellStyle name="Camp Output Field General 11 2 6 3 2" xfId="20016"/>
    <cellStyle name="Camp Output Field General 11 2 6 4" xfId="20017"/>
    <cellStyle name="Camp Output Field General 11 2 6 5" xfId="20018"/>
    <cellStyle name="Camp Output Field General 11 2 6 6" xfId="20019"/>
    <cellStyle name="Camp Output Field General 11 2 6 7" xfId="20020"/>
    <cellStyle name="Camp Output Field General 11 2 7" xfId="20021"/>
    <cellStyle name="Camp Output Field General 11 2 7 2" xfId="20022"/>
    <cellStyle name="Camp Output Field General 11 2 7 3" xfId="20023"/>
    <cellStyle name="Camp Output Field General 11 2 7 4" xfId="20024"/>
    <cellStyle name="Camp Output Field General 11 2 7 5" xfId="20025"/>
    <cellStyle name="Camp Output Field General 11 2 7 6" xfId="20026"/>
    <cellStyle name="Camp Output Field General 11 2 7 7" xfId="20027"/>
    <cellStyle name="Camp Output Field General 11 2 8" xfId="20028"/>
    <cellStyle name="Camp Output Field General 11 2 9" xfId="20029"/>
    <cellStyle name="Camp Output Field General 11 3" xfId="20030"/>
    <cellStyle name="Camp Output Field General 11 3 10" xfId="20031"/>
    <cellStyle name="Camp Output Field General 11 3 11" xfId="20032"/>
    <cellStyle name="Camp Output Field General 11 3 2" xfId="20033"/>
    <cellStyle name="Camp Output Field General 11 3 2 2" xfId="20034"/>
    <cellStyle name="Camp Output Field General 11 3 2 2 2" xfId="20035"/>
    <cellStyle name="Camp Output Field General 11 3 2 2 2 2" xfId="20036"/>
    <cellStyle name="Camp Output Field General 11 3 2 2 2 3" xfId="20037"/>
    <cellStyle name="Camp Output Field General 11 3 2 2 2 4" xfId="20038"/>
    <cellStyle name="Camp Output Field General 11 3 2 2 2 5" xfId="20039"/>
    <cellStyle name="Camp Output Field General 11 3 2 2 2 6" xfId="20040"/>
    <cellStyle name="Camp Output Field General 11 3 2 2 2 7" xfId="20041"/>
    <cellStyle name="Camp Output Field General 11 3 2 2 2 8" xfId="20042"/>
    <cellStyle name="Camp Output Field General 11 3 2 2 3" xfId="20043"/>
    <cellStyle name="Camp Output Field General 11 3 2 2 3 2" xfId="20044"/>
    <cellStyle name="Camp Output Field General 11 3 2 2 4" xfId="20045"/>
    <cellStyle name="Camp Output Field General 11 3 2 2 5" xfId="20046"/>
    <cellStyle name="Camp Output Field General 11 3 2 2 6" xfId="20047"/>
    <cellStyle name="Camp Output Field General 11 3 2 2 7" xfId="20048"/>
    <cellStyle name="Camp Output Field General 11 3 2 3" xfId="20049"/>
    <cellStyle name="Camp Output Field General 11 3 2 3 2" xfId="20050"/>
    <cellStyle name="Camp Output Field General 11 3 2 3 3" xfId="20051"/>
    <cellStyle name="Camp Output Field General 11 3 2 3 4" xfId="20052"/>
    <cellStyle name="Camp Output Field General 11 3 2 3 5" xfId="20053"/>
    <cellStyle name="Camp Output Field General 11 3 2 3 6" xfId="20054"/>
    <cellStyle name="Camp Output Field General 11 3 2 3 7" xfId="20055"/>
    <cellStyle name="Camp Output Field General 11 3 2 4" xfId="20056"/>
    <cellStyle name="Camp Output Field General 11 3 2 5" xfId="20057"/>
    <cellStyle name="Camp Output Field General 11 3 2 6" xfId="20058"/>
    <cellStyle name="Camp Output Field General 11 3 2 7" xfId="20059"/>
    <cellStyle name="Camp Output Field General 11 3 2 8" xfId="20060"/>
    <cellStyle name="Camp Output Field General 11 3 3" xfId="20061"/>
    <cellStyle name="Camp Output Field General 11 3 3 2" xfId="20062"/>
    <cellStyle name="Camp Output Field General 11 3 3 2 2" xfId="20063"/>
    <cellStyle name="Camp Output Field General 11 3 3 2 2 2" xfId="20064"/>
    <cellStyle name="Camp Output Field General 11 3 3 2 2 3" xfId="20065"/>
    <cellStyle name="Camp Output Field General 11 3 3 2 2 4" xfId="20066"/>
    <cellStyle name="Camp Output Field General 11 3 3 2 2 5" xfId="20067"/>
    <cellStyle name="Camp Output Field General 11 3 3 2 2 6" xfId="20068"/>
    <cellStyle name="Camp Output Field General 11 3 3 2 2 7" xfId="20069"/>
    <cellStyle name="Camp Output Field General 11 3 3 2 2 8" xfId="20070"/>
    <cellStyle name="Camp Output Field General 11 3 3 2 3" xfId="20071"/>
    <cellStyle name="Camp Output Field General 11 3 3 2 3 2" xfId="20072"/>
    <cellStyle name="Camp Output Field General 11 3 3 2 4" xfId="20073"/>
    <cellStyle name="Camp Output Field General 11 3 3 2 5" xfId="20074"/>
    <cellStyle name="Camp Output Field General 11 3 3 2 6" xfId="20075"/>
    <cellStyle name="Camp Output Field General 11 3 3 2 7" xfId="20076"/>
    <cellStyle name="Camp Output Field General 11 3 3 3" xfId="20077"/>
    <cellStyle name="Camp Output Field General 11 3 3 3 2" xfId="20078"/>
    <cellStyle name="Camp Output Field General 11 3 3 3 3" xfId="20079"/>
    <cellStyle name="Camp Output Field General 11 3 3 3 4" xfId="20080"/>
    <cellStyle name="Camp Output Field General 11 3 3 3 5" xfId="20081"/>
    <cellStyle name="Camp Output Field General 11 3 3 3 6" xfId="20082"/>
    <cellStyle name="Camp Output Field General 11 3 3 3 7" xfId="20083"/>
    <cellStyle name="Camp Output Field General 11 3 3 4" xfId="20084"/>
    <cellStyle name="Camp Output Field General 11 3 3 5" xfId="20085"/>
    <cellStyle name="Camp Output Field General 11 3 3 6" xfId="20086"/>
    <cellStyle name="Camp Output Field General 11 3 3 7" xfId="20087"/>
    <cellStyle name="Camp Output Field General 11 3 3 8" xfId="20088"/>
    <cellStyle name="Camp Output Field General 11 3 4" xfId="20089"/>
    <cellStyle name="Camp Output Field General 11 3 4 2" xfId="20090"/>
    <cellStyle name="Camp Output Field General 11 3 4 2 2" xfId="20091"/>
    <cellStyle name="Camp Output Field General 11 3 4 2 2 2" xfId="20092"/>
    <cellStyle name="Camp Output Field General 11 3 4 2 2 3" xfId="20093"/>
    <cellStyle name="Camp Output Field General 11 3 4 2 2 4" xfId="20094"/>
    <cellStyle name="Camp Output Field General 11 3 4 2 2 5" xfId="20095"/>
    <cellStyle name="Camp Output Field General 11 3 4 2 2 6" xfId="20096"/>
    <cellStyle name="Camp Output Field General 11 3 4 2 2 7" xfId="20097"/>
    <cellStyle name="Camp Output Field General 11 3 4 2 2 8" xfId="20098"/>
    <cellStyle name="Camp Output Field General 11 3 4 2 3" xfId="20099"/>
    <cellStyle name="Camp Output Field General 11 3 4 2 3 2" xfId="20100"/>
    <cellStyle name="Camp Output Field General 11 3 4 2 4" xfId="20101"/>
    <cellStyle name="Camp Output Field General 11 3 4 2 5" xfId="20102"/>
    <cellStyle name="Camp Output Field General 11 3 4 2 6" xfId="20103"/>
    <cellStyle name="Camp Output Field General 11 3 4 2 7" xfId="20104"/>
    <cellStyle name="Camp Output Field General 11 3 4 3" xfId="20105"/>
    <cellStyle name="Camp Output Field General 11 3 4 3 2" xfId="20106"/>
    <cellStyle name="Camp Output Field General 11 3 4 3 3" xfId="20107"/>
    <cellStyle name="Camp Output Field General 11 3 4 3 4" xfId="20108"/>
    <cellStyle name="Camp Output Field General 11 3 4 3 5" xfId="20109"/>
    <cellStyle name="Camp Output Field General 11 3 4 3 6" xfId="20110"/>
    <cellStyle name="Camp Output Field General 11 3 4 3 7" xfId="20111"/>
    <cellStyle name="Camp Output Field General 11 3 4 4" xfId="20112"/>
    <cellStyle name="Camp Output Field General 11 3 4 5" xfId="20113"/>
    <cellStyle name="Camp Output Field General 11 3 4 6" xfId="20114"/>
    <cellStyle name="Camp Output Field General 11 3 4 7" xfId="20115"/>
    <cellStyle name="Camp Output Field General 11 3 4 8" xfId="20116"/>
    <cellStyle name="Camp Output Field General 11 3 5" xfId="20117"/>
    <cellStyle name="Camp Output Field General 11 3 5 2" xfId="20118"/>
    <cellStyle name="Camp Output Field General 11 3 5 2 2" xfId="20119"/>
    <cellStyle name="Camp Output Field General 11 3 5 2 3" xfId="20120"/>
    <cellStyle name="Camp Output Field General 11 3 5 2 4" xfId="20121"/>
    <cellStyle name="Camp Output Field General 11 3 5 2 5" xfId="20122"/>
    <cellStyle name="Camp Output Field General 11 3 5 2 6" xfId="20123"/>
    <cellStyle name="Camp Output Field General 11 3 5 2 7" xfId="20124"/>
    <cellStyle name="Camp Output Field General 11 3 5 2 8" xfId="20125"/>
    <cellStyle name="Camp Output Field General 11 3 5 3" xfId="20126"/>
    <cellStyle name="Camp Output Field General 11 3 5 3 2" xfId="20127"/>
    <cellStyle name="Camp Output Field General 11 3 5 4" xfId="20128"/>
    <cellStyle name="Camp Output Field General 11 3 5 5" xfId="20129"/>
    <cellStyle name="Camp Output Field General 11 3 5 6" xfId="20130"/>
    <cellStyle name="Camp Output Field General 11 3 5 7" xfId="20131"/>
    <cellStyle name="Camp Output Field General 11 3 6" xfId="20132"/>
    <cellStyle name="Camp Output Field General 11 3 6 2" xfId="20133"/>
    <cellStyle name="Camp Output Field General 11 3 6 3" xfId="20134"/>
    <cellStyle name="Camp Output Field General 11 3 6 4" xfId="20135"/>
    <cellStyle name="Camp Output Field General 11 3 6 5" xfId="20136"/>
    <cellStyle name="Camp Output Field General 11 3 6 6" xfId="20137"/>
    <cellStyle name="Camp Output Field General 11 3 6 7" xfId="20138"/>
    <cellStyle name="Camp Output Field General 11 3 7" xfId="20139"/>
    <cellStyle name="Camp Output Field General 11 3 8" xfId="20140"/>
    <cellStyle name="Camp Output Field General 11 3 9" xfId="20141"/>
    <cellStyle name="Camp Output Field General 11 4" xfId="20142"/>
    <cellStyle name="Camp Output Field General 11 4 10" xfId="20143"/>
    <cellStyle name="Camp Output Field General 11 4 11" xfId="20144"/>
    <cellStyle name="Camp Output Field General 11 4 2" xfId="20145"/>
    <cellStyle name="Camp Output Field General 11 4 2 2" xfId="20146"/>
    <cellStyle name="Camp Output Field General 11 4 2 2 2" xfId="20147"/>
    <cellStyle name="Camp Output Field General 11 4 2 2 2 2" xfId="20148"/>
    <cellStyle name="Camp Output Field General 11 4 2 2 2 3" xfId="20149"/>
    <cellStyle name="Camp Output Field General 11 4 2 2 2 4" xfId="20150"/>
    <cellStyle name="Camp Output Field General 11 4 2 2 2 5" xfId="20151"/>
    <cellStyle name="Camp Output Field General 11 4 2 2 2 6" xfId="20152"/>
    <cellStyle name="Camp Output Field General 11 4 2 2 2 7" xfId="20153"/>
    <cellStyle name="Camp Output Field General 11 4 2 2 2 8" xfId="20154"/>
    <cellStyle name="Camp Output Field General 11 4 2 2 3" xfId="20155"/>
    <cellStyle name="Camp Output Field General 11 4 2 2 3 2" xfId="20156"/>
    <cellStyle name="Camp Output Field General 11 4 2 2 4" xfId="20157"/>
    <cellStyle name="Camp Output Field General 11 4 2 2 5" xfId="20158"/>
    <cellStyle name="Camp Output Field General 11 4 2 2 6" xfId="20159"/>
    <cellStyle name="Camp Output Field General 11 4 2 2 7" xfId="20160"/>
    <cellStyle name="Camp Output Field General 11 4 2 3" xfId="20161"/>
    <cellStyle name="Camp Output Field General 11 4 2 3 2" xfId="20162"/>
    <cellStyle name="Camp Output Field General 11 4 2 3 3" xfId="20163"/>
    <cellStyle name="Camp Output Field General 11 4 2 3 4" xfId="20164"/>
    <cellStyle name="Camp Output Field General 11 4 2 3 5" xfId="20165"/>
    <cellStyle name="Camp Output Field General 11 4 2 3 6" xfId="20166"/>
    <cellStyle name="Camp Output Field General 11 4 2 3 7" xfId="20167"/>
    <cellStyle name="Camp Output Field General 11 4 2 4" xfId="20168"/>
    <cellStyle name="Camp Output Field General 11 4 2 5" xfId="20169"/>
    <cellStyle name="Camp Output Field General 11 4 2 6" xfId="20170"/>
    <cellStyle name="Camp Output Field General 11 4 2 7" xfId="20171"/>
    <cellStyle name="Camp Output Field General 11 4 2 8" xfId="20172"/>
    <cellStyle name="Camp Output Field General 11 4 3" xfId="20173"/>
    <cellStyle name="Camp Output Field General 11 4 3 2" xfId="20174"/>
    <cellStyle name="Camp Output Field General 11 4 3 2 2" xfId="20175"/>
    <cellStyle name="Camp Output Field General 11 4 3 2 2 2" xfId="20176"/>
    <cellStyle name="Camp Output Field General 11 4 3 2 2 3" xfId="20177"/>
    <cellStyle name="Camp Output Field General 11 4 3 2 2 4" xfId="20178"/>
    <cellStyle name="Camp Output Field General 11 4 3 2 2 5" xfId="20179"/>
    <cellStyle name="Camp Output Field General 11 4 3 2 2 6" xfId="20180"/>
    <cellStyle name="Camp Output Field General 11 4 3 2 2 7" xfId="20181"/>
    <cellStyle name="Camp Output Field General 11 4 3 2 2 8" xfId="20182"/>
    <cellStyle name="Camp Output Field General 11 4 3 2 3" xfId="20183"/>
    <cellStyle name="Camp Output Field General 11 4 3 2 3 2" xfId="20184"/>
    <cellStyle name="Camp Output Field General 11 4 3 2 4" xfId="20185"/>
    <cellStyle name="Camp Output Field General 11 4 3 2 5" xfId="20186"/>
    <cellStyle name="Camp Output Field General 11 4 3 2 6" xfId="20187"/>
    <cellStyle name="Camp Output Field General 11 4 3 2 7" xfId="20188"/>
    <cellStyle name="Camp Output Field General 11 4 3 3" xfId="20189"/>
    <cellStyle name="Camp Output Field General 11 4 3 3 2" xfId="20190"/>
    <cellStyle name="Camp Output Field General 11 4 3 3 3" xfId="20191"/>
    <cellStyle name="Camp Output Field General 11 4 3 3 4" xfId="20192"/>
    <cellStyle name="Camp Output Field General 11 4 3 3 5" xfId="20193"/>
    <cellStyle name="Camp Output Field General 11 4 3 3 6" xfId="20194"/>
    <cellStyle name="Camp Output Field General 11 4 3 3 7" xfId="20195"/>
    <cellStyle name="Camp Output Field General 11 4 3 4" xfId="20196"/>
    <cellStyle name="Camp Output Field General 11 4 3 5" xfId="20197"/>
    <cellStyle name="Camp Output Field General 11 4 3 6" xfId="20198"/>
    <cellStyle name="Camp Output Field General 11 4 3 7" xfId="20199"/>
    <cellStyle name="Camp Output Field General 11 4 3 8" xfId="20200"/>
    <cellStyle name="Camp Output Field General 11 4 4" xfId="20201"/>
    <cellStyle name="Camp Output Field General 11 4 4 2" xfId="20202"/>
    <cellStyle name="Camp Output Field General 11 4 4 2 2" xfId="20203"/>
    <cellStyle name="Camp Output Field General 11 4 4 2 2 2" xfId="20204"/>
    <cellStyle name="Camp Output Field General 11 4 4 2 2 3" xfId="20205"/>
    <cellStyle name="Camp Output Field General 11 4 4 2 2 4" xfId="20206"/>
    <cellStyle name="Camp Output Field General 11 4 4 2 2 5" xfId="20207"/>
    <cellStyle name="Camp Output Field General 11 4 4 2 2 6" xfId="20208"/>
    <cellStyle name="Camp Output Field General 11 4 4 2 2 7" xfId="20209"/>
    <cellStyle name="Camp Output Field General 11 4 4 2 2 8" xfId="20210"/>
    <cellStyle name="Camp Output Field General 11 4 4 2 3" xfId="20211"/>
    <cellStyle name="Camp Output Field General 11 4 4 2 3 2" xfId="20212"/>
    <cellStyle name="Camp Output Field General 11 4 4 2 4" xfId="20213"/>
    <cellStyle name="Camp Output Field General 11 4 4 2 5" xfId="20214"/>
    <cellStyle name="Camp Output Field General 11 4 4 2 6" xfId="20215"/>
    <cellStyle name="Camp Output Field General 11 4 4 2 7" xfId="20216"/>
    <cellStyle name="Camp Output Field General 11 4 4 3" xfId="20217"/>
    <cellStyle name="Camp Output Field General 11 4 4 3 2" xfId="20218"/>
    <cellStyle name="Camp Output Field General 11 4 4 3 3" xfId="20219"/>
    <cellStyle name="Camp Output Field General 11 4 4 3 4" xfId="20220"/>
    <cellStyle name="Camp Output Field General 11 4 4 3 5" xfId="20221"/>
    <cellStyle name="Camp Output Field General 11 4 4 3 6" xfId="20222"/>
    <cellStyle name="Camp Output Field General 11 4 4 3 7" xfId="20223"/>
    <cellStyle name="Camp Output Field General 11 4 4 4" xfId="20224"/>
    <cellStyle name="Camp Output Field General 11 4 4 5" xfId="20225"/>
    <cellStyle name="Camp Output Field General 11 4 4 6" xfId="20226"/>
    <cellStyle name="Camp Output Field General 11 4 4 7" xfId="20227"/>
    <cellStyle name="Camp Output Field General 11 4 4 8" xfId="20228"/>
    <cellStyle name="Camp Output Field General 11 4 5" xfId="20229"/>
    <cellStyle name="Camp Output Field General 11 4 5 2" xfId="20230"/>
    <cellStyle name="Camp Output Field General 11 4 5 2 2" xfId="20231"/>
    <cellStyle name="Camp Output Field General 11 4 5 2 3" xfId="20232"/>
    <cellStyle name="Camp Output Field General 11 4 5 2 4" xfId="20233"/>
    <cellStyle name="Camp Output Field General 11 4 5 2 5" xfId="20234"/>
    <cellStyle name="Camp Output Field General 11 4 5 2 6" xfId="20235"/>
    <cellStyle name="Camp Output Field General 11 4 5 2 7" xfId="20236"/>
    <cellStyle name="Camp Output Field General 11 4 5 2 8" xfId="20237"/>
    <cellStyle name="Camp Output Field General 11 4 5 3" xfId="20238"/>
    <cellStyle name="Camp Output Field General 11 4 5 3 2" xfId="20239"/>
    <cellStyle name="Camp Output Field General 11 4 5 4" xfId="20240"/>
    <cellStyle name="Camp Output Field General 11 4 5 5" xfId="20241"/>
    <cellStyle name="Camp Output Field General 11 4 5 6" xfId="20242"/>
    <cellStyle name="Camp Output Field General 11 4 5 7" xfId="20243"/>
    <cellStyle name="Camp Output Field General 11 4 6" xfId="20244"/>
    <cellStyle name="Camp Output Field General 11 4 6 2" xfId="20245"/>
    <cellStyle name="Camp Output Field General 11 4 6 3" xfId="20246"/>
    <cellStyle name="Camp Output Field General 11 4 6 4" xfId="20247"/>
    <cellStyle name="Camp Output Field General 11 4 6 5" xfId="20248"/>
    <cellStyle name="Camp Output Field General 11 4 6 6" xfId="20249"/>
    <cellStyle name="Camp Output Field General 11 4 6 7" xfId="20250"/>
    <cellStyle name="Camp Output Field General 11 4 7" xfId="20251"/>
    <cellStyle name="Camp Output Field General 11 4 8" xfId="20252"/>
    <cellStyle name="Camp Output Field General 11 4 9" xfId="20253"/>
    <cellStyle name="Camp Output Field General 11 5" xfId="20254"/>
    <cellStyle name="Camp Output Field General 11 5 2" xfId="20255"/>
    <cellStyle name="Camp Output Field General 11 5 2 2" xfId="20256"/>
    <cellStyle name="Camp Output Field General 11 5 2 2 2" xfId="20257"/>
    <cellStyle name="Camp Output Field General 11 5 2 2 3" xfId="20258"/>
    <cellStyle name="Camp Output Field General 11 5 2 2 4" xfId="20259"/>
    <cellStyle name="Camp Output Field General 11 5 2 2 5" xfId="20260"/>
    <cellStyle name="Camp Output Field General 11 5 2 2 6" xfId="20261"/>
    <cellStyle name="Camp Output Field General 11 5 2 2 7" xfId="20262"/>
    <cellStyle name="Camp Output Field General 11 5 2 2 8" xfId="20263"/>
    <cellStyle name="Camp Output Field General 11 5 2 3" xfId="20264"/>
    <cellStyle name="Camp Output Field General 11 5 2 3 2" xfId="20265"/>
    <cellStyle name="Camp Output Field General 11 5 2 4" xfId="20266"/>
    <cellStyle name="Camp Output Field General 11 5 2 5" xfId="20267"/>
    <cellStyle name="Camp Output Field General 11 5 2 6" xfId="20268"/>
    <cellStyle name="Camp Output Field General 11 5 2 7" xfId="20269"/>
    <cellStyle name="Camp Output Field General 11 5 3" xfId="20270"/>
    <cellStyle name="Camp Output Field General 11 5 3 2" xfId="20271"/>
    <cellStyle name="Camp Output Field General 11 5 3 3" xfId="20272"/>
    <cellStyle name="Camp Output Field General 11 5 3 4" xfId="20273"/>
    <cellStyle name="Camp Output Field General 11 5 3 5" xfId="20274"/>
    <cellStyle name="Camp Output Field General 11 5 3 6" xfId="20275"/>
    <cellStyle name="Camp Output Field General 11 5 3 7" xfId="20276"/>
    <cellStyle name="Camp Output Field General 11 5 4" xfId="20277"/>
    <cellStyle name="Camp Output Field General 11 5 5" xfId="20278"/>
    <cellStyle name="Camp Output Field General 11 5 6" xfId="20279"/>
    <cellStyle name="Camp Output Field General 11 5 7" xfId="20280"/>
    <cellStyle name="Camp Output Field General 11 5 8" xfId="20281"/>
    <cellStyle name="Camp Output Field General 11 6" xfId="20282"/>
    <cellStyle name="Camp Output Field General 11 6 2" xfId="20283"/>
    <cellStyle name="Camp Output Field General 11 6 2 2" xfId="20284"/>
    <cellStyle name="Camp Output Field General 11 6 2 2 2" xfId="20285"/>
    <cellStyle name="Camp Output Field General 11 6 2 2 3" xfId="20286"/>
    <cellStyle name="Camp Output Field General 11 6 2 2 4" xfId="20287"/>
    <cellStyle name="Camp Output Field General 11 6 2 2 5" xfId="20288"/>
    <cellStyle name="Camp Output Field General 11 6 2 2 6" xfId="20289"/>
    <cellStyle name="Camp Output Field General 11 6 2 2 7" xfId="20290"/>
    <cellStyle name="Camp Output Field General 11 6 2 2 8" xfId="20291"/>
    <cellStyle name="Camp Output Field General 11 6 2 3" xfId="20292"/>
    <cellStyle name="Camp Output Field General 11 6 2 3 2" xfId="20293"/>
    <cellStyle name="Camp Output Field General 11 6 2 4" xfId="20294"/>
    <cellStyle name="Camp Output Field General 11 6 2 5" xfId="20295"/>
    <cellStyle name="Camp Output Field General 11 6 2 6" xfId="20296"/>
    <cellStyle name="Camp Output Field General 11 6 2 7" xfId="20297"/>
    <cellStyle name="Camp Output Field General 11 6 3" xfId="20298"/>
    <cellStyle name="Camp Output Field General 11 6 3 2" xfId="20299"/>
    <cellStyle name="Camp Output Field General 11 6 3 3" xfId="20300"/>
    <cellStyle name="Camp Output Field General 11 6 3 4" xfId="20301"/>
    <cellStyle name="Camp Output Field General 11 6 3 5" xfId="20302"/>
    <cellStyle name="Camp Output Field General 11 6 3 6" xfId="20303"/>
    <cellStyle name="Camp Output Field General 11 6 3 7" xfId="20304"/>
    <cellStyle name="Camp Output Field General 11 6 4" xfId="20305"/>
    <cellStyle name="Camp Output Field General 11 6 5" xfId="20306"/>
    <cellStyle name="Camp Output Field General 11 6 6" xfId="20307"/>
    <cellStyle name="Camp Output Field General 11 6 7" xfId="20308"/>
    <cellStyle name="Camp Output Field General 11 6 8" xfId="20309"/>
    <cellStyle name="Camp Output Field General 11 7" xfId="20310"/>
    <cellStyle name="Camp Output Field General 11 7 2" xfId="20311"/>
    <cellStyle name="Camp Output Field General 11 7 2 2" xfId="20312"/>
    <cellStyle name="Camp Output Field General 11 7 2 2 2" xfId="20313"/>
    <cellStyle name="Camp Output Field General 11 7 2 2 3" xfId="20314"/>
    <cellStyle name="Camp Output Field General 11 7 2 2 4" xfId="20315"/>
    <cellStyle name="Camp Output Field General 11 7 2 2 5" xfId="20316"/>
    <cellStyle name="Camp Output Field General 11 7 2 2 6" xfId="20317"/>
    <cellStyle name="Camp Output Field General 11 7 2 2 7" xfId="20318"/>
    <cellStyle name="Camp Output Field General 11 7 2 2 8" xfId="20319"/>
    <cellStyle name="Camp Output Field General 11 7 2 3" xfId="20320"/>
    <cellStyle name="Camp Output Field General 11 7 2 3 2" xfId="20321"/>
    <cellStyle name="Camp Output Field General 11 7 2 4" xfId="20322"/>
    <cellStyle name="Camp Output Field General 11 7 2 5" xfId="20323"/>
    <cellStyle name="Camp Output Field General 11 7 2 6" xfId="20324"/>
    <cellStyle name="Camp Output Field General 11 7 2 7" xfId="20325"/>
    <cellStyle name="Camp Output Field General 11 7 3" xfId="20326"/>
    <cellStyle name="Camp Output Field General 11 7 3 2" xfId="20327"/>
    <cellStyle name="Camp Output Field General 11 7 3 3" xfId="20328"/>
    <cellStyle name="Camp Output Field General 11 7 3 4" xfId="20329"/>
    <cellStyle name="Camp Output Field General 11 7 3 5" xfId="20330"/>
    <cellStyle name="Camp Output Field General 11 7 3 6" xfId="20331"/>
    <cellStyle name="Camp Output Field General 11 7 3 7" xfId="20332"/>
    <cellStyle name="Camp Output Field General 11 7 4" xfId="20333"/>
    <cellStyle name="Camp Output Field General 11 7 5" xfId="20334"/>
    <cellStyle name="Camp Output Field General 11 7 6" xfId="20335"/>
    <cellStyle name="Camp Output Field General 11 7 7" xfId="20336"/>
    <cellStyle name="Camp Output Field General 11 7 8" xfId="20337"/>
    <cellStyle name="Camp Output Field General 11 8" xfId="20338"/>
    <cellStyle name="Camp Output Field General 11 8 2" xfId="20339"/>
    <cellStyle name="Camp Output Field General 11 8 2 2" xfId="20340"/>
    <cellStyle name="Camp Output Field General 11 8 2 3" xfId="20341"/>
    <cellStyle name="Camp Output Field General 11 8 2 4" xfId="20342"/>
    <cellStyle name="Camp Output Field General 11 8 2 5" xfId="20343"/>
    <cellStyle name="Camp Output Field General 11 8 2 6" xfId="20344"/>
    <cellStyle name="Camp Output Field General 11 8 2 7" xfId="20345"/>
    <cellStyle name="Camp Output Field General 11 8 2 8" xfId="20346"/>
    <cellStyle name="Camp Output Field General 11 8 3" xfId="20347"/>
    <cellStyle name="Camp Output Field General 11 8 3 2" xfId="20348"/>
    <cellStyle name="Camp Output Field General 11 8 4" xfId="20349"/>
    <cellStyle name="Camp Output Field General 11 8 5" xfId="20350"/>
    <cellStyle name="Camp Output Field General 11 8 6" xfId="20351"/>
    <cellStyle name="Camp Output Field General 11 8 7" xfId="20352"/>
    <cellStyle name="Camp Output Field General 11 9" xfId="20353"/>
    <cellStyle name="Camp Output Field General 11 9 2" xfId="20354"/>
    <cellStyle name="Camp Output Field General 11 9 3" xfId="20355"/>
    <cellStyle name="Camp Output Field General 11 9 4" xfId="20356"/>
    <cellStyle name="Camp Output Field General 11 9 5" xfId="20357"/>
    <cellStyle name="Camp Output Field General 11 9 6" xfId="20358"/>
    <cellStyle name="Camp Output Field General 11 9 7" xfId="20359"/>
    <cellStyle name="Camp Output Field General 12" xfId="20360"/>
    <cellStyle name="Camp Output Field General 12 10" xfId="20361"/>
    <cellStyle name="Camp Output Field General 12 11" xfId="20362"/>
    <cellStyle name="Camp Output Field General 12 12" xfId="20363"/>
    <cellStyle name="Camp Output Field General 12 13" xfId="20364"/>
    <cellStyle name="Camp Output Field General 12 14" xfId="20365"/>
    <cellStyle name="Camp Output Field General 12 2" xfId="20366"/>
    <cellStyle name="Camp Output Field General 12 2 10" xfId="20367"/>
    <cellStyle name="Camp Output Field General 12 2 11" xfId="20368"/>
    <cellStyle name="Camp Output Field General 12 2 12" xfId="20369"/>
    <cellStyle name="Camp Output Field General 12 2 2" xfId="20370"/>
    <cellStyle name="Camp Output Field General 12 2 2 10" xfId="20371"/>
    <cellStyle name="Camp Output Field General 12 2 2 11" xfId="20372"/>
    <cellStyle name="Camp Output Field General 12 2 2 2" xfId="20373"/>
    <cellStyle name="Camp Output Field General 12 2 2 2 2" xfId="20374"/>
    <cellStyle name="Camp Output Field General 12 2 2 2 2 2" xfId="20375"/>
    <cellStyle name="Camp Output Field General 12 2 2 2 2 2 2" xfId="20376"/>
    <cellStyle name="Camp Output Field General 12 2 2 2 2 2 3" xfId="20377"/>
    <cellStyle name="Camp Output Field General 12 2 2 2 2 2 4" xfId="20378"/>
    <cellStyle name="Camp Output Field General 12 2 2 2 2 2 5" xfId="20379"/>
    <cellStyle name="Camp Output Field General 12 2 2 2 2 2 6" xfId="20380"/>
    <cellStyle name="Camp Output Field General 12 2 2 2 2 2 7" xfId="20381"/>
    <cellStyle name="Camp Output Field General 12 2 2 2 2 2 8" xfId="20382"/>
    <cellStyle name="Camp Output Field General 12 2 2 2 2 3" xfId="20383"/>
    <cellStyle name="Camp Output Field General 12 2 2 2 2 3 2" xfId="20384"/>
    <cellStyle name="Camp Output Field General 12 2 2 2 2 4" xfId="20385"/>
    <cellStyle name="Camp Output Field General 12 2 2 2 2 5" xfId="20386"/>
    <cellStyle name="Camp Output Field General 12 2 2 2 2 6" xfId="20387"/>
    <cellStyle name="Camp Output Field General 12 2 2 2 2 7" xfId="20388"/>
    <cellStyle name="Camp Output Field General 12 2 2 2 3" xfId="20389"/>
    <cellStyle name="Camp Output Field General 12 2 2 2 3 2" xfId="20390"/>
    <cellStyle name="Camp Output Field General 12 2 2 2 3 3" xfId="20391"/>
    <cellStyle name="Camp Output Field General 12 2 2 2 3 4" xfId="20392"/>
    <cellStyle name="Camp Output Field General 12 2 2 2 3 5" xfId="20393"/>
    <cellStyle name="Camp Output Field General 12 2 2 2 3 6" xfId="20394"/>
    <cellStyle name="Camp Output Field General 12 2 2 2 3 7" xfId="20395"/>
    <cellStyle name="Camp Output Field General 12 2 2 2 4" xfId="20396"/>
    <cellStyle name="Camp Output Field General 12 2 2 2 5" xfId="20397"/>
    <cellStyle name="Camp Output Field General 12 2 2 2 6" xfId="20398"/>
    <cellStyle name="Camp Output Field General 12 2 2 2 7" xfId="20399"/>
    <cellStyle name="Camp Output Field General 12 2 2 2 8" xfId="20400"/>
    <cellStyle name="Camp Output Field General 12 2 2 3" xfId="20401"/>
    <cellStyle name="Camp Output Field General 12 2 2 3 2" xfId="20402"/>
    <cellStyle name="Camp Output Field General 12 2 2 3 2 2" xfId="20403"/>
    <cellStyle name="Camp Output Field General 12 2 2 3 2 2 2" xfId="20404"/>
    <cellStyle name="Camp Output Field General 12 2 2 3 2 2 3" xfId="20405"/>
    <cellStyle name="Camp Output Field General 12 2 2 3 2 2 4" xfId="20406"/>
    <cellStyle name="Camp Output Field General 12 2 2 3 2 2 5" xfId="20407"/>
    <cellStyle name="Camp Output Field General 12 2 2 3 2 2 6" xfId="20408"/>
    <cellStyle name="Camp Output Field General 12 2 2 3 2 2 7" xfId="20409"/>
    <cellStyle name="Camp Output Field General 12 2 2 3 2 2 8" xfId="20410"/>
    <cellStyle name="Camp Output Field General 12 2 2 3 2 3" xfId="20411"/>
    <cellStyle name="Camp Output Field General 12 2 2 3 2 3 2" xfId="20412"/>
    <cellStyle name="Camp Output Field General 12 2 2 3 2 4" xfId="20413"/>
    <cellStyle name="Camp Output Field General 12 2 2 3 2 5" xfId="20414"/>
    <cellStyle name="Camp Output Field General 12 2 2 3 2 6" xfId="20415"/>
    <cellStyle name="Camp Output Field General 12 2 2 3 2 7" xfId="20416"/>
    <cellStyle name="Camp Output Field General 12 2 2 3 3" xfId="20417"/>
    <cellStyle name="Camp Output Field General 12 2 2 3 3 2" xfId="20418"/>
    <cellStyle name="Camp Output Field General 12 2 2 3 3 3" xfId="20419"/>
    <cellStyle name="Camp Output Field General 12 2 2 3 3 4" xfId="20420"/>
    <cellStyle name="Camp Output Field General 12 2 2 3 3 5" xfId="20421"/>
    <cellStyle name="Camp Output Field General 12 2 2 3 3 6" xfId="20422"/>
    <cellStyle name="Camp Output Field General 12 2 2 3 3 7" xfId="20423"/>
    <cellStyle name="Camp Output Field General 12 2 2 3 4" xfId="20424"/>
    <cellStyle name="Camp Output Field General 12 2 2 3 5" xfId="20425"/>
    <cellStyle name="Camp Output Field General 12 2 2 3 6" xfId="20426"/>
    <cellStyle name="Camp Output Field General 12 2 2 3 7" xfId="20427"/>
    <cellStyle name="Camp Output Field General 12 2 2 3 8" xfId="20428"/>
    <cellStyle name="Camp Output Field General 12 2 2 4" xfId="20429"/>
    <cellStyle name="Camp Output Field General 12 2 2 4 2" xfId="20430"/>
    <cellStyle name="Camp Output Field General 12 2 2 4 2 2" xfId="20431"/>
    <cellStyle name="Camp Output Field General 12 2 2 4 2 2 2" xfId="20432"/>
    <cellStyle name="Camp Output Field General 12 2 2 4 2 2 3" xfId="20433"/>
    <cellStyle name="Camp Output Field General 12 2 2 4 2 2 4" xfId="20434"/>
    <cellStyle name="Camp Output Field General 12 2 2 4 2 2 5" xfId="20435"/>
    <cellStyle name="Camp Output Field General 12 2 2 4 2 2 6" xfId="20436"/>
    <cellStyle name="Camp Output Field General 12 2 2 4 2 2 7" xfId="20437"/>
    <cellStyle name="Camp Output Field General 12 2 2 4 2 2 8" xfId="20438"/>
    <cellStyle name="Camp Output Field General 12 2 2 4 2 3" xfId="20439"/>
    <cellStyle name="Camp Output Field General 12 2 2 4 2 3 2" xfId="20440"/>
    <cellStyle name="Camp Output Field General 12 2 2 4 2 4" xfId="20441"/>
    <cellStyle name="Camp Output Field General 12 2 2 4 2 5" xfId="20442"/>
    <cellStyle name="Camp Output Field General 12 2 2 4 2 6" xfId="20443"/>
    <cellStyle name="Camp Output Field General 12 2 2 4 2 7" xfId="20444"/>
    <cellStyle name="Camp Output Field General 12 2 2 4 3" xfId="20445"/>
    <cellStyle name="Camp Output Field General 12 2 2 4 3 2" xfId="20446"/>
    <cellStyle name="Camp Output Field General 12 2 2 4 3 3" xfId="20447"/>
    <cellStyle name="Camp Output Field General 12 2 2 4 3 4" xfId="20448"/>
    <cellStyle name="Camp Output Field General 12 2 2 4 3 5" xfId="20449"/>
    <cellStyle name="Camp Output Field General 12 2 2 4 3 6" xfId="20450"/>
    <cellStyle name="Camp Output Field General 12 2 2 4 3 7" xfId="20451"/>
    <cellStyle name="Camp Output Field General 12 2 2 4 4" xfId="20452"/>
    <cellStyle name="Camp Output Field General 12 2 2 4 5" xfId="20453"/>
    <cellStyle name="Camp Output Field General 12 2 2 4 6" xfId="20454"/>
    <cellStyle name="Camp Output Field General 12 2 2 4 7" xfId="20455"/>
    <cellStyle name="Camp Output Field General 12 2 2 4 8" xfId="20456"/>
    <cellStyle name="Camp Output Field General 12 2 2 5" xfId="20457"/>
    <cellStyle name="Camp Output Field General 12 2 2 5 2" xfId="20458"/>
    <cellStyle name="Camp Output Field General 12 2 2 5 2 2" xfId="20459"/>
    <cellStyle name="Camp Output Field General 12 2 2 5 2 3" xfId="20460"/>
    <cellStyle name="Camp Output Field General 12 2 2 5 2 4" xfId="20461"/>
    <cellStyle name="Camp Output Field General 12 2 2 5 2 5" xfId="20462"/>
    <cellStyle name="Camp Output Field General 12 2 2 5 2 6" xfId="20463"/>
    <cellStyle name="Camp Output Field General 12 2 2 5 2 7" xfId="20464"/>
    <cellStyle name="Camp Output Field General 12 2 2 5 2 8" xfId="20465"/>
    <cellStyle name="Camp Output Field General 12 2 2 5 3" xfId="20466"/>
    <cellStyle name="Camp Output Field General 12 2 2 5 3 2" xfId="20467"/>
    <cellStyle name="Camp Output Field General 12 2 2 5 4" xfId="20468"/>
    <cellStyle name="Camp Output Field General 12 2 2 5 5" xfId="20469"/>
    <cellStyle name="Camp Output Field General 12 2 2 5 6" xfId="20470"/>
    <cellStyle name="Camp Output Field General 12 2 2 5 7" xfId="20471"/>
    <cellStyle name="Camp Output Field General 12 2 2 6" xfId="20472"/>
    <cellStyle name="Camp Output Field General 12 2 2 6 2" xfId="20473"/>
    <cellStyle name="Camp Output Field General 12 2 2 6 3" xfId="20474"/>
    <cellStyle name="Camp Output Field General 12 2 2 6 4" xfId="20475"/>
    <cellStyle name="Camp Output Field General 12 2 2 6 5" xfId="20476"/>
    <cellStyle name="Camp Output Field General 12 2 2 6 6" xfId="20477"/>
    <cellStyle name="Camp Output Field General 12 2 2 6 7" xfId="20478"/>
    <cellStyle name="Camp Output Field General 12 2 2 7" xfId="20479"/>
    <cellStyle name="Camp Output Field General 12 2 2 8" xfId="20480"/>
    <cellStyle name="Camp Output Field General 12 2 2 9" xfId="20481"/>
    <cellStyle name="Camp Output Field General 12 2 3" xfId="20482"/>
    <cellStyle name="Camp Output Field General 12 2 3 2" xfId="20483"/>
    <cellStyle name="Camp Output Field General 12 2 3 2 2" xfId="20484"/>
    <cellStyle name="Camp Output Field General 12 2 3 2 2 2" xfId="20485"/>
    <cellStyle name="Camp Output Field General 12 2 3 2 2 3" xfId="20486"/>
    <cellStyle name="Camp Output Field General 12 2 3 2 2 4" xfId="20487"/>
    <cellStyle name="Camp Output Field General 12 2 3 2 2 5" xfId="20488"/>
    <cellStyle name="Camp Output Field General 12 2 3 2 2 6" xfId="20489"/>
    <cellStyle name="Camp Output Field General 12 2 3 2 2 7" xfId="20490"/>
    <cellStyle name="Camp Output Field General 12 2 3 2 2 8" xfId="20491"/>
    <cellStyle name="Camp Output Field General 12 2 3 2 3" xfId="20492"/>
    <cellStyle name="Camp Output Field General 12 2 3 2 3 2" xfId="20493"/>
    <cellStyle name="Camp Output Field General 12 2 3 2 4" xfId="20494"/>
    <cellStyle name="Camp Output Field General 12 2 3 2 5" xfId="20495"/>
    <cellStyle name="Camp Output Field General 12 2 3 2 6" xfId="20496"/>
    <cellStyle name="Camp Output Field General 12 2 3 2 7" xfId="20497"/>
    <cellStyle name="Camp Output Field General 12 2 3 3" xfId="20498"/>
    <cellStyle name="Camp Output Field General 12 2 3 3 2" xfId="20499"/>
    <cellStyle name="Camp Output Field General 12 2 3 3 3" xfId="20500"/>
    <cellStyle name="Camp Output Field General 12 2 3 3 4" xfId="20501"/>
    <cellStyle name="Camp Output Field General 12 2 3 3 5" xfId="20502"/>
    <cellStyle name="Camp Output Field General 12 2 3 3 6" xfId="20503"/>
    <cellStyle name="Camp Output Field General 12 2 3 3 7" xfId="20504"/>
    <cellStyle name="Camp Output Field General 12 2 3 4" xfId="20505"/>
    <cellStyle name="Camp Output Field General 12 2 3 5" xfId="20506"/>
    <cellStyle name="Camp Output Field General 12 2 3 6" xfId="20507"/>
    <cellStyle name="Camp Output Field General 12 2 3 7" xfId="20508"/>
    <cellStyle name="Camp Output Field General 12 2 3 8" xfId="20509"/>
    <cellStyle name="Camp Output Field General 12 2 4" xfId="20510"/>
    <cellStyle name="Camp Output Field General 12 2 4 2" xfId="20511"/>
    <cellStyle name="Camp Output Field General 12 2 4 2 2" xfId="20512"/>
    <cellStyle name="Camp Output Field General 12 2 4 2 2 2" xfId="20513"/>
    <cellStyle name="Camp Output Field General 12 2 4 2 2 3" xfId="20514"/>
    <cellStyle name="Camp Output Field General 12 2 4 2 2 4" xfId="20515"/>
    <cellStyle name="Camp Output Field General 12 2 4 2 2 5" xfId="20516"/>
    <cellStyle name="Camp Output Field General 12 2 4 2 2 6" xfId="20517"/>
    <cellStyle name="Camp Output Field General 12 2 4 2 2 7" xfId="20518"/>
    <cellStyle name="Camp Output Field General 12 2 4 2 2 8" xfId="20519"/>
    <cellStyle name="Camp Output Field General 12 2 4 2 3" xfId="20520"/>
    <cellStyle name="Camp Output Field General 12 2 4 2 3 2" xfId="20521"/>
    <cellStyle name="Camp Output Field General 12 2 4 2 4" xfId="20522"/>
    <cellStyle name="Camp Output Field General 12 2 4 2 5" xfId="20523"/>
    <cellStyle name="Camp Output Field General 12 2 4 2 6" xfId="20524"/>
    <cellStyle name="Camp Output Field General 12 2 4 2 7" xfId="20525"/>
    <cellStyle name="Camp Output Field General 12 2 4 3" xfId="20526"/>
    <cellStyle name="Camp Output Field General 12 2 4 3 2" xfId="20527"/>
    <cellStyle name="Camp Output Field General 12 2 4 3 3" xfId="20528"/>
    <cellStyle name="Camp Output Field General 12 2 4 3 4" xfId="20529"/>
    <cellStyle name="Camp Output Field General 12 2 4 3 5" xfId="20530"/>
    <cellStyle name="Camp Output Field General 12 2 4 3 6" xfId="20531"/>
    <cellStyle name="Camp Output Field General 12 2 4 3 7" xfId="20532"/>
    <cellStyle name="Camp Output Field General 12 2 4 4" xfId="20533"/>
    <cellStyle name="Camp Output Field General 12 2 4 5" xfId="20534"/>
    <cellStyle name="Camp Output Field General 12 2 4 6" xfId="20535"/>
    <cellStyle name="Camp Output Field General 12 2 4 7" xfId="20536"/>
    <cellStyle name="Camp Output Field General 12 2 4 8" xfId="20537"/>
    <cellStyle name="Camp Output Field General 12 2 5" xfId="20538"/>
    <cellStyle name="Camp Output Field General 12 2 5 2" xfId="20539"/>
    <cellStyle name="Camp Output Field General 12 2 5 2 2" xfId="20540"/>
    <cellStyle name="Camp Output Field General 12 2 5 2 2 2" xfId="20541"/>
    <cellStyle name="Camp Output Field General 12 2 5 2 2 3" xfId="20542"/>
    <cellStyle name="Camp Output Field General 12 2 5 2 2 4" xfId="20543"/>
    <cellStyle name="Camp Output Field General 12 2 5 2 2 5" xfId="20544"/>
    <cellStyle name="Camp Output Field General 12 2 5 2 2 6" xfId="20545"/>
    <cellStyle name="Camp Output Field General 12 2 5 2 2 7" xfId="20546"/>
    <cellStyle name="Camp Output Field General 12 2 5 2 2 8" xfId="20547"/>
    <cellStyle name="Camp Output Field General 12 2 5 2 3" xfId="20548"/>
    <cellStyle name="Camp Output Field General 12 2 5 2 3 2" xfId="20549"/>
    <cellStyle name="Camp Output Field General 12 2 5 2 4" xfId="20550"/>
    <cellStyle name="Camp Output Field General 12 2 5 2 5" xfId="20551"/>
    <cellStyle name="Camp Output Field General 12 2 5 2 6" xfId="20552"/>
    <cellStyle name="Camp Output Field General 12 2 5 2 7" xfId="20553"/>
    <cellStyle name="Camp Output Field General 12 2 5 3" xfId="20554"/>
    <cellStyle name="Camp Output Field General 12 2 5 3 2" xfId="20555"/>
    <cellStyle name="Camp Output Field General 12 2 5 3 3" xfId="20556"/>
    <cellStyle name="Camp Output Field General 12 2 5 3 4" xfId="20557"/>
    <cellStyle name="Camp Output Field General 12 2 5 3 5" xfId="20558"/>
    <cellStyle name="Camp Output Field General 12 2 5 3 6" xfId="20559"/>
    <cellStyle name="Camp Output Field General 12 2 5 3 7" xfId="20560"/>
    <cellStyle name="Camp Output Field General 12 2 5 4" xfId="20561"/>
    <cellStyle name="Camp Output Field General 12 2 5 5" xfId="20562"/>
    <cellStyle name="Camp Output Field General 12 2 5 6" xfId="20563"/>
    <cellStyle name="Camp Output Field General 12 2 5 7" xfId="20564"/>
    <cellStyle name="Camp Output Field General 12 2 5 8" xfId="20565"/>
    <cellStyle name="Camp Output Field General 12 2 6" xfId="20566"/>
    <cellStyle name="Camp Output Field General 12 2 6 2" xfId="20567"/>
    <cellStyle name="Camp Output Field General 12 2 6 2 2" xfId="20568"/>
    <cellStyle name="Camp Output Field General 12 2 6 2 3" xfId="20569"/>
    <cellStyle name="Camp Output Field General 12 2 6 2 4" xfId="20570"/>
    <cellStyle name="Camp Output Field General 12 2 6 2 5" xfId="20571"/>
    <cellStyle name="Camp Output Field General 12 2 6 2 6" xfId="20572"/>
    <cellStyle name="Camp Output Field General 12 2 6 2 7" xfId="20573"/>
    <cellStyle name="Camp Output Field General 12 2 6 2 8" xfId="20574"/>
    <cellStyle name="Camp Output Field General 12 2 6 3" xfId="20575"/>
    <cellStyle name="Camp Output Field General 12 2 6 3 2" xfId="20576"/>
    <cellStyle name="Camp Output Field General 12 2 6 4" xfId="20577"/>
    <cellStyle name="Camp Output Field General 12 2 6 5" xfId="20578"/>
    <cellStyle name="Camp Output Field General 12 2 6 6" xfId="20579"/>
    <cellStyle name="Camp Output Field General 12 2 6 7" xfId="20580"/>
    <cellStyle name="Camp Output Field General 12 2 7" xfId="20581"/>
    <cellStyle name="Camp Output Field General 12 2 7 2" xfId="20582"/>
    <cellStyle name="Camp Output Field General 12 2 7 3" xfId="20583"/>
    <cellStyle name="Camp Output Field General 12 2 7 4" xfId="20584"/>
    <cellStyle name="Camp Output Field General 12 2 7 5" xfId="20585"/>
    <cellStyle name="Camp Output Field General 12 2 7 6" xfId="20586"/>
    <cellStyle name="Camp Output Field General 12 2 7 7" xfId="20587"/>
    <cellStyle name="Camp Output Field General 12 2 8" xfId="20588"/>
    <cellStyle name="Camp Output Field General 12 2 9" xfId="20589"/>
    <cellStyle name="Camp Output Field General 12 3" xfId="20590"/>
    <cellStyle name="Camp Output Field General 12 3 10" xfId="20591"/>
    <cellStyle name="Camp Output Field General 12 3 11" xfId="20592"/>
    <cellStyle name="Camp Output Field General 12 3 2" xfId="20593"/>
    <cellStyle name="Camp Output Field General 12 3 2 2" xfId="20594"/>
    <cellStyle name="Camp Output Field General 12 3 2 2 2" xfId="20595"/>
    <cellStyle name="Camp Output Field General 12 3 2 2 2 2" xfId="20596"/>
    <cellStyle name="Camp Output Field General 12 3 2 2 2 3" xfId="20597"/>
    <cellStyle name="Camp Output Field General 12 3 2 2 2 4" xfId="20598"/>
    <cellStyle name="Camp Output Field General 12 3 2 2 2 5" xfId="20599"/>
    <cellStyle name="Camp Output Field General 12 3 2 2 2 6" xfId="20600"/>
    <cellStyle name="Camp Output Field General 12 3 2 2 2 7" xfId="20601"/>
    <cellStyle name="Camp Output Field General 12 3 2 2 2 8" xfId="20602"/>
    <cellStyle name="Camp Output Field General 12 3 2 2 3" xfId="20603"/>
    <cellStyle name="Camp Output Field General 12 3 2 2 3 2" xfId="20604"/>
    <cellStyle name="Camp Output Field General 12 3 2 2 4" xfId="20605"/>
    <cellStyle name="Camp Output Field General 12 3 2 2 5" xfId="20606"/>
    <cellStyle name="Camp Output Field General 12 3 2 2 6" xfId="20607"/>
    <cellStyle name="Camp Output Field General 12 3 2 2 7" xfId="20608"/>
    <cellStyle name="Camp Output Field General 12 3 2 3" xfId="20609"/>
    <cellStyle name="Camp Output Field General 12 3 2 3 2" xfId="20610"/>
    <cellStyle name="Camp Output Field General 12 3 2 3 3" xfId="20611"/>
    <cellStyle name="Camp Output Field General 12 3 2 3 4" xfId="20612"/>
    <cellStyle name="Camp Output Field General 12 3 2 3 5" xfId="20613"/>
    <cellStyle name="Camp Output Field General 12 3 2 3 6" xfId="20614"/>
    <cellStyle name="Camp Output Field General 12 3 2 3 7" xfId="20615"/>
    <cellStyle name="Camp Output Field General 12 3 2 4" xfId="20616"/>
    <cellStyle name="Camp Output Field General 12 3 2 5" xfId="20617"/>
    <cellStyle name="Camp Output Field General 12 3 2 6" xfId="20618"/>
    <cellStyle name="Camp Output Field General 12 3 2 7" xfId="20619"/>
    <cellStyle name="Camp Output Field General 12 3 2 8" xfId="20620"/>
    <cellStyle name="Camp Output Field General 12 3 3" xfId="20621"/>
    <cellStyle name="Camp Output Field General 12 3 3 2" xfId="20622"/>
    <cellStyle name="Camp Output Field General 12 3 3 2 2" xfId="20623"/>
    <cellStyle name="Camp Output Field General 12 3 3 2 2 2" xfId="20624"/>
    <cellStyle name="Camp Output Field General 12 3 3 2 2 3" xfId="20625"/>
    <cellStyle name="Camp Output Field General 12 3 3 2 2 4" xfId="20626"/>
    <cellStyle name="Camp Output Field General 12 3 3 2 2 5" xfId="20627"/>
    <cellStyle name="Camp Output Field General 12 3 3 2 2 6" xfId="20628"/>
    <cellStyle name="Camp Output Field General 12 3 3 2 2 7" xfId="20629"/>
    <cellStyle name="Camp Output Field General 12 3 3 2 2 8" xfId="20630"/>
    <cellStyle name="Camp Output Field General 12 3 3 2 3" xfId="20631"/>
    <cellStyle name="Camp Output Field General 12 3 3 2 3 2" xfId="20632"/>
    <cellStyle name="Camp Output Field General 12 3 3 2 4" xfId="20633"/>
    <cellStyle name="Camp Output Field General 12 3 3 2 5" xfId="20634"/>
    <cellStyle name="Camp Output Field General 12 3 3 2 6" xfId="20635"/>
    <cellStyle name="Camp Output Field General 12 3 3 2 7" xfId="20636"/>
    <cellStyle name="Camp Output Field General 12 3 3 3" xfId="20637"/>
    <cellStyle name="Camp Output Field General 12 3 3 3 2" xfId="20638"/>
    <cellStyle name="Camp Output Field General 12 3 3 3 3" xfId="20639"/>
    <cellStyle name="Camp Output Field General 12 3 3 3 4" xfId="20640"/>
    <cellStyle name="Camp Output Field General 12 3 3 3 5" xfId="20641"/>
    <cellStyle name="Camp Output Field General 12 3 3 3 6" xfId="20642"/>
    <cellStyle name="Camp Output Field General 12 3 3 3 7" xfId="20643"/>
    <cellStyle name="Camp Output Field General 12 3 3 4" xfId="20644"/>
    <cellStyle name="Camp Output Field General 12 3 3 5" xfId="20645"/>
    <cellStyle name="Camp Output Field General 12 3 3 6" xfId="20646"/>
    <cellStyle name="Camp Output Field General 12 3 3 7" xfId="20647"/>
    <cellStyle name="Camp Output Field General 12 3 3 8" xfId="20648"/>
    <cellStyle name="Camp Output Field General 12 3 4" xfId="20649"/>
    <cellStyle name="Camp Output Field General 12 3 4 2" xfId="20650"/>
    <cellStyle name="Camp Output Field General 12 3 4 2 2" xfId="20651"/>
    <cellStyle name="Camp Output Field General 12 3 4 2 2 2" xfId="20652"/>
    <cellStyle name="Camp Output Field General 12 3 4 2 2 3" xfId="20653"/>
    <cellStyle name="Camp Output Field General 12 3 4 2 2 4" xfId="20654"/>
    <cellStyle name="Camp Output Field General 12 3 4 2 2 5" xfId="20655"/>
    <cellStyle name="Camp Output Field General 12 3 4 2 2 6" xfId="20656"/>
    <cellStyle name="Camp Output Field General 12 3 4 2 2 7" xfId="20657"/>
    <cellStyle name="Camp Output Field General 12 3 4 2 2 8" xfId="20658"/>
    <cellStyle name="Camp Output Field General 12 3 4 2 3" xfId="20659"/>
    <cellStyle name="Camp Output Field General 12 3 4 2 3 2" xfId="20660"/>
    <cellStyle name="Camp Output Field General 12 3 4 2 4" xfId="20661"/>
    <cellStyle name="Camp Output Field General 12 3 4 2 5" xfId="20662"/>
    <cellStyle name="Camp Output Field General 12 3 4 2 6" xfId="20663"/>
    <cellStyle name="Camp Output Field General 12 3 4 2 7" xfId="20664"/>
    <cellStyle name="Camp Output Field General 12 3 4 3" xfId="20665"/>
    <cellStyle name="Camp Output Field General 12 3 4 3 2" xfId="20666"/>
    <cellStyle name="Camp Output Field General 12 3 4 3 3" xfId="20667"/>
    <cellStyle name="Camp Output Field General 12 3 4 3 4" xfId="20668"/>
    <cellStyle name="Camp Output Field General 12 3 4 3 5" xfId="20669"/>
    <cellStyle name="Camp Output Field General 12 3 4 3 6" xfId="20670"/>
    <cellStyle name="Camp Output Field General 12 3 4 3 7" xfId="20671"/>
    <cellStyle name="Camp Output Field General 12 3 4 4" xfId="20672"/>
    <cellStyle name="Camp Output Field General 12 3 4 5" xfId="20673"/>
    <cellStyle name="Camp Output Field General 12 3 4 6" xfId="20674"/>
    <cellStyle name="Camp Output Field General 12 3 4 7" xfId="20675"/>
    <cellStyle name="Camp Output Field General 12 3 4 8" xfId="20676"/>
    <cellStyle name="Camp Output Field General 12 3 5" xfId="20677"/>
    <cellStyle name="Camp Output Field General 12 3 5 2" xfId="20678"/>
    <cellStyle name="Camp Output Field General 12 3 5 2 2" xfId="20679"/>
    <cellStyle name="Camp Output Field General 12 3 5 2 3" xfId="20680"/>
    <cellStyle name="Camp Output Field General 12 3 5 2 4" xfId="20681"/>
    <cellStyle name="Camp Output Field General 12 3 5 2 5" xfId="20682"/>
    <cellStyle name="Camp Output Field General 12 3 5 2 6" xfId="20683"/>
    <cellStyle name="Camp Output Field General 12 3 5 2 7" xfId="20684"/>
    <cellStyle name="Camp Output Field General 12 3 5 2 8" xfId="20685"/>
    <cellStyle name="Camp Output Field General 12 3 5 3" xfId="20686"/>
    <cellStyle name="Camp Output Field General 12 3 5 3 2" xfId="20687"/>
    <cellStyle name="Camp Output Field General 12 3 5 4" xfId="20688"/>
    <cellStyle name="Camp Output Field General 12 3 5 5" xfId="20689"/>
    <cellStyle name="Camp Output Field General 12 3 5 6" xfId="20690"/>
    <cellStyle name="Camp Output Field General 12 3 5 7" xfId="20691"/>
    <cellStyle name="Camp Output Field General 12 3 6" xfId="20692"/>
    <cellStyle name="Camp Output Field General 12 3 6 2" xfId="20693"/>
    <cellStyle name="Camp Output Field General 12 3 6 3" xfId="20694"/>
    <cellStyle name="Camp Output Field General 12 3 6 4" xfId="20695"/>
    <cellStyle name="Camp Output Field General 12 3 6 5" xfId="20696"/>
    <cellStyle name="Camp Output Field General 12 3 6 6" xfId="20697"/>
    <cellStyle name="Camp Output Field General 12 3 6 7" xfId="20698"/>
    <cellStyle name="Camp Output Field General 12 3 7" xfId="20699"/>
    <cellStyle name="Camp Output Field General 12 3 8" xfId="20700"/>
    <cellStyle name="Camp Output Field General 12 3 9" xfId="20701"/>
    <cellStyle name="Camp Output Field General 12 4" xfId="20702"/>
    <cellStyle name="Camp Output Field General 12 4 10" xfId="20703"/>
    <cellStyle name="Camp Output Field General 12 4 11" xfId="20704"/>
    <cellStyle name="Camp Output Field General 12 4 2" xfId="20705"/>
    <cellStyle name="Camp Output Field General 12 4 2 2" xfId="20706"/>
    <cellStyle name="Camp Output Field General 12 4 2 2 2" xfId="20707"/>
    <cellStyle name="Camp Output Field General 12 4 2 2 2 2" xfId="20708"/>
    <cellStyle name="Camp Output Field General 12 4 2 2 2 3" xfId="20709"/>
    <cellStyle name="Camp Output Field General 12 4 2 2 2 4" xfId="20710"/>
    <cellStyle name="Camp Output Field General 12 4 2 2 2 5" xfId="20711"/>
    <cellStyle name="Camp Output Field General 12 4 2 2 2 6" xfId="20712"/>
    <cellStyle name="Camp Output Field General 12 4 2 2 2 7" xfId="20713"/>
    <cellStyle name="Camp Output Field General 12 4 2 2 2 8" xfId="20714"/>
    <cellStyle name="Camp Output Field General 12 4 2 2 3" xfId="20715"/>
    <cellStyle name="Camp Output Field General 12 4 2 2 3 2" xfId="20716"/>
    <cellStyle name="Camp Output Field General 12 4 2 2 4" xfId="20717"/>
    <cellStyle name="Camp Output Field General 12 4 2 2 5" xfId="20718"/>
    <cellStyle name="Camp Output Field General 12 4 2 2 6" xfId="20719"/>
    <cellStyle name="Camp Output Field General 12 4 2 2 7" xfId="20720"/>
    <cellStyle name="Camp Output Field General 12 4 2 3" xfId="20721"/>
    <cellStyle name="Camp Output Field General 12 4 2 3 2" xfId="20722"/>
    <cellStyle name="Camp Output Field General 12 4 2 3 3" xfId="20723"/>
    <cellStyle name="Camp Output Field General 12 4 2 3 4" xfId="20724"/>
    <cellStyle name="Camp Output Field General 12 4 2 3 5" xfId="20725"/>
    <cellStyle name="Camp Output Field General 12 4 2 3 6" xfId="20726"/>
    <cellStyle name="Camp Output Field General 12 4 2 3 7" xfId="20727"/>
    <cellStyle name="Camp Output Field General 12 4 2 4" xfId="20728"/>
    <cellStyle name="Camp Output Field General 12 4 2 5" xfId="20729"/>
    <cellStyle name="Camp Output Field General 12 4 2 6" xfId="20730"/>
    <cellStyle name="Camp Output Field General 12 4 2 7" xfId="20731"/>
    <cellStyle name="Camp Output Field General 12 4 2 8" xfId="20732"/>
    <cellStyle name="Camp Output Field General 12 4 3" xfId="20733"/>
    <cellStyle name="Camp Output Field General 12 4 3 2" xfId="20734"/>
    <cellStyle name="Camp Output Field General 12 4 3 2 2" xfId="20735"/>
    <cellStyle name="Camp Output Field General 12 4 3 2 2 2" xfId="20736"/>
    <cellStyle name="Camp Output Field General 12 4 3 2 2 3" xfId="20737"/>
    <cellStyle name="Camp Output Field General 12 4 3 2 2 4" xfId="20738"/>
    <cellStyle name="Camp Output Field General 12 4 3 2 2 5" xfId="20739"/>
    <cellStyle name="Camp Output Field General 12 4 3 2 2 6" xfId="20740"/>
    <cellStyle name="Camp Output Field General 12 4 3 2 2 7" xfId="20741"/>
    <cellStyle name="Camp Output Field General 12 4 3 2 2 8" xfId="20742"/>
    <cellStyle name="Camp Output Field General 12 4 3 2 3" xfId="20743"/>
    <cellStyle name="Camp Output Field General 12 4 3 2 3 2" xfId="20744"/>
    <cellStyle name="Camp Output Field General 12 4 3 2 4" xfId="20745"/>
    <cellStyle name="Camp Output Field General 12 4 3 2 5" xfId="20746"/>
    <cellStyle name="Camp Output Field General 12 4 3 2 6" xfId="20747"/>
    <cellStyle name="Camp Output Field General 12 4 3 2 7" xfId="20748"/>
    <cellStyle name="Camp Output Field General 12 4 3 3" xfId="20749"/>
    <cellStyle name="Camp Output Field General 12 4 3 3 2" xfId="20750"/>
    <cellStyle name="Camp Output Field General 12 4 3 3 3" xfId="20751"/>
    <cellStyle name="Camp Output Field General 12 4 3 3 4" xfId="20752"/>
    <cellStyle name="Camp Output Field General 12 4 3 3 5" xfId="20753"/>
    <cellStyle name="Camp Output Field General 12 4 3 3 6" xfId="20754"/>
    <cellStyle name="Camp Output Field General 12 4 3 3 7" xfId="20755"/>
    <cellStyle name="Camp Output Field General 12 4 3 4" xfId="20756"/>
    <cellStyle name="Camp Output Field General 12 4 3 5" xfId="20757"/>
    <cellStyle name="Camp Output Field General 12 4 3 6" xfId="20758"/>
    <cellStyle name="Camp Output Field General 12 4 3 7" xfId="20759"/>
    <cellStyle name="Camp Output Field General 12 4 3 8" xfId="20760"/>
    <cellStyle name="Camp Output Field General 12 4 4" xfId="20761"/>
    <cellStyle name="Camp Output Field General 12 4 4 2" xfId="20762"/>
    <cellStyle name="Camp Output Field General 12 4 4 2 2" xfId="20763"/>
    <cellStyle name="Camp Output Field General 12 4 4 2 2 2" xfId="20764"/>
    <cellStyle name="Camp Output Field General 12 4 4 2 2 3" xfId="20765"/>
    <cellStyle name="Camp Output Field General 12 4 4 2 2 4" xfId="20766"/>
    <cellStyle name="Camp Output Field General 12 4 4 2 2 5" xfId="20767"/>
    <cellStyle name="Camp Output Field General 12 4 4 2 2 6" xfId="20768"/>
    <cellStyle name="Camp Output Field General 12 4 4 2 2 7" xfId="20769"/>
    <cellStyle name="Camp Output Field General 12 4 4 2 2 8" xfId="20770"/>
    <cellStyle name="Camp Output Field General 12 4 4 2 3" xfId="20771"/>
    <cellStyle name="Camp Output Field General 12 4 4 2 3 2" xfId="20772"/>
    <cellStyle name="Camp Output Field General 12 4 4 2 4" xfId="20773"/>
    <cellStyle name="Camp Output Field General 12 4 4 2 5" xfId="20774"/>
    <cellStyle name="Camp Output Field General 12 4 4 2 6" xfId="20775"/>
    <cellStyle name="Camp Output Field General 12 4 4 2 7" xfId="20776"/>
    <cellStyle name="Camp Output Field General 12 4 4 3" xfId="20777"/>
    <cellStyle name="Camp Output Field General 12 4 4 3 2" xfId="20778"/>
    <cellStyle name="Camp Output Field General 12 4 4 3 3" xfId="20779"/>
    <cellStyle name="Camp Output Field General 12 4 4 3 4" xfId="20780"/>
    <cellStyle name="Camp Output Field General 12 4 4 3 5" xfId="20781"/>
    <cellStyle name="Camp Output Field General 12 4 4 3 6" xfId="20782"/>
    <cellStyle name="Camp Output Field General 12 4 4 3 7" xfId="20783"/>
    <cellStyle name="Camp Output Field General 12 4 4 4" xfId="20784"/>
    <cellStyle name="Camp Output Field General 12 4 4 5" xfId="20785"/>
    <cellStyle name="Camp Output Field General 12 4 4 6" xfId="20786"/>
    <cellStyle name="Camp Output Field General 12 4 4 7" xfId="20787"/>
    <cellStyle name="Camp Output Field General 12 4 4 8" xfId="20788"/>
    <cellStyle name="Camp Output Field General 12 4 5" xfId="20789"/>
    <cellStyle name="Camp Output Field General 12 4 5 2" xfId="20790"/>
    <cellStyle name="Camp Output Field General 12 4 5 2 2" xfId="20791"/>
    <cellStyle name="Camp Output Field General 12 4 5 2 3" xfId="20792"/>
    <cellStyle name="Camp Output Field General 12 4 5 2 4" xfId="20793"/>
    <cellStyle name="Camp Output Field General 12 4 5 2 5" xfId="20794"/>
    <cellStyle name="Camp Output Field General 12 4 5 2 6" xfId="20795"/>
    <cellStyle name="Camp Output Field General 12 4 5 2 7" xfId="20796"/>
    <cellStyle name="Camp Output Field General 12 4 5 2 8" xfId="20797"/>
    <cellStyle name="Camp Output Field General 12 4 5 3" xfId="20798"/>
    <cellStyle name="Camp Output Field General 12 4 5 3 2" xfId="20799"/>
    <cellStyle name="Camp Output Field General 12 4 5 4" xfId="20800"/>
    <cellStyle name="Camp Output Field General 12 4 5 5" xfId="20801"/>
    <cellStyle name="Camp Output Field General 12 4 5 6" xfId="20802"/>
    <cellStyle name="Camp Output Field General 12 4 5 7" xfId="20803"/>
    <cellStyle name="Camp Output Field General 12 4 6" xfId="20804"/>
    <cellStyle name="Camp Output Field General 12 4 6 2" xfId="20805"/>
    <cellStyle name="Camp Output Field General 12 4 6 3" xfId="20806"/>
    <cellStyle name="Camp Output Field General 12 4 6 4" xfId="20807"/>
    <cellStyle name="Camp Output Field General 12 4 6 5" xfId="20808"/>
    <cellStyle name="Camp Output Field General 12 4 6 6" xfId="20809"/>
    <cellStyle name="Camp Output Field General 12 4 6 7" xfId="20810"/>
    <cellStyle name="Camp Output Field General 12 4 7" xfId="20811"/>
    <cellStyle name="Camp Output Field General 12 4 8" xfId="20812"/>
    <cellStyle name="Camp Output Field General 12 4 9" xfId="20813"/>
    <cellStyle name="Camp Output Field General 12 5" xfId="20814"/>
    <cellStyle name="Camp Output Field General 12 5 2" xfId="20815"/>
    <cellStyle name="Camp Output Field General 12 5 2 2" xfId="20816"/>
    <cellStyle name="Camp Output Field General 12 5 2 2 2" xfId="20817"/>
    <cellStyle name="Camp Output Field General 12 5 2 2 3" xfId="20818"/>
    <cellStyle name="Camp Output Field General 12 5 2 2 4" xfId="20819"/>
    <cellStyle name="Camp Output Field General 12 5 2 2 5" xfId="20820"/>
    <cellStyle name="Camp Output Field General 12 5 2 2 6" xfId="20821"/>
    <cellStyle name="Camp Output Field General 12 5 2 2 7" xfId="20822"/>
    <cellStyle name="Camp Output Field General 12 5 2 2 8" xfId="20823"/>
    <cellStyle name="Camp Output Field General 12 5 2 3" xfId="20824"/>
    <cellStyle name="Camp Output Field General 12 5 2 3 2" xfId="20825"/>
    <cellStyle name="Camp Output Field General 12 5 2 4" xfId="20826"/>
    <cellStyle name="Camp Output Field General 12 5 2 5" xfId="20827"/>
    <cellStyle name="Camp Output Field General 12 5 2 6" xfId="20828"/>
    <cellStyle name="Camp Output Field General 12 5 2 7" xfId="20829"/>
    <cellStyle name="Camp Output Field General 12 5 3" xfId="20830"/>
    <cellStyle name="Camp Output Field General 12 5 3 2" xfId="20831"/>
    <cellStyle name="Camp Output Field General 12 5 3 3" xfId="20832"/>
    <cellStyle name="Camp Output Field General 12 5 3 4" xfId="20833"/>
    <cellStyle name="Camp Output Field General 12 5 3 5" xfId="20834"/>
    <cellStyle name="Camp Output Field General 12 5 3 6" xfId="20835"/>
    <cellStyle name="Camp Output Field General 12 5 3 7" xfId="20836"/>
    <cellStyle name="Camp Output Field General 12 5 4" xfId="20837"/>
    <cellStyle name="Camp Output Field General 12 5 5" xfId="20838"/>
    <cellStyle name="Camp Output Field General 12 5 6" xfId="20839"/>
    <cellStyle name="Camp Output Field General 12 5 7" xfId="20840"/>
    <cellStyle name="Camp Output Field General 12 5 8" xfId="20841"/>
    <cellStyle name="Camp Output Field General 12 6" xfId="20842"/>
    <cellStyle name="Camp Output Field General 12 6 2" xfId="20843"/>
    <cellStyle name="Camp Output Field General 12 6 2 2" xfId="20844"/>
    <cellStyle name="Camp Output Field General 12 6 2 2 2" xfId="20845"/>
    <cellStyle name="Camp Output Field General 12 6 2 2 3" xfId="20846"/>
    <cellStyle name="Camp Output Field General 12 6 2 2 4" xfId="20847"/>
    <cellStyle name="Camp Output Field General 12 6 2 2 5" xfId="20848"/>
    <cellStyle name="Camp Output Field General 12 6 2 2 6" xfId="20849"/>
    <cellStyle name="Camp Output Field General 12 6 2 2 7" xfId="20850"/>
    <cellStyle name="Camp Output Field General 12 6 2 2 8" xfId="20851"/>
    <cellStyle name="Camp Output Field General 12 6 2 3" xfId="20852"/>
    <cellStyle name="Camp Output Field General 12 6 2 3 2" xfId="20853"/>
    <cellStyle name="Camp Output Field General 12 6 2 4" xfId="20854"/>
    <cellStyle name="Camp Output Field General 12 6 2 5" xfId="20855"/>
    <cellStyle name="Camp Output Field General 12 6 2 6" xfId="20856"/>
    <cellStyle name="Camp Output Field General 12 6 2 7" xfId="20857"/>
    <cellStyle name="Camp Output Field General 12 6 3" xfId="20858"/>
    <cellStyle name="Camp Output Field General 12 6 3 2" xfId="20859"/>
    <cellStyle name="Camp Output Field General 12 6 3 3" xfId="20860"/>
    <cellStyle name="Camp Output Field General 12 6 3 4" xfId="20861"/>
    <cellStyle name="Camp Output Field General 12 6 3 5" xfId="20862"/>
    <cellStyle name="Camp Output Field General 12 6 3 6" xfId="20863"/>
    <cellStyle name="Camp Output Field General 12 6 3 7" xfId="20864"/>
    <cellStyle name="Camp Output Field General 12 6 4" xfId="20865"/>
    <cellStyle name="Camp Output Field General 12 6 5" xfId="20866"/>
    <cellStyle name="Camp Output Field General 12 6 6" xfId="20867"/>
    <cellStyle name="Camp Output Field General 12 6 7" xfId="20868"/>
    <cellStyle name="Camp Output Field General 12 6 8" xfId="20869"/>
    <cellStyle name="Camp Output Field General 12 7" xfId="20870"/>
    <cellStyle name="Camp Output Field General 12 7 2" xfId="20871"/>
    <cellStyle name="Camp Output Field General 12 7 2 2" xfId="20872"/>
    <cellStyle name="Camp Output Field General 12 7 2 2 2" xfId="20873"/>
    <cellStyle name="Camp Output Field General 12 7 2 2 3" xfId="20874"/>
    <cellStyle name="Camp Output Field General 12 7 2 2 4" xfId="20875"/>
    <cellStyle name="Camp Output Field General 12 7 2 2 5" xfId="20876"/>
    <cellStyle name="Camp Output Field General 12 7 2 2 6" xfId="20877"/>
    <cellStyle name="Camp Output Field General 12 7 2 2 7" xfId="20878"/>
    <cellStyle name="Camp Output Field General 12 7 2 2 8" xfId="20879"/>
    <cellStyle name="Camp Output Field General 12 7 2 3" xfId="20880"/>
    <cellStyle name="Camp Output Field General 12 7 2 3 2" xfId="20881"/>
    <cellStyle name="Camp Output Field General 12 7 2 4" xfId="20882"/>
    <cellStyle name="Camp Output Field General 12 7 2 5" xfId="20883"/>
    <cellStyle name="Camp Output Field General 12 7 2 6" xfId="20884"/>
    <cellStyle name="Camp Output Field General 12 7 2 7" xfId="20885"/>
    <cellStyle name="Camp Output Field General 12 7 3" xfId="20886"/>
    <cellStyle name="Camp Output Field General 12 7 3 2" xfId="20887"/>
    <cellStyle name="Camp Output Field General 12 7 3 3" xfId="20888"/>
    <cellStyle name="Camp Output Field General 12 7 3 4" xfId="20889"/>
    <cellStyle name="Camp Output Field General 12 7 3 5" xfId="20890"/>
    <cellStyle name="Camp Output Field General 12 7 3 6" xfId="20891"/>
    <cellStyle name="Camp Output Field General 12 7 3 7" xfId="20892"/>
    <cellStyle name="Camp Output Field General 12 7 4" xfId="20893"/>
    <cellStyle name="Camp Output Field General 12 7 5" xfId="20894"/>
    <cellStyle name="Camp Output Field General 12 7 6" xfId="20895"/>
    <cellStyle name="Camp Output Field General 12 7 7" xfId="20896"/>
    <cellStyle name="Camp Output Field General 12 7 8" xfId="20897"/>
    <cellStyle name="Camp Output Field General 12 8" xfId="20898"/>
    <cellStyle name="Camp Output Field General 12 8 2" xfId="20899"/>
    <cellStyle name="Camp Output Field General 12 8 2 2" xfId="20900"/>
    <cellStyle name="Camp Output Field General 12 8 2 3" xfId="20901"/>
    <cellStyle name="Camp Output Field General 12 8 2 4" xfId="20902"/>
    <cellStyle name="Camp Output Field General 12 8 2 5" xfId="20903"/>
    <cellStyle name="Camp Output Field General 12 8 2 6" xfId="20904"/>
    <cellStyle name="Camp Output Field General 12 8 2 7" xfId="20905"/>
    <cellStyle name="Camp Output Field General 12 8 2 8" xfId="20906"/>
    <cellStyle name="Camp Output Field General 12 8 3" xfId="20907"/>
    <cellStyle name="Camp Output Field General 12 8 3 2" xfId="20908"/>
    <cellStyle name="Camp Output Field General 12 8 4" xfId="20909"/>
    <cellStyle name="Camp Output Field General 12 8 5" xfId="20910"/>
    <cellStyle name="Camp Output Field General 12 8 6" xfId="20911"/>
    <cellStyle name="Camp Output Field General 12 8 7" xfId="20912"/>
    <cellStyle name="Camp Output Field General 12 9" xfId="20913"/>
    <cellStyle name="Camp Output Field General 12 9 2" xfId="20914"/>
    <cellStyle name="Camp Output Field General 12 9 3" xfId="20915"/>
    <cellStyle name="Camp Output Field General 12 9 4" xfId="20916"/>
    <cellStyle name="Camp Output Field General 12 9 5" xfId="20917"/>
    <cellStyle name="Camp Output Field General 12 9 6" xfId="20918"/>
    <cellStyle name="Camp Output Field General 12 9 7" xfId="20919"/>
    <cellStyle name="Camp Output Field General 13" xfId="20920"/>
    <cellStyle name="Camp Output Field General 13 10" xfId="20921"/>
    <cellStyle name="Camp Output Field General 13 11" xfId="20922"/>
    <cellStyle name="Camp Output Field General 13 2" xfId="20923"/>
    <cellStyle name="Camp Output Field General 13 2 2" xfId="20924"/>
    <cellStyle name="Camp Output Field General 13 2 2 2" xfId="20925"/>
    <cellStyle name="Camp Output Field General 13 2 2 2 2" xfId="20926"/>
    <cellStyle name="Camp Output Field General 13 2 2 2 3" xfId="20927"/>
    <cellStyle name="Camp Output Field General 13 2 2 2 4" xfId="20928"/>
    <cellStyle name="Camp Output Field General 13 2 2 2 5" xfId="20929"/>
    <cellStyle name="Camp Output Field General 13 2 2 2 6" xfId="20930"/>
    <cellStyle name="Camp Output Field General 13 2 2 2 7" xfId="20931"/>
    <cellStyle name="Camp Output Field General 13 2 2 2 8" xfId="20932"/>
    <cellStyle name="Camp Output Field General 13 2 2 3" xfId="20933"/>
    <cellStyle name="Camp Output Field General 13 2 2 3 2" xfId="20934"/>
    <cellStyle name="Camp Output Field General 13 2 2 4" xfId="20935"/>
    <cellStyle name="Camp Output Field General 13 2 2 5" xfId="20936"/>
    <cellStyle name="Camp Output Field General 13 2 2 6" xfId="20937"/>
    <cellStyle name="Camp Output Field General 13 2 2 7" xfId="20938"/>
    <cellStyle name="Camp Output Field General 13 2 3" xfId="20939"/>
    <cellStyle name="Camp Output Field General 13 2 3 2" xfId="20940"/>
    <cellStyle name="Camp Output Field General 13 2 3 3" xfId="20941"/>
    <cellStyle name="Camp Output Field General 13 2 3 4" xfId="20942"/>
    <cellStyle name="Camp Output Field General 13 2 3 5" xfId="20943"/>
    <cellStyle name="Camp Output Field General 13 2 3 6" xfId="20944"/>
    <cellStyle name="Camp Output Field General 13 2 3 7" xfId="20945"/>
    <cellStyle name="Camp Output Field General 13 2 4" xfId="20946"/>
    <cellStyle name="Camp Output Field General 13 2 5" xfId="20947"/>
    <cellStyle name="Camp Output Field General 13 2 6" xfId="20948"/>
    <cellStyle name="Camp Output Field General 13 2 7" xfId="20949"/>
    <cellStyle name="Camp Output Field General 13 2 8" xfId="20950"/>
    <cellStyle name="Camp Output Field General 13 3" xfId="20951"/>
    <cellStyle name="Camp Output Field General 13 3 2" xfId="20952"/>
    <cellStyle name="Camp Output Field General 13 3 2 2" xfId="20953"/>
    <cellStyle name="Camp Output Field General 13 3 2 2 2" xfId="20954"/>
    <cellStyle name="Camp Output Field General 13 3 2 2 3" xfId="20955"/>
    <cellStyle name="Camp Output Field General 13 3 2 2 4" xfId="20956"/>
    <cellStyle name="Camp Output Field General 13 3 2 2 5" xfId="20957"/>
    <cellStyle name="Camp Output Field General 13 3 2 2 6" xfId="20958"/>
    <cellStyle name="Camp Output Field General 13 3 2 2 7" xfId="20959"/>
    <cellStyle name="Camp Output Field General 13 3 2 2 8" xfId="20960"/>
    <cellStyle name="Camp Output Field General 13 3 2 3" xfId="20961"/>
    <cellStyle name="Camp Output Field General 13 3 2 3 2" xfId="20962"/>
    <cellStyle name="Camp Output Field General 13 3 2 4" xfId="20963"/>
    <cellStyle name="Camp Output Field General 13 3 2 5" xfId="20964"/>
    <cellStyle name="Camp Output Field General 13 3 2 6" xfId="20965"/>
    <cellStyle name="Camp Output Field General 13 3 2 7" xfId="20966"/>
    <cellStyle name="Camp Output Field General 13 3 3" xfId="20967"/>
    <cellStyle name="Camp Output Field General 13 3 3 2" xfId="20968"/>
    <cellStyle name="Camp Output Field General 13 3 3 3" xfId="20969"/>
    <cellStyle name="Camp Output Field General 13 3 3 4" xfId="20970"/>
    <cellStyle name="Camp Output Field General 13 3 3 5" xfId="20971"/>
    <cellStyle name="Camp Output Field General 13 3 3 6" xfId="20972"/>
    <cellStyle name="Camp Output Field General 13 3 3 7" xfId="20973"/>
    <cellStyle name="Camp Output Field General 13 3 4" xfId="20974"/>
    <cellStyle name="Camp Output Field General 13 3 5" xfId="20975"/>
    <cellStyle name="Camp Output Field General 13 3 6" xfId="20976"/>
    <cellStyle name="Camp Output Field General 13 3 7" xfId="20977"/>
    <cellStyle name="Camp Output Field General 13 3 8" xfId="20978"/>
    <cellStyle name="Camp Output Field General 13 4" xfId="20979"/>
    <cellStyle name="Camp Output Field General 13 4 2" xfId="20980"/>
    <cellStyle name="Camp Output Field General 13 4 2 2" xfId="20981"/>
    <cellStyle name="Camp Output Field General 13 4 2 2 2" xfId="20982"/>
    <cellStyle name="Camp Output Field General 13 4 2 2 3" xfId="20983"/>
    <cellStyle name="Camp Output Field General 13 4 2 2 4" xfId="20984"/>
    <cellStyle name="Camp Output Field General 13 4 2 2 5" xfId="20985"/>
    <cellStyle name="Camp Output Field General 13 4 2 2 6" xfId="20986"/>
    <cellStyle name="Camp Output Field General 13 4 2 2 7" xfId="20987"/>
    <cellStyle name="Camp Output Field General 13 4 2 2 8" xfId="20988"/>
    <cellStyle name="Camp Output Field General 13 4 2 3" xfId="20989"/>
    <cellStyle name="Camp Output Field General 13 4 2 3 2" xfId="20990"/>
    <cellStyle name="Camp Output Field General 13 4 2 4" xfId="20991"/>
    <cellStyle name="Camp Output Field General 13 4 2 5" xfId="20992"/>
    <cellStyle name="Camp Output Field General 13 4 2 6" xfId="20993"/>
    <cellStyle name="Camp Output Field General 13 4 2 7" xfId="20994"/>
    <cellStyle name="Camp Output Field General 13 4 3" xfId="20995"/>
    <cellStyle name="Camp Output Field General 13 4 3 2" xfId="20996"/>
    <cellStyle name="Camp Output Field General 13 4 3 3" xfId="20997"/>
    <cellStyle name="Camp Output Field General 13 4 3 4" xfId="20998"/>
    <cellStyle name="Camp Output Field General 13 4 3 5" xfId="20999"/>
    <cellStyle name="Camp Output Field General 13 4 3 6" xfId="21000"/>
    <cellStyle name="Camp Output Field General 13 4 3 7" xfId="21001"/>
    <cellStyle name="Camp Output Field General 13 4 4" xfId="21002"/>
    <cellStyle name="Camp Output Field General 13 4 5" xfId="21003"/>
    <cellStyle name="Camp Output Field General 13 4 6" xfId="21004"/>
    <cellStyle name="Camp Output Field General 13 4 7" xfId="21005"/>
    <cellStyle name="Camp Output Field General 13 4 8" xfId="21006"/>
    <cellStyle name="Camp Output Field General 13 5" xfId="21007"/>
    <cellStyle name="Camp Output Field General 13 5 2" xfId="21008"/>
    <cellStyle name="Camp Output Field General 13 5 2 2" xfId="21009"/>
    <cellStyle name="Camp Output Field General 13 5 2 3" xfId="21010"/>
    <cellStyle name="Camp Output Field General 13 5 2 4" xfId="21011"/>
    <cellStyle name="Camp Output Field General 13 5 2 5" xfId="21012"/>
    <cellStyle name="Camp Output Field General 13 5 2 6" xfId="21013"/>
    <cellStyle name="Camp Output Field General 13 5 2 7" xfId="21014"/>
    <cellStyle name="Camp Output Field General 13 5 2 8" xfId="21015"/>
    <cellStyle name="Camp Output Field General 13 5 3" xfId="21016"/>
    <cellStyle name="Camp Output Field General 13 5 3 2" xfId="21017"/>
    <cellStyle name="Camp Output Field General 13 5 4" xfId="21018"/>
    <cellStyle name="Camp Output Field General 13 5 5" xfId="21019"/>
    <cellStyle name="Camp Output Field General 13 5 6" xfId="21020"/>
    <cellStyle name="Camp Output Field General 13 5 7" xfId="21021"/>
    <cellStyle name="Camp Output Field General 13 6" xfId="21022"/>
    <cellStyle name="Camp Output Field General 13 6 2" xfId="21023"/>
    <cellStyle name="Camp Output Field General 13 6 3" xfId="21024"/>
    <cellStyle name="Camp Output Field General 13 6 4" xfId="21025"/>
    <cellStyle name="Camp Output Field General 13 6 5" xfId="21026"/>
    <cellStyle name="Camp Output Field General 13 6 6" xfId="21027"/>
    <cellStyle name="Camp Output Field General 13 6 7" xfId="21028"/>
    <cellStyle name="Camp Output Field General 13 7" xfId="21029"/>
    <cellStyle name="Camp Output Field General 13 8" xfId="21030"/>
    <cellStyle name="Camp Output Field General 13 9" xfId="21031"/>
    <cellStyle name="Camp Output Field General 14" xfId="21032"/>
    <cellStyle name="Camp Output Field General 14 2" xfId="21033"/>
    <cellStyle name="Camp Output Field General 14 2 2" xfId="21034"/>
    <cellStyle name="Camp Output Field General 14 2 2 2" xfId="21035"/>
    <cellStyle name="Camp Output Field General 14 2 2 3" xfId="21036"/>
    <cellStyle name="Camp Output Field General 14 2 2 4" xfId="21037"/>
    <cellStyle name="Camp Output Field General 14 2 2 5" xfId="21038"/>
    <cellStyle name="Camp Output Field General 14 2 2 6" xfId="21039"/>
    <cellStyle name="Camp Output Field General 14 2 2 7" xfId="21040"/>
    <cellStyle name="Camp Output Field General 14 2 2 8" xfId="21041"/>
    <cellStyle name="Camp Output Field General 14 2 3" xfId="21042"/>
    <cellStyle name="Camp Output Field General 14 2 3 2" xfId="21043"/>
    <cellStyle name="Camp Output Field General 14 2 4" xfId="21044"/>
    <cellStyle name="Camp Output Field General 14 2 5" xfId="21045"/>
    <cellStyle name="Camp Output Field General 14 2 6" xfId="21046"/>
    <cellStyle name="Camp Output Field General 14 2 7" xfId="21047"/>
    <cellStyle name="Camp Output Field General 14 3" xfId="21048"/>
    <cellStyle name="Camp Output Field General 14 3 2" xfId="21049"/>
    <cellStyle name="Camp Output Field General 14 3 3" xfId="21050"/>
    <cellStyle name="Camp Output Field General 14 3 4" xfId="21051"/>
    <cellStyle name="Camp Output Field General 14 3 5" xfId="21052"/>
    <cellStyle name="Camp Output Field General 14 3 6" xfId="21053"/>
    <cellStyle name="Camp Output Field General 14 3 7" xfId="21054"/>
    <cellStyle name="Camp Output Field General 14 4" xfId="21055"/>
    <cellStyle name="Camp Output Field General 14 5" xfId="21056"/>
    <cellStyle name="Camp Output Field General 14 6" xfId="21057"/>
    <cellStyle name="Camp Output Field General 14 7" xfId="21058"/>
    <cellStyle name="Camp Output Field General 14 8" xfId="21059"/>
    <cellStyle name="Camp Output Field General 15" xfId="21060"/>
    <cellStyle name="Camp Output Field General 15 2" xfId="21061"/>
    <cellStyle name="Camp Output Field General 15 2 2" xfId="21062"/>
    <cellStyle name="Camp Output Field General 15 2 2 2" xfId="21063"/>
    <cellStyle name="Camp Output Field General 15 2 2 3" xfId="21064"/>
    <cellStyle name="Camp Output Field General 15 2 2 4" xfId="21065"/>
    <cellStyle name="Camp Output Field General 15 2 2 5" xfId="21066"/>
    <cellStyle name="Camp Output Field General 15 2 2 6" xfId="21067"/>
    <cellStyle name="Camp Output Field General 15 2 2 7" xfId="21068"/>
    <cellStyle name="Camp Output Field General 15 2 2 8" xfId="21069"/>
    <cellStyle name="Camp Output Field General 15 2 3" xfId="21070"/>
    <cellStyle name="Camp Output Field General 15 2 3 2" xfId="21071"/>
    <cellStyle name="Camp Output Field General 15 2 4" xfId="21072"/>
    <cellStyle name="Camp Output Field General 15 2 5" xfId="21073"/>
    <cellStyle name="Camp Output Field General 15 2 6" xfId="21074"/>
    <cellStyle name="Camp Output Field General 15 2 7" xfId="21075"/>
    <cellStyle name="Camp Output Field General 15 3" xfId="21076"/>
    <cellStyle name="Camp Output Field General 15 3 2" xfId="21077"/>
    <cellStyle name="Camp Output Field General 15 3 3" xfId="21078"/>
    <cellStyle name="Camp Output Field General 15 3 4" xfId="21079"/>
    <cellStyle name="Camp Output Field General 15 3 5" xfId="21080"/>
    <cellStyle name="Camp Output Field General 15 3 6" xfId="21081"/>
    <cellStyle name="Camp Output Field General 15 3 7" xfId="21082"/>
    <cellStyle name="Camp Output Field General 15 4" xfId="21083"/>
    <cellStyle name="Camp Output Field General 15 5" xfId="21084"/>
    <cellStyle name="Camp Output Field General 15 6" xfId="21085"/>
    <cellStyle name="Camp Output Field General 15 7" xfId="21086"/>
    <cellStyle name="Camp Output Field General 15 8" xfId="21087"/>
    <cellStyle name="Camp Output Field General 16" xfId="21088"/>
    <cellStyle name="Camp Output Field General 16 2" xfId="21089"/>
    <cellStyle name="Camp Output Field General 16 2 2" xfId="21090"/>
    <cellStyle name="Camp Output Field General 16 2 2 2" xfId="21091"/>
    <cellStyle name="Camp Output Field General 16 2 2 3" xfId="21092"/>
    <cellStyle name="Camp Output Field General 16 2 2 4" xfId="21093"/>
    <cellStyle name="Camp Output Field General 16 2 2 5" xfId="21094"/>
    <cellStyle name="Camp Output Field General 16 2 2 6" xfId="21095"/>
    <cellStyle name="Camp Output Field General 16 2 2 7" xfId="21096"/>
    <cellStyle name="Camp Output Field General 16 2 2 8" xfId="21097"/>
    <cellStyle name="Camp Output Field General 16 2 3" xfId="21098"/>
    <cellStyle name="Camp Output Field General 16 2 3 2" xfId="21099"/>
    <cellStyle name="Camp Output Field General 16 2 4" xfId="21100"/>
    <cellStyle name="Camp Output Field General 16 2 5" xfId="21101"/>
    <cellStyle name="Camp Output Field General 16 2 6" xfId="21102"/>
    <cellStyle name="Camp Output Field General 16 2 7" xfId="21103"/>
    <cellStyle name="Camp Output Field General 16 3" xfId="21104"/>
    <cellStyle name="Camp Output Field General 16 3 2" xfId="21105"/>
    <cellStyle name="Camp Output Field General 16 3 3" xfId="21106"/>
    <cellStyle name="Camp Output Field General 16 3 4" xfId="21107"/>
    <cellStyle name="Camp Output Field General 16 3 5" xfId="21108"/>
    <cellStyle name="Camp Output Field General 16 3 6" xfId="21109"/>
    <cellStyle name="Camp Output Field General 16 3 7" xfId="21110"/>
    <cellStyle name="Camp Output Field General 16 4" xfId="21111"/>
    <cellStyle name="Camp Output Field General 16 5" xfId="21112"/>
    <cellStyle name="Camp Output Field General 16 6" xfId="21113"/>
    <cellStyle name="Camp Output Field General 16 7" xfId="21114"/>
    <cellStyle name="Camp Output Field General 16 8" xfId="21115"/>
    <cellStyle name="Camp Output Field General 17" xfId="21116"/>
    <cellStyle name="Camp Output Field General 17 2" xfId="21117"/>
    <cellStyle name="Camp Output Field General 17 2 2" xfId="21118"/>
    <cellStyle name="Camp Output Field General 17 2 3" xfId="21119"/>
    <cellStyle name="Camp Output Field General 17 2 4" xfId="21120"/>
    <cellStyle name="Camp Output Field General 17 2 5" xfId="21121"/>
    <cellStyle name="Camp Output Field General 17 2 6" xfId="21122"/>
    <cellStyle name="Camp Output Field General 17 2 7" xfId="21123"/>
    <cellStyle name="Camp Output Field General 17 2 8" xfId="21124"/>
    <cellStyle name="Camp Output Field General 17 3" xfId="21125"/>
    <cellStyle name="Camp Output Field General 17 3 2" xfId="21126"/>
    <cellStyle name="Camp Output Field General 17 4" xfId="21127"/>
    <cellStyle name="Camp Output Field General 17 5" xfId="21128"/>
    <cellStyle name="Camp Output Field General 17 6" xfId="21129"/>
    <cellStyle name="Camp Output Field General 17 7" xfId="21130"/>
    <cellStyle name="Camp Output Field General 18" xfId="21131"/>
    <cellStyle name="Camp Output Field General 18 2" xfId="21132"/>
    <cellStyle name="Camp Output Field General 18 3" xfId="21133"/>
    <cellStyle name="Camp Output Field General 18 4" xfId="21134"/>
    <cellStyle name="Camp Output Field General 18 5" xfId="21135"/>
    <cellStyle name="Camp Output Field General 18 6" xfId="21136"/>
    <cellStyle name="Camp Output Field General 18 7" xfId="21137"/>
    <cellStyle name="Camp Output Field General 19" xfId="21138"/>
    <cellStyle name="Camp Output Field General 2" xfId="21139"/>
    <cellStyle name="Camp Output Field General 2 10" xfId="21140"/>
    <cellStyle name="Camp Output Field General 2 10 2" xfId="21141"/>
    <cellStyle name="Camp Output Field General 2 10 3" xfId="21142"/>
    <cellStyle name="Camp Output Field General 2 10 4" xfId="21143"/>
    <cellStyle name="Camp Output Field General 2 10 5" xfId="21144"/>
    <cellStyle name="Camp Output Field General 2 10 6" xfId="21145"/>
    <cellStyle name="Camp Output Field General 2 10 7" xfId="21146"/>
    <cellStyle name="Camp Output Field General 2 11" xfId="21147"/>
    <cellStyle name="Camp Output Field General 2 12" xfId="21148"/>
    <cellStyle name="Camp Output Field General 2 13" xfId="21149"/>
    <cellStyle name="Camp Output Field General 2 14" xfId="21150"/>
    <cellStyle name="Camp Output Field General 2 15" xfId="21151"/>
    <cellStyle name="Camp Output Field General 2 2" xfId="21152"/>
    <cellStyle name="Camp Output Field General 2 2 10" xfId="21153"/>
    <cellStyle name="Camp Output Field General 2 2 11" xfId="21154"/>
    <cellStyle name="Camp Output Field General 2 2 12" xfId="21155"/>
    <cellStyle name="Camp Output Field General 2 2 2" xfId="21156"/>
    <cellStyle name="Camp Output Field General 2 2 2 10" xfId="21157"/>
    <cellStyle name="Camp Output Field General 2 2 2 11" xfId="21158"/>
    <cellStyle name="Camp Output Field General 2 2 2 2" xfId="21159"/>
    <cellStyle name="Camp Output Field General 2 2 2 2 2" xfId="21160"/>
    <cellStyle name="Camp Output Field General 2 2 2 2 2 2" xfId="21161"/>
    <cellStyle name="Camp Output Field General 2 2 2 2 2 2 2" xfId="21162"/>
    <cellStyle name="Camp Output Field General 2 2 2 2 2 2 3" xfId="21163"/>
    <cellStyle name="Camp Output Field General 2 2 2 2 2 2 4" xfId="21164"/>
    <cellStyle name="Camp Output Field General 2 2 2 2 2 2 5" xfId="21165"/>
    <cellStyle name="Camp Output Field General 2 2 2 2 2 2 6" xfId="21166"/>
    <cellStyle name="Camp Output Field General 2 2 2 2 2 2 7" xfId="21167"/>
    <cellStyle name="Camp Output Field General 2 2 2 2 2 2 8" xfId="21168"/>
    <cellStyle name="Camp Output Field General 2 2 2 2 2 3" xfId="21169"/>
    <cellStyle name="Camp Output Field General 2 2 2 2 2 3 2" xfId="21170"/>
    <cellStyle name="Camp Output Field General 2 2 2 2 2 4" xfId="21171"/>
    <cellStyle name="Camp Output Field General 2 2 2 2 2 5" xfId="21172"/>
    <cellStyle name="Camp Output Field General 2 2 2 2 2 6" xfId="21173"/>
    <cellStyle name="Camp Output Field General 2 2 2 2 2 7" xfId="21174"/>
    <cellStyle name="Camp Output Field General 2 2 2 2 3" xfId="21175"/>
    <cellStyle name="Camp Output Field General 2 2 2 2 3 2" xfId="21176"/>
    <cellStyle name="Camp Output Field General 2 2 2 2 3 3" xfId="21177"/>
    <cellStyle name="Camp Output Field General 2 2 2 2 3 4" xfId="21178"/>
    <cellStyle name="Camp Output Field General 2 2 2 2 3 5" xfId="21179"/>
    <cellStyle name="Camp Output Field General 2 2 2 2 3 6" xfId="21180"/>
    <cellStyle name="Camp Output Field General 2 2 2 2 3 7" xfId="21181"/>
    <cellStyle name="Camp Output Field General 2 2 2 2 4" xfId="21182"/>
    <cellStyle name="Camp Output Field General 2 2 2 2 5" xfId="21183"/>
    <cellStyle name="Camp Output Field General 2 2 2 2 6" xfId="21184"/>
    <cellStyle name="Camp Output Field General 2 2 2 2 7" xfId="21185"/>
    <cellStyle name="Camp Output Field General 2 2 2 2 8" xfId="21186"/>
    <cellStyle name="Camp Output Field General 2 2 2 3" xfId="21187"/>
    <cellStyle name="Camp Output Field General 2 2 2 3 2" xfId="21188"/>
    <cellStyle name="Camp Output Field General 2 2 2 3 2 2" xfId="21189"/>
    <cellStyle name="Camp Output Field General 2 2 2 3 2 2 2" xfId="21190"/>
    <cellStyle name="Camp Output Field General 2 2 2 3 2 2 3" xfId="21191"/>
    <cellStyle name="Camp Output Field General 2 2 2 3 2 2 4" xfId="21192"/>
    <cellStyle name="Camp Output Field General 2 2 2 3 2 2 5" xfId="21193"/>
    <cellStyle name="Camp Output Field General 2 2 2 3 2 2 6" xfId="21194"/>
    <cellStyle name="Camp Output Field General 2 2 2 3 2 2 7" xfId="21195"/>
    <cellStyle name="Camp Output Field General 2 2 2 3 2 2 8" xfId="21196"/>
    <cellStyle name="Camp Output Field General 2 2 2 3 2 3" xfId="21197"/>
    <cellStyle name="Camp Output Field General 2 2 2 3 2 3 2" xfId="21198"/>
    <cellStyle name="Camp Output Field General 2 2 2 3 2 4" xfId="21199"/>
    <cellStyle name="Camp Output Field General 2 2 2 3 2 5" xfId="21200"/>
    <cellStyle name="Camp Output Field General 2 2 2 3 2 6" xfId="21201"/>
    <cellStyle name="Camp Output Field General 2 2 2 3 2 7" xfId="21202"/>
    <cellStyle name="Camp Output Field General 2 2 2 3 3" xfId="21203"/>
    <cellStyle name="Camp Output Field General 2 2 2 3 3 2" xfId="21204"/>
    <cellStyle name="Camp Output Field General 2 2 2 3 3 3" xfId="21205"/>
    <cellStyle name="Camp Output Field General 2 2 2 3 3 4" xfId="21206"/>
    <cellStyle name="Camp Output Field General 2 2 2 3 3 5" xfId="21207"/>
    <cellStyle name="Camp Output Field General 2 2 2 3 3 6" xfId="21208"/>
    <cellStyle name="Camp Output Field General 2 2 2 3 3 7" xfId="21209"/>
    <cellStyle name="Camp Output Field General 2 2 2 3 4" xfId="21210"/>
    <cellStyle name="Camp Output Field General 2 2 2 3 5" xfId="21211"/>
    <cellStyle name="Camp Output Field General 2 2 2 3 6" xfId="21212"/>
    <cellStyle name="Camp Output Field General 2 2 2 3 7" xfId="21213"/>
    <cellStyle name="Camp Output Field General 2 2 2 3 8" xfId="21214"/>
    <cellStyle name="Camp Output Field General 2 2 2 4" xfId="21215"/>
    <cellStyle name="Camp Output Field General 2 2 2 4 2" xfId="21216"/>
    <cellStyle name="Camp Output Field General 2 2 2 4 2 2" xfId="21217"/>
    <cellStyle name="Camp Output Field General 2 2 2 4 2 2 2" xfId="21218"/>
    <cellStyle name="Camp Output Field General 2 2 2 4 2 2 3" xfId="21219"/>
    <cellStyle name="Camp Output Field General 2 2 2 4 2 2 4" xfId="21220"/>
    <cellStyle name="Camp Output Field General 2 2 2 4 2 2 5" xfId="21221"/>
    <cellStyle name="Camp Output Field General 2 2 2 4 2 2 6" xfId="21222"/>
    <cellStyle name="Camp Output Field General 2 2 2 4 2 2 7" xfId="21223"/>
    <cellStyle name="Camp Output Field General 2 2 2 4 2 2 8" xfId="21224"/>
    <cellStyle name="Camp Output Field General 2 2 2 4 2 3" xfId="21225"/>
    <cellStyle name="Camp Output Field General 2 2 2 4 2 3 2" xfId="21226"/>
    <cellStyle name="Camp Output Field General 2 2 2 4 2 4" xfId="21227"/>
    <cellStyle name="Camp Output Field General 2 2 2 4 2 5" xfId="21228"/>
    <cellStyle name="Camp Output Field General 2 2 2 4 2 6" xfId="21229"/>
    <cellStyle name="Camp Output Field General 2 2 2 4 2 7" xfId="21230"/>
    <cellStyle name="Camp Output Field General 2 2 2 4 3" xfId="21231"/>
    <cellStyle name="Camp Output Field General 2 2 2 4 3 2" xfId="21232"/>
    <cellStyle name="Camp Output Field General 2 2 2 4 3 3" xfId="21233"/>
    <cellStyle name="Camp Output Field General 2 2 2 4 3 4" xfId="21234"/>
    <cellStyle name="Camp Output Field General 2 2 2 4 3 5" xfId="21235"/>
    <cellStyle name="Camp Output Field General 2 2 2 4 3 6" xfId="21236"/>
    <cellStyle name="Camp Output Field General 2 2 2 4 3 7" xfId="21237"/>
    <cellStyle name="Camp Output Field General 2 2 2 4 4" xfId="21238"/>
    <cellStyle name="Camp Output Field General 2 2 2 4 5" xfId="21239"/>
    <cellStyle name="Camp Output Field General 2 2 2 4 6" xfId="21240"/>
    <cellStyle name="Camp Output Field General 2 2 2 4 7" xfId="21241"/>
    <cellStyle name="Camp Output Field General 2 2 2 4 8" xfId="21242"/>
    <cellStyle name="Camp Output Field General 2 2 2 5" xfId="21243"/>
    <cellStyle name="Camp Output Field General 2 2 2 5 2" xfId="21244"/>
    <cellStyle name="Camp Output Field General 2 2 2 5 2 2" xfId="21245"/>
    <cellStyle name="Camp Output Field General 2 2 2 5 2 3" xfId="21246"/>
    <cellStyle name="Camp Output Field General 2 2 2 5 2 4" xfId="21247"/>
    <cellStyle name="Camp Output Field General 2 2 2 5 2 5" xfId="21248"/>
    <cellStyle name="Camp Output Field General 2 2 2 5 2 6" xfId="21249"/>
    <cellStyle name="Camp Output Field General 2 2 2 5 2 7" xfId="21250"/>
    <cellStyle name="Camp Output Field General 2 2 2 5 2 8" xfId="21251"/>
    <cellStyle name="Camp Output Field General 2 2 2 5 3" xfId="21252"/>
    <cellStyle name="Camp Output Field General 2 2 2 5 3 2" xfId="21253"/>
    <cellStyle name="Camp Output Field General 2 2 2 5 4" xfId="21254"/>
    <cellStyle name="Camp Output Field General 2 2 2 5 5" xfId="21255"/>
    <cellStyle name="Camp Output Field General 2 2 2 5 6" xfId="21256"/>
    <cellStyle name="Camp Output Field General 2 2 2 5 7" xfId="21257"/>
    <cellStyle name="Camp Output Field General 2 2 2 6" xfId="21258"/>
    <cellStyle name="Camp Output Field General 2 2 2 6 2" xfId="21259"/>
    <cellStyle name="Camp Output Field General 2 2 2 6 3" xfId="21260"/>
    <cellStyle name="Camp Output Field General 2 2 2 6 4" xfId="21261"/>
    <cellStyle name="Camp Output Field General 2 2 2 6 5" xfId="21262"/>
    <cellStyle name="Camp Output Field General 2 2 2 6 6" xfId="21263"/>
    <cellStyle name="Camp Output Field General 2 2 2 6 7" xfId="21264"/>
    <cellStyle name="Camp Output Field General 2 2 2 7" xfId="21265"/>
    <cellStyle name="Camp Output Field General 2 2 2 8" xfId="21266"/>
    <cellStyle name="Camp Output Field General 2 2 2 9" xfId="21267"/>
    <cellStyle name="Camp Output Field General 2 2 3" xfId="21268"/>
    <cellStyle name="Camp Output Field General 2 2 3 2" xfId="21269"/>
    <cellStyle name="Camp Output Field General 2 2 3 2 2" xfId="21270"/>
    <cellStyle name="Camp Output Field General 2 2 3 2 2 2" xfId="21271"/>
    <cellStyle name="Camp Output Field General 2 2 3 2 2 3" xfId="21272"/>
    <cellStyle name="Camp Output Field General 2 2 3 2 2 4" xfId="21273"/>
    <cellStyle name="Camp Output Field General 2 2 3 2 2 5" xfId="21274"/>
    <cellStyle name="Camp Output Field General 2 2 3 2 2 6" xfId="21275"/>
    <cellStyle name="Camp Output Field General 2 2 3 2 2 7" xfId="21276"/>
    <cellStyle name="Camp Output Field General 2 2 3 2 2 8" xfId="21277"/>
    <cellStyle name="Camp Output Field General 2 2 3 2 3" xfId="21278"/>
    <cellStyle name="Camp Output Field General 2 2 3 2 3 2" xfId="21279"/>
    <cellStyle name="Camp Output Field General 2 2 3 2 4" xfId="21280"/>
    <cellStyle name="Camp Output Field General 2 2 3 2 5" xfId="21281"/>
    <cellStyle name="Camp Output Field General 2 2 3 2 6" xfId="21282"/>
    <cellStyle name="Camp Output Field General 2 2 3 2 7" xfId="21283"/>
    <cellStyle name="Camp Output Field General 2 2 3 3" xfId="21284"/>
    <cellStyle name="Camp Output Field General 2 2 3 3 2" xfId="21285"/>
    <cellStyle name="Camp Output Field General 2 2 3 3 3" xfId="21286"/>
    <cellStyle name="Camp Output Field General 2 2 3 3 4" xfId="21287"/>
    <cellStyle name="Camp Output Field General 2 2 3 3 5" xfId="21288"/>
    <cellStyle name="Camp Output Field General 2 2 3 3 6" xfId="21289"/>
    <cellStyle name="Camp Output Field General 2 2 3 3 7" xfId="21290"/>
    <cellStyle name="Camp Output Field General 2 2 3 4" xfId="21291"/>
    <cellStyle name="Camp Output Field General 2 2 3 5" xfId="21292"/>
    <cellStyle name="Camp Output Field General 2 2 3 6" xfId="21293"/>
    <cellStyle name="Camp Output Field General 2 2 3 7" xfId="21294"/>
    <cellStyle name="Camp Output Field General 2 2 3 8" xfId="21295"/>
    <cellStyle name="Camp Output Field General 2 2 4" xfId="21296"/>
    <cellStyle name="Camp Output Field General 2 2 4 2" xfId="21297"/>
    <cellStyle name="Camp Output Field General 2 2 4 2 2" xfId="21298"/>
    <cellStyle name="Camp Output Field General 2 2 4 2 2 2" xfId="21299"/>
    <cellStyle name="Camp Output Field General 2 2 4 2 2 3" xfId="21300"/>
    <cellStyle name="Camp Output Field General 2 2 4 2 2 4" xfId="21301"/>
    <cellStyle name="Camp Output Field General 2 2 4 2 2 5" xfId="21302"/>
    <cellStyle name="Camp Output Field General 2 2 4 2 2 6" xfId="21303"/>
    <cellStyle name="Camp Output Field General 2 2 4 2 2 7" xfId="21304"/>
    <cellStyle name="Camp Output Field General 2 2 4 2 2 8" xfId="21305"/>
    <cellStyle name="Camp Output Field General 2 2 4 2 3" xfId="21306"/>
    <cellStyle name="Camp Output Field General 2 2 4 2 3 2" xfId="21307"/>
    <cellStyle name="Camp Output Field General 2 2 4 2 4" xfId="21308"/>
    <cellStyle name="Camp Output Field General 2 2 4 2 5" xfId="21309"/>
    <cellStyle name="Camp Output Field General 2 2 4 2 6" xfId="21310"/>
    <cellStyle name="Camp Output Field General 2 2 4 2 7" xfId="21311"/>
    <cellStyle name="Camp Output Field General 2 2 4 3" xfId="21312"/>
    <cellStyle name="Camp Output Field General 2 2 4 3 2" xfId="21313"/>
    <cellStyle name="Camp Output Field General 2 2 4 3 3" xfId="21314"/>
    <cellStyle name="Camp Output Field General 2 2 4 3 4" xfId="21315"/>
    <cellStyle name="Camp Output Field General 2 2 4 3 5" xfId="21316"/>
    <cellStyle name="Camp Output Field General 2 2 4 3 6" xfId="21317"/>
    <cellStyle name="Camp Output Field General 2 2 4 3 7" xfId="21318"/>
    <cellStyle name="Camp Output Field General 2 2 4 4" xfId="21319"/>
    <cellStyle name="Camp Output Field General 2 2 4 5" xfId="21320"/>
    <cellStyle name="Camp Output Field General 2 2 4 6" xfId="21321"/>
    <cellStyle name="Camp Output Field General 2 2 4 7" xfId="21322"/>
    <cellStyle name="Camp Output Field General 2 2 4 8" xfId="21323"/>
    <cellStyle name="Camp Output Field General 2 2 5" xfId="21324"/>
    <cellStyle name="Camp Output Field General 2 2 5 2" xfId="21325"/>
    <cellStyle name="Camp Output Field General 2 2 5 2 2" xfId="21326"/>
    <cellStyle name="Camp Output Field General 2 2 5 2 2 2" xfId="21327"/>
    <cellStyle name="Camp Output Field General 2 2 5 2 2 3" xfId="21328"/>
    <cellStyle name="Camp Output Field General 2 2 5 2 2 4" xfId="21329"/>
    <cellStyle name="Camp Output Field General 2 2 5 2 2 5" xfId="21330"/>
    <cellStyle name="Camp Output Field General 2 2 5 2 2 6" xfId="21331"/>
    <cellStyle name="Camp Output Field General 2 2 5 2 2 7" xfId="21332"/>
    <cellStyle name="Camp Output Field General 2 2 5 2 2 8" xfId="21333"/>
    <cellStyle name="Camp Output Field General 2 2 5 2 3" xfId="21334"/>
    <cellStyle name="Camp Output Field General 2 2 5 2 3 2" xfId="21335"/>
    <cellStyle name="Camp Output Field General 2 2 5 2 4" xfId="21336"/>
    <cellStyle name="Camp Output Field General 2 2 5 2 5" xfId="21337"/>
    <cellStyle name="Camp Output Field General 2 2 5 2 6" xfId="21338"/>
    <cellStyle name="Camp Output Field General 2 2 5 2 7" xfId="21339"/>
    <cellStyle name="Camp Output Field General 2 2 5 3" xfId="21340"/>
    <cellStyle name="Camp Output Field General 2 2 5 3 2" xfId="21341"/>
    <cellStyle name="Camp Output Field General 2 2 5 3 3" xfId="21342"/>
    <cellStyle name="Camp Output Field General 2 2 5 3 4" xfId="21343"/>
    <cellStyle name="Camp Output Field General 2 2 5 3 5" xfId="21344"/>
    <cellStyle name="Camp Output Field General 2 2 5 3 6" xfId="21345"/>
    <cellStyle name="Camp Output Field General 2 2 5 3 7" xfId="21346"/>
    <cellStyle name="Camp Output Field General 2 2 5 4" xfId="21347"/>
    <cellStyle name="Camp Output Field General 2 2 5 5" xfId="21348"/>
    <cellStyle name="Camp Output Field General 2 2 5 6" xfId="21349"/>
    <cellStyle name="Camp Output Field General 2 2 5 7" xfId="21350"/>
    <cellStyle name="Camp Output Field General 2 2 5 8" xfId="21351"/>
    <cellStyle name="Camp Output Field General 2 2 6" xfId="21352"/>
    <cellStyle name="Camp Output Field General 2 2 6 2" xfId="21353"/>
    <cellStyle name="Camp Output Field General 2 2 6 2 2" xfId="21354"/>
    <cellStyle name="Camp Output Field General 2 2 6 2 3" xfId="21355"/>
    <cellStyle name="Camp Output Field General 2 2 6 2 4" xfId="21356"/>
    <cellStyle name="Camp Output Field General 2 2 6 2 5" xfId="21357"/>
    <cellStyle name="Camp Output Field General 2 2 6 2 6" xfId="21358"/>
    <cellStyle name="Camp Output Field General 2 2 6 2 7" xfId="21359"/>
    <cellStyle name="Camp Output Field General 2 2 6 2 8" xfId="21360"/>
    <cellStyle name="Camp Output Field General 2 2 6 3" xfId="21361"/>
    <cellStyle name="Camp Output Field General 2 2 6 3 2" xfId="21362"/>
    <cellStyle name="Camp Output Field General 2 2 6 4" xfId="21363"/>
    <cellStyle name="Camp Output Field General 2 2 6 5" xfId="21364"/>
    <cellStyle name="Camp Output Field General 2 2 6 6" xfId="21365"/>
    <cellStyle name="Camp Output Field General 2 2 6 7" xfId="21366"/>
    <cellStyle name="Camp Output Field General 2 2 7" xfId="21367"/>
    <cellStyle name="Camp Output Field General 2 2 7 2" xfId="21368"/>
    <cellStyle name="Camp Output Field General 2 2 7 3" xfId="21369"/>
    <cellStyle name="Camp Output Field General 2 2 7 4" xfId="21370"/>
    <cellStyle name="Camp Output Field General 2 2 7 5" xfId="21371"/>
    <cellStyle name="Camp Output Field General 2 2 7 6" xfId="21372"/>
    <cellStyle name="Camp Output Field General 2 2 7 7" xfId="21373"/>
    <cellStyle name="Camp Output Field General 2 2 8" xfId="21374"/>
    <cellStyle name="Camp Output Field General 2 2 9" xfId="21375"/>
    <cellStyle name="Camp Output Field General 2 3" xfId="21376"/>
    <cellStyle name="Camp Output Field General 2 3 10" xfId="21377"/>
    <cellStyle name="Camp Output Field General 2 3 11" xfId="21378"/>
    <cellStyle name="Camp Output Field General 2 3 12" xfId="21379"/>
    <cellStyle name="Camp Output Field General 2 3 2" xfId="21380"/>
    <cellStyle name="Camp Output Field General 2 3 2 10" xfId="21381"/>
    <cellStyle name="Camp Output Field General 2 3 2 11" xfId="21382"/>
    <cellStyle name="Camp Output Field General 2 3 2 2" xfId="21383"/>
    <cellStyle name="Camp Output Field General 2 3 2 2 2" xfId="21384"/>
    <cellStyle name="Camp Output Field General 2 3 2 2 2 2" xfId="21385"/>
    <cellStyle name="Camp Output Field General 2 3 2 2 2 2 2" xfId="21386"/>
    <cellStyle name="Camp Output Field General 2 3 2 2 2 2 3" xfId="21387"/>
    <cellStyle name="Camp Output Field General 2 3 2 2 2 2 4" xfId="21388"/>
    <cellStyle name="Camp Output Field General 2 3 2 2 2 2 5" xfId="21389"/>
    <cellStyle name="Camp Output Field General 2 3 2 2 2 2 6" xfId="21390"/>
    <cellStyle name="Camp Output Field General 2 3 2 2 2 2 7" xfId="21391"/>
    <cellStyle name="Camp Output Field General 2 3 2 2 2 2 8" xfId="21392"/>
    <cellStyle name="Camp Output Field General 2 3 2 2 2 3" xfId="21393"/>
    <cellStyle name="Camp Output Field General 2 3 2 2 2 3 2" xfId="21394"/>
    <cellStyle name="Camp Output Field General 2 3 2 2 2 4" xfId="21395"/>
    <cellStyle name="Camp Output Field General 2 3 2 2 2 5" xfId="21396"/>
    <cellStyle name="Camp Output Field General 2 3 2 2 2 6" xfId="21397"/>
    <cellStyle name="Camp Output Field General 2 3 2 2 2 7" xfId="21398"/>
    <cellStyle name="Camp Output Field General 2 3 2 2 3" xfId="21399"/>
    <cellStyle name="Camp Output Field General 2 3 2 2 3 2" xfId="21400"/>
    <cellStyle name="Camp Output Field General 2 3 2 2 3 3" xfId="21401"/>
    <cellStyle name="Camp Output Field General 2 3 2 2 3 4" xfId="21402"/>
    <cellStyle name="Camp Output Field General 2 3 2 2 3 5" xfId="21403"/>
    <cellStyle name="Camp Output Field General 2 3 2 2 3 6" xfId="21404"/>
    <cellStyle name="Camp Output Field General 2 3 2 2 3 7" xfId="21405"/>
    <cellStyle name="Camp Output Field General 2 3 2 2 4" xfId="21406"/>
    <cellStyle name="Camp Output Field General 2 3 2 2 5" xfId="21407"/>
    <cellStyle name="Camp Output Field General 2 3 2 2 6" xfId="21408"/>
    <cellStyle name="Camp Output Field General 2 3 2 2 7" xfId="21409"/>
    <cellStyle name="Camp Output Field General 2 3 2 2 8" xfId="21410"/>
    <cellStyle name="Camp Output Field General 2 3 2 3" xfId="21411"/>
    <cellStyle name="Camp Output Field General 2 3 2 3 2" xfId="21412"/>
    <cellStyle name="Camp Output Field General 2 3 2 3 2 2" xfId="21413"/>
    <cellStyle name="Camp Output Field General 2 3 2 3 2 2 2" xfId="21414"/>
    <cellStyle name="Camp Output Field General 2 3 2 3 2 2 3" xfId="21415"/>
    <cellStyle name="Camp Output Field General 2 3 2 3 2 2 4" xfId="21416"/>
    <cellStyle name="Camp Output Field General 2 3 2 3 2 2 5" xfId="21417"/>
    <cellStyle name="Camp Output Field General 2 3 2 3 2 2 6" xfId="21418"/>
    <cellStyle name="Camp Output Field General 2 3 2 3 2 2 7" xfId="21419"/>
    <cellStyle name="Camp Output Field General 2 3 2 3 2 2 8" xfId="21420"/>
    <cellStyle name="Camp Output Field General 2 3 2 3 2 3" xfId="21421"/>
    <cellStyle name="Camp Output Field General 2 3 2 3 2 3 2" xfId="21422"/>
    <cellStyle name="Camp Output Field General 2 3 2 3 2 4" xfId="21423"/>
    <cellStyle name="Camp Output Field General 2 3 2 3 2 5" xfId="21424"/>
    <cellStyle name="Camp Output Field General 2 3 2 3 2 6" xfId="21425"/>
    <cellStyle name="Camp Output Field General 2 3 2 3 2 7" xfId="21426"/>
    <cellStyle name="Camp Output Field General 2 3 2 3 3" xfId="21427"/>
    <cellStyle name="Camp Output Field General 2 3 2 3 3 2" xfId="21428"/>
    <cellStyle name="Camp Output Field General 2 3 2 3 3 3" xfId="21429"/>
    <cellStyle name="Camp Output Field General 2 3 2 3 3 4" xfId="21430"/>
    <cellStyle name="Camp Output Field General 2 3 2 3 3 5" xfId="21431"/>
    <cellStyle name="Camp Output Field General 2 3 2 3 3 6" xfId="21432"/>
    <cellStyle name="Camp Output Field General 2 3 2 3 3 7" xfId="21433"/>
    <cellStyle name="Camp Output Field General 2 3 2 3 4" xfId="21434"/>
    <cellStyle name="Camp Output Field General 2 3 2 3 5" xfId="21435"/>
    <cellStyle name="Camp Output Field General 2 3 2 3 6" xfId="21436"/>
    <cellStyle name="Camp Output Field General 2 3 2 3 7" xfId="21437"/>
    <cellStyle name="Camp Output Field General 2 3 2 3 8" xfId="21438"/>
    <cellStyle name="Camp Output Field General 2 3 2 4" xfId="21439"/>
    <cellStyle name="Camp Output Field General 2 3 2 4 2" xfId="21440"/>
    <cellStyle name="Camp Output Field General 2 3 2 4 2 2" xfId="21441"/>
    <cellStyle name="Camp Output Field General 2 3 2 4 2 2 2" xfId="21442"/>
    <cellStyle name="Camp Output Field General 2 3 2 4 2 2 3" xfId="21443"/>
    <cellStyle name="Camp Output Field General 2 3 2 4 2 2 4" xfId="21444"/>
    <cellStyle name="Camp Output Field General 2 3 2 4 2 2 5" xfId="21445"/>
    <cellStyle name="Camp Output Field General 2 3 2 4 2 2 6" xfId="21446"/>
    <cellStyle name="Camp Output Field General 2 3 2 4 2 2 7" xfId="21447"/>
    <cellStyle name="Camp Output Field General 2 3 2 4 2 2 8" xfId="21448"/>
    <cellStyle name="Camp Output Field General 2 3 2 4 2 3" xfId="21449"/>
    <cellStyle name="Camp Output Field General 2 3 2 4 2 3 2" xfId="21450"/>
    <cellStyle name="Camp Output Field General 2 3 2 4 2 4" xfId="21451"/>
    <cellStyle name="Camp Output Field General 2 3 2 4 2 5" xfId="21452"/>
    <cellStyle name="Camp Output Field General 2 3 2 4 2 6" xfId="21453"/>
    <cellStyle name="Camp Output Field General 2 3 2 4 2 7" xfId="21454"/>
    <cellStyle name="Camp Output Field General 2 3 2 4 3" xfId="21455"/>
    <cellStyle name="Camp Output Field General 2 3 2 4 3 2" xfId="21456"/>
    <cellStyle name="Camp Output Field General 2 3 2 4 3 3" xfId="21457"/>
    <cellStyle name="Camp Output Field General 2 3 2 4 3 4" xfId="21458"/>
    <cellStyle name="Camp Output Field General 2 3 2 4 3 5" xfId="21459"/>
    <cellStyle name="Camp Output Field General 2 3 2 4 3 6" xfId="21460"/>
    <cellStyle name="Camp Output Field General 2 3 2 4 3 7" xfId="21461"/>
    <cellStyle name="Camp Output Field General 2 3 2 4 4" xfId="21462"/>
    <cellStyle name="Camp Output Field General 2 3 2 4 5" xfId="21463"/>
    <cellStyle name="Camp Output Field General 2 3 2 4 6" xfId="21464"/>
    <cellStyle name="Camp Output Field General 2 3 2 4 7" xfId="21465"/>
    <cellStyle name="Camp Output Field General 2 3 2 4 8" xfId="21466"/>
    <cellStyle name="Camp Output Field General 2 3 2 5" xfId="21467"/>
    <cellStyle name="Camp Output Field General 2 3 2 5 2" xfId="21468"/>
    <cellStyle name="Camp Output Field General 2 3 2 5 2 2" xfId="21469"/>
    <cellStyle name="Camp Output Field General 2 3 2 5 2 3" xfId="21470"/>
    <cellStyle name="Camp Output Field General 2 3 2 5 2 4" xfId="21471"/>
    <cellStyle name="Camp Output Field General 2 3 2 5 2 5" xfId="21472"/>
    <cellStyle name="Camp Output Field General 2 3 2 5 2 6" xfId="21473"/>
    <cellStyle name="Camp Output Field General 2 3 2 5 2 7" xfId="21474"/>
    <cellStyle name="Camp Output Field General 2 3 2 5 2 8" xfId="21475"/>
    <cellStyle name="Camp Output Field General 2 3 2 5 3" xfId="21476"/>
    <cellStyle name="Camp Output Field General 2 3 2 5 3 2" xfId="21477"/>
    <cellStyle name="Camp Output Field General 2 3 2 5 4" xfId="21478"/>
    <cellStyle name="Camp Output Field General 2 3 2 5 5" xfId="21479"/>
    <cellStyle name="Camp Output Field General 2 3 2 5 6" xfId="21480"/>
    <cellStyle name="Camp Output Field General 2 3 2 5 7" xfId="21481"/>
    <cellStyle name="Camp Output Field General 2 3 2 6" xfId="21482"/>
    <cellStyle name="Camp Output Field General 2 3 2 6 2" xfId="21483"/>
    <cellStyle name="Camp Output Field General 2 3 2 6 3" xfId="21484"/>
    <cellStyle name="Camp Output Field General 2 3 2 6 4" xfId="21485"/>
    <cellStyle name="Camp Output Field General 2 3 2 6 5" xfId="21486"/>
    <cellStyle name="Camp Output Field General 2 3 2 6 6" xfId="21487"/>
    <cellStyle name="Camp Output Field General 2 3 2 6 7" xfId="21488"/>
    <cellStyle name="Camp Output Field General 2 3 2 7" xfId="21489"/>
    <cellStyle name="Camp Output Field General 2 3 2 8" xfId="21490"/>
    <cellStyle name="Camp Output Field General 2 3 2 9" xfId="21491"/>
    <cellStyle name="Camp Output Field General 2 3 3" xfId="21492"/>
    <cellStyle name="Camp Output Field General 2 3 3 2" xfId="21493"/>
    <cellStyle name="Camp Output Field General 2 3 3 2 2" xfId="21494"/>
    <cellStyle name="Camp Output Field General 2 3 3 2 2 2" xfId="21495"/>
    <cellStyle name="Camp Output Field General 2 3 3 2 2 3" xfId="21496"/>
    <cellStyle name="Camp Output Field General 2 3 3 2 2 4" xfId="21497"/>
    <cellStyle name="Camp Output Field General 2 3 3 2 2 5" xfId="21498"/>
    <cellStyle name="Camp Output Field General 2 3 3 2 2 6" xfId="21499"/>
    <cellStyle name="Camp Output Field General 2 3 3 2 2 7" xfId="21500"/>
    <cellStyle name="Camp Output Field General 2 3 3 2 2 8" xfId="21501"/>
    <cellStyle name="Camp Output Field General 2 3 3 2 3" xfId="21502"/>
    <cellStyle name="Camp Output Field General 2 3 3 2 3 2" xfId="21503"/>
    <cellStyle name="Camp Output Field General 2 3 3 2 4" xfId="21504"/>
    <cellStyle name="Camp Output Field General 2 3 3 2 5" xfId="21505"/>
    <cellStyle name="Camp Output Field General 2 3 3 2 6" xfId="21506"/>
    <cellStyle name="Camp Output Field General 2 3 3 2 7" xfId="21507"/>
    <cellStyle name="Camp Output Field General 2 3 3 3" xfId="21508"/>
    <cellStyle name="Camp Output Field General 2 3 3 3 2" xfId="21509"/>
    <cellStyle name="Camp Output Field General 2 3 3 3 3" xfId="21510"/>
    <cellStyle name="Camp Output Field General 2 3 3 3 4" xfId="21511"/>
    <cellStyle name="Camp Output Field General 2 3 3 3 5" xfId="21512"/>
    <cellStyle name="Camp Output Field General 2 3 3 3 6" xfId="21513"/>
    <cellStyle name="Camp Output Field General 2 3 3 3 7" xfId="21514"/>
    <cellStyle name="Camp Output Field General 2 3 3 4" xfId="21515"/>
    <cellStyle name="Camp Output Field General 2 3 3 5" xfId="21516"/>
    <cellStyle name="Camp Output Field General 2 3 3 6" xfId="21517"/>
    <cellStyle name="Camp Output Field General 2 3 3 7" xfId="21518"/>
    <cellStyle name="Camp Output Field General 2 3 3 8" xfId="21519"/>
    <cellStyle name="Camp Output Field General 2 3 4" xfId="21520"/>
    <cellStyle name="Camp Output Field General 2 3 4 2" xfId="21521"/>
    <cellStyle name="Camp Output Field General 2 3 4 2 2" xfId="21522"/>
    <cellStyle name="Camp Output Field General 2 3 4 2 2 2" xfId="21523"/>
    <cellStyle name="Camp Output Field General 2 3 4 2 2 3" xfId="21524"/>
    <cellStyle name="Camp Output Field General 2 3 4 2 2 4" xfId="21525"/>
    <cellStyle name="Camp Output Field General 2 3 4 2 2 5" xfId="21526"/>
    <cellStyle name="Camp Output Field General 2 3 4 2 2 6" xfId="21527"/>
    <cellStyle name="Camp Output Field General 2 3 4 2 2 7" xfId="21528"/>
    <cellStyle name="Camp Output Field General 2 3 4 2 2 8" xfId="21529"/>
    <cellStyle name="Camp Output Field General 2 3 4 2 3" xfId="21530"/>
    <cellStyle name="Camp Output Field General 2 3 4 2 3 2" xfId="21531"/>
    <cellStyle name="Camp Output Field General 2 3 4 2 4" xfId="21532"/>
    <cellStyle name="Camp Output Field General 2 3 4 2 5" xfId="21533"/>
    <cellStyle name="Camp Output Field General 2 3 4 2 6" xfId="21534"/>
    <cellStyle name="Camp Output Field General 2 3 4 2 7" xfId="21535"/>
    <cellStyle name="Camp Output Field General 2 3 4 3" xfId="21536"/>
    <cellStyle name="Camp Output Field General 2 3 4 3 2" xfId="21537"/>
    <cellStyle name="Camp Output Field General 2 3 4 3 3" xfId="21538"/>
    <cellStyle name="Camp Output Field General 2 3 4 3 4" xfId="21539"/>
    <cellStyle name="Camp Output Field General 2 3 4 3 5" xfId="21540"/>
    <cellStyle name="Camp Output Field General 2 3 4 3 6" xfId="21541"/>
    <cellStyle name="Camp Output Field General 2 3 4 3 7" xfId="21542"/>
    <cellStyle name="Camp Output Field General 2 3 4 4" xfId="21543"/>
    <cellStyle name="Camp Output Field General 2 3 4 5" xfId="21544"/>
    <cellStyle name="Camp Output Field General 2 3 4 6" xfId="21545"/>
    <cellStyle name="Camp Output Field General 2 3 4 7" xfId="21546"/>
    <cellStyle name="Camp Output Field General 2 3 4 8" xfId="21547"/>
    <cellStyle name="Camp Output Field General 2 3 5" xfId="21548"/>
    <cellStyle name="Camp Output Field General 2 3 5 2" xfId="21549"/>
    <cellStyle name="Camp Output Field General 2 3 5 2 2" xfId="21550"/>
    <cellStyle name="Camp Output Field General 2 3 5 2 2 2" xfId="21551"/>
    <cellStyle name="Camp Output Field General 2 3 5 2 2 3" xfId="21552"/>
    <cellStyle name="Camp Output Field General 2 3 5 2 2 4" xfId="21553"/>
    <cellStyle name="Camp Output Field General 2 3 5 2 2 5" xfId="21554"/>
    <cellStyle name="Camp Output Field General 2 3 5 2 2 6" xfId="21555"/>
    <cellStyle name="Camp Output Field General 2 3 5 2 2 7" xfId="21556"/>
    <cellStyle name="Camp Output Field General 2 3 5 2 2 8" xfId="21557"/>
    <cellStyle name="Camp Output Field General 2 3 5 2 3" xfId="21558"/>
    <cellStyle name="Camp Output Field General 2 3 5 2 3 2" xfId="21559"/>
    <cellStyle name="Camp Output Field General 2 3 5 2 4" xfId="21560"/>
    <cellStyle name="Camp Output Field General 2 3 5 2 5" xfId="21561"/>
    <cellStyle name="Camp Output Field General 2 3 5 2 6" xfId="21562"/>
    <cellStyle name="Camp Output Field General 2 3 5 2 7" xfId="21563"/>
    <cellStyle name="Camp Output Field General 2 3 5 3" xfId="21564"/>
    <cellStyle name="Camp Output Field General 2 3 5 3 2" xfId="21565"/>
    <cellStyle name="Camp Output Field General 2 3 5 3 3" xfId="21566"/>
    <cellStyle name="Camp Output Field General 2 3 5 3 4" xfId="21567"/>
    <cellStyle name="Camp Output Field General 2 3 5 3 5" xfId="21568"/>
    <cellStyle name="Camp Output Field General 2 3 5 3 6" xfId="21569"/>
    <cellStyle name="Camp Output Field General 2 3 5 3 7" xfId="21570"/>
    <cellStyle name="Camp Output Field General 2 3 5 4" xfId="21571"/>
    <cellStyle name="Camp Output Field General 2 3 5 5" xfId="21572"/>
    <cellStyle name="Camp Output Field General 2 3 5 6" xfId="21573"/>
    <cellStyle name="Camp Output Field General 2 3 5 7" xfId="21574"/>
    <cellStyle name="Camp Output Field General 2 3 5 8" xfId="21575"/>
    <cellStyle name="Camp Output Field General 2 3 6" xfId="21576"/>
    <cellStyle name="Camp Output Field General 2 3 6 2" xfId="21577"/>
    <cellStyle name="Camp Output Field General 2 3 6 2 2" xfId="21578"/>
    <cellStyle name="Camp Output Field General 2 3 6 2 3" xfId="21579"/>
    <cellStyle name="Camp Output Field General 2 3 6 2 4" xfId="21580"/>
    <cellStyle name="Camp Output Field General 2 3 6 2 5" xfId="21581"/>
    <cellStyle name="Camp Output Field General 2 3 6 2 6" xfId="21582"/>
    <cellStyle name="Camp Output Field General 2 3 6 2 7" xfId="21583"/>
    <cellStyle name="Camp Output Field General 2 3 6 2 8" xfId="21584"/>
    <cellStyle name="Camp Output Field General 2 3 6 3" xfId="21585"/>
    <cellStyle name="Camp Output Field General 2 3 6 3 2" xfId="21586"/>
    <cellStyle name="Camp Output Field General 2 3 6 4" xfId="21587"/>
    <cellStyle name="Camp Output Field General 2 3 6 5" xfId="21588"/>
    <cellStyle name="Camp Output Field General 2 3 6 6" xfId="21589"/>
    <cellStyle name="Camp Output Field General 2 3 6 7" xfId="21590"/>
    <cellStyle name="Camp Output Field General 2 3 7" xfId="21591"/>
    <cellStyle name="Camp Output Field General 2 3 7 2" xfId="21592"/>
    <cellStyle name="Camp Output Field General 2 3 7 3" xfId="21593"/>
    <cellStyle name="Camp Output Field General 2 3 7 4" xfId="21594"/>
    <cellStyle name="Camp Output Field General 2 3 7 5" xfId="21595"/>
    <cellStyle name="Camp Output Field General 2 3 7 6" xfId="21596"/>
    <cellStyle name="Camp Output Field General 2 3 7 7" xfId="21597"/>
    <cellStyle name="Camp Output Field General 2 3 8" xfId="21598"/>
    <cellStyle name="Camp Output Field General 2 3 9" xfId="21599"/>
    <cellStyle name="Camp Output Field General 2 4" xfId="21600"/>
    <cellStyle name="Camp Output Field General 2 4 10" xfId="21601"/>
    <cellStyle name="Camp Output Field General 2 4 11" xfId="21602"/>
    <cellStyle name="Camp Output Field General 2 4 2" xfId="21603"/>
    <cellStyle name="Camp Output Field General 2 4 2 2" xfId="21604"/>
    <cellStyle name="Camp Output Field General 2 4 2 2 2" xfId="21605"/>
    <cellStyle name="Camp Output Field General 2 4 2 2 2 2" xfId="21606"/>
    <cellStyle name="Camp Output Field General 2 4 2 2 2 3" xfId="21607"/>
    <cellStyle name="Camp Output Field General 2 4 2 2 2 4" xfId="21608"/>
    <cellStyle name="Camp Output Field General 2 4 2 2 2 5" xfId="21609"/>
    <cellStyle name="Camp Output Field General 2 4 2 2 2 6" xfId="21610"/>
    <cellStyle name="Camp Output Field General 2 4 2 2 2 7" xfId="21611"/>
    <cellStyle name="Camp Output Field General 2 4 2 2 2 8" xfId="21612"/>
    <cellStyle name="Camp Output Field General 2 4 2 2 3" xfId="21613"/>
    <cellStyle name="Camp Output Field General 2 4 2 2 3 2" xfId="21614"/>
    <cellStyle name="Camp Output Field General 2 4 2 2 4" xfId="21615"/>
    <cellStyle name="Camp Output Field General 2 4 2 2 5" xfId="21616"/>
    <cellStyle name="Camp Output Field General 2 4 2 2 6" xfId="21617"/>
    <cellStyle name="Camp Output Field General 2 4 2 2 7" xfId="21618"/>
    <cellStyle name="Camp Output Field General 2 4 2 3" xfId="21619"/>
    <cellStyle name="Camp Output Field General 2 4 2 3 2" xfId="21620"/>
    <cellStyle name="Camp Output Field General 2 4 2 3 3" xfId="21621"/>
    <cellStyle name="Camp Output Field General 2 4 2 3 4" xfId="21622"/>
    <cellStyle name="Camp Output Field General 2 4 2 3 5" xfId="21623"/>
    <cellStyle name="Camp Output Field General 2 4 2 3 6" xfId="21624"/>
    <cellStyle name="Camp Output Field General 2 4 2 3 7" xfId="21625"/>
    <cellStyle name="Camp Output Field General 2 4 2 4" xfId="21626"/>
    <cellStyle name="Camp Output Field General 2 4 2 5" xfId="21627"/>
    <cellStyle name="Camp Output Field General 2 4 2 6" xfId="21628"/>
    <cellStyle name="Camp Output Field General 2 4 2 7" xfId="21629"/>
    <cellStyle name="Camp Output Field General 2 4 2 8" xfId="21630"/>
    <cellStyle name="Camp Output Field General 2 4 3" xfId="21631"/>
    <cellStyle name="Camp Output Field General 2 4 3 2" xfId="21632"/>
    <cellStyle name="Camp Output Field General 2 4 3 2 2" xfId="21633"/>
    <cellStyle name="Camp Output Field General 2 4 3 2 2 2" xfId="21634"/>
    <cellStyle name="Camp Output Field General 2 4 3 2 2 3" xfId="21635"/>
    <cellStyle name="Camp Output Field General 2 4 3 2 2 4" xfId="21636"/>
    <cellStyle name="Camp Output Field General 2 4 3 2 2 5" xfId="21637"/>
    <cellStyle name="Camp Output Field General 2 4 3 2 2 6" xfId="21638"/>
    <cellStyle name="Camp Output Field General 2 4 3 2 2 7" xfId="21639"/>
    <cellStyle name="Camp Output Field General 2 4 3 2 2 8" xfId="21640"/>
    <cellStyle name="Camp Output Field General 2 4 3 2 3" xfId="21641"/>
    <cellStyle name="Camp Output Field General 2 4 3 2 3 2" xfId="21642"/>
    <cellStyle name="Camp Output Field General 2 4 3 2 4" xfId="21643"/>
    <cellStyle name="Camp Output Field General 2 4 3 2 5" xfId="21644"/>
    <cellStyle name="Camp Output Field General 2 4 3 2 6" xfId="21645"/>
    <cellStyle name="Camp Output Field General 2 4 3 2 7" xfId="21646"/>
    <cellStyle name="Camp Output Field General 2 4 3 3" xfId="21647"/>
    <cellStyle name="Camp Output Field General 2 4 3 3 2" xfId="21648"/>
    <cellStyle name="Camp Output Field General 2 4 3 3 3" xfId="21649"/>
    <cellStyle name="Camp Output Field General 2 4 3 3 4" xfId="21650"/>
    <cellStyle name="Camp Output Field General 2 4 3 3 5" xfId="21651"/>
    <cellStyle name="Camp Output Field General 2 4 3 3 6" xfId="21652"/>
    <cellStyle name="Camp Output Field General 2 4 3 3 7" xfId="21653"/>
    <cellStyle name="Camp Output Field General 2 4 3 4" xfId="21654"/>
    <cellStyle name="Camp Output Field General 2 4 3 5" xfId="21655"/>
    <cellStyle name="Camp Output Field General 2 4 3 6" xfId="21656"/>
    <cellStyle name="Camp Output Field General 2 4 3 7" xfId="21657"/>
    <cellStyle name="Camp Output Field General 2 4 3 8" xfId="21658"/>
    <cellStyle name="Camp Output Field General 2 4 4" xfId="21659"/>
    <cellStyle name="Camp Output Field General 2 4 4 2" xfId="21660"/>
    <cellStyle name="Camp Output Field General 2 4 4 2 2" xfId="21661"/>
    <cellStyle name="Camp Output Field General 2 4 4 2 2 2" xfId="21662"/>
    <cellStyle name="Camp Output Field General 2 4 4 2 2 3" xfId="21663"/>
    <cellStyle name="Camp Output Field General 2 4 4 2 2 4" xfId="21664"/>
    <cellStyle name="Camp Output Field General 2 4 4 2 2 5" xfId="21665"/>
    <cellStyle name="Camp Output Field General 2 4 4 2 2 6" xfId="21666"/>
    <cellStyle name="Camp Output Field General 2 4 4 2 2 7" xfId="21667"/>
    <cellStyle name="Camp Output Field General 2 4 4 2 2 8" xfId="21668"/>
    <cellStyle name="Camp Output Field General 2 4 4 2 3" xfId="21669"/>
    <cellStyle name="Camp Output Field General 2 4 4 2 3 2" xfId="21670"/>
    <cellStyle name="Camp Output Field General 2 4 4 2 4" xfId="21671"/>
    <cellStyle name="Camp Output Field General 2 4 4 2 5" xfId="21672"/>
    <cellStyle name="Camp Output Field General 2 4 4 2 6" xfId="21673"/>
    <cellStyle name="Camp Output Field General 2 4 4 2 7" xfId="21674"/>
    <cellStyle name="Camp Output Field General 2 4 4 3" xfId="21675"/>
    <cellStyle name="Camp Output Field General 2 4 4 3 2" xfId="21676"/>
    <cellStyle name="Camp Output Field General 2 4 4 3 3" xfId="21677"/>
    <cellStyle name="Camp Output Field General 2 4 4 3 4" xfId="21678"/>
    <cellStyle name="Camp Output Field General 2 4 4 3 5" xfId="21679"/>
    <cellStyle name="Camp Output Field General 2 4 4 3 6" xfId="21680"/>
    <cellStyle name="Camp Output Field General 2 4 4 3 7" xfId="21681"/>
    <cellStyle name="Camp Output Field General 2 4 4 4" xfId="21682"/>
    <cellStyle name="Camp Output Field General 2 4 4 5" xfId="21683"/>
    <cellStyle name="Camp Output Field General 2 4 4 6" xfId="21684"/>
    <cellStyle name="Camp Output Field General 2 4 4 7" xfId="21685"/>
    <cellStyle name="Camp Output Field General 2 4 4 8" xfId="21686"/>
    <cellStyle name="Camp Output Field General 2 4 5" xfId="21687"/>
    <cellStyle name="Camp Output Field General 2 4 5 2" xfId="21688"/>
    <cellStyle name="Camp Output Field General 2 4 5 2 2" xfId="21689"/>
    <cellStyle name="Camp Output Field General 2 4 5 2 3" xfId="21690"/>
    <cellStyle name="Camp Output Field General 2 4 5 2 4" xfId="21691"/>
    <cellStyle name="Camp Output Field General 2 4 5 2 5" xfId="21692"/>
    <cellStyle name="Camp Output Field General 2 4 5 2 6" xfId="21693"/>
    <cellStyle name="Camp Output Field General 2 4 5 2 7" xfId="21694"/>
    <cellStyle name="Camp Output Field General 2 4 5 2 8" xfId="21695"/>
    <cellStyle name="Camp Output Field General 2 4 5 3" xfId="21696"/>
    <cellStyle name="Camp Output Field General 2 4 5 3 2" xfId="21697"/>
    <cellStyle name="Camp Output Field General 2 4 5 4" xfId="21698"/>
    <cellStyle name="Camp Output Field General 2 4 5 5" xfId="21699"/>
    <cellStyle name="Camp Output Field General 2 4 5 6" xfId="21700"/>
    <cellStyle name="Camp Output Field General 2 4 5 7" xfId="21701"/>
    <cellStyle name="Camp Output Field General 2 4 6" xfId="21702"/>
    <cellStyle name="Camp Output Field General 2 4 6 2" xfId="21703"/>
    <cellStyle name="Camp Output Field General 2 4 6 3" xfId="21704"/>
    <cellStyle name="Camp Output Field General 2 4 6 4" xfId="21705"/>
    <cellStyle name="Camp Output Field General 2 4 6 5" xfId="21706"/>
    <cellStyle name="Camp Output Field General 2 4 6 6" xfId="21707"/>
    <cellStyle name="Camp Output Field General 2 4 6 7" xfId="21708"/>
    <cellStyle name="Camp Output Field General 2 4 7" xfId="21709"/>
    <cellStyle name="Camp Output Field General 2 4 8" xfId="21710"/>
    <cellStyle name="Camp Output Field General 2 4 9" xfId="21711"/>
    <cellStyle name="Camp Output Field General 2 5" xfId="21712"/>
    <cellStyle name="Camp Output Field General 2 5 10" xfId="21713"/>
    <cellStyle name="Camp Output Field General 2 5 11" xfId="21714"/>
    <cellStyle name="Camp Output Field General 2 5 2" xfId="21715"/>
    <cellStyle name="Camp Output Field General 2 5 2 2" xfId="21716"/>
    <cellStyle name="Camp Output Field General 2 5 2 2 2" xfId="21717"/>
    <cellStyle name="Camp Output Field General 2 5 2 2 2 2" xfId="21718"/>
    <cellStyle name="Camp Output Field General 2 5 2 2 2 3" xfId="21719"/>
    <cellStyle name="Camp Output Field General 2 5 2 2 2 4" xfId="21720"/>
    <cellStyle name="Camp Output Field General 2 5 2 2 2 5" xfId="21721"/>
    <cellStyle name="Camp Output Field General 2 5 2 2 2 6" xfId="21722"/>
    <cellStyle name="Camp Output Field General 2 5 2 2 2 7" xfId="21723"/>
    <cellStyle name="Camp Output Field General 2 5 2 2 2 8" xfId="21724"/>
    <cellStyle name="Camp Output Field General 2 5 2 2 3" xfId="21725"/>
    <cellStyle name="Camp Output Field General 2 5 2 2 3 2" xfId="21726"/>
    <cellStyle name="Camp Output Field General 2 5 2 2 4" xfId="21727"/>
    <cellStyle name="Camp Output Field General 2 5 2 2 5" xfId="21728"/>
    <cellStyle name="Camp Output Field General 2 5 2 2 6" xfId="21729"/>
    <cellStyle name="Camp Output Field General 2 5 2 2 7" xfId="21730"/>
    <cellStyle name="Camp Output Field General 2 5 2 3" xfId="21731"/>
    <cellStyle name="Camp Output Field General 2 5 2 3 2" xfId="21732"/>
    <cellStyle name="Camp Output Field General 2 5 2 3 3" xfId="21733"/>
    <cellStyle name="Camp Output Field General 2 5 2 3 4" xfId="21734"/>
    <cellStyle name="Camp Output Field General 2 5 2 3 5" xfId="21735"/>
    <cellStyle name="Camp Output Field General 2 5 2 3 6" xfId="21736"/>
    <cellStyle name="Camp Output Field General 2 5 2 3 7" xfId="21737"/>
    <cellStyle name="Camp Output Field General 2 5 2 4" xfId="21738"/>
    <cellStyle name="Camp Output Field General 2 5 2 5" xfId="21739"/>
    <cellStyle name="Camp Output Field General 2 5 2 6" xfId="21740"/>
    <cellStyle name="Camp Output Field General 2 5 2 7" xfId="21741"/>
    <cellStyle name="Camp Output Field General 2 5 2 8" xfId="21742"/>
    <cellStyle name="Camp Output Field General 2 5 3" xfId="21743"/>
    <cellStyle name="Camp Output Field General 2 5 3 2" xfId="21744"/>
    <cellStyle name="Camp Output Field General 2 5 3 2 2" xfId="21745"/>
    <cellStyle name="Camp Output Field General 2 5 3 2 2 2" xfId="21746"/>
    <cellStyle name="Camp Output Field General 2 5 3 2 2 3" xfId="21747"/>
    <cellStyle name="Camp Output Field General 2 5 3 2 2 4" xfId="21748"/>
    <cellStyle name="Camp Output Field General 2 5 3 2 2 5" xfId="21749"/>
    <cellStyle name="Camp Output Field General 2 5 3 2 2 6" xfId="21750"/>
    <cellStyle name="Camp Output Field General 2 5 3 2 2 7" xfId="21751"/>
    <cellStyle name="Camp Output Field General 2 5 3 2 2 8" xfId="21752"/>
    <cellStyle name="Camp Output Field General 2 5 3 2 3" xfId="21753"/>
    <cellStyle name="Camp Output Field General 2 5 3 2 3 2" xfId="21754"/>
    <cellStyle name="Camp Output Field General 2 5 3 2 4" xfId="21755"/>
    <cellStyle name="Camp Output Field General 2 5 3 2 5" xfId="21756"/>
    <cellStyle name="Camp Output Field General 2 5 3 2 6" xfId="21757"/>
    <cellStyle name="Camp Output Field General 2 5 3 2 7" xfId="21758"/>
    <cellStyle name="Camp Output Field General 2 5 3 3" xfId="21759"/>
    <cellStyle name="Camp Output Field General 2 5 3 3 2" xfId="21760"/>
    <cellStyle name="Camp Output Field General 2 5 3 3 3" xfId="21761"/>
    <cellStyle name="Camp Output Field General 2 5 3 3 4" xfId="21762"/>
    <cellStyle name="Camp Output Field General 2 5 3 3 5" xfId="21763"/>
    <cellStyle name="Camp Output Field General 2 5 3 3 6" xfId="21764"/>
    <cellStyle name="Camp Output Field General 2 5 3 3 7" xfId="21765"/>
    <cellStyle name="Camp Output Field General 2 5 3 4" xfId="21766"/>
    <cellStyle name="Camp Output Field General 2 5 3 5" xfId="21767"/>
    <cellStyle name="Camp Output Field General 2 5 3 6" xfId="21768"/>
    <cellStyle name="Camp Output Field General 2 5 3 7" xfId="21769"/>
    <cellStyle name="Camp Output Field General 2 5 3 8" xfId="21770"/>
    <cellStyle name="Camp Output Field General 2 5 4" xfId="21771"/>
    <cellStyle name="Camp Output Field General 2 5 4 2" xfId="21772"/>
    <cellStyle name="Camp Output Field General 2 5 4 2 2" xfId="21773"/>
    <cellStyle name="Camp Output Field General 2 5 4 2 2 2" xfId="21774"/>
    <cellStyle name="Camp Output Field General 2 5 4 2 2 3" xfId="21775"/>
    <cellStyle name="Camp Output Field General 2 5 4 2 2 4" xfId="21776"/>
    <cellStyle name="Camp Output Field General 2 5 4 2 2 5" xfId="21777"/>
    <cellStyle name="Camp Output Field General 2 5 4 2 2 6" xfId="21778"/>
    <cellStyle name="Camp Output Field General 2 5 4 2 2 7" xfId="21779"/>
    <cellStyle name="Camp Output Field General 2 5 4 2 2 8" xfId="21780"/>
    <cellStyle name="Camp Output Field General 2 5 4 2 3" xfId="21781"/>
    <cellStyle name="Camp Output Field General 2 5 4 2 3 2" xfId="21782"/>
    <cellStyle name="Camp Output Field General 2 5 4 2 4" xfId="21783"/>
    <cellStyle name="Camp Output Field General 2 5 4 2 5" xfId="21784"/>
    <cellStyle name="Camp Output Field General 2 5 4 2 6" xfId="21785"/>
    <cellStyle name="Camp Output Field General 2 5 4 2 7" xfId="21786"/>
    <cellStyle name="Camp Output Field General 2 5 4 3" xfId="21787"/>
    <cellStyle name="Camp Output Field General 2 5 4 3 2" xfId="21788"/>
    <cellStyle name="Camp Output Field General 2 5 4 3 3" xfId="21789"/>
    <cellStyle name="Camp Output Field General 2 5 4 3 4" xfId="21790"/>
    <cellStyle name="Camp Output Field General 2 5 4 3 5" xfId="21791"/>
    <cellStyle name="Camp Output Field General 2 5 4 3 6" xfId="21792"/>
    <cellStyle name="Camp Output Field General 2 5 4 3 7" xfId="21793"/>
    <cellStyle name="Camp Output Field General 2 5 4 4" xfId="21794"/>
    <cellStyle name="Camp Output Field General 2 5 4 5" xfId="21795"/>
    <cellStyle name="Camp Output Field General 2 5 4 6" xfId="21796"/>
    <cellStyle name="Camp Output Field General 2 5 4 7" xfId="21797"/>
    <cellStyle name="Camp Output Field General 2 5 4 8" xfId="21798"/>
    <cellStyle name="Camp Output Field General 2 5 5" xfId="21799"/>
    <cellStyle name="Camp Output Field General 2 5 5 2" xfId="21800"/>
    <cellStyle name="Camp Output Field General 2 5 5 2 2" xfId="21801"/>
    <cellStyle name="Camp Output Field General 2 5 5 2 3" xfId="21802"/>
    <cellStyle name="Camp Output Field General 2 5 5 2 4" xfId="21803"/>
    <cellStyle name="Camp Output Field General 2 5 5 2 5" xfId="21804"/>
    <cellStyle name="Camp Output Field General 2 5 5 2 6" xfId="21805"/>
    <cellStyle name="Camp Output Field General 2 5 5 2 7" xfId="21806"/>
    <cellStyle name="Camp Output Field General 2 5 5 2 8" xfId="21807"/>
    <cellStyle name="Camp Output Field General 2 5 5 3" xfId="21808"/>
    <cellStyle name="Camp Output Field General 2 5 5 3 2" xfId="21809"/>
    <cellStyle name="Camp Output Field General 2 5 5 4" xfId="21810"/>
    <cellStyle name="Camp Output Field General 2 5 5 5" xfId="21811"/>
    <cellStyle name="Camp Output Field General 2 5 5 6" xfId="21812"/>
    <cellStyle name="Camp Output Field General 2 5 5 7" xfId="21813"/>
    <cellStyle name="Camp Output Field General 2 5 6" xfId="21814"/>
    <cellStyle name="Camp Output Field General 2 5 6 2" xfId="21815"/>
    <cellStyle name="Camp Output Field General 2 5 6 3" xfId="21816"/>
    <cellStyle name="Camp Output Field General 2 5 6 4" xfId="21817"/>
    <cellStyle name="Camp Output Field General 2 5 6 5" xfId="21818"/>
    <cellStyle name="Camp Output Field General 2 5 6 6" xfId="21819"/>
    <cellStyle name="Camp Output Field General 2 5 6 7" xfId="21820"/>
    <cellStyle name="Camp Output Field General 2 5 7" xfId="21821"/>
    <cellStyle name="Camp Output Field General 2 5 8" xfId="21822"/>
    <cellStyle name="Camp Output Field General 2 5 9" xfId="21823"/>
    <cellStyle name="Camp Output Field General 2 6" xfId="21824"/>
    <cellStyle name="Camp Output Field General 2 6 2" xfId="21825"/>
    <cellStyle name="Camp Output Field General 2 6 2 2" xfId="21826"/>
    <cellStyle name="Camp Output Field General 2 6 2 2 2" xfId="21827"/>
    <cellStyle name="Camp Output Field General 2 6 2 2 3" xfId="21828"/>
    <cellStyle name="Camp Output Field General 2 6 2 2 4" xfId="21829"/>
    <cellStyle name="Camp Output Field General 2 6 2 2 5" xfId="21830"/>
    <cellStyle name="Camp Output Field General 2 6 2 2 6" xfId="21831"/>
    <cellStyle name="Camp Output Field General 2 6 2 2 7" xfId="21832"/>
    <cellStyle name="Camp Output Field General 2 6 2 2 8" xfId="21833"/>
    <cellStyle name="Camp Output Field General 2 6 2 3" xfId="21834"/>
    <cellStyle name="Camp Output Field General 2 6 2 3 2" xfId="21835"/>
    <cellStyle name="Camp Output Field General 2 6 2 4" xfId="21836"/>
    <cellStyle name="Camp Output Field General 2 6 2 5" xfId="21837"/>
    <cellStyle name="Camp Output Field General 2 6 2 6" xfId="21838"/>
    <cellStyle name="Camp Output Field General 2 6 2 7" xfId="21839"/>
    <cellStyle name="Camp Output Field General 2 6 3" xfId="21840"/>
    <cellStyle name="Camp Output Field General 2 6 3 2" xfId="21841"/>
    <cellStyle name="Camp Output Field General 2 6 3 3" xfId="21842"/>
    <cellStyle name="Camp Output Field General 2 6 3 4" xfId="21843"/>
    <cellStyle name="Camp Output Field General 2 6 3 5" xfId="21844"/>
    <cellStyle name="Camp Output Field General 2 6 3 6" xfId="21845"/>
    <cellStyle name="Camp Output Field General 2 6 3 7" xfId="21846"/>
    <cellStyle name="Camp Output Field General 2 6 4" xfId="21847"/>
    <cellStyle name="Camp Output Field General 2 6 5" xfId="21848"/>
    <cellStyle name="Camp Output Field General 2 6 6" xfId="21849"/>
    <cellStyle name="Camp Output Field General 2 6 7" xfId="21850"/>
    <cellStyle name="Camp Output Field General 2 6 8" xfId="21851"/>
    <cellStyle name="Camp Output Field General 2 7" xfId="21852"/>
    <cellStyle name="Camp Output Field General 2 7 2" xfId="21853"/>
    <cellStyle name="Camp Output Field General 2 7 2 2" xfId="21854"/>
    <cellStyle name="Camp Output Field General 2 7 2 2 2" xfId="21855"/>
    <cellStyle name="Camp Output Field General 2 7 2 2 3" xfId="21856"/>
    <cellStyle name="Camp Output Field General 2 7 2 2 4" xfId="21857"/>
    <cellStyle name="Camp Output Field General 2 7 2 2 5" xfId="21858"/>
    <cellStyle name="Camp Output Field General 2 7 2 2 6" xfId="21859"/>
    <cellStyle name="Camp Output Field General 2 7 2 2 7" xfId="21860"/>
    <cellStyle name="Camp Output Field General 2 7 2 2 8" xfId="21861"/>
    <cellStyle name="Camp Output Field General 2 7 2 3" xfId="21862"/>
    <cellStyle name="Camp Output Field General 2 7 2 3 2" xfId="21863"/>
    <cellStyle name="Camp Output Field General 2 7 2 4" xfId="21864"/>
    <cellStyle name="Camp Output Field General 2 7 2 5" xfId="21865"/>
    <cellStyle name="Camp Output Field General 2 7 2 6" xfId="21866"/>
    <cellStyle name="Camp Output Field General 2 7 2 7" xfId="21867"/>
    <cellStyle name="Camp Output Field General 2 7 3" xfId="21868"/>
    <cellStyle name="Camp Output Field General 2 7 3 2" xfId="21869"/>
    <cellStyle name="Camp Output Field General 2 7 3 3" xfId="21870"/>
    <cellStyle name="Camp Output Field General 2 7 3 4" xfId="21871"/>
    <cellStyle name="Camp Output Field General 2 7 3 5" xfId="21872"/>
    <cellStyle name="Camp Output Field General 2 7 3 6" xfId="21873"/>
    <cellStyle name="Camp Output Field General 2 7 3 7" xfId="21874"/>
    <cellStyle name="Camp Output Field General 2 7 4" xfId="21875"/>
    <cellStyle name="Camp Output Field General 2 7 5" xfId="21876"/>
    <cellStyle name="Camp Output Field General 2 7 6" xfId="21877"/>
    <cellStyle name="Camp Output Field General 2 7 7" xfId="21878"/>
    <cellStyle name="Camp Output Field General 2 7 8" xfId="21879"/>
    <cellStyle name="Camp Output Field General 2 8" xfId="21880"/>
    <cellStyle name="Camp Output Field General 2 8 2" xfId="21881"/>
    <cellStyle name="Camp Output Field General 2 8 2 2" xfId="21882"/>
    <cellStyle name="Camp Output Field General 2 8 2 2 2" xfId="21883"/>
    <cellStyle name="Camp Output Field General 2 8 2 2 3" xfId="21884"/>
    <cellStyle name="Camp Output Field General 2 8 2 2 4" xfId="21885"/>
    <cellStyle name="Camp Output Field General 2 8 2 2 5" xfId="21886"/>
    <cellStyle name="Camp Output Field General 2 8 2 2 6" xfId="21887"/>
    <cellStyle name="Camp Output Field General 2 8 2 2 7" xfId="21888"/>
    <cellStyle name="Camp Output Field General 2 8 2 2 8" xfId="21889"/>
    <cellStyle name="Camp Output Field General 2 8 2 3" xfId="21890"/>
    <cellStyle name="Camp Output Field General 2 8 2 3 2" xfId="21891"/>
    <cellStyle name="Camp Output Field General 2 8 2 4" xfId="21892"/>
    <cellStyle name="Camp Output Field General 2 8 2 5" xfId="21893"/>
    <cellStyle name="Camp Output Field General 2 8 2 6" xfId="21894"/>
    <cellStyle name="Camp Output Field General 2 8 2 7" xfId="21895"/>
    <cellStyle name="Camp Output Field General 2 8 3" xfId="21896"/>
    <cellStyle name="Camp Output Field General 2 8 3 2" xfId="21897"/>
    <cellStyle name="Camp Output Field General 2 8 3 3" xfId="21898"/>
    <cellStyle name="Camp Output Field General 2 8 3 4" xfId="21899"/>
    <cellStyle name="Camp Output Field General 2 8 3 5" xfId="21900"/>
    <cellStyle name="Camp Output Field General 2 8 3 6" xfId="21901"/>
    <cellStyle name="Camp Output Field General 2 8 3 7" xfId="21902"/>
    <cellStyle name="Camp Output Field General 2 8 4" xfId="21903"/>
    <cellStyle name="Camp Output Field General 2 8 5" xfId="21904"/>
    <cellStyle name="Camp Output Field General 2 8 6" xfId="21905"/>
    <cellStyle name="Camp Output Field General 2 8 7" xfId="21906"/>
    <cellStyle name="Camp Output Field General 2 8 8" xfId="21907"/>
    <cellStyle name="Camp Output Field General 2 9" xfId="21908"/>
    <cellStyle name="Camp Output Field General 2 9 2" xfId="21909"/>
    <cellStyle name="Camp Output Field General 2 9 2 2" xfId="21910"/>
    <cellStyle name="Camp Output Field General 2 9 2 3" xfId="21911"/>
    <cellStyle name="Camp Output Field General 2 9 2 4" xfId="21912"/>
    <cellStyle name="Camp Output Field General 2 9 2 5" xfId="21913"/>
    <cellStyle name="Camp Output Field General 2 9 2 6" xfId="21914"/>
    <cellStyle name="Camp Output Field General 2 9 2 7" xfId="21915"/>
    <cellStyle name="Camp Output Field General 2 9 2 8" xfId="21916"/>
    <cellStyle name="Camp Output Field General 2 9 3" xfId="21917"/>
    <cellStyle name="Camp Output Field General 2 9 3 2" xfId="21918"/>
    <cellStyle name="Camp Output Field General 2 9 4" xfId="21919"/>
    <cellStyle name="Camp Output Field General 2 9 5" xfId="21920"/>
    <cellStyle name="Camp Output Field General 2 9 6" xfId="21921"/>
    <cellStyle name="Camp Output Field General 2 9 7" xfId="21922"/>
    <cellStyle name="Camp Output Field General 20" xfId="21923"/>
    <cellStyle name="Camp Output Field General 21" xfId="21924"/>
    <cellStyle name="Camp Output Field General 22" xfId="21925"/>
    <cellStyle name="Camp Output Field General 23" xfId="21926"/>
    <cellStyle name="Camp Output Field General 3" xfId="21927"/>
    <cellStyle name="Camp Output Field General 3 10" xfId="21928"/>
    <cellStyle name="Camp Output Field General 3 11" xfId="21929"/>
    <cellStyle name="Camp Output Field General 3 12" xfId="21930"/>
    <cellStyle name="Camp Output Field General 3 13" xfId="21931"/>
    <cellStyle name="Camp Output Field General 3 14" xfId="21932"/>
    <cellStyle name="Camp Output Field General 3 2" xfId="21933"/>
    <cellStyle name="Camp Output Field General 3 2 10" xfId="21934"/>
    <cellStyle name="Camp Output Field General 3 2 11" xfId="21935"/>
    <cellStyle name="Camp Output Field General 3 2 12" xfId="21936"/>
    <cellStyle name="Camp Output Field General 3 2 2" xfId="21937"/>
    <cellStyle name="Camp Output Field General 3 2 2 10" xfId="21938"/>
    <cellStyle name="Camp Output Field General 3 2 2 11" xfId="21939"/>
    <cellStyle name="Camp Output Field General 3 2 2 2" xfId="21940"/>
    <cellStyle name="Camp Output Field General 3 2 2 2 2" xfId="21941"/>
    <cellStyle name="Camp Output Field General 3 2 2 2 2 2" xfId="21942"/>
    <cellStyle name="Camp Output Field General 3 2 2 2 2 2 2" xfId="21943"/>
    <cellStyle name="Camp Output Field General 3 2 2 2 2 2 3" xfId="21944"/>
    <cellStyle name="Camp Output Field General 3 2 2 2 2 2 4" xfId="21945"/>
    <cellStyle name="Camp Output Field General 3 2 2 2 2 2 5" xfId="21946"/>
    <cellStyle name="Camp Output Field General 3 2 2 2 2 2 6" xfId="21947"/>
    <cellStyle name="Camp Output Field General 3 2 2 2 2 2 7" xfId="21948"/>
    <cellStyle name="Camp Output Field General 3 2 2 2 2 2 8" xfId="21949"/>
    <cellStyle name="Camp Output Field General 3 2 2 2 2 3" xfId="21950"/>
    <cellStyle name="Camp Output Field General 3 2 2 2 2 3 2" xfId="21951"/>
    <cellStyle name="Camp Output Field General 3 2 2 2 2 4" xfId="21952"/>
    <cellStyle name="Camp Output Field General 3 2 2 2 2 5" xfId="21953"/>
    <cellStyle name="Camp Output Field General 3 2 2 2 2 6" xfId="21954"/>
    <cellStyle name="Camp Output Field General 3 2 2 2 2 7" xfId="21955"/>
    <cellStyle name="Camp Output Field General 3 2 2 2 3" xfId="21956"/>
    <cellStyle name="Camp Output Field General 3 2 2 2 3 2" xfId="21957"/>
    <cellStyle name="Camp Output Field General 3 2 2 2 3 3" xfId="21958"/>
    <cellStyle name="Camp Output Field General 3 2 2 2 3 4" xfId="21959"/>
    <cellStyle name="Camp Output Field General 3 2 2 2 3 5" xfId="21960"/>
    <cellStyle name="Camp Output Field General 3 2 2 2 3 6" xfId="21961"/>
    <cellStyle name="Camp Output Field General 3 2 2 2 3 7" xfId="21962"/>
    <cellStyle name="Camp Output Field General 3 2 2 2 4" xfId="21963"/>
    <cellStyle name="Camp Output Field General 3 2 2 2 5" xfId="21964"/>
    <cellStyle name="Camp Output Field General 3 2 2 2 6" xfId="21965"/>
    <cellStyle name="Camp Output Field General 3 2 2 2 7" xfId="21966"/>
    <cellStyle name="Camp Output Field General 3 2 2 2 8" xfId="21967"/>
    <cellStyle name="Camp Output Field General 3 2 2 3" xfId="21968"/>
    <cellStyle name="Camp Output Field General 3 2 2 3 2" xfId="21969"/>
    <cellStyle name="Camp Output Field General 3 2 2 3 2 2" xfId="21970"/>
    <cellStyle name="Camp Output Field General 3 2 2 3 2 2 2" xfId="21971"/>
    <cellStyle name="Camp Output Field General 3 2 2 3 2 2 3" xfId="21972"/>
    <cellStyle name="Camp Output Field General 3 2 2 3 2 2 4" xfId="21973"/>
    <cellStyle name="Camp Output Field General 3 2 2 3 2 2 5" xfId="21974"/>
    <cellStyle name="Camp Output Field General 3 2 2 3 2 2 6" xfId="21975"/>
    <cellStyle name="Camp Output Field General 3 2 2 3 2 2 7" xfId="21976"/>
    <cellStyle name="Camp Output Field General 3 2 2 3 2 2 8" xfId="21977"/>
    <cellStyle name="Camp Output Field General 3 2 2 3 2 3" xfId="21978"/>
    <cellStyle name="Camp Output Field General 3 2 2 3 2 3 2" xfId="21979"/>
    <cellStyle name="Camp Output Field General 3 2 2 3 2 4" xfId="21980"/>
    <cellStyle name="Camp Output Field General 3 2 2 3 2 5" xfId="21981"/>
    <cellStyle name="Camp Output Field General 3 2 2 3 2 6" xfId="21982"/>
    <cellStyle name="Camp Output Field General 3 2 2 3 2 7" xfId="21983"/>
    <cellStyle name="Camp Output Field General 3 2 2 3 3" xfId="21984"/>
    <cellStyle name="Camp Output Field General 3 2 2 3 3 2" xfId="21985"/>
    <cellStyle name="Camp Output Field General 3 2 2 3 3 3" xfId="21986"/>
    <cellStyle name="Camp Output Field General 3 2 2 3 3 4" xfId="21987"/>
    <cellStyle name="Camp Output Field General 3 2 2 3 3 5" xfId="21988"/>
    <cellStyle name="Camp Output Field General 3 2 2 3 3 6" xfId="21989"/>
    <cellStyle name="Camp Output Field General 3 2 2 3 3 7" xfId="21990"/>
    <cellStyle name="Camp Output Field General 3 2 2 3 4" xfId="21991"/>
    <cellStyle name="Camp Output Field General 3 2 2 3 5" xfId="21992"/>
    <cellStyle name="Camp Output Field General 3 2 2 3 6" xfId="21993"/>
    <cellStyle name="Camp Output Field General 3 2 2 3 7" xfId="21994"/>
    <cellStyle name="Camp Output Field General 3 2 2 3 8" xfId="21995"/>
    <cellStyle name="Camp Output Field General 3 2 2 4" xfId="21996"/>
    <cellStyle name="Camp Output Field General 3 2 2 4 2" xfId="21997"/>
    <cellStyle name="Camp Output Field General 3 2 2 4 2 2" xfId="21998"/>
    <cellStyle name="Camp Output Field General 3 2 2 4 2 2 2" xfId="21999"/>
    <cellStyle name="Camp Output Field General 3 2 2 4 2 2 3" xfId="22000"/>
    <cellStyle name="Camp Output Field General 3 2 2 4 2 2 4" xfId="22001"/>
    <cellStyle name="Camp Output Field General 3 2 2 4 2 2 5" xfId="22002"/>
    <cellStyle name="Camp Output Field General 3 2 2 4 2 2 6" xfId="22003"/>
    <cellStyle name="Camp Output Field General 3 2 2 4 2 2 7" xfId="22004"/>
    <cellStyle name="Camp Output Field General 3 2 2 4 2 2 8" xfId="22005"/>
    <cellStyle name="Camp Output Field General 3 2 2 4 2 3" xfId="22006"/>
    <cellStyle name="Camp Output Field General 3 2 2 4 2 3 2" xfId="22007"/>
    <cellStyle name="Camp Output Field General 3 2 2 4 2 4" xfId="22008"/>
    <cellStyle name="Camp Output Field General 3 2 2 4 2 5" xfId="22009"/>
    <cellStyle name="Camp Output Field General 3 2 2 4 2 6" xfId="22010"/>
    <cellStyle name="Camp Output Field General 3 2 2 4 2 7" xfId="22011"/>
    <cellStyle name="Camp Output Field General 3 2 2 4 3" xfId="22012"/>
    <cellStyle name="Camp Output Field General 3 2 2 4 3 2" xfId="22013"/>
    <cellStyle name="Camp Output Field General 3 2 2 4 3 3" xfId="22014"/>
    <cellStyle name="Camp Output Field General 3 2 2 4 3 4" xfId="22015"/>
    <cellStyle name="Camp Output Field General 3 2 2 4 3 5" xfId="22016"/>
    <cellStyle name="Camp Output Field General 3 2 2 4 3 6" xfId="22017"/>
    <cellStyle name="Camp Output Field General 3 2 2 4 3 7" xfId="22018"/>
    <cellStyle name="Camp Output Field General 3 2 2 4 4" xfId="22019"/>
    <cellStyle name="Camp Output Field General 3 2 2 4 5" xfId="22020"/>
    <cellStyle name="Camp Output Field General 3 2 2 4 6" xfId="22021"/>
    <cellStyle name="Camp Output Field General 3 2 2 4 7" xfId="22022"/>
    <cellStyle name="Camp Output Field General 3 2 2 4 8" xfId="22023"/>
    <cellStyle name="Camp Output Field General 3 2 2 5" xfId="22024"/>
    <cellStyle name="Camp Output Field General 3 2 2 5 2" xfId="22025"/>
    <cellStyle name="Camp Output Field General 3 2 2 5 2 2" xfId="22026"/>
    <cellStyle name="Camp Output Field General 3 2 2 5 2 3" xfId="22027"/>
    <cellStyle name="Camp Output Field General 3 2 2 5 2 4" xfId="22028"/>
    <cellStyle name="Camp Output Field General 3 2 2 5 2 5" xfId="22029"/>
    <cellStyle name="Camp Output Field General 3 2 2 5 2 6" xfId="22030"/>
    <cellStyle name="Camp Output Field General 3 2 2 5 2 7" xfId="22031"/>
    <cellStyle name="Camp Output Field General 3 2 2 5 2 8" xfId="22032"/>
    <cellStyle name="Camp Output Field General 3 2 2 5 3" xfId="22033"/>
    <cellStyle name="Camp Output Field General 3 2 2 5 3 2" xfId="22034"/>
    <cellStyle name="Camp Output Field General 3 2 2 5 4" xfId="22035"/>
    <cellStyle name="Camp Output Field General 3 2 2 5 5" xfId="22036"/>
    <cellStyle name="Camp Output Field General 3 2 2 5 6" xfId="22037"/>
    <cellStyle name="Camp Output Field General 3 2 2 5 7" xfId="22038"/>
    <cellStyle name="Camp Output Field General 3 2 2 6" xfId="22039"/>
    <cellStyle name="Camp Output Field General 3 2 2 6 2" xfId="22040"/>
    <cellStyle name="Camp Output Field General 3 2 2 6 3" xfId="22041"/>
    <cellStyle name="Camp Output Field General 3 2 2 6 4" xfId="22042"/>
    <cellStyle name="Camp Output Field General 3 2 2 6 5" xfId="22043"/>
    <cellStyle name="Camp Output Field General 3 2 2 6 6" xfId="22044"/>
    <cellStyle name="Camp Output Field General 3 2 2 6 7" xfId="22045"/>
    <cellStyle name="Camp Output Field General 3 2 2 7" xfId="22046"/>
    <cellStyle name="Camp Output Field General 3 2 2 8" xfId="22047"/>
    <cellStyle name="Camp Output Field General 3 2 2 9" xfId="22048"/>
    <cellStyle name="Camp Output Field General 3 2 3" xfId="22049"/>
    <cellStyle name="Camp Output Field General 3 2 3 2" xfId="22050"/>
    <cellStyle name="Camp Output Field General 3 2 3 2 2" xfId="22051"/>
    <cellStyle name="Camp Output Field General 3 2 3 2 2 2" xfId="22052"/>
    <cellStyle name="Camp Output Field General 3 2 3 2 2 3" xfId="22053"/>
    <cellStyle name="Camp Output Field General 3 2 3 2 2 4" xfId="22054"/>
    <cellStyle name="Camp Output Field General 3 2 3 2 2 5" xfId="22055"/>
    <cellStyle name="Camp Output Field General 3 2 3 2 2 6" xfId="22056"/>
    <cellStyle name="Camp Output Field General 3 2 3 2 2 7" xfId="22057"/>
    <cellStyle name="Camp Output Field General 3 2 3 2 2 8" xfId="22058"/>
    <cellStyle name="Camp Output Field General 3 2 3 2 3" xfId="22059"/>
    <cellStyle name="Camp Output Field General 3 2 3 2 3 2" xfId="22060"/>
    <cellStyle name="Camp Output Field General 3 2 3 2 4" xfId="22061"/>
    <cellStyle name="Camp Output Field General 3 2 3 2 5" xfId="22062"/>
    <cellStyle name="Camp Output Field General 3 2 3 2 6" xfId="22063"/>
    <cellStyle name="Camp Output Field General 3 2 3 2 7" xfId="22064"/>
    <cellStyle name="Camp Output Field General 3 2 3 3" xfId="22065"/>
    <cellStyle name="Camp Output Field General 3 2 3 3 2" xfId="22066"/>
    <cellStyle name="Camp Output Field General 3 2 3 3 3" xfId="22067"/>
    <cellStyle name="Camp Output Field General 3 2 3 3 4" xfId="22068"/>
    <cellStyle name="Camp Output Field General 3 2 3 3 5" xfId="22069"/>
    <cellStyle name="Camp Output Field General 3 2 3 3 6" xfId="22070"/>
    <cellStyle name="Camp Output Field General 3 2 3 3 7" xfId="22071"/>
    <cellStyle name="Camp Output Field General 3 2 3 4" xfId="22072"/>
    <cellStyle name="Camp Output Field General 3 2 3 5" xfId="22073"/>
    <cellStyle name="Camp Output Field General 3 2 3 6" xfId="22074"/>
    <cellStyle name="Camp Output Field General 3 2 3 7" xfId="22075"/>
    <cellStyle name="Camp Output Field General 3 2 3 8" xfId="22076"/>
    <cellStyle name="Camp Output Field General 3 2 4" xfId="22077"/>
    <cellStyle name="Camp Output Field General 3 2 4 2" xfId="22078"/>
    <cellStyle name="Camp Output Field General 3 2 4 2 2" xfId="22079"/>
    <cellStyle name="Camp Output Field General 3 2 4 2 2 2" xfId="22080"/>
    <cellStyle name="Camp Output Field General 3 2 4 2 2 3" xfId="22081"/>
    <cellStyle name="Camp Output Field General 3 2 4 2 2 4" xfId="22082"/>
    <cellStyle name="Camp Output Field General 3 2 4 2 2 5" xfId="22083"/>
    <cellStyle name="Camp Output Field General 3 2 4 2 2 6" xfId="22084"/>
    <cellStyle name="Camp Output Field General 3 2 4 2 2 7" xfId="22085"/>
    <cellStyle name="Camp Output Field General 3 2 4 2 2 8" xfId="22086"/>
    <cellStyle name="Camp Output Field General 3 2 4 2 3" xfId="22087"/>
    <cellStyle name="Camp Output Field General 3 2 4 2 3 2" xfId="22088"/>
    <cellStyle name="Camp Output Field General 3 2 4 2 4" xfId="22089"/>
    <cellStyle name="Camp Output Field General 3 2 4 2 5" xfId="22090"/>
    <cellStyle name="Camp Output Field General 3 2 4 2 6" xfId="22091"/>
    <cellStyle name="Camp Output Field General 3 2 4 2 7" xfId="22092"/>
    <cellStyle name="Camp Output Field General 3 2 4 3" xfId="22093"/>
    <cellStyle name="Camp Output Field General 3 2 4 3 2" xfId="22094"/>
    <cellStyle name="Camp Output Field General 3 2 4 3 3" xfId="22095"/>
    <cellStyle name="Camp Output Field General 3 2 4 3 4" xfId="22096"/>
    <cellStyle name="Camp Output Field General 3 2 4 3 5" xfId="22097"/>
    <cellStyle name="Camp Output Field General 3 2 4 3 6" xfId="22098"/>
    <cellStyle name="Camp Output Field General 3 2 4 3 7" xfId="22099"/>
    <cellStyle name="Camp Output Field General 3 2 4 4" xfId="22100"/>
    <cellStyle name="Camp Output Field General 3 2 4 5" xfId="22101"/>
    <cellStyle name="Camp Output Field General 3 2 4 6" xfId="22102"/>
    <cellStyle name="Camp Output Field General 3 2 4 7" xfId="22103"/>
    <cellStyle name="Camp Output Field General 3 2 4 8" xfId="22104"/>
    <cellStyle name="Camp Output Field General 3 2 5" xfId="22105"/>
    <cellStyle name="Camp Output Field General 3 2 5 2" xfId="22106"/>
    <cellStyle name="Camp Output Field General 3 2 5 2 2" xfId="22107"/>
    <cellStyle name="Camp Output Field General 3 2 5 2 2 2" xfId="22108"/>
    <cellStyle name="Camp Output Field General 3 2 5 2 2 3" xfId="22109"/>
    <cellStyle name="Camp Output Field General 3 2 5 2 2 4" xfId="22110"/>
    <cellStyle name="Camp Output Field General 3 2 5 2 2 5" xfId="22111"/>
    <cellStyle name="Camp Output Field General 3 2 5 2 2 6" xfId="22112"/>
    <cellStyle name="Camp Output Field General 3 2 5 2 2 7" xfId="22113"/>
    <cellStyle name="Camp Output Field General 3 2 5 2 2 8" xfId="22114"/>
    <cellStyle name="Camp Output Field General 3 2 5 2 3" xfId="22115"/>
    <cellStyle name="Camp Output Field General 3 2 5 2 3 2" xfId="22116"/>
    <cellStyle name="Camp Output Field General 3 2 5 2 4" xfId="22117"/>
    <cellStyle name="Camp Output Field General 3 2 5 2 5" xfId="22118"/>
    <cellStyle name="Camp Output Field General 3 2 5 2 6" xfId="22119"/>
    <cellStyle name="Camp Output Field General 3 2 5 2 7" xfId="22120"/>
    <cellStyle name="Camp Output Field General 3 2 5 3" xfId="22121"/>
    <cellStyle name="Camp Output Field General 3 2 5 3 2" xfId="22122"/>
    <cellStyle name="Camp Output Field General 3 2 5 3 3" xfId="22123"/>
    <cellStyle name="Camp Output Field General 3 2 5 3 4" xfId="22124"/>
    <cellStyle name="Camp Output Field General 3 2 5 3 5" xfId="22125"/>
    <cellStyle name="Camp Output Field General 3 2 5 3 6" xfId="22126"/>
    <cellStyle name="Camp Output Field General 3 2 5 3 7" xfId="22127"/>
    <cellStyle name="Camp Output Field General 3 2 5 4" xfId="22128"/>
    <cellStyle name="Camp Output Field General 3 2 5 5" xfId="22129"/>
    <cellStyle name="Camp Output Field General 3 2 5 6" xfId="22130"/>
    <cellStyle name="Camp Output Field General 3 2 5 7" xfId="22131"/>
    <cellStyle name="Camp Output Field General 3 2 5 8" xfId="22132"/>
    <cellStyle name="Camp Output Field General 3 2 6" xfId="22133"/>
    <cellStyle name="Camp Output Field General 3 2 6 2" xfId="22134"/>
    <cellStyle name="Camp Output Field General 3 2 6 2 2" xfId="22135"/>
    <cellStyle name="Camp Output Field General 3 2 6 2 3" xfId="22136"/>
    <cellStyle name="Camp Output Field General 3 2 6 2 4" xfId="22137"/>
    <cellStyle name="Camp Output Field General 3 2 6 2 5" xfId="22138"/>
    <cellStyle name="Camp Output Field General 3 2 6 2 6" xfId="22139"/>
    <cellStyle name="Camp Output Field General 3 2 6 2 7" xfId="22140"/>
    <cellStyle name="Camp Output Field General 3 2 6 2 8" xfId="22141"/>
    <cellStyle name="Camp Output Field General 3 2 6 3" xfId="22142"/>
    <cellStyle name="Camp Output Field General 3 2 6 3 2" xfId="22143"/>
    <cellStyle name="Camp Output Field General 3 2 6 4" xfId="22144"/>
    <cellStyle name="Camp Output Field General 3 2 6 5" xfId="22145"/>
    <cellStyle name="Camp Output Field General 3 2 6 6" xfId="22146"/>
    <cellStyle name="Camp Output Field General 3 2 6 7" xfId="22147"/>
    <cellStyle name="Camp Output Field General 3 2 7" xfId="22148"/>
    <cellStyle name="Camp Output Field General 3 2 7 2" xfId="22149"/>
    <cellStyle name="Camp Output Field General 3 2 7 3" xfId="22150"/>
    <cellStyle name="Camp Output Field General 3 2 7 4" xfId="22151"/>
    <cellStyle name="Camp Output Field General 3 2 7 5" xfId="22152"/>
    <cellStyle name="Camp Output Field General 3 2 7 6" xfId="22153"/>
    <cellStyle name="Camp Output Field General 3 2 7 7" xfId="22154"/>
    <cellStyle name="Camp Output Field General 3 2 8" xfId="22155"/>
    <cellStyle name="Camp Output Field General 3 2 9" xfId="22156"/>
    <cellStyle name="Camp Output Field General 3 3" xfId="22157"/>
    <cellStyle name="Camp Output Field General 3 3 10" xfId="22158"/>
    <cellStyle name="Camp Output Field General 3 3 11" xfId="22159"/>
    <cellStyle name="Camp Output Field General 3 3 2" xfId="22160"/>
    <cellStyle name="Camp Output Field General 3 3 2 2" xfId="22161"/>
    <cellStyle name="Camp Output Field General 3 3 2 2 2" xfId="22162"/>
    <cellStyle name="Camp Output Field General 3 3 2 2 2 2" xfId="22163"/>
    <cellStyle name="Camp Output Field General 3 3 2 2 2 3" xfId="22164"/>
    <cellStyle name="Camp Output Field General 3 3 2 2 2 4" xfId="22165"/>
    <cellStyle name="Camp Output Field General 3 3 2 2 2 5" xfId="22166"/>
    <cellStyle name="Camp Output Field General 3 3 2 2 2 6" xfId="22167"/>
    <cellStyle name="Camp Output Field General 3 3 2 2 2 7" xfId="22168"/>
    <cellStyle name="Camp Output Field General 3 3 2 2 2 8" xfId="22169"/>
    <cellStyle name="Camp Output Field General 3 3 2 2 3" xfId="22170"/>
    <cellStyle name="Camp Output Field General 3 3 2 2 3 2" xfId="22171"/>
    <cellStyle name="Camp Output Field General 3 3 2 2 4" xfId="22172"/>
    <cellStyle name="Camp Output Field General 3 3 2 2 5" xfId="22173"/>
    <cellStyle name="Camp Output Field General 3 3 2 2 6" xfId="22174"/>
    <cellStyle name="Camp Output Field General 3 3 2 2 7" xfId="22175"/>
    <cellStyle name="Camp Output Field General 3 3 2 3" xfId="22176"/>
    <cellStyle name="Camp Output Field General 3 3 2 3 2" xfId="22177"/>
    <cellStyle name="Camp Output Field General 3 3 2 3 3" xfId="22178"/>
    <cellStyle name="Camp Output Field General 3 3 2 3 4" xfId="22179"/>
    <cellStyle name="Camp Output Field General 3 3 2 3 5" xfId="22180"/>
    <cellStyle name="Camp Output Field General 3 3 2 3 6" xfId="22181"/>
    <cellStyle name="Camp Output Field General 3 3 2 3 7" xfId="22182"/>
    <cellStyle name="Camp Output Field General 3 3 2 4" xfId="22183"/>
    <cellStyle name="Camp Output Field General 3 3 2 5" xfId="22184"/>
    <cellStyle name="Camp Output Field General 3 3 2 6" xfId="22185"/>
    <cellStyle name="Camp Output Field General 3 3 2 7" xfId="22186"/>
    <cellStyle name="Camp Output Field General 3 3 2 8" xfId="22187"/>
    <cellStyle name="Camp Output Field General 3 3 3" xfId="22188"/>
    <cellStyle name="Camp Output Field General 3 3 3 2" xfId="22189"/>
    <cellStyle name="Camp Output Field General 3 3 3 2 2" xfId="22190"/>
    <cellStyle name="Camp Output Field General 3 3 3 2 2 2" xfId="22191"/>
    <cellStyle name="Camp Output Field General 3 3 3 2 2 3" xfId="22192"/>
    <cellStyle name="Camp Output Field General 3 3 3 2 2 4" xfId="22193"/>
    <cellStyle name="Camp Output Field General 3 3 3 2 2 5" xfId="22194"/>
    <cellStyle name="Camp Output Field General 3 3 3 2 2 6" xfId="22195"/>
    <cellStyle name="Camp Output Field General 3 3 3 2 2 7" xfId="22196"/>
    <cellStyle name="Camp Output Field General 3 3 3 2 2 8" xfId="22197"/>
    <cellStyle name="Camp Output Field General 3 3 3 2 3" xfId="22198"/>
    <cellStyle name="Camp Output Field General 3 3 3 2 3 2" xfId="22199"/>
    <cellStyle name="Camp Output Field General 3 3 3 2 4" xfId="22200"/>
    <cellStyle name="Camp Output Field General 3 3 3 2 5" xfId="22201"/>
    <cellStyle name="Camp Output Field General 3 3 3 2 6" xfId="22202"/>
    <cellStyle name="Camp Output Field General 3 3 3 2 7" xfId="22203"/>
    <cellStyle name="Camp Output Field General 3 3 3 3" xfId="22204"/>
    <cellStyle name="Camp Output Field General 3 3 3 3 2" xfId="22205"/>
    <cellStyle name="Camp Output Field General 3 3 3 3 3" xfId="22206"/>
    <cellStyle name="Camp Output Field General 3 3 3 3 4" xfId="22207"/>
    <cellStyle name="Camp Output Field General 3 3 3 3 5" xfId="22208"/>
    <cellStyle name="Camp Output Field General 3 3 3 3 6" xfId="22209"/>
    <cellStyle name="Camp Output Field General 3 3 3 3 7" xfId="22210"/>
    <cellStyle name="Camp Output Field General 3 3 3 4" xfId="22211"/>
    <cellStyle name="Camp Output Field General 3 3 3 5" xfId="22212"/>
    <cellStyle name="Camp Output Field General 3 3 3 6" xfId="22213"/>
    <cellStyle name="Camp Output Field General 3 3 3 7" xfId="22214"/>
    <cellStyle name="Camp Output Field General 3 3 3 8" xfId="22215"/>
    <cellStyle name="Camp Output Field General 3 3 4" xfId="22216"/>
    <cellStyle name="Camp Output Field General 3 3 4 2" xfId="22217"/>
    <cellStyle name="Camp Output Field General 3 3 4 2 2" xfId="22218"/>
    <cellStyle name="Camp Output Field General 3 3 4 2 2 2" xfId="22219"/>
    <cellStyle name="Camp Output Field General 3 3 4 2 2 3" xfId="22220"/>
    <cellStyle name="Camp Output Field General 3 3 4 2 2 4" xfId="22221"/>
    <cellStyle name="Camp Output Field General 3 3 4 2 2 5" xfId="22222"/>
    <cellStyle name="Camp Output Field General 3 3 4 2 2 6" xfId="22223"/>
    <cellStyle name="Camp Output Field General 3 3 4 2 2 7" xfId="22224"/>
    <cellStyle name="Camp Output Field General 3 3 4 2 2 8" xfId="22225"/>
    <cellStyle name="Camp Output Field General 3 3 4 2 3" xfId="22226"/>
    <cellStyle name="Camp Output Field General 3 3 4 2 3 2" xfId="22227"/>
    <cellStyle name="Camp Output Field General 3 3 4 2 4" xfId="22228"/>
    <cellStyle name="Camp Output Field General 3 3 4 2 5" xfId="22229"/>
    <cellStyle name="Camp Output Field General 3 3 4 2 6" xfId="22230"/>
    <cellStyle name="Camp Output Field General 3 3 4 2 7" xfId="22231"/>
    <cellStyle name="Camp Output Field General 3 3 4 3" xfId="22232"/>
    <cellStyle name="Camp Output Field General 3 3 4 3 2" xfId="22233"/>
    <cellStyle name="Camp Output Field General 3 3 4 3 3" xfId="22234"/>
    <cellStyle name="Camp Output Field General 3 3 4 3 4" xfId="22235"/>
    <cellStyle name="Camp Output Field General 3 3 4 3 5" xfId="22236"/>
    <cellStyle name="Camp Output Field General 3 3 4 3 6" xfId="22237"/>
    <cellStyle name="Camp Output Field General 3 3 4 3 7" xfId="22238"/>
    <cellStyle name="Camp Output Field General 3 3 4 4" xfId="22239"/>
    <cellStyle name="Camp Output Field General 3 3 4 5" xfId="22240"/>
    <cellStyle name="Camp Output Field General 3 3 4 6" xfId="22241"/>
    <cellStyle name="Camp Output Field General 3 3 4 7" xfId="22242"/>
    <cellStyle name="Camp Output Field General 3 3 4 8" xfId="22243"/>
    <cellStyle name="Camp Output Field General 3 3 5" xfId="22244"/>
    <cellStyle name="Camp Output Field General 3 3 5 2" xfId="22245"/>
    <cellStyle name="Camp Output Field General 3 3 5 2 2" xfId="22246"/>
    <cellStyle name="Camp Output Field General 3 3 5 2 3" xfId="22247"/>
    <cellStyle name="Camp Output Field General 3 3 5 2 4" xfId="22248"/>
    <cellStyle name="Camp Output Field General 3 3 5 2 5" xfId="22249"/>
    <cellStyle name="Camp Output Field General 3 3 5 2 6" xfId="22250"/>
    <cellStyle name="Camp Output Field General 3 3 5 2 7" xfId="22251"/>
    <cellStyle name="Camp Output Field General 3 3 5 2 8" xfId="22252"/>
    <cellStyle name="Camp Output Field General 3 3 5 3" xfId="22253"/>
    <cellStyle name="Camp Output Field General 3 3 5 3 2" xfId="22254"/>
    <cellStyle name="Camp Output Field General 3 3 5 4" xfId="22255"/>
    <cellStyle name="Camp Output Field General 3 3 5 5" xfId="22256"/>
    <cellStyle name="Camp Output Field General 3 3 5 6" xfId="22257"/>
    <cellStyle name="Camp Output Field General 3 3 5 7" xfId="22258"/>
    <cellStyle name="Camp Output Field General 3 3 6" xfId="22259"/>
    <cellStyle name="Camp Output Field General 3 3 6 2" xfId="22260"/>
    <cellStyle name="Camp Output Field General 3 3 6 3" xfId="22261"/>
    <cellStyle name="Camp Output Field General 3 3 6 4" xfId="22262"/>
    <cellStyle name="Camp Output Field General 3 3 6 5" xfId="22263"/>
    <cellStyle name="Camp Output Field General 3 3 6 6" xfId="22264"/>
    <cellStyle name="Camp Output Field General 3 3 6 7" xfId="22265"/>
    <cellStyle name="Camp Output Field General 3 3 7" xfId="22266"/>
    <cellStyle name="Camp Output Field General 3 3 8" xfId="22267"/>
    <cellStyle name="Camp Output Field General 3 3 9" xfId="22268"/>
    <cellStyle name="Camp Output Field General 3 4" xfId="22269"/>
    <cellStyle name="Camp Output Field General 3 4 10" xfId="22270"/>
    <cellStyle name="Camp Output Field General 3 4 11" xfId="22271"/>
    <cellStyle name="Camp Output Field General 3 4 2" xfId="22272"/>
    <cellStyle name="Camp Output Field General 3 4 2 2" xfId="22273"/>
    <cellStyle name="Camp Output Field General 3 4 2 2 2" xfId="22274"/>
    <cellStyle name="Camp Output Field General 3 4 2 2 2 2" xfId="22275"/>
    <cellStyle name="Camp Output Field General 3 4 2 2 2 3" xfId="22276"/>
    <cellStyle name="Camp Output Field General 3 4 2 2 2 4" xfId="22277"/>
    <cellStyle name="Camp Output Field General 3 4 2 2 2 5" xfId="22278"/>
    <cellStyle name="Camp Output Field General 3 4 2 2 2 6" xfId="22279"/>
    <cellStyle name="Camp Output Field General 3 4 2 2 2 7" xfId="22280"/>
    <cellStyle name="Camp Output Field General 3 4 2 2 2 8" xfId="22281"/>
    <cellStyle name="Camp Output Field General 3 4 2 2 3" xfId="22282"/>
    <cellStyle name="Camp Output Field General 3 4 2 2 3 2" xfId="22283"/>
    <cellStyle name="Camp Output Field General 3 4 2 2 4" xfId="22284"/>
    <cellStyle name="Camp Output Field General 3 4 2 2 5" xfId="22285"/>
    <cellStyle name="Camp Output Field General 3 4 2 2 6" xfId="22286"/>
    <cellStyle name="Camp Output Field General 3 4 2 2 7" xfId="22287"/>
    <cellStyle name="Camp Output Field General 3 4 2 3" xfId="22288"/>
    <cellStyle name="Camp Output Field General 3 4 2 3 2" xfId="22289"/>
    <cellStyle name="Camp Output Field General 3 4 2 3 3" xfId="22290"/>
    <cellStyle name="Camp Output Field General 3 4 2 3 4" xfId="22291"/>
    <cellStyle name="Camp Output Field General 3 4 2 3 5" xfId="22292"/>
    <cellStyle name="Camp Output Field General 3 4 2 3 6" xfId="22293"/>
    <cellStyle name="Camp Output Field General 3 4 2 3 7" xfId="22294"/>
    <cellStyle name="Camp Output Field General 3 4 2 4" xfId="22295"/>
    <cellStyle name="Camp Output Field General 3 4 2 5" xfId="22296"/>
    <cellStyle name="Camp Output Field General 3 4 2 6" xfId="22297"/>
    <cellStyle name="Camp Output Field General 3 4 2 7" xfId="22298"/>
    <cellStyle name="Camp Output Field General 3 4 2 8" xfId="22299"/>
    <cellStyle name="Camp Output Field General 3 4 3" xfId="22300"/>
    <cellStyle name="Camp Output Field General 3 4 3 2" xfId="22301"/>
    <cellStyle name="Camp Output Field General 3 4 3 2 2" xfId="22302"/>
    <cellStyle name="Camp Output Field General 3 4 3 2 2 2" xfId="22303"/>
    <cellStyle name="Camp Output Field General 3 4 3 2 2 3" xfId="22304"/>
    <cellStyle name="Camp Output Field General 3 4 3 2 2 4" xfId="22305"/>
    <cellStyle name="Camp Output Field General 3 4 3 2 2 5" xfId="22306"/>
    <cellStyle name="Camp Output Field General 3 4 3 2 2 6" xfId="22307"/>
    <cellStyle name="Camp Output Field General 3 4 3 2 2 7" xfId="22308"/>
    <cellStyle name="Camp Output Field General 3 4 3 2 2 8" xfId="22309"/>
    <cellStyle name="Camp Output Field General 3 4 3 2 3" xfId="22310"/>
    <cellStyle name="Camp Output Field General 3 4 3 2 3 2" xfId="22311"/>
    <cellStyle name="Camp Output Field General 3 4 3 2 4" xfId="22312"/>
    <cellStyle name="Camp Output Field General 3 4 3 2 5" xfId="22313"/>
    <cellStyle name="Camp Output Field General 3 4 3 2 6" xfId="22314"/>
    <cellStyle name="Camp Output Field General 3 4 3 2 7" xfId="22315"/>
    <cellStyle name="Camp Output Field General 3 4 3 3" xfId="22316"/>
    <cellStyle name="Camp Output Field General 3 4 3 3 2" xfId="22317"/>
    <cellStyle name="Camp Output Field General 3 4 3 3 3" xfId="22318"/>
    <cellStyle name="Camp Output Field General 3 4 3 3 4" xfId="22319"/>
    <cellStyle name="Camp Output Field General 3 4 3 3 5" xfId="22320"/>
    <cellStyle name="Camp Output Field General 3 4 3 3 6" xfId="22321"/>
    <cellStyle name="Camp Output Field General 3 4 3 3 7" xfId="22322"/>
    <cellStyle name="Camp Output Field General 3 4 3 4" xfId="22323"/>
    <cellStyle name="Camp Output Field General 3 4 3 5" xfId="22324"/>
    <cellStyle name="Camp Output Field General 3 4 3 6" xfId="22325"/>
    <cellStyle name="Camp Output Field General 3 4 3 7" xfId="22326"/>
    <cellStyle name="Camp Output Field General 3 4 3 8" xfId="22327"/>
    <cellStyle name="Camp Output Field General 3 4 4" xfId="22328"/>
    <cellStyle name="Camp Output Field General 3 4 4 2" xfId="22329"/>
    <cellStyle name="Camp Output Field General 3 4 4 2 2" xfId="22330"/>
    <cellStyle name="Camp Output Field General 3 4 4 2 2 2" xfId="22331"/>
    <cellStyle name="Camp Output Field General 3 4 4 2 2 3" xfId="22332"/>
    <cellStyle name="Camp Output Field General 3 4 4 2 2 4" xfId="22333"/>
    <cellStyle name="Camp Output Field General 3 4 4 2 2 5" xfId="22334"/>
    <cellStyle name="Camp Output Field General 3 4 4 2 2 6" xfId="22335"/>
    <cellStyle name="Camp Output Field General 3 4 4 2 2 7" xfId="22336"/>
    <cellStyle name="Camp Output Field General 3 4 4 2 2 8" xfId="22337"/>
    <cellStyle name="Camp Output Field General 3 4 4 2 3" xfId="22338"/>
    <cellStyle name="Camp Output Field General 3 4 4 2 3 2" xfId="22339"/>
    <cellStyle name="Camp Output Field General 3 4 4 2 4" xfId="22340"/>
    <cellStyle name="Camp Output Field General 3 4 4 2 5" xfId="22341"/>
    <cellStyle name="Camp Output Field General 3 4 4 2 6" xfId="22342"/>
    <cellStyle name="Camp Output Field General 3 4 4 2 7" xfId="22343"/>
    <cellStyle name="Camp Output Field General 3 4 4 3" xfId="22344"/>
    <cellStyle name="Camp Output Field General 3 4 4 3 2" xfId="22345"/>
    <cellStyle name="Camp Output Field General 3 4 4 3 3" xfId="22346"/>
    <cellStyle name="Camp Output Field General 3 4 4 3 4" xfId="22347"/>
    <cellStyle name="Camp Output Field General 3 4 4 3 5" xfId="22348"/>
    <cellStyle name="Camp Output Field General 3 4 4 3 6" xfId="22349"/>
    <cellStyle name="Camp Output Field General 3 4 4 3 7" xfId="22350"/>
    <cellStyle name="Camp Output Field General 3 4 4 4" xfId="22351"/>
    <cellStyle name="Camp Output Field General 3 4 4 5" xfId="22352"/>
    <cellStyle name="Camp Output Field General 3 4 4 6" xfId="22353"/>
    <cellStyle name="Camp Output Field General 3 4 4 7" xfId="22354"/>
    <cellStyle name="Camp Output Field General 3 4 4 8" xfId="22355"/>
    <cellStyle name="Camp Output Field General 3 4 5" xfId="22356"/>
    <cellStyle name="Camp Output Field General 3 4 5 2" xfId="22357"/>
    <cellStyle name="Camp Output Field General 3 4 5 2 2" xfId="22358"/>
    <cellStyle name="Camp Output Field General 3 4 5 2 3" xfId="22359"/>
    <cellStyle name="Camp Output Field General 3 4 5 2 4" xfId="22360"/>
    <cellStyle name="Camp Output Field General 3 4 5 2 5" xfId="22361"/>
    <cellStyle name="Camp Output Field General 3 4 5 2 6" xfId="22362"/>
    <cellStyle name="Camp Output Field General 3 4 5 2 7" xfId="22363"/>
    <cellStyle name="Camp Output Field General 3 4 5 2 8" xfId="22364"/>
    <cellStyle name="Camp Output Field General 3 4 5 3" xfId="22365"/>
    <cellStyle name="Camp Output Field General 3 4 5 3 2" xfId="22366"/>
    <cellStyle name="Camp Output Field General 3 4 5 4" xfId="22367"/>
    <cellStyle name="Camp Output Field General 3 4 5 5" xfId="22368"/>
    <cellStyle name="Camp Output Field General 3 4 5 6" xfId="22369"/>
    <cellStyle name="Camp Output Field General 3 4 5 7" xfId="22370"/>
    <cellStyle name="Camp Output Field General 3 4 6" xfId="22371"/>
    <cellStyle name="Camp Output Field General 3 4 6 2" xfId="22372"/>
    <cellStyle name="Camp Output Field General 3 4 6 3" xfId="22373"/>
    <cellStyle name="Camp Output Field General 3 4 6 4" xfId="22374"/>
    <cellStyle name="Camp Output Field General 3 4 6 5" xfId="22375"/>
    <cellStyle name="Camp Output Field General 3 4 6 6" xfId="22376"/>
    <cellStyle name="Camp Output Field General 3 4 6 7" xfId="22377"/>
    <cellStyle name="Camp Output Field General 3 4 7" xfId="22378"/>
    <cellStyle name="Camp Output Field General 3 4 8" xfId="22379"/>
    <cellStyle name="Camp Output Field General 3 4 9" xfId="22380"/>
    <cellStyle name="Camp Output Field General 3 5" xfId="22381"/>
    <cellStyle name="Camp Output Field General 3 5 2" xfId="22382"/>
    <cellStyle name="Camp Output Field General 3 5 2 2" xfId="22383"/>
    <cellStyle name="Camp Output Field General 3 5 2 2 2" xfId="22384"/>
    <cellStyle name="Camp Output Field General 3 5 2 2 3" xfId="22385"/>
    <cellStyle name="Camp Output Field General 3 5 2 2 4" xfId="22386"/>
    <cellStyle name="Camp Output Field General 3 5 2 2 5" xfId="22387"/>
    <cellStyle name="Camp Output Field General 3 5 2 2 6" xfId="22388"/>
    <cellStyle name="Camp Output Field General 3 5 2 2 7" xfId="22389"/>
    <cellStyle name="Camp Output Field General 3 5 2 2 8" xfId="22390"/>
    <cellStyle name="Camp Output Field General 3 5 2 3" xfId="22391"/>
    <cellStyle name="Camp Output Field General 3 5 2 3 2" xfId="22392"/>
    <cellStyle name="Camp Output Field General 3 5 2 4" xfId="22393"/>
    <cellStyle name="Camp Output Field General 3 5 2 5" xfId="22394"/>
    <cellStyle name="Camp Output Field General 3 5 2 6" xfId="22395"/>
    <cellStyle name="Camp Output Field General 3 5 2 7" xfId="22396"/>
    <cellStyle name="Camp Output Field General 3 5 3" xfId="22397"/>
    <cellStyle name="Camp Output Field General 3 5 3 2" xfId="22398"/>
    <cellStyle name="Camp Output Field General 3 5 3 3" xfId="22399"/>
    <cellStyle name="Camp Output Field General 3 5 3 4" xfId="22400"/>
    <cellStyle name="Camp Output Field General 3 5 3 5" xfId="22401"/>
    <cellStyle name="Camp Output Field General 3 5 3 6" xfId="22402"/>
    <cellStyle name="Camp Output Field General 3 5 3 7" xfId="22403"/>
    <cellStyle name="Camp Output Field General 3 5 4" xfId="22404"/>
    <cellStyle name="Camp Output Field General 3 5 5" xfId="22405"/>
    <cellStyle name="Camp Output Field General 3 5 6" xfId="22406"/>
    <cellStyle name="Camp Output Field General 3 5 7" xfId="22407"/>
    <cellStyle name="Camp Output Field General 3 5 8" xfId="22408"/>
    <cellStyle name="Camp Output Field General 3 6" xfId="22409"/>
    <cellStyle name="Camp Output Field General 3 6 2" xfId="22410"/>
    <cellStyle name="Camp Output Field General 3 6 2 2" xfId="22411"/>
    <cellStyle name="Camp Output Field General 3 6 2 2 2" xfId="22412"/>
    <cellStyle name="Camp Output Field General 3 6 2 2 3" xfId="22413"/>
    <cellStyle name="Camp Output Field General 3 6 2 2 4" xfId="22414"/>
    <cellStyle name="Camp Output Field General 3 6 2 2 5" xfId="22415"/>
    <cellStyle name="Camp Output Field General 3 6 2 2 6" xfId="22416"/>
    <cellStyle name="Camp Output Field General 3 6 2 2 7" xfId="22417"/>
    <cellStyle name="Camp Output Field General 3 6 2 2 8" xfId="22418"/>
    <cellStyle name="Camp Output Field General 3 6 2 3" xfId="22419"/>
    <cellStyle name="Camp Output Field General 3 6 2 3 2" xfId="22420"/>
    <cellStyle name="Camp Output Field General 3 6 2 4" xfId="22421"/>
    <cellStyle name="Camp Output Field General 3 6 2 5" xfId="22422"/>
    <cellStyle name="Camp Output Field General 3 6 2 6" xfId="22423"/>
    <cellStyle name="Camp Output Field General 3 6 2 7" xfId="22424"/>
    <cellStyle name="Camp Output Field General 3 6 3" xfId="22425"/>
    <cellStyle name="Camp Output Field General 3 6 3 2" xfId="22426"/>
    <cellStyle name="Camp Output Field General 3 6 3 3" xfId="22427"/>
    <cellStyle name="Camp Output Field General 3 6 3 4" xfId="22428"/>
    <cellStyle name="Camp Output Field General 3 6 3 5" xfId="22429"/>
    <cellStyle name="Camp Output Field General 3 6 3 6" xfId="22430"/>
    <cellStyle name="Camp Output Field General 3 6 3 7" xfId="22431"/>
    <cellStyle name="Camp Output Field General 3 6 4" xfId="22432"/>
    <cellStyle name="Camp Output Field General 3 6 5" xfId="22433"/>
    <cellStyle name="Camp Output Field General 3 6 6" xfId="22434"/>
    <cellStyle name="Camp Output Field General 3 6 7" xfId="22435"/>
    <cellStyle name="Camp Output Field General 3 6 8" xfId="22436"/>
    <cellStyle name="Camp Output Field General 3 7" xfId="22437"/>
    <cellStyle name="Camp Output Field General 3 7 2" xfId="22438"/>
    <cellStyle name="Camp Output Field General 3 7 2 2" xfId="22439"/>
    <cellStyle name="Camp Output Field General 3 7 2 2 2" xfId="22440"/>
    <cellStyle name="Camp Output Field General 3 7 2 2 3" xfId="22441"/>
    <cellStyle name="Camp Output Field General 3 7 2 2 4" xfId="22442"/>
    <cellStyle name="Camp Output Field General 3 7 2 2 5" xfId="22443"/>
    <cellStyle name="Camp Output Field General 3 7 2 2 6" xfId="22444"/>
    <cellStyle name="Camp Output Field General 3 7 2 2 7" xfId="22445"/>
    <cellStyle name="Camp Output Field General 3 7 2 2 8" xfId="22446"/>
    <cellStyle name="Camp Output Field General 3 7 2 3" xfId="22447"/>
    <cellStyle name="Camp Output Field General 3 7 2 3 2" xfId="22448"/>
    <cellStyle name="Camp Output Field General 3 7 2 4" xfId="22449"/>
    <cellStyle name="Camp Output Field General 3 7 2 5" xfId="22450"/>
    <cellStyle name="Camp Output Field General 3 7 2 6" xfId="22451"/>
    <cellStyle name="Camp Output Field General 3 7 2 7" xfId="22452"/>
    <cellStyle name="Camp Output Field General 3 7 3" xfId="22453"/>
    <cellStyle name="Camp Output Field General 3 7 3 2" xfId="22454"/>
    <cellStyle name="Camp Output Field General 3 7 3 3" xfId="22455"/>
    <cellStyle name="Camp Output Field General 3 7 3 4" xfId="22456"/>
    <cellStyle name="Camp Output Field General 3 7 3 5" xfId="22457"/>
    <cellStyle name="Camp Output Field General 3 7 3 6" xfId="22458"/>
    <cellStyle name="Camp Output Field General 3 7 3 7" xfId="22459"/>
    <cellStyle name="Camp Output Field General 3 7 4" xfId="22460"/>
    <cellStyle name="Camp Output Field General 3 7 5" xfId="22461"/>
    <cellStyle name="Camp Output Field General 3 7 6" xfId="22462"/>
    <cellStyle name="Camp Output Field General 3 7 7" xfId="22463"/>
    <cellStyle name="Camp Output Field General 3 7 8" xfId="22464"/>
    <cellStyle name="Camp Output Field General 3 8" xfId="22465"/>
    <cellStyle name="Camp Output Field General 3 8 2" xfId="22466"/>
    <cellStyle name="Camp Output Field General 3 8 2 2" xfId="22467"/>
    <cellStyle name="Camp Output Field General 3 8 2 3" xfId="22468"/>
    <cellStyle name="Camp Output Field General 3 8 2 4" xfId="22469"/>
    <cellStyle name="Camp Output Field General 3 8 2 5" xfId="22470"/>
    <cellStyle name="Camp Output Field General 3 8 2 6" xfId="22471"/>
    <cellStyle name="Camp Output Field General 3 8 2 7" xfId="22472"/>
    <cellStyle name="Camp Output Field General 3 8 2 8" xfId="22473"/>
    <cellStyle name="Camp Output Field General 3 8 3" xfId="22474"/>
    <cellStyle name="Camp Output Field General 3 8 3 2" xfId="22475"/>
    <cellStyle name="Camp Output Field General 3 8 4" xfId="22476"/>
    <cellStyle name="Camp Output Field General 3 8 5" xfId="22477"/>
    <cellStyle name="Camp Output Field General 3 8 6" xfId="22478"/>
    <cellStyle name="Camp Output Field General 3 8 7" xfId="22479"/>
    <cellStyle name="Camp Output Field General 3 9" xfId="22480"/>
    <cellStyle name="Camp Output Field General 3 9 2" xfId="22481"/>
    <cellStyle name="Camp Output Field General 3 9 3" xfId="22482"/>
    <cellStyle name="Camp Output Field General 3 9 4" xfId="22483"/>
    <cellStyle name="Camp Output Field General 3 9 5" xfId="22484"/>
    <cellStyle name="Camp Output Field General 3 9 6" xfId="22485"/>
    <cellStyle name="Camp Output Field General 3 9 7" xfId="22486"/>
    <cellStyle name="Camp Output Field General 4" xfId="22487"/>
    <cellStyle name="Camp Output Field General 4 10" xfId="22488"/>
    <cellStyle name="Camp Output Field General 4 11" xfId="22489"/>
    <cellStyle name="Camp Output Field General 4 12" xfId="22490"/>
    <cellStyle name="Camp Output Field General 4 13" xfId="22491"/>
    <cellStyle name="Camp Output Field General 4 14" xfId="22492"/>
    <cellStyle name="Camp Output Field General 4 2" xfId="22493"/>
    <cellStyle name="Camp Output Field General 4 2 10" xfId="22494"/>
    <cellStyle name="Camp Output Field General 4 2 11" xfId="22495"/>
    <cellStyle name="Camp Output Field General 4 2 12" xfId="22496"/>
    <cellStyle name="Camp Output Field General 4 2 2" xfId="22497"/>
    <cellStyle name="Camp Output Field General 4 2 2 10" xfId="22498"/>
    <cellStyle name="Camp Output Field General 4 2 2 11" xfId="22499"/>
    <cellStyle name="Camp Output Field General 4 2 2 2" xfId="22500"/>
    <cellStyle name="Camp Output Field General 4 2 2 2 2" xfId="22501"/>
    <cellStyle name="Camp Output Field General 4 2 2 2 2 2" xfId="22502"/>
    <cellStyle name="Camp Output Field General 4 2 2 2 2 2 2" xfId="22503"/>
    <cellStyle name="Camp Output Field General 4 2 2 2 2 2 3" xfId="22504"/>
    <cellStyle name="Camp Output Field General 4 2 2 2 2 2 4" xfId="22505"/>
    <cellStyle name="Camp Output Field General 4 2 2 2 2 2 5" xfId="22506"/>
    <cellStyle name="Camp Output Field General 4 2 2 2 2 2 6" xfId="22507"/>
    <cellStyle name="Camp Output Field General 4 2 2 2 2 2 7" xfId="22508"/>
    <cellStyle name="Camp Output Field General 4 2 2 2 2 2 8" xfId="22509"/>
    <cellStyle name="Camp Output Field General 4 2 2 2 2 3" xfId="22510"/>
    <cellStyle name="Camp Output Field General 4 2 2 2 2 3 2" xfId="22511"/>
    <cellStyle name="Camp Output Field General 4 2 2 2 2 4" xfId="22512"/>
    <cellStyle name="Camp Output Field General 4 2 2 2 2 5" xfId="22513"/>
    <cellStyle name="Camp Output Field General 4 2 2 2 2 6" xfId="22514"/>
    <cellStyle name="Camp Output Field General 4 2 2 2 2 7" xfId="22515"/>
    <cellStyle name="Camp Output Field General 4 2 2 2 3" xfId="22516"/>
    <cellStyle name="Camp Output Field General 4 2 2 2 3 2" xfId="22517"/>
    <cellStyle name="Camp Output Field General 4 2 2 2 3 3" xfId="22518"/>
    <cellStyle name="Camp Output Field General 4 2 2 2 3 4" xfId="22519"/>
    <cellStyle name="Camp Output Field General 4 2 2 2 3 5" xfId="22520"/>
    <cellStyle name="Camp Output Field General 4 2 2 2 3 6" xfId="22521"/>
    <cellStyle name="Camp Output Field General 4 2 2 2 3 7" xfId="22522"/>
    <cellStyle name="Camp Output Field General 4 2 2 2 4" xfId="22523"/>
    <cellStyle name="Camp Output Field General 4 2 2 2 5" xfId="22524"/>
    <cellStyle name="Camp Output Field General 4 2 2 2 6" xfId="22525"/>
    <cellStyle name="Camp Output Field General 4 2 2 2 7" xfId="22526"/>
    <cellStyle name="Camp Output Field General 4 2 2 2 8" xfId="22527"/>
    <cellStyle name="Camp Output Field General 4 2 2 3" xfId="22528"/>
    <cellStyle name="Camp Output Field General 4 2 2 3 2" xfId="22529"/>
    <cellStyle name="Camp Output Field General 4 2 2 3 2 2" xfId="22530"/>
    <cellStyle name="Camp Output Field General 4 2 2 3 2 2 2" xfId="22531"/>
    <cellStyle name="Camp Output Field General 4 2 2 3 2 2 3" xfId="22532"/>
    <cellStyle name="Camp Output Field General 4 2 2 3 2 2 4" xfId="22533"/>
    <cellStyle name="Camp Output Field General 4 2 2 3 2 2 5" xfId="22534"/>
    <cellStyle name="Camp Output Field General 4 2 2 3 2 2 6" xfId="22535"/>
    <cellStyle name="Camp Output Field General 4 2 2 3 2 2 7" xfId="22536"/>
    <cellStyle name="Camp Output Field General 4 2 2 3 2 2 8" xfId="22537"/>
    <cellStyle name="Camp Output Field General 4 2 2 3 2 3" xfId="22538"/>
    <cellStyle name="Camp Output Field General 4 2 2 3 2 3 2" xfId="22539"/>
    <cellStyle name="Camp Output Field General 4 2 2 3 2 4" xfId="22540"/>
    <cellStyle name="Camp Output Field General 4 2 2 3 2 5" xfId="22541"/>
    <cellStyle name="Camp Output Field General 4 2 2 3 2 6" xfId="22542"/>
    <cellStyle name="Camp Output Field General 4 2 2 3 2 7" xfId="22543"/>
    <cellStyle name="Camp Output Field General 4 2 2 3 3" xfId="22544"/>
    <cellStyle name="Camp Output Field General 4 2 2 3 3 2" xfId="22545"/>
    <cellStyle name="Camp Output Field General 4 2 2 3 3 3" xfId="22546"/>
    <cellStyle name="Camp Output Field General 4 2 2 3 3 4" xfId="22547"/>
    <cellStyle name="Camp Output Field General 4 2 2 3 3 5" xfId="22548"/>
    <cellStyle name="Camp Output Field General 4 2 2 3 3 6" xfId="22549"/>
    <cellStyle name="Camp Output Field General 4 2 2 3 3 7" xfId="22550"/>
    <cellStyle name="Camp Output Field General 4 2 2 3 4" xfId="22551"/>
    <cellStyle name="Camp Output Field General 4 2 2 3 5" xfId="22552"/>
    <cellStyle name="Camp Output Field General 4 2 2 3 6" xfId="22553"/>
    <cellStyle name="Camp Output Field General 4 2 2 3 7" xfId="22554"/>
    <cellStyle name="Camp Output Field General 4 2 2 3 8" xfId="22555"/>
    <cellStyle name="Camp Output Field General 4 2 2 4" xfId="22556"/>
    <cellStyle name="Camp Output Field General 4 2 2 4 2" xfId="22557"/>
    <cellStyle name="Camp Output Field General 4 2 2 4 2 2" xfId="22558"/>
    <cellStyle name="Camp Output Field General 4 2 2 4 2 2 2" xfId="22559"/>
    <cellStyle name="Camp Output Field General 4 2 2 4 2 2 3" xfId="22560"/>
    <cellStyle name="Camp Output Field General 4 2 2 4 2 2 4" xfId="22561"/>
    <cellStyle name="Camp Output Field General 4 2 2 4 2 2 5" xfId="22562"/>
    <cellStyle name="Camp Output Field General 4 2 2 4 2 2 6" xfId="22563"/>
    <cellStyle name="Camp Output Field General 4 2 2 4 2 2 7" xfId="22564"/>
    <cellStyle name="Camp Output Field General 4 2 2 4 2 2 8" xfId="22565"/>
    <cellStyle name="Camp Output Field General 4 2 2 4 2 3" xfId="22566"/>
    <cellStyle name="Camp Output Field General 4 2 2 4 2 3 2" xfId="22567"/>
    <cellStyle name="Camp Output Field General 4 2 2 4 2 4" xfId="22568"/>
    <cellStyle name="Camp Output Field General 4 2 2 4 2 5" xfId="22569"/>
    <cellStyle name="Camp Output Field General 4 2 2 4 2 6" xfId="22570"/>
    <cellStyle name="Camp Output Field General 4 2 2 4 2 7" xfId="22571"/>
    <cellStyle name="Camp Output Field General 4 2 2 4 3" xfId="22572"/>
    <cellStyle name="Camp Output Field General 4 2 2 4 3 2" xfId="22573"/>
    <cellStyle name="Camp Output Field General 4 2 2 4 3 3" xfId="22574"/>
    <cellStyle name="Camp Output Field General 4 2 2 4 3 4" xfId="22575"/>
    <cellStyle name="Camp Output Field General 4 2 2 4 3 5" xfId="22576"/>
    <cellStyle name="Camp Output Field General 4 2 2 4 3 6" xfId="22577"/>
    <cellStyle name="Camp Output Field General 4 2 2 4 3 7" xfId="22578"/>
    <cellStyle name="Camp Output Field General 4 2 2 4 4" xfId="22579"/>
    <cellStyle name="Camp Output Field General 4 2 2 4 5" xfId="22580"/>
    <cellStyle name="Camp Output Field General 4 2 2 4 6" xfId="22581"/>
    <cellStyle name="Camp Output Field General 4 2 2 4 7" xfId="22582"/>
    <cellStyle name="Camp Output Field General 4 2 2 4 8" xfId="22583"/>
    <cellStyle name="Camp Output Field General 4 2 2 5" xfId="22584"/>
    <cellStyle name="Camp Output Field General 4 2 2 5 2" xfId="22585"/>
    <cellStyle name="Camp Output Field General 4 2 2 5 2 2" xfId="22586"/>
    <cellStyle name="Camp Output Field General 4 2 2 5 2 3" xfId="22587"/>
    <cellStyle name="Camp Output Field General 4 2 2 5 2 4" xfId="22588"/>
    <cellStyle name="Camp Output Field General 4 2 2 5 2 5" xfId="22589"/>
    <cellStyle name="Camp Output Field General 4 2 2 5 2 6" xfId="22590"/>
    <cellStyle name="Camp Output Field General 4 2 2 5 2 7" xfId="22591"/>
    <cellStyle name="Camp Output Field General 4 2 2 5 2 8" xfId="22592"/>
    <cellStyle name="Camp Output Field General 4 2 2 5 3" xfId="22593"/>
    <cellStyle name="Camp Output Field General 4 2 2 5 3 2" xfId="22594"/>
    <cellStyle name="Camp Output Field General 4 2 2 5 4" xfId="22595"/>
    <cellStyle name="Camp Output Field General 4 2 2 5 5" xfId="22596"/>
    <cellStyle name="Camp Output Field General 4 2 2 5 6" xfId="22597"/>
    <cellStyle name="Camp Output Field General 4 2 2 5 7" xfId="22598"/>
    <cellStyle name="Camp Output Field General 4 2 2 6" xfId="22599"/>
    <cellStyle name="Camp Output Field General 4 2 2 6 2" xfId="22600"/>
    <cellStyle name="Camp Output Field General 4 2 2 6 3" xfId="22601"/>
    <cellStyle name="Camp Output Field General 4 2 2 6 4" xfId="22602"/>
    <cellStyle name="Camp Output Field General 4 2 2 6 5" xfId="22603"/>
    <cellStyle name="Camp Output Field General 4 2 2 6 6" xfId="22604"/>
    <cellStyle name="Camp Output Field General 4 2 2 6 7" xfId="22605"/>
    <cellStyle name="Camp Output Field General 4 2 2 7" xfId="22606"/>
    <cellStyle name="Camp Output Field General 4 2 2 8" xfId="22607"/>
    <cellStyle name="Camp Output Field General 4 2 2 9" xfId="22608"/>
    <cellStyle name="Camp Output Field General 4 2 3" xfId="22609"/>
    <cellStyle name="Camp Output Field General 4 2 3 2" xfId="22610"/>
    <cellStyle name="Camp Output Field General 4 2 3 2 2" xfId="22611"/>
    <cellStyle name="Camp Output Field General 4 2 3 2 2 2" xfId="22612"/>
    <cellStyle name="Camp Output Field General 4 2 3 2 2 3" xfId="22613"/>
    <cellStyle name="Camp Output Field General 4 2 3 2 2 4" xfId="22614"/>
    <cellStyle name="Camp Output Field General 4 2 3 2 2 5" xfId="22615"/>
    <cellStyle name="Camp Output Field General 4 2 3 2 2 6" xfId="22616"/>
    <cellStyle name="Camp Output Field General 4 2 3 2 2 7" xfId="22617"/>
    <cellStyle name="Camp Output Field General 4 2 3 2 2 8" xfId="22618"/>
    <cellStyle name="Camp Output Field General 4 2 3 2 3" xfId="22619"/>
    <cellStyle name="Camp Output Field General 4 2 3 2 3 2" xfId="22620"/>
    <cellStyle name="Camp Output Field General 4 2 3 2 4" xfId="22621"/>
    <cellStyle name="Camp Output Field General 4 2 3 2 5" xfId="22622"/>
    <cellStyle name="Camp Output Field General 4 2 3 2 6" xfId="22623"/>
    <cellStyle name="Camp Output Field General 4 2 3 2 7" xfId="22624"/>
    <cellStyle name="Camp Output Field General 4 2 3 3" xfId="22625"/>
    <cellStyle name="Camp Output Field General 4 2 3 3 2" xfId="22626"/>
    <cellStyle name="Camp Output Field General 4 2 3 3 3" xfId="22627"/>
    <cellStyle name="Camp Output Field General 4 2 3 3 4" xfId="22628"/>
    <cellStyle name="Camp Output Field General 4 2 3 3 5" xfId="22629"/>
    <cellStyle name="Camp Output Field General 4 2 3 3 6" xfId="22630"/>
    <cellStyle name="Camp Output Field General 4 2 3 3 7" xfId="22631"/>
    <cellStyle name="Camp Output Field General 4 2 3 4" xfId="22632"/>
    <cellStyle name="Camp Output Field General 4 2 3 5" xfId="22633"/>
    <cellStyle name="Camp Output Field General 4 2 3 6" xfId="22634"/>
    <cellStyle name="Camp Output Field General 4 2 3 7" xfId="22635"/>
    <cellStyle name="Camp Output Field General 4 2 3 8" xfId="22636"/>
    <cellStyle name="Camp Output Field General 4 2 4" xfId="22637"/>
    <cellStyle name="Camp Output Field General 4 2 4 2" xfId="22638"/>
    <cellStyle name="Camp Output Field General 4 2 4 2 2" xfId="22639"/>
    <cellStyle name="Camp Output Field General 4 2 4 2 2 2" xfId="22640"/>
    <cellStyle name="Camp Output Field General 4 2 4 2 2 3" xfId="22641"/>
    <cellStyle name="Camp Output Field General 4 2 4 2 2 4" xfId="22642"/>
    <cellStyle name="Camp Output Field General 4 2 4 2 2 5" xfId="22643"/>
    <cellStyle name="Camp Output Field General 4 2 4 2 2 6" xfId="22644"/>
    <cellStyle name="Camp Output Field General 4 2 4 2 2 7" xfId="22645"/>
    <cellStyle name="Camp Output Field General 4 2 4 2 2 8" xfId="22646"/>
    <cellStyle name="Camp Output Field General 4 2 4 2 3" xfId="22647"/>
    <cellStyle name="Camp Output Field General 4 2 4 2 3 2" xfId="22648"/>
    <cellStyle name="Camp Output Field General 4 2 4 2 4" xfId="22649"/>
    <cellStyle name="Camp Output Field General 4 2 4 2 5" xfId="22650"/>
    <cellStyle name="Camp Output Field General 4 2 4 2 6" xfId="22651"/>
    <cellStyle name="Camp Output Field General 4 2 4 2 7" xfId="22652"/>
    <cellStyle name="Camp Output Field General 4 2 4 3" xfId="22653"/>
    <cellStyle name="Camp Output Field General 4 2 4 3 2" xfId="22654"/>
    <cellStyle name="Camp Output Field General 4 2 4 3 3" xfId="22655"/>
    <cellStyle name="Camp Output Field General 4 2 4 3 4" xfId="22656"/>
    <cellStyle name="Camp Output Field General 4 2 4 3 5" xfId="22657"/>
    <cellStyle name="Camp Output Field General 4 2 4 3 6" xfId="22658"/>
    <cellStyle name="Camp Output Field General 4 2 4 3 7" xfId="22659"/>
    <cellStyle name="Camp Output Field General 4 2 4 4" xfId="22660"/>
    <cellStyle name="Camp Output Field General 4 2 4 5" xfId="22661"/>
    <cellStyle name="Camp Output Field General 4 2 4 6" xfId="22662"/>
    <cellStyle name="Camp Output Field General 4 2 4 7" xfId="22663"/>
    <cellStyle name="Camp Output Field General 4 2 4 8" xfId="22664"/>
    <cellStyle name="Camp Output Field General 4 2 5" xfId="22665"/>
    <cellStyle name="Camp Output Field General 4 2 5 2" xfId="22666"/>
    <cellStyle name="Camp Output Field General 4 2 5 2 2" xfId="22667"/>
    <cellStyle name="Camp Output Field General 4 2 5 2 2 2" xfId="22668"/>
    <cellStyle name="Camp Output Field General 4 2 5 2 2 3" xfId="22669"/>
    <cellStyle name="Camp Output Field General 4 2 5 2 2 4" xfId="22670"/>
    <cellStyle name="Camp Output Field General 4 2 5 2 2 5" xfId="22671"/>
    <cellStyle name="Camp Output Field General 4 2 5 2 2 6" xfId="22672"/>
    <cellStyle name="Camp Output Field General 4 2 5 2 2 7" xfId="22673"/>
    <cellStyle name="Camp Output Field General 4 2 5 2 2 8" xfId="22674"/>
    <cellStyle name="Camp Output Field General 4 2 5 2 3" xfId="22675"/>
    <cellStyle name="Camp Output Field General 4 2 5 2 3 2" xfId="22676"/>
    <cellStyle name="Camp Output Field General 4 2 5 2 4" xfId="22677"/>
    <cellStyle name="Camp Output Field General 4 2 5 2 5" xfId="22678"/>
    <cellStyle name="Camp Output Field General 4 2 5 2 6" xfId="22679"/>
    <cellStyle name="Camp Output Field General 4 2 5 2 7" xfId="22680"/>
    <cellStyle name="Camp Output Field General 4 2 5 3" xfId="22681"/>
    <cellStyle name="Camp Output Field General 4 2 5 3 2" xfId="22682"/>
    <cellStyle name="Camp Output Field General 4 2 5 3 3" xfId="22683"/>
    <cellStyle name="Camp Output Field General 4 2 5 3 4" xfId="22684"/>
    <cellStyle name="Camp Output Field General 4 2 5 3 5" xfId="22685"/>
    <cellStyle name="Camp Output Field General 4 2 5 3 6" xfId="22686"/>
    <cellStyle name="Camp Output Field General 4 2 5 3 7" xfId="22687"/>
    <cellStyle name="Camp Output Field General 4 2 5 4" xfId="22688"/>
    <cellStyle name="Camp Output Field General 4 2 5 5" xfId="22689"/>
    <cellStyle name="Camp Output Field General 4 2 5 6" xfId="22690"/>
    <cellStyle name="Camp Output Field General 4 2 5 7" xfId="22691"/>
    <cellStyle name="Camp Output Field General 4 2 5 8" xfId="22692"/>
    <cellStyle name="Camp Output Field General 4 2 6" xfId="22693"/>
    <cellStyle name="Camp Output Field General 4 2 6 2" xfId="22694"/>
    <cellStyle name="Camp Output Field General 4 2 6 2 2" xfId="22695"/>
    <cellStyle name="Camp Output Field General 4 2 6 2 3" xfId="22696"/>
    <cellStyle name="Camp Output Field General 4 2 6 2 4" xfId="22697"/>
    <cellStyle name="Camp Output Field General 4 2 6 2 5" xfId="22698"/>
    <cellStyle name="Camp Output Field General 4 2 6 2 6" xfId="22699"/>
    <cellStyle name="Camp Output Field General 4 2 6 2 7" xfId="22700"/>
    <cellStyle name="Camp Output Field General 4 2 6 2 8" xfId="22701"/>
    <cellStyle name="Camp Output Field General 4 2 6 3" xfId="22702"/>
    <cellStyle name="Camp Output Field General 4 2 6 3 2" xfId="22703"/>
    <cellStyle name="Camp Output Field General 4 2 6 4" xfId="22704"/>
    <cellStyle name="Camp Output Field General 4 2 6 5" xfId="22705"/>
    <cellStyle name="Camp Output Field General 4 2 6 6" xfId="22706"/>
    <cellStyle name="Camp Output Field General 4 2 6 7" xfId="22707"/>
    <cellStyle name="Camp Output Field General 4 2 7" xfId="22708"/>
    <cellStyle name="Camp Output Field General 4 2 7 2" xfId="22709"/>
    <cellStyle name="Camp Output Field General 4 2 7 3" xfId="22710"/>
    <cellStyle name="Camp Output Field General 4 2 7 4" xfId="22711"/>
    <cellStyle name="Camp Output Field General 4 2 7 5" xfId="22712"/>
    <cellStyle name="Camp Output Field General 4 2 7 6" xfId="22713"/>
    <cellStyle name="Camp Output Field General 4 2 7 7" xfId="22714"/>
    <cellStyle name="Camp Output Field General 4 2 8" xfId="22715"/>
    <cellStyle name="Camp Output Field General 4 2 9" xfId="22716"/>
    <cellStyle name="Camp Output Field General 4 3" xfId="22717"/>
    <cellStyle name="Camp Output Field General 4 3 10" xfId="22718"/>
    <cellStyle name="Camp Output Field General 4 3 11" xfId="22719"/>
    <cellStyle name="Camp Output Field General 4 3 2" xfId="22720"/>
    <cellStyle name="Camp Output Field General 4 3 2 2" xfId="22721"/>
    <cellStyle name="Camp Output Field General 4 3 2 2 2" xfId="22722"/>
    <cellStyle name="Camp Output Field General 4 3 2 2 2 2" xfId="22723"/>
    <cellStyle name="Camp Output Field General 4 3 2 2 2 3" xfId="22724"/>
    <cellStyle name="Camp Output Field General 4 3 2 2 2 4" xfId="22725"/>
    <cellStyle name="Camp Output Field General 4 3 2 2 2 5" xfId="22726"/>
    <cellStyle name="Camp Output Field General 4 3 2 2 2 6" xfId="22727"/>
    <cellStyle name="Camp Output Field General 4 3 2 2 2 7" xfId="22728"/>
    <cellStyle name="Camp Output Field General 4 3 2 2 2 8" xfId="22729"/>
    <cellStyle name="Camp Output Field General 4 3 2 2 3" xfId="22730"/>
    <cellStyle name="Camp Output Field General 4 3 2 2 3 2" xfId="22731"/>
    <cellStyle name="Camp Output Field General 4 3 2 2 4" xfId="22732"/>
    <cellStyle name="Camp Output Field General 4 3 2 2 5" xfId="22733"/>
    <cellStyle name="Camp Output Field General 4 3 2 2 6" xfId="22734"/>
    <cellStyle name="Camp Output Field General 4 3 2 2 7" xfId="22735"/>
    <cellStyle name="Camp Output Field General 4 3 2 3" xfId="22736"/>
    <cellStyle name="Camp Output Field General 4 3 2 3 2" xfId="22737"/>
    <cellStyle name="Camp Output Field General 4 3 2 3 3" xfId="22738"/>
    <cellStyle name="Camp Output Field General 4 3 2 3 4" xfId="22739"/>
    <cellStyle name="Camp Output Field General 4 3 2 3 5" xfId="22740"/>
    <cellStyle name="Camp Output Field General 4 3 2 3 6" xfId="22741"/>
    <cellStyle name="Camp Output Field General 4 3 2 3 7" xfId="22742"/>
    <cellStyle name="Camp Output Field General 4 3 2 4" xfId="22743"/>
    <cellStyle name="Camp Output Field General 4 3 2 5" xfId="22744"/>
    <cellStyle name="Camp Output Field General 4 3 2 6" xfId="22745"/>
    <cellStyle name="Camp Output Field General 4 3 2 7" xfId="22746"/>
    <cellStyle name="Camp Output Field General 4 3 2 8" xfId="22747"/>
    <cellStyle name="Camp Output Field General 4 3 3" xfId="22748"/>
    <cellStyle name="Camp Output Field General 4 3 3 2" xfId="22749"/>
    <cellStyle name="Camp Output Field General 4 3 3 2 2" xfId="22750"/>
    <cellStyle name="Camp Output Field General 4 3 3 2 2 2" xfId="22751"/>
    <cellStyle name="Camp Output Field General 4 3 3 2 2 3" xfId="22752"/>
    <cellStyle name="Camp Output Field General 4 3 3 2 2 4" xfId="22753"/>
    <cellStyle name="Camp Output Field General 4 3 3 2 2 5" xfId="22754"/>
    <cellStyle name="Camp Output Field General 4 3 3 2 2 6" xfId="22755"/>
    <cellStyle name="Camp Output Field General 4 3 3 2 2 7" xfId="22756"/>
    <cellStyle name="Camp Output Field General 4 3 3 2 2 8" xfId="22757"/>
    <cellStyle name="Camp Output Field General 4 3 3 2 3" xfId="22758"/>
    <cellStyle name="Camp Output Field General 4 3 3 2 3 2" xfId="22759"/>
    <cellStyle name="Camp Output Field General 4 3 3 2 4" xfId="22760"/>
    <cellStyle name="Camp Output Field General 4 3 3 2 5" xfId="22761"/>
    <cellStyle name="Camp Output Field General 4 3 3 2 6" xfId="22762"/>
    <cellStyle name="Camp Output Field General 4 3 3 2 7" xfId="22763"/>
    <cellStyle name="Camp Output Field General 4 3 3 3" xfId="22764"/>
    <cellStyle name="Camp Output Field General 4 3 3 3 2" xfId="22765"/>
    <cellStyle name="Camp Output Field General 4 3 3 3 3" xfId="22766"/>
    <cellStyle name="Camp Output Field General 4 3 3 3 4" xfId="22767"/>
    <cellStyle name="Camp Output Field General 4 3 3 3 5" xfId="22768"/>
    <cellStyle name="Camp Output Field General 4 3 3 3 6" xfId="22769"/>
    <cellStyle name="Camp Output Field General 4 3 3 3 7" xfId="22770"/>
    <cellStyle name="Camp Output Field General 4 3 3 4" xfId="22771"/>
    <cellStyle name="Camp Output Field General 4 3 3 5" xfId="22772"/>
    <cellStyle name="Camp Output Field General 4 3 3 6" xfId="22773"/>
    <cellStyle name="Camp Output Field General 4 3 3 7" xfId="22774"/>
    <cellStyle name="Camp Output Field General 4 3 3 8" xfId="22775"/>
    <cellStyle name="Camp Output Field General 4 3 4" xfId="22776"/>
    <cellStyle name="Camp Output Field General 4 3 4 2" xfId="22777"/>
    <cellStyle name="Camp Output Field General 4 3 4 2 2" xfId="22778"/>
    <cellStyle name="Camp Output Field General 4 3 4 2 2 2" xfId="22779"/>
    <cellStyle name="Camp Output Field General 4 3 4 2 2 3" xfId="22780"/>
    <cellStyle name="Camp Output Field General 4 3 4 2 2 4" xfId="22781"/>
    <cellStyle name="Camp Output Field General 4 3 4 2 2 5" xfId="22782"/>
    <cellStyle name="Camp Output Field General 4 3 4 2 2 6" xfId="22783"/>
    <cellStyle name="Camp Output Field General 4 3 4 2 2 7" xfId="22784"/>
    <cellStyle name="Camp Output Field General 4 3 4 2 2 8" xfId="22785"/>
    <cellStyle name="Camp Output Field General 4 3 4 2 3" xfId="22786"/>
    <cellStyle name="Camp Output Field General 4 3 4 2 3 2" xfId="22787"/>
    <cellStyle name="Camp Output Field General 4 3 4 2 4" xfId="22788"/>
    <cellStyle name="Camp Output Field General 4 3 4 2 5" xfId="22789"/>
    <cellStyle name="Camp Output Field General 4 3 4 2 6" xfId="22790"/>
    <cellStyle name="Camp Output Field General 4 3 4 2 7" xfId="22791"/>
    <cellStyle name="Camp Output Field General 4 3 4 3" xfId="22792"/>
    <cellStyle name="Camp Output Field General 4 3 4 3 2" xfId="22793"/>
    <cellStyle name="Camp Output Field General 4 3 4 3 3" xfId="22794"/>
    <cellStyle name="Camp Output Field General 4 3 4 3 4" xfId="22795"/>
    <cellStyle name="Camp Output Field General 4 3 4 3 5" xfId="22796"/>
    <cellStyle name="Camp Output Field General 4 3 4 3 6" xfId="22797"/>
    <cellStyle name="Camp Output Field General 4 3 4 3 7" xfId="22798"/>
    <cellStyle name="Camp Output Field General 4 3 4 4" xfId="22799"/>
    <cellStyle name="Camp Output Field General 4 3 4 5" xfId="22800"/>
    <cellStyle name="Camp Output Field General 4 3 4 6" xfId="22801"/>
    <cellStyle name="Camp Output Field General 4 3 4 7" xfId="22802"/>
    <cellStyle name="Camp Output Field General 4 3 4 8" xfId="22803"/>
    <cellStyle name="Camp Output Field General 4 3 5" xfId="22804"/>
    <cellStyle name="Camp Output Field General 4 3 5 2" xfId="22805"/>
    <cellStyle name="Camp Output Field General 4 3 5 2 2" xfId="22806"/>
    <cellStyle name="Camp Output Field General 4 3 5 2 3" xfId="22807"/>
    <cellStyle name="Camp Output Field General 4 3 5 2 4" xfId="22808"/>
    <cellStyle name="Camp Output Field General 4 3 5 2 5" xfId="22809"/>
    <cellStyle name="Camp Output Field General 4 3 5 2 6" xfId="22810"/>
    <cellStyle name="Camp Output Field General 4 3 5 2 7" xfId="22811"/>
    <cellStyle name="Camp Output Field General 4 3 5 2 8" xfId="22812"/>
    <cellStyle name="Camp Output Field General 4 3 5 3" xfId="22813"/>
    <cellStyle name="Camp Output Field General 4 3 5 3 2" xfId="22814"/>
    <cellStyle name="Camp Output Field General 4 3 5 4" xfId="22815"/>
    <cellStyle name="Camp Output Field General 4 3 5 5" xfId="22816"/>
    <cellStyle name="Camp Output Field General 4 3 5 6" xfId="22817"/>
    <cellStyle name="Camp Output Field General 4 3 5 7" xfId="22818"/>
    <cellStyle name="Camp Output Field General 4 3 6" xfId="22819"/>
    <cellStyle name="Camp Output Field General 4 3 6 2" xfId="22820"/>
    <cellStyle name="Camp Output Field General 4 3 6 3" xfId="22821"/>
    <cellStyle name="Camp Output Field General 4 3 6 4" xfId="22822"/>
    <cellStyle name="Camp Output Field General 4 3 6 5" xfId="22823"/>
    <cellStyle name="Camp Output Field General 4 3 6 6" xfId="22824"/>
    <cellStyle name="Camp Output Field General 4 3 6 7" xfId="22825"/>
    <cellStyle name="Camp Output Field General 4 3 7" xfId="22826"/>
    <cellStyle name="Camp Output Field General 4 3 8" xfId="22827"/>
    <cellStyle name="Camp Output Field General 4 3 9" xfId="22828"/>
    <cellStyle name="Camp Output Field General 4 4" xfId="22829"/>
    <cellStyle name="Camp Output Field General 4 4 10" xfId="22830"/>
    <cellStyle name="Camp Output Field General 4 4 11" xfId="22831"/>
    <cellStyle name="Camp Output Field General 4 4 2" xfId="22832"/>
    <cellStyle name="Camp Output Field General 4 4 2 2" xfId="22833"/>
    <cellStyle name="Camp Output Field General 4 4 2 2 2" xfId="22834"/>
    <cellStyle name="Camp Output Field General 4 4 2 2 2 2" xfId="22835"/>
    <cellStyle name="Camp Output Field General 4 4 2 2 2 3" xfId="22836"/>
    <cellStyle name="Camp Output Field General 4 4 2 2 2 4" xfId="22837"/>
    <cellStyle name="Camp Output Field General 4 4 2 2 2 5" xfId="22838"/>
    <cellStyle name="Camp Output Field General 4 4 2 2 2 6" xfId="22839"/>
    <cellStyle name="Camp Output Field General 4 4 2 2 2 7" xfId="22840"/>
    <cellStyle name="Camp Output Field General 4 4 2 2 2 8" xfId="22841"/>
    <cellStyle name="Camp Output Field General 4 4 2 2 3" xfId="22842"/>
    <cellStyle name="Camp Output Field General 4 4 2 2 3 2" xfId="22843"/>
    <cellStyle name="Camp Output Field General 4 4 2 2 4" xfId="22844"/>
    <cellStyle name="Camp Output Field General 4 4 2 2 5" xfId="22845"/>
    <cellStyle name="Camp Output Field General 4 4 2 2 6" xfId="22846"/>
    <cellStyle name="Camp Output Field General 4 4 2 2 7" xfId="22847"/>
    <cellStyle name="Camp Output Field General 4 4 2 3" xfId="22848"/>
    <cellStyle name="Camp Output Field General 4 4 2 3 2" xfId="22849"/>
    <cellStyle name="Camp Output Field General 4 4 2 3 3" xfId="22850"/>
    <cellStyle name="Camp Output Field General 4 4 2 3 4" xfId="22851"/>
    <cellStyle name="Camp Output Field General 4 4 2 3 5" xfId="22852"/>
    <cellStyle name="Camp Output Field General 4 4 2 3 6" xfId="22853"/>
    <cellStyle name="Camp Output Field General 4 4 2 3 7" xfId="22854"/>
    <cellStyle name="Camp Output Field General 4 4 2 4" xfId="22855"/>
    <cellStyle name="Camp Output Field General 4 4 2 5" xfId="22856"/>
    <cellStyle name="Camp Output Field General 4 4 2 6" xfId="22857"/>
    <cellStyle name="Camp Output Field General 4 4 2 7" xfId="22858"/>
    <cellStyle name="Camp Output Field General 4 4 2 8" xfId="22859"/>
    <cellStyle name="Camp Output Field General 4 4 3" xfId="22860"/>
    <cellStyle name="Camp Output Field General 4 4 3 2" xfId="22861"/>
    <cellStyle name="Camp Output Field General 4 4 3 2 2" xfId="22862"/>
    <cellStyle name="Camp Output Field General 4 4 3 2 2 2" xfId="22863"/>
    <cellStyle name="Camp Output Field General 4 4 3 2 2 3" xfId="22864"/>
    <cellStyle name="Camp Output Field General 4 4 3 2 2 4" xfId="22865"/>
    <cellStyle name="Camp Output Field General 4 4 3 2 2 5" xfId="22866"/>
    <cellStyle name="Camp Output Field General 4 4 3 2 2 6" xfId="22867"/>
    <cellStyle name="Camp Output Field General 4 4 3 2 2 7" xfId="22868"/>
    <cellStyle name="Camp Output Field General 4 4 3 2 2 8" xfId="22869"/>
    <cellStyle name="Camp Output Field General 4 4 3 2 3" xfId="22870"/>
    <cellStyle name="Camp Output Field General 4 4 3 2 3 2" xfId="22871"/>
    <cellStyle name="Camp Output Field General 4 4 3 2 4" xfId="22872"/>
    <cellStyle name="Camp Output Field General 4 4 3 2 5" xfId="22873"/>
    <cellStyle name="Camp Output Field General 4 4 3 2 6" xfId="22874"/>
    <cellStyle name="Camp Output Field General 4 4 3 2 7" xfId="22875"/>
    <cellStyle name="Camp Output Field General 4 4 3 3" xfId="22876"/>
    <cellStyle name="Camp Output Field General 4 4 3 3 2" xfId="22877"/>
    <cellStyle name="Camp Output Field General 4 4 3 3 3" xfId="22878"/>
    <cellStyle name="Camp Output Field General 4 4 3 3 4" xfId="22879"/>
    <cellStyle name="Camp Output Field General 4 4 3 3 5" xfId="22880"/>
    <cellStyle name="Camp Output Field General 4 4 3 3 6" xfId="22881"/>
    <cellStyle name="Camp Output Field General 4 4 3 3 7" xfId="22882"/>
    <cellStyle name="Camp Output Field General 4 4 3 4" xfId="22883"/>
    <cellStyle name="Camp Output Field General 4 4 3 5" xfId="22884"/>
    <cellStyle name="Camp Output Field General 4 4 3 6" xfId="22885"/>
    <cellStyle name="Camp Output Field General 4 4 3 7" xfId="22886"/>
    <cellStyle name="Camp Output Field General 4 4 3 8" xfId="22887"/>
    <cellStyle name="Camp Output Field General 4 4 4" xfId="22888"/>
    <cellStyle name="Camp Output Field General 4 4 4 2" xfId="22889"/>
    <cellStyle name="Camp Output Field General 4 4 4 2 2" xfId="22890"/>
    <cellStyle name="Camp Output Field General 4 4 4 2 2 2" xfId="22891"/>
    <cellStyle name="Camp Output Field General 4 4 4 2 2 3" xfId="22892"/>
    <cellStyle name="Camp Output Field General 4 4 4 2 2 4" xfId="22893"/>
    <cellStyle name="Camp Output Field General 4 4 4 2 2 5" xfId="22894"/>
    <cellStyle name="Camp Output Field General 4 4 4 2 2 6" xfId="22895"/>
    <cellStyle name="Camp Output Field General 4 4 4 2 2 7" xfId="22896"/>
    <cellStyle name="Camp Output Field General 4 4 4 2 2 8" xfId="22897"/>
    <cellStyle name="Camp Output Field General 4 4 4 2 3" xfId="22898"/>
    <cellStyle name="Camp Output Field General 4 4 4 2 3 2" xfId="22899"/>
    <cellStyle name="Camp Output Field General 4 4 4 2 4" xfId="22900"/>
    <cellStyle name="Camp Output Field General 4 4 4 2 5" xfId="22901"/>
    <cellStyle name="Camp Output Field General 4 4 4 2 6" xfId="22902"/>
    <cellStyle name="Camp Output Field General 4 4 4 2 7" xfId="22903"/>
    <cellStyle name="Camp Output Field General 4 4 4 3" xfId="22904"/>
    <cellStyle name="Camp Output Field General 4 4 4 3 2" xfId="22905"/>
    <cellStyle name="Camp Output Field General 4 4 4 3 3" xfId="22906"/>
    <cellStyle name="Camp Output Field General 4 4 4 3 4" xfId="22907"/>
    <cellStyle name="Camp Output Field General 4 4 4 3 5" xfId="22908"/>
    <cellStyle name="Camp Output Field General 4 4 4 3 6" xfId="22909"/>
    <cellStyle name="Camp Output Field General 4 4 4 3 7" xfId="22910"/>
    <cellStyle name="Camp Output Field General 4 4 4 4" xfId="22911"/>
    <cellStyle name="Camp Output Field General 4 4 4 5" xfId="22912"/>
    <cellStyle name="Camp Output Field General 4 4 4 6" xfId="22913"/>
    <cellStyle name="Camp Output Field General 4 4 4 7" xfId="22914"/>
    <cellStyle name="Camp Output Field General 4 4 4 8" xfId="22915"/>
    <cellStyle name="Camp Output Field General 4 4 5" xfId="22916"/>
    <cellStyle name="Camp Output Field General 4 4 5 2" xfId="22917"/>
    <cellStyle name="Camp Output Field General 4 4 5 2 2" xfId="22918"/>
    <cellStyle name="Camp Output Field General 4 4 5 2 3" xfId="22919"/>
    <cellStyle name="Camp Output Field General 4 4 5 2 4" xfId="22920"/>
    <cellStyle name="Camp Output Field General 4 4 5 2 5" xfId="22921"/>
    <cellStyle name="Camp Output Field General 4 4 5 2 6" xfId="22922"/>
    <cellStyle name="Camp Output Field General 4 4 5 2 7" xfId="22923"/>
    <cellStyle name="Camp Output Field General 4 4 5 2 8" xfId="22924"/>
    <cellStyle name="Camp Output Field General 4 4 5 3" xfId="22925"/>
    <cellStyle name="Camp Output Field General 4 4 5 3 2" xfId="22926"/>
    <cellStyle name="Camp Output Field General 4 4 5 4" xfId="22927"/>
    <cellStyle name="Camp Output Field General 4 4 5 5" xfId="22928"/>
    <cellStyle name="Camp Output Field General 4 4 5 6" xfId="22929"/>
    <cellStyle name="Camp Output Field General 4 4 5 7" xfId="22930"/>
    <cellStyle name="Camp Output Field General 4 4 6" xfId="22931"/>
    <cellStyle name="Camp Output Field General 4 4 6 2" xfId="22932"/>
    <cellStyle name="Camp Output Field General 4 4 6 3" xfId="22933"/>
    <cellStyle name="Camp Output Field General 4 4 6 4" xfId="22934"/>
    <cellStyle name="Camp Output Field General 4 4 6 5" xfId="22935"/>
    <cellStyle name="Camp Output Field General 4 4 6 6" xfId="22936"/>
    <cellStyle name="Camp Output Field General 4 4 6 7" xfId="22937"/>
    <cellStyle name="Camp Output Field General 4 4 7" xfId="22938"/>
    <cellStyle name="Camp Output Field General 4 4 8" xfId="22939"/>
    <cellStyle name="Camp Output Field General 4 4 9" xfId="22940"/>
    <cellStyle name="Camp Output Field General 4 5" xfId="22941"/>
    <cellStyle name="Camp Output Field General 4 5 2" xfId="22942"/>
    <cellStyle name="Camp Output Field General 4 5 2 2" xfId="22943"/>
    <cellStyle name="Camp Output Field General 4 5 2 2 2" xfId="22944"/>
    <cellStyle name="Camp Output Field General 4 5 2 2 3" xfId="22945"/>
    <cellStyle name="Camp Output Field General 4 5 2 2 4" xfId="22946"/>
    <cellStyle name="Camp Output Field General 4 5 2 2 5" xfId="22947"/>
    <cellStyle name="Camp Output Field General 4 5 2 2 6" xfId="22948"/>
    <cellStyle name="Camp Output Field General 4 5 2 2 7" xfId="22949"/>
    <cellStyle name="Camp Output Field General 4 5 2 2 8" xfId="22950"/>
    <cellStyle name="Camp Output Field General 4 5 2 3" xfId="22951"/>
    <cellStyle name="Camp Output Field General 4 5 2 3 2" xfId="22952"/>
    <cellStyle name="Camp Output Field General 4 5 2 4" xfId="22953"/>
    <cellStyle name="Camp Output Field General 4 5 2 5" xfId="22954"/>
    <cellStyle name="Camp Output Field General 4 5 2 6" xfId="22955"/>
    <cellStyle name="Camp Output Field General 4 5 2 7" xfId="22956"/>
    <cellStyle name="Camp Output Field General 4 5 3" xfId="22957"/>
    <cellStyle name="Camp Output Field General 4 5 3 2" xfId="22958"/>
    <cellStyle name="Camp Output Field General 4 5 3 3" xfId="22959"/>
    <cellStyle name="Camp Output Field General 4 5 3 4" xfId="22960"/>
    <cellStyle name="Camp Output Field General 4 5 3 5" xfId="22961"/>
    <cellStyle name="Camp Output Field General 4 5 3 6" xfId="22962"/>
    <cellStyle name="Camp Output Field General 4 5 3 7" xfId="22963"/>
    <cellStyle name="Camp Output Field General 4 5 4" xfId="22964"/>
    <cellStyle name="Camp Output Field General 4 5 5" xfId="22965"/>
    <cellStyle name="Camp Output Field General 4 5 6" xfId="22966"/>
    <cellStyle name="Camp Output Field General 4 5 7" xfId="22967"/>
    <cellStyle name="Camp Output Field General 4 5 8" xfId="22968"/>
    <cellStyle name="Camp Output Field General 4 6" xfId="22969"/>
    <cellStyle name="Camp Output Field General 4 6 2" xfId="22970"/>
    <cellStyle name="Camp Output Field General 4 6 2 2" xfId="22971"/>
    <cellStyle name="Camp Output Field General 4 6 2 2 2" xfId="22972"/>
    <cellStyle name="Camp Output Field General 4 6 2 2 3" xfId="22973"/>
    <cellStyle name="Camp Output Field General 4 6 2 2 4" xfId="22974"/>
    <cellStyle name="Camp Output Field General 4 6 2 2 5" xfId="22975"/>
    <cellStyle name="Camp Output Field General 4 6 2 2 6" xfId="22976"/>
    <cellStyle name="Camp Output Field General 4 6 2 2 7" xfId="22977"/>
    <cellStyle name="Camp Output Field General 4 6 2 2 8" xfId="22978"/>
    <cellStyle name="Camp Output Field General 4 6 2 3" xfId="22979"/>
    <cellStyle name="Camp Output Field General 4 6 2 3 2" xfId="22980"/>
    <cellStyle name="Camp Output Field General 4 6 2 4" xfId="22981"/>
    <cellStyle name="Camp Output Field General 4 6 2 5" xfId="22982"/>
    <cellStyle name="Camp Output Field General 4 6 2 6" xfId="22983"/>
    <cellStyle name="Camp Output Field General 4 6 2 7" xfId="22984"/>
    <cellStyle name="Camp Output Field General 4 6 3" xfId="22985"/>
    <cellStyle name="Camp Output Field General 4 6 3 2" xfId="22986"/>
    <cellStyle name="Camp Output Field General 4 6 3 3" xfId="22987"/>
    <cellStyle name="Camp Output Field General 4 6 3 4" xfId="22988"/>
    <cellStyle name="Camp Output Field General 4 6 3 5" xfId="22989"/>
    <cellStyle name="Camp Output Field General 4 6 3 6" xfId="22990"/>
    <cellStyle name="Camp Output Field General 4 6 3 7" xfId="22991"/>
    <cellStyle name="Camp Output Field General 4 6 4" xfId="22992"/>
    <cellStyle name="Camp Output Field General 4 6 5" xfId="22993"/>
    <cellStyle name="Camp Output Field General 4 6 6" xfId="22994"/>
    <cellStyle name="Camp Output Field General 4 6 7" xfId="22995"/>
    <cellStyle name="Camp Output Field General 4 6 8" xfId="22996"/>
    <cellStyle name="Camp Output Field General 4 7" xfId="22997"/>
    <cellStyle name="Camp Output Field General 4 7 2" xfId="22998"/>
    <cellStyle name="Camp Output Field General 4 7 2 2" xfId="22999"/>
    <cellStyle name="Camp Output Field General 4 7 2 2 2" xfId="23000"/>
    <cellStyle name="Camp Output Field General 4 7 2 2 3" xfId="23001"/>
    <cellStyle name="Camp Output Field General 4 7 2 2 4" xfId="23002"/>
    <cellStyle name="Camp Output Field General 4 7 2 2 5" xfId="23003"/>
    <cellStyle name="Camp Output Field General 4 7 2 2 6" xfId="23004"/>
    <cellStyle name="Camp Output Field General 4 7 2 2 7" xfId="23005"/>
    <cellStyle name="Camp Output Field General 4 7 2 2 8" xfId="23006"/>
    <cellStyle name="Camp Output Field General 4 7 2 3" xfId="23007"/>
    <cellStyle name="Camp Output Field General 4 7 2 3 2" xfId="23008"/>
    <cellStyle name="Camp Output Field General 4 7 2 4" xfId="23009"/>
    <cellStyle name="Camp Output Field General 4 7 2 5" xfId="23010"/>
    <cellStyle name="Camp Output Field General 4 7 2 6" xfId="23011"/>
    <cellStyle name="Camp Output Field General 4 7 2 7" xfId="23012"/>
    <cellStyle name="Camp Output Field General 4 7 3" xfId="23013"/>
    <cellStyle name="Camp Output Field General 4 7 3 2" xfId="23014"/>
    <cellStyle name="Camp Output Field General 4 7 3 3" xfId="23015"/>
    <cellStyle name="Camp Output Field General 4 7 3 4" xfId="23016"/>
    <cellStyle name="Camp Output Field General 4 7 3 5" xfId="23017"/>
    <cellStyle name="Camp Output Field General 4 7 3 6" xfId="23018"/>
    <cellStyle name="Camp Output Field General 4 7 3 7" xfId="23019"/>
    <cellStyle name="Camp Output Field General 4 7 4" xfId="23020"/>
    <cellStyle name="Camp Output Field General 4 7 5" xfId="23021"/>
    <cellStyle name="Camp Output Field General 4 7 6" xfId="23022"/>
    <cellStyle name="Camp Output Field General 4 7 7" xfId="23023"/>
    <cellStyle name="Camp Output Field General 4 7 8" xfId="23024"/>
    <cellStyle name="Camp Output Field General 4 8" xfId="23025"/>
    <cellStyle name="Camp Output Field General 4 8 2" xfId="23026"/>
    <cellStyle name="Camp Output Field General 4 8 2 2" xfId="23027"/>
    <cellStyle name="Camp Output Field General 4 8 2 3" xfId="23028"/>
    <cellStyle name="Camp Output Field General 4 8 2 4" xfId="23029"/>
    <cellStyle name="Camp Output Field General 4 8 2 5" xfId="23030"/>
    <cellStyle name="Camp Output Field General 4 8 2 6" xfId="23031"/>
    <cellStyle name="Camp Output Field General 4 8 2 7" xfId="23032"/>
    <cellStyle name="Camp Output Field General 4 8 2 8" xfId="23033"/>
    <cellStyle name="Camp Output Field General 4 8 3" xfId="23034"/>
    <cellStyle name="Camp Output Field General 4 8 3 2" xfId="23035"/>
    <cellStyle name="Camp Output Field General 4 8 4" xfId="23036"/>
    <cellStyle name="Camp Output Field General 4 8 5" xfId="23037"/>
    <cellStyle name="Camp Output Field General 4 8 6" xfId="23038"/>
    <cellStyle name="Camp Output Field General 4 8 7" xfId="23039"/>
    <cellStyle name="Camp Output Field General 4 9" xfId="23040"/>
    <cellStyle name="Camp Output Field General 4 9 2" xfId="23041"/>
    <cellStyle name="Camp Output Field General 4 9 3" xfId="23042"/>
    <cellStyle name="Camp Output Field General 4 9 4" xfId="23043"/>
    <cellStyle name="Camp Output Field General 4 9 5" xfId="23044"/>
    <cellStyle name="Camp Output Field General 4 9 6" xfId="23045"/>
    <cellStyle name="Camp Output Field General 4 9 7" xfId="23046"/>
    <cellStyle name="Camp Output Field General 5" xfId="23047"/>
    <cellStyle name="Camp Output Field General 5 10" xfId="23048"/>
    <cellStyle name="Camp Output Field General 5 11" xfId="23049"/>
    <cellStyle name="Camp Output Field General 5 12" xfId="23050"/>
    <cellStyle name="Camp Output Field General 5 13" xfId="23051"/>
    <cellStyle name="Camp Output Field General 5 14" xfId="23052"/>
    <cellStyle name="Camp Output Field General 5 2" xfId="23053"/>
    <cellStyle name="Camp Output Field General 5 2 10" xfId="23054"/>
    <cellStyle name="Camp Output Field General 5 2 11" xfId="23055"/>
    <cellStyle name="Camp Output Field General 5 2 12" xfId="23056"/>
    <cellStyle name="Camp Output Field General 5 2 2" xfId="23057"/>
    <cellStyle name="Camp Output Field General 5 2 2 10" xfId="23058"/>
    <cellStyle name="Camp Output Field General 5 2 2 11" xfId="23059"/>
    <cellStyle name="Camp Output Field General 5 2 2 2" xfId="23060"/>
    <cellStyle name="Camp Output Field General 5 2 2 2 2" xfId="23061"/>
    <cellStyle name="Camp Output Field General 5 2 2 2 2 2" xfId="23062"/>
    <cellStyle name="Camp Output Field General 5 2 2 2 2 2 2" xfId="23063"/>
    <cellStyle name="Camp Output Field General 5 2 2 2 2 2 3" xfId="23064"/>
    <cellStyle name="Camp Output Field General 5 2 2 2 2 2 4" xfId="23065"/>
    <cellStyle name="Camp Output Field General 5 2 2 2 2 2 5" xfId="23066"/>
    <cellStyle name="Camp Output Field General 5 2 2 2 2 2 6" xfId="23067"/>
    <cellStyle name="Camp Output Field General 5 2 2 2 2 2 7" xfId="23068"/>
    <cellStyle name="Camp Output Field General 5 2 2 2 2 2 8" xfId="23069"/>
    <cellStyle name="Camp Output Field General 5 2 2 2 2 3" xfId="23070"/>
    <cellStyle name="Camp Output Field General 5 2 2 2 2 3 2" xfId="23071"/>
    <cellStyle name="Camp Output Field General 5 2 2 2 2 4" xfId="23072"/>
    <cellStyle name="Camp Output Field General 5 2 2 2 2 5" xfId="23073"/>
    <cellStyle name="Camp Output Field General 5 2 2 2 2 6" xfId="23074"/>
    <cellStyle name="Camp Output Field General 5 2 2 2 2 7" xfId="23075"/>
    <cellStyle name="Camp Output Field General 5 2 2 2 3" xfId="23076"/>
    <cellStyle name="Camp Output Field General 5 2 2 2 3 2" xfId="23077"/>
    <cellStyle name="Camp Output Field General 5 2 2 2 3 3" xfId="23078"/>
    <cellStyle name="Camp Output Field General 5 2 2 2 3 4" xfId="23079"/>
    <cellStyle name="Camp Output Field General 5 2 2 2 3 5" xfId="23080"/>
    <cellStyle name="Camp Output Field General 5 2 2 2 3 6" xfId="23081"/>
    <cellStyle name="Camp Output Field General 5 2 2 2 3 7" xfId="23082"/>
    <cellStyle name="Camp Output Field General 5 2 2 2 4" xfId="23083"/>
    <cellStyle name="Camp Output Field General 5 2 2 2 5" xfId="23084"/>
    <cellStyle name="Camp Output Field General 5 2 2 2 6" xfId="23085"/>
    <cellStyle name="Camp Output Field General 5 2 2 2 7" xfId="23086"/>
    <cellStyle name="Camp Output Field General 5 2 2 2 8" xfId="23087"/>
    <cellStyle name="Camp Output Field General 5 2 2 3" xfId="23088"/>
    <cellStyle name="Camp Output Field General 5 2 2 3 2" xfId="23089"/>
    <cellStyle name="Camp Output Field General 5 2 2 3 2 2" xfId="23090"/>
    <cellStyle name="Camp Output Field General 5 2 2 3 2 2 2" xfId="23091"/>
    <cellStyle name="Camp Output Field General 5 2 2 3 2 2 3" xfId="23092"/>
    <cellStyle name="Camp Output Field General 5 2 2 3 2 2 4" xfId="23093"/>
    <cellStyle name="Camp Output Field General 5 2 2 3 2 2 5" xfId="23094"/>
    <cellStyle name="Camp Output Field General 5 2 2 3 2 2 6" xfId="23095"/>
    <cellStyle name="Camp Output Field General 5 2 2 3 2 2 7" xfId="23096"/>
    <cellStyle name="Camp Output Field General 5 2 2 3 2 2 8" xfId="23097"/>
    <cellStyle name="Camp Output Field General 5 2 2 3 2 3" xfId="23098"/>
    <cellStyle name="Camp Output Field General 5 2 2 3 2 3 2" xfId="23099"/>
    <cellStyle name="Camp Output Field General 5 2 2 3 2 4" xfId="23100"/>
    <cellStyle name="Camp Output Field General 5 2 2 3 2 5" xfId="23101"/>
    <cellStyle name="Camp Output Field General 5 2 2 3 2 6" xfId="23102"/>
    <cellStyle name="Camp Output Field General 5 2 2 3 2 7" xfId="23103"/>
    <cellStyle name="Camp Output Field General 5 2 2 3 3" xfId="23104"/>
    <cellStyle name="Camp Output Field General 5 2 2 3 3 2" xfId="23105"/>
    <cellStyle name="Camp Output Field General 5 2 2 3 3 3" xfId="23106"/>
    <cellStyle name="Camp Output Field General 5 2 2 3 3 4" xfId="23107"/>
    <cellStyle name="Camp Output Field General 5 2 2 3 3 5" xfId="23108"/>
    <cellStyle name="Camp Output Field General 5 2 2 3 3 6" xfId="23109"/>
    <cellStyle name="Camp Output Field General 5 2 2 3 3 7" xfId="23110"/>
    <cellStyle name="Camp Output Field General 5 2 2 3 4" xfId="23111"/>
    <cellStyle name="Camp Output Field General 5 2 2 3 5" xfId="23112"/>
    <cellStyle name="Camp Output Field General 5 2 2 3 6" xfId="23113"/>
    <cellStyle name="Camp Output Field General 5 2 2 3 7" xfId="23114"/>
    <cellStyle name="Camp Output Field General 5 2 2 3 8" xfId="23115"/>
    <cellStyle name="Camp Output Field General 5 2 2 4" xfId="23116"/>
    <cellStyle name="Camp Output Field General 5 2 2 4 2" xfId="23117"/>
    <cellStyle name="Camp Output Field General 5 2 2 4 2 2" xfId="23118"/>
    <cellStyle name="Camp Output Field General 5 2 2 4 2 2 2" xfId="23119"/>
    <cellStyle name="Camp Output Field General 5 2 2 4 2 2 3" xfId="23120"/>
    <cellStyle name="Camp Output Field General 5 2 2 4 2 2 4" xfId="23121"/>
    <cellStyle name="Camp Output Field General 5 2 2 4 2 2 5" xfId="23122"/>
    <cellStyle name="Camp Output Field General 5 2 2 4 2 2 6" xfId="23123"/>
    <cellStyle name="Camp Output Field General 5 2 2 4 2 2 7" xfId="23124"/>
    <cellStyle name="Camp Output Field General 5 2 2 4 2 2 8" xfId="23125"/>
    <cellStyle name="Camp Output Field General 5 2 2 4 2 3" xfId="23126"/>
    <cellStyle name="Camp Output Field General 5 2 2 4 2 3 2" xfId="23127"/>
    <cellStyle name="Camp Output Field General 5 2 2 4 2 4" xfId="23128"/>
    <cellStyle name="Camp Output Field General 5 2 2 4 2 5" xfId="23129"/>
    <cellStyle name="Camp Output Field General 5 2 2 4 2 6" xfId="23130"/>
    <cellStyle name="Camp Output Field General 5 2 2 4 2 7" xfId="23131"/>
    <cellStyle name="Camp Output Field General 5 2 2 4 3" xfId="23132"/>
    <cellStyle name="Camp Output Field General 5 2 2 4 3 2" xfId="23133"/>
    <cellStyle name="Camp Output Field General 5 2 2 4 3 3" xfId="23134"/>
    <cellStyle name="Camp Output Field General 5 2 2 4 3 4" xfId="23135"/>
    <cellStyle name="Camp Output Field General 5 2 2 4 3 5" xfId="23136"/>
    <cellStyle name="Camp Output Field General 5 2 2 4 3 6" xfId="23137"/>
    <cellStyle name="Camp Output Field General 5 2 2 4 3 7" xfId="23138"/>
    <cellStyle name="Camp Output Field General 5 2 2 4 4" xfId="23139"/>
    <cellStyle name="Camp Output Field General 5 2 2 4 5" xfId="23140"/>
    <cellStyle name="Camp Output Field General 5 2 2 4 6" xfId="23141"/>
    <cellStyle name="Camp Output Field General 5 2 2 4 7" xfId="23142"/>
    <cellStyle name="Camp Output Field General 5 2 2 4 8" xfId="23143"/>
    <cellStyle name="Camp Output Field General 5 2 2 5" xfId="23144"/>
    <cellStyle name="Camp Output Field General 5 2 2 5 2" xfId="23145"/>
    <cellStyle name="Camp Output Field General 5 2 2 5 2 2" xfId="23146"/>
    <cellStyle name="Camp Output Field General 5 2 2 5 2 3" xfId="23147"/>
    <cellStyle name="Camp Output Field General 5 2 2 5 2 4" xfId="23148"/>
    <cellStyle name="Camp Output Field General 5 2 2 5 2 5" xfId="23149"/>
    <cellStyle name="Camp Output Field General 5 2 2 5 2 6" xfId="23150"/>
    <cellStyle name="Camp Output Field General 5 2 2 5 2 7" xfId="23151"/>
    <cellStyle name="Camp Output Field General 5 2 2 5 2 8" xfId="23152"/>
    <cellStyle name="Camp Output Field General 5 2 2 5 3" xfId="23153"/>
    <cellStyle name="Camp Output Field General 5 2 2 5 3 2" xfId="23154"/>
    <cellStyle name="Camp Output Field General 5 2 2 5 4" xfId="23155"/>
    <cellStyle name="Camp Output Field General 5 2 2 5 5" xfId="23156"/>
    <cellStyle name="Camp Output Field General 5 2 2 5 6" xfId="23157"/>
    <cellStyle name="Camp Output Field General 5 2 2 5 7" xfId="23158"/>
    <cellStyle name="Camp Output Field General 5 2 2 6" xfId="23159"/>
    <cellStyle name="Camp Output Field General 5 2 2 6 2" xfId="23160"/>
    <cellStyle name="Camp Output Field General 5 2 2 6 3" xfId="23161"/>
    <cellStyle name="Camp Output Field General 5 2 2 6 4" xfId="23162"/>
    <cellStyle name="Camp Output Field General 5 2 2 6 5" xfId="23163"/>
    <cellStyle name="Camp Output Field General 5 2 2 6 6" xfId="23164"/>
    <cellStyle name="Camp Output Field General 5 2 2 6 7" xfId="23165"/>
    <cellStyle name="Camp Output Field General 5 2 2 7" xfId="23166"/>
    <cellStyle name="Camp Output Field General 5 2 2 8" xfId="23167"/>
    <cellStyle name="Camp Output Field General 5 2 2 9" xfId="23168"/>
    <cellStyle name="Camp Output Field General 5 2 3" xfId="23169"/>
    <cellStyle name="Camp Output Field General 5 2 3 2" xfId="23170"/>
    <cellStyle name="Camp Output Field General 5 2 3 2 2" xfId="23171"/>
    <cellStyle name="Camp Output Field General 5 2 3 2 2 2" xfId="23172"/>
    <cellStyle name="Camp Output Field General 5 2 3 2 2 3" xfId="23173"/>
    <cellStyle name="Camp Output Field General 5 2 3 2 2 4" xfId="23174"/>
    <cellStyle name="Camp Output Field General 5 2 3 2 2 5" xfId="23175"/>
    <cellStyle name="Camp Output Field General 5 2 3 2 2 6" xfId="23176"/>
    <cellStyle name="Camp Output Field General 5 2 3 2 2 7" xfId="23177"/>
    <cellStyle name="Camp Output Field General 5 2 3 2 2 8" xfId="23178"/>
    <cellStyle name="Camp Output Field General 5 2 3 2 3" xfId="23179"/>
    <cellStyle name="Camp Output Field General 5 2 3 2 3 2" xfId="23180"/>
    <cellStyle name="Camp Output Field General 5 2 3 2 4" xfId="23181"/>
    <cellStyle name="Camp Output Field General 5 2 3 2 5" xfId="23182"/>
    <cellStyle name="Camp Output Field General 5 2 3 2 6" xfId="23183"/>
    <cellStyle name="Camp Output Field General 5 2 3 2 7" xfId="23184"/>
    <cellStyle name="Camp Output Field General 5 2 3 3" xfId="23185"/>
    <cellStyle name="Camp Output Field General 5 2 3 3 2" xfId="23186"/>
    <cellStyle name="Camp Output Field General 5 2 3 3 3" xfId="23187"/>
    <cellStyle name="Camp Output Field General 5 2 3 3 4" xfId="23188"/>
    <cellStyle name="Camp Output Field General 5 2 3 3 5" xfId="23189"/>
    <cellStyle name="Camp Output Field General 5 2 3 3 6" xfId="23190"/>
    <cellStyle name="Camp Output Field General 5 2 3 3 7" xfId="23191"/>
    <cellStyle name="Camp Output Field General 5 2 3 4" xfId="23192"/>
    <cellStyle name="Camp Output Field General 5 2 3 5" xfId="23193"/>
    <cellStyle name="Camp Output Field General 5 2 3 6" xfId="23194"/>
    <cellStyle name="Camp Output Field General 5 2 3 7" xfId="23195"/>
    <cellStyle name="Camp Output Field General 5 2 3 8" xfId="23196"/>
    <cellStyle name="Camp Output Field General 5 2 4" xfId="23197"/>
    <cellStyle name="Camp Output Field General 5 2 4 2" xfId="23198"/>
    <cellStyle name="Camp Output Field General 5 2 4 2 2" xfId="23199"/>
    <cellStyle name="Camp Output Field General 5 2 4 2 2 2" xfId="23200"/>
    <cellStyle name="Camp Output Field General 5 2 4 2 2 3" xfId="23201"/>
    <cellStyle name="Camp Output Field General 5 2 4 2 2 4" xfId="23202"/>
    <cellStyle name="Camp Output Field General 5 2 4 2 2 5" xfId="23203"/>
    <cellStyle name="Camp Output Field General 5 2 4 2 2 6" xfId="23204"/>
    <cellStyle name="Camp Output Field General 5 2 4 2 2 7" xfId="23205"/>
    <cellStyle name="Camp Output Field General 5 2 4 2 2 8" xfId="23206"/>
    <cellStyle name="Camp Output Field General 5 2 4 2 3" xfId="23207"/>
    <cellStyle name="Camp Output Field General 5 2 4 2 3 2" xfId="23208"/>
    <cellStyle name="Camp Output Field General 5 2 4 2 4" xfId="23209"/>
    <cellStyle name="Camp Output Field General 5 2 4 2 5" xfId="23210"/>
    <cellStyle name="Camp Output Field General 5 2 4 2 6" xfId="23211"/>
    <cellStyle name="Camp Output Field General 5 2 4 2 7" xfId="23212"/>
    <cellStyle name="Camp Output Field General 5 2 4 3" xfId="23213"/>
    <cellStyle name="Camp Output Field General 5 2 4 3 2" xfId="23214"/>
    <cellStyle name="Camp Output Field General 5 2 4 3 3" xfId="23215"/>
    <cellStyle name="Camp Output Field General 5 2 4 3 4" xfId="23216"/>
    <cellStyle name="Camp Output Field General 5 2 4 3 5" xfId="23217"/>
    <cellStyle name="Camp Output Field General 5 2 4 3 6" xfId="23218"/>
    <cellStyle name="Camp Output Field General 5 2 4 3 7" xfId="23219"/>
    <cellStyle name="Camp Output Field General 5 2 4 4" xfId="23220"/>
    <cellStyle name="Camp Output Field General 5 2 4 5" xfId="23221"/>
    <cellStyle name="Camp Output Field General 5 2 4 6" xfId="23222"/>
    <cellStyle name="Camp Output Field General 5 2 4 7" xfId="23223"/>
    <cellStyle name="Camp Output Field General 5 2 4 8" xfId="23224"/>
    <cellStyle name="Camp Output Field General 5 2 5" xfId="23225"/>
    <cellStyle name="Camp Output Field General 5 2 5 2" xfId="23226"/>
    <cellStyle name="Camp Output Field General 5 2 5 2 2" xfId="23227"/>
    <cellStyle name="Camp Output Field General 5 2 5 2 2 2" xfId="23228"/>
    <cellStyle name="Camp Output Field General 5 2 5 2 2 3" xfId="23229"/>
    <cellStyle name="Camp Output Field General 5 2 5 2 2 4" xfId="23230"/>
    <cellStyle name="Camp Output Field General 5 2 5 2 2 5" xfId="23231"/>
    <cellStyle name="Camp Output Field General 5 2 5 2 2 6" xfId="23232"/>
    <cellStyle name="Camp Output Field General 5 2 5 2 2 7" xfId="23233"/>
    <cellStyle name="Camp Output Field General 5 2 5 2 2 8" xfId="23234"/>
    <cellStyle name="Camp Output Field General 5 2 5 2 3" xfId="23235"/>
    <cellStyle name="Camp Output Field General 5 2 5 2 3 2" xfId="23236"/>
    <cellStyle name="Camp Output Field General 5 2 5 2 4" xfId="23237"/>
    <cellStyle name="Camp Output Field General 5 2 5 2 5" xfId="23238"/>
    <cellStyle name="Camp Output Field General 5 2 5 2 6" xfId="23239"/>
    <cellStyle name="Camp Output Field General 5 2 5 2 7" xfId="23240"/>
    <cellStyle name="Camp Output Field General 5 2 5 3" xfId="23241"/>
    <cellStyle name="Camp Output Field General 5 2 5 3 2" xfId="23242"/>
    <cellStyle name="Camp Output Field General 5 2 5 3 3" xfId="23243"/>
    <cellStyle name="Camp Output Field General 5 2 5 3 4" xfId="23244"/>
    <cellStyle name="Camp Output Field General 5 2 5 3 5" xfId="23245"/>
    <cellStyle name="Camp Output Field General 5 2 5 3 6" xfId="23246"/>
    <cellStyle name="Camp Output Field General 5 2 5 3 7" xfId="23247"/>
    <cellStyle name="Camp Output Field General 5 2 5 4" xfId="23248"/>
    <cellStyle name="Camp Output Field General 5 2 5 5" xfId="23249"/>
    <cellStyle name="Camp Output Field General 5 2 5 6" xfId="23250"/>
    <cellStyle name="Camp Output Field General 5 2 5 7" xfId="23251"/>
    <cellStyle name="Camp Output Field General 5 2 5 8" xfId="23252"/>
    <cellStyle name="Camp Output Field General 5 2 6" xfId="23253"/>
    <cellStyle name="Camp Output Field General 5 2 6 2" xfId="23254"/>
    <cellStyle name="Camp Output Field General 5 2 6 2 2" xfId="23255"/>
    <cellStyle name="Camp Output Field General 5 2 6 2 3" xfId="23256"/>
    <cellStyle name="Camp Output Field General 5 2 6 2 4" xfId="23257"/>
    <cellStyle name="Camp Output Field General 5 2 6 2 5" xfId="23258"/>
    <cellStyle name="Camp Output Field General 5 2 6 2 6" xfId="23259"/>
    <cellStyle name="Camp Output Field General 5 2 6 2 7" xfId="23260"/>
    <cellStyle name="Camp Output Field General 5 2 6 2 8" xfId="23261"/>
    <cellStyle name="Camp Output Field General 5 2 6 3" xfId="23262"/>
    <cellStyle name="Camp Output Field General 5 2 6 3 2" xfId="23263"/>
    <cellStyle name="Camp Output Field General 5 2 6 4" xfId="23264"/>
    <cellStyle name="Camp Output Field General 5 2 6 5" xfId="23265"/>
    <cellStyle name="Camp Output Field General 5 2 6 6" xfId="23266"/>
    <cellStyle name="Camp Output Field General 5 2 6 7" xfId="23267"/>
    <cellStyle name="Camp Output Field General 5 2 7" xfId="23268"/>
    <cellStyle name="Camp Output Field General 5 2 7 2" xfId="23269"/>
    <cellStyle name="Camp Output Field General 5 2 7 3" xfId="23270"/>
    <cellStyle name="Camp Output Field General 5 2 7 4" xfId="23271"/>
    <cellStyle name="Camp Output Field General 5 2 7 5" xfId="23272"/>
    <cellStyle name="Camp Output Field General 5 2 7 6" xfId="23273"/>
    <cellStyle name="Camp Output Field General 5 2 7 7" xfId="23274"/>
    <cellStyle name="Camp Output Field General 5 2 8" xfId="23275"/>
    <cellStyle name="Camp Output Field General 5 2 9" xfId="23276"/>
    <cellStyle name="Camp Output Field General 5 3" xfId="23277"/>
    <cellStyle name="Camp Output Field General 5 3 10" xfId="23278"/>
    <cellStyle name="Camp Output Field General 5 3 11" xfId="23279"/>
    <cellStyle name="Camp Output Field General 5 3 2" xfId="23280"/>
    <cellStyle name="Camp Output Field General 5 3 2 2" xfId="23281"/>
    <cellStyle name="Camp Output Field General 5 3 2 2 2" xfId="23282"/>
    <cellStyle name="Camp Output Field General 5 3 2 2 2 2" xfId="23283"/>
    <cellStyle name="Camp Output Field General 5 3 2 2 2 3" xfId="23284"/>
    <cellStyle name="Camp Output Field General 5 3 2 2 2 4" xfId="23285"/>
    <cellStyle name="Camp Output Field General 5 3 2 2 2 5" xfId="23286"/>
    <cellStyle name="Camp Output Field General 5 3 2 2 2 6" xfId="23287"/>
    <cellStyle name="Camp Output Field General 5 3 2 2 2 7" xfId="23288"/>
    <cellStyle name="Camp Output Field General 5 3 2 2 2 8" xfId="23289"/>
    <cellStyle name="Camp Output Field General 5 3 2 2 3" xfId="23290"/>
    <cellStyle name="Camp Output Field General 5 3 2 2 3 2" xfId="23291"/>
    <cellStyle name="Camp Output Field General 5 3 2 2 4" xfId="23292"/>
    <cellStyle name="Camp Output Field General 5 3 2 2 5" xfId="23293"/>
    <cellStyle name="Camp Output Field General 5 3 2 2 6" xfId="23294"/>
    <cellStyle name="Camp Output Field General 5 3 2 2 7" xfId="23295"/>
    <cellStyle name="Camp Output Field General 5 3 2 3" xfId="23296"/>
    <cellStyle name="Camp Output Field General 5 3 2 3 2" xfId="23297"/>
    <cellStyle name="Camp Output Field General 5 3 2 3 3" xfId="23298"/>
    <cellStyle name="Camp Output Field General 5 3 2 3 4" xfId="23299"/>
    <cellStyle name="Camp Output Field General 5 3 2 3 5" xfId="23300"/>
    <cellStyle name="Camp Output Field General 5 3 2 3 6" xfId="23301"/>
    <cellStyle name="Camp Output Field General 5 3 2 3 7" xfId="23302"/>
    <cellStyle name="Camp Output Field General 5 3 2 4" xfId="23303"/>
    <cellStyle name="Camp Output Field General 5 3 2 5" xfId="23304"/>
    <cellStyle name="Camp Output Field General 5 3 2 6" xfId="23305"/>
    <cellStyle name="Camp Output Field General 5 3 2 7" xfId="23306"/>
    <cellStyle name="Camp Output Field General 5 3 2 8" xfId="23307"/>
    <cellStyle name="Camp Output Field General 5 3 3" xfId="23308"/>
    <cellStyle name="Camp Output Field General 5 3 3 2" xfId="23309"/>
    <cellStyle name="Camp Output Field General 5 3 3 2 2" xfId="23310"/>
    <cellStyle name="Camp Output Field General 5 3 3 2 2 2" xfId="23311"/>
    <cellStyle name="Camp Output Field General 5 3 3 2 2 3" xfId="23312"/>
    <cellStyle name="Camp Output Field General 5 3 3 2 2 4" xfId="23313"/>
    <cellStyle name="Camp Output Field General 5 3 3 2 2 5" xfId="23314"/>
    <cellStyle name="Camp Output Field General 5 3 3 2 2 6" xfId="23315"/>
    <cellStyle name="Camp Output Field General 5 3 3 2 2 7" xfId="23316"/>
    <cellStyle name="Camp Output Field General 5 3 3 2 2 8" xfId="23317"/>
    <cellStyle name="Camp Output Field General 5 3 3 2 3" xfId="23318"/>
    <cellStyle name="Camp Output Field General 5 3 3 2 3 2" xfId="23319"/>
    <cellStyle name="Camp Output Field General 5 3 3 2 4" xfId="23320"/>
    <cellStyle name="Camp Output Field General 5 3 3 2 5" xfId="23321"/>
    <cellStyle name="Camp Output Field General 5 3 3 2 6" xfId="23322"/>
    <cellStyle name="Camp Output Field General 5 3 3 2 7" xfId="23323"/>
    <cellStyle name="Camp Output Field General 5 3 3 3" xfId="23324"/>
    <cellStyle name="Camp Output Field General 5 3 3 3 2" xfId="23325"/>
    <cellStyle name="Camp Output Field General 5 3 3 3 3" xfId="23326"/>
    <cellStyle name="Camp Output Field General 5 3 3 3 4" xfId="23327"/>
    <cellStyle name="Camp Output Field General 5 3 3 3 5" xfId="23328"/>
    <cellStyle name="Camp Output Field General 5 3 3 3 6" xfId="23329"/>
    <cellStyle name="Camp Output Field General 5 3 3 3 7" xfId="23330"/>
    <cellStyle name="Camp Output Field General 5 3 3 4" xfId="23331"/>
    <cellStyle name="Camp Output Field General 5 3 3 5" xfId="23332"/>
    <cellStyle name="Camp Output Field General 5 3 3 6" xfId="23333"/>
    <cellStyle name="Camp Output Field General 5 3 3 7" xfId="23334"/>
    <cellStyle name="Camp Output Field General 5 3 3 8" xfId="23335"/>
    <cellStyle name="Camp Output Field General 5 3 4" xfId="23336"/>
    <cellStyle name="Camp Output Field General 5 3 4 2" xfId="23337"/>
    <cellStyle name="Camp Output Field General 5 3 4 2 2" xfId="23338"/>
    <cellStyle name="Camp Output Field General 5 3 4 2 2 2" xfId="23339"/>
    <cellStyle name="Camp Output Field General 5 3 4 2 2 3" xfId="23340"/>
    <cellStyle name="Camp Output Field General 5 3 4 2 2 4" xfId="23341"/>
    <cellStyle name="Camp Output Field General 5 3 4 2 2 5" xfId="23342"/>
    <cellStyle name="Camp Output Field General 5 3 4 2 2 6" xfId="23343"/>
    <cellStyle name="Camp Output Field General 5 3 4 2 2 7" xfId="23344"/>
    <cellStyle name="Camp Output Field General 5 3 4 2 2 8" xfId="23345"/>
    <cellStyle name="Camp Output Field General 5 3 4 2 3" xfId="23346"/>
    <cellStyle name="Camp Output Field General 5 3 4 2 3 2" xfId="23347"/>
    <cellStyle name="Camp Output Field General 5 3 4 2 4" xfId="23348"/>
    <cellStyle name="Camp Output Field General 5 3 4 2 5" xfId="23349"/>
    <cellStyle name="Camp Output Field General 5 3 4 2 6" xfId="23350"/>
    <cellStyle name="Camp Output Field General 5 3 4 2 7" xfId="23351"/>
    <cellStyle name="Camp Output Field General 5 3 4 3" xfId="23352"/>
    <cellStyle name="Camp Output Field General 5 3 4 3 2" xfId="23353"/>
    <cellStyle name="Camp Output Field General 5 3 4 3 3" xfId="23354"/>
    <cellStyle name="Camp Output Field General 5 3 4 3 4" xfId="23355"/>
    <cellStyle name="Camp Output Field General 5 3 4 3 5" xfId="23356"/>
    <cellStyle name="Camp Output Field General 5 3 4 3 6" xfId="23357"/>
    <cellStyle name="Camp Output Field General 5 3 4 3 7" xfId="23358"/>
    <cellStyle name="Camp Output Field General 5 3 4 4" xfId="23359"/>
    <cellStyle name="Camp Output Field General 5 3 4 5" xfId="23360"/>
    <cellStyle name="Camp Output Field General 5 3 4 6" xfId="23361"/>
    <cellStyle name="Camp Output Field General 5 3 4 7" xfId="23362"/>
    <cellStyle name="Camp Output Field General 5 3 4 8" xfId="23363"/>
    <cellStyle name="Camp Output Field General 5 3 5" xfId="23364"/>
    <cellStyle name="Camp Output Field General 5 3 5 2" xfId="23365"/>
    <cellStyle name="Camp Output Field General 5 3 5 2 2" xfId="23366"/>
    <cellStyle name="Camp Output Field General 5 3 5 2 3" xfId="23367"/>
    <cellStyle name="Camp Output Field General 5 3 5 2 4" xfId="23368"/>
    <cellStyle name="Camp Output Field General 5 3 5 2 5" xfId="23369"/>
    <cellStyle name="Camp Output Field General 5 3 5 2 6" xfId="23370"/>
    <cellStyle name="Camp Output Field General 5 3 5 2 7" xfId="23371"/>
    <cellStyle name="Camp Output Field General 5 3 5 2 8" xfId="23372"/>
    <cellStyle name="Camp Output Field General 5 3 5 3" xfId="23373"/>
    <cellStyle name="Camp Output Field General 5 3 5 3 2" xfId="23374"/>
    <cellStyle name="Camp Output Field General 5 3 5 4" xfId="23375"/>
    <cellStyle name="Camp Output Field General 5 3 5 5" xfId="23376"/>
    <cellStyle name="Camp Output Field General 5 3 5 6" xfId="23377"/>
    <cellStyle name="Camp Output Field General 5 3 5 7" xfId="23378"/>
    <cellStyle name="Camp Output Field General 5 3 6" xfId="23379"/>
    <cellStyle name="Camp Output Field General 5 3 6 2" xfId="23380"/>
    <cellStyle name="Camp Output Field General 5 3 6 3" xfId="23381"/>
    <cellStyle name="Camp Output Field General 5 3 6 4" xfId="23382"/>
    <cellStyle name="Camp Output Field General 5 3 6 5" xfId="23383"/>
    <cellStyle name="Camp Output Field General 5 3 6 6" xfId="23384"/>
    <cellStyle name="Camp Output Field General 5 3 6 7" xfId="23385"/>
    <cellStyle name="Camp Output Field General 5 3 7" xfId="23386"/>
    <cellStyle name="Camp Output Field General 5 3 8" xfId="23387"/>
    <cellStyle name="Camp Output Field General 5 3 9" xfId="23388"/>
    <cellStyle name="Camp Output Field General 5 4" xfId="23389"/>
    <cellStyle name="Camp Output Field General 5 4 10" xfId="23390"/>
    <cellStyle name="Camp Output Field General 5 4 11" xfId="23391"/>
    <cellStyle name="Camp Output Field General 5 4 2" xfId="23392"/>
    <cellStyle name="Camp Output Field General 5 4 2 2" xfId="23393"/>
    <cellStyle name="Camp Output Field General 5 4 2 2 2" xfId="23394"/>
    <cellStyle name="Camp Output Field General 5 4 2 2 2 2" xfId="23395"/>
    <cellStyle name="Camp Output Field General 5 4 2 2 2 3" xfId="23396"/>
    <cellStyle name="Camp Output Field General 5 4 2 2 2 4" xfId="23397"/>
    <cellStyle name="Camp Output Field General 5 4 2 2 2 5" xfId="23398"/>
    <cellStyle name="Camp Output Field General 5 4 2 2 2 6" xfId="23399"/>
    <cellStyle name="Camp Output Field General 5 4 2 2 2 7" xfId="23400"/>
    <cellStyle name="Camp Output Field General 5 4 2 2 2 8" xfId="23401"/>
    <cellStyle name="Camp Output Field General 5 4 2 2 3" xfId="23402"/>
    <cellStyle name="Camp Output Field General 5 4 2 2 3 2" xfId="23403"/>
    <cellStyle name="Camp Output Field General 5 4 2 2 4" xfId="23404"/>
    <cellStyle name="Camp Output Field General 5 4 2 2 5" xfId="23405"/>
    <cellStyle name="Camp Output Field General 5 4 2 2 6" xfId="23406"/>
    <cellStyle name="Camp Output Field General 5 4 2 2 7" xfId="23407"/>
    <cellStyle name="Camp Output Field General 5 4 2 3" xfId="23408"/>
    <cellStyle name="Camp Output Field General 5 4 2 3 2" xfId="23409"/>
    <cellStyle name="Camp Output Field General 5 4 2 3 3" xfId="23410"/>
    <cellStyle name="Camp Output Field General 5 4 2 3 4" xfId="23411"/>
    <cellStyle name="Camp Output Field General 5 4 2 3 5" xfId="23412"/>
    <cellStyle name="Camp Output Field General 5 4 2 3 6" xfId="23413"/>
    <cellStyle name="Camp Output Field General 5 4 2 3 7" xfId="23414"/>
    <cellStyle name="Camp Output Field General 5 4 2 4" xfId="23415"/>
    <cellStyle name="Camp Output Field General 5 4 2 5" xfId="23416"/>
    <cellStyle name="Camp Output Field General 5 4 2 6" xfId="23417"/>
    <cellStyle name="Camp Output Field General 5 4 2 7" xfId="23418"/>
    <cellStyle name="Camp Output Field General 5 4 2 8" xfId="23419"/>
    <cellStyle name="Camp Output Field General 5 4 3" xfId="23420"/>
    <cellStyle name="Camp Output Field General 5 4 3 2" xfId="23421"/>
    <cellStyle name="Camp Output Field General 5 4 3 2 2" xfId="23422"/>
    <cellStyle name="Camp Output Field General 5 4 3 2 2 2" xfId="23423"/>
    <cellStyle name="Camp Output Field General 5 4 3 2 2 3" xfId="23424"/>
    <cellStyle name="Camp Output Field General 5 4 3 2 2 4" xfId="23425"/>
    <cellStyle name="Camp Output Field General 5 4 3 2 2 5" xfId="23426"/>
    <cellStyle name="Camp Output Field General 5 4 3 2 2 6" xfId="23427"/>
    <cellStyle name="Camp Output Field General 5 4 3 2 2 7" xfId="23428"/>
    <cellStyle name="Camp Output Field General 5 4 3 2 2 8" xfId="23429"/>
    <cellStyle name="Camp Output Field General 5 4 3 2 3" xfId="23430"/>
    <cellStyle name="Camp Output Field General 5 4 3 2 3 2" xfId="23431"/>
    <cellStyle name="Camp Output Field General 5 4 3 2 4" xfId="23432"/>
    <cellStyle name="Camp Output Field General 5 4 3 2 5" xfId="23433"/>
    <cellStyle name="Camp Output Field General 5 4 3 2 6" xfId="23434"/>
    <cellStyle name="Camp Output Field General 5 4 3 2 7" xfId="23435"/>
    <cellStyle name="Camp Output Field General 5 4 3 3" xfId="23436"/>
    <cellStyle name="Camp Output Field General 5 4 3 3 2" xfId="23437"/>
    <cellStyle name="Camp Output Field General 5 4 3 3 3" xfId="23438"/>
    <cellStyle name="Camp Output Field General 5 4 3 3 4" xfId="23439"/>
    <cellStyle name="Camp Output Field General 5 4 3 3 5" xfId="23440"/>
    <cellStyle name="Camp Output Field General 5 4 3 3 6" xfId="23441"/>
    <cellStyle name="Camp Output Field General 5 4 3 3 7" xfId="23442"/>
    <cellStyle name="Camp Output Field General 5 4 3 4" xfId="23443"/>
    <cellStyle name="Camp Output Field General 5 4 3 5" xfId="23444"/>
    <cellStyle name="Camp Output Field General 5 4 3 6" xfId="23445"/>
    <cellStyle name="Camp Output Field General 5 4 3 7" xfId="23446"/>
    <cellStyle name="Camp Output Field General 5 4 3 8" xfId="23447"/>
    <cellStyle name="Camp Output Field General 5 4 4" xfId="23448"/>
    <cellStyle name="Camp Output Field General 5 4 4 2" xfId="23449"/>
    <cellStyle name="Camp Output Field General 5 4 4 2 2" xfId="23450"/>
    <cellStyle name="Camp Output Field General 5 4 4 2 2 2" xfId="23451"/>
    <cellStyle name="Camp Output Field General 5 4 4 2 2 3" xfId="23452"/>
    <cellStyle name="Camp Output Field General 5 4 4 2 2 4" xfId="23453"/>
    <cellStyle name="Camp Output Field General 5 4 4 2 2 5" xfId="23454"/>
    <cellStyle name="Camp Output Field General 5 4 4 2 2 6" xfId="23455"/>
    <cellStyle name="Camp Output Field General 5 4 4 2 2 7" xfId="23456"/>
    <cellStyle name="Camp Output Field General 5 4 4 2 2 8" xfId="23457"/>
    <cellStyle name="Camp Output Field General 5 4 4 2 3" xfId="23458"/>
    <cellStyle name="Camp Output Field General 5 4 4 2 3 2" xfId="23459"/>
    <cellStyle name="Camp Output Field General 5 4 4 2 4" xfId="23460"/>
    <cellStyle name="Camp Output Field General 5 4 4 2 5" xfId="23461"/>
    <cellStyle name="Camp Output Field General 5 4 4 2 6" xfId="23462"/>
    <cellStyle name="Camp Output Field General 5 4 4 2 7" xfId="23463"/>
    <cellStyle name="Camp Output Field General 5 4 4 3" xfId="23464"/>
    <cellStyle name="Camp Output Field General 5 4 4 3 2" xfId="23465"/>
    <cellStyle name="Camp Output Field General 5 4 4 3 3" xfId="23466"/>
    <cellStyle name="Camp Output Field General 5 4 4 3 4" xfId="23467"/>
    <cellStyle name="Camp Output Field General 5 4 4 3 5" xfId="23468"/>
    <cellStyle name="Camp Output Field General 5 4 4 3 6" xfId="23469"/>
    <cellStyle name="Camp Output Field General 5 4 4 3 7" xfId="23470"/>
    <cellStyle name="Camp Output Field General 5 4 4 4" xfId="23471"/>
    <cellStyle name="Camp Output Field General 5 4 4 5" xfId="23472"/>
    <cellStyle name="Camp Output Field General 5 4 4 6" xfId="23473"/>
    <cellStyle name="Camp Output Field General 5 4 4 7" xfId="23474"/>
    <cellStyle name="Camp Output Field General 5 4 4 8" xfId="23475"/>
    <cellStyle name="Camp Output Field General 5 4 5" xfId="23476"/>
    <cellStyle name="Camp Output Field General 5 4 5 2" xfId="23477"/>
    <cellStyle name="Camp Output Field General 5 4 5 2 2" xfId="23478"/>
    <cellStyle name="Camp Output Field General 5 4 5 2 3" xfId="23479"/>
    <cellStyle name="Camp Output Field General 5 4 5 2 4" xfId="23480"/>
    <cellStyle name="Camp Output Field General 5 4 5 2 5" xfId="23481"/>
    <cellStyle name="Camp Output Field General 5 4 5 2 6" xfId="23482"/>
    <cellStyle name="Camp Output Field General 5 4 5 2 7" xfId="23483"/>
    <cellStyle name="Camp Output Field General 5 4 5 2 8" xfId="23484"/>
    <cellStyle name="Camp Output Field General 5 4 5 3" xfId="23485"/>
    <cellStyle name="Camp Output Field General 5 4 5 3 2" xfId="23486"/>
    <cellStyle name="Camp Output Field General 5 4 5 4" xfId="23487"/>
    <cellStyle name="Camp Output Field General 5 4 5 5" xfId="23488"/>
    <cellStyle name="Camp Output Field General 5 4 5 6" xfId="23489"/>
    <cellStyle name="Camp Output Field General 5 4 5 7" xfId="23490"/>
    <cellStyle name="Camp Output Field General 5 4 6" xfId="23491"/>
    <cellStyle name="Camp Output Field General 5 4 6 2" xfId="23492"/>
    <cellStyle name="Camp Output Field General 5 4 6 3" xfId="23493"/>
    <cellStyle name="Camp Output Field General 5 4 6 4" xfId="23494"/>
    <cellStyle name="Camp Output Field General 5 4 6 5" xfId="23495"/>
    <cellStyle name="Camp Output Field General 5 4 6 6" xfId="23496"/>
    <cellStyle name="Camp Output Field General 5 4 6 7" xfId="23497"/>
    <cellStyle name="Camp Output Field General 5 4 7" xfId="23498"/>
    <cellStyle name="Camp Output Field General 5 4 8" xfId="23499"/>
    <cellStyle name="Camp Output Field General 5 4 9" xfId="23500"/>
    <cellStyle name="Camp Output Field General 5 5" xfId="23501"/>
    <cellStyle name="Camp Output Field General 5 5 2" xfId="23502"/>
    <cellStyle name="Camp Output Field General 5 5 2 2" xfId="23503"/>
    <cellStyle name="Camp Output Field General 5 5 2 2 2" xfId="23504"/>
    <cellStyle name="Camp Output Field General 5 5 2 2 3" xfId="23505"/>
    <cellStyle name="Camp Output Field General 5 5 2 2 4" xfId="23506"/>
    <cellStyle name="Camp Output Field General 5 5 2 2 5" xfId="23507"/>
    <cellStyle name="Camp Output Field General 5 5 2 2 6" xfId="23508"/>
    <cellStyle name="Camp Output Field General 5 5 2 2 7" xfId="23509"/>
    <cellStyle name="Camp Output Field General 5 5 2 2 8" xfId="23510"/>
    <cellStyle name="Camp Output Field General 5 5 2 3" xfId="23511"/>
    <cellStyle name="Camp Output Field General 5 5 2 3 2" xfId="23512"/>
    <cellStyle name="Camp Output Field General 5 5 2 4" xfId="23513"/>
    <cellStyle name="Camp Output Field General 5 5 2 5" xfId="23514"/>
    <cellStyle name="Camp Output Field General 5 5 2 6" xfId="23515"/>
    <cellStyle name="Camp Output Field General 5 5 2 7" xfId="23516"/>
    <cellStyle name="Camp Output Field General 5 5 3" xfId="23517"/>
    <cellStyle name="Camp Output Field General 5 5 3 2" xfId="23518"/>
    <cellStyle name="Camp Output Field General 5 5 3 3" xfId="23519"/>
    <cellStyle name="Camp Output Field General 5 5 3 4" xfId="23520"/>
    <cellStyle name="Camp Output Field General 5 5 3 5" xfId="23521"/>
    <cellStyle name="Camp Output Field General 5 5 3 6" xfId="23522"/>
    <cellStyle name="Camp Output Field General 5 5 3 7" xfId="23523"/>
    <cellStyle name="Camp Output Field General 5 5 4" xfId="23524"/>
    <cellStyle name="Camp Output Field General 5 5 5" xfId="23525"/>
    <cellStyle name="Camp Output Field General 5 5 6" xfId="23526"/>
    <cellStyle name="Camp Output Field General 5 5 7" xfId="23527"/>
    <cellStyle name="Camp Output Field General 5 5 8" xfId="23528"/>
    <cellStyle name="Camp Output Field General 5 6" xfId="23529"/>
    <cellStyle name="Camp Output Field General 5 6 2" xfId="23530"/>
    <cellStyle name="Camp Output Field General 5 6 2 2" xfId="23531"/>
    <cellStyle name="Camp Output Field General 5 6 2 2 2" xfId="23532"/>
    <cellStyle name="Camp Output Field General 5 6 2 2 3" xfId="23533"/>
    <cellStyle name="Camp Output Field General 5 6 2 2 4" xfId="23534"/>
    <cellStyle name="Camp Output Field General 5 6 2 2 5" xfId="23535"/>
    <cellStyle name="Camp Output Field General 5 6 2 2 6" xfId="23536"/>
    <cellStyle name="Camp Output Field General 5 6 2 2 7" xfId="23537"/>
    <cellStyle name="Camp Output Field General 5 6 2 2 8" xfId="23538"/>
    <cellStyle name="Camp Output Field General 5 6 2 3" xfId="23539"/>
    <cellStyle name="Camp Output Field General 5 6 2 3 2" xfId="23540"/>
    <cellStyle name="Camp Output Field General 5 6 2 4" xfId="23541"/>
    <cellStyle name="Camp Output Field General 5 6 2 5" xfId="23542"/>
    <cellStyle name="Camp Output Field General 5 6 2 6" xfId="23543"/>
    <cellStyle name="Camp Output Field General 5 6 2 7" xfId="23544"/>
    <cellStyle name="Camp Output Field General 5 6 3" xfId="23545"/>
    <cellStyle name="Camp Output Field General 5 6 3 2" xfId="23546"/>
    <cellStyle name="Camp Output Field General 5 6 3 3" xfId="23547"/>
    <cellStyle name="Camp Output Field General 5 6 3 4" xfId="23548"/>
    <cellStyle name="Camp Output Field General 5 6 3 5" xfId="23549"/>
    <cellStyle name="Camp Output Field General 5 6 3 6" xfId="23550"/>
    <cellStyle name="Camp Output Field General 5 6 3 7" xfId="23551"/>
    <cellStyle name="Camp Output Field General 5 6 4" xfId="23552"/>
    <cellStyle name="Camp Output Field General 5 6 5" xfId="23553"/>
    <cellStyle name="Camp Output Field General 5 6 6" xfId="23554"/>
    <cellStyle name="Camp Output Field General 5 6 7" xfId="23555"/>
    <cellStyle name="Camp Output Field General 5 6 8" xfId="23556"/>
    <cellStyle name="Camp Output Field General 5 7" xfId="23557"/>
    <cellStyle name="Camp Output Field General 5 7 2" xfId="23558"/>
    <cellStyle name="Camp Output Field General 5 7 2 2" xfId="23559"/>
    <cellStyle name="Camp Output Field General 5 7 2 2 2" xfId="23560"/>
    <cellStyle name="Camp Output Field General 5 7 2 2 3" xfId="23561"/>
    <cellStyle name="Camp Output Field General 5 7 2 2 4" xfId="23562"/>
    <cellStyle name="Camp Output Field General 5 7 2 2 5" xfId="23563"/>
    <cellStyle name="Camp Output Field General 5 7 2 2 6" xfId="23564"/>
    <cellStyle name="Camp Output Field General 5 7 2 2 7" xfId="23565"/>
    <cellStyle name="Camp Output Field General 5 7 2 2 8" xfId="23566"/>
    <cellStyle name="Camp Output Field General 5 7 2 3" xfId="23567"/>
    <cellStyle name="Camp Output Field General 5 7 2 3 2" xfId="23568"/>
    <cellStyle name="Camp Output Field General 5 7 2 4" xfId="23569"/>
    <cellStyle name="Camp Output Field General 5 7 2 5" xfId="23570"/>
    <cellStyle name="Camp Output Field General 5 7 2 6" xfId="23571"/>
    <cellStyle name="Camp Output Field General 5 7 2 7" xfId="23572"/>
    <cellStyle name="Camp Output Field General 5 7 3" xfId="23573"/>
    <cellStyle name="Camp Output Field General 5 7 3 2" xfId="23574"/>
    <cellStyle name="Camp Output Field General 5 7 3 3" xfId="23575"/>
    <cellStyle name="Camp Output Field General 5 7 3 4" xfId="23576"/>
    <cellStyle name="Camp Output Field General 5 7 3 5" xfId="23577"/>
    <cellStyle name="Camp Output Field General 5 7 3 6" xfId="23578"/>
    <cellStyle name="Camp Output Field General 5 7 3 7" xfId="23579"/>
    <cellStyle name="Camp Output Field General 5 7 4" xfId="23580"/>
    <cellStyle name="Camp Output Field General 5 7 5" xfId="23581"/>
    <cellStyle name="Camp Output Field General 5 7 6" xfId="23582"/>
    <cellStyle name="Camp Output Field General 5 7 7" xfId="23583"/>
    <cellStyle name="Camp Output Field General 5 7 8" xfId="23584"/>
    <cellStyle name="Camp Output Field General 5 8" xfId="23585"/>
    <cellStyle name="Camp Output Field General 5 8 2" xfId="23586"/>
    <cellStyle name="Camp Output Field General 5 8 2 2" xfId="23587"/>
    <cellStyle name="Camp Output Field General 5 8 2 3" xfId="23588"/>
    <cellStyle name="Camp Output Field General 5 8 2 4" xfId="23589"/>
    <cellStyle name="Camp Output Field General 5 8 2 5" xfId="23590"/>
    <cellStyle name="Camp Output Field General 5 8 2 6" xfId="23591"/>
    <cellStyle name="Camp Output Field General 5 8 2 7" xfId="23592"/>
    <cellStyle name="Camp Output Field General 5 8 2 8" xfId="23593"/>
    <cellStyle name="Camp Output Field General 5 8 3" xfId="23594"/>
    <cellStyle name="Camp Output Field General 5 8 3 2" xfId="23595"/>
    <cellStyle name="Camp Output Field General 5 8 4" xfId="23596"/>
    <cellStyle name="Camp Output Field General 5 8 5" xfId="23597"/>
    <cellStyle name="Camp Output Field General 5 8 6" xfId="23598"/>
    <cellStyle name="Camp Output Field General 5 8 7" xfId="23599"/>
    <cellStyle name="Camp Output Field General 5 9" xfId="23600"/>
    <cellStyle name="Camp Output Field General 5 9 2" xfId="23601"/>
    <cellStyle name="Camp Output Field General 5 9 3" xfId="23602"/>
    <cellStyle name="Camp Output Field General 5 9 4" xfId="23603"/>
    <cellStyle name="Camp Output Field General 5 9 5" xfId="23604"/>
    <cellStyle name="Camp Output Field General 5 9 6" xfId="23605"/>
    <cellStyle name="Camp Output Field General 5 9 7" xfId="23606"/>
    <cellStyle name="Camp Output Field General 6" xfId="23607"/>
    <cellStyle name="Camp Output Field General 6 10" xfId="23608"/>
    <cellStyle name="Camp Output Field General 6 11" xfId="23609"/>
    <cellStyle name="Camp Output Field General 6 12" xfId="23610"/>
    <cellStyle name="Camp Output Field General 6 13" xfId="23611"/>
    <cellStyle name="Camp Output Field General 6 14" xfId="23612"/>
    <cellStyle name="Camp Output Field General 6 2" xfId="23613"/>
    <cellStyle name="Camp Output Field General 6 2 10" xfId="23614"/>
    <cellStyle name="Camp Output Field General 6 2 11" xfId="23615"/>
    <cellStyle name="Camp Output Field General 6 2 12" xfId="23616"/>
    <cellStyle name="Camp Output Field General 6 2 2" xfId="23617"/>
    <cellStyle name="Camp Output Field General 6 2 2 10" xfId="23618"/>
    <cellStyle name="Camp Output Field General 6 2 2 11" xfId="23619"/>
    <cellStyle name="Camp Output Field General 6 2 2 2" xfId="23620"/>
    <cellStyle name="Camp Output Field General 6 2 2 2 2" xfId="23621"/>
    <cellStyle name="Camp Output Field General 6 2 2 2 2 2" xfId="23622"/>
    <cellStyle name="Camp Output Field General 6 2 2 2 2 2 2" xfId="23623"/>
    <cellStyle name="Camp Output Field General 6 2 2 2 2 2 3" xfId="23624"/>
    <cellStyle name="Camp Output Field General 6 2 2 2 2 2 4" xfId="23625"/>
    <cellStyle name="Camp Output Field General 6 2 2 2 2 2 5" xfId="23626"/>
    <cellStyle name="Camp Output Field General 6 2 2 2 2 2 6" xfId="23627"/>
    <cellStyle name="Camp Output Field General 6 2 2 2 2 2 7" xfId="23628"/>
    <cellStyle name="Camp Output Field General 6 2 2 2 2 2 8" xfId="23629"/>
    <cellStyle name="Camp Output Field General 6 2 2 2 2 3" xfId="23630"/>
    <cellStyle name="Camp Output Field General 6 2 2 2 2 3 2" xfId="23631"/>
    <cellStyle name="Camp Output Field General 6 2 2 2 2 4" xfId="23632"/>
    <cellStyle name="Camp Output Field General 6 2 2 2 2 5" xfId="23633"/>
    <cellStyle name="Camp Output Field General 6 2 2 2 2 6" xfId="23634"/>
    <cellStyle name="Camp Output Field General 6 2 2 2 2 7" xfId="23635"/>
    <cellStyle name="Camp Output Field General 6 2 2 2 3" xfId="23636"/>
    <cellStyle name="Camp Output Field General 6 2 2 2 3 2" xfId="23637"/>
    <cellStyle name="Camp Output Field General 6 2 2 2 3 3" xfId="23638"/>
    <cellStyle name="Camp Output Field General 6 2 2 2 3 4" xfId="23639"/>
    <cellStyle name="Camp Output Field General 6 2 2 2 3 5" xfId="23640"/>
    <cellStyle name="Camp Output Field General 6 2 2 2 3 6" xfId="23641"/>
    <cellStyle name="Camp Output Field General 6 2 2 2 3 7" xfId="23642"/>
    <cellStyle name="Camp Output Field General 6 2 2 2 4" xfId="23643"/>
    <cellStyle name="Camp Output Field General 6 2 2 2 5" xfId="23644"/>
    <cellStyle name="Camp Output Field General 6 2 2 2 6" xfId="23645"/>
    <cellStyle name="Camp Output Field General 6 2 2 2 7" xfId="23646"/>
    <cellStyle name="Camp Output Field General 6 2 2 2 8" xfId="23647"/>
    <cellStyle name="Camp Output Field General 6 2 2 3" xfId="23648"/>
    <cellStyle name="Camp Output Field General 6 2 2 3 2" xfId="23649"/>
    <cellStyle name="Camp Output Field General 6 2 2 3 2 2" xfId="23650"/>
    <cellStyle name="Camp Output Field General 6 2 2 3 2 2 2" xfId="23651"/>
    <cellStyle name="Camp Output Field General 6 2 2 3 2 2 3" xfId="23652"/>
    <cellStyle name="Camp Output Field General 6 2 2 3 2 2 4" xfId="23653"/>
    <cellStyle name="Camp Output Field General 6 2 2 3 2 2 5" xfId="23654"/>
    <cellStyle name="Camp Output Field General 6 2 2 3 2 2 6" xfId="23655"/>
    <cellStyle name="Camp Output Field General 6 2 2 3 2 2 7" xfId="23656"/>
    <cellStyle name="Camp Output Field General 6 2 2 3 2 2 8" xfId="23657"/>
    <cellStyle name="Camp Output Field General 6 2 2 3 2 3" xfId="23658"/>
    <cellStyle name="Camp Output Field General 6 2 2 3 2 3 2" xfId="23659"/>
    <cellStyle name="Camp Output Field General 6 2 2 3 2 4" xfId="23660"/>
    <cellStyle name="Camp Output Field General 6 2 2 3 2 5" xfId="23661"/>
    <cellStyle name="Camp Output Field General 6 2 2 3 2 6" xfId="23662"/>
    <cellStyle name="Camp Output Field General 6 2 2 3 2 7" xfId="23663"/>
    <cellStyle name="Camp Output Field General 6 2 2 3 3" xfId="23664"/>
    <cellStyle name="Camp Output Field General 6 2 2 3 3 2" xfId="23665"/>
    <cellStyle name="Camp Output Field General 6 2 2 3 3 3" xfId="23666"/>
    <cellStyle name="Camp Output Field General 6 2 2 3 3 4" xfId="23667"/>
    <cellStyle name="Camp Output Field General 6 2 2 3 3 5" xfId="23668"/>
    <cellStyle name="Camp Output Field General 6 2 2 3 3 6" xfId="23669"/>
    <cellStyle name="Camp Output Field General 6 2 2 3 3 7" xfId="23670"/>
    <cellStyle name="Camp Output Field General 6 2 2 3 4" xfId="23671"/>
    <cellStyle name="Camp Output Field General 6 2 2 3 5" xfId="23672"/>
    <cellStyle name="Camp Output Field General 6 2 2 3 6" xfId="23673"/>
    <cellStyle name="Camp Output Field General 6 2 2 3 7" xfId="23674"/>
    <cellStyle name="Camp Output Field General 6 2 2 3 8" xfId="23675"/>
    <cellStyle name="Camp Output Field General 6 2 2 4" xfId="23676"/>
    <cellStyle name="Camp Output Field General 6 2 2 4 2" xfId="23677"/>
    <cellStyle name="Camp Output Field General 6 2 2 4 2 2" xfId="23678"/>
    <cellStyle name="Camp Output Field General 6 2 2 4 2 2 2" xfId="23679"/>
    <cellStyle name="Camp Output Field General 6 2 2 4 2 2 3" xfId="23680"/>
    <cellStyle name="Camp Output Field General 6 2 2 4 2 2 4" xfId="23681"/>
    <cellStyle name="Camp Output Field General 6 2 2 4 2 2 5" xfId="23682"/>
    <cellStyle name="Camp Output Field General 6 2 2 4 2 2 6" xfId="23683"/>
    <cellStyle name="Camp Output Field General 6 2 2 4 2 2 7" xfId="23684"/>
    <cellStyle name="Camp Output Field General 6 2 2 4 2 2 8" xfId="23685"/>
    <cellStyle name="Camp Output Field General 6 2 2 4 2 3" xfId="23686"/>
    <cellStyle name="Camp Output Field General 6 2 2 4 2 3 2" xfId="23687"/>
    <cellStyle name="Camp Output Field General 6 2 2 4 2 4" xfId="23688"/>
    <cellStyle name="Camp Output Field General 6 2 2 4 2 5" xfId="23689"/>
    <cellStyle name="Camp Output Field General 6 2 2 4 2 6" xfId="23690"/>
    <cellStyle name="Camp Output Field General 6 2 2 4 2 7" xfId="23691"/>
    <cellStyle name="Camp Output Field General 6 2 2 4 3" xfId="23692"/>
    <cellStyle name="Camp Output Field General 6 2 2 4 3 2" xfId="23693"/>
    <cellStyle name="Camp Output Field General 6 2 2 4 3 3" xfId="23694"/>
    <cellStyle name="Camp Output Field General 6 2 2 4 3 4" xfId="23695"/>
    <cellStyle name="Camp Output Field General 6 2 2 4 3 5" xfId="23696"/>
    <cellStyle name="Camp Output Field General 6 2 2 4 3 6" xfId="23697"/>
    <cellStyle name="Camp Output Field General 6 2 2 4 3 7" xfId="23698"/>
    <cellStyle name="Camp Output Field General 6 2 2 4 4" xfId="23699"/>
    <cellStyle name="Camp Output Field General 6 2 2 4 5" xfId="23700"/>
    <cellStyle name="Camp Output Field General 6 2 2 4 6" xfId="23701"/>
    <cellStyle name="Camp Output Field General 6 2 2 4 7" xfId="23702"/>
    <cellStyle name="Camp Output Field General 6 2 2 4 8" xfId="23703"/>
    <cellStyle name="Camp Output Field General 6 2 2 5" xfId="23704"/>
    <cellStyle name="Camp Output Field General 6 2 2 5 2" xfId="23705"/>
    <cellStyle name="Camp Output Field General 6 2 2 5 2 2" xfId="23706"/>
    <cellStyle name="Camp Output Field General 6 2 2 5 2 3" xfId="23707"/>
    <cellStyle name="Camp Output Field General 6 2 2 5 2 4" xfId="23708"/>
    <cellStyle name="Camp Output Field General 6 2 2 5 2 5" xfId="23709"/>
    <cellStyle name="Camp Output Field General 6 2 2 5 2 6" xfId="23710"/>
    <cellStyle name="Camp Output Field General 6 2 2 5 2 7" xfId="23711"/>
    <cellStyle name="Camp Output Field General 6 2 2 5 2 8" xfId="23712"/>
    <cellStyle name="Camp Output Field General 6 2 2 5 3" xfId="23713"/>
    <cellStyle name="Camp Output Field General 6 2 2 5 3 2" xfId="23714"/>
    <cellStyle name="Camp Output Field General 6 2 2 5 4" xfId="23715"/>
    <cellStyle name="Camp Output Field General 6 2 2 5 5" xfId="23716"/>
    <cellStyle name="Camp Output Field General 6 2 2 5 6" xfId="23717"/>
    <cellStyle name="Camp Output Field General 6 2 2 5 7" xfId="23718"/>
    <cellStyle name="Camp Output Field General 6 2 2 6" xfId="23719"/>
    <cellStyle name="Camp Output Field General 6 2 2 6 2" xfId="23720"/>
    <cellStyle name="Camp Output Field General 6 2 2 6 3" xfId="23721"/>
    <cellStyle name="Camp Output Field General 6 2 2 6 4" xfId="23722"/>
    <cellStyle name="Camp Output Field General 6 2 2 6 5" xfId="23723"/>
    <cellStyle name="Camp Output Field General 6 2 2 6 6" xfId="23724"/>
    <cellStyle name="Camp Output Field General 6 2 2 6 7" xfId="23725"/>
    <cellStyle name="Camp Output Field General 6 2 2 7" xfId="23726"/>
    <cellStyle name="Camp Output Field General 6 2 2 8" xfId="23727"/>
    <cellStyle name="Camp Output Field General 6 2 2 9" xfId="23728"/>
    <cellStyle name="Camp Output Field General 6 2 3" xfId="23729"/>
    <cellStyle name="Camp Output Field General 6 2 3 2" xfId="23730"/>
    <cellStyle name="Camp Output Field General 6 2 3 2 2" xfId="23731"/>
    <cellStyle name="Camp Output Field General 6 2 3 2 2 2" xfId="23732"/>
    <cellStyle name="Camp Output Field General 6 2 3 2 2 3" xfId="23733"/>
    <cellStyle name="Camp Output Field General 6 2 3 2 2 4" xfId="23734"/>
    <cellStyle name="Camp Output Field General 6 2 3 2 2 5" xfId="23735"/>
    <cellStyle name="Camp Output Field General 6 2 3 2 2 6" xfId="23736"/>
    <cellStyle name="Camp Output Field General 6 2 3 2 2 7" xfId="23737"/>
    <cellStyle name="Camp Output Field General 6 2 3 2 2 8" xfId="23738"/>
    <cellStyle name="Camp Output Field General 6 2 3 2 3" xfId="23739"/>
    <cellStyle name="Camp Output Field General 6 2 3 2 3 2" xfId="23740"/>
    <cellStyle name="Camp Output Field General 6 2 3 2 4" xfId="23741"/>
    <cellStyle name="Camp Output Field General 6 2 3 2 5" xfId="23742"/>
    <cellStyle name="Camp Output Field General 6 2 3 2 6" xfId="23743"/>
    <cellStyle name="Camp Output Field General 6 2 3 2 7" xfId="23744"/>
    <cellStyle name="Camp Output Field General 6 2 3 3" xfId="23745"/>
    <cellStyle name="Camp Output Field General 6 2 3 3 2" xfId="23746"/>
    <cellStyle name="Camp Output Field General 6 2 3 3 3" xfId="23747"/>
    <cellStyle name="Camp Output Field General 6 2 3 3 4" xfId="23748"/>
    <cellStyle name="Camp Output Field General 6 2 3 3 5" xfId="23749"/>
    <cellStyle name="Camp Output Field General 6 2 3 3 6" xfId="23750"/>
    <cellStyle name="Camp Output Field General 6 2 3 3 7" xfId="23751"/>
    <cellStyle name="Camp Output Field General 6 2 3 4" xfId="23752"/>
    <cellStyle name="Camp Output Field General 6 2 3 5" xfId="23753"/>
    <cellStyle name="Camp Output Field General 6 2 3 6" xfId="23754"/>
    <cellStyle name="Camp Output Field General 6 2 3 7" xfId="23755"/>
    <cellStyle name="Camp Output Field General 6 2 3 8" xfId="23756"/>
    <cellStyle name="Camp Output Field General 6 2 4" xfId="23757"/>
    <cellStyle name="Camp Output Field General 6 2 4 2" xfId="23758"/>
    <cellStyle name="Camp Output Field General 6 2 4 2 2" xfId="23759"/>
    <cellStyle name="Camp Output Field General 6 2 4 2 2 2" xfId="23760"/>
    <cellStyle name="Camp Output Field General 6 2 4 2 2 3" xfId="23761"/>
    <cellStyle name="Camp Output Field General 6 2 4 2 2 4" xfId="23762"/>
    <cellStyle name="Camp Output Field General 6 2 4 2 2 5" xfId="23763"/>
    <cellStyle name="Camp Output Field General 6 2 4 2 2 6" xfId="23764"/>
    <cellStyle name="Camp Output Field General 6 2 4 2 2 7" xfId="23765"/>
    <cellStyle name="Camp Output Field General 6 2 4 2 2 8" xfId="23766"/>
    <cellStyle name="Camp Output Field General 6 2 4 2 3" xfId="23767"/>
    <cellStyle name="Camp Output Field General 6 2 4 2 3 2" xfId="23768"/>
    <cellStyle name="Camp Output Field General 6 2 4 2 4" xfId="23769"/>
    <cellStyle name="Camp Output Field General 6 2 4 2 5" xfId="23770"/>
    <cellStyle name="Camp Output Field General 6 2 4 2 6" xfId="23771"/>
    <cellStyle name="Camp Output Field General 6 2 4 2 7" xfId="23772"/>
    <cellStyle name="Camp Output Field General 6 2 4 3" xfId="23773"/>
    <cellStyle name="Camp Output Field General 6 2 4 3 2" xfId="23774"/>
    <cellStyle name="Camp Output Field General 6 2 4 3 3" xfId="23775"/>
    <cellStyle name="Camp Output Field General 6 2 4 3 4" xfId="23776"/>
    <cellStyle name="Camp Output Field General 6 2 4 3 5" xfId="23777"/>
    <cellStyle name="Camp Output Field General 6 2 4 3 6" xfId="23778"/>
    <cellStyle name="Camp Output Field General 6 2 4 3 7" xfId="23779"/>
    <cellStyle name="Camp Output Field General 6 2 4 4" xfId="23780"/>
    <cellStyle name="Camp Output Field General 6 2 4 5" xfId="23781"/>
    <cellStyle name="Camp Output Field General 6 2 4 6" xfId="23782"/>
    <cellStyle name="Camp Output Field General 6 2 4 7" xfId="23783"/>
    <cellStyle name="Camp Output Field General 6 2 4 8" xfId="23784"/>
    <cellStyle name="Camp Output Field General 6 2 5" xfId="23785"/>
    <cellStyle name="Camp Output Field General 6 2 5 2" xfId="23786"/>
    <cellStyle name="Camp Output Field General 6 2 5 2 2" xfId="23787"/>
    <cellStyle name="Camp Output Field General 6 2 5 2 2 2" xfId="23788"/>
    <cellStyle name="Camp Output Field General 6 2 5 2 2 3" xfId="23789"/>
    <cellStyle name="Camp Output Field General 6 2 5 2 2 4" xfId="23790"/>
    <cellStyle name="Camp Output Field General 6 2 5 2 2 5" xfId="23791"/>
    <cellStyle name="Camp Output Field General 6 2 5 2 2 6" xfId="23792"/>
    <cellStyle name="Camp Output Field General 6 2 5 2 2 7" xfId="23793"/>
    <cellStyle name="Camp Output Field General 6 2 5 2 2 8" xfId="23794"/>
    <cellStyle name="Camp Output Field General 6 2 5 2 3" xfId="23795"/>
    <cellStyle name="Camp Output Field General 6 2 5 2 3 2" xfId="23796"/>
    <cellStyle name="Camp Output Field General 6 2 5 2 4" xfId="23797"/>
    <cellStyle name="Camp Output Field General 6 2 5 2 5" xfId="23798"/>
    <cellStyle name="Camp Output Field General 6 2 5 2 6" xfId="23799"/>
    <cellStyle name="Camp Output Field General 6 2 5 2 7" xfId="23800"/>
    <cellStyle name="Camp Output Field General 6 2 5 3" xfId="23801"/>
    <cellStyle name="Camp Output Field General 6 2 5 3 2" xfId="23802"/>
    <cellStyle name="Camp Output Field General 6 2 5 3 3" xfId="23803"/>
    <cellStyle name="Camp Output Field General 6 2 5 3 4" xfId="23804"/>
    <cellStyle name="Camp Output Field General 6 2 5 3 5" xfId="23805"/>
    <cellStyle name="Camp Output Field General 6 2 5 3 6" xfId="23806"/>
    <cellStyle name="Camp Output Field General 6 2 5 3 7" xfId="23807"/>
    <cellStyle name="Camp Output Field General 6 2 5 4" xfId="23808"/>
    <cellStyle name="Camp Output Field General 6 2 5 5" xfId="23809"/>
    <cellStyle name="Camp Output Field General 6 2 5 6" xfId="23810"/>
    <cellStyle name="Camp Output Field General 6 2 5 7" xfId="23811"/>
    <cellStyle name="Camp Output Field General 6 2 5 8" xfId="23812"/>
    <cellStyle name="Camp Output Field General 6 2 6" xfId="23813"/>
    <cellStyle name="Camp Output Field General 6 2 6 2" xfId="23814"/>
    <cellStyle name="Camp Output Field General 6 2 6 2 2" xfId="23815"/>
    <cellStyle name="Camp Output Field General 6 2 6 2 3" xfId="23816"/>
    <cellStyle name="Camp Output Field General 6 2 6 2 4" xfId="23817"/>
    <cellStyle name="Camp Output Field General 6 2 6 2 5" xfId="23818"/>
    <cellStyle name="Camp Output Field General 6 2 6 2 6" xfId="23819"/>
    <cellStyle name="Camp Output Field General 6 2 6 2 7" xfId="23820"/>
    <cellStyle name="Camp Output Field General 6 2 6 2 8" xfId="23821"/>
    <cellStyle name="Camp Output Field General 6 2 6 3" xfId="23822"/>
    <cellStyle name="Camp Output Field General 6 2 6 3 2" xfId="23823"/>
    <cellStyle name="Camp Output Field General 6 2 6 4" xfId="23824"/>
    <cellStyle name="Camp Output Field General 6 2 6 5" xfId="23825"/>
    <cellStyle name="Camp Output Field General 6 2 6 6" xfId="23826"/>
    <cellStyle name="Camp Output Field General 6 2 6 7" xfId="23827"/>
    <cellStyle name="Camp Output Field General 6 2 7" xfId="23828"/>
    <cellStyle name="Camp Output Field General 6 2 7 2" xfId="23829"/>
    <cellStyle name="Camp Output Field General 6 2 7 3" xfId="23830"/>
    <cellStyle name="Camp Output Field General 6 2 7 4" xfId="23831"/>
    <cellStyle name="Camp Output Field General 6 2 7 5" xfId="23832"/>
    <cellStyle name="Camp Output Field General 6 2 7 6" xfId="23833"/>
    <cellStyle name="Camp Output Field General 6 2 7 7" xfId="23834"/>
    <cellStyle name="Camp Output Field General 6 2 8" xfId="23835"/>
    <cellStyle name="Camp Output Field General 6 2 9" xfId="23836"/>
    <cellStyle name="Camp Output Field General 6 3" xfId="23837"/>
    <cellStyle name="Camp Output Field General 6 3 10" xfId="23838"/>
    <cellStyle name="Camp Output Field General 6 3 11" xfId="23839"/>
    <cellStyle name="Camp Output Field General 6 3 2" xfId="23840"/>
    <cellStyle name="Camp Output Field General 6 3 2 2" xfId="23841"/>
    <cellStyle name="Camp Output Field General 6 3 2 2 2" xfId="23842"/>
    <cellStyle name="Camp Output Field General 6 3 2 2 2 2" xfId="23843"/>
    <cellStyle name="Camp Output Field General 6 3 2 2 2 3" xfId="23844"/>
    <cellStyle name="Camp Output Field General 6 3 2 2 2 4" xfId="23845"/>
    <cellStyle name="Camp Output Field General 6 3 2 2 2 5" xfId="23846"/>
    <cellStyle name="Camp Output Field General 6 3 2 2 2 6" xfId="23847"/>
    <cellStyle name="Camp Output Field General 6 3 2 2 2 7" xfId="23848"/>
    <cellStyle name="Camp Output Field General 6 3 2 2 2 8" xfId="23849"/>
    <cellStyle name="Camp Output Field General 6 3 2 2 3" xfId="23850"/>
    <cellStyle name="Camp Output Field General 6 3 2 2 3 2" xfId="23851"/>
    <cellStyle name="Camp Output Field General 6 3 2 2 4" xfId="23852"/>
    <cellStyle name="Camp Output Field General 6 3 2 2 5" xfId="23853"/>
    <cellStyle name="Camp Output Field General 6 3 2 2 6" xfId="23854"/>
    <cellStyle name="Camp Output Field General 6 3 2 2 7" xfId="23855"/>
    <cellStyle name="Camp Output Field General 6 3 2 3" xfId="23856"/>
    <cellStyle name="Camp Output Field General 6 3 2 3 2" xfId="23857"/>
    <cellStyle name="Camp Output Field General 6 3 2 3 3" xfId="23858"/>
    <cellStyle name="Camp Output Field General 6 3 2 3 4" xfId="23859"/>
    <cellStyle name="Camp Output Field General 6 3 2 3 5" xfId="23860"/>
    <cellStyle name="Camp Output Field General 6 3 2 3 6" xfId="23861"/>
    <cellStyle name="Camp Output Field General 6 3 2 3 7" xfId="23862"/>
    <cellStyle name="Camp Output Field General 6 3 2 4" xfId="23863"/>
    <cellStyle name="Camp Output Field General 6 3 2 5" xfId="23864"/>
    <cellStyle name="Camp Output Field General 6 3 2 6" xfId="23865"/>
    <cellStyle name="Camp Output Field General 6 3 2 7" xfId="23866"/>
    <cellStyle name="Camp Output Field General 6 3 2 8" xfId="23867"/>
    <cellStyle name="Camp Output Field General 6 3 3" xfId="23868"/>
    <cellStyle name="Camp Output Field General 6 3 3 2" xfId="23869"/>
    <cellStyle name="Camp Output Field General 6 3 3 2 2" xfId="23870"/>
    <cellStyle name="Camp Output Field General 6 3 3 2 2 2" xfId="23871"/>
    <cellStyle name="Camp Output Field General 6 3 3 2 2 3" xfId="23872"/>
    <cellStyle name="Camp Output Field General 6 3 3 2 2 4" xfId="23873"/>
    <cellStyle name="Camp Output Field General 6 3 3 2 2 5" xfId="23874"/>
    <cellStyle name="Camp Output Field General 6 3 3 2 2 6" xfId="23875"/>
    <cellStyle name="Camp Output Field General 6 3 3 2 2 7" xfId="23876"/>
    <cellStyle name="Camp Output Field General 6 3 3 2 2 8" xfId="23877"/>
    <cellStyle name="Camp Output Field General 6 3 3 2 3" xfId="23878"/>
    <cellStyle name="Camp Output Field General 6 3 3 2 3 2" xfId="23879"/>
    <cellStyle name="Camp Output Field General 6 3 3 2 4" xfId="23880"/>
    <cellStyle name="Camp Output Field General 6 3 3 2 5" xfId="23881"/>
    <cellStyle name="Camp Output Field General 6 3 3 2 6" xfId="23882"/>
    <cellStyle name="Camp Output Field General 6 3 3 2 7" xfId="23883"/>
    <cellStyle name="Camp Output Field General 6 3 3 3" xfId="23884"/>
    <cellStyle name="Camp Output Field General 6 3 3 3 2" xfId="23885"/>
    <cellStyle name="Camp Output Field General 6 3 3 3 3" xfId="23886"/>
    <cellStyle name="Camp Output Field General 6 3 3 3 4" xfId="23887"/>
    <cellStyle name="Camp Output Field General 6 3 3 3 5" xfId="23888"/>
    <cellStyle name="Camp Output Field General 6 3 3 3 6" xfId="23889"/>
    <cellStyle name="Camp Output Field General 6 3 3 3 7" xfId="23890"/>
    <cellStyle name="Camp Output Field General 6 3 3 4" xfId="23891"/>
    <cellStyle name="Camp Output Field General 6 3 3 5" xfId="23892"/>
    <cellStyle name="Camp Output Field General 6 3 3 6" xfId="23893"/>
    <cellStyle name="Camp Output Field General 6 3 3 7" xfId="23894"/>
    <cellStyle name="Camp Output Field General 6 3 3 8" xfId="23895"/>
    <cellStyle name="Camp Output Field General 6 3 4" xfId="23896"/>
    <cellStyle name="Camp Output Field General 6 3 4 2" xfId="23897"/>
    <cellStyle name="Camp Output Field General 6 3 4 2 2" xfId="23898"/>
    <cellStyle name="Camp Output Field General 6 3 4 2 2 2" xfId="23899"/>
    <cellStyle name="Camp Output Field General 6 3 4 2 2 3" xfId="23900"/>
    <cellStyle name="Camp Output Field General 6 3 4 2 2 4" xfId="23901"/>
    <cellStyle name="Camp Output Field General 6 3 4 2 2 5" xfId="23902"/>
    <cellStyle name="Camp Output Field General 6 3 4 2 2 6" xfId="23903"/>
    <cellStyle name="Camp Output Field General 6 3 4 2 2 7" xfId="23904"/>
    <cellStyle name="Camp Output Field General 6 3 4 2 2 8" xfId="23905"/>
    <cellStyle name="Camp Output Field General 6 3 4 2 3" xfId="23906"/>
    <cellStyle name="Camp Output Field General 6 3 4 2 3 2" xfId="23907"/>
    <cellStyle name="Camp Output Field General 6 3 4 2 4" xfId="23908"/>
    <cellStyle name="Camp Output Field General 6 3 4 2 5" xfId="23909"/>
    <cellStyle name="Camp Output Field General 6 3 4 2 6" xfId="23910"/>
    <cellStyle name="Camp Output Field General 6 3 4 2 7" xfId="23911"/>
    <cellStyle name="Camp Output Field General 6 3 4 3" xfId="23912"/>
    <cellStyle name="Camp Output Field General 6 3 4 3 2" xfId="23913"/>
    <cellStyle name="Camp Output Field General 6 3 4 3 3" xfId="23914"/>
    <cellStyle name="Camp Output Field General 6 3 4 3 4" xfId="23915"/>
    <cellStyle name="Camp Output Field General 6 3 4 3 5" xfId="23916"/>
    <cellStyle name="Camp Output Field General 6 3 4 3 6" xfId="23917"/>
    <cellStyle name="Camp Output Field General 6 3 4 3 7" xfId="23918"/>
    <cellStyle name="Camp Output Field General 6 3 4 4" xfId="23919"/>
    <cellStyle name="Camp Output Field General 6 3 4 5" xfId="23920"/>
    <cellStyle name="Camp Output Field General 6 3 4 6" xfId="23921"/>
    <cellStyle name="Camp Output Field General 6 3 4 7" xfId="23922"/>
    <cellStyle name="Camp Output Field General 6 3 4 8" xfId="23923"/>
    <cellStyle name="Camp Output Field General 6 3 5" xfId="23924"/>
    <cellStyle name="Camp Output Field General 6 3 5 2" xfId="23925"/>
    <cellStyle name="Camp Output Field General 6 3 5 2 2" xfId="23926"/>
    <cellStyle name="Camp Output Field General 6 3 5 2 3" xfId="23927"/>
    <cellStyle name="Camp Output Field General 6 3 5 2 4" xfId="23928"/>
    <cellStyle name="Camp Output Field General 6 3 5 2 5" xfId="23929"/>
    <cellStyle name="Camp Output Field General 6 3 5 2 6" xfId="23930"/>
    <cellStyle name="Camp Output Field General 6 3 5 2 7" xfId="23931"/>
    <cellStyle name="Camp Output Field General 6 3 5 2 8" xfId="23932"/>
    <cellStyle name="Camp Output Field General 6 3 5 3" xfId="23933"/>
    <cellStyle name="Camp Output Field General 6 3 5 3 2" xfId="23934"/>
    <cellStyle name="Camp Output Field General 6 3 5 4" xfId="23935"/>
    <cellStyle name="Camp Output Field General 6 3 5 5" xfId="23936"/>
    <cellStyle name="Camp Output Field General 6 3 5 6" xfId="23937"/>
    <cellStyle name="Camp Output Field General 6 3 5 7" xfId="23938"/>
    <cellStyle name="Camp Output Field General 6 3 6" xfId="23939"/>
    <cellStyle name="Camp Output Field General 6 3 6 2" xfId="23940"/>
    <cellStyle name="Camp Output Field General 6 3 6 3" xfId="23941"/>
    <cellStyle name="Camp Output Field General 6 3 6 4" xfId="23942"/>
    <cellStyle name="Camp Output Field General 6 3 6 5" xfId="23943"/>
    <cellStyle name="Camp Output Field General 6 3 6 6" xfId="23944"/>
    <cellStyle name="Camp Output Field General 6 3 6 7" xfId="23945"/>
    <cellStyle name="Camp Output Field General 6 3 7" xfId="23946"/>
    <cellStyle name="Camp Output Field General 6 3 8" xfId="23947"/>
    <cellStyle name="Camp Output Field General 6 3 9" xfId="23948"/>
    <cellStyle name="Camp Output Field General 6 4" xfId="23949"/>
    <cellStyle name="Camp Output Field General 6 4 10" xfId="23950"/>
    <cellStyle name="Camp Output Field General 6 4 11" xfId="23951"/>
    <cellStyle name="Camp Output Field General 6 4 2" xfId="23952"/>
    <cellStyle name="Camp Output Field General 6 4 2 2" xfId="23953"/>
    <cellStyle name="Camp Output Field General 6 4 2 2 2" xfId="23954"/>
    <cellStyle name="Camp Output Field General 6 4 2 2 2 2" xfId="23955"/>
    <cellStyle name="Camp Output Field General 6 4 2 2 2 3" xfId="23956"/>
    <cellStyle name="Camp Output Field General 6 4 2 2 2 4" xfId="23957"/>
    <cellStyle name="Camp Output Field General 6 4 2 2 2 5" xfId="23958"/>
    <cellStyle name="Camp Output Field General 6 4 2 2 2 6" xfId="23959"/>
    <cellStyle name="Camp Output Field General 6 4 2 2 2 7" xfId="23960"/>
    <cellStyle name="Camp Output Field General 6 4 2 2 2 8" xfId="23961"/>
    <cellStyle name="Camp Output Field General 6 4 2 2 3" xfId="23962"/>
    <cellStyle name="Camp Output Field General 6 4 2 2 3 2" xfId="23963"/>
    <cellStyle name="Camp Output Field General 6 4 2 2 4" xfId="23964"/>
    <cellStyle name="Camp Output Field General 6 4 2 2 5" xfId="23965"/>
    <cellStyle name="Camp Output Field General 6 4 2 2 6" xfId="23966"/>
    <cellStyle name="Camp Output Field General 6 4 2 2 7" xfId="23967"/>
    <cellStyle name="Camp Output Field General 6 4 2 3" xfId="23968"/>
    <cellStyle name="Camp Output Field General 6 4 2 3 2" xfId="23969"/>
    <cellStyle name="Camp Output Field General 6 4 2 3 3" xfId="23970"/>
    <cellStyle name="Camp Output Field General 6 4 2 3 4" xfId="23971"/>
    <cellStyle name="Camp Output Field General 6 4 2 3 5" xfId="23972"/>
    <cellStyle name="Camp Output Field General 6 4 2 3 6" xfId="23973"/>
    <cellStyle name="Camp Output Field General 6 4 2 3 7" xfId="23974"/>
    <cellStyle name="Camp Output Field General 6 4 2 4" xfId="23975"/>
    <cellStyle name="Camp Output Field General 6 4 2 5" xfId="23976"/>
    <cellStyle name="Camp Output Field General 6 4 2 6" xfId="23977"/>
    <cellStyle name="Camp Output Field General 6 4 2 7" xfId="23978"/>
    <cellStyle name="Camp Output Field General 6 4 2 8" xfId="23979"/>
    <cellStyle name="Camp Output Field General 6 4 3" xfId="23980"/>
    <cellStyle name="Camp Output Field General 6 4 3 2" xfId="23981"/>
    <cellStyle name="Camp Output Field General 6 4 3 2 2" xfId="23982"/>
    <cellStyle name="Camp Output Field General 6 4 3 2 2 2" xfId="23983"/>
    <cellStyle name="Camp Output Field General 6 4 3 2 2 3" xfId="23984"/>
    <cellStyle name="Camp Output Field General 6 4 3 2 2 4" xfId="23985"/>
    <cellStyle name="Camp Output Field General 6 4 3 2 2 5" xfId="23986"/>
    <cellStyle name="Camp Output Field General 6 4 3 2 2 6" xfId="23987"/>
    <cellStyle name="Camp Output Field General 6 4 3 2 2 7" xfId="23988"/>
    <cellStyle name="Camp Output Field General 6 4 3 2 2 8" xfId="23989"/>
    <cellStyle name="Camp Output Field General 6 4 3 2 3" xfId="23990"/>
    <cellStyle name="Camp Output Field General 6 4 3 2 3 2" xfId="23991"/>
    <cellStyle name="Camp Output Field General 6 4 3 2 4" xfId="23992"/>
    <cellStyle name="Camp Output Field General 6 4 3 2 5" xfId="23993"/>
    <cellStyle name="Camp Output Field General 6 4 3 2 6" xfId="23994"/>
    <cellStyle name="Camp Output Field General 6 4 3 2 7" xfId="23995"/>
    <cellStyle name="Camp Output Field General 6 4 3 3" xfId="23996"/>
    <cellStyle name="Camp Output Field General 6 4 3 3 2" xfId="23997"/>
    <cellStyle name="Camp Output Field General 6 4 3 3 3" xfId="23998"/>
    <cellStyle name="Camp Output Field General 6 4 3 3 4" xfId="23999"/>
    <cellStyle name="Camp Output Field General 6 4 3 3 5" xfId="24000"/>
    <cellStyle name="Camp Output Field General 6 4 3 3 6" xfId="24001"/>
    <cellStyle name="Camp Output Field General 6 4 3 3 7" xfId="24002"/>
    <cellStyle name="Camp Output Field General 6 4 3 4" xfId="24003"/>
    <cellStyle name="Camp Output Field General 6 4 3 5" xfId="24004"/>
    <cellStyle name="Camp Output Field General 6 4 3 6" xfId="24005"/>
    <cellStyle name="Camp Output Field General 6 4 3 7" xfId="24006"/>
    <cellStyle name="Camp Output Field General 6 4 3 8" xfId="24007"/>
    <cellStyle name="Camp Output Field General 6 4 4" xfId="24008"/>
    <cellStyle name="Camp Output Field General 6 4 4 2" xfId="24009"/>
    <cellStyle name="Camp Output Field General 6 4 4 2 2" xfId="24010"/>
    <cellStyle name="Camp Output Field General 6 4 4 2 2 2" xfId="24011"/>
    <cellStyle name="Camp Output Field General 6 4 4 2 2 3" xfId="24012"/>
    <cellStyle name="Camp Output Field General 6 4 4 2 2 4" xfId="24013"/>
    <cellStyle name="Camp Output Field General 6 4 4 2 2 5" xfId="24014"/>
    <cellStyle name="Camp Output Field General 6 4 4 2 2 6" xfId="24015"/>
    <cellStyle name="Camp Output Field General 6 4 4 2 2 7" xfId="24016"/>
    <cellStyle name="Camp Output Field General 6 4 4 2 2 8" xfId="24017"/>
    <cellStyle name="Camp Output Field General 6 4 4 2 3" xfId="24018"/>
    <cellStyle name="Camp Output Field General 6 4 4 2 3 2" xfId="24019"/>
    <cellStyle name="Camp Output Field General 6 4 4 2 4" xfId="24020"/>
    <cellStyle name="Camp Output Field General 6 4 4 2 5" xfId="24021"/>
    <cellStyle name="Camp Output Field General 6 4 4 2 6" xfId="24022"/>
    <cellStyle name="Camp Output Field General 6 4 4 2 7" xfId="24023"/>
    <cellStyle name="Camp Output Field General 6 4 4 3" xfId="24024"/>
    <cellStyle name="Camp Output Field General 6 4 4 3 2" xfId="24025"/>
    <cellStyle name="Camp Output Field General 6 4 4 3 3" xfId="24026"/>
    <cellStyle name="Camp Output Field General 6 4 4 3 4" xfId="24027"/>
    <cellStyle name="Camp Output Field General 6 4 4 3 5" xfId="24028"/>
    <cellStyle name="Camp Output Field General 6 4 4 3 6" xfId="24029"/>
    <cellStyle name="Camp Output Field General 6 4 4 3 7" xfId="24030"/>
    <cellStyle name="Camp Output Field General 6 4 4 4" xfId="24031"/>
    <cellStyle name="Camp Output Field General 6 4 4 5" xfId="24032"/>
    <cellStyle name="Camp Output Field General 6 4 4 6" xfId="24033"/>
    <cellStyle name="Camp Output Field General 6 4 4 7" xfId="24034"/>
    <cellStyle name="Camp Output Field General 6 4 4 8" xfId="24035"/>
    <cellStyle name="Camp Output Field General 6 4 5" xfId="24036"/>
    <cellStyle name="Camp Output Field General 6 4 5 2" xfId="24037"/>
    <cellStyle name="Camp Output Field General 6 4 5 2 2" xfId="24038"/>
    <cellStyle name="Camp Output Field General 6 4 5 2 3" xfId="24039"/>
    <cellStyle name="Camp Output Field General 6 4 5 2 4" xfId="24040"/>
    <cellStyle name="Camp Output Field General 6 4 5 2 5" xfId="24041"/>
    <cellStyle name="Camp Output Field General 6 4 5 2 6" xfId="24042"/>
    <cellStyle name="Camp Output Field General 6 4 5 2 7" xfId="24043"/>
    <cellStyle name="Camp Output Field General 6 4 5 2 8" xfId="24044"/>
    <cellStyle name="Camp Output Field General 6 4 5 3" xfId="24045"/>
    <cellStyle name="Camp Output Field General 6 4 5 3 2" xfId="24046"/>
    <cellStyle name="Camp Output Field General 6 4 5 4" xfId="24047"/>
    <cellStyle name="Camp Output Field General 6 4 5 5" xfId="24048"/>
    <cellStyle name="Camp Output Field General 6 4 5 6" xfId="24049"/>
    <cellStyle name="Camp Output Field General 6 4 5 7" xfId="24050"/>
    <cellStyle name="Camp Output Field General 6 4 6" xfId="24051"/>
    <cellStyle name="Camp Output Field General 6 4 6 2" xfId="24052"/>
    <cellStyle name="Camp Output Field General 6 4 6 3" xfId="24053"/>
    <cellStyle name="Camp Output Field General 6 4 6 4" xfId="24054"/>
    <cellStyle name="Camp Output Field General 6 4 6 5" xfId="24055"/>
    <cellStyle name="Camp Output Field General 6 4 6 6" xfId="24056"/>
    <cellStyle name="Camp Output Field General 6 4 6 7" xfId="24057"/>
    <cellStyle name="Camp Output Field General 6 4 7" xfId="24058"/>
    <cellStyle name="Camp Output Field General 6 4 8" xfId="24059"/>
    <cellStyle name="Camp Output Field General 6 4 9" xfId="24060"/>
    <cellStyle name="Camp Output Field General 6 5" xfId="24061"/>
    <cellStyle name="Camp Output Field General 6 5 2" xfId="24062"/>
    <cellStyle name="Camp Output Field General 6 5 2 2" xfId="24063"/>
    <cellStyle name="Camp Output Field General 6 5 2 2 2" xfId="24064"/>
    <cellStyle name="Camp Output Field General 6 5 2 2 3" xfId="24065"/>
    <cellStyle name="Camp Output Field General 6 5 2 2 4" xfId="24066"/>
    <cellStyle name="Camp Output Field General 6 5 2 2 5" xfId="24067"/>
    <cellStyle name="Camp Output Field General 6 5 2 2 6" xfId="24068"/>
    <cellStyle name="Camp Output Field General 6 5 2 2 7" xfId="24069"/>
    <cellStyle name="Camp Output Field General 6 5 2 2 8" xfId="24070"/>
    <cellStyle name="Camp Output Field General 6 5 2 3" xfId="24071"/>
    <cellStyle name="Camp Output Field General 6 5 2 3 2" xfId="24072"/>
    <cellStyle name="Camp Output Field General 6 5 2 4" xfId="24073"/>
    <cellStyle name="Camp Output Field General 6 5 2 5" xfId="24074"/>
    <cellStyle name="Camp Output Field General 6 5 2 6" xfId="24075"/>
    <cellStyle name="Camp Output Field General 6 5 2 7" xfId="24076"/>
    <cellStyle name="Camp Output Field General 6 5 3" xfId="24077"/>
    <cellStyle name="Camp Output Field General 6 5 3 2" xfId="24078"/>
    <cellStyle name="Camp Output Field General 6 5 3 3" xfId="24079"/>
    <cellStyle name="Camp Output Field General 6 5 3 4" xfId="24080"/>
    <cellStyle name="Camp Output Field General 6 5 3 5" xfId="24081"/>
    <cellStyle name="Camp Output Field General 6 5 3 6" xfId="24082"/>
    <cellStyle name="Camp Output Field General 6 5 3 7" xfId="24083"/>
    <cellStyle name="Camp Output Field General 6 5 4" xfId="24084"/>
    <cellStyle name="Camp Output Field General 6 5 5" xfId="24085"/>
    <cellStyle name="Camp Output Field General 6 5 6" xfId="24086"/>
    <cellStyle name="Camp Output Field General 6 5 7" xfId="24087"/>
    <cellStyle name="Camp Output Field General 6 5 8" xfId="24088"/>
    <cellStyle name="Camp Output Field General 6 6" xfId="24089"/>
    <cellStyle name="Camp Output Field General 6 6 2" xfId="24090"/>
    <cellStyle name="Camp Output Field General 6 6 2 2" xfId="24091"/>
    <cellStyle name="Camp Output Field General 6 6 2 2 2" xfId="24092"/>
    <cellStyle name="Camp Output Field General 6 6 2 2 3" xfId="24093"/>
    <cellStyle name="Camp Output Field General 6 6 2 2 4" xfId="24094"/>
    <cellStyle name="Camp Output Field General 6 6 2 2 5" xfId="24095"/>
    <cellStyle name="Camp Output Field General 6 6 2 2 6" xfId="24096"/>
    <cellStyle name="Camp Output Field General 6 6 2 2 7" xfId="24097"/>
    <cellStyle name="Camp Output Field General 6 6 2 2 8" xfId="24098"/>
    <cellStyle name="Camp Output Field General 6 6 2 3" xfId="24099"/>
    <cellStyle name="Camp Output Field General 6 6 2 3 2" xfId="24100"/>
    <cellStyle name="Camp Output Field General 6 6 2 4" xfId="24101"/>
    <cellStyle name="Camp Output Field General 6 6 2 5" xfId="24102"/>
    <cellStyle name="Camp Output Field General 6 6 2 6" xfId="24103"/>
    <cellStyle name="Camp Output Field General 6 6 2 7" xfId="24104"/>
    <cellStyle name="Camp Output Field General 6 6 3" xfId="24105"/>
    <cellStyle name="Camp Output Field General 6 6 3 2" xfId="24106"/>
    <cellStyle name="Camp Output Field General 6 6 3 3" xfId="24107"/>
    <cellStyle name="Camp Output Field General 6 6 3 4" xfId="24108"/>
    <cellStyle name="Camp Output Field General 6 6 3 5" xfId="24109"/>
    <cellStyle name="Camp Output Field General 6 6 3 6" xfId="24110"/>
    <cellStyle name="Camp Output Field General 6 6 3 7" xfId="24111"/>
    <cellStyle name="Camp Output Field General 6 6 4" xfId="24112"/>
    <cellStyle name="Camp Output Field General 6 6 5" xfId="24113"/>
    <cellStyle name="Camp Output Field General 6 6 6" xfId="24114"/>
    <cellStyle name="Camp Output Field General 6 6 7" xfId="24115"/>
    <cellStyle name="Camp Output Field General 6 6 8" xfId="24116"/>
    <cellStyle name="Camp Output Field General 6 7" xfId="24117"/>
    <cellStyle name="Camp Output Field General 6 7 2" xfId="24118"/>
    <cellStyle name="Camp Output Field General 6 7 2 2" xfId="24119"/>
    <cellStyle name="Camp Output Field General 6 7 2 2 2" xfId="24120"/>
    <cellStyle name="Camp Output Field General 6 7 2 2 3" xfId="24121"/>
    <cellStyle name="Camp Output Field General 6 7 2 2 4" xfId="24122"/>
    <cellStyle name="Camp Output Field General 6 7 2 2 5" xfId="24123"/>
    <cellStyle name="Camp Output Field General 6 7 2 2 6" xfId="24124"/>
    <cellStyle name="Camp Output Field General 6 7 2 2 7" xfId="24125"/>
    <cellStyle name="Camp Output Field General 6 7 2 2 8" xfId="24126"/>
    <cellStyle name="Camp Output Field General 6 7 2 3" xfId="24127"/>
    <cellStyle name="Camp Output Field General 6 7 2 3 2" xfId="24128"/>
    <cellStyle name="Camp Output Field General 6 7 2 4" xfId="24129"/>
    <cellStyle name="Camp Output Field General 6 7 2 5" xfId="24130"/>
    <cellStyle name="Camp Output Field General 6 7 2 6" xfId="24131"/>
    <cellStyle name="Camp Output Field General 6 7 2 7" xfId="24132"/>
    <cellStyle name="Camp Output Field General 6 7 3" xfId="24133"/>
    <cellStyle name="Camp Output Field General 6 7 3 2" xfId="24134"/>
    <cellStyle name="Camp Output Field General 6 7 3 3" xfId="24135"/>
    <cellStyle name="Camp Output Field General 6 7 3 4" xfId="24136"/>
    <cellStyle name="Camp Output Field General 6 7 3 5" xfId="24137"/>
    <cellStyle name="Camp Output Field General 6 7 3 6" xfId="24138"/>
    <cellStyle name="Camp Output Field General 6 7 3 7" xfId="24139"/>
    <cellStyle name="Camp Output Field General 6 7 4" xfId="24140"/>
    <cellStyle name="Camp Output Field General 6 7 5" xfId="24141"/>
    <cellStyle name="Camp Output Field General 6 7 6" xfId="24142"/>
    <cellStyle name="Camp Output Field General 6 7 7" xfId="24143"/>
    <cellStyle name="Camp Output Field General 6 7 8" xfId="24144"/>
    <cellStyle name="Camp Output Field General 6 8" xfId="24145"/>
    <cellStyle name="Camp Output Field General 6 8 2" xfId="24146"/>
    <cellStyle name="Camp Output Field General 6 8 2 2" xfId="24147"/>
    <cellStyle name="Camp Output Field General 6 8 2 3" xfId="24148"/>
    <cellStyle name="Camp Output Field General 6 8 2 4" xfId="24149"/>
    <cellStyle name="Camp Output Field General 6 8 2 5" xfId="24150"/>
    <cellStyle name="Camp Output Field General 6 8 2 6" xfId="24151"/>
    <cellStyle name="Camp Output Field General 6 8 2 7" xfId="24152"/>
    <cellStyle name="Camp Output Field General 6 8 2 8" xfId="24153"/>
    <cellStyle name="Camp Output Field General 6 8 3" xfId="24154"/>
    <cellStyle name="Camp Output Field General 6 8 3 2" xfId="24155"/>
    <cellStyle name="Camp Output Field General 6 8 4" xfId="24156"/>
    <cellStyle name="Camp Output Field General 6 8 5" xfId="24157"/>
    <cellStyle name="Camp Output Field General 6 8 6" xfId="24158"/>
    <cellStyle name="Camp Output Field General 6 8 7" xfId="24159"/>
    <cellStyle name="Camp Output Field General 6 9" xfId="24160"/>
    <cellStyle name="Camp Output Field General 6 9 2" xfId="24161"/>
    <cellStyle name="Camp Output Field General 6 9 3" xfId="24162"/>
    <cellStyle name="Camp Output Field General 6 9 4" xfId="24163"/>
    <cellStyle name="Camp Output Field General 6 9 5" xfId="24164"/>
    <cellStyle name="Camp Output Field General 6 9 6" xfId="24165"/>
    <cellStyle name="Camp Output Field General 6 9 7" xfId="24166"/>
    <cellStyle name="Camp Output Field General 7" xfId="24167"/>
    <cellStyle name="Camp Output Field General 7 10" xfId="24168"/>
    <cellStyle name="Camp Output Field General 7 11" xfId="24169"/>
    <cellStyle name="Camp Output Field General 7 12" xfId="24170"/>
    <cellStyle name="Camp Output Field General 7 13" xfId="24171"/>
    <cellStyle name="Camp Output Field General 7 14" xfId="24172"/>
    <cellStyle name="Camp Output Field General 7 2" xfId="24173"/>
    <cellStyle name="Camp Output Field General 7 2 10" xfId="24174"/>
    <cellStyle name="Camp Output Field General 7 2 11" xfId="24175"/>
    <cellStyle name="Camp Output Field General 7 2 12" xfId="24176"/>
    <cellStyle name="Camp Output Field General 7 2 2" xfId="24177"/>
    <cellStyle name="Camp Output Field General 7 2 2 10" xfId="24178"/>
    <cellStyle name="Camp Output Field General 7 2 2 11" xfId="24179"/>
    <cellStyle name="Camp Output Field General 7 2 2 2" xfId="24180"/>
    <cellStyle name="Camp Output Field General 7 2 2 2 2" xfId="24181"/>
    <cellStyle name="Camp Output Field General 7 2 2 2 2 2" xfId="24182"/>
    <cellStyle name="Camp Output Field General 7 2 2 2 2 2 2" xfId="24183"/>
    <cellStyle name="Camp Output Field General 7 2 2 2 2 2 3" xfId="24184"/>
    <cellStyle name="Camp Output Field General 7 2 2 2 2 2 4" xfId="24185"/>
    <cellStyle name="Camp Output Field General 7 2 2 2 2 2 5" xfId="24186"/>
    <cellStyle name="Camp Output Field General 7 2 2 2 2 2 6" xfId="24187"/>
    <cellStyle name="Camp Output Field General 7 2 2 2 2 2 7" xfId="24188"/>
    <cellStyle name="Camp Output Field General 7 2 2 2 2 2 8" xfId="24189"/>
    <cellStyle name="Camp Output Field General 7 2 2 2 2 3" xfId="24190"/>
    <cellStyle name="Camp Output Field General 7 2 2 2 2 3 2" xfId="24191"/>
    <cellStyle name="Camp Output Field General 7 2 2 2 2 4" xfId="24192"/>
    <cellStyle name="Camp Output Field General 7 2 2 2 2 5" xfId="24193"/>
    <cellStyle name="Camp Output Field General 7 2 2 2 2 6" xfId="24194"/>
    <cellStyle name="Camp Output Field General 7 2 2 2 2 7" xfId="24195"/>
    <cellStyle name="Camp Output Field General 7 2 2 2 3" xfId="24196"/>
    <cellStyle name="Camp Output Field General 7 2 2 2 3 2" xfId="24197"/>
    <cellStyle name="Camp Output Field General 7 2 2 2 3 3" xfId="24198"/>
    <cellStyle name="Camp Output Field General 7 2 2 2 3 4" xfId="24199"/>
    <cellStyle name="Camp Output Field General 7 2 2 2 3 5" xfId="24200"/>
    <cellStyle name="Camp Output Field General 7 2 2 2 3 6" xfId="24201"/>
    <cellStyle name="Camp Output Field General 7 2 2 2 3 7" xfId="24202"/>
    <cellStyle name="Camp Output Field General 7 2 2 2 4" xfId="24203"/>
    <cellStyle name="Camp Output Field General 7 2 2 2 5" xfId="24204"/>
    <cellStyle name="Camp Output Field General 7 2 2 2 6" xfId="24205"/>
    <cellStyle name="Camp Output Field General 7 2 2 2 7" xfId="24206"/>
    <cellStyle name="Camp Output Field General 7 2 2 2 8" xfId="24207"/>
    <cellStyle name="Camp Output Field General 7 2 2 3" xfId="24208"/>
    <cellStyle name="Camp Output Field General 7 2 2 3 2" xfId="24209"/>
    <cellStyle name="Camp Output Field General 7 2 2 3 2 2" xfId="24210"/>
    <cellStyle name="Camp Output Field General 7 2 2 3 2 2 2" xfId="24211"/>
    <cellStyle name="Camp Output Field General 7 2 2 3 2 2 3" xfId="24212"/>
    <cellStyle name="Camp Output Field General 7 2 2 3 2 2 4" xfId="24213"/>
    <cellStyle name="Camp Output Field General 7 2 2 3 2 2 5" xfId="24214"/>
    <cellStyle name="Camp Output Field General 7 2 2 3 2 2 6" xfId="24215"/>
    <cellStyle name="Camp Output Field General 7 2 2 3 2 2 7" xfId="24216"/>
    <cellStyle name="Camp Output Field General 7 2 2 3 2 2 8" xfId="24217"/>
    <cellStyle name="Camp Output Field General 7 2 2 3 2 3" xfId="24218"/>
    <cellStyle name="Camp Output Field General 7 2 2 3 2 3 2" xfId="24219"/>
    <cellStyle name="Camp Output Field General 7 2 2 3 2 4" xfId="24220"/>
    <cellStyle name="Camp Output Field General 7 2 2 3 2 5" xfId="24221"/>
    <cellStyle name="Camp Output Field General 7 2 2 3 2 6" xfId="24222"/>
    <cellStyle name="Camp Output Field General 7 2 2 3 2 7" xfId="24223"/>
    <cellStyle name="Camp Output Field General 7 2 2 3 3" xfId="24224"/>
    <cellStyle name="Camp Output Field General 7 2 2 3 3 2" xfId="24225"/>
    <cellStyle name="Camp Output Field General 7 2 2 3 3 3" xfId="24226"/>
    <cellStyle name="Camp Output Field General 7 2 2 3 3 4" xfId="24227"/>
    <cellStyle name="Camp Output Field General 7 2 2 3 3 5" xfId="24228"/>
    <cellStyle name="Camp Output Field General 7 2 2 3 3 6" xfId="24229"/>
    <cellStyle name="Camp Output Field General 7 2 2 3 3 7" xfId="24230"/>
    <cellStyle name="Camp Output Field General 7 2 2 3 4" xfId="24231"/>
    <cellStyle name="Camp Output Field General 7 2 2 3 5" xfId="24232"/>
    <cellStyle name="Camp Output Field General 7 2 2 3 6" xfId="24233"/>
    <cellStyle name="Camp Output Field General 7 2 2 3 7" xfId="24234"/>
    <cellStyle name="Camp Output Field General 7 2 2 3 8" xfId="24235"/>
    <cellStyle name="Camp Output Field General 7 2 2 4" xfId="24236"/>
    <cellStyle name="Camp Output Field General 7 2 2 4 2" xfId="24237"/>
    <cellStyle name="Camp Output Field General 7 2 2 4 2 2" xfId="24238"/>
    <cellStyle name="Camp Output Field General 7 2 2 4 2 2 2" xfId="24239"/>
    <cellStyle name="Camp Output Field General 7 2 2 4 2 2 3" xfId="24240"/>
    <cellStyle name="Camp Output Field General 7 2 2 4 2 2 4" xfId="24241"/>
    <cellStyle name="Camp Output Field General 7 2 2 4 2 2 5" xfId="24242"/>
    <cellStyle name="Camp Output Field General 7 2 2 4 2 2 6" xfId="24243"/>
    <cellStyle name="Camp Output Field General 7 2 2 4 2 2 7" xfId="24244"/>
    <cellStyle name="Camp Output Field General 7 2 2 4 2 2 8" xfId="24245"/>
    <cellStyle name="Camp Output Field General 7 2 2 4 2 3" xfId="24246"/>
    <cellStyle name="Camp Output Field General 7 2 2 4 2 3 2" xfId="24247"/>
    <cellStyle name="Camp Output Field General 7 2 2 4 2 4" xfId="24248"/>
    <cellStyle name="Camp Output Field General 7 2 2 4 2 5" xfId="24249"/>
    <cellStyle name="Camp Output Field General 7 2 2 4 2 6" xfId="24250"/>
    <cellStyle name="Camp Output Field General 7 2 2 4 2 7" xfId="24251"/>
    <cellStyle name="Camp Output Field General 7 2 2 4 3" xfId="24252"/>
    <cellStyle name="Camp Output Field General 7 2 2 4 3 2" xfId="24253"/>
    <cellStyle name="Camp Output Field General 7 2 2 4 3 3" xfId="24254"/>
    <cellStyle name="Camp Output Field General 7 2 2 4 3 4" xfId="24255"/>
    <cellStyle name="Camp Output Field General 7 2 2 4 3 5" xfId="24256"/>
    <cellStyle name="Camp Output Field General 7 2 2 4 3 6" xfId="24257"/>
    <cellStyle name="Camp Output Field General 7 2 2 4 3 7" xfId="24258"/>
    <cellStyle name="Camp Output Field General 7 2 2 4 4" xfId="24259"/>
    <cellStyle name="Camp Output Field General 7 2 2 4 5" xfId="24260"/>
    <cellStyle name="Camp Output Field General 7 2 2 4 6" xfId="24261"/>
    <cellStyle name="Camp Output Field General 7 2 2 4 7" xfId="24262"/>
    <cellStyle name="Camp Output Field General 7 2 2 4 8" xfId="24263"/>
    <cellStyle name="Camp Output Field General 7 2 2 5" xfId="24264"/>
    <cellStyle name="Camp Output Field General 7 2 2 5 2" xfId="24265"/>
    <cellStyle name="Camp Output Field General 7 2 2 5 2 2" xfId="24266"/>
    <cellStyle name="Camp Output Field General 7 2 2 5 2 3" xfId="24267"/>
    <cellStyle name="Camp Output Field General 7 2 2 5 2 4" xfId="24268"/>
    <cellStyle name="Camp Output Field General 7 2 2 5 2 5" xfId="24269"/>
    <cellStyle name="Camp Output Field General 7 2 2 5 2 6" xfId="24270"/>
    <cellStyle name="Camp Output Field General 7 2 2 5 2 7" xfId="24271"/>
    <cellStyle name="Camp Output Field General 7 2 2 5 2 8" xfId="24272"/>
    <cellStyle name="Camp Output Field General 7 2 2 5 3" xfId="24273"/>
    <cellStyle name="Camp Output Field General 7 2 2 5 3 2" xfId="24274"/>
    <cellStyle name="Camp Output Field General 7 2 2 5 4" xfId="24275"/>
    <cellStyle name="Camp Output Field General 7 2 2 5 5" xfId="24276"/>
    <cellStyle name="Camp Output Field General 7 2 2 5 6" xfId="24277"/>
    <cellStyle name="Camp Output Field General 7 2 2 5 7" xfId="24278"/>
    <cellStyle name="Camp Output Field General 7 2 2 6" xfId="24279"/>
    <cellStyle name="Camp Output Field General 7 2 2 6 2" xfId="24280"/>
    <cellStyle name="Camp Output Field General 7 2 2 6 3" xfId="24281"/>
    <cellStyle name="Camp Output Field General 7 2 2 6 4" xfId="24282"/>
    <cellStyle name="Camp Output Field General 7 2 2 6 5" xfId="24283"/>
    <cellStyle name="Camp Output Field General 7 2 2 6 6" xfId="24284"/>
    <cellStyle name="Camp Output Field General 7 2 2 6 7" xfId="24285"/>
    <cellStyle name="Camp Output Field General 7 2 2 7" xfId="24286"/>
    <cellStyle name="Camp Output Field General 7 2 2 8" xfId="24287"/>
    <cellStyle name="Camp Output Field General 7 2 2 9" xfId="24288"/>
    <cellStyle name="Camp Output Field General 7 2 3" xfId="24289"/>
    <cellStyle name="Camp Output Field General 7 2 3 2" xfId="24290"/>
    <cellStyle name="Camp Output Field General 7 2 3 2 2" xfId="24291"/>
    <cellStyle name="Camp Output Field General 7 2 3 2 2 2" xfId="24292"/>
    <cellStyle name="Camp Output Field General 7 2 3 2 2 3" xfId="24293"/>
    <cellStyle name="Camp Output Field General 7 2 3 2 2 4" xfId="24294"/>
    <cellStyle name="Camp Output Field General 7 2 3 2 2 5" xfId="24295"/>
    <cellStyle name="Camp Output Field General 7 2 3 2 2 6" xfId="24296"/>
    <cellStyle name="Camp Output Field General 7 2 3 2 2 7" xfId="24297"/>
    <cellStyle name="Camp Output Field General 7 2 3 2 2 8" xfId="24298"/>
    <cellStyle name="Camp Output Field General 7 2 3 2 3" xfId="24299"/>
    <cellStyle name="Camp Output Field General 7 2 3 2 3 2" xfId="24300"/>
    <cellStyle name="Camp Output Field General 7 2 3 2 4" xfId="24301"/>
    <cellStyle name="Camp Output Field General 7 2 3 2 5" xfId="24302"/>
    <cellStyle name="Camp Output Field General 7 2 3 2 6" xfId="24303"/>
    <cellStyle name="Camp Output Field General 7 2 3 2 7" xfId="24304"/>
    <cellStyle name="Camp Output Field General 7 2 3 3" xfId="24305"/>
    <cellStyle name="Camp Output Field General 7 2 3 3 2" xfId="24306"/>
    <cellStyle name="Camp Output Field General 7 2 3 3 3" xfId="24307"/>
    <cellStyle name="Camp Output Field General 7 2 3 3 4" xfId="24308"/>
    <cellStyle name="Camp Output Field General 7 2 3 3 5" xfId="24309"/>
    <cellStyle name="Camp Output Field General 7 2 3 3 6" xfId="24310"/>
    <cellStyle name="Camp Output Field General 7 2 3 3 7" xfId="24311"/>
    <cellStyle name="Camp Output Field General 7 2 3 4" xfId="24312"/>
    <cellStyle name="Camp Output Field General 7 2 3 5" xfId="24313"/>
    <cellStyle name="Camp Output Field General 7 2 3 6" xfId="24314"/>
    <cellStyle name="Camp Output Field General 7 2 3 7" xfId="24315"/>
    <cellStyle name="Camp Output Field General 7 2 3 8" xfId="24316"/>
    <cellStyle name="Camp Output Field General 7 2 4" xfId="24317"/>
    <cellStyle name="Camp Output Field General 7 2 4 2" xfId="24318"/>
    <cellStyle name="Camp Output Field General 7 2 4 2 2" xfId="24319"/>
    <cellStyle name="Camp Output Field General 7 2 4 2 2 2" xfId="24320"/>
    <cellStyle name="Camp Output Field General 7 2 4 2 2 3" xfId="24321"/>
    <cellStyle name="Camp Output Field General 7 2 4 2 2 4" xfId="24322"/>
    <cellStyle name="Camp Output Field General 7 2 4 2 2 5" xfId="24323"/>
    <cellStyle name="Camp Output Field General 7 2 4 2 2 6" xfId="24324"/>
    <cellStyle name="Camp Output Field General 7 2 4 2 2 7" xfId="24325"/>
    <cellStyle name="Camp Output Field General 7 2 4 2 2 8" xfId="24326"/>
    <cellStyle name="Camp Output Field General 7 2 4 2 3" xfId="24327"/>
    <cellStyle name="Camp Output Field General 7 2 4 2 3 2" xfId="24328"/>
    <cellStyle name="Camp Output Field General 7 2 4 2 4" xfId="24329"/>
    <cellStyle name="Camp Output Field General 7 2 4 2 5" xfId="24330"/>
    <cellStyle name="Camp Output Field General 7 2 4 2 6" xfId="24331"/>
    <cellStyle name="Camp Output Field General 7 2 4 2 7" xfId="24332"/>
    <cellStyle name="Camp Output Field General 7 2 4 3" xfId="24333"/>
    <cellStyle name="Camp Output Field General 7 2 4 3 2" xfId="24334"/>
    <cellStyle name="Camp Output Field General 7 2 4 3 3" xfId="24335"/>
    <cellStyle name="Camp Output Field General 7 2 4 3 4" xfId="24336"/>
    <cellStyle name="Camp Output Field General 7 2 4 3 5" xfId="24337"/>
    <cellStyle name="Camp Output Field General 7 2 4 3 6" xfId="24338"/>
    <cellStyle name="Camp Output Field General 7 2 4 3 7" xfId="24339"/>
    <cellStyle name="Camp Output Field General 7 2 4 4" xfId="24340"/>
    <cellStyle name="Camp Output Field General 7 2 4 5" xfId="24341"/>
    <cellStyle name="Camp Output Field General 7 2 4 6" xfId="24342"/>
    <cellStyle name="Camp Output Field General 7 2 4 7" xfId="24343"/>
    <cellStyle name="Camp Output Field General 7 2 4 8" xfId="24344"/>
    <cellStyle name="Camp Output Field General 7 2 5" xfId="24345"/>
    <cellStyle name="Camp Output Field General 7 2 5 2" xfId="24346"/>
    <cellStyle name="Camp Output Field General 7 2 5 2 2" xfId="24347"/>
    <cellStyle name="Camp Output Field General 7 2 5 2 2 2" xfId="24348"/>
    <cellStyle name="Camp Output Field General 7 2 5 2 2 3" xfId="24349"/>
    <cellStyle name="Camp Output Field General 7 2 5 2 2 4" xfId="24350"/>
    <cellStyle name="Camp Output Field General 7 2 5 2 2 5" xfId="24351"/>
    <cellStyle name="Camp Output Field General 7 2 5 2 2 6" xfId="24352"/>
    <cellStyle name="Camp Output Field General 7 2 5 2 2 7" xfId="24353"/>
    <cellStyle name="Camp Output Field General 7 2 5 2 2 8" xfId="24354"/>
    <cellStyle name="Camp Output Field General 7 2 5 2 3" xfId="24355"/>
    <cellStyle name="Camp Output Field General 7 2 5 2 3 2" xfId="24356"/>
    <cellStyle name="Camp Output Field General 7 2 5 2 4" xfId="24357"/>
    <cellStyle name="Camp Output Field General 7 2 5 2 5" xfId="24358"/>
    <cellStyle name="Camp Output Field General 7 2 5 2 6" xfId="24359"/>
    <cellStyle name="Camp Output Field General 7 2 5 2 7" xfId="24360"/>
    <cellStyle name="Camp Output Field General 7 2 5 3" xfId="24361"/>
    <cellStyle name="Camp Output Field General 7 2 5 3 2" xfId="24362"/>
    <cellStyle name="Camp Output Field General 7 2 5 3 3" xfId="24363"/>
    <cellStyle name="Camp Output Field General 7 2 5 3 4" xfId="24364"/>
    <cellStyle name="Camp Output Field General 7 2 5 3 5" xfId="24365"/>
    <cellStyle name="Camp Output Field General 7 2 5 3 6" xfId="24366"/>
    <cellStyle name="Camp Output Field General 7 2 5 3 7" xfId="24367"/>
    <cellStyle name="Camp Output Field General 7 2 5 4" xfId="24368"/>
    <cellStyle name="Camp Output Field General 7 2 5 5" xfId="24369"/>
    <cellStyle name="Camp Output Field General 7 2 5 6" xfId="24370"/>
    <cellStyle name="Camp Output Field General 7 2 5 7" xfId="24371"/>
    <cellStyle name="Camp Output Field General 7 2 5 8" xfId="24372"/>
    <cellStyle name="Camp Output Field General 7 2 6" xfId="24373"/>
    <cellStyle name="Camp Output Field General 7 2 6 2" xfId="24374"/>
    <cellStyle name="Camp Output Field General 7 2 6 2 2" xfId="24375"/>
    <cellStyle name="Camp Output Field General 7 2 6 2 3" xfId="24376"/>
    <cellStyle name="Camp Output Field General 7 2 6 2 4" xfId="24377"/>
    <cellStyle name="Camp Output Field General 7 2 6 2 5" xfId="24378"/>
    <cellStyle name="Camp Output Field General 7 2 6 2 6" xfId="24379"/>
    <cellStyle name="Camp Output Field General 7 2 6 2 7" xfId="24380"/>
    <cellStyle name="Camp Output Field General 7 2 6 2 8" xfId="24381"/>
    <cellStyle name="Camp Output Field General 7 2 6 3" xfId="24382"/>
    <cellStyle name="Camp Output Field General 7 2 6 3 2" xfId="24383"/>
    <cellStyle name="Camp Output Field General 7 2 6 4" xfId="24384"/>
    <cellStyle name="Camp Output Field General 7 2 6 5" xfId="24385"/>
    <cellStyle name="Camp Output Field General 7 2 6 6" xfId="24386"/>
    <cellStyle name="Camp Output Field General 7 2 6 7" xfId="24387"/>
    <cellStyle name="Camp Output Field General 7 2 7" xfId="24388"/>
    <cellStyle name="Camp Output Field General 7 2 7 2" xfId="24389"/>
    <cellStyle name="Camp Output Field General 7 2 7 3" xfId="24390"/>
    <cellStyle name="Camp Output Field General 7 2 7 4" xfId="24391"/>
    <cellStyle name="Camp Output Field General 7 2 7 5" xfId="24392"/>
    <cellStyle name="Camp Output Field General 7 2 7 6" xfId="24393"/>
    <cellStyle name="Camp Output Field General 7 2 7 7" xfId="24394"/>
    <cellStyle name="Camp Output Field General 7 2 8" xfId="24395"/>
    <cellStyle name="Camp Output Field General 7 2 9" xfId="24396"/>
    <cellStyle name="Camp Output Field General 7 3" xfId="24397"/>
    <cellStyle name="Camp Output Field General 7 3 10" xfId="24398"/>
    <cellStyle name="Camp Output Field General 7 3 11" xfId="24399"/>
    <cellStyle name="Camp Output Field General 7 3 2" xfId="24400"/>
    <cellStyle name="Camp Output Field General 7 3 2 2" xfId="24401"/>
    <cellStyle name="Camp Output Field General 7 3 2 2 2" xfId="24402"/>
    <cellStyle name="Camp Output Field General 7 3 2 2 2 2" xfId="24403"/>
    <cellStyle name="Camp Output Field General 7 3 2 2 2 3" xfId="24404"/>
    <cellStyle name="Camp Output Field General 7 3 2 2 2 4" xfId="24405"/>
    <cellStyle name="Camp Output Field General 7 3 2 2 2 5" xfId="24406"/>
    <cellStyle name="Camp Output Field General 7 3 2 2 2 6" xfId="24407"/>
    <cellStyle name="Camp Output Field General 7 3 2 2 2 7" xfId="24408"/>
    <cellStyle name="Camp Output Field General 7 3 2 2 2 8" xfId="24409"/>
    <cellStyle name="Camp Output Field General 7 3 2 2 3" xfId="24410"/>
    <cellStyle name="Camp Output Field General 7 3 2 2 3 2" xfId="24411"/>
    <cellStyle name="Camp Output Field General 7 3 2 2 4" xfId="24412"/>
    <cellStyle name="Camp Output Field General 7 3 2 2 5" xfId="24413"/>
    <cellStyle name="Camp Output Field General 7 3 2 2 6" xfId="24414"/>
    <cellStyle name="Camp Output Field General 7 3 2 2 7" xfId="24415"/>
    <cellStyle name="Camp Output Field General 7 3 2 3" xfId="24416"/>
    <cellStyle name="Camp Output Field General 7 3 2 3 2" xfId="24417"/>
    <cellStyle name="Camp Output Field General 7 3 2 3 3" xfId="24418"/>
    <cellStyle name="Camp Output Field General 7 3 2 3 4" xfId="24419"/>
    <cellStyle name="Camp Output Field General 7 3 2 3 5" xfId="24420"/>
    <cellStyle name="Camp Output Field General 7 3 2 3 6" xfId="24421"/>
    <cellStyle name="Camp Output Field General 7 3 2 3 7" xfId="24422"/>
    <cellStyle name="Camp Output Field General 7 3 2 4" xfId="24423"/>
    <cellStyle name="Camp Output Field General 7 3 2 5" xfId="24424"/>
    <cellStyle name="Camp Output Field General 7 3 2 6" xfId="24425"/>
    <cellStyle name="Camp Output Field General 7 3 2 7" xfId="24426"/>
    <cellStyle name="Camp Output Field General 7 3 2 8" xfId="24427"/>
    <cellStyle name="Camp Output Field General 7 3 3" xfId="24428"/>
    <cellStyle name="Camp Output Field General 7 3 3 2" xfId="24429"/>
    <cellStyle name="Camp Output Field General 7 3 3 2 2" xfId="24430"/>
    <cellStyle name="Camp Output Field General 7 3 3 2 2 2" xfId="24431"/>
    <cellStyle name="Camp Output Field General 7 3 3 2 2 3" xfId="24432"/>
    <cellStyle name="Camp Output Field General 7 3 3 2 2 4" xfId="24433"/>
    <cellStyle name="Camp Output Field General 7 3 3 2 2 5" xfId="24434"/>
    <cellStyle name="Camp Output Field General 7 3 3 2 2 6" xfId="24435"/>
    <cellStyle name="Camp Output Field General 7 3 3 2 2 7" xfId="24436"/>
    <cellStyle name="Camp Output Field General 7 3 3 2 2 8" xfId="24437"/>
    <cellStyle name="Camp Output Field General 7 3 3 2 3" xfId="24438"/>
    <cellStyle name="Camp Output Field General 7 3 3 2 3 2" xfId="24439"/>
    <cellStyle name="Camp Output Field General 7 3 3 2 4" xfId="24440"/>
    <cellStyle name="Camp Output Field General 7 3 3 2 5" xfId="24441"/>
    <cellStyle name="Camp Output Field General 7 3 3 2 6" xfId="24442"/>
    <cellStyle name="Camp Output Field General 7 3 3 2 7" xfId="24443"/>
    <cellStyle name="Camp Output Field General 7 3 3 3" xfId="24444"/>
    <cellStyle name="Camp Output Field General 7 3 3 3 2" xfId="24445"/>
    <cellStyle name="Camp Output Field General 7 3 3 3 3" xfId="24446"/>
    <cellStyle name="Camp Output Field General 7 3 3 3 4" xfId="24447"/>
    <cellStyle name="Camp Output Field General 7 3 3 3 5" xfId="24448"/>
    <cellStyle name="Camp Output Field General 7 3 3 3 6" xfId="24449"/>
    <cellStyle name="Camp Output Field General 7 3 3 3 7" xfId="24450"/>
    <cellStyle name="Camp Output Field General 7 3 3 4" xfId="24451"/>
    <cellStyle name="Camp Output Field General 7 3 3 5" xfId="24452"/>
    <cellStyle name="Camp Output Field General 7 3 3 6" xfId="24453"/>
    <cellStyle name="Camp Output Field General 7 3 3 7" xfId="24454"/>
    <cellStyle name="Camp Output Field General 7 3 3 8" xfId="24455"/>
    <cellStyle name="Camp Output Field General 7 3 4" xfId="24456"/>
    <cellStyle name="Camp Output Field General 7 3 4 2" xfId="24457"/>
    <cellStyle name="Camp Output Field General 7 3 4 2 2" xfId="24458"/>
    <cellStyle name="Camp Output Field General 7 3 4 2 2 2" xfId="24459"/>
    <cellStyle name="Camp Output Field General 7 3 4 2 2 3" xfId="24460"/>
    <cellStyle name="Camp Output Field General 7 3 4 2 2 4" xfId="24461"/>
    <cellStyle name="Camp Output Field General 7 3 4 2 2 5" xfId="24462"/>
    <cellStyle name="Camp Output Field General 7 3 4 2 2 6" xfId="24463"/>
    <cellStyle name="Camp Output Field General 7 3 4 2 2 7" xfId="24464"/>
    <cellStyle name="Camp Output Field General 7 3 4 2 2 8" xfId="24465"/>
    <cellStyle name="Camp Output Field General 7 3 4 2 3" xfId="24466"/>
    <cellStyle name="Camp Output Field General 7 3 4 2 3 2" xfId="24467"/>
    <cellStyle name="Camp Output Field General 7 3 4 2 4" xfId="24468"/>
    <cellStyle name="Camp Output Field General 7 3 4 2 5" xfId="24469"/>
    <cellStyle name="Camp Output Field General 7 3 4 2 6" xfId="24470"/>
    <cellStyle name="Camp Output Field General 7 3 4 2 7" xfId="24471"/>
    <cellStyle name="Camp Output Field General 7 3 4 3" xfId="24472"/>
    <cellStyle name="Camp Output Field General 7 3 4 3 2" xfId="24473"/>
    <cellStyle name="Camp Output Field General 7 3 4 3 3" xfId="24474"/>
    <cellStyle name="Camp Output Field General 7 3 4 3 4" xfId="24475"/>
    <cellStyle name="Camp Output Field General 7 3 4 3 5" xfId="24476"/>
    <cellStyle name="Camp Output Field General 7 3 4 3 6" xfId="24477"/>
    <cellStyle name="Camp Output Field General 7 3 4 3 7" xfId="24478"/>
    <cellStyle name="Camp Output Field General 7 3 4 4" xfId="24479"/>
    <cellStyle name="Camp Output Field General 7 3 4 5" xfId="24480"/>
    <cellStyle name="Camp Output Field General 7 3 4 6" xfId="24481"/>
    <cellStyle name="Camp Output Field General 7 3 4 7" xfId="24482"/>
    <cellStyle name="Camp Output Field General 7 3 4 8" xfId="24483"/>
    <cellStyle name="Camp Output Field General 7 3 5" xfId="24484"/>
    <cellStyle name="Camp Output Field General 7 3 5 2" xfId="24485"/>
    <cellStyle name="Camp Output Field General 7 3 5 2 2" xfId="24486"/>
    <cellStyle name="Camp Output Field General 7 3 5 2 3" xfId="24487"/>
    <cellStyle name="Camp Output Field General 7 3 5 2 4" xfId="24488"/>
    <cellStyle name="Camp Output Field General 7 3 5 2 5" xfId="24489"/>
    <cellStyle name="Camp Output Field General 7 3 5 2 6" xfId="24490"/>
    <cellStyle name="Camp Output Field General 7 3 5 2 7" xfId="24491"/>
    <cellStyle name="Camp Output Field General 7 3 5 2 8" xfId="24492"/>
    <cellStyle name="Camp Output Field General 7 3 5 3" xfId="24493"/>
    <cellStyle name="Camp Output Field General 7 3 5 3 2" xfId="24494"/>
    <cellStyle name="Camp Output Field General 7 3 5 4" xfId="24495"/>
    <cellStyle name="Camp Output Field General 7 3 5 5" xfId="24496"/>
    <cellStyle name="Camp Output Field General 7 3 5 6" xfId="24497"/>
    <cellStyle name="Camp Output Field General 7 3 5 7" xfId="24498"/>
    <cellStyle name="Camp Output Field General 7 3 6" xfId="24499"/>
    <cellStyle name="Camp Output Field General 7 3 6 2" xfId="24500"/>
    <cellStyle name="Camp Output Field General 7 3 6 3" xfId="24501"/>
    <cellStyle name="Camp Output Field General 7 3 6 4" xfId="24502"/>
    <cellStyle name="Camp Output Field General 7 3 6 5" xfId="24503"/>
    <cellStyle name="Camp Output Field General 7 3 6 6" xfId="24504"/>
    <cellStyle name="Camp Output Field General 7 3 6 7" xfId="24505"/>
    <cellStyle name="Camp Output Field General 7 3 7" xfId="24506"/>
    <cellStyle name="Camp Output Field General 7 3 8" xfId="24507"/>
    <cellStyle name="Camp Output Field General 7 3 9" xfId="24508"/>
    <cellStyle name="Camp Output Field General 7 4" xfId="24509"/>
    <cellStyle name="Camp Output Field General 7 4 10" xfId="24510"/>
    <cellStyle name="Camp Output Field General 7 4 11" xfId="24511"/>
    <cellStyle name="Camp Output Field General 7 4 2" xfId="24512"/>
    <cellStyle name="Camp Output Field General 7 4 2 2" xfId="24513"/>
    <cellStyle name="Camp Output Field General 7 4 2 2 2" xfId="24514"/>
    <cellStyle name="Camp Output Field General 7 4 2 2 2 2" xfId="24515"/>
    <cellStyle name="Camp Output Field General 7 4 2 2 2 3" xfId="24516"/>
    <cellStyle name="Camp Output Field General 7 4 2 2 2 4" xfId="24517"/>
    <cellStyle name="Camp Output Field General 7 4 2 2 2 5" xfId="24518"/>
    <cellStyle name="Camp Output Field General 7 4 2 2 2 6" xfId="24519"/>
    <cellStyle name="Camp Output Field General 7 4 2 2 2 7" xfId="24520"/>
    <cellStyle name="Camp Output Field General 7 4 2 2 2 8" xfId="24521"/>
    <cellStyle name="Camp Output Field General 7 4 2 2 3" xfId="24522"/>
    <cellStyle name="Camp Output Field General 7 4 2 2 3 2" xfId="24523"/>
    <cellStyle name="Camp Output Field General 7 4 2 2 4" xfId="24524"/>
    <cellStyle name="Camp Output Field General 7 4 2 2 5" xfId="24525"/>
    <cellStyle name="Camp Output Field General 7 4 2 2 6" xfId="24526"/>
    <cellStyle name="Camp Output Field General 7 4 2 2 7" xfId="24527"/>
    <cellStyle name="Camp Output Field General 7 4 2 3" xfId="24528"/>
    <cellStyle name="Camp Output Field General 7 4 2 3 2" xfId="24529"/>
    <cellStyle name="Camp Output Field General 7 4 2 3 3" xfId="24530"/>
    <cellStyle name="Camp Output Field General 7 4 2 3 4" xfId="24531"/>
    <cellStyle name="Camp Output Field General 7 4 2 3 5" xfId="24532"/>
    <cellStyle name="Camp Output Field General 7 4 2 3 6" xfId="24533"/>
    <cellStyle name="Camp Output Field General 7 4 2 3 7" xfId="24534"/>
    <cellStyle name="Camp Output Field General 7 4 2 4" xfId="24535"/>
    <cellStyle name="Camp Output Field General 7 4 2 5" xfId="24536"/>
    <cellStyle name="Camp Output Field General 7 4 2 6" xfId="24537"/>
    <cellStyle name="Camp Output Field General 7 4 2 7" xfId="24538"/>
    <cellStyle name="Camp Output Field General 7 4 2 8" xfId="24539"/>
    <cellStyle name="Camp Output Field General 7 4 3" xfId="24540"/>
    <cellStyle name="Camp Output Field General 7 4 3 2" xfId="24541"/>
    <cellStyle name="Camp Output Field General 7 4 3 2 2" xfId="24542"/>
    <cellStyle name="Camp Output Field General 7 4 3 2 2 2" xfId="24543"/>
    <cellStyle name="Camp Output Field General 7 4 3 2 2 3" xfId="24544"/>
    <cellStyle name="Camp Output Field General 7 4 3 2 2 4" xfId="24545"/>
    <cellStyle name="Camp Output Field General 7 4 3 2 2 5" xfId="24546"/>
    <cellStyle name="Camp Output Field General 7 4 3 2 2 6" xfId="24547"/>
    <cellStyle name="Camp Output Field General 7 4 3 2 2 7" xfId="24548"/>
    <cellStyle name="Camp Output Field General 7 4 3 2 2 8" xfId="24549"/>
    <cellStyle name="Camp Output Field General 7 4 3 2 3" xfId="24550"/>
    <cellStyle name="Camp Output Field General 7 4 3 2 3 2" xfId="24551"/>
    <cellStyle name="Camp Output Field General 7 4 3 2 4" xfId="24552"/>
    <cellStyle name="Camp Output Field General 7 4 3 2 5" xfId="24553"/>
    <cellStyle name="Camp Output Field General 7 4 3 2 6" xfId="24554"/>
    <cellStyle name="Camp Output Field General 7 4 3 2 7" xfId="24555"/>
    <cellStyle name="Camp Output Field General 7 4 3 3" xfId="24556"/>
    <cellStyle name="Camp Output Field General 7 4 3 3 2" xfId="24557"/>
    <cellStyle name="Camp Output Field General 7 4 3 3 3" xfId="24558"/>
    <cellStyle name="Camp Output Field General 7 4 3 3 4" xfId="24559"/>
    <cellStyle name="Camp Output Field General 7 4 3 3 5" xfId="24560"/>
    <cellStyle name="Camp Output Field General 7 4 3 3 6" xfId="24561"/>
    <cellStyle name="Camp Output Field General 7 4 3 3 7" xfId="24562"/>
    <cellStyle name="Camp Output Field General 7 4 3 4" xfId="24563"/>
    <cellStyle name="Camp Output Field General 7 4 3 5" xfId="24564"/>
    <cellStyle name="Camp Output Field General 7 4 3 6" xfId="24565"/>
    <cellStyle name="Camp Output Field General 7 4 3 7" xfId="24566"/>
    <cellStyle name="Camp Output Field General 7 4 3 8" xfId="24567"/>
    <cellStyle name="Camp Output Field General 7 4 4" xfId="24568"/>
    <cellStyle name="Camp Output Field General 7 4 4 2" xfId="24569"/>
    <cellStyle name="Camp Output Field General 7 4 4 2 2" xfId="24570"/>
    <cellStyle name="Camp Output Field General 7 4 4 2 2 2" xfId="24571"/>
    <cellStyle name="Camp Output Field General 7 4 4 2 2 3" xfId="24572"/>
    <cellStyle name="Camp Output Field General 7 4 4 2 2 4" xfId="24573"/>
    <cellStyle name="Camp Output Field General 7 4 4 2 2 5" xfId="24574"/>
    <cellStyle name="Camp Output Field General 7 4 4 2 2 6" xfId="24575"/>
    <cellStyle name="Camp Output Field General 7 4 4 2 2 7" xfId="24576"/>
    <cellStyle name="Camp Output Field General 7 4 4 2 2 8" xfId="24577"/>
    <cellStyle name="Camp Output Field General 7 4 4 2 3" xfId="24578"/>
    <cellStyle name="Camp Output Field General 7 4 4 2 3 2" xfId="24579"/>
    <cellStyle name="Camp Output Field General 7 4 4 2 4" xfId="24580"/>
    <cellStyle name="Camp Output Field General 7 4 4 2 5" xfId="24581"/>
    <cellStyle name="Camp Output Field General 7 4 4 2 6" xfId="24582"/>
    <cellStyle name="Camp Output Field General 7 4 4 2 7" xfId="24583"/>
    <cellStyle name="Camp Output Field General 7 4 4 3" xfId="24584"/>
    <cellStyle name="Camp Output Field General 7 4 4 3 2" xfId="24585"/>
    <cellStyle name="Camp Output Field General 7 4 4 3 3" xfId="24586"/>
    <cellStyle name="Camp Output Field General 7 4 4 3 4" xfId="24587"/>
    <cellStyle name="Camp Output Field General 7 4 4 3 5" xfId="24588"/>
    <cellStyle name="Camp Output Field General 7 4 4 3 6" xfId="24589"/>
    <cellStyle name="Camp Output Field General 7 4 4 3 7" xfId="24590"/>
    <cellStyle name="Camp Output Field General 7 4 4 4" xfId="24591"/>
    <cellStyle name="Camp Output Field General 7 4 4 5" xfId="24592"/>
    <cellStyle name="Camp Output Field General 7 4 4 6" xfId="24593"/>
    <cellStyle name="Camp Output Field General 7 4 4 7" xfId="24594"/>
    <cellStyle name="Camp Output Field General 7 4 4 8" xfId="24595"/>
    <cellStyle name="Camp Output Field General 7 4 5" xfId="24596"/>
    <cellStyle name="Camp Output Field General 7 4 5 2" xfId="24597"/>
    <cellStyle name="Camp Output Field General 7 4 5 2 2" xfId="24598"/>
    <cellStyle name="Camp Output Field General 7 4 5 2 3" xfId="24599"/>
    <cellStyle name="Camp Output Field General 7 4 5 2 4" xfId="24600"/>
    <cellStyle name="Camp Output Field General 7 4 5 2 5" xfId="24601"/>
    <cellStyle name="Camp Output Field General 7 4 5 2 6" xfId="24602"/>
    <cellStyle name="Camp Output Field General 7 4 5 2 7" xfId="24603"/>
    <cellStyle name="Camp Output Field General 7 4 5 2 8" xfId="24604"/>
    <cellStyle name="Camp Output Field General 7 4 5 3" xfId="24605"/>
    <cellStyle name="Camp Output Field General 7 4 5 3 2" xfId="24606"/>
    <cellStyle name="Camp Output Field General 7 4 5 4" xfId="24607"/>
    <cellStyle name="Camp Output Field General 7 4 5 5" xfId="24608"/>
    <cellStyle name="Camp Output Field General 7 4 5 6" xfId="24609"/>
    <cellStyle name="Camp Output Field General 7 4 5 7" xfId="24610"/>
    <cellStyle name="Camp Output Field General 7 4 6" xfId="24611"/>
    <cellStyle name="Camp Output Field General 7 4 6 2" xfId="24612"/>
    <cellStyle name="Camp Output Field General 7 4 6 3" xfId="24613"/>
    <cellStyle name="Camp Output Field General 7 4 6 4" xfId="24614"/>
    <cellStyle name="Camp Output Field General 7 4 6 5" xfId="24615"/>
    <cellStyle name="Camp Output Field General 7 4 6 6" xfId="24616"/>
    <cellStyle name="Camp Output Field General 7 4 6 7" xfId="24617"/>
    <cellStyle name="Camp Output Field General 7 4 7" xfId="24618"/>
    <cellStyle name="Camp Output Field General 7 4 8" xfId="24619"/>
    <cellStyle name="Camp Output Field General 7 4 9" xfId="24620"/>
    <cellStyle name="Camp Output Field General 7 5" xfId="24621"/>
    <cellStyle name="Camp Output Field General 7 5 2" xfId="24622"/>
    <cellStyle name="Camp Output Field General 7 5 2 2" xfId="24623"/>
    <cellStyle name="Camp Output Field General 7 5 2 2 2" xfId="24624"/>
    <cellStyle name="Camp Output Field General 7 5 2 2 3" xfId="24625"/>
    <cellStyle name="Camp Output Field General 7 5 2 2 4" xfId="24626"/>
    <cellStyle name="Camp Output Field General 7 5 2 2 5" xfId="24627"/>
    <cellStyle name="Camp Output Field General 7 5 2 2 6" xfId="24628"/>
    <cellStyle name="Camp Output Field General 7 5 2 2 7" xfId="24629"/>
    <cellStyle name="Camp Output Field General 7 5 2 2 8" xfId="24630"/>
    <cellStyle name="Camp Output Field General 7 5 2 3" xfId="24631"/>
    <cellStyle name="Camp Output Field General 7 5 2 3 2" xfId="24632"/>
    <cellStyle name="Camp Output Field General 7 5 2 4" xfId="24633"/>
    <cellStyle name="Camp Output Field General 7 5 2 5" xfId="24634"/>
    <cellStyle name="Camp Output Field General 7 5 2 6" xfId="24635"/>
    <cellStyle name="Camp Output Field General 7 5 2 7" xfId="24636"/>
    <cellStyle name="Camp Output Field General 7 5 3" xfId="24637"/>
    <cellStyle name="Camp Output Field General 7 5 3 2" xfId="24638"/>
    <cellStyle name="Camp Output Field General 7 5 3 3" xfId="24639"/>
    <cellStyle name="Camp Output Field General 7 5 3 4" xfId="24640"/>
    <cellStyle name="Camp Output Field General 7 5 3 5" xfId="24641"/>
    <cellStyle name="Camp Output Field General 7 5 3 6" xfId="24642"/>
    <cellStyle name="Camp Output Field General 7 5 3 7" xfId="24643"/>
    <cellStyle name="Camp Output Field General 7 5 4" xfId="24644"/>
    <cellStyle name="Camp Output Field General 7 5 5" xfId="24645"/>
    <cellStyle name="Camp Output Field General 7 5 6" xfId="24646"/>
    <cellStyle name="Camp Output Field General 7 5 7" xfId="24647"/>
    <cellStyle name="Camp Output Field General 7 5 8" xfId="24648"/>
    <cellStyle name="Camp Output Field General 7 6" xfId="24649"/>
    <cellStyle name="Camp Output Field General 7 6 2" xfId="24650"/>
    <cellStyle name="Camp Output Field General 7 6 2 2" xfId="24651"/>
    <cellStyle name="Camp Output Field General 7 6 2 2 2" xfId="24652"/>
    <cellStyle name="Camp Output Field General 7 6 2 2 3" xfId="24653"/>
    <cellStyle name="Camp Output Field General 7 6 2 2 4" xfId="24654"/>
    <cellStyle name="Camp Output Field General 7 6 2 2 5" xfId="24655"/>
    <cellStyle name="Camp Output Field General 7 6 2 2 6" xfId="24656"/>
    <cellStyle name="Camp Output Field General 7 6 2 2 7" xfId="24657"/>
    <cellStyle name="Camp Output Field General 7 6 2 2 8" xfId="24658"/>
    <cellStyle name="Camp Output Field General 7 6 2 3" xfId="24659"/>
    <cellStyle name="Camp Output Field General 7 6 2 3 2" xfId="24660"/>
    <cellStyle name="Camp Output Field General 7 6 2 4" xfId="24661"/>
    <cellStyle name="Camp Output Field General 7 6 2 5" xfId="24662"/>
    <cellStyle name="Camp Output Field General 7 6 2 6" xfId="24663"/>
    <cellStyle name="Camp Output Field General 7 6 2 7" xfId="24664"/>
    <cellStyle name="Camp Output Field General 7 6 3" xfId="24665"/>
    <cellStyle name="Camp Output Field General 7 6 3 2" xfId="24666"/>
    <cellStyle name="Camp Output Field General 7 6 3 3" xfId="24667"/>
    <cellStyle name="Camp Output Field General 7 6 3 4" xfId="24668"/>
    <cellStyle name="Camp Output Field General 7 6 3 5" xfId="24669"/>
    <cellStyle name="Camp Output Field General 7 6 3 6" xfId="24670"/>
    <cellStyle name="Camp Output Field General 7 6 3 7" xfId="24671"/>
    <cellStyle name="Camp Output Field General 7 6 4" xfId="24672"/>
    <cellStyle name="Camp Output Field General 7 6 5" xfId="24673"/>
    <cellStyle name="Camp Output Field General 7 6 6" xfId="24674"/>
    <cellStyle name="Camp Output Field General 7 6 7" xfId="24675"/>
    <cellStyle name="Camp Output Field General 7 6 8" xfId="24676"/>
    <cellStyle name="Camp Output Field General 7 7" xfId="24677"/>
    <cellStyle name="Camp Output Field General 7 7 2" xfId="24678"/>
    <cellStyle name="Camp Output Field General 7 7 2 2" xfId="24679"/>
    <cellStyle name="Camp Output Field General 7 7 2 2 2" xfId="24680"/>
    <cellStyle name="Camp Output Field General 7 7 2 2 3" xfId="24681"/>
    <cellStyle name="Camp Output Field General 7 7 2 2 4" xfId="24682"/>
    <cellStyle name="Camp Output Field General 7 7 2 2 5" xfId="24683"/>
    <cellStyle name="Camp Output Field General 7 7 2 2 6" xfId="24684"/>
    <cellStyle name="Camp Output Field General 7 7 2 2 7" xfId="24685"/>
    <cellStyle name="Camp Output Field General 7 7 2 2 8" xfId="24686"/>
    <cellStyle name="Camp Output Field General 7 7 2 3" xfId="24687"/>
    <cellStyle name="Camp Output Field General 7 7 2 3 2" xfId="24688"/>
    <cellStyle name="Camp Output Field General 7 7 2 4" xfId="24689"/>
    <cellStyle name="Camp Output Field General 7 7 2 5" xfId="24690"/>
    <cellStyle name="Camp Output Field General 7 7 2 6" xfId="24691"/>
    <cellStyle name="Camp Output Field General 7 7 2 7" xfId="24692"/>
    <cellStyle name="Camp Output Field General 7 7 3" xfId="24693"/>
    <cellStyle name="Camp Output Field General 7 7 3 2" xfId="24694"/>
    <cellStyle name="Camp Output Field General 7 7 3 3" xfId="24695"/>
    <cellStyle name="Camp Output Field General 7 7 3 4" xfId="24696"/>
    <cellStyle name="Camp Output Field General 7 7 3 5" xfId="24697"/>
    <cellStyle name="Camp Output Field General 7 7 3 6" xfId="24698"/>
    <cellStyle name="Camp Output Field General 7 7 3 7" xfId="24699"/>
    <cellStyle name="Camp Output Field General 7 7 4" xfId="24700"/>
    <cellStyle name="Camp Output Field General 7 7 5" xfId="24701"/>
    <cellStyle name="Camp Output Field General 7 7 6" xfId="24702"/>
    <cellStyle name="Camp Output Field General 7 7 7" xfId="24703"/>
    <cellStyle name="Camp Output Field General 7 7 8" xfId="24704"/>
    <cellStyle name="Camp Output Field General 7 8" xfId="24705"/>
    <cellStyle name="Camp Output Field General 7 8 2" xfId="24706"/>
    <cellStyle name="Camp Output Field General 7 8 2 2" xfId="24707"/>
    <cellStyle name="Camp Output Field General 7 8 2 3" xfId="24708"/>
    <cellStyle name="Camp Output Field General 7 8 2 4" xfId="24709"/>
    <cellStyle name="Camp Output Field General 7 8 2 5" xfId="24710"/>
    <cellStyle name="Camp Output Field General 7 8 2 6" xfId="24711"/>
    <cellStyle name="Camp Output Field General 7 8 2 7" xfId="24712"/>
    <cellStyle name="Camp Output Field General 7 8 2 8" xfId="24713"/>
    <cellStyle name="Camp Output Field General 7 8 3" xfId="24714"/>
    <cellStyle name="Camp Output Field General 7 8 3 2" xfId="24715"/>
    <cellStyle name="Camp Output Field General 7 8 4" xfId="24716"/>
    <cellStyle name="Camp Output Field General 7 8 5" xfId="24717"/>
    <cellStyle name="Camp Output Field General 7 8 6" xfId="24718"/>
    <cellStyle name="Camp Output Field General 7 8 7" xfId="24719"/>
    <cellStyle name="Camp Output Field General 7 9" xfId="24720"/>
    <cellStyle name="Camp Output Field General 7 9 2" xfId="24721"/>
    <cellStyle name="Camp Output Field General 7 9 3" xfId="24722"/>
    <cellStyle name="Camp Output Field General 7 9 4" xfId="24723"/>
    <cellStyle name="Camp Output Field General 7 9 5" xfId="24724"/>
    <cellStyle name="Camp Output Field General 7 9 6" xfId="24725"/>
    <cellStyle name="Camp Output Field General 7 9 7" xfId="24726"/>
    <cellStyle name="Camp Output Field General 8" xfId="24727"/>
    <cellStyle name="Camp Output Field General 8 10" xfId="24728"/>
    <cellStyle name="Camp Output Field General 8 11" xfId="24729"/>
    <cellStyle name="Camp Output Field General 8 12" xfId="24730"/>
    <cellStyle name="Camp Output Field General 8 13" xfId="24731"/>
    <cellStyle name="Camp Output Field General 8 14" xfId="24732"/>
    <cellStyle name="Camp Output Field General 8 2" xfId="24733"/>
    <cellStyle name="Camp Output Field General 8 2 10" xfId="24734"/>
    <cellStyle name="Camp Output Field General 8 2 11" xfId="24735"/>
    <cellStyle name="Camp Output Field General 8 2 12" xfId="24736"/>
    <cellStyle name="Camp Output Field General 8 2 2" xfId="24737"/>
    <cellStyle name="Camp Output Field General 8 2 2 10" xfId="24738"/>
    <cellStyle name="Camp Output Field General 8 2 2 11" xfId="24739"/>
    <cellStyle name="Camp Output Field General 8 2 2 2" xfId="24740"/>
    <cellStyle name="Camp Output Field General 8 2 2 2 2" xfId="24741"/>
    <cellStyle name="Camp Output Field General 8 2 2 2 2 2" xfId="24742"/>
    <cellStyle name="Camp Output Field General 8 2 2 2 2 2 2" xfId="24743"/>
    <cellStyle name="Camp Output Field General 8 2 2 2 2 2 3" xfId="24744"/>
    <cellStyle name="Camp Output Field General 8 2 2 2 2 2 4" xfId="24745"/>
    <cellStyle name="Camp Output Field General 8 2 2 2 2 2 5" xfId="24746"/>
    <cellStyle name="Camp Output Field General 8 2 2 2 2 2 6" xfId="24747"/>
    <cellStyle name="Camp Output Field General 8 2 2 2 2 2 7" xfId="24748"/>
    <cellStyle name="Camp Output Field General 8 2 2 2 2 2 8" xfId="24749"/>
    <cellStyle name="Camp Output Field General 8 2 2 2 2 3" xfId="24750"/>
    <cellStyle name="Camp Output Field General 8 2 2 2 2 3 2" xfId="24751"/>
    <cellStyle name="Camp Output Field General 8 2 2 2 2 4" xfId="24752"/>
    <cellStyle name="Camp Output Field General 8 2 2 2 2 5" xfId="24753"/>
    <cellStyle name="Camp Output Field General 8 2 2 2 2 6" xfId="24754"/>
    <cellStyle name="Camp Output Field General 8 2 2 2 2 7" xfId="24755"/>
    <cellStyle name="Camp Output Field General 8 2 2 2 3" xfId="24756"/>
    <cellStyle name="Camp Output Field General 8 2 2 2 3 2" xfId="24757"/>
    <cellStyle name="Camp Output Field General 8 2 2 2 3 3" xfId="24758"/>
    <cellStyle name="Camp Output Field General 8 2 2 2 3 4" xfId="24759"/>
    <cellStyle name="Camp Output Field General 8 2 2 2 3 5" xfId="24760"/>
    <cellStyle name="Camp Output Field General 8 2 2 2 3 6" xfId="24761"/>
    <cellStyle name="Camp Output Field General 8 2 2 2 3 7" xfId="24762"/>
    <cellStyle name="Camp Output Field General 8 2 2 2 4" xfId="24763"/>
    <cellStyle name="Camp Output Field General 8 2 2 2 5" xfId="24764"/>
    <cellStyle name="Camp Output Field General 8 2 2 2 6" xfId="24765"/>
    <cellStyle name="Camp Output Field General 8 2 2 2 7" xfId="24766"/>
    <cellStyle name="Camp Output Field General 8 2 2 2 8" xfId="24767"/>
    <cellStyle name="Camp Output Field General 8 2 2 3" xfId="24768"/>
    <cellStyle name="Camp Output Field General 8 2 2 3 2" xfId="24769"/>
    <cellStyle name="Camp Output Field General 8 2 2 3 2 2" xfId="24770"/>
    <cellStyle name="Camp Output Field General 8 2 2 3 2 2 2" xfId="24771"/>
    <cellStyle name="Camp Output Field General 8 2 2 3 2 2 3" xfId="24772"/>
    <cellStyle name="Camp Output Field General 8 2 2 3 2 2 4" xfId="24773"/>
    <cellStyle name="Camp Output Field General 8 2 2 3 2 2 5" xfId="24774"/>
    <cellStyle name="Camp Output Field General 8 2 2 3 2 2 6" xfId="24775"/>
    <cellStyle name="Camp Output Field General 8 2 2 3 2 2 7" xfId="24776"/>
    <cellStyle name="Camp Output Field General 8 2 2 3 2 2 8" xfId="24777"/>
    <cellStyle name="Camp Output Field General 8 2 2 3 2 3" xfId="24778"/>
    <cellStyle name="Camp Output Field General 8 2 2 3 2 3 2" xfId="24779"/>
    <cellStyle name="Camp Output Field General 8 2 2 3 2 4" xfId="24780"/>
    <cellStyle name="Camp Output Field General 8 2 2 3 2 5" xfId="24781"/>
    <cellStyle name="Camp Output Field General 8 2 2 3 2 6" xfId="24782"/>
    <cellStyle name="Camp Output Field General 8 2 2 3 2 7" xfId="24783"/>
    <cellStyle name="Camp Output Field General 8 2 2 3 3" xfId="24784"/>
    <cellStyle name="Camp Output Field General 8 2 2 3 3 2" xfId="24785"/>
    <cellStyle name="Camp Output Field General 8 2 2 3 3 3" xfId="24786"/>
    <cellStyle name="Camp Output Field General 8 2 2 3 3 4" xfId="24787"/>
    <cellStyle name="Camp Output Field General 8 2 2 3 3 5" xfId="24788"/>
    <cellStyle name="Camp Output Field General 8 2 2 3 3 6" xfId="24789"/>
    <cellStyle name="Camp Output Field General 8 2 2 3 3 7" xfId="24790"/>
    <cellStyle name="Camp Output Field General 8 2 2 3 4" xfId="24791"/>
    <cellStyle name="Camp Output Field General 8 2 2 3 5" xfId="24792"/>
    <cellStyle name="Camp Output Field General 8 2 2 3 6" xfId="24793"/>
    <cellStyle name="Camp Output Field General 8 2 2 3 7" xfId="24794"/>
    <cellStyle name="Camp Output Field General 8 2 2 3 8" xfId="24795"/>
    <cellStyle name="Camp Output Field General 8 2 2 4" xfId="24796"/>
    <cellStyle name="Camp Output Field General 8 2 2 4 2" xfId="24797"/>
    <cellStyle name="Camp Output Field General 8 2 2 4 2 2" xfId="24798"/>
    <cellStyle name="Camp Output Field General 8 2 2 4 2 2 2" xfId="24799"/>
    <cellStyle name="Camp Output Field General 8 2 2 4 2 2 3" xfId="24800"/>
    <cellStyle name="Camp Output Field General 8 2 2 4 2 2 4" xfId="24801"/>
    <cellStyle name="Camp Output Field General 8 2 2 4 2 2 5" xfId="24802"/>
    <cellStyle name="Camp Output Field General 8 2 2 4 2 2 6" xfId="24803"/>
    <cellStyle name="Camp Output Field General 8 2 2 4 2 2 7" xfId="24804"/>
    <cellStyle name="Camp Output Field General 8 2 2 4 2 2 8" xfId="24805"/>
    <cellStyle name="Camp Output Field General 8 2 2 4 2 3" xfId="24806"/>
    <cellStyle name="Camp Output Field General 8 2 2 4 2 3 2" xfId="24807"/>
    <cellStyle name="Camp Output Field General 8 2 2 4 2 4" xfId="24808"/>
    <cellStyle name="Camp Output Field General 8 2 2 4 2 5" xfId="24809"/>
    <cellStyle name="Camp Output Field General 8 2 2 4 2 6" xfId="24810"/>
    <cellStyle name="Camp Output Field General 8 2 2 4 2 7" xfId="24811"/>
    <cellStyle name="Camp Output Field General 8 2 2 4 3" xfId="24812"/>
    <cellStyle name="Camp Output Field General 8 2 2 4 3 2" xfId="24813"/>
    <cellStyle name="Camp Output Field General 8 2 2 4 3 3" xfId="24814"/>
    <cellStyle name="Camp Output Field General 8 2 2 4 3 4" xfId="24815"/>
    <cellStyle name="Camp Output Field General 8 2 2 4 3 5" xfId="24816"/>
    <cellStyle name="Camp Output Field General 8 2 2 4 3 6" xfId="24817"/>
    <cellStyle name="Camp Output Field General 8 2 2 4 3 7" xfId="24818"/>
    <cellStyle name="Camp Output Field General 8 2 2 4 4" xfId="24819"/>
    <cellStyle name="Camp Output Field General 8 2 2 4 5" xfId="24820"/>
    <cellStyle name="Camp Output Field General 8 2 2 4 6" xfId="24821"/>
    <cellStyle name="Camp Output Field General 8 2 2 4 7" xfId="24822"/>
    <cellStyle name="Camp Output Field General 8 2 2 4 8" xfId="24823"/>
    <cellStyle name="Camp Output Field General 8 2 2 5" xfId="24824"/>
    <cellStyle name="Camp Output Field General 8 2 2 5 2" xfId="24825"/>
    <cellStyle name="Camp Output Field General 8 2 2 5 2 2" xfId="24826"/>
    <cellStyle name="Camp Output Field General 8 2 2 5 2 3" xfId="24827"/>
    <cellStyle name="Camp Output Field General 8 2 2 5 2 4" xfId="24828"/>
    <cellStyle name="Camp Output Field General 8 2 2 5 2 5" xfId="24829"/>
    <cellStyle name="Camp Output Field General 8 2 2 5 2 6" xfId="24830"/>
    <cellStyle name="Camp Output Field General 8 2 2 5 2 7" xfId="24831"/>
    <cellStyle name="Camp Output Field General 8 2 2 5 2 8" xfId="24832"/>
    <cellStyle name="Camp Output Field General 8 2 2 5 3" xfId="24833"/>
    <cellStyle name="Camp Output Field General 8 2 2 5 3 2" xfId="24834"/>
    <cellStyle name="Camp Output Field General 8 2 2 5 4" xfId="24835"/>
    <cellStyle name="Camp Output Field General 8 2 2 5 5" xfId="24836"/>
    <cellStyle name="Camp Output Field General 8 2 2 5 6" xfId="24837"/>
    <cellStyle name="Camp Output Field General 8 2 2 5 7" xfId="24838"/>
    <cellStyle name="Camp Output Field General 8 2 2 6" xfId="24839"/>
    <cellStyle name="Camp Output Field General 8 2 2 6 2" xfId="24840"/>
    <cellStyle name="Camp Output Field General 8 2 2 6 3" xfId="24841"/>
    <cellStyle name="Camp Output Field General 8 2 2 6 4" xfId="24842"/>
    <cellStyle name="Camp Output Field General 8 2 2 6 5" xfId="24843"/>
    <cellStyle name="Camp Output Field General 8 2 2 6 6" xfId="24844"/>
    <cellStyle name="Camp Output Field General 8 2 2 6 7" xfId="24845"/>
    <cellStyle name="Camp Output Field General 8 2 2 7" xfId="24846"/>
    <cellStyle name="Camp Output Field General 8 2 2 8" xfId="24847"/>
    <cellStyle name="Camp Output Field General 8 2 2 9" xfId="24848"/>
    <cellStyle name="Camp Output Field General 8 2 3" xfId="24849"/>
    <cellStyle name="Camp Output Field General 8 2 3 2" xfId="24850"/>
    <cellStyle name="Camp Output Field General 8 2 3 2 2" xfId="24851"/>
    <cellStyle name="Camp Output Field General 8 2 3 2 2 2" xfId="24852"/>
    <cellStyle name="Camp Output Field General 8 2 3 2 2 3" xfId="24853"/>
    <cellStyle name="Camp Output Field General 8 2 3 2 2 4" xfId="24854"/>
    <cellStyle name="Camp Output Field General 8 2 3 2 2 5" xfId="24855"/>
    <cellStyle name="Camp Output Field General 8 2 3 2 2 6" xfId="24856"/>
    <cellStyle name="Camp Output Field General 8 2 3 2 2 7" xfId="24857"/>
    <cellStyle name="Camp Output Field General 8 2 3 2 2 8" xfId="24858"/>
    <cellStyle name="Camp Output Field General 8 2 3 2 3" xfId="24859"/>
    <cellStyle name="Camp Output Field General 8 2 3 2 3 2" xfId="24860"/>
    <cellStyle name="Camp Output Field General 8 2 3 2 4" xfId="24861"/>
    <cellStyle name="Camp Output Field General 8 2 3 2 5" xfId="24862"/>
    <cellStyle name="Camp Output Field General 8 2 3 2 6" xfId="24863"/>
    <cellStyle name="Camp Output Field General 8 2 3 2 7" xfId="24864"/>
    <cellStyle name="Camp Output Field General 8 2 3 3" xfId="24865"/>
    <cellStyle name="Camp Output Field General 8 2 3 3 2" xfId="24866"/>
    <cellStyle name="Camp Output Field General 8 2 3 3 3" xfId="24867"/>
    <cellStyle name="Camp Output Field General 8 2 3 3 4" xfId="24868"/>
    <cellStyle name="Camp Output Field General 8 2 3 3 5" xfId="24869"/>
    <cellStyle name="Camp Output Field General 8 2 3 3 6" xfId="24870"/>
    <cellStyle name="Camp Output Field General 8 2 3 3 7" xfId="24871"/>
    <cellStyle name="Camp Output Field General 8 2 3 4" xfId="24872"/>
    <cellStyle name="Camp Output Field General 8 2 3 5" xfId="24873"/>
    <cellStyle name="Camp Output Field General 8 2 3 6" xfId="24874"/>
    <cellStyle name="Camp Output Field General 8 2 3 7" xfId="24875"/>
    <cellStyle name="Camp Output Field General 8 2 3 8" xfId="24876"/>
    <cellStyle name="Camp Output Field General 8 2 4" xfId="24877"/>
    <cellStyle name="Camp Output Field General 8 2 4 2" xfId="24878"/>
    <cellStyle name="Camp Output Field General 8 2 4 2 2" xfId="24879"/>
    <cellStyle name="Camp Output Field General 8 2 4 2 2 2" xfId="24880"/>
    <cellStyle name="Camp Output Field General 8 2 4 2 2 3" xfId="24881"/>
    <cellStyle name="Camp Output Field General 8 2 4 2 2 4" xfId="24882"/>
    <cellStyle name="Camp Output Field General 8 2 4 2 2 5" xfId="24883"/>
    <cellStyle name="Camp Output Field General 8 2 4 2 2 6" xfId="24884"/>
    <cellStyle name="Camp Output Field General 8 2 4 2 2 7" xfId="24885"/>
    <cellStyle name="Camp Output Field General 8 2 4 2 2 8" xfId="24886"/>
    <cellStyle name="Camp Output Field General 8 2 4 2 3" xfId="24887"/>
    <cellStyle name="Camp Output Field General 8 2 4 2 3 2" xfId="24888"/>
    <cellStyle name="Camp Output Field General 8 2 4 2 4" xfId="24889"/>
    <cellStyle name="Camp Output Field General 8 2 4 2 5" xfId="24890"/>
    <cellStyle name="Camp Output Field General 8 2 4 2 6" xfId="24891"/>
    <cellStyle name="Camp Output Field General 8 2 4 2 7" xfId="24892"/>
    <cellStyle name="Camp Output Field General 8 2 4 3" xfId="24893"/>
    <cellStyle name="Camp Output Field General 8 2 4 3 2" xfId="24894"/>
    <cellStyle name="Camp Output Field General 8 2 4 3 3" xfId="24895"/>
    <cellStyle name="Camp Output Field General 8 2 4 3 4" xfId="24896"/>
    <cellStyle name="Camp Output Field General 8 2 4 3 5" xfId="24897"/>
    <cellStyle name="Camp Output Field General 8 2 4 3 6" xfId="24898"/>
    <cellStyle name="Camp Output Field General 8 2 4 3 7" xfId="24899"/>
    <cellStyle name="Camp Output Field General 8 2 4 4" xfId="24900"/>
    <cellStyle name="Camp Output Field General 8 2 4 5" xfId="24901"/>
    <cellStyle name="Camp Output Field General 8 2 4 6" xfId="24902"/>
    <cellStyle name="Camp Output Field General 8 2 4 7" xfId="24903"/>
    <cellStyle name="Camp Output Field General 8 2 4 8" xfId="24904"/>
    <cellStyle name="Camp Output Field General 8 2 5" xfId="24905"/>
    <cellStyle name="Camp Output Field General 8 2 5 2" xfId="24906"/>
    <cellStyle name="Camp Output Field General 8 2 5 2 2" xfId="24907"/>
    <cellStyle name="Camp Output Field General 8 2 5 2 2 2" xfId="24908"/>
    <cellStyle name="Camp Output Field General 8 2 5 2 2 3" xfId="24909"/>
    <cellStyle name="Camp Output Field General 8 2 5 2 2 4" xfId="24910"/>
    <cellStyle name="Camp Output Field General 8 2 5 2 2 5" xfId="24911"/>
    <cellStyle name="Camp Output Field General 8 2 5 2 2 6" xfId="24912"/>
    <cellStyle name="Camp Output Field General 8 2 5 2 2 7" xfId="24913"/>
    <cellStyle name="Camp Output Field General 8 2 5 2 2 8" xfId="24914"/>
    <cellStyle name="Camp Output Field General 8 2 5 2 3" xfId="24915"/>
    <cellStyle name="Camp Output Field General 8 2 5 2 3 2" xfId="24916"/>
    <cellStyle name="Camp Output Field General 8 2 5 2 4" xfId="24917"/>
    <cellStyle name="Camp Output Field General 8 2 5 2 5" xfId="24918"/>
    <cellStyle name="Camp Output Field General 8 2 5 2 6" xfId="24919"/>
    <cellStyle name="Camp Output Field General 8 2 5 2 7" xfId="24920"/>
    <cellStyle name="Camp Output Field General 8 2 5 3" xfId="24921"/>
    <cellStyle name="Camp Output Field General 8 2 5 3 2" xfId="24922"/>
    <cellStyle name="Camp Output Field General 8 2 5 3 3" xfId="24923"/>
    <cellStyle name="Camp Output Field General 8 2 5 3 4" xfId="24924"/>
    <cellStyle name="Camp Output Field General 8 2 5 3 5" xfId="24925"/>
    <cellStyle name="Camp Output Field General 8 2 5 3 6" xfId="24926"/>
    <cellStyle name="Camp Output Field General 8 2 5 3 7" xfId="24927"/>
    <cellStyle name="Camp Output Field General 8 2 5 4" xfId="24928"/>
    <cellStyle name="Camp Output Field General 8 2 5 5" xfId="24929"/>
    <cellStyle name="Camp Output Field General 8 2 5 6" xfId="24930"/>
    <cellStyle name="Camp Output Field General 8 2 5 7" xfId="24931"/>
    <cellStyle name="Camp Output Field General 8 2 5 8" xfId="24932"/>
    <cellStyle name="Camp Output Field General 8 2 6" xfId="24933"/>
    <cellStyle name="Camp Output Field General 8 2 6 2" xfId="24934"/>
    <cellStyle name="Camp Output Field General 8 2 6 2 2" xfId="24935"/>
    <cellStyle name="Camp Output Field General 8 2 6 2 3" xfId="24936"/>
    <cellStyle name="Camp Output Field General 8 2 6 2 4" xfId="24937"/>
    <cellStyle name="Camp Output Field General 8 2 6 2 5" xfId="24938"/>
    <cellStyle name="Camp Output Field General 8 2 6 2 6" xfId="24939"/>
    <cellStyle name="Camp Output Field General 8 2 6 2 7" xfId="24940"/>
    <cellStyle name="Camp Output Field General 8 2 6 2 8" xfId="24941"/>
    <cellStyle name="Camp Output Field General 8 2 6 3" xfId="24942"/>
    <cellStyle name="Camp Output Field General 8 2 6 3 2" xfId="24943"/>
    <cellStyle name="Camp Output Field General 8 2 6 4" xfId="24944"/>
    <cellStyle name="Camp Output Field General 8 2 6 5" xfId="24945"/>
    <cellStyle name="Camp Output Field General 8 2 6 6" xfId="24946"/>
    <cellStyle name="Camp Output Field General 8 2 6 7" xfId="24947"/>
    <cellStyle name="Camp Output Field General 8 2 7" xfId="24948"/>
    <cellStyle name="Camp Output Field General 8 2 7 2" xfId="24949"/>
    <cellStyle name="Camp Output Field General 8 2 7 3" xfId="24950"/>
    <cellStyle name="Camp Output Field General 8 2 7 4" xfId="24951"/>
    <cellStyle name="Camp Output Field General 8 2 7 5" xfId="24952"/>
    <cellStyle name="Camp Output Field General 8 2 7 6" xfId="24953"/>
    <cellStyle name="Camp Output Field General 8 2 7 7" xfId="24954"/>
    <cellStyle name="Camp Output Field General 8 2 8" xfId="24955"/>
    <cellStyle name="Camp Output Field General 8 2 9" xfId="24956"/>
    <cellStyle name="Camp Output Field General 8 3" xfId="24957"/>
    <cellStyle name="Camp Output Field General 8 3 10" xfId="24958"/>
    <cellStyle name="Camp Output Field General 8 3 11" xfId="24959"/>
    <cellStyle name="Camp Output Field General 8 3 2" xfId="24960"/>
    <cellStyle name="Camp Output Field General 8 3 2 2" xfId="24961"/>
    <cellStyle name="Camp Output Field General 8 3 2 2 2" xfId="24962"/>
    <cellStyle name="Camp Output Field General 8 3 2 2 2 2" xfId="24963"/>
    <cellStyle name="Camp Output Field General 8 3 2 2 2 3" xfId="24964"/>
    <cellStyle name="Camp Output Field General 8 3 2 2 2 4" xfId="24965"/>
    <cellStyle name="Camp Output Field General 8 3 2 2 2 5" xfId="24966"/>
    <cellStyle name="Camp Output Field General 8 3 2 2 2 6" xfId="24967"/>
    <cellStyle name="Camp Output Field General 8 3 2 2 2 7" xfId="24968"/>
    <cellStyle name="Camp Output Field General 8 3 2 2 2 8" xfId="24969"/>
    <cellStyle name="Camp Output Field General 8 3 2 2 3" xfId="24970"/>
    <cellStyle name="Camp Output Field General 8 3 2 2 3 2" xfId="24971"/>
    <cellStyle name="Camp Output Field General 8 3 2 2 4" xfId="24972"/>
    <cellStyle name="Camp Output Field General 8 3 2 2 5" xfId="24973"/>
    <cellStyle name="Camp Output Field General 8 3 2 2 6" xfId="24974"/>
    <cellStyle name="Camp Output Field General 8 3 2 2 7" xfId="24975"/>
    <cellStyle name="Camp Output Field General 8 3 2 3" xfId="24976"/>
    <cellStyle name="Camp Output Field General 8 3 2 3 2" xfId="24977"/>
    <cellStyle name="Camp Output Field General 8 3 2 3 3" xfId="24978"/>
    <cellStyle name="Camp Output Field General 8 3 2 3 4" xfId="24979"/>
    <cellStyle name="Camp Output Field General 8 3 2 3 5" xfId="24980"/>
    <cellStyle name="Camp Output Field General 8 3 2 3 6" xfId="24981"/>
    <cellStyle name="Camp Output Field General 8 3 2 3 7" xfId="24982"/>
    <cellStyle name="Camp Output Field General 8 3 2 4" xfId="24983"/>
    <cellStyle name="Camp Output Field General 8 3 2 5" xfId="24984"/>
    <cellStyle name="Camp Output Field General 8 3 2 6" xfId="24985"/>
    <cellStyle name="Camp Output Field General 8 3 2 7" xfId="24986"/>
    <cellStyle name="Camp Output Field General 8 3 2 8" xfId="24987"/>
    <cellStyle name="Camp Output Field General 8 3 3" xfId="24988"/>
    <cellStyle name="Camp Output Field General 8 3 3 2" xfId="24989"/>
    <cellStyle name="Camp Output Field General 8 3 3 2 2" xfId="24990"/>
    <cellStyle name="Camp Output Field General 8 3 3 2 2 2" xfId="24991"/>
    <cellStyle name="Camp Output Field General 8 3 3 2 2 3" xfId="24992"/>
    <cellStyle name="Camp Output Field General 8 3 3 2 2 4" xfId="24993"/>
    <cellStyle name="Camp Output Field General 8 3 3 2 2 5" xfId="24994"/>
    <cellStyle name="Camp Output Field General 8 3 3 2 2 6" xfId="24995"/>
    <cellStyle name="Camp Output Field General 8 3 3 2 2 7" xfId="24996"/>
    <cellStyle name="Camp Output Field General 8 3 3 2 2 8" xfId="24997"/>
    <cellStyle name="Camp Output Field General 8 3 3 2 3" xfId="24998"/>
    <cellStyle name="Camp Output Field General 8 3 3 2 3 2" xfId="24999"/>
    <cellStyle name="Camp Output Field General 8 3 3 2 4" xfId="25000"/>
    <cellStyle name="Camp Output Field General 8 3 3 2 5" xfId="25001"/>
    <cellStyle name="Camp Output Field General 8 3 3 2 6" xfId="25002"/>
    <cellStyle name="Camp Output Field General 8 3 3 2 7" xfId="25003"/>
    <cellStyle name="Camp Output Field General 8 3 3 3" xfId="25004"/>
    <cellStyle name="Camp Output Field General 8 3 3 3 2" xfId="25005"/>
    <cellStyle name="Camp Output Field General 8 3 3 3 3" xfId="25006"/>
    <cellStyle name="Camp Output Field General 8 3 3 3 4" xfId="25007"/>
    <cellStyle name="Camp Output Field General 8 3 3 3 5" xfId="25008"/>
    <cellStyle name="Camp Output Field General 8 3 3 3 6" xfId="25009"/>
    <cellStyle name="Camp Output Field General 8 3 3 3 7" xfId="25010"/>
    <cellStyle name="Camp Output Field General 8 3 3 4" xfId="25011"/>
    <cellStyle name="Camp Output Field General 8 3 3 5" xfId="25012"/>
    <cellStyle name="Camp Output Field General 8 3 3 6" xfId="25013"/>
    <cellStyle name="Camp Output Field General 8 3 3 7" xfId="25014"/>
    <cellStyle name="Camp Output Field General 8 3 3 8" xfId="25015"/>
    <cellStyle name="Camp Output Field General 8 3 4" xfId="25016"/>
    <cellStyle name="Camp Output Field General 8 3 4 2" xfId="25017"/>
    <cellStyle name="Camp Output Field General 8 3 4 2 2" xfId="25018"/>
    <cellStyle name="Camp Output Field General 8 3 4 2 2 2" xfId="25019"/>
    <cellStyle name="Camp Output Field General 8 3 4 2 2 3" xfId="25020"/>
    <cellStyle name="Camp Output Field General 8 3 4 2 2 4" xfId="25021"/>
    <cellStyle name="Camp Output Field General 8 3 4 2 2 5" xfId="25022"/>
    <cellStyle name="Camp Output Field General 8 3 4 2 2 6" xfId="25023"/>
    <cellStyle name="Camp Output Field General 8 3 4 2 2 7" xfId="25024"/>
    <cellStyle name="Camp Output Field General 8 3 4 2 2 8" xfId="25025"/>
    <cellStyle name="Camp Output Field General 8 3 4 2 3" xfId="25026"/>
    <cellStyle name="Camp Output Field General 8 3 4 2 3 2" xfId="25027"/>
    <cellStyle name="Camp Output Field General 8 3 4 2 4" xfId="25028"/>
    <cellStyle name="Camp Output Field General 8 3 4 2 5" xfId="25029"/>
    <cellStyle name="Camp Output Field General 8 3 4 2 6" xfId="25030"/>
    <cellStyle name="Camp Output Field General 8 3 4 2 7" xfId="25031"/>
    <cellStyle name="Camp Output Field General 8 3 4 3" xfId="25032"/>
    <cellStyle name="Camp Output Field General 8 3 4 3 2" xfId="25033"/>
    <cellStyle name="Camp Output Field General 8 3 4 3 3" xfId="25034"/>
    <cellStyle name="Camp Output Field General 8 3 4 3 4" xfId="25035"/>
    <cellStyle name="Camp Output Field General 8 3 4 3 5" xfId="25036"/>
    <cellStyle name="Camp Output Field General 8 3 4 3 6" xfId="25037"/>
    <cellStyle name="Camp Output Field General 8 3 4 3 7" xfId="25038"/>
    <cellStyle name="Camp Output Field General 8 3 4 4" xfId="25039"/>
    <cellStyle name="Camp Output Field General 8 3 4 5" xfId="25040"/>
    <cellStyle name="Camp Output Field General 8 3 4 6" xfId="25041"/>
    <cellStyle name="Camp Output Field General 8 3 4 7" xfId="25042"/>
    <cellStyle name="Camp Output Field General 8 3 4 8" xfId="25043"/>
    <cellStyle name="Camp Output Field General 8 3 5" xfId="25044"/>
    <cellStyle name="Camp Output Field General 8 3 5 2" xfId="25045"/>
    <cellStyle name="Camp Output Field General 8 3 5 2 2" xfId="25046"/>
    <cellStyle name="Camp Output Field General 8 3 5 2 3" xfId="25047"/>
    <cellStyle name="Camp Output Field General 8 3 5 2 4" xfId="25048"/>
    <cellStyle name="Camp Output Field General 8 3 5 2 5" xfId="25049"/>
    <cellStyle name="Camp Output Field General 8 3 5 2 6" xfId="25050"/>
    <cellStyle name="Camp Output Field General 8 3 5 2 7" xfId="25051"/>
    <cellStyle name="Camp Output Field General 8 3 5 2 8" xfId="25052"/>
    <cellStyle name="Camp Output Field General 8 3 5 3" xfId="25053"/>
    <cellStyle name="Camp Output Field General 8 3 5 3 2" xfId="25054"/>
    <cellStyle name="Camp Output Field General 8 3 5 4" xfId="25055"/>
    <cellStyle name="Camp Output Field General 8 3 5 5" xfId="25056"/>
    <cellStyle name="Camp Output Field General 8 3 5 6" xfId="25057"/>
    <cellStyle name="Camp Output Field General 8 3 5 7" xfId="25058"/>
    <cellStyle name="Camp Output Field General 8 3 6" xfId="25059"/>
    <cellStyle name="Camp Output Field General 8 3 6 2" xfId="25060"/>
    <cellStyle name="Camp Output Field General 8 3 6 3" xfId="25061"/>
    <cellStyle name="Camp Output Field General 8 3 6 4" xfId="25062"/>
    <cellStyle name="Camp Output Field General 8 3 6 5" xfId="25063"/>
    <cellStyle name="Camp Output Field General 8 3 6 6" xfId="25064"/>
    <cellStyle name="Camp Output Field General 8 3 6 7" xfId="25065"/>
    <cellStyle name="Camp Output Field General 8 3 7" xfId="25066"/>
    <cellStyle name="Camp Output Field General 8 3 8" xfId="25067"/>
    <cellStyle name="Camp Output Field General 8 3 9" xfId="25068"/>
    <cellStyle name="Camp Output Field General 8 4" xfId="25069"/>
    <cellStyle name="Camp Output Field General 8 4 10" xfId="25070"/>
    <cellStyle name="Camp Output Field General 8 4 11" xfId="25071"/>
    <cellStyle name="Camp Output Field General 8 4 2" xfId="25072"/>
    <cellStyle name="Camp Output Field General 8 4 2 2" xfId="25073"/>
    <cellStyle name="Camp Output Field General 8 4 2 2 2" xfId="25074"/>
    <cellStyle name="Camp Output Field General 8 4 2 2 2 2" xfId="25075"/>
    <cellStyle name="Camp Output Field General 8 4 2 2 2 3" xfId="25076"/>
    <cellStyle name="Camp Output Field General 8 4 2 2 2 4" xfId="25077"/>
    <cellStyle name="Camp Output Field General 8 4 2 2 2 5" xfId="25078"/>
    <cellStyle name="Camp Output Field General 8 4 2 2 2 6" xfId="25079"/>
    <cellStyle name="Camp Output Field General 8 4 2 2 2 7" xfId="25080"/>
    <cellStyle name="Camp Output Field General 8 4 2 2 2 8" xfId="25081"/>
    <cellStyle name="Camp Output Field General 8 4 2 2 3" xfId="25082"/>
    <cellStyle name="Camp Output Field General 8 4 2 2 3 2" xfId="25083"/>
    <cellStyle name="Camp Output Field General 8 4 2 2 4" xfId="25084"/>
    <cellStyle name="Camp Output Field General 8 4 2 2 5" xfId="25085"/>
    <cellStyle name="Camp Output Field General 8 4 2 2 6" xfId="25086"/>
    <cellStyle name="Camp Output Field General 8 4 2 2 7" xfId="25087"/>
    <cellStyle name="Camp Output Field General 8 4 2 3" xfId="25088"/>
    <cellStyle name="Camp Output Field General 8 4 2 3 2" xfId="25089"/>
    <cellStyle name="Camp Output Field General 8 4 2 3 3" xfId="25090"/>
    <cellStyle name="Camp Output Field General 8 4 2 3 4" xfId="25091"/>
    <cellStyle name="Camp Output Field General 8 4 2 3 5" xfId="25092"/>
    <cellStyle name="Camp Output Field General 8 4 2 3 6" xfId="25093"/>
    <cellStyle name="Camp Output Field General 8 4 2 3 7" xfId="25094"/>
    <cellStyle name="Camp Output Field General 8 4 2 4" xfId="25095"/>
    <cellStyle name="Camp Output Field General 8 4 2 5" xfId="25096"/>
    <cellStyle name="Camp Output Field General 8 4 2 6" xfId="25097"/>
    <cellStyle name="Camp Output Field General 8 4 2 7" xfId="25098"/>
    <cellStyle name="Camp Output Field General 8 4 2 8" xfId="25099"/>
    <cellStyle name="Camp Output Field General 8 4 3" xfId="25100"/>
    <cellStyle name="Camp Output Field General 8 4 3 2" xfId="25101"/>
    <cellStyle name="Camp Output Field General 8 4 3 2 2" xfId="25102"/>
    <cellStyle name="Camp Output Field General 8 4 3 2 2 2" xfId="25103"/>
    <cellStyle name="Camp Output Field General 8 4 3 2 2 3" xfId="25104"/>
    <cellStyle name="Camp Output Field General 8 4 3 2 2 4" xfId="25105"/>
    <cellStyle name="Camp Output Field General 8 4 3 2 2 5" xfId="25106"/>
    <cellStyle name="Camp Output Field General 8 4 3 2 2 6" xfId="25107"/>
    <cellStyle name="Camp Output Field General 8 4 3 2 2 7" xfId="25108"/>
    <cellStyle name="Camp Output Field General 8 4 3 2 2 8" xfId="25109"/>
    <cellStyle name="Camp Output Field General 8 4 3 2 3" xfId="25110"/>
    <cellStyle name="Camp Output Field General 8 4 3 2 3 2" xfId="25111"/>
    <cellStyle name="Camp Output Field General 8 4 3 2 4" xfId="25112"/>
    <cellStyle name="Camp Output Field General 8 4 3 2 5" xfId="25113"/>
    <cellStyle name="Camp Output Field General 8 4 3 2 6" xfId="25114"/>
    <cellStyle name="Camp Output Field General 8 4 3 2 7" xfId="25115"/>
    <cellStyle name="Camp Output Field General 8 4 3 3" xfId="25116"/>
    <cellStyle name="Camp Output Field General 8 4 3 3 2" xfId="25117"/>
    <cellStyle name="Camp Output Field General 8 4 3 3 3" xfId="25118"/>
    <cellStyle name="Camp Output Field General 8 4 3 3 4" xfId="25119"/>
    <cellStyle name="Camp Output Field General 8 4 3 3 5" xfId="25120"/>
    <cellStyle name="Camp Output Field General 8 4 3 3 6" xfId="25121"/>
    <cellStyle name="Camp Output Field General 8 4 3 3 7" xfId="25122"/>
    <cellStyle name="Camp Output Field General 8 4 3 4" xfId="25123"/>
    <cellStyle name="Camp Output Field General 8 4 3 5" xfId="25124"/>
    <cellStyle name="Camp Output Field General 8 4 3 6" xfId="25125"/>
    <cellStyle name="Camp Output Field General 8 4 3 7" xfId="25126"/>
    <cellStyle name="Camp Output Field General 8 4 3 8" xfId="25127"/>
    <cellStyle name="Camp Output Field General 8 4 4" xfId="25128"/>
    <cellStyle name="Camp Output Field General 8 4 4 2" xfId="25129"/>
    <cellStyle name="Camp Output Field General 8 4 4 2 2" xfId="25130"/>
    <cellStyle name="Camp Output Field General 8 4 4 2 2 2" xfId="25131"/>
    <cellStyle name="Camp Output Field General 8 4 4 2 2 3" xfId="25132"/>
    <cellStyle name="Camp Output Field General 8 4 4 2 2 4" xfId="25133"/>
    <cellStyle name="Camp Output Field General 8 4 4 2 2 5" xfId="25134"/>
    <cellStyle name="Camp Output Field General 8 4 4 2 2 6" xfId="25135"/>
    <cellStyle name="Camp Output Field General 8 4 4 2 2 7" xfId="25136"/>
    <cellStyle name="Camp Output Field General 8 4 4 2 2 8" xfId="25137"/>
    <cellStyle name="Camp Output Field General 8 4 4 2 3" xfId="25138"/>
    <cellStyle name="Camp Output Field General 8 4 4 2 3 2" xfId="25139"/>
    <cellStyle name="Camp Output Field General 8 4 4 2 4" xfId="25140"/>
    <cellStyle name="Camp Output Field General 8 4 4 2 5" xfId="25141"/>
    <cellStyle name="Camp Output Field General 8 4 4 2 6" xfId="25142"/>
    <cellStyle name="Camp Output Field General 8 4 4 2 7" xfId="25143"/>
    <cellStyle name="Camp Output Field General 8 4 4 3" xfId="25144"/>
    <cellStyle name="Camp Output Field General 8 4 4 3 2" xfId="25145"/>
    <cellStyle name="Camp Output Field General 8 4 4 3 3" xfId="25146"/>
    <cellStyle name="Camp Output Field General 8 4 4 3 4" xfId="25147"/>
    <cellStyle name="Camp Output Field General 8 4 4 3 5" xfId="25148"/>
    <cellStyle name="Camp Output Field General 8 4 4 3 6" xfId="25149"/>
    <cellStyle name="Camp Output Field General 8 4 4 3 7" xfId="25150"/>
    <cellStyle name="Camp Output Field General 8 4 4 4" xfId="25151"/>
    <cellStyle name="Camp Output Field General 8 4 4 5" xfId="25152"/>
    <cellStyle name="Camp Output Field General 8 4 4 6" xfId="25153"/>
    <cellStyle name="Camp Output Field General 8 4 4 7" xfId="25154"/>
    <cellStyle name="Camp Output Field General 8 4 4 8" xfId="25155"/>
    <cellStyle name="Camp Output Field General 8 4 5" xfId="25156"/>
    <cellStyle name="Camp Output Field General 8 4 5 2" xfId="25157"/>
    <cellStyle name="Camp Output Field General 8 4 5 2 2" xfId="25158"/>
    <cellStyle name="Camp Output Field General 8 4 5 2 3" xfId="25159"/>
    <cellStyle name="Camp Output Field General 8 4 5 2 4" xfId="25160"/>
    <cellStyle name="Camp Output Field General 8 4 5 2 5" xfId="25161"/>
    <cellStyle name="Camp Output Field General 8 4 5 2 6" xfId="25162"/>
    <cellStyle name="Camp Output Field General 8 4 5 2 7" xfId="25163"/>
    <cellStyle name="Camp Output Field General 8 4 5 2 8" xfId="25164"/>
    <cellStyle name="Camp Output Field General 8 4 5 3" xfId="25165"/>
    <cellStyle name="Camp Output Field General 8 4 5 3 2" xfId="25166"/>
    <cellStyle name="Camp Output Field General 8 4 5 4" xfId="25167"/>
    <cellStyle name="Camp Output Field General 8 4 5 5" xfId="25168"/>
    <cellStyle name="Camp Output Field General 8 4 5 6" xfId="25169"/>
    <cellStyle name="Camp Output Field General 8 4 5 7" xfId="25170"/>
    <cellStyle name="Camp Output Field General 8 4 6" xfId="25171"/>
    <cellStyle name="Camp Output Field General 8 4 6 2" xfId="25172"/>
    <cellStyle name="Camp Output Field General 8 4 6 3" xfId="25173"/>
    <cellStyle name="Camp Output Field General 8 4 6 4" xfId="25174"/>
    <cellStyle name="Camp Output Field General 8 4 6 5" xfId="25175"/>
    <cellStyle name="Camp Output Field General 8 4 6 6" xfId="25176"/>
    <cellStyle name="Camp Output Field General 8 4 6 7" xfId="25177"/>
    <cellStyle name="Camp Output Field General 8 4 7" xfId="25178"/>
    <cellStyle name="Camp Output Field General 8 4 8" xfId="25179"/>
    <cellStyle name="Camp Output Field General 8 4 9" xfId="25180"/>
    <cellStyle name="Camp Output Field General 8 5" xfId="25181"/>
    <cellStyle name="Camp Output Field General 8 5 2" xfId="25182"/>
    <cellStyle name="Camp Output Field General 8 5 2 2" xfId="25183"/>
    <cellStyle name="Camp Output Field General 8 5 2 2 2" xfId="25184"/>
    <cellStyle name="Camp Output Field General 8 5 2 2 3" xfId="25185"/>
    <cellStyle name="Camp Output Field General 8 5 2 2 4" xfId="25186"/>
    <cellStyle name="Camp Output Field General 8 5 2 2 5" xfId="25187"/>
    <cellStyle name="Camp Output Field General 8 5 2 2 6" xfId="25188"/>
    <cellStyle name="Camp Output Field General 8 5 2 2 7" xfId="25189"/>
    <cellStyle name="Camp Output Field General 8 5 2 2 8" xfId="25190"/>
    <cellStyle name="Camp Output Field General 8 5 2 3" xfId="25191"/>
    <cellStyle name="Camp Output Field General 8 5 2 3 2" xfId="25192"/>
    <cellStyle name="Camp Output Field General 8 5 2 4" xfId="25193"/>
    <cellStyle name="Camp Output Field General 8 5 2 5" xfId="25194"/>
    <cellStyle name="Camp Output Field General 8 5 2 6" xfId="25195"/>
    <cellStyle name="Camp Output Field General 8 5 2 7" xfId="25196"/>
    <cellStyle name="Camp Output Field General 8 5 3" xfId="25197"/>
    <cellStyle name="Camp Output Field General 8 5 3 2" xfId="25198"/>
    <cellStyle name="Camp Output Field General 8 5 3 3" xfId="25199"/>
    <cellStyle name="Camp Output Field General 8 5 3 4" xfId="25200"/>
    <cellStyle name="Camp Output Field General 8 5 3 5" xfId="25201"/>
    <cellStyle name="Camp Output Field General 8 5 3 6" xfId="25202"/>
    <cellStyle name="Camp Output Field General 8 5 3 7" xfId="25203"/>
    <cellStyle name="Camp Output Field General 8 5 4" xfId="25204"/>
    <cellStyle name="Camp Output Field General 8 5 5" xfId="25205"/>
    <cellStyle name="Camp Output Field General 8 5 6" xfId="25206"/>
    <cellStyle name="Camp Output Field General 8 5 7" xfId="25207"/>
    <cellStyle name="Camp Output Field General 8 5 8" xfId="25208"/>
    <cellStyle name="Camp Output Field General 8 6" xfId="25209"/>
    <cellStyle name="Camp Output Field General 8 6 2" xfId="25210"/>
    <cellStyle name="Camp Output Field General 8 6 2 2" xfId="25211"/>
    <cellStyle name="Camp Output Field General 8 6 2 2 2" xfId="25212"/>
    <cellStyle name="Camp Output Field General 8 6 2 2 3" xfId="25213"/>
    <cellStyle name="Camp Output Field General 8 6 2 2 4" xfId="25214"/>
    <cellStyle name="Camp Output Field General 8 6 2 2 5" xfId="25215"/>
    <cellStyle name="Camp Output Field General 8 6 2 2 6" xfId="25216"/>
    <cellStyle name="Camp Output Field General 8 6 2 2 7" xfId="25217"/>
    <cellStyle name="Camp Output Field General 8 6 2 2 8" xfId="25218"/>
    <cellStyle name="Camp Output Field General 8 6 2 3" xfId="25219"/>
    <cellStyle name="Camp Output Field General 8 6 2 3 2" xfId="25220"/>
    <cellStyle name="Camp Output Field General 8 6 2 4" xfId="25221"/>
    <cellStyle name="Camp Output Field General 8 6 2 5" xfId="25222"/>
    <cellStyle name="Camp Output Field General 8 6 2 6" xfId="25223"/>
    <cellStyle name="Camp Output Field General 8 6 2 7" xfId="25224"/>
    <cellStyle name="Camp Output Field General 8 6 3" xfId="25225"/>
    <cellStyle name="Camp Output Field General 8 6 3 2" xfId="25226"/>
    <cellStyle name="Camp Output Field General 8 6 3 3" xfId="25227"/>
    <cellStyle name="Camp Output Field General 8 6 3 4" xfId="25228"/>
    <cellStyle name="Camp Output Field General 8 6 3 5" xfId="25229"/>
    <cellStyle name="Camp Output Field General 8 6 3 6" xfId="25230"/>
    <cellStyle name="Camp Output Field General 8 6 3 7" xfId="25231"/>
    <cellStyle name="Camp Output Field General 8 6 4" xfId="25232"/>
    <cellStyle name="Camp Output Field General 8 6 5" xfId="25233"/>
    <cellStyle name="Camp Output Field General 8 6 6" xfId="25234"/>
    <cellStyle name="Camp Output Field General 8 6 7" xfId="25235"/>
    <cellStyle name="Camp Output Field General 8 6 8" xfId="25236"/>
    <cellStyle name="Camp Output Field General 8 7" xfId="25237"/>
    <cellStyle name="Camp Output Field General 8 7 2" xfId="25238"/>
    <cellStyle name="Camp Output Field General 8 7 2 2" xfId="25239"/>
    <cellStyle name="Camp Output Field General 8 7 2 2 2" xfId="25240"/>
    <cellStyle name="Camp Output Field General 8 7 2 2 3" xfId="25241"/>
    <cellStyle name="Camp Output Field General 8 7 2 2 4" xfId="25242"/>
    <cellStyle name="Camp Output Field General 8 7 2 2 5" xfId="25243"/>
    <cellStyle name="Camp Output Field General 8 7 2 2 6" xfId="25244"/>
    <cellStyle name="Camp Output Field General 8 7 2 2 7" xfId="25245"/>
    <cellStyle name="Camp Output Field General 8 7 2 2 8" xfId="25246"/>
    <cellStyle name="Camp Output Field General 8 7 2 3" xfId="25247"/>
    <cellStyle name="Camp Output Field General 8 7 2 3 2" xfId="25248"/>
    <cellStyle name="Camp Output Field General 8 7 2 4" xfId="25249"/>
    <cellStyle name="Camp Output Field General 8 7 2 5" xfId="25250"/>
    <cellStyle name="Camp Output Field General 8 7 2 6" xfId="25251"/>
    <cellStyle name="Camp Output Field General 8 7 2 7" xfId="25252"/>
    <cellStyle name="Camp Output Field General 8 7 3" xfId="25253"/>
    <cellStyle name="Camp Output Field General 8 7 3 2" xfId="25254"/>
    <cellStyle name="Camp Output Field General 8 7 3 3" xfId="25255"/>
    <cellStyle name="Camp Output Field General 8 7 3 4" xfId="25256"/>
    <cellStyle name="Camp Output Field General 8 7 3 5" xfId="25257"/>
    <cellStyle name="Camp Output Field General 8 7 3 6" xfId="25258"/>
    <cellStyle name="Camp Output Field General 8 7 3 7" xfId="25259"/>
    <cellStyle name="Camp Output Field General 8 7 4" xfId="25260"/>
    <cellStyle name="Camp Output Field General 8 7 5" xfId="25261"/>
    <cellStyle name="Camp Output Field General 8 7 6" xfId="25262"/>
    <cellStyle name="Camp Output Field General 8 7 7" xfId="25263"/>
    <cellStyle name="Camp Output Field General 8 7 8" xfId="25264"/>
    <cellStyle name="Camp Output Field General 8 8" xfId="25265"/>
    <cellStyle name="Camp Output Field General 8 8 2" xfId="25266"/>
    <cellStyle name="Camp Output Field General 8 8 2 2" xfId="25267"/>
    <cellStyle name="Camp Output Field General 8 8 2 3" xfId="25268"/>
    <cellStyle name="Camp Output Field General 8 8 2 4" xfId="25269"/>
    <cellStyle name="Camp Output Field General 8 8 2 5" xfId="25270"/>
    <cellStyle name="Camp Output Field General 8 8 2 6" xfId="25271"/>
    <cellStyle name="Camp Output Field General 8 8 2 7" xfId="25272"/>
    <cellStyle name="Camp Output Field General 8 8 2 8" xfId="25273"/>
    <cellStyle name="Camp Output Field General 8 8 3" xfId="25274"/>
    <cellStyle name="Camp Output Field General 8 8 3 2" xfId="25275"/>
    <cellStyle name="Camp Output Field General 8 8 4" xfId="25276"/>
    <cellStyle name="Camp Output Field General 8 8 5" xfId="25277"/>
    <cellStyle name="Camp Output Field General 8 8 6" xfId="25278"/>
    <cellStyle name="Camp Output Field General 8 8 7" xfId="25279"/>
    <cellStyle name="Camp Output Field General 8 9" xfId="25280"/>
    <cellStyle name="Camp Output Field General 8 9 2" xfId="25281"/>
    <cellStyle name="Camp Output Field General 8 9 3" xfId="25282"/>
    <cellStyle name="Camp Output Field General 8 9 4" xfId="25283"/>
    <cellStyle name="Camp Output Field General 8 9 5" xfId="25284"/>
    <cellStyle name="Camp Output Field General 8 9 6" xfId="25285"/>
    <cellStyle name="Camp Output Field General 8 9 7" xfId="25286"/>
    <cellStyle name="Camp Output Field General 9" xfId="25287"/>
    <cellStyle name="Camp Output Field General 9 10" xfId="25288"/>
    <cellStyle name="Camp Output Field General 9 11" xfId="25289"/>
    <cellStyle name="Camp Output Field General 9 12" xfId="25290"/>
    <cellStyle name="Camp Output Field General 9 13" xfId="25291"/>
    <cellStyle name="Camp Output Field General 9 14" xfId="25292"/>
    <cellStyle name="Camp Output Field General 9 2" xfId="25293"/>
    <cellStyle name="Camp Output Field General 9 2 10" xfId="25294"/>
    <cellStyle name="Camp Output Field General 9 2 11" xfId="25295"/>
    <cellStyle name="Camp Output Field General 9 2 12" xfId="25296"/>
    <cellStyle name="Camp Output Field General 9 2 2" xfId="25297"/>
    <cellStyle name="Camp Output Field General 9 2 2 10" xfId="25298"/>
    <cellStyle name="Camp Output Field General 9 2 2 11" xfId="25299"/>
    <cellStyle name="Camp Output Field General 9 2 2 2" xfId="25300"/>
    <cellStyle name="Camp Output Field General 9 2 2 2 2" xfId="25301"/>
    <cellStyle name="Camp Output Field General 9 2 2 2 2 2" xfId="25302"/>
    <cellStyle name="Camp Output Field General 9 2 2 2 2 2 2" xfId="25303"/>
    <cellStyle name="Camp Output Field General 9 2 2 2 2 2 3" xfId="25304"/>
    <cellStyle name="Camp Output Field General 9 2 2 2 2 2 4" xfId="25305"/>
    <cellStyle name="Camp Output Field General 9 2 2 2 2 2 5" xfId="25306"/>
    <cellStyle name="Camp Output Field General 9 2 2 2 2 2 6" xfId="25307"/>
    <cellStyle name="Camp Output Field General 9 2 2 2 2 2 7" xfId="25308"/>
    <cellStyle name="Camp Output Field General 9 2 2 2 2 2 8" xfId="25309"/>
    <cellStyle name="Camp Output Field General 9 2 2 2 2 3" xfId="25310"/>
    <cellStyle name="Camp Output Field General 9 2 2 2 2 3 2" xfId="25311"/>
    <cellStyle name="Camp Output Field General 9 2 2 2 2 4" xfId="25312"/>
    <cellStyle name="Camp Output Field General 9 2 2 2 2 5" xfId="25313"/>
    <cellStyle name="Camp Output Field General 9 2 2 2 2 6" xfId="25314"/>
    <cellStyle name="Camp Output Field General 9 2 2 2 2 7" xfId="25315"/>
    <cellStyle name="Camp Output Field General 9 2 2 2 3" xfId="25316"/>
    <cellStyle name="Camp Output Field General 9 2 2 2 3 2" xfId="25317"/>
    <cellStyle name="Camp Output Field General 9 2 2 2 3 3" xfId="25318"/>
    <cellStyle name="Camp Output Field General 9 2 2 2 3 4" xfId="25319"/>
    <cellStyle name="Camp Output Field General 9 2 2 2 3 5" xfId="25320"/>
    <cellStyle name="Camp Output Field General 9 2 2 2 3 6" xfId="25321"/>
    <cellStyle name="Camp Output Field General 9 2 2 2 3 7" xfId="25322"/>
    <cellStyle name="Camp Output Field General 9 2 2 2 4" xfId="25323"/>
    <cellStyle name="Camp Output Field General 9 2 2 2 5" xfId="25324"/>
    <cellStyle name="Camp Output Field General 9 2 2 2 6" xfId="25325"/>
    <cellStyle name="Camp Output Field General 9 2 2 2 7" xfId="25326"/>
    <cellStyle name="Camp Output Field General 9 2 2 2 8" xfId="25327"/>
    <cellStyle name="Camp Output Field General 9 2 2 3" xfId="25328"/>
    <cellStyle name="Camp Output Field General 9 2 2 3 2" xfId="25329"/>
    <cellStyle name="Camp Output Field General 9 2 2 3 2 2" xfId="25330"/>
    <cellStyle name="Camp Output Field General 9 2 2 3 2 2 2" xfId="25331"/>
    <cellStyle name="Camp Output Field General 9 2 2 3 2 2 3" xfId="25332"/>
    <cellStyle name="Camp Output Field General 9 2 2 3 2 2 4" xfId="25333"/>
    <cellStyle name="Camp Output Field General 9 2 2 3 2 2 5" xfId="25334"/>
    <cellStyle name="Camp Output Field General 9 2 2 3 2 2 6" xfId="25335"/>
    <cellStyle name="Camp Output Field General 9 2 2 3 2 2 7" xfId="25336"/>
    <cellStyle name="Camp Output Field General 9 2 2 3 2 2 8" xfId="25337"/>
    <cellStyle name="Camp Output Field General 9 2 2 3 2 3" xfId="25338"/>
    <cellStyle name="Camp Output Field General 9 2 2 3 2 3 2" xfId="25339"/>
    <cellStyle name="Camp Output Field General 9 2 2 3 2 4" xfId="25340"/>
    <cellStyle name="Camp Output Field General 9 2 2 3 2 5" xfId="25341"/>
    <cellStyle name="Camp Output Field General 9 2 2 3 2 6" xfId="25342"/>
    <cellStyle name="Camp Output Field General 9 2 2 3 2 7" xfId="25343"/>
    <cellStyle name="Camp Output Field General 9 2 2 3 3" xfId="25344"/>
    <cellStyle name="Camp Output Field General 9 2 2 3 3 2" xfId="25345"/>
    <cellStyle name="Camp Output Field General 9 2 2 3 3 3" xfId="25346"/>
    <cellStyle name="Camp Output Field General 9 2 2 3 3 4" xfId="25347"/>
    <cellStyle name="Camp Output Field General 9 2 2 3 3 5" xfId="25348"/>
    <cellStyle name="Camp Output Field General 9 2 2 3 3 6" xfId="25349"/>
    <cellStyle name="Camp Output Field General 9 2 2 3 3 7" xfId="25350"/>
    <cellStyle name="Camp Output Field General 9 2 2 3 4" xfId="25351"/>
    <cellStyle name="Camp Output Field General 9 2 2 3 5" xfId="25352"/>
    <cellStyle name="Camp Output Field General 9 2 2 3 6" xfId="25353"/>
    <cellStyle name="Camp Output Field General 9 2 2 3 7" xfId="25354"/>
    <cellStyle name="Camp Output Field General 9 2 2 3 8" xfId="25355"/>
    <cellStyle name="Camp Output Field General 9 2 2 4" xfId="25356"/>
    <cellStyle name="Camp Output Field General 9 2 2 4 2" xfId="25357"/>
    <cellStyle name="Camp Output Field General 9 2 2 4 2 2" xfId="25358"/>
    <cellStyle name="Camp Output Field General 9 2 2 4 2 2 2" xfId="25359"/>
    <cellStyle name="Camp Output Field General 9 2 2 4 2 2 3" xfId="25360"/>
    <cellStyle name="Camp Output Field General 9 2 2 4 2 2 4" xfId="25361"/>
    <cellStyle name="Camp Output Field General 9 2 2 4 2 2 5" xfId="25362"/>
    <cellStyle name="Camp Output Field General 9 2 2 4 2 2 6" xfId="25363"/>
    <cellStyle name="Camp Output Field General 9 2 2 4 2 2 7" xfId="25364"/>
    <cellStyle name="Camp Output Field General 9 2 2 4 2 2 8" xfId="25365"/>
    <cellStyle name="Camp Output Field General 9 2 2 4 2 3" xfId="25366"/>
    <cellStyle name="Camp Output Field General 9 2 2 4 2 3 2" xfId="25367"/>
    <cellStyle name="Camp Output Field General 9 2 2 4 2 4" xfId="25368"/>
    <cellStyle name="Camp Output Field General 9 2 2 4 2 5" xfId="25369"/>
    <cellStyle name="Camp Output Field General 9 2 2 4 2 6" xfId="25370"/>
    <cellStyle name="Camp Output Field General 9 2 2 4 2 7" xfId="25371"/>
    <cellStyle name="Camp Output Field General 9 2 2 4 3" xfId="25372"/>
    <cellStyle name="Camp Output Field General 9 2 2 4 3 2" xfId="25373"/>
    <cellStyle name="Camp Output Field General 9 2 2 4 3 3" xfId="25374"/>
    <cellStyle name="Camp Output Field General 9 2 2 4 3 4" xfId="25375"/>
    <cellStyle name="Camp Output Field General 9 2 2 4 3 5" xfId="25376"/>
    <cellStyle name="Camp Output Field General 9 2 2 4 3 6" xfId="25377"/>
    <cellStyle name="Camp Output Field General 9 2 2 4 3 7" xfId="25378"/>
    <cellStyle name="Camp Output Field General 9 2 2 4 4" xfId="25379"/>
    <cellStyle name="Camp Output Field General 9 2 2 4 5" xfId="25380"/>
    <cellStyle name="Camp Output Field General 9 2 2 4 6" xfId="25381"/>
    <cellStyle name="Camp Output Field General 9 2 2 4 7" xfId="25382"/>
    <cellStyle name="Camp Output Field General 9 2 2 4 8" xfId="25383"/>
    <cellStyle name="Camp Output Field General 9 2 2 5" xfId="25384"/>
    <cellStyle name="Camp Output Field General 9 2 2 5 2" xfId="25385"/>
    <cellStyle name="Camp Output Field General 9 2 2 5 2 2" xfId="25386"/>
    <cellStyle name="Camp Output Field General 9 2 2 5 2 3" xfId="25387"/>
    <cellStyle name="Camp Output Field General 9 2 2 5 2 4" xfId="25388"/>
    <cellStyle name="Camp Output Field General 9 2 2 5 2 5" xfId="25389"/>
    <cellStyle name="Camp Output Field General 9 2 2 5 2 6" xfId="25390"/>
    <cellStyle name="Camp Output Field General 9 2 2 5 2 7" xfId="25391"/>
    <cellStyle name="Camp Output Field General 9 2 2 5 2 8" xfId="25392"/>
    <cellStyle name="Camp Output Field General 9 2 2 5 3" xfId="25393"/>
    <cellStyle name="Camp Output Field General 9 2 2 5 3 2" xfId="25394"/>
    <cellStyle name="Camp Output Field General 9 2 2 5 4" xfId="25395"/>
    <cellStyle name="Camp Output Field General 9 2 2 5 5" xfId="25396"/>
    <cellStyle name="Camp Output Field General 9 2 2 5 6" xfId="25397"/>
    <cellStyle name="Camp Output Field General 9 2 2 5 7" xfId="25398"/>
    <cellStyle name="Camp Output Field General 9 2 2 6" xfId="25399"/>
    <cellStyle name="Camp Output Field General 9 2 2 6 2" xfId="25400"/>
    <cellStyle name="Camp Output Field General 9 2 2 6 3" xfId="25401"/>
    <cellStyle name="Camp Output Field General 9 2 2 6 4" xfId="25402"/>
    <cellStyle name="Camp Output Field General 9 2 2 6 5" xfId="25403"/>
    <cellStyle name="Camp Output Field General 9 2 2 6 6" xfId="25404"/>
    <cellStyle name="Camp Output Field General 9 2 2 6 7" xfId="25405"/>
    <cellStyle name="Camp Output Field General 9 2 2 7" xfId="25406"/>
    <cellStyle name="Camp Output Field General 9 2 2 8" xfId="25407"/>
    <cellStyle name="Camp Output Field General 9 2 2 9" xfId="25408"/>
    <cellStyle name="Camp Output Field General 9 2 3" xfId="25409"/>
    <cellStyle name="Camp Output Field General 9 2 3 2" xfId="25410"/>
    <cellStyle name="Camp Output Field General 9 2 3 2 2" xfId="25411"/>
    <cellStyle name="Camp Output Field General 9 2 3 2 2 2" xfId="25412"/>
    <cellStyle name="Camp Output Field General 9 2 3 2 2 3" xfId="25413"/>
    <cellStyle name="Camp Output Field General 9 2 3 2 2 4" xfId="25414"/>
    <cellStyle name="Camp Output Field General 9 2 3 2 2 5" xfId="25415"/>
    <cellStyle name="Camp Output Field General 9 2 3 2 2 6" xfId="25416"/>
    <cellStyle name="Camp Output Field General 9 2 3 2 2 7" xfId="25417"/>
    <cellStyle name="Camp Output Field General 9 2 3 2 2 8" xfId="25418"/>
    <cellStyle name="Camp Output Field General 9 2 3 2 3" xfId="25419"/>
    <cellStyle name="Camp Output Field General 9 2 3 2 3 2" xfId="25420"/>
    <cellStyle name="Camp Output Field General 9 2 3 2 4" xfId="25421"/>
    <cellStyle name="Camp Output Field General 9 2 3 2 5" xfId="25422"/>
    <cellStyle name="Camp Output Field General 9 2 3 2 6" xfId="25423"/>
    <cellStyle name="Camp Output Field General 9 2 3 2 7" xfId="25424"/>
    <cellStyle name="Camp Output Field General 9 2 3 3" xfId="25425"/>
    <cellStyle name="Camp Output Field General 9 2 3 3 2" xfId="25426"/>
    <cellStyle name="Camp Output Field General 9 2 3 3 3" xfId="25427"/>
    <cellStyle name="Camp Output Field General 9 2 3 3 4" xfId="25428"/>
    <cellStyle name="Camp Output Field General 9 2 3 3 5" xfId="25429"/>
    <cellStyle name="Camp Output Field General 9 2 3 3 6" xfId="25430"/>
    <cellStyle name="Camp Output Field General 9 2 3 3 7" xfId="25431"/>
    <cellStyle name="Camp Output Field General 9 2 3 4" xfId="25432"/>
    <cellStyle name="Camp Output Field General 9 2 3 5" xfId="25433"/>
    <cellStyle name="Camp Output Field General 9 2 3 6" xfId="25434"/>
    <cellStyle name="Camp Output Field General 9 2 3 7" xfId="25435"/>
    <cellStyle name="Camp Output Field General 9 2 3 8" xfId="25436"/>
    <cellStyle name="Camp Output Field General 9 2 4" xfId="25437"/>
    <cellStyle name="Camp Output Field General 9 2 4 2" xfId="25438"/>
    <cellStyle name="Camp Output Field General 9 2 4 2 2" xfId="25439"/>
    <cellStyle name="Camp Output Field General 9 2 4 2 2 2" xfId="25440"/>
    <cellStyle name="Camp Output Field General 9 2 4 2 2 3" xfId="25441"/>
    <cellStyle name="Camp Output Field General 9 2 4 2 2 4" xfId="25442"/>
    <cellStyle name="Camp Output Field General 9 2 4 2 2 5" xfId="25443"/>
    <cellStyle name="Camp Output Field General 9 2 4 2 2 6" xfId="25444"/>
    <cellStyle name="Camp Output Field General 9 2 4 2 2 7" xfId="25445"/>
    <cellStyle name="Camp Output Field General 9 2 4 2 2 8" xfId="25446"/>
    <cellStyle name="Camp Output Field General 9 2 4 2 3" xfId="25447"/>
    <cellStyle name="Camp Output Field General 9 2 4 2 3 2" xfId="25448"/>
    <cellStyle name="Camp Output Field General 9 2 4 2 4" xfId="25449"/>
    <cellStyle name="Camp Output Field General 9 2 4 2 5" xfId="25450"/>
    <cellStyle name="Camp Output Field General 9 2 4 2 6" xfId="25451"/>
    <cellStyle name="Camp Output Field General 9 2 4 2 7" xfId="25452"/>
    <cellStyle name="Camp Output Field General 9 2 4 3" xfId="25453"/>
    <cellStyle name="Camp Output Field General 9 2 4 3 2" xfId="25454"/>
    <cellStyle name="Camp Output Field General 9 2 4 3 3" xfId="25455"/>
    <cellStyle name="Camp Output Field General 9 2 4 3 4" xfId="25456"/>
    <cellStyle name="Camp Output Field General 9 2 4 3 5" xfId="25457"/>
    <cellStyle name="Camp Output Field General 9 2 4 3 6" xfId="25458"/>
    <cellStyle name="Camp Output Field General 9 2 4 3 7" xfId="25459"/>
    <cellStyle name="Camp Output Field General 9 2 4 4" xfId="25460"/>
    <cellStyle name="Camp Output Field General 9 2 4 5" xfId="25461"/>
    <cellStyle name="Camp Output Field General 9 2 4 6" xfId="25462"/>
    <cellStyle name="Camp Output Field General 9 2 4 7" xfId="25463"/>
    <cellStyle name="Camp Output Field General 9 2 4 8" xfId="25464"/>
    <cellStyle name="Camp Output Field General 9 2 5" xfId="25465"/>
    <cellStyle name="Camp Output Field General 9 2 5 2" xfId="25466"/>
    <cellStyle name="Camp Output Field General 9 2 5 2 2" xfId="25467"/>
    <cellStyle name="Camp Output Field General 9 2 5 2 2 2" xfId="25468"/>
    <cellStyle name="Camp Output Field General 9 2 5 2 2 3" xfId="25469"/>
    <cellStyle name="Camp Output Field General 9 2 5 2 2 4" xfId="25470"/>
    <cellStyle name="Camp Output Field General 9 2 5 2 2 5" xfId="25471"/>
    <cellStyle name="Camp Output Field General 9 2 5 2 2 6" xfId="25472"/>
    <cellStyle name="Camp Output Field General 9 2 5 2 2 7" xfId="25473"/>
    <cellStyle name="Camp Output Field General 9 2 5 2 2 8" xfId="25474"/>
    <cellStyle name="Camp Output Field General 9 2 5 2 3" xfId="25475"/>
    <cellStyle name="Camp Output Field General 9 2 5 2 3 2" xfId="25476"/>
    <cellStyle name="Camp Output Field General 9 2 5 2 4" xfId="25477"/>
    <cellStyle name="Camp Output Field General 9 2 5 2 5" xfId="25478"/>
    <cellStyle name="Camp Output Field General 9 2 5 2 6" xfId="25479"/>
    <cellStyle name="Camp Output Field General 9 2 5 2 7" xfId="25480"/>
    <cellStyle name="Camp Output Field General 9 2 5 3" xfId="25481"/>
    <cellStyle name="Camp Output Field General 9 2 5 3 2" xfId="25482"/>
    <cellStyle name="Camp Output Field General 9 2 5 3 3" xfId="25483"/>
    <cellStyle name="Camp Output Field General 9 2 5 3 4" xfId="25484"/>
    <cellStyle name="Camp Output Field General 9 2 5 3 5" xfId="25485"/>
    <cellStyle name="Camp Output Field General 9 2 5 3 6" xfId="25486"/>
    <cellStyle name="Camp Output Field General 9 2 5 3 7" xfId="25487"/>
    <cellStyle name="Camp Output Field General 9 2 5 4" xfId="25488"/>
    <cellStyle name="Camp Output Field General 9 2 5 5" xfId="25489"/>
    <cellStyle name="Camp Output Field General 9 2 5 6" xfId="25490"/>
    <cellStyle name="Camp Output Field General 9 2 5 7" xfId="25491"/>
    <cellStyle name="Camp Output Field General 9 2 5 8" xfId="25492"/>
    <cellStyle name="Camp Output Field General 9 2 6" xfId="25493"/>
    <cellStyle name="Camp Output Field General 9 2 6 2" xfId="25494"/>
    <cellStyle name="Camp Output Field General 9 2 6 2 2" xfId="25495"/>
    <cellStyle name="Camp Output Field General 9 2 6 2 3" xfId="25496"/>
    <cellStyle name="Camp Output Field General 9 2 6 2 4" xfId="25497"/>
    <cellStyle name="Camp Output Field General 9 2 6 2 5" xfId="25498"/>
    <cellStyle name="Camp Output Field General 9 2 6 2 6" xfId="25499"/>
    <cellStyle name="Camp Output Field General 9 2 6 2 7" xfId="25500"/>
    <cellStyle name="Camp Output Field General 9 2 6 2 8" xfId="25501"/>
    <cellStyle name="Camp Output Field General 9 2 6 3" xfId="25502"/>
    <cellStyle name="Camp Output Field General 9 2 6 3 2" xfId="25503"/>
    <cellStyle name="Camp Output Field General 9 2 6 4" xfId="25504"/>
    <cellStyle name="Camp Output Field General 9 2 6 5" xfId="25505"/>
    <cellStyle name="Camp Output Field General 9 2 6 6" xfId="25506"/>
    <cellStyle name="Camp Output Field General 9 2 6 7" xfId="25507"/>
    <cellStyle name="Camp Output Field General 9 2 7" xfId="25508"/>
    <cellStyle name="Camp Output Field General 9 2 7 2" xfId="25509"/>
    <cellStyle name="Camp Output Field General 9 2 7 3" xfId="25510"/>
    <cellStyle name="Camp Output Field General 9 2 7 4" xfId="25511"/>
    <cellStyle name="Camp Output Field General 9 2 7 5" xfId="25512"/>
    <cellStyle name="Camp Output Field General 9 2 7 6" xfId="25513"/>
    <cellStyle name="Camp Output Field General 9 2 7 7" xfId="25514"/>
    <cellStyle name="Camp Output Field General 9 2 8" xfId="25515"/>
    <cellStyle name="Camp Output Field General 9 2 9" xfId="25516"/>
    <cellStyle name="Camp Output Field General 9 3" xfId="25517"/>
    <cellStyle name="Camp Output Field General 9 3 10" xfId="25518"/>
    <cellStyle name="Camp Output Field General 9 3 11" xfId="25519"/>
    <cellStyle name="Camp Output Field General 9 3 2" xfId="25520"/>
    <cellStyle name="Camp Output Field General 9 3 2 2" xfId="25521"/>
    <cellStyle name="Camp Output Field General 9 3 2 2 2" xfId="25522"/>
    <cellStyle name="Camp Output Field General 9 3 2 2 2 2" xfId="25523"/>
    <cellStyle name="Camp Output Field General 9 3 2 2 2 3" xfId="25524"/>
    <cellStyle name="Camp Output Field General 9 3 2 2 2 4" xfId="25525"/>
    <cellStyle name="Camp Output Field General 9 3 2 2 2 5" xfId="25526"/>
    <cellStyle name="Camp Output Field General 9 3 2 2 2 6" xfId="25527"/>
    <cellStyle name="Camp Output Field General 9 3 2 2 2 7" xfId="25528"/>
    <cellStyle name="Camp Output Field General 9 3 2 2 2 8" xfId="25529"/>
    <cellStyle name="Camp Output Field General 9 3 2 2 3" xfId="25530"/>
    <cellStyle name="Camp Output Field General 9 3 2 2 3 2" xfId="25531"/>
    <cellStyle name="Camp Output Field General 9 3 2 2 4" xfId="25532"/>
    <cellStyle name="Camp Output Field General 9 3 2 2 5" xfId="25533"/>
    <cellStyle name="Camp Output Field General 9 3 2 2 6" xfId="25534"/>
    <cellStyle name="Camp Output Field General 9 3 2 2 7" xfId="25535"/>
    <cellStyle name="Camp Output Field General 9 3 2 3" xfId="25536"/>
    <cellStyle name="Camp Output Field General 9 3 2 3 2" xfId="25537"/>
    <cellStyle name="Camp Output Field General 9 3 2 3 3" xfId="25538"/>
    <cellStyle name="Camp Output Field General 9 3 2 3 4" xfId="25539"/>
    <cellStyle name="Camp Output Field General 9 3 2 3 5" xfId="25540"/>
    <cellStyle name="Camp Output Field General 9 3 2 3 6" xfId="25541"/>
    <cellStyle name="Camp Output Field General 9 3 2 3 7" xfId="25542"/>
    <cellStyle name="Camp Output Field General 9 3 2 4" xfId="25543"/>
    <cellStyle name="Camp Output Field General 9 3 2 5" xfId="25544"/>
    <cellStyle name="Camp Output Field General 9 3 2 6" xfId="25545"/>
    <cellStyle name="Camp Output Field General 9 3 2 7" xfId="25546"/>
    <cellStyle name="Camp Output Field General 9 3 2 8" xfId="25547"/>
    <cellStyle name="Camp Output Field General 9 3 3" xfId="25548"/>
    <cellStyle name="Camp Output Field General 9 3 3 2" xfId="25549"/>
    <cellStyle name="Camp Output Field General 9 3 3 2 2" xfId="25550"/>
    <cellStyle name="Camp Output Field General 9 3 3 2 2 2" xfId="25551"/>
    <cellStyle name="Camp Output Field General 9 3 3 2 2 3" xfId="25552"/>
    <cellStyle name="Camp Output Field General 9 3 3 2 2 4" xfId="25553"/>
    <cellStyle name="Camp Output Field General 9 3 3 2 2 5" xfId="25554"/>
    <cellStyle name="Camp Output Field General 9 3 3 2 2 6" xfId="25555"/>
    <cellStyle name="Camp Output Field General 9 3 3 2 2 7" xfId="25556"/>
    <cellStyle name="Camp Output Field General 9 3 3 2 2 8" xfId="25557"/>
    <cellStyle name="Camp Output Field General 9 3 3 2 3" xfId="25558"/>
    <cellStyle name="Camp Output Field General 9 3 3 2 3 2" xfId="25559"/>
    <cellStyle name="Camp Output Field General 9 3 3 2 4" xfId="25560"/>
    <cellStyle name="Camp Output Field General 9 3 3 2 5" xfId="25561"/>
    <cellStyle name="Camp Output Field General 9 3 3 2 6" xfId="25562"/>
    <cellStyle name="Camp Output Field General 9 3 3 2 7" xfId="25563"/>
    <cellStyle name="Camp Output Field General 9 3 3 3" xfId="25564"/>
    <cellStyle name="Camp Output Field General 9 3 3 3 2" xfId="25565"/>
    <cellStyle name="Camp Output Field General 9 3 3 3 3" xfId="25566"/>
    <cellStyle name="Camp Output Field General 9 3 3 3 4" xfId="25567"/>
    <cellStyle name="Camp Output Field General 9 3 3 3 5" xfId="25568"/>
    <cellStyle name="Camp Output Field General 9 3 3 3 6" xfId="25569"/>
    <cellStyle name="Camp Output Field General 9 3 3 3 7" xfId="25570"/>
    <cellStyle name="Camp Output Field General 9 3 3 4" xfId="25571"/>
    <cellStyle name="Camp Output Field General 9 3 3 5" xfId="25572"/>
    <cellStyle name="Camp Output Field General 9 3 3 6" xfId="25573"/>
    <cellStyle name="Camp Output Field General 9 3 3 7" xfId="25574"/>
    <cellStyle name="Camp Output Field General 9 3 3 8" xfId="25575"/>
    <cellStyle name="Camp Output Field General 9 3 4" xfId="25576"/>
    <cellStyle name="Camp Output Field General 9 3 4 2" xfId="25577"/>
    <cellStyle name="Camp Output Field General 9 3 4 2 2" xfId="25578"/>
    <cellStyle name="Camp Output Field General 9 3 4 2 2 2" xfId="25579"/>
    <cellStyle name="Camp Output Field General 9 3 4 2 2 3" xfId="25580"/>
    <cellStyle name="Camp Output Field General 9 3 4 2 2 4" xfId="25581"/>
    <cellStyle name="Camp Output Field General 9 3 4 2 2 5" xfId="25582"/>
    <cellStyle name="Camp Output Field General 9 3 4 2 2 6" xfId="25583"/>
    <cellStyle name="Camp Output Field General 9 3 4 2 2 7" xfId="25584"/>
    <cellStyle name="Camp Output Field General 9 3 4 2 2 8" xfId="25585"/>
    <cellStyle name="Camp Output Field General 9 3 4 2 3" xfId="25586"/>
    <cellStyle name="Camp Output Field General 9 3 4 2 3 2" xfId="25587"/>
    <cellStyle name="Camp Output Field General 9 3 4 2 4" xfId="25588"/>
    <cellStyle name="Camp Output Field General 9 3 4 2 5" xfId="25589"/>
    <cellStyle name="Camp Output Field General 9 3 4 2 6" xfId="25590"/>
    <cellStyle name="Camp Output Field General 9 3 4 2 7" xfId="25591"/>
    <cellStyle name="Camp Output Field General 9 3 4 3" xfId="25592"/>
    <cellStyle name="Camp Output Field General 9 3 4 3 2" xfId="25593"/>
    <cellStyle name="Camp Output Field General 9 3 4 3 3" xfId="25594"/>
    <cellStyle name="Camp Output Field General 9 3 4 3 4" xfId="25595"/>
    <cellStyle name="Camp Output Field General 9 3 4 3 5" xfId="25596"/>
    <cellStyle name="Camp Output Field General 9 3 4 3 6" xfId="25597"/>
    <cellStyle name="Camp Output Field General 9 3 4 3 7" xfId="25598"/>
    <cellStyle name="Camp Output Field General 9 3 4 4" xfId="25599"/>
    <cellStyle name="Camp Output Field General 9 3 4 5" xfId="25600"/>
    <cellStyle name="Camp Output Field General 9 3 4 6" xfId="25601"/>
    <cellStyle name="Camp Output Field General 9 3 4 7" xfId="25602"/>
    <cellStyle name="Camp Output Field General 9 3 4 8" xfId="25603"/>
    <cellStyle name="Camp Output Field General 9 3 5" xfId="25604"/>
    <cellStyle name="Camp Output Field General 9 3 5 2" xfId="25605"/>
    <cellStyle name="Camp Output Field General 9 3 5 2 2" xfId="25606"/>
    <cellStyle name="Camp Output Field General 9 3 5 2 3" xfId="25607"/>
    <cellStyle name="Camp Output Field General 9 3 5 2 4" xfId="25608"/>
    <cellStyle name="Camp Output Field General 9 3 5 2 5" xfId="25609"/>
    <cellStyle name="Camp Output Field General 9 3 5 2 6" xfId="25610"/>
    <cellStyle name="Camp Output Field General 9 3 5 2 7" xfId="25611"/>
    <cellStyle name="Camp Output Field General 9 3 5 2 8" xfId="25612"/>
    <cellStyle name="Camp Output Field General 9 3 5 3" xfId="25613"/>
    <cellStyle name="Camp Output Field General 9 3 5 3 2" xfId="25614"/>
    <cellStyle name="Camp Output Field General 9 3 5 4" xfId="25615"/>
    <cellStyle name="Camp Output Field General 9 3 5 5" xfId="25616"/>
    <cellStyle name="Camp Output Field General 9 3 5 6" xfId="25617"/>
    <cellStyle name="Camp Output Field General 9 3 5 7" xfId="25618"/>
    <cellStyle name="Camp Output Field General 9 3 6" xfId="25619"/>
    <cellStyle name="Camp Output Field General 9 3 6 2" xfId="25620"/>
    <cellStyle name="Camp Output Field General 9 3 6 3" xfId="25621"/>
    <cellStyle name="Camp Output Field General 9 3 6 4" xfId="25622"/>
    <cellStyle name="Camp Output Field General 9 3 6 5" xfId="25623"/>
    <cellStyle name="Camp Output Field General 9 3 6 6" xfId="25624"/>
    <cellStyle name="Camp Output Field General 9 3 6 7" xfId="25625"/>
    <cellStyle name="Camp Output Field General 9 3 7" xfId="25626"/>
    <cellStyle name="Camp Output Field General 9 3 8" xfId="25627"/>
    <cellStyle name="Camp Output Field General 9 3 9" xfId="25628"/>
    <cellStyle name="Camp Output Field General 9 4" xfId="25629"/>
    <cellStyle name="Camp Output Field General 9 4 10" xfId="25630"/>
    <cellStyle name="Camp Output Field General 9 4 11" xfId="25631"/>
    <cellStyle name="Camp Output Field General 9 4 2" xfId="25632"/>
    <cellStyle name="Camp Output Field General 9 4 2 2" xfId="25633"/>
    <cellStyle name="Camp Output Field General 9 4 2 2 2" xfId="25634"/>
    <cellStyle name="Camp Output Field General 9 4 2 2 2 2" xfId="25635"/>
    <cellStyle name="Camp Output Field General 9 4 2 2 2 3" xfId="25636"/>
    <cellStyle name="Camp Output Field General 9 4 2 2 2 4" xfId="25637"/>
    <cellStyle name="Camp Output Field General 9 4 2 2 2 5" xfId="25638"/>
    <cellStyle name="Camp Output Field General 9 4 2 2 2 6" xfId="25639"/>
    <cellStyle name="Camp Output Field General 9 4 2 2 2 7" xfId="25640"/>
    <cellStyle name="Camp Output Field General 9 4 2 2 2 8" xfId="25641"/>
    <cellStyle name="Camp Output Field General 9 4 2 2 3" xfId="25642"/>
    <cellStyle name="Camp Output Field General 9 4 2 2 3 2" xfId="25643"/>
    <cellStyle name="Camp Output Field General 9 4 2 2 4" xfId="25644"/>
    <cellStyle name="Camp Output Field General 9 4 2 2 5" xfId="25645"/>
    <cellStyle name="Camp Output Field General 9 4 2 2 6" xfId="25646"/>
    <cellStyle name="Camp Output Field General 9 4 2 2 7" xfId="25647"/>
    <cellStyle name="Camp Output Field General 9 4 2 3" xfId="25648"/>
    <cellStyle name="Camp Output Field General 9 4 2 3 2" xfId="25649"/>
    <cellStyle name="Camp Output Field General 9 4 2 3 3" xfId="25650"/>
    <cellStyle name="Camp Output Field General 9 4 2 3 4" xfId="25651"/>
    <cellStyle name="Camp Output Field General 9 4 2 3 5" xfId="25652"/>
    <cellStyle name="Camp Output Field General 9 4 2 3 6" xfId="25653"/>
    <cellStyle name="Camp Output Field General 9 4 2 3 7" xfId="25654"/>
    <cellStyle name="Camp Output Field General 9 4 2 4" xfId="25655"/>
    <cellStyle name="Camp Output Field General 9 4 2 5" xfId="25656"/>
    <cellStyle name="Camp Output Field General 9 4 2 6" xfId="25657"/>
    <cellStyle name="Camp Output Field General 9 4 2 7" xfId="25658"/>
    <cellStyle name="Camp Output Field General 9 4 2 8" xfId="25659"/>
    <cellStyle name="Camp Output Field General 9 4 3" xfId="25660"/>
    <cellStyle name="Camp Output Field General 9 4 3 2" xfId="25661"/>
    <cellStyle name="Camp Output Field General 9 4 3 2 2" xfId="25662"/>
    <cellStyle name="Camp Output Field General 9 4 3 2 2 2" xfId="25663"/>
    <cellStyle name="Camp Output Field General 9 4 3 2 2 3" xfId="25664"/>
    <cellStyle name="Camp Output Field General 9 4 3 2 2 4" xfId="25665"/>
    <cellStyle name="Camp Output Field General 9 4 3 2 2 5" xfId="25666"/>
    <cellStyle name="Camp Output Field General 9 4 3 2 2 6" xfId="25667"/>
    <cellStyle name="Camp Output Field General 9 4 3 2 2 7" xfId="25668"/>
    <cellStyle name="Camp Output Field General 9 4 3 2 2 8" xfId="25669"/>
    <cellStyle name="Camp Output Field General 9 4 3 2 3" xfId="25670"/>
    <cellStyle name="Camp Output Field General 9 4 3 2 3 2" xfId="25671"/>
    <cellStyle name="Camp Output Field General 9 4 3 2 4" xfId="25672"/>
    <cellStyle name="Camp Output Field General 9 4 3 2 5" xfId="25673"/>
    <cellStyle name="Camp Output Field General 9 4 3 2 6" xfId="25674"/>
    <cellStyle name="Camp Output Field General 9 4 3 2 7" xfId="25675"/>
    <cellStyle name="Camp Output Field General 9 4 3 3" xfId="25676"/>
    <cellStyle name="Camp Output Field General 9 4 3 3 2" xfId="25677"/>
    <cellStyle name="Camp Output Field General 9 4 3 3 3" xfId="25678"/>
    <cellStyle name="Camp Output Field General 9 4 3 3 4" xfId="25679"/>
    <cellStyle name="Camp Output Field General 9 4 3 3 5" xfId="25680"/>
    <cellStyle name="Camp Output Field General 9 4 3 3 6" xfId="25681"/>
    <cellStyle name="Camp Output Field General 9 4 3 3 7" xfId="25682"/>
    <cellStyle name="Camp Output Field General 9 4 3 4" xfId="25683"/>
    <cellStyle name="Camp Output Field General 9 4 3 5" xfId="25684"/>
    <cellStyle name="Camp Output Field General 9 4 3 6" xfId="25685"/>
    <cellStyle name="Camp Output Field General 9 4 3 7" xfId="25686"/>
    <cellStyle name="Camp Output Field General 9 4 3 8" xfId="25687"/>
    <cellStyle name="Camp Output Field General 9 4 4" xfId="25688"/>
    <cellStyle name="Camp Output Field General 9 4 4 2" xfId="25689"/>
    <cellStyle name="Camp Output Field General 9 4 4 2 2" xfId="25690"/>
    <cellStyle name="Camp Output Field General 9 4 4 2 2 2" xfId="25691"/>
    <cellStyle name="Camp Output Field General 9 4 4 2 2 3" xfId="25692"/>
    <cellStyle name="Camp Output Field General 9 4 4 2 2 4" xfId="25693"/>
    <cellStyle name="Camp Output Field General 9 4 4 2 2 5" xfId="25694"/>
    <cellStyle name="Camp Output Field General 9 4 4 2 2 6" xfId="25695"/>
    <cellStyle name="Camp Output Field General 9 4 4 2 2 7" xfId="25696"/>
    <cellStyle name="Camp Output Field General 9 4 4 2 2 8" xfId="25697"/>
    <cellStyle name="Camp Output Field General 9 4 4 2 3" xfId="25698"/>
    <cellStyle name="Camp Output Field General 9 4 4 2 3 2" xfId="25699"/>
    <cellStyle name="Camp Output Field General 9 4 4 2 4" xfId="25700"/>
    <cellStyle name="Camp Output Field General 9 4 4 2 5" xfId="25701"/>
    <cellStyle name="Camp Output Field General 9 4 4 2 6" xfId="25702"/>
    <cellStyle name="Camp Output Field General 9 4 4 2 7" xfId="25703"/>
    <cellStyle name="Camp Output Field General 9 4 4 3" xfId="25704"/>
    <cellStyle name="Camp Output Field General 9 4 4 3 2" xfId="25705"/>
    <cellStyle name="Camp Output Field General 9 4 4 3 3" xfId="25706"/>
    <cellStyle name="Camp Output Field General 9 4 4 3 4" xfId="25707"/>
    <cellStyle name="Camp Output Field General 9 4 4 3 5" xfId="25708"/>
    <cellStyle name="Camp Output Field General 9 4 4 3 6" xfId="25709"/>
    <cellStyle name="Camp Output Field General 9 4 4 3 7" xfId="25710"/>
    <cellStyle name="Camp Output Field General 9 4 4 4" xfId="25711"/>
    <cellStyle name="Camp Output Field General 9 4 4 5" xfId="25712"/>
    <cellStyle name="Camp Output Field General 9 4 4 6" xfId="25713"/>
    <cellStyle name="Camp Output Field General 9 4 4 7" xfId="25714"/>
    <cellStyle name="Camp Output Field General 9 4 4 8" xfId="25715"/>
    <cellStyle name="Camp Output Field General 9 4 5" xfId="25716"/>
    <cellStyle name="Camp Output Field General 9 4 5 2" xfId="25717"/>
    <cellStyle name="Camp Output Field General 9 4 5 2 2" xfId="25718"/>
    <cellStyle name="Camp Output Field General 9 4 5 2 3" xfId="25719"/>
    <cellStyle name="Camp Output Field General 9 4 5 2 4" xfId="25720"/>
    <cellStyle name="Camp Output Field General 9 4 5 2 5" xfId="25721"/>
    <cellStyle name="Camp Output Field General 9 4 5 2 6" xfId="25722"/>
    <cellStyle name="Camp Output Field General 9 4 5 2 7" xfId="25723"/>
    <cellStyle name="Camp Output Field General 9 4 5 2 8" xfId="25724"/>
    <cellStyle name="Camp Output Field General 9 4 5 3" xfId="25725"/>
    <cellStyle name="Camp Output Field General 9 4 5 3 2" xfId="25726"/>
    <cellStyle name="Camp Output Field General 9 4 5 4" xfId="25727"/>
    <cellStyle name="Camp Output Field General 9 4 5 5" xfId="25728"/>
    <cellStyle name="Camp Output Field General 9 4 5 6" xfId="25729"/>
    <cellStyle name="Camp Output Field General 9 4 5 7" xfId="25730"/>
    <cellStyle name="Camp Output Field General 9 4 6" xfId="25731"/>
    <cellStyle name="Camp Output Field General 9 4 6 2" xfId="25732"/>
    <cellStyle name="Camp Output Field General 9 4 6 3" xfId="25733"/>
    <cellStyle name="Camp Output Field General 9 4 6 4" xfId="25734"/>
    <cellStyle name="Camp Output Field General 9 4 6 5" xfId="25735"/>
    <cellStyle name="Camp Output Field General 9 4 6 6" xfId="25736"/>
    <cellStyle name="Camp Output Field General 9 4 6 7" xfId="25737"/>
    <cellStyle name="Camp Output Field General 9 4 7" xfId="25738"/>
    <cellStyle name="Camp Output Field General 9 4 8" xfId="25739"/>
    <cellStyle name="Camp Output Field General 9 4 9" xfId="25740"/>
    <cellStyle name="Camp Output Field General 9 5" xfId="25741"/>
    <cellStyle name="Camp Output Field General 9 5 2" xfId="25742"/>
    <cellStyle name="Camp Output Field General 9 5 2 2" xfId="25743"/>
    <cellStyle name="Camp Output Field General 9 5 2 2 2" xfId="25744"/>
    <cellStyle name="Camp Output Field General 9 5 2 2 3" xfId="25745"/>
    <cellStyle name="Camp Output Field General 9 5 2 2 4" xfId="25746"/>
    <cellStyle name="Camp Output Field General 9 5 2 2 5" xfId="25747"/>
    <cellStyle name="Camp Output Field General 9 5 2 2 6" xfId="25748"/>
    <cellStyle name="Camp Output Field General 9 5 2 2 7" xfId="25749"/>
    <cellStyle name="Camp Output Field General 9 5 2 2 8" xfId="25750"/>
    <cellStyle name="Camp Output Field General 9 5 2 3" xfId="25751"/>
    <cellStyle name="Camp Output Field General 9 5 2 3 2" xfId="25752"/>
    <cellStyle name="Camp Output Field General 9 5 2 4" xfId="25753"/>
    <cellStyle name="Camp Output Field General 9 5 2 5" xfId="25754"/>
    <cellStyle name="Camp Output Field General 9 5 2 6" xfId="25755"/>
    <cellStyle name="Camp Output Field General 9 5 2 7" xfId="25756"/>
    <cellStyle name="Camp Output Field General 9 5 3" xfId="25757"/>
    <cellStyle name="Camp Output Field General 9 5 3 2" xfId="25758"/>
    <cellStyle name="Camp Output Field General 9 5 3 3" xfId="25759"/>
    <cellStyle name="Camp Output Field General 9 5 3 4" xfId="25760"/>
    <cellStyle name="Camp Output Field General 9 5 3 5" xfId="25761"/>
    <cellStyle name="Camp Output Field General 9 5 3 6" xfId="25762"/>
    <cellStyle name="Camp Output Field General 9 5 3 7" xfId="25763"/>
    <cellStyle name="Camp Output Field General 9 5 4" xfId="25764"/>
    <cellStyle name="Camp Output Field General 9 5 5" xfId="25765"/>
    <cellStyle name="Camp Output Field General 9 5 6" xfId="25766"/>
    <cellStyle name="Camp Output Field General 9 5 7" xfId="25767"/>
    <cellStyle name="Camp Output Field General 9 5 8" xfId="25768"/>
    <cellStyle name="Camp Output Field General 9 6" xfId="25769"/>
    <cellStyle name="Camp Output Field General 9 6 2" xfId="25770"/>
    <cellStyle name="Camp Output Field General 9 6 2 2" xfId="25771"/>
    <cellStyle name="Camp Output Field General 9 6 2 2 2" xfId="25772"/>
    <cellStyle name="Camp Output Field General 9 6 2 2 3" xfId="25773"/>
    <cellStyle name="Camp Output Field General 9 6 2 2 4" xfId="25774"/>
    <cellStyle name="Camp Output Field General 9 6 2 2 5" xfId="25775"/>
    <cellStyle name="Camp Output Field General 9 6 2 2 6" xfId="25776"/>
    <cellStyle name="Camp Output Field General 9 6 2 2 7" xfId="25777"/>
    <cellStyle name="Camp Output Field General 9 6 2 2 8" xfId="25778"/>
    <cellStyle name="Camp Output Field General 9 6 2 3" xfId="25779"/>
    <cellStyle name="Camp Output Field General 9 6 2 3 2" xfId="25780"/>
    <cellStyle name="Camp Output Field General 9 6 2 4" xfId="25781"/>
    <cellStyle name="Camp Output Field General 9 6 2 5" xfId="25782"/>
    <cellStyle name="Camp Output Field General 9 6 2 6" xfId="25783"/>
    <cellStyle name="Camp Output Field General 9 6 2 7" xfId="25784"/>
    <cellStyle name="Camp Output Field General 9 6 3" xfId="25785"/>
    <cellStyle name="Camp Output Field General 9 6 3 2" xfId="25786"/>
    <cellStyle name="Camp Output Field General 9 6 3 3" xfId="25787"/>
    <cellStyle name="Camp Output Field General 9 6 3 4" xfId="25788"/>
    <cellStyle name="Camp Output Field General 9 6 3 5" xfId="25789"/>
    <cellStyle name="Camp Output Field General 9 6 3 6" xfId="25790"/>
    <cellStyle name="Camp Output Field General 9 6 3 7" xfId="25791"/>
    <cellStyle name="Camp Output Field General 9 6 4" xfId="25792"/>
    <cellStyle name="Camp Output Field General 9 6 5" xfId="25793"/>
    <cellStyle name="Camp Output Field General 9 6 6" xfId="25794"/>
    <cellStyle name="Camp Output Field General 9 6 7" xfId="25795"/>
    <cellStyle name="Camp Output Field General 9 6 8" xfId="25796"/>
    <cellStyle name="Camp Output Field General 9 7" xfId="25797"/>
    <cellStyle name="Camp Output Field General 9 7 2" xfId="25798"/>
    <cellStyle name="Camp Output Field General 9 7 2 2" xfId="25799"/>
    <cellStyle name="Camp Output Field General 9 7 2 2 2" xfId="25800"/>
    <cellStyle name="Camp Output Field General 9 7 2 2 3" xfId="25801"/>
    <cellStyle name="Camp Output Field General 9 7 2 2 4" xfId="25802"/>
    <cellStyle name="Camp Output Field General 9 7 2 2 5" xfId="25803"/>
    <cellStyle name="Camp Output Field General 9 7 2 2 6" xfId="25804"/>
    <cellStyle name="Camp Output Field General 9 7 2 2 7" xfId="25805"/>
    <cellStyle name="Camp Output Field General 9 7 2 2 8" xfId="25806"/>
    <cellStyle name="Camp Output Field General 9 7 2 3" xfId="25807"/>
    <cellStyle name="Camp Output Field General 9 7 2 3 2" xfId="25808"/>
    <cellStyle name="Camp Output Field General 9 7 2 4" xfId="25809"/>
    <cellStyle name="Camp Output Field General 9 7 2 5" xfId="25810"/>
    <cellStyle name="Camp Output Field General 9 7 2 6" xfId="25811"/>
    <cellStyle name="Camp Output Field General 9 7 2 7" xfId="25812"/>
    <cellStyle name="Camp Output Field General 9 7 3" xfId="25813"/>
    <cellStyle name="Camp Output Field General 9 7 3 2" xfId="25814"/>
    <cellStyle name="Camp Output Field General 9 7 3 3" xfId="25815"/>
    <cellStyle name="Camp Output Field General 9 7 3 4" xfId="25816"/>
    <cellStyle name="Camp Output Field General 9 7 3 5" xfId="25817"/>
    <cellStyle name="Camp Output Field General 9 7 3 6" xfId="25818"/>
    <cellStyle name="Camp Output Field General 9 7 3 7" xfId="25819"/>
    <cellStyle name="Camp Output Field General 9 7 4" xfId="25820"/>
    <cellStyle name="Camp Output Field General 9 7 5" xfId="25821"/>
    <cellStyle name="Camp Output Field General 9 7 6" xfId="25822"/>
    <cellStyle name="Camp Output Field General 9 7 7" xfId="25823"/>
    <cellStyle name="Camp Output Field General 9 7 8" xfId="25824"/>
    <cellStyle name="Camp Output Field General 9 8" xfId="25825"/>
    <cellStyle name="Camp Output Field General 9 8 2" xfId="25826"/>
    <cellStyle name="Camp Output Field General 9 8 2 2" xfId="25827"/>
    <cellStyle name="Camp Output Field General 9 8 2 3" xfId="25828"/>
    <cellStyle name="Camp Output Field General 9 8 2 4" xfId="25829"/>
    <cellStyle name="Camp Output Field General 9 8 2 5" xfId="25830"/>
    <cellStyle name="Camp Output Field General 9 8 2 6" xfId="25831"/>
    <cellStyle name="Camp Output Field General 9 8 2 7" xfId="25832"/>
    <cellStyle name="Camp Output Field General 9 8 2 8" xfId="25833"/>
    <cellStyle name="Camp Output Field General 9 8 3" xfId="25834"/>
    <cellStyle name="Camp Output Field General 9 8 3 2" xfId="25835"/>
    <cellStyle name="Camp Output Field General 9 8 4" xfId="25836"/>
    <cellStyle name="Camp Output Field General 9 8 5" xfId="25837"/>
    <cellStyle name="Camp Output Field General 9 8 6" xfId="25838"/>
    <cellStyle name="Camp Output Field General 9 8 7" xfId="25839"/>
    <cellStyle name="Camp Output Field General 9 9" xfId="25840"/>
    <cellStyle name="Camp Output Field General 9 9 2" xfId="25841"/>
    <cellStyle name="Camp Output Field General 9 9 3" xfId="25842"/>
    <cellStyle name="Camp Output Field General 9 9 4" xfId="25843"/>
    <cellStyle name="Camp Output Field General 9 9 5" xfId="25844"/>
    <cellStyle name="Camp Output Field General 9 9 6" xfId="25845"/>
    <cellStyle name="Camp Output Field General 9 9 7" xfId="25846"/>
    <cellStyle name="Camp Output Field Percent" xfId="25847"/>
    <cellStyle name="Camp Output Field Percent With Red" xfId="25848"/>
    <cellStyle name="Camp Output Field Percent_~1629650" xfId="25849"/>
    <cellStyle name="Camp Output Field_~1629650" xfId="25850"/>
    <cellStyle name="Camp Percent" xfId="25851"/>
    <cellStyle name="Camp System" xfId="25852"/>
    <cellStyle name="Camp Validator Gray Percent" xfId="25853"/>
    <cellStyle name="Camp Validator Gray Value" xfId="25854"/>
    <cellStyle name="Camp Validator Green Percent" xfId="25855"/>
    <cellStyle name="Camp Validator Green Value" xfId="25856"/>
    <cellStyle name="Camp Validator Red Percent" xfId="25857"/>
    <cellStyle name="Camp Validator Red Value" xfId="25858"/>
    <cellStyle name="Camp Validator Yellow Percent" xfId="25859"/>
    <cellStyle name="Camp Validator Yellow Value" xfId="25860"/>
    <cellStyle name="CAMP V-Label 3" xfId="25861"/>
    <cellStyle name="CampValidationCorrect" xfId="25862"/>
    <cellStyle name="CampValidationCorrectable" xfId="25863"/>
    <cellStyle name="CampValidationNoData" xfId="25864"/>
    <cellStyle name="CampValidationUncorrectable" xfId="25865"/>
    <cellStyle name="Cancel" xfId="25866"/>
    <cellStyle name="Celda de comprobación" xfId="25867"/>
    <cellStyle name="Celda vinculada" xfId="25868"/>
    <cellStyle name="Célula de Verificação" xfId="20" builtinId="23" customBuiltin="1"/>
    <cellStyle name="Célula de Verificação 2" xfId="25869"/>
    <cellStyle name="Célula Vinculada" xfId="19" builtinId="24" customBuiltin="1"/>
    <cellStyle name="Célula Vinculada 2" xfId="69"/>
    <cellStyle name="Célula Vinculada 2 2" xfId="25870"/>
    <cellStyle name="Centrado" xfId="25871"/>
    <cellStyle name="CEP-Cidade-UF" xfId="25872"/>
    <cellStyle name="Check Cell" xfId="25873"/>
    <cellStyle name="Check Cell 2" xfId="25874"/>
    <cellStyle name="Check Cell 2 2" xfId="25875"/>
    <cellStyle name="Check Cell 2 2 2" xfId="25876"/>
    <cellStyle name="Check Cell 2 2 3" xfId="25877"/>
    <cellStyle name="Check Cell 2 2 4" xfId="25878"/>
    <cellStyle name="Check Cell 2 2 5" xfId="25879"/>
    <cellStyle name="Check Cell 2 2 6" xfId="25880"/>
    <cellStyle name="Check Cell 2 2 7" xfId="25881"/>
    <cellStyle name="Check Cell 2 2 8" xfId="25882"/>
    <cellStyle name="Check Cell 2 3" xfId="25883"/>
    <cellStyle name="Check Cell 2 4" xfId="25884"/>
    <cellStyle name="Check Cell 2 5" xfId="25885"/>
    <cellStyle name="Check Cell 2 6" xfId="25886"/>
    <cellStyle name="Check Cell 2 7" xfId="25887"/>
    <cellStyle name="Check Cell 2 8" xfId="25888"/>
    <cellStyle name="Check Cell 3" xfId="25889"/>
    <cellStyle name="Check Cell 3 2" xfId="25890"/>
    <cellStyle name="Check Cell 4" xfId="25891"/>
    <cellStyle name="Check Cell 5" xfId="25892"/>
    <cellStyle name="Check Cell 6" xfId="25893"/>
    <cellStyle name="Check Cell 7" xfId="25894"/>
    <cellStyle name="Check Cell 8" xfId="25895"/>
    <cellStyle name="Check Cell 9" xfId="25896"/>
    <cellStyle name="Comma [0]" xfId="25897"/>
    <cellStyle name="Comma 2" xfId="25898"/>
    <cellStyle name="Comma_Fin.Inv." xfId="25899"/>
    <cellStyle name="Comma0" xfId="25900"/>
    <cellStyle name="Conferência" xfId="25901"/>
    <cellStyle name="CPU" xfId="25902"/>
    <cellStyle name="Currency [0]" xfId="25903"/>
    <cellStyle name="Currency_Croqui de Localização" xfId="25904"/>
    <cellStyle name="Currency0" xfId="25905"/>
    <cellStyle name="Data" xfId="25906"/>
    <cellStyle name="Data 2" xfId="25907"/>
    <cellStyle name="Date" xfId="25908"/>
    <cellStyle name="Encabezado 4" xfId="25909"/>
    <cellStyle name="Ênfase1" xfId="25" builtinId="29" customBuiltin="1"/>
    <cellStyle name="Ênfase1 2" xfId="70"/>
    <cellStyle name="Ênfase1 2 2" xfId="25910"/>
    <cellStyle name="Ênfase2" xfId="29" builtinId="33" customBuiltin="1"/>
    <cellStyle name="Ênfase2 2" xfId="71"/>
    <cellStyle name="Ênfase2 2 2" xfId="25911"/>
    <cellStyle name="Ênfase3" xfId="33" builtinId="37" customBuiltin="1"/>
    <cellStyle name="Ênfase3 2" xfId="72"/>
    <cellStyle name="Ênfase3 2 2" xfId="25912"/>
    <cellStyle name="Ênfase4" xfId="37" builtinId="41" customBuiltin="1"/>
    <cellStyle name="Ênfase4 2" xfId="73"/>
    <cellStyle name="Ênfase4 2 2" xfId="25913"/>
    <cellStyle name="Ênfase5" xfId="41" builtinId="45" customBuiltin="1"/>
    <cellStyle name="Ênfase5 2" xfId="74"/>
    <cellStyle name="Ênfase5 2 2" xfId="25914"/>
    <cellStyle name="Ênfase6" xfId="45" builtinId="49" customBuiltin="1"/>
    <cellStyle name="Ênfase6 2" xfId="75"/>
    <cellStyle name="Ênfase6 2 2" xfId="25915"/>
    <cellStyle name="Énfasis1" xfId="25916"/>
    <cellStyle name="Énfasis2" xfId="25917"/>
    <cellStyle name="Énfasis3" xfId="25918"/>
    <cellStyle name="Énfasis4" xfId="25919"/>
    <cellStyle name="Énfasis5" xfId="25920"/>
    <cellStyle name="Énfasis6" xfId="25921"/>
    <cellStyle name="Entrada" xfId="16" builtinId="20" customBuiltin="1"/>
    <cellStyle name="Entrada 2" xfId="25922"/>
    <cellStyle name="Estilo 1" xfId="25923"/>
    <cellStyle name="Estilo 1 2" xfId="25924"/>
    <cellStyle name="Estilo 1 2 2" xfId="25925"/>
    <cellStyle name="Estilo 1 2 2 2" xfId="25926"/>
    <cellStyle name="Estilo 1 2 2 3" xfId="25927"/>
    <cellStyle name="Estilo 1 2 2 4" xfId="25928"/>
    <cellStyle name="Estilo 1 2 2 5" xfId="25929"/>
    <cellStyle name="Estilo 1 2 2 6" xfId="25930"/>
    <cellStyle name="Estilo 1 2 2 7" xfId="25931"/>
    <cellStyle name="Estilo 1 2 2 8" xfId="25932"/>
    <cellStyle name="Estilo 1 2 3" xfId="25933"/>
    <cellStyle name="Estilo 1 2 4" xfId="25934"/>
    <cellStyle name="Estilo 1 2 5" xfId="25935"/>
    <cellStyle name="Estilo 1 2 6" xfId="25936"/>
    <cellStyle name="Estilo 1 2 7" xfId="25937"/>
    <cellStyle name="Estilo 1 2 8" xfId="25938"/>
    <cellStyle name="Estilo 1 3" xfId="25939"/>
    <cellStyle name="Estilo 1 3 2" xfId="25940"/>
    <cellStyle name="Estilo 1 4" xfId="25941"/>
    <cellStyle name="Estilo 1 5" xfId="25942"/>
    <cellStyle name="Estilo 1 6" xfId="25943"/>
    <cellStyle name="Estilo 1 7" xfId="25944"/>
    <cellStyle name="Estilo 1 8" xfId="25945"/>
    <cellStyle name="Euro" xfId="25946"/>
    <cellStyle name="Euro 10" xfId="25947"/>
    <cellStyle name="Euro 11" xfId="25948"/>
    <cellStyle name="Euro 12" xfId="25949"/>
    <cellStyle name="Euro 13" xfId="25950"/>
    <cellStyle name="Euro 14" xfId="25951"/>
    <cellStyle name="Euro 15" xfId="25952"/>
    <cellStyle name="Euro 16" xfId="25953"/>
    <cellStyle name="Euro 17" xfId="25954"/>
    <cellStyle name="Euro 18" xfId="25955"/>
    <cellStyle name="Euro 19" xfId="25956"/>
    <cellStyle name="Euro 2" xfId="25957"/>
    <cellStyle name="Euro 2 2" xfId="25958"/>
    <cellStyle name="Euro 2 2 2" xfId="25959"/>
    <cellStyle name="Euro 2 2 3" xfId="25960"/>
    <cellStyle name="Euro 2 2 4" xfId="25961"/>
    <cellStyle name="Euro 2 2 5" xfId="25962"/>
    <cellStyle name="Euro 2 2 6" xfId="25963"/>
    <cellStyle name="Euro 2 2 7" xfId="25964"/>
    <cellStyle name="Euro 2 2 8" xfId="25965"/>
    <cellStyle name="Euro 2 3" xfId="25966"/>
    <cellStyle name="Euro 2 4" xfId="25967"/>
    <cellStyle name="Euro 2 5" xfId="25968"/>
    <cellStyle name="Euro 2 6" xfId="25969"/>
    <cellStyle name="Euro 2 7" xfId="25970"/>
    <cellStyle name="Euro 20" xfId="25971"/>
    <cellStyle name="Euro 21" xfId="25972"/>
    <cellStyle name="Euro 22" xfId="25973"/>
    <cellStyle name="Euro 23" xfId="25974"/>
    <cellStyle name="Euro 24" xfId="25975"/>
    <cellStyle name="Euro 25" xfId="25976"/>
    <cellStyle name="Euro 26" xfId="25977"/>
    <cellStyle name="Euro 27" xfId="25978"/>
    <cellStyle name="Euro 28" xfId="25979"/>
    <cellStyle name="Euro 29" xfId="25980"/>
    <cellStyle name="Euro 3" xfId="25981"/>
    <cellStyle name="Euro 30" xfId="25982"/>
    <cellStyle name="Euro 31" xfId="25983"/>
    <cellStyle name="Euro 32" xfId="25984"/>
    <cellStyle name="Euro 33" xfId="25985"/>
    <cellStyle name="Euro 34" xfId="25986"/>
    <cellStyle name="Euro 35" xfId="25987"/>
    <cellStyle name="Euro 36" xfId="25988"/>
    <cellStyle name="Euro 37" xfId="25989"/>
    <cellStyle name="Euro 38" xfId="25990"/>
    <cellStyle name="Euro 39" xfId="25991"/>
    <cellStyle name="Euro 4" xfId="25992"/>
    <cellStyle name="Euro 40" xfId="25993"/>
    <cellStyle name="Euro 41" xfId="25994"/>
    <cellStyle name="Euro 42" xfId="25995"/>
    <cellStyle name="Euro 43" xfId="25996"/>
    <cellStyle name="Euro 44" xfId="25997"/>
    <cellStyle name="Euro 45" xfId="25998"/>
    <cellStyle name="Euro 46" xfId="25999"/>
    <cellStyle name="Euro 47" xfId="26000"/>
    <cellStyle name="Euro 48" xfId="26001"/>
    <cellStyle name="Euro 49" xfId="26002"/>
    <cellStyle name="Euro 5" xfId="26003"/>
    <cellStyle name="Euro 50" xfId="26004"/>
    <cellStyle name="Euro 6" xfId="26005"/>
    <cellStyle name="Euro 7" xfId="26006"/>
    <cellStyle name="Euro 8" xfId="26007"/>
    <cellStyle name="Euro 9" xfId="26008"/>
    <cellStyle name="Excel Built-in Comma" xfId="26009"/>
    <cellStyle name="Excel Built-in Normal" xfId="26010"/>
    <cellStyle name="Explanatory Text" xfId="26011"/>
    <cellStyle name="Explanatory Text 2" xfId="26012"/>
    <cellStyle name="Explanatory Text 2 2" xfId="26013"/>
    <cellStyle name="Explanatory Text 2 2 2" xfId="26014"/>
    <cellStyle name="Explanatory Text 2 2 3" xfId="26015"/>
    <cellStyle name="Explanatory Text 2 2 4" xfId="26016"/>
    <cellStyle name="Explanatory Text 2 2 5" xfId="26017"/>
    <cellStyle name="Explanatory Text 2 2 6" xfId="26018"/>
    <cellStyle name="Explanatory Text 2 2 7" xfId="26019"/>
    <cellStyle name="Explanatory Text 2 2 8" xfId="26020"/>
    <cellStyle name="Explanatory Text 2 3" xfId="26021"/>
    <cellStyle name="Explanatory Text 2 4" xfId="26022"/>
    <cellStyle name="Explanatory Text 2 5" xfId="26023"/>
    <cellStyle name="Explanatory Text 2 6" xfId="26024"/>
    <cellStyle name="Explanatory Text 2 7" xfId="26025"/>
    <cellStyle name="Explanatory Text 2 8" xfId="26026"/>
    <cellStyle name="Explanatory Text 3" xfId="26027"/>
    <cellStyle name="Explanatory Text 3 2" xfId="26028"/>
    <cellStyle name="Explanatory Text 4" xfId="26029"/>
    <cellStyle name="Explanatory Text 5" xfId="26030"/>
    <cellStyle name="Explanatory Text 6" xfId="26031"/>
    <cellStyle name="Explanatory Text 7" xfId="26032"/>
    <cellStyle name="Explanatory Text 8" xfId="26033"/>
    <cellStyle name="Explanatory Text 9" xfId="26034"/>
    <cellStyle name="Falces1" xfId="26035"/>
    <cellStyle name="Fecha" xfId="26036"/>
    <cellStyle name="Fijo" xfId="26037"/>
    <cellStyle name="Fixed" xfId="26038"/>
    <cellStyle name="Fixo" xfId="26039"/>
    <cellStyle name="Fixo 2" xfId="26040"/>
    <cellStyle name="fundoamarelo" xfId="26041"/>
    <cellStyle name="fundoazul" xfId="26042"/>
    <cellStyle name="fundocinza" xfId="26043"/>
    <cellStyle name="fundodeentrada" xfId="26044"/>
    <cellStyle name="fundoentrada" xfId="26045"/>
    <cellStyle name="Good" xfId="26046"/>
    <cellStyle name="Good 2" xfId="26047"/>
    <cellStyle name="Good 2 2" xfId="26048"/>
    <cellStyle name="Good 2 2 2" xfId="26049"/>
    <cellStyle name="Good 2 2 3" xfId="26050"/>
    <cellStyle name="Good 2 2 4" xfId="26051"/>
    <cellStyle name="Good 2 2 5" xfId="26052"/>
    <cellStyle name="Good 2 2 6" xfId="26053"/>
    <cellStyle name="Good 2 2 7" xfId="26054"/>
    <cellStyle name="Good 2 2 8" xfId="26055"/>
    <cellStyle name="Good 2 3" xfId="26056"/>
    <cellStyle name="Good 2 4" xfId="26057"/>
    <cellStyle name="Good 2 5" xfId="26058"/>
    <cellStyle name="Good 2 6" xfId="26059"/>
    <cellStyle name="Good 2 7" xfId="26060"/>
    <cellStyle name="Good 2 8" xfId="26061"/>
    <cellStyle name="Good 3" xfId="26062"/>
    <cellStyle name="Good 3 2" xfId="26063"/>
    <cellStyle name="Good 4" xfId="26064"/>
    <cellStyle name="Good 5" xfId="26065"/>
    <cellStyle name="Good 6" xfId="26066"/>
    <cellStyle name="Good 7" xfId="26067"/>
    <cellStyle name="Good 8" xfId="26068"/>
    <cellStyle name="Good 9" xfId="26069"/>
    <cellStyle name="Heading 1" xfId="26070"/>
    <cellStyle name="Heading 1 2" xfId="26071"/>
    <cellStyle name="Heading 1 2 2" xfId="26072"/>
    <cellStyle name="Heading 1 2 2 2" xfId="26073"/>
    <cellStyle name="Heading 1 2 2 3" xfId="26074"/>
    <cellStyle name="Heading 1 2 2 4" xfId="26075"/>
    <cellStyle name="Heading 1 2 2 5" xfId="26076"/>
    <cellStyle name="Heading 1 2 2 6" xfId="26077"/>
    <cellStyle name="Heading 1 2 2 7" xfId="26078"/>
    <cellStyle name="Heading 1 2 2 8" xfId="26079"/>
    <cellStyle name="Heading 1 2 3" xfId="26080"/>
    <cellStyle name="Heading 1 2 4" xfId="26081"/>
    <cellStyle name="Heading 1 2 5" xfId="26082"/>
    <cellStyle name="Heading 1 2 6" xfId="26083"/>
    <cellStyle name="Heading 1 2 7" xfId="26084"/>
    <cellStyle name="Heading 1 2 8" xfId="26085"/>
    <cellStyle name="Heading 1 3" xfId="26086"/>
    <cellStyle name="Heading 1 3 2" xfId="26087"/>
    <cellStyle name="Heading 1 4" xfId="26088"/>
    <cellStyle name="Heading 1 5" xfId="26089"/>
    <cellStyle name="Heading 1 6" xfId="26090"/>
    <cellStyle name="Heading 1 7" xfId="26091"/>
    <cellStyle name="Heading 1 8" xfId="26092"/>
    <cellStyle name="Heading 1 9" xfId="26093"/>
    <cellStyle name="Heading 2" xfId="26094"/>
    <cellStyle name="Heading 2 2" xfId="26095"/>
    <cellStyle name="Heading 2 2 2" xfId="26096"/>
    <cellStyle name="Heading 2 2 2 2" xfId="26097"/>
    <cellStyle name="Heading 2 2 2 3" xfId="26098"/>
    <cellStyle name="Heading 2 2 2 4" xfId="26099"/>
    <cellStyle name="Heading 2 2 2 5" xfId="26100"/>
    <cellStyle name="Heading 2 2 2 6" xfId="26101"/>
    <cellStyle name="Heading 2 2 2 7" xfId="26102"/>
    <cellStyle name="Heading 2 2 2 8" xfId="26103"/>
    <cellStyle name="Heading 2 2 3" xfId="26104"/>
    <cellStyle name="Heading 2 2 4" xfId="26105"/>
    <cellStyle name="Heading 2 2 5" xfId="26106"/>
    <cellStyle name="Heading 2 2 6" xfId="26107"/>
    <cellStyle name="Heading 2 2 7" xfId="26108"/>
    <cellStyle name="Heading 2 2 8" xfId="26109"/>
    <cellStyle name="Heading 2 3" xfId="26110"/>
    <cellStyle name="Heading 2 3 2" xfId="26111"/>
    <cellStyle name="Heading 2 4" xfId="26112"/>
    <cellStyle name="Heading 2 5" xfId="26113"/>
    <cellStyle name="Heading 2 6" xfId="26114"/>
    <cellStyle name="Heading 2 7" xfId="26115"/>
    <cellStyle name="Heading 2 8" xfId="26116"/>
    <cellStyle name="Heading 2 9" xfId="26117"/>
    <cellStyle name="Heading 3" xfId="26118"/>
    <cellStyle name="Heading 3 10" xfId="26119"/>
    <cellStyle name="Heading 3 10 2" xfId="26120"/>
    <cellStyle name="Heading 3 10 2 2" xfId="26121"/>
    <cellStyle name="Heading 3 10 2 2 2" xfId="26122"/>
    <cellStyle name="Heading 3 10 2 2 3" xfId="26123"/>
    <cellStyle name="Heading 3 10 2 2 4" xfId="26124"/>
    <cellStyle name="Heading 3 10 2 2 5" xfId="26125"/>
    <cellStyle name="Heading 3 10 2 2 6" xfId="26126"/>
    <cellStyle name="Heading 3 10 2 2 7" xfId="26127"/>
    <cellStyle name="Heading 3 10 2 2 8" xfId="26128"/>
    <cellStyle name="Heading 3 10 2 3" xfId="26129"/>
    <cellStyle name="Heading 3 10 2 4" xfId="26130"/>
    <cellStyle name="Heading 3 10 2 5" xfId="26131"/>
    <cellStyle name="Heading 3 10 2 6" xfId="26132"/>
    <cellStyle name="Heading 3 10 2 7" xfId="26133"/>
    <cellStyle name="Heading 3 10 2 8" xfId="26134"/>
    <cellStyle name="Heading 3 10 3" xfId="26135"/>
    <cellStyle name="Heading 3 10 3 2" xfId="26136"/>
    <cellStyle name="Heading 3 10 4" xfId="26137"/>
    <cellStyle name="Heading 3 10 5" xfId="26138"/>
    <cellStyle name="Heading 3 10 6" xfId="26139"/>
    <cellStyle name="Heading 3 10 7" xfId="26140"/>
    <cellStyle name="Heading 3 10 8" xfId="26141"/>
    <cellStyle name="Heading 3 11" xfId="26142"/>
    <cellStyle name="Heading 3 11 2" xfId="26143"/>
    <cellStyle name="Heading 3 11 2 2" xfId="26144"/>
    <cellStyle name="Heading 3 11 2 2 2" xfId="26145"/>
    <cellStyle name="Heading 3 11 2 2 3" xfId="26146"/>
    <cellStyle name="Heading 3 11 2 2 4" xfId="26147"/>
    <cellStyle name="Heading 3 11 2 2 5" xfId="26148"/>
    <cellStyle name="Heading 3 11 2 2 6" xfId="26149"/>
    <cellStyle name="Heading 3 11 2 2 7" xfId="26150"/>
    <cellStyle name="Heading 3 11 2 2 8" xfId="26151"/>
    <cellStyle name="Heading 3 11 2 3" xfId="26152"/>
    <cellStyle name="Heading 3 11 2 4" xfId="26153"/>
    <cellStyle name="Heading 3 11 2 5" xfId="26154"/>
    <cellStyle name="Heading 3 11 2 6" xfId="26155"/>
    <cellStyle name="Heading 3 11 2 7" xfId="26156"/>
    <cellStyle name="Heading 3 11 2 8" xfId="26157"/>
    <cellStyle name="Heading 3 11 3" xfId="26158"/>
    <cellStyle name="Heading 3 11 3 2" xfId="26159"/>
    <cellStyle name="Heading 3 11 4" xfId="26160"/>
    <cellStyle name="Heading 3 11 5" xfId="26161"/>
    <cellStyle name="Heading 3 11 6" xfId="26162"/>
    <cellStyle name="Heading 3 11 7" xfId="26163"/>
    <cellStyle name="Heading 3 11 8" xfId="26164"/>
    <cellStyle name="Heading 3 12" xfId="26165"/>
    <cellStyle name="Heading 3 12 2" xfId="26166"/>
    <cellStyle name="Heading 3 12 2 2" xfId="26167"/>
    <cellStyle name="Heading 3 12 2 2 2" xfId="26168"/>
    <cellStyle name="Heading 3 12 2 2 3" xfId="26169"/>
    <cellStyle name="Heading 3 12 2 2 4" xfId="26170"/>
    <cellStyle name="Heading 3 12 2 2 5" xfId="26171"/>
    <cellStyle name="Heading 3 12 2 2 6" xfId="26172"/>
    <cellStyle name="Heading 3 12 2 2 7" xfId="26173"/>
    <cellStyle name="Heading 3 12 2 2 8" xfId="26174"/>
    <cellStyle name="Heading 3 12 2 3" xfId="26175"/>
    <cellStyle name="Heading 3 12 2 4" xfId="26176"/>
    <cellStyle name="Heading 3 12 2 5" xfId="26177"/>
    <cellStyle name="Heading 3 12 2 6" xfId="26178"/>
    <cellStyle name="Heading 3 12 2 7" xfId="26179"/>
    <cellStyle name="Heading 3 12 2 8" xfId="26180"/>
    <cellStyle name="Heading 3 12 3" xfId="26181"/>
    <cellStyle name="Heading 3 12 3 2" xfId="26182"/>
    <cellStyle name="Heading 3 12 4" xfId="26183"/>
    <cellStyle name="Heading 3 12 5" xfId="26184"/>
    <cellStyle name="Heading 3 12 6" xfId="26185"/>
    <cellStyle name="Heading 3 12 7" xfId="26186"/>
    <cellStyle name="Heading 3 12 8" xfId="26187"/>
    <cellStyle name="Heading 3 13" xfId="26188"/>
    <cellStyle name="Heading 3 13 2" xfId="26189"/>
    <cellStyle name="Heading 3 13 2 2" xfId="26190"/>
    <cellStyle name="Heading 3 13 2 2 2" xfId="26191"/>
    <cellStyle name="Heading 3 13 2 2 3" xfId="26192"/>
    <cellStyle name="Heading 3 13 2 2 4" xfId="26193"/>
    <cellStyle name="Heading 3 13 2 2 5" xfId="26194"/>
    <cellStyle name="Heading 3 13 2 2 6" xfId="26195"/>
    <cellStyle name="Heading 3 13 2 2 7" xfId="26196"/>
    <cellStyle name="Heading 3 13 2 2 8" xfId="26197"/>
    <cellStyle name="Heading 3 13 2 3" xfId="26198"/>
    <cellStyle name="Heading 3 13 2 4" xfId="26199"/>
    <cellStyle name="Heading 3 13 2 5" xfId="26200"/>
    <cellStyle name="Heading 3 13 2 6" xfId="26201"/>
    <cellStyle name="Heading 3 13 2 7" xfId="26202"/>
    <cellStyle name="Heading 3 13 2 8" xfId="26203"/>
    <cellStyle name="Heading 3 13 3" xfId="26204"/>
    <cellStyle name="Heading 3 13 3 2" xfId="26205"/>
    <cellStyle name="Heading 3 13 4" xfId="26206"/>
    <cellStyle name="Heading 3 13 5" xfId="26207"/>
    <cellStyle name="Heading 3 13 6" xfId="26208"/>
    <cellStyle name="Heading 3 13 7" xfId="26209"/>
    <cellStyle name="Heading 3 13 8" xfId="26210"/>
    <cellStyle name="Heading 3 14" xfId="26211"/>
    <cellStyle name="Heading 3 14 2" xfId="26212"/>
    <cellStyle name="Heading 3 14 2 2" xfId="26213"/>
    <cellStyle name="Heading 3 14 2 2 2" xfId="26214"/>
    <cellStyle name="Heading 3 14 2 2 3" xfId="26215"/>
    <cellStyle name="Heading 3 14 2 2 4" xfId="26216"/>
    <cellStyle name="Heading 3 14 2 2 5" xfId="26217"/>
    <cellStyle name="Heading 3 14 2 2 6" xfId="26218"/>
    <cellStyle name="Heading 3 14 2 2 7" xfId="26219"/>
    <cellStyle name="Heading 3 14 2 2 8" xfId="26220"/>
    <cellStyle name="Heading 3 14 2 3" xfId="26221"/>
    <cellStyle name="Heading 3 14 2 4" xfId="26222"/>
    <cellStyle name="Heading 3 14 2 5" xfId="26223"/>
    <cellStyle name="Heading 3 14 2 6" xfId="26224"/>
    <cellStyle name="Heading 3 14 2 7" xfId="26225"/>
    <cellStyle name="Heading 3 14 2 8" xfId="26226"/>
    <cellStyle name="Heading 3 14 3" xfId="26227"/>
    <cellStyle name="Heading 3 14 3 2" xfId="26228"/>
    <cellStyle name="Heading 3 14 4" xfId="26229"/>
    <cellStyle name="Heading 3 14 5" xfId="26230"/>
    <cellStyle name="Heading 3 14 6" xfId="26231"/>
    <cellStyle name="Heading 3 14 7" xfId="26232"/>
    <cellStyle name="Heading 3 14 8" xfId="26233"/>
    <cellStyle name="Heading 3 15" xfId="26234"/>
    <cellStyle name="Heading 3 15 2" xfId="26235"/>
    <cellStyle name="Heading 3 15 2 2" xfId="26236"/>
    <cellStyle name="Heading 3 15 2 2 2" xfId="26237"/>
    <cellStyle name="Heading 3 15 2 2 3" xfId="26238"/>
    <cellStyle name="Heading 3 15 2 2 4" xfId="26239"/>
    <cellStyle name="Heading 3 15 2 2 5" xfId="26240"/>
    <cellStyle name="Heading 3 15 2 2 6" xfId="26241"/>
    <cellStyle name="Heading 3 15 2 2 7" xfId="26242"/>
    <cellStyle name="Heading 3 15 2 2 8" xfId="26243"/>
    <cellStyle name="Heading 3 15 2 3" xfId="26244"/>
    <cellStyle name="Heading 3 15 2 4" xfId="26245"/>
    <cellStyle name="Heading 3 15 2 5" xfId="26246"/>
    <cellStyle name="Heading 3 15 2 6" xfId="26247"/>
    <cellStyle name="Heading 3 15 2 7" xfId="26248"/>
    <cellStyle name="Heading 3 15 2 8" xfId="26249"/>
    <cellStyle name="Heading 3 15 3" xfId="26250"/>
    <cellStyle name="Heading 3 15 3 2" xfId="26251"/>
    <cellStyle name="Heading 3 15 4" xfId="26252"/>
    <cellStyle name="Heading 3 15 5" xfId="26253"/>
    <cellStyle name="Heading 3 15 6" xfId="26254"/>
    <cellStyle name="Heading 3 15 7" xfId="26255"/>
    <cellStyle name="Heading 3 15 8" xfId="26256"/>
    <cellStyle name="Heading 3 16" xfId="26257"/>
    <cellStyle name="Heading 3 16 2" xfId="26258"/>
    <cellStyle name="Heading 3 16 2 2" xfId="26259"/>
    <cellStyle name="Heading 3 16 2 2 2" xfId="26260"/>
    <cellStyle name="Heading 3 16 2 2 3" xfId="26261"/>
    <cellStyle name="Heading 3 16 2 2 4" xfId="26262"/>
    <cellStyle name="Heading 3 16 2 2 5" xfId="26263"/>
    <cellStyle name="Heading 3 16 2 2 6" xfId="26264"/>
    <cellStyle name="Heading 3 16 2 2 7" xfId="26265"/>
    <cellStyle name="Heading 3 16 2 2 8" xfId="26266"/>
    <cellStyle name="Heading 3 16 2 3" xfId="26267"/>
    <cellStyle name="Heading 3 16 2 4" xfId="26268"/>
    <cellStyle name="Heading 3 16 2 5" xfId="26269"/>
    <cellStyle name="Heading 3 16 2 6" xfId="26270"/>
    <cellStyle name="Heading 3 16 2 7" xfId="26271"/>
    <cellStyle name="Heading 3 16 2 8" xfId="26272"/>
    <cellStyle name="Heading 3 16 3" xfId="26273"/>
    <cellStyle name="Heading 3 16 3 2" xfId="26274"/>
    <cellStyle name="Heading 3 16 4" xfId="26275"/>
    <cellStyle name="Heading 3 16 5" xfId="26276"/>
    <cellStyle name="Heading 3 16 6" xfId="26277"/>
    <cellStyle name="Heading 3 16 7" xfId="26278"/>
    <cellStyle name="Heading 3 16 8" xfId="26279"/>
    <cellStyle name="Heading 3 17" xfId="26280"/>
    <cellStyle name="Heading 3 17 2" xfId="26281"/>
    <cellStyle name="Heading 3 17 2 2" xfId="26282"/>
    <cellStyle name="Heading 3 17 2 3" xfId="26283"/>
    <cellStyle name="Heading 3 17 2 4" xfId="26284"/>
    <cellStyle name="Heading 3 17 2 5" xfId="26285"/>
    <cellStyle name="Heading 3 17 2 6" xfId="26286"/>
    <cellStyle name="Heading 3 17 2 7" xfId="26287"/>
    <cellStyle name="Heading 3 17 2 8" xfId="26288"/>
    <cellStyle name="Heading 3 17 3" xfId="26289"/>
    <cellStyle name="Heading 3 17 4" xfId="26290"/>
    <cellStyle name="Heading 3 17 5" xfId="26291"/>
    <cellStyle name="Heading 3 17 6" xfId="26292"/>
    <cellStyle name="Heading 3 17 7" xfId="26293"/>
    <cellStyle name="Heading 3 17 8" xfId="26294"/>
    <cellStyle name="Heading 3 18" xfId="26295"/>
    <cellStyle name="Heading 3 18 2" xfId="26296"/>
    <cellStyle name="Heading 3 19" xfId="26297"/>
    <cellStyle name="Heading 3 2" xfId="26298"/>
    <cellStyle name="Heading 3 2 10" xfId="26299"/>
    <cellStyle name="Heading 3 2 10 2" xfId="26300"/>
    <cellStyle name="Heading 3 2 10 2 2" xfId="26301"/>
    <cellStyle name="Heading 3 2 10 2 2 2" xfId="26302"/>
    <cellStyle name="Heading 3 2 10 2 2 3" xfId="26303"/>
    <cellStyle name="Heading 3 2 10 2 2 4" xfId="26304"/>
    <cellStyle name="Heading 3 2 10 2 2 5" xfId="26305"/>
    <cellStyle name="Heading 3 2 10 2 2 6" xfId="26306"/>
    <cellStyle name="Heading 3 2 10 2 2 7" xfId="26307"/>
    <cellStyle name="Heading 3 2 10 2 2 8" xfId="26308"/>
    <cellStyle name="Heading 3 2 10 2 3" xfId="26309"/>
    <cellStyle name="Heading 3 2 10 2 4" xfId="26310"/>
    <cellStyle name="Heading 3 2 10 2 5" xfId="26311"/>
    <cellStyle name="Heading 3 2 10 2 6" xfId="26312"/>
    <cellStyle name="Heading 3 2 10 2 7" xfId="26313"/>
    <cellStyle name="Heading 3 2 10 2 8" xfId="26314"/>
    <cellStyle name="Heading 3 2 10 3" xfId="26315"/>
    <cellStyle name="Heading 3 2 10 3 2" xfId="26316"/>
    <cellStyle name="Heading 3 2 10 4" xfId="26317"/>
    <cellStyle name="Heading 3 2 10 5" xfId="26318"/>
    <cellStyle name="Heading 3 2 10 6" xfId="26319"/>
    <cellStyle name="Heading 3 2 10 7" xfId="26320"/>
    <cellStyle name="Heading 3 2 10 8" xfId="26321"/>
    <cellStyle name="Heading 3 2 11" xfId="26322"/>
    <cellStyle name="Heading 3 2 11 2" xfId="26323"/>
    <cellStyle name="Heading 3 2 11 2 2" xfId="26324"/>
    <cellStyle name="Heading 3 2 11 2 2 2" xfId="26325"/>
    <cellStyle name="Heading 3 2 11 2 2 3" xfId="26326"/>
    <cellStyle name="Heading 3 2 11 2 2 4" xfId="26327"/>
    <cellStyle name="Heading 3 2 11 2 2 5" xfId="26328"/>
    <cellStyle name="Heading 3 2 11 2 2 6" xfId="26329"/>
    <cellStyle name="Heading 3 2 11 2 2 7" xfId="26330"/>
    <cellStyle name="Heading 3 2 11 2 2 8" xfId="26331"/>
    <cellStyle name="Heading 3 2 11 2 3" xfId="26332"/>
    <cellStyle name="Heading 3 2 11 2 4" xfId="26333"/>
    <cellStyle name="Heading 3 2 11 2 5" xfId="26334"/>
    <cellStyle name="Heading 3 2 11 2 6" xfId="26335"/>
    <cellStyle name="Heading 3 2 11 2 7" xfId="26336"/>
    <cellStyle name="Heading 3 2 11 2 8" xfId="26337"/>
    <cellStyle name="Heading 3 2 11 3" xfId="26338"/>
    <cellStyle name="Heading 3 2 11 3 2" xfId="26339"/>
    <cellStyle name="Heading 3 2 11 4" xfId="26340"/>
    <cellStyle name="Heading 3 2 11 5" xfId="26341"/>
    <cellStyle name="Heading 3 2 11 6" xfId="26342"/>
    <cellStyle name="Heading 3 2 11 7" xfId="26343"/>
    <cellStyle name="Heading 3 2 11 8" xfId="26344"/>
    <cellStyle name="Heading 3 2 12" xfId="26345"/>
    <cellStyle name="Heading 3 2 12 2" xfId="26346"/>
    <cellStyle name="Heading 3 2 12 2 2" xfId="26347"/>
    <cellStyle name="Heading 3 2 12 2 2 2" xfId="26348"/>
    <cellStyle name="Heading 3 2 12 2 2 3" xfId="26349"/>
    <cellStyle name="Heading 3 2 12 2 2 4" xfId="26350"/>
    <cellStyle name="Heading 3 2 12 2 2 5" xfId="26351"/>
    <cellStyle name="Heading 3 2 12 2 2 6" xfId="26352"/>
    <cellStyle name="Heading 3 2 12 2 2 7" xfId="26353"/>
    <cellStyle name="Heading 3 2 12 2 2 8" xfId="26354"/>
    <cellStyle name="Heading 3 2 12 2 3" xfId="26355"/>
    <cellStyle name="Heading 3 2 12 2 4" xfId="26356"/>
    <cellStyle name="Heading 3 2 12 2 5" xfId="26357"/>
    <cellStyle name="Heading 3 2 12 2 6" xfId="26358"/>
    <cellStyle name="Heading 3 2 12 2 7" xfId="26359"/>
    <cellStyle name="Heading 3 2 12 2 8" xfId="26360"/>
    <cellStyle name="Heading 3 2 12 3" xfId="26361"/>
    <cellStyle name="Heading 3 2 12 3 2" xfId="26362"/>
    <cellStyle name="Heading 3 2 12 4" xfId="26363"/>
    <cellStyle name="Heading 3 2 12 5" xfId="26364"/>
    <cellStyle name="Heading 3 2 12 6" xfId="26365"/>
    <cellStyle name="Heading 3 2 12 7" xfId="26366"/>
    <cellStyle name="Heading 3 2 12 8" xfId="26367"/>
    <cellStyle name="Heading 3 2 13" xfId="26368"/>
    <cellStyle name="Heading 3 2 13 2" xfId="26369"/>
    <cellStyle name="Heading 3 2 13 2 2" xfId="26370"/>
    <cellStyle name="Heading 3 2 13 2 3" xfId="26371"/>
    <cellStyle name="Heading 3 2 13 2 4" xfId="26372"/>
    <cellStyle name="Heading 3 2 13 2 5" xfId="26373"/>
    <cellStyle name="Heading 3 2 13 2 6" xfId="26374"/>
    <cellStyle name="Heading 3 2 13 2 7" xfId="26375"/>
    <cellStyle name="Heading 3 2 13 2 8" xfId="26376"/>
    <cellStyle name="Heading 3 2 13 3" xfId="26377"/>
    <cellStyle name="Heading 3 2 13 4" xfId="26378"/>
    <cellStyle name="Heading 3 2 13 5" xfId="26379"/>
    <cellStyle name="Heading 3 2 13 6" xfId="26380"/>
    <cellStyle name="Heading 3 2 13 7" xfId="26381"/>
    <cellStyle name="Heading 3 2 13 8" xfId="26382"/>
    <cellStyle name="Heading 3 2 14" xfId="26383"/>
    <cellStyle name="Heading 3 2 14 2" xfId="26384"/>
    <cellStyle name="Heading 3 2 15" xfId="26385"/>
    <cellStyle name="Heading 3 2 16" xfId="26386"/>
    <cellStyle name="Heading 3 2 17" xfId="26387"/>
    <cellStyle name="Heading 3 2 18" xfId="26388"/>
    <cellStyle name="Heading 3 2 19" xfId="26389"/>
    <cellStyle name="Heading 3 2 2" xfId="26390"/>
    <cellStyle name="Heading 3 2 2 2" xfId="26391"/>
    <cellStyle name="Heading 3 2 2 2 2" xfId="26392"/>
    <cellStyle name="Heading 3 2 2 2 2 2" xfId="26393"/>
    <cellStyle name="Heading 3 2 2 2 2 3" xfId="26394"/>
    <cellStyle name="Heading 3 2 2 2 2 4" xfId="26395"/>
    <cellStyle name="Heading 3 2 2 2 2 5" xfId="26396"/>
    <cellStyle name="Heading 3 2 2 2 2 6" xfId="26397"/>
    <cellStyle name="Heading 3 2 2 2 2 7" xfId="26398"/>
    <cellStyle name="Heading 3 2 2 2 2 8" xfId="26399"/>
    <cellStyle name="Heading 3 2 2 2 3" xfId="26400"/>
    <cellStyle name="Heading 3 2 2 2 4" xfId="26401"/>
    <cellStyle name="Heading 3 2 2 2 5" xfId="26402"/>
    <cellStyle name="Heading 3 2 2 2 6" xfId="26403"/>
    <cellStyle name="Heading 3 2 2 2 7" xfId="26404"/>
    <cellStyle name="Heading 3 2 2 2 8" xfId="26405"/>
    <cellStyle name="Heading 3 2 2 3" xfId="26406"/>
    <cellStyle name="Heading 3 2 2 3 2" xfId="26407"/>
    <cellStyle name="Heading 3 2 2 4" xfId="26408"/>
    <cellStyle name="Heading 3 2 2 5" xfId="26409"/>
    <cellStyle name="Heading 3 2 2 6" xfId="26410"/>
    <cellStyle name="Heading 3 2 2 7" xfId="26411"/>
    <cellStyle name="Heading 3 2 2 8" xfId="26412"/>
    <cellStyle name="Heading 3 2 3" xfId="26413"/>
    <cellStyle name="Heading 3 2 3 2" xfId="26414"/>
    <cellStyle name="Heading 3 2 3 2 2" xfId="26415"/>
    <cellStyle name="Heading 3 2 3 2 2 2" xfId="26416"/>
    <cellStyle name="Heading 3 2 3 2 2 3" xfId="26417"/>
    <cellStyle name="Heading 3 2 3 2 2 4" xfId="26418"/>
    <cellStyle name="Heading 3 2 3 2 2 5" xfId="26419"/>
    <cellStyle name="Heading 3 2 3 2 2 6" xfId="26420"/>
    <cellStyle name="Heading 3 2 3 2 2 7" xfId="26421"/>
    <cellStyle name="Heading 3 2 3 2 2 8" xfId="26422"/>
    <cellStyle name="Heading 3 2 3 2 3" xfId="26423"/>
    <cellStyle name="Heading 3 2 3 2 4" xfId="26424"/>
    <cellStyle name="Heading 3 2 3 2 5" xfId="26425"/>
    <cellStyle name="Heading 3 2 3 2 6" xfId="26426"/>
    <cellStyle name="Heading 3 2 3 2 7" xfId="26427"/>
    <cellStyle name="Heading 3 2 3 2 8" xfId="26428"/>
    <cellStyle name="Heading 3 2 3 3" xfId="26429"/>
    <cellStyle name="Heading 3 2 3 3 2" xfId="26430"/>
    <cellStyle name="Heading 3 2 3 4" xfId="26431"/>
    <cellStyle name="Heading 3 2 3 5" xfId="26432"/>
    <cellStyle name="Heading 3 2 3 6" xfId="26433"/>
    <cellStyle name="Heading 3 2 3 7" xfId="26434"/>
    <cellStyle name="Heading 3 2 3 8" xfId="26435"/>
    <cellStyle name="Heading 3 2 4" xfId="26436"/>
    <cellStyle name="Heading 3 2 4 2" xfId="26437"/>
    <cellStyle name="Heading 3 2 4 2 2" xfId="26438"/>
    <cellStyle name="Heading 3 2 4 2 2 2" xfId="26439"/>
    <cellStyle name="Heading 3 2 4 2 2 3" xfId="26440"/>
    <cellStyle name="Heading 3 2 4 2 2 4" xfId="26441"/>
    <cellStyle name="Heading 3 2 4 2 2 5" xfId="26442"/>
    <cellStyle name="Heading 3 2 4 2 2 6" xfId="26443"/>
    <cellStyle name="Heading 3 2 4 2 2 7" xfId="26444"/>
    <cellStyle name="Heading 3 2 4 2 2 8" xfId="26445"/>
    <cellStyle name="Heading 3 2 4 2 3" xfId="26446"/>
    <cellStyle name="Heading 3 2 4 2 4" xfId="26447"/>
    <cellStyle name="Heading 3 2 4 2 5" xfId="26448"/>
    <cellStyle name="Heading 3 2 4 2 6" xfId="26449"/>
    <cellStyle name="Heading 3 2 4 2 7" xfId="26450"/>
    <cellStyle name="Heading 3 2 4 2 8" xfId="26451"/>
    <cellStyle name="Heading 3 2 4 3" xfId="26452"/>
    <cellStyle name="Heading 3 2 4 3 2" xfId="26453"/>
    <cellStyle name="Heading 3 2 4 4" xfId="26454"/>
    <cellStyle name="Heading 3 2 4 5" xfId="26455"/>
    <cellStyle name="Heading 3 2 4 6" xfId="26456"/>
    <cellStyle name="Heading 3 2 4 7" xfId="26457"/>
    <cellStyle name="Heading 3 2 4 8" xfId="26458"/>
    <cellStyle name="Heading 3 2 5" xfId="26459"/>
    <cellStyle name="Heading 3 2 5 2" xfId="26460"/>
    <cellStyle name="Heading 3 2 5 2 2" xfId="26461"/>
    <cellStyle name="Heading 3 2 5 2 2 2" xfId="26462"/>
    <cellStyle name="Heading 3 2 5 2 2 3" xfId="26463"/>
    <cellStyle name="Heading 3 2 5 2 2 4" xfId="26464"/>
    <cellStyle name="Heading 3 2 5 2 2 5" xfId="26465"/>
    <cellStyle name="Heading 3 2 5 2 2 6" xfId="26466"/>
    <cellStyle name="Heading 3 2 5 2 2 7" xfId="26467"/>
    <cellStyle name="Heading 3 2 5 2 2 8" xfId="26468"/>
    <cellStyle name="Heading 3 2 5 2 3" xfId="26469"/>
    <cellStyle name="Heading 3 2 5 2 4" xfId="26470"/>
    <cellStyle name="Heading 3 2 5 2 5" xfId="26471"/>
    <cellStyle name="Heading 3 2 5 2 6" xfId="26472"/>
    <cellStyle name="Heading 3 2 5 2 7" xfId="26473"/>
    <cellStyle name="Heading 3 2 5 2 8" xfId="26474"/>
    <cellStyle name="Heading 3 2 5 3" xfId="26475"/>
    <cellStyle name="Heading 3 2 5 3 2" xfId="26476"/>
    <cellStyle name="Heading 3 2 5 4" xfId="26477"/>
    <cellStyle name="Heading 3 2 5 5" xfId="26478"/>
    <cellStyle name="Heading 3 2 5 6" xfId="26479"/>
    <cellStyle name="Heading 3 2 5 7" xfId="26480"/>
    <cellStyle name="Heading 3 2 5 8" xfId="26481"/>
    <cellStyle name="Heading 3 2 6" xfId="26482"/>
    <cellStyle name="Heading 3 2 6 2" xfId="26483"/>
    <cellStyle name="Heading 3 2 6 2 2" xfId="26484"/>
    <cellStyle name="Heading 3 2 6 2 2 2" xfId="26485"/>
    <cellStyle name="Heading 3 2 6 2 2 3" xfId="26486"/>
    <cellStyle name="Heading 3 2 6 2 2 4" xfId="26487"/>
    <cellStyle name="Heading 3 2 6 2 2 5" xfId="26488"/>
    <cellStyle name="Heading 3 2 6 2 2 6" xfId="26489"/>
    <cellStyle name="Heading 3 2 6 2 2 7" xfId="26490"/>
    <cellStyle name="Heading 3 2 6 2 2 8" xfId="26491"/>
    <cellStyle name="Heading 3 2 6 2 3" xfId="26492"/>
    <cellStyle name="Heading 3 2 6 2 4" xfId="26493"/>
    <cellStyle name="Heading 3 2 6 2 5" xfId="26494"/>
    <cellStyle name="Heading 3 2 6 2 6" xfId="26495"/>
    <cellStyle name="Heading 3 2 6 2 7" xfId="26496"/>
    <cellStyle name="Heading 3 2 6 2 8" xfId="26497"/>
    <cellStyle name="Heading 3 2 6 3" xfId="26498"/>
    <cellStyle name="Heading 3 2 6 3 2" xfId="26499"/>
    <cellStyle name="Heading 3 2 6 4" xfId="26500"/>
    <cellStyle name="Heading 3 2 6 5" xfId="26501"/>
    <cellStyle name="Heading 3 2 6 6" xfId="26502"/>
    <cellStyle name="Heading 3 2 6 7" xfId="26503"/>
    <cellStyle name="Heading 3 2 6 8" xfId="26504"/>
    <cellStyle name="Heading 3 2 7" xfId="26505"/>
    <cellStyle name="Heading 3 2 7 2" xfId="26506"/>
    <cellStyle name="Heading 3 2 7 2 2" xfId="26507"/>
    <cellStyle name="Heading 3 2 7 2 2 2" xfId="26508"/>
    <cellStyle name="Heading 3 2 7 2 2 3" xfId="26509"/>
    <cellStyle name="Heading 3 2 7 2 2 4" xfId="26510"/>
    <cellStyle name="Heading 3 2 7 2 2 5" xfId="26511"/>
    <cellStyle name="Heading 3 2 7 2 2 6" xfId="26512"/>
    <cellStyle name="Heading 3 2 7 2 2 7" xfId="26513"/>
    <cellStyle name="Heading 3 2 7 2 2 8" xfId="26514"/>
    <cellStyle name="Heading 3 2 7 2 3" xfId="26515"/>
    <cellStyle name="Heading 3 2 7 2 4" xfId="26516"/>
    <cellStyle name="Heading 3 2 7 2 5" xfId="26517"/>
    <cellStyle name="Heading 3 2 7 2 6" xfId="26518"/>
    <cellStyle name="Heading 3 2 7 2 7" xfId="26519"/>
    <cellStyle name="Heading 3 2 7 2 8" xfId="26520"/>
    <cellStyle name="Heading 3 2 7 3" xfId="26521"/>
    <cellStyle name="Heading 3 2 7 3 2" xfId="26522"/>
    <cellStyle name="Heading 3 2 7 4" xfId="26523"/>
    <cellStyle name="Heading 3 2 7 5" xfId="26524"/>
    <cellStyle name="Heading 3 2 7 6" xfId="26525"/>
    <cellStyle name="Heading 3 2 7 7" xfId="26526"/>
    <cellStyle name="Heading 3 2 7 8" xfId="26527"/>
    <cellStyle name="Heading 3 2 8" xfId="26528"/>
    <cellStyle name="Heading 3 2 8 2" xfId="26529"/>
    <cellStyle name="Heading 3 2 8 2 2" xfId="26530"/>
    <cellStyle name="Heading 3 2 8 2 2 2" xfId="26531"/>
    <cellStyle name="Heading 3 2 8 2 2 3" xfId="26532"/>
    <cellStyle name="Heading 3 2 8 2 2 4" xfId="26533"/>
    <cellStyle name="Heading 3 2 8 2 2 5" xfId="26534"/>
    <cellStyle name="Heading 3 2 8 2 2 6" xfId="26535"/>
    <cellStyle name="Heading 3 2 8 2 2 7" xfId="26536"/>
    <cellStyle name="Heading 3 2 8 2 2 8" xfId="26537"/>
    <cellStyle name="Heading 3 2 8 2 3" xfId="26538"/>
    <cellStyle name="Heading 3 2 8 2 4" xfId="26539"/>
    <cellStyle name="Heading 3 2 8 2 5" xfId="26540"/>
    <cellStyle name="Heading 3 2 8 2 6" xfId="26541"/>
    <cellStyle name="Heading 3 2 8 2 7" xfId="26542"/>
    <cellStyle name="Heading 3 2 8 2 8" xfId="26543"/>
    <cellStyle name="Heading 3 2 8 3" xfId="26544"/>
    <cellStyle name="Heading 3 2 8 3 2" xfId="26545"/>
    <cellStyle name="Heading 3 2 8 4" xfId="26546"/>
    <cellStyle name="Heading 3 2 8 5" xfId="26547"/>
    <cellStyle name="Heading 3 2 8 6" xfId="26548"/>
    <cellStyle name="Heading 3 2 8 7" xfId="26549"/>
    <cellStyle name="Heading 3 2 8 8" xfId="26550"/>
    <cellStyle name="Heading 3 2 9" xfId="26551"/>
    <cellStyle name="Heading 3 2 9 2" xfId="26552"/>
    <cellStyle name="Heading 3 2 9 2 2" xfId="26553"/>
    <cellStyle name="Heading 3 2 9 2 2 2" xfId="26554"/>
    <cellStyle name="Heading 3 2 9 2 2 3" xfId="26555"/>
    <cellStyle name="Heading 3 2 9 2 2 4" xfId="26556"/>
    <cellStyle name="Heading 3 2 9 2 2 5" xfId="26557"/>
    <cellStyle name="Heading 3 2 9 2 2 6" xfId="26558"/>
    <cellStyle name="Heading 3 2 9 2 2 7" xfId="26559"/>
    <cellStyle name="Heading 3 2 9 2 2 8" xfId="26560"/>
    <cellStyle name="Heading 3 2 9 2 3" xfId="26561"/>
    <cellStyle name="Heading 3 2 9 2 4" xfId="26562"/>
    <cellStyle name="Heading 3 2 9 2 5" xfId="26563"/>
    <cellStyle name="Heading 3 2 9 2 6" xfId="26564"/>
    <cellStyle name="Heading 3 2 9 2 7" xfId="26565"/>
    <cellStyle name="Heading 3 2 9 2 8" xfId="26566"/>
    <cellStyle name="Heading 3 2 9 3" xfId="26567"/>
    <cellStyle name="Heading 3 2 9 3 2" xfId="26568"/>
    <cellStyle name="Heading 3 2 9 4" xfId="26569"/>
    <cellStyle name="Heading 3 2 9 5" xfId="26570"/>
    <cellStyle name="Heading 3 2 9 6" xfId="26571"/>
    <cellStyle name="Heading 3 2 9 7" xfId="26572"/>
    <cellStyle name="Heading 3 2 9 8" xfId="26573"/>
    <cellStyle name="Heading 3 20" xfId="26574"/>
    <cellStyle name="Heading 3 21" xfId="26575"/>
    <cellStyle name="Heading 3 22" xfId="26576"/>
    <cellStyle name="Heading 3 23" xfId="26577"/>
    <cellStyle name="Heading 3 24" xfId="26578"/>
    <cellStyle name="Heading 3 3" xfId="26579"/>
    <cellStyle name="Heading 3 3 2" xfId="26580"/>
    <cellStyle name="Heading 3 3 2 2" xfId="26581"/>
    <cellStyle name="Heading 3 3 2 2 2" xfId="26582"/>
    <cellStyle name="Heading 3 3 2 2 3" xfId="26583"/>
    <cellStyle name="Heading 3 3 2 2 4" xfId="26584"/>
    <cellStyle name="Heading 3 3 2 2 5" xfId="26585"/>
    <cellStyle name="Heading 3 3 2 2 6" xfId="26586"/>
    <cellStyle name="Heading 3 3 2 2 7" xfId="26587"/>
    <cellStyle name="Heading 3 3 2 2 8" xfId="26588"/>
    <cellStyle name="Heading 3 3 2 3" xfId="26589"/>
    <cellStyle name="Heading 3 3 2 4" xfId="26590"/>
    <cellStyle name="Heading 3 3 2 5" xfId="26591"/>
    <cellStyle name="Heading 3 3 2 6" xfId="26592"/>
    <cellStyle name="Heading 3 3 2 7" xfId="26593"/>
    <cellStyle name="Heading 3 3 2 8" xfId="26594"/>
    <cellStyle name="Heading 3 3 3" xfId="26595"/>
    <cellStyle name="Heading 3 3 3 2" xfId="26596"/>
    <cellStyle name="Heading 3 3 4" xfId="26597"/>
    <cellStyle name="Heading 3 3 5" xfId="26598"/>
    <cellStyle name="Heading 3 3 6" xfId="26599"/>
    <cellStyle name="Heading 3 3 7" xfId="26600"/>
    <cellStyle name="Heading 3 3 8" xfId="26601"/>
    <cellStyle name="Heading 3 4" xfId="26602"/>
    <cellStyle name="Heading 3 4 2" xfId="26603"/>
    <cellStyle name="Heading 3 4 2 2" xfId="26604"/>
    <cellStyle name="Heading 3 4 2 2 2" xfId="26605"/>
    <cellStyle name="Heading 3 4 2 2 3" xfId="26606"/>
    <cellStyle name="Heading 3 4 2 2 4" xfId="26607"/>
    <cellStyle name="Heading 3 4 2 2 5" xfId="26608"/>
    <cellStyle name="Heading 3 4 2 2 6" xfId="26609"/>
    <cellStyle name="Heading 3 4 2 2 7" xfId="26610"/>
    <cellStyle name="Heading 3 4 2 2 8" xfId="26611"/>
    <cellStyle name="Heading 3 4 2 3" xfId="26612"/>
    <cellStyle name="Heading 3 4 2 4" xfId="26613"/>
    <cellStyle name="Heading 3 4 2 5" xfId="26614"/>
    <cellStyle name="Heading 3 4 2 6" xfId="26615"/>
    <cellStyle name="Heading 3 4 2 7" xfId="26616"/>
    <cellStyle name="Heading 3 4 2 8" xfId="26617"/>
    <cellStyle name="Heading 3 4 3" xfId="26618"/>
    <cellStyle name="Heading 3 4 3 2" xfId="26619"/>
    <cellStyle name="Heading 3 4 4" xfId="26620"/>
    <cellStyle name="Heading 3 4 5" xfId="26621"/>
    <cellStyle name="Heading 3 4 6" xfId="26622"/>
    <cellStyle name="Heading 3 4 7" xfId="26623"/>
    <cellStyle name="Heading 3 4 8" xfId="26624"/>
    <cellStyle name="Heading 3 5" xfId="26625"/>
    <cellStyle name="Heading 3 5 2" xfId="26626"/>
    <cellStyle name="Heading 3 5 2 2" xfId="26627"/>
    <cellStyle name="Heading 3 5 2 2 2" xfId="26628"/>
    <cellStyle name="Heading 3 5 2 2 3" xfId="26629"/>
    <cellStyle name="Heading 3 5 2 2 4" xfId="26630"/>
    <cellStyle name="Heading 3 5 2 2 5" xfId="26631"/>
    <cellStyle name="Heading 3 5 2 2 6" xfId="26632"/>
    <cellStyle name="Heading 3 5 2 2 7" xfId="26633"/>
    <cellStyle name="Heading 3 5 2 2 8" xfId="26634"/>
    <cellStyle name="Heading 3 5 2 3" xfId="26635"/>
    <cellStyle name="Heading 3 5 2 4" xfId="26636"/>
    <cellStyle name="Heading 3 5 2 5" xfId="26637"/>
    <cellStyle name="Heading 3 5 2 6" xfId="26638"/>
    <cellStyle name="Heading 3 5 2 7" xfId="26639"/>
    <cellStyle name="Heading 3 5 2 8" xfId="26640"/>
    <cellStyle name="Heading 3 5 3" xfId="26641"/>
    <cellStyle name="Heading 3 5 3 2" xfId="26642"/>
    <cellStyle name="Heading 3 5 4" xfId="26643"/>
    <cellStyle name="Heading 3 5 5" xfId="26644"/>
    <cellStyle name="Heading 3 5 6" xfId="26645"/>
    <cellStyle name="Heading 3 5 7" xfId="26646"/>
    <cellStyle name="Heading 3 5 8" xfId="26647"/>
    <cellStyle name="Heading 3 6" xfId="26648"/>
    <cellStyle name="Heading 3 6 2" xfId="26649"/>
    <cellStyle name="Heading 3 6 2 2" xfId="26650"/>
    <cellStyle name="Heading 3 6 2 2 2" xfId="26651"/>
    <cellStyle name="Heading 3 6 2 2 3" xfId="26652"/>
    <cellStyle name="Heading 3 6 2 2 4" xfId="26653"/>
    <cellStyle name="Heading 3 6 2 2 5" xfId="26654"/>
    <cellStyle name="Heading 3 6 2 2 6" xfId="26655"/>
    <cellStyle name="Heading 3 6 2 2 7" xfId="26656"/>
    <cellStyle name="Heading 3 6 2 2 8" xfId="26657"/>
    <cellStyle name="Heading 3 6 2 3" xfId="26658"/>
    <cellStyle name="Heading 3 6 2 4" xfId="26659"/>
    <cellStyle name="Heading 3 6 2 5" xfId="26660"/>
    <cellStyle name="Heading 3 6 2 6" xfId="26661"/>
    <cellStyle name="Heading 3 6 2 7" xfId="26662"/>
    <cellStyle name="Heading 3 6 2 8" xfId="26663"/>
    <cellStyle name="Heading 3 6 3" xfId="26664"/>
    <cellStyle name="Heading 3 6 3 2" xfId="26665"/>
    <cellStyle name="Heading 3 6 4" xfId="26666"/>
    <cellStyle name="Heading 3 6 5" xfId="26667"/>
    <cellStyle name="Heading 3 6 6" xfId="26668"/>
    <cellStyle name="Heading 3 6 7" xfId="26669"/>
    <cellStyle name="Heading 3 6 8" xfId="26670"/>
    <cellStyle name="Heading 3 7" xfId="26671"/>
    <cellStyle name="Heading 3 7 2" xfId="26672"/>
    <cellStyle name="Heading 3 7 2 2" xfId="26673"/>
    <cellStyle name="Heading 3 7 2 2 2" xfId="26674"/>
    <cellStyle name="Heading 3 7 2 2 3" xfId="26675"/>
    <cellStyle name="Heading 3 7 2 2 4" xfId="26676"/>
    <cellStyle name="Heading 3 7 2 2 5" xfId="26677"/>
    <cellStyle name="Heading 3 7 2 2 6" xfId="26678"/>
    <cellStyle name="Heading 3 7 2 2 7" xfId="26679"/>
    <cellStyle name="Heading 3 7 2 2 8" xfId="26680"/>
    <cellStyle name="Heading 3 7 2 3" xfId="26681"/>
    <cellStyle name="Heading 3 7 2 4" xfId="26682"/>
    <cellStyle name="Heading 3 7 2 5" xfId="26683"/>
    <cellStyle name="Heading 3 7 2 6" xfId="26684"/>
    <cellStyle name="Heading 3 7 2 7" xfId="26685"/>
    <cellStyle name="Heading 3 7 2 8" xfId="26686"/>
    <cellStyle name="Heading 3 7 3" xfId="26687"/>
    <cellStyle name="Heading 3 7 3 2" xfId="26688"/>
    <cellStyle name="Heading 3 7 4" xfId="26689"/>
    <cellStyle name="Heading 3 7 5" xfId="26690"/>
    <cellStyle name="Heading 3 7 6" xfId="26691"/>
    <cellStyle name="Heading 3 7 7" xfId="26692"/>
    <cellStyle name="Heading 3 7 8" xfId="26693"/>
    <cellStyle name="Heading 3 8" xfId="26694"/>
    <cellStyle name="Heading 3 8 2" xfId="26695"/>
    <cellStyle name="Heading 3 8 2 2" xfId="26696"/>
    <cellStyle name="Heading 3 8 2 2 2" xfId="26697"/>
    <cellStyle name="Heading 3 8 2 2 3" xfId="26698"/>
    <cellStyle name="Heading 3 8 2 2 4" xfId="26699"/>
    <cellStyle name="Heading 3 8 2 2 5" xfId="26700"/>
    <cellStyle name="Heading 3 8 2 2 6" xfId="26701"/>
    <cellStyle name="Heading 3 8 2 2 7" xfId="26702"/>
    <cellStyle name="Heading 3 8 2 2 8" xfId="26703"/>
    <cellStyle name="Heading 3 8 2 3" xfId="26704"/>
    <cellStyle name="Heading 3 8 2 4" xfId="26705"/>
    <cellStyle name="Heading 3 8 2 5" xfId="26706"/>
    <cellStyle name="Heading 3 8 2 6" xfId="26707"/>
    <cellStyle name="Heading 3 8 2 7" xfId="26708"/>
    <cellStyle name="Heading 3 8 2 8" xfId="26709"/>
    <cellStyle name="Heading 3 8 3" xfId="26710"/>
    <cellStyle name="Heading 3 8 3 2" xfId="26711"/>
    <cellStyle name="Heading 3 8 4" xfId="26712"/>
    <cellStyle name="Heading 3 8 5" xfId="26713"/>
    <cellStyle name="Heading 3 8 6" xfId="26714"/>
    <cellStyle name="Heading 3 8 7" xfId="26715"/>
    <cellStyle name="Heading 3 8 8" xfId="26716"/>
    <cellStyle name="Heading 3 9" xfId="26717"/>
    <cellStyle name="Heading 3 9 2" xfId="26718"/>
    <cellStyle name="Heading 3 9 2 2" xfId="26719"/>
    <cellStyle name="Heading 3 9 2 2 2" xfId="26720"/>
    <cellStyle name="Heading 3 9 2 2 3" xfId="26721"/>
    <cellStyle name="Heading 3 9 2 2 4" xfId="26722"/>
    <cellStyle name="Heading 3 9 2 2 5" xfId="26723"/>
    <cellStyle name="Heading 3 9 2 2 6" xfId="26724"/>
    <cellStyle name="Heading 3 9 2 2 7" xfId="26725"/>
    <cellStyle name="Heading 3 9 2 2 8" xfId="26726"/>
    <cellStyle name="Heading 3 9 2 3" xfId="26727"/>
    <cellStyle name="Heading 3 9 2 4" xfId="26728"/>
    <cellStyle name="Heading 3 9 2 5" xfId="26729"/>
    <cellStyle name="Heading 3 9 2 6" xfId="26730"/>
    <cellStyle name="Heading 3 9 2 7" xfId="26731"/>
    <cellStyle name="Heading 3 9 2 8" xfId="26732"/>
    <cellStyle name="Heading 3 9 3" xfId="26733"/>
    <cellStyle name="Heading 3 9 3 2" xfId="26734"/>
    <cellStyle name="Heading 3 9 4" xfId="26735"/>
    <cellStyle name="Heading 3 9 5" xfId="26736"/>
    <cellStyle name="Heading 3 9 6" xfId="26737"/>
    <cellStyle name="Heading 3 9 7" xfId="26738"/>
    <cellStyle name="Heading 3 9 8" xfId="26739"/>
    <cellStyle name="Heading 4" xfId="26740"/>
    <cellStyle name="Heading 4 2" xfId="26741"/>
    <cellStyle name="Heading 4 2 2" xfId="26742"/>
    <cellStyle name="Heading 4 2 2 2" xfId="26743"/>
    <cellStyle name="Heading 4 2 2 3" xfId="26744"/>
    <cellStyle name="Heading 4 2 2 4" xfId="26745"/>
    <cellStyle name="Heading 4 2 2 5" xfId="26746"/>
    <cellStyle name="Heading 4 2 2 6" xfId="26747"/>
    <cellStyle name="Heading 4 2 2 7" xfId="26748"/>
    <cellStyle name="Heading 4 2 2 8" xfId="26749"/>
    <cellStyle name="Heading 4 2 3" xfId="26750"/>
    <cellStyle name="Heading 4 2 4" xfId="26751"/>
    <cellStyle name="Heading 4 2 5" xfId="26752"/>
    <cellStyle name="Heading 4 2 6" xfId="26753"/>
    <cellStyle name="Heading 4 2 7" xfId="26754"/>
    <cellStyle name="Heading 4 2 8" xfId="26755"/>
    <cellStyle name="Heading 4 3" xfId="26756"/>
    <cellStyle name="Heading 4 3 2" xfId="26757"/>
    <cellStyle name="Heading 4 4" xfId="26758"/>
    <cellStyle name="Heading 4 5" xfId="26759"/>
    <cellStyle name="Heading 4 6" xfId="26760"/>
    <cellStyle name="Heading 4 7" xfId="26761"/>
    <cellStyle name="Heading 4 8" xfId="26762"/>
    <cellStyle name="Heading 4 9" xfId="26763"/>
    <cellStyle name="HEADING1" xfId="26764"/>
    <cellStyle name="HEADING2" xfId="26765"/>
    <cellStyle name="Hyperlink" xfId="7" builtinId="8"/>
    <cellStyle name="Hyperlink 2" xfId="26766"/>
    <cellStyle name="Hyperlink 2 2" xfId="26767"/>
    <cellStyle name="Hyperlink 2 2 2" xfId="26768"/>
    <cellStyle name="Hyperlink 2 2 2 2" xfId="26769"/>
    <cellStyle name="Hyperlink 2 2 2 3" xfId="26770"/>
    <cellStyle name="Hyperlink 2 2 2 4" xfId="26771"/>
    <cellStyle name="Hyperlink 2 2 2 5" xfId="26772"/>
    <cellStyle name="Hyperlink 2 2 2 6" xfId="26773"/>
    <cellStyle name="Hyperlink 2 2 2 7" xfId="26774"/>
    <cellStyle name="Hyperlink 2 2 2 8" xfId="26775"/>
    <cellStyle name="Hyperlink 2 2 3" xfId="26776"/>
    <cellStyle name="Hyperlink 2 2 4" xfId="26777"/>
    <cellStyle name="Hyperlink 2 2 5" xfId="26778"/>
    <cellStyle name="Hyperlink 2 2 6" xfId="26779"/>
    <cellStyle name="Hyperlink 2 2 7" xfId="26780"/>
    <cellStyle name="Hyperlink 2 2 8" xfId="26781"/>
    <cellStyle name="Hyperlink 2 3" xfId="26782"/>
    <cellStyle name="Hyperlink 2 3 2" xfId="26783"/>
    <cellStyle name="Hyperlink 2 4" xfId="26784"/>
    <cellStyle name="Hyperlink 2 5" xfId="26785"/>
    <cellStyle name="Hyperlink 2 6" xfId="26786"/>
    <cellStyle name="Hyperlink 2 7" xfId="26787"/>
    <cellStyle name="Hyperlink 2 8" xfId="26788"/>
    <cellStyle name="Hyperlink 5" xfId="26789"/>
    <cellStyle name="Hyperlink 5 2" xfId="26790"/>
    <cellStyle name="Hyperlink 5 2 2" xfId="26791"/>
    <cellStyle name="Hyperlink 5 2 2 2" xfId="26792"/>
    <cellStyle name="Hyperlink 5 2 2 3" xfId="26793"/>
    <cellStyle name="Hyperlink 5 2 2 4" xfId="26794"/>
    <cellStyle name="Hyperlink 5 2 2 5" xfId="26795"/>
    <cellStyle name="Hyperlink 5 2 2 6" xfId="26796"/>
    <cellStyle name="Hyperlink 5 2 2 7" xfId="26797"/>
    <cellStyle name="Hyperlink 5 2 2 8" xfId="26798"/>
    <cellStyle name="Hyperlink 5 2 3" xfId="26799"/>
    <cellStyle name="Hyperlink 5 2 4" xfId="26800"/>
    <cellStyle name="Hyperlink 5 2 5" xfId="26801"/>
    <cellStyle name="Hyperlink 5 2 6" xfId="26802"/>
    <cellStyle name="Hyperlink 5 2 7" xfId="26803"/>
    <cellStyle name="Hyperlink 5 2 8" xfId="26804"/>
    <cellStyle name="Hyperlink 5 3" xfId="26805"/>
    <cellStyle name="Hyperlink 5 3 2" xfId="26806"/>
    <cellStyle name="Hyperlink 5 4" xfId="26807"/>
    <cellStyle name="Hyperlink 5 5" xfId="26808"/>
    <cellStyle name="Hyperlink 5 6" xfId="26809"/>
    <cellStyle name="Hyperlink 5 7" xfId="26810"/>
    <cellStyle name="Hyperlink 5 8" xfId="26811"/>
    <cellStyle name="Incorrecto" xfId="26812"/>
    <cellStyle name="Incorreto" xfId="14" builtinId="27" customBuiltin="1"/>
    <cellStyle name="Incorreto 2" xfId="76"/>
    <cellStyle name="Incorreto 2 2" xfId="26813"/>
    <cellStyle name="Indefinido" xfId="26814"/>
    <cellStyle name="Indefinido 2" xfId="26815"/>
    <cellStyle name="Indefinido 2 2" xfId="26816"/>
    <cellStyle name="Indefinido 2 2 2" xfId="26817"/>
    <cellStyle name="Indefinido 2 2 3" xfId="26818"/>
    <cellStyle name="Indefinido 2 2 4" xfId="26819"/>
    <cellStyle name="Indefinido 2 2 5" xfId="26820"/>
    <cellStyle name="Indefinido 2 2 6" xfId="26821"/>
    <cellStyle name="Indefinido 2 2 7" xfId="26822"/>
    <cellStyle name="Indefinido 2 2 8" xfId="26823"/>
    <cellStyle name="Indefinido 2 3" xfId="26824"/>
    <cellStyle name="Indefinido 2 4" xfId="26825"/>
    <cellStyle name="Indefinido 2 5" xfId="26826"/>
    <cellStyle name="Indefinido 2 6" xfId="26827"/>
    <cellStyle name="Indefinido 2 7" xfId="26828"/>
    <cellStyle name="Indefinido 2 8" xfId="26829"/>
    <cellStyle name="Indefinido 3" xfId="26830"/>
    <cellStyle name="Indefinido 3 2" xfId="26831"/>
    <cellStyle name="Indefinido 4" xfId="26832"/>
    <cellStyle name="Indefinido 5" xfId="26833"/>
    <cellStyle name="Indefinido 6" xfId="26834"/>
    <cellStyle name="Indefinido 7" xfId="26835"/>
    <cellStyle name="Indefinido 8" xfId="26836"/>
    <cellStyle name="Input" xfId="26837"/>
    <cellStyle name="Input 10" xfId="26838"/>
    <cellStyle name="Input 10 10" xfId="26839"/>
    <cellStyle name="Input 10 11" xfId="26840"/>
    <cellStyle name="Input 10 12" xfId="26841"/>
    <cellStyle name="Input 10 13" xfId="26842"/>
    <cellStyle name="Input 10 14" xfId="26843"/>
    <cellStyle name="Input 10 2" xfId="26844"/>
    <cellStyle name="Input 10 2 10" xfId="26845"/>
    <cellStyle name="Input 10 2 11" xfId="26846"/>
    <cellStyle name="Input 10 2 12" xfId="26847"/>
    <cellStyle name="Input 10 2 2" xfId="26848"/>
    <cellStyle name="Input 10 2 2 10" xfId="26849"/>
    <cellStyle name="Input 10 2 2 11" xfId="26850"/>
    <cellStyle name="Input 10 2 2 2" xfId="26851"/>
    <cellStyle name="Input 10 2 2 2 2" xfId="26852"/>
    <cellStyle name="Input 10 2 2 2 2 2" xfId="26853"/>
    <cellStyle name="Input 10 2 2 2 2 2 2" xfId="26854"/>
    <cellStyle name="Input 10 2 2 2 2 2 3" xfId="26855"/>
    <cellStyle name="Input 10 2 2 2 2 2 4" xfId="26856"/>
    <cellStyle name="Input 10 2 2 2 2 2 5" xfId="26857"/>
    <cellStyle name="Input 10 2 2 2 2 2 6" xfId="26858"/>
    <cellStyle name="Input 10 2 2 2 2 2 7" xfId="26859"/>
    <cellStyle name="Input 10 2 2 2 2 2 8" xfId="26860"/>
    <cellStyle name="Input 10 2 2 2 2 3" xfId="26861"/>
    <cellStyle name="Input 10 2 2 2 2 3 2" xfId="26862"/>
    <cellStyle name="Input 10 2 2 2 2 4" xfId="26863"/>
    <cellStyle name="Input 10 2 2 2 2 5" xfId="26864"/>
    <cellStyle name="Input 10 2 2 2 2 6" xfId="26865"/>
    <cellStyle name="Input 10 2 2 2 2 7" xfId="26866"/>
    <cellStyle name="Input 10 2 2 2 3" xfId="26867"/>
    <cellStyle name="Input 10 2 2 2 3 2" xfId="26868"/>
    <cellStyle name="Input 10 2 2 2 3 3" xfId="26869"/>
    <cellStyle name="Input 10 2 2 2 3 4" xfId="26870"/>
    <cellStyle name="Input 10 2 2 2 3 5" xfId="26871"/>
    <cellStyle name="Input 10 2 2 2 3 6" xfId="26872"/>
    <cellStyle name="Input 10 2 2 2 3 7" xfId="26873"/>
    <cellStyle name="Input 10 2 2 2 4" xfId="26874"/>
    <cellStyle name="Input 10 2 2 2 5" xfId="26875"/>
    <cellStyle name="Input 10 2 2 2 6" xfId="26876"/>
    <cellStyle name="Input 10 2 2 2 7" xfId="26877"/>
    <cellStyle name="Input 10 2 2 2 8" xfId="26878"/>
    <cellStyle name="Input 10 2 2 3" xfId="26879"/>
    <cellStyle name="Input 10 2 2 3 2" xfId="26880"/>
    <cellStyle name="Input 10 2 2 3 2 2" xfId="26881"/>
    <cellStyle name="Input 10 2 2 3 2 2 2" xfId="26882"/>
    <cellStyle name="Input 10 2 2 3 2 2 3" xfId="26883"/>
    <cellStyle name="Input 10 2 2 3 2 2 4" xfId="26884"/>
    <cellStyle name="Input 10 2 2 3 2 2 5" xfId="26885"/>
    <cellStyle name="Input 10 2 2 3 2 2 6" xfId="26886"/>
    <cellStyle name="Input 10 2 2 3 2 2 7" xfId="26887"/>
    <cellStyle name="Input 10 2 2 3 2 2 8" xfId="26888"/>
    <cellStyle name="Input 10 2 2 3 2 3" xfId="26889"/>
    <cellStyle name="Input 10 2 2 3 2 3 2" xfId="26890"/>
    <cellStyle name="Input 10 2 2 3 2 4" xfId="26891"/>
    <cellStyle name="Input 10 2 2 3 2 5" xfId="26892"/>
    <cellStyle name="Input 10 2 2 3 2 6" xfId="26893"/>
    <cellStyle name="Input 10 2 2 3 2 7" xfId="26894"/>
    <cellStyle name="Input 10 2 2 3 3" xfId="26895"/>
    <cellStyle name="Input 10 2 2 3 3 2" xfId="26896"/>
    <cellStyle name="Input 10 2 2 3 3 3" xfId="26897"/>
    <cellStyle name="Input 10 2 2 3 3 4" xfId="26898"/>
    <cellStyle name="Input 10 2 2 3 3 5" xfId="26899"/>
    <cellStyle name="Input 10 2 2 3 3 6" xfId="26900"/>
    <cellStyle name="Input 10 2 2 3 3 7" xfId="26901"/>
    <cellStyle name="Input 10 2 2 3 4" xfId="26902"/>
    <cellStyle name="Input 10 2 2 3 5" xfId="26903"/>
    <cellStyle name="Input 10 2 2 3 6" xfId="26904"/>
    <cellStyle name="Input 10 2 2 3 7" xfId="26905"/>
    <cellStyle name="Input 10 2 2 3 8" xfId="26906"/>
    <cellStyle name="Input 10 2 2 4" xfId="26907"/>
    <cellStyle name="Input 10 2 2 4 2" xfId="26908"/>
    <cellStyle name="Input 10 2 2 4 2 2" xfId="26909"/>
    <cellStyle name="Input 10 2 2 4 2 2 2" xfId="26910"/>
    <cellStyle name="Input 10 2 2 4 2 2 3" xfId="26911"/>
    <cellStyle name="Input 10 2 2 4 2 2 4" xfId="26912"/>
    <cellStyle name="Input 10 2 2 4 2 2 5" xfId="26913"/>
    <cellStyle name="Input 10 2 2 4 2 2 6" xfId="26914"/>
    <cellStyle name="Input 10 2 2 4 2 2 7" xfId="26915"/>
    <cellStyle name="Input 10 2 2 4 2 2 8" xfId="26916"/>
    <cellStyle name="Input 10 2 2 4 2 3" xfId="26917"/>
    <cellStyle name="Input 10 2 2 4 2 3 2" xfId="26918"/>
    <cellStyle name="Input 10 2 2 4 2 4" xfId="26919"/>
    <cellStyle name="Input 10 2 2 4 2 5" xfId="26920"/>
    <cellStyle name="Input 10 2 2 4 2 6" xfId="26921"/>
    <cellStyle name="Input 10 2 2 4 2 7" xfId="26922"/>
    <cellStyle name="Input 10 2 2 4 3" xfId="26923"/>
    <cellStyle name="Input 10 2 2 4 3 2" xfId="26924"/>
    <cellStyle name="Input 10 2 2 4 3 3" xfId="26925"/>
    <cellStyle name="Input 10 2 2 4 3 4" xfId="26926"/>
    <cellStyle name="Input 10 2 2 4 3 5" xfId="26927"/>
    <cellStyle name="Input 10 2 2 4 3 6" xfId="26928"/>
    <cellStyle name="Input 10 2 2 4 3 7" xfId="26929"/>
    <cellStyle name="Input 10 2 2 4 4" xfId="26930"/>
    <cellStyle name="Input 10 2 2 4 5" xfId="26931"/>
    <cellStyle name="Input 10 2 2 4 6" xfId="26932"/>
    <cellStyle name="Input 10 2 2 4 7" xfId="26933"/>
    <cellStyle name="Input 10 2 2 4 8" xfId="26934"/>
    <cellStyle name="Input 10 2 2 5" xfId="26935"/>
    <cellStyle name="Input 10 2 2 5 2" xfId="26936"/>
    <cellStyle name="Input 10 2 2 5 2 2" xfId="26937"/>
    <cellStyle name="Input 10 2 2 5 2 3" xfId="26938"/>
    <cellStyle name="Input 10 2 2 5 2 4" xfId="26939"/>
    <cellStyle name="Input 10 2 2 5 2 5" xfId="26940"/>
    <cellStyle name="Input 10 2 2 5 2 6" xfId="26941"/>
    <cellStyle name="Input 10 2 2 5 2 7" xfId="26942"/>
    <cellStyle name="Input 10 2 2 5 2 8" xfId="26943"/>
    <cellStyle name="Input 10 2 2 5 3" xfId="26944"/>
    <cellStyle name="Input 10 2 2 5 3 2" xfId="26945"/>
    <cellStyle name="Input 10 2 2 5 4" xfId="26946"/>
    <cellStyle name="Input 10 2 2 5 5" xfId="26947"/>
    <cellStyle name="Input 10 2 2 5 6" xfId="26948"/>
    <cellStyle name="Input 10 2 2 5 7" xfId="26949"/>
    <cellStyle name="Input 10 2 2 6" xfId="26950"/>
    <cellStyle name="Input 10 2 2 6 2" xfId="26951"/>
    <cellStyle name="Input 10 2 2 6 3" xfId="26952"/>
    <cellStyle name="Input 10 2 2 6 4" xfId="26953"/>
    <cellStyle name="Input 10 2 2 6 5" xfId="26954"/>
    <cellStyle name="Input 10 2 2 6 6" xfId="26955"/>
    <cellStyle name="Input 10 2 2 6 7" xfId="26956"/>
    <cellStyle name="Input 10 2 2 7" xfId="26957"/>
    <cellStyle name="Input 10 2 2 8" xfId="26958"/>
    <cellStyle name="Input 10 2 2 9" xfId="26959"/>
    <cellStyle name="Input 10 2 3" xfId="26960"/>
    <cellStyle name="Input 10 2 3 2" xfId="26961"/>
    <cellStyle name="Input 10 2 3 2 2" xfId="26962"/>
    <cellStyle name="Input 10 2 3 2 2 2" xfId="26963"/>
    <cellStyle name="Input 10 2 3 2 2 3" xfId="26964"/>
    <cellStyle name="Input 10 2 3 2 2 4" xfId="26965"/>
    <cellStyle name="Input 10 2 3 2 2 5" xfId="26966"/>
    <cellStyle name="Input 10 2 3 2 2 6" xfId="26967"/>
    <cellStyle name="Input 10 2 3 2 2 7" xfId="26968"/>
    <cellStyle name="Input 10 2 3 2 2 8" xfId="26969"/>
    <cellStyle name="Input 10 2 3 2 3" xfId="26970"/>
    <cellStyle name="Input 10 2 3 2 3 2" xfId="26971"/>
    <cellStyle name="Input 10 2 3 2 4" xfId="26972"/>
    <cellStyle name="Input 10 2 3 2 5" xfId="26973"/>
    <cellStyle name="Input 10 2 3 2 6" xfId="26974"/>
    <cellStyle name="Input 10 2 3 2 7" xfId="26975"/>
    <cellStyle name="Input 10 2 3 3" xfId="26976"/>
    <cellStyle name="Input 10 2 3 3 2" xfId="26977"/>
    <cellStyle name="Input 10 2 3 3 3" xfId="26978"/>
    <cellStyle name="Input 10 2 3 3 4" xfId="26979"/>
    <cellStyle name="Input 10 2 3 3 5" xfId="26980"/>
    <cellStyle name="Input 10 2 3 3 6" xfId="26981"/>
    <cellStyle name="Input 10 2 3 3 7" xfId="26982"/>
    <cellStyle name="Input 10 2 3 4" xfId="26983"/>
    <cellStyle name="Input 10 2 3 5" xfId="26984"/>
    <cellStyle name="Input 10 2 3 6" xfId="26985"/>
    <cellStyle name="Input 10 2 3 7" xfId="26986"/>
    <cellStyle name="Input 10 2 3 8" xfId="26987"/>
    <cellStyle name="Input 10 2 4" xfId="26988"/>
    <cellStyle name="Input 10 2 4 2" xfId="26989"/>
    <cellStyle name="Input 10 2 4 2 2" xfId="26990"/>
    <cellStyle name="Input 10 2 4 2 2 2" xfId="26991"/>
    <cellStyle name="Input 10 2 4 2 2 3" xfId="26992"/>
    <cellStyle name="Input 10 2 4 2 2 4" xfId="26993"/>
    <cellStyle name="Input 10 2 4 2 2 5" xfId="26994"/>
    <cellStyle name="Input 10 2 4 2 2 6" xfId="26995"/>
    <cellStyle name="Input 10 2 4 2 2 7" xfId="26996"/>
    <cellStyle name="Input 10 2 4 2 2 8" xfId="26997"/>
    <cellStyle name="Input 10 2 4 2 3" xfId="26998"/>
    <cellStyle name="Input 10 2 4 2 3 2" xfId="26999"/>
    <cellStyle name="Input 10 2 4 2 4" xfId="27000"/>
    <cellStyle name="Input 10 2 4 2 5" xfId="27001"/>
    <cellStyle name="Input 10 2 4 2 6" xfId="27002"/>
    <cellStyle name="Input 10 2 4 2 7" xfId="27003"/>
    <cellStyle name="Input 10 2 4 3" xfId="27004"/>
    <cellStyle name="Input 10 2 4 3 2" xfId="27005"/>
    <cellStyle name="Input 10 2 4 3 3" xfId="27006"/>
    <cellStyle name="Input 10 2 4 3 4" xfId="27007"/>
    <cellStyle name="Input 10 2 4 3 5" xfId="27008"/>
    <cellStyle name="Input 10 2 4 3 6" xfId="27009"/>
    <cellStyle name="Input 10 2 4 3 7" xfId="27010"/>
    <cellStyle name="Input 10 2 4 4" xfId="27011"/>
    <cellStyle name="Input 10 2 4 5" xfId="27012"/>
    <cellStyle name="Input 10 2 4 6" xfId="27013"/>
    <cellStyle name="Input 10 2 4 7" xfId="27014"/>
    <cellStyle name="Input 10 2 4 8" xfId="27015"/>
    <cellStyle name="Input 10 2 5" xfId="27016"/>
    <cellStyle name="Input 10 2 5 2" xfId="27017"/>
    <cellStyle name="Input 10 2 5 2 2" xfId="27018"/>
    <cellStyle name="Input 10 2 5 2 2 2" xfId="27019"/>
    <cellStyle name="Input 10 2 5 2 2 3" xfId="27020"/>
    <cellStyle name="Input 10 2 5 2 2 4" xfId="27021"/>
    <cellStyle name="Input 10 2 5 2 2 5" xfId="27022"/>
    <cellStyle name="Input 10 2 5 2 2 6" xfId="27023"/>
    <cellStyle name="Input 10 2 5 2 2 7" xfId="27024"/>
    <cellStyle name="Input 10 2 5 2 2 8" xfId="27025"/>
    <cellStyle name="Input 10 2 5 2 3" xfId="27026"/>
    <cellStyle name="Input 10 2 5 2 3 2" xfId="27027"/>
    <cellStyle name="Input 10 2 5 2 4" xfId="27028"/>
    <cellStyle name="Input 10 2 5 2 5" xfId="27029"/>
    <cellStyle name="Input 10 2 5 2 6" xfId="27030"/>
    <cellStyle name="Input 10 2 5 2 7" xfId="27031"/>
    <cellStyle name="Input 10 2 5 3" xfId="27032"/>
    <cellStyle name="Input 10 2 5 3 2" xfId="27033"/>
    <cellStyle name="Input 10 2 5 3 3" xfId="27034"/>
    <cellStyle name="Input 10 2 5 3 4" xfId="27035"/>
    <cellStyle name="Input 10 2 5 3 5" xfId="27036"/>
    <cellStyle name="Input 10 2 5 3 6" xfId="27037"/>
    <cellStyle name="Input 10 2 5 3 7" xfId="27038"/>
    <cellStyle name="Input 10 2 5 4" xfId="27039"/>
    <cellStyle name="Input 10 2 5 5" xfId="27040"/>
    <cellStyle name="Input 10 2 5 6" xfId="27041"/>
    <cellStyle name="Input 10 2 5 7" xfId="27042"/>
    <cellStyle name="Input 10 2 5 8" xfId="27043"/>
    <cellStyle name="Input 10 2 6" xfId="27044"/>
    <cellStyle name="Input 10 2 6 2" xfId="27045"/>
    <cellStyle name="Input 10 2 6 2 2" xfId="27046"/>
    <cellStyle name="Input 10 2 6 2 3" xfId="27047"/>
    <cellStyle name="Input 10 2 6 2 4" xfId="27048"/>
    <cellStyle name="Input 10 2 6 2 5" xfId="27049"/>
    <cellStyle name="Input 10 2 6 2 6" xfId="27050"/>
    <cellStyle name="Input 10 2 6 2 7" xfId="27051"/>
    <cellStyle name="Input 10 2 6 2 8" xfId="27052"/>
    <cellStyle name="Input 10 2 6 3" xfId="27053"/>
    <cellStyle name="Input 10 2 6 3 2" xfId="27054"/>
    <cellStyle name="Input 10 2 6 4" xfId="27055"/>
    <cellStyle name="Input 10 2 6 5" xfId="27056"/>
    <cellStyle name="Input 10 2 6 6" xfId="27057"/>
    <cellStyle name="Input 10 2 6 7" xfId="27058"/>
    <cellStyle name="Input 10 2 7" xfId="27059"/>
    <cellStyle name="Input 10 2 7 2" xfId="27060"/>
    <cellStyle name="Input 10 2 7 3" xfId="27061"/>
    <cellStyle name="Input 10 2 7 4" xfId="27062"/>
    <cellStyle name="Input 10 2 7 5" xfId="27063"/>
    <cellStyle name="Input 10 2 7 6" xfId="27064"/>
    <cellStyle name="Input 10 2 7 7" xfId="27065"/>
    <cellStyle name="Input 10 2 8" xfId="27066"/>
    <cellStyle name="Input 10 2 9" xfId="27067"/>
    <cellStyle name="Input 10 3" xfId="27068"/>
    <cellStyle name="Input 10 3 10" xfId="27069"/>
    <cellStyle name="Input 10 3 11" xfId="27070"/>
    <cellStyle name="Input 10 3 2" xfId="27071"/>
    <cellStyle name="Input 10 3 2 2" xfId="27072"/>
    <cellStyle name="Input 10 3 2 2 2" xfId="27073"/>
    <cellStyle name="Input 10 3 2 2 2 2" xfId="27074"/>
    <cellStyle name="Input 10 3 2 2 2 3" xfId="27075"/>
    <cellStyle name="Input 10 3 2 2 2 4" xfId="27076"/>
    <cellStyle name="Input 10 3 2 2 2 5" xfId="27077"/>
    <cellStyle name="Input 10 3 2 2 2 6" xfId="27078"/>
    <cellStyle name="Input 10 3 2 2 2 7" xfId="27079"/>
    <cellStyle name="Input 10 3 2 2 2 8" xfId="27080"/>
    <cellStyle name="Input 10 3 2 2 3" xfId="27081"/>
    <cellStyle name="Input 10 3 2 2 3 2" xfId="27082"/>
    <cellStyle name="Input 10 3 2 2 4" xfId="27083"/>
    <cellStyle name="Input 10 3 2 2 5" xfId="27084"/>
    <cellStyle name="Input 10 3 2 2 6" xfId="27085"/>
    <cellStyle name="Input 10 3 2 2 7" xfId="27086"/>
    <cellStyle name="Input 10 3 2 3" xfId="27087"/>
    <cellStyle name="Input 10 3 2 3 2" xfId="27088"/>
    <cellStyle name="Input 10 3 2 3 3" xfId="27089"/>
    <cellStyle name="Input 10 3 2 3 4" xfId="27090"/>
    <cellStyle name="Input 10 3 2 3 5" xfId="27091"/>
    <cellStyle name="Input 10 3 2 3 6" xfId="27092"/>
    <cellStyle name="Input 10 3 2 3 7" xfId="27093"/>
    <cellStyle name="Input 10 3 2 4" xfId="27094"/>
    <cellStyle name="Input 10 3 2 5" xfId="27095"/>
    <cellStyle name="Input 10 3 2 6" xfId="27096"/>
    <cellStyle name="Input 10 3 2 7" xfId="27097"/>
    <cellStyle name="Input 10 3 2 8" xfId="27098"/>
    <cellStyle name="Input 10 3 3" xfId="27099"/>
    <cellStyle name="Input 10 3 3 2" xfId="27100"/>
    <cellStyle name="Input 10 3 3 2 2" xfId="27101"/>
    <cellStyle name="Input 10 3 3 2 2 2" xfId="27102"/>
    <cellStyle name="Input 10 3 3 2 2 3" xfId="27103"/>
    <cellStyle name="Input 10 3 3 2 2 4" xfId="27104"/>
    <cellStyle name="Input 10 3 3 2 2 5" xfId="27105"/>
    <cellStyle name="Input 10 3 3 2 2 6" xfId="27106"/>
    <cellStyle name="Input 10 3 3 2 2 7" xfId="27107"/>
    <cellStyle name="Input 10 3 3 2 2 8" xfId="27108"/>
    <cellStyle name="Input 10 3 3 2 3" xfId="27109"/>
    <cellStyle name="Input 10 3 3 2 3 2" xfId="27110"/>
    <cellStyle name="Input 10 3 3 2 4" xfId="27111"/>
    <cellStyle name="Input 10 3 3 2 5" xfId="27112"/>
    <cellStyle name="Input 10 3 3 2 6" xfId="27113"/>
    <cellStyle name="Input 10 3 3 2 7" xfId="27114"/>
    <cellStyle name="Input 10 3 3 3" xfId="27115"/>
    <cellStyle name="Input 10 3 3 3 2" xfId="27116"/>
    <cellStyle name="Input 10 3 3 3 3" xfId="27117"/>
    <cellStyle name="Input 10 3 3 3 4" xfId="27118"/>
    <cellStyle name="Input 10 3 3 3 5" xfId="27119"/>
    <cellStyle name="Input 10 3 3 3 6" xfId="27120"/>
    <cellStyle name="Input 10 3 3 3 7" xfId="27121"/>
    <cellStyle name="Input 10 3 3 4" xfId="27122"/>
    <cellStyle name="Input 10 3 3 5" xfId="27123"/>
    <cellStyle name="Input 10 3 3 6" xfId="27124"/>
    <cellStyle name="Input 10 3 3 7" xfId="27125"/>
    <cellStyle name="Input 10 3 3 8" xfId="27126"/>
    <cellStyle name="Input 10 3 4" xfId="27127"/>
    <cellStyle name="Input 10 3 4 2" xfId="27128"/>
    <cellStyle name="Input 10 3 4 2 2" xfId="27129"/>
    <cellStyle name="Input 10 3 4 2 2 2" xfId="27130"/>
    <cellStyle name="Input 10 3 4 2 2 3" xfId="27131"/>
    <cellStyle name="Input 10 3 4 2 2 4" xfId="27132"/>
    <cellStyle name="Input 10 3 4 2 2 5" xfId="27133"/>
    <cellStyle name="Input 10 3 4 2 2 6" xfId="27134"/>
    <cellStyle name="Input 10 3 4 2 2 7" xfId="27135"/>
    <cellStyle name="Input 10 3 4 2 2 8" xfId="27136"/>
    <cellStyle name="Input 10 3 4 2 3" xfId="27137"/>
    <cellStyle name="Input 10 3 4 2 3 2" xfId="27138"/>
    <cellStyle name="Input 10 3 4 2 4" xfId="27139"/>
    <cellStyle name="Input 10 3 4 2 5" xfId="27140"/>
    <cellStyle name="Input 10 3 4 2 6" xfId="27141"/>
    <cellStyle name="Input 10 3 4 2 7" xfId="27142"/>
    <cellStyle name="Input 10 3 4 3" xfId="27143"/>
    <cellStyle name="Input 10 3 4 3 2" xfId="27144"/>
    <cellStyle name="Input 10 3 4 3 3" xfId="27145"/>
    <cellStyle name="Input 10 3 4 3 4" xfId="27146"/>
    <cellStyle name="Input 10 3 4 3 5" xfId="27147"/>
    <cellStyle name="Input 10 3 4 3 6" xfId="27148"/>
    <cellStyle name="Input 10 3 4 3 7" xfId="27149"/>
    <cellStyle name="Input 10 3 4 4" xfId="27150"/>
    <cellStyle name="Input 10 3 4 5" xfId="27151"/>
    <cellStyle name="Input 10 3 4 6" xfId="27152"/>
    <cellStyle name="Input 10 3 4 7" xfId="27153"/>
    <cellStyle name="Input 10 3 4 8" xfId="27154"/>
    <cellStyle name="Input 10 3 5" xfId="27155"/>
    <cellStyle name="Input 10 3 5 2" xfId="27156"/>
    <cellStyle name="Input 10 3 5 2 2" xfId="27157"/>
    <cellStyle name="Input 10 3 5 2 3" xfId="27158"/>
    <cellStyle name="Input 10 3 5 2 4" xfId="27159"/>
    <cellStyle name="Input 10 3 5 2 5" xfId="27160"/>
    <cellStyle name="Input 10 3 5 2 6" xfId="27161"/>
    <cellStyle name="Input 10 3 5 2 7" xfId="27162"/>
    <cellStyle name="Input 10 3 5 2 8" xfId="27163"/>
    <cellStyle name="Input 10 3 5 3" xfId="27164"/>
    <cellStyle name="Input 10 3 5 3 2" xfId="27165"/>
    <cellStyle name="Input 10 3 5 4" xfId="27166"/>
    <cellStyle name="Input 10 3 5 5" xfId="27167"/>
    <cellStyle name="Input 10 3 5 6" xfId="27168"/>
    <cellStyle name="Input 10 3 5 7" xfId="27169"/>
    <cellStyle name="Input 10 3 6" xfId="27170"/>
    <cellStyle name="Input 10 3 6 2" xfId="27171"/>
    <cellStyle name="Input 10 3 6 3" xfId="27172"/>
    <cellStyle name="Input 10 3 6 4" xfId="27173"/>
    <cellStyle name="Input 10 3 6 5" xfId="27174"/>
    <cellStyle name="Input 10 3 6 6" xfId="27175"/>
    <cellStyle name="Input 10 3 6 7" xfId="27176"/>
    <cellStyle name="Input 10 3 7" xfId="27177"/>
    <cellStyle name="Input 10 3 8" xfId="27178"/>
    <cellStyle name="Input 10 3 9" xfId="27179"/>
    <cellStyle name="Input 10 4" xfId="27180"/>
    <cellStyle name="Input 10 4 10" xfId="27181"/>
    <cellStyle name="Input 10 4 11" xfId="27182"/>
    <cellStyle name="Input 10 4 2" xfId="27183"/>
    <cellStyle name="Input 10 4 2 2" xfId="27184"/>
    <cellStyle name="Input 10 4 2 2 2" xfId="27185"/>
    <cellStyle name="Input 10 4 2 2 2 2" xfId="27186"/>
    <cellStyle name="Input 10 4 2 2 2 3" xfId="27187"/>
    <cellStyle name="Input 10 4 2 2 2 4" xfId="27188"/>
    <cellStyle name="Input 10 4 2 2 2 5" xfId="27189"/>
    <cellStyle name="Input 10 4 2 2 2 6" xfId="27190"/>
    <cellStyle name="Input 10 4 2 2 2 7" xfId="27191"/>
    <cellStyle name="Input 10 4 2 2 2 8" xfId="27192"/>
    <cellStyle name="Input 10 4 2 2 3" xfId="27193"/>
    <cellStyle name="Input 10 4 2 2 3 2" xfId="27194"/>
    <cellStyle name="Input 10 4 2 2 4" xfId="27195"/>
    <cellStyle name="Input 10 4 2 2 5" xfId="27196"/>
    <cellStyle name="Input 10 4 2 2 6" xfId="27197"/>
    <cellStyle name="Input 10 4 2 2 7" xfId="27198"/>
    <cellStyle name="Input 10 4 2 3" xfId="27199"/>
    <cellStyle name="Input 10 4 2 3 2" xfId="27200"/>
    <cellStyle name="Input 10 4 2 3 3" xfId="27201"/>
    <cellStyle name="Input 10 4 2 3 4" xfId="27202"/>
    <cellStyle name="Input 10 4 2 3 5" xfId="27203"/>
    <cellStyle name="Input 10 4 2 3 6" xfId="27204"/>
    <cellStyle name="Input 10 4 2 3 7" xfId="27205"/>
    <cellStyle name="Input 10 4 2 4" xfId="27206"/>
    <cellStyle name="Input 10 4 2 5" xfId="27207"/>
    <cellStyle name="Input 10 4 2 6" xfId="27208"/>
    <cellStyle name="Input 10 4 2 7" xfId="27209"/>
    <cellStyle name="Input 10 4 2 8" xfId="27210"/>
    <cellStyle name="Input 10 4 3" xfId="27211"/>
    <cellStyle name="Input 10 4 3 2" xfId="27212"/>
    <cellStyle name="Input 10 4 3 2 2" xfId="27213"/>
    <cellStyle name="Input 10 4 3 2 2 2" xfId="27214"/>
    <cellStyle name="Input 10 4 3 2 2 3" xfId="27215"/>
    <cellStyle name="Input 10 4 3 2 2 4" xfId="27216"/>
    <cellStyle name="Input 10 4 3 2 2 5" xfId="27217"/>
    <cellStyle name="Input 10 4 3 2 2 6" xfId="27218"/>
    <cellStyle name="Input 10 4 3 2 2 7" xfId="27219"/>
    <cellStyle name="Input 10 4 3 2 2 8" xfId="27220"/>
    <cellStyle name="Input 10 4 3 2 3" xfId="27221"/>
    <cellStyle name="Input 10 4 3 2 3 2" xfId="27222"/>
    <cellStyle name="Input 10 4 3 2 4" xfId="27223"/>
    <cellStyle name="Input 10 4 3 2 5" xfId="27224"/>
    <cellStyle name="Input 10 4 3 2 6" xfId="27225"/>
    <cellStyle name="Input 10 4 3 2 7" xfId="27226"/>
    <cellStyle name="Input 10 4 3 3" xfId="27227"/>
    <cellStyle name="Input 10 4 3 3 2" xfId="27228"/>
    <cellStyle name="Input 10 4 3 3 3" xfId="27229"/>
    <cellStyle name="Input 10 4 3 3 4" xfId="27230"/>
    <cellStyle name="Input 10 4 3 3 5" xfId="27231"/>
    <cellStyle name="Input 10 4 3 3 6" xfId="27232"/>
    <cellStyle name="Input 10 4 3 3 7" xfId="27233"/>
    <cellStyle name="Input 10 4 3 4" xfId="27234"/>
    <cellStyle name="Input 10 4 3 5" xfId="27235"/>
    <cellStyle name="Input 10 4 3 6" xfId="27236"/>
    <cellStyle name="Input 10 4 3 7" xfId="27237"/>
    <cellStyle name="Input 10 4 3 8" xfId="27238"/>
    <cellStyle name="Input 10 4 4" xfId="27239"/>
    <cellStyle name="Input 10 4 4 2" xfId="27240"/>
    <cellStyle name="Input 10 4 4 2 2" xfId="27241"/>
    <cellStyle name="Input 10 4 4 2 2 2" xfId="27242"/>
    <cellStyle name="Input 10 4 4 2 2 3" xfId="27243"/>
    <cellStyle name="Input 10 4 4 2 2 4" xfId="27244"/>
    <cellStyle name="Input 10 4 4 2 2 5" xfId="27245"/>
    <cellStyle name="Input 10 4 4 2 2 6" xfId="27246"/>
    <cellStyle name="Input 10 4 4 2 2 7" xfId="27247"/>
    <cellStyle name="Input 10 4 4 2 2 8" xfId="27248"/>
    <cellStyle name="Input 10 4 4 2 3" xfId="27249"/>
    <cellStyle name="Input 10 4 4 2 3 2" xfId="27250"/>
    <cellStyle name="Input 10 4 4 2 4" xfId="27251"/>
    <cellStyle name="Input 10 4 4 2 5" xfId="27252"/>
    <cellStyle name="Input 10 4 4 2 6" xfId="27253"/>
    <cellStyle name="Input 10 4 4 2 7" xfId="27254"/>
    <cellStyle name="Input 10 4 4 3" xfId="27255"/>
    <cellStyle name="Input 10 4 4 3 2" xfId="27256"/>
    <cellStyle name="Input 10 4 4 3 3" xfId="27257"/>
    <cellStyle name="Input 10 4 4 3 4" xfId="27258"/>
    <cellStyle name="Input 10 4 4 3 5" xfId="27259"/>
    <cellStyle name="Input 10 4 4 3 6" xfId="27260"/>
    <cellStyle name="Input 10 4 4 3 7" xfId="27261"/>
    <cellStyle name="Input 10 4 4 4" xfId="27262"/>
    <cellStyle name="Input 10 4 4 5" xfId="27263"/>
    <cellStyle name="Input 10 4 4 6" xfId="27264"/>
    <cellStyle name="Input 10 4 4 7" xfId="27265"/>
    <cellStyle name="Input 10 4 4 8" xfId="27266"/>
    <cellStyle name="Input 10 4 5" xfId="27267"/>
    <cellStyle name="Input 10 4 5 2" xfId="27268"/>
    <cellStyle name="Input 10 4 5 2 2" xfId="27269"/>
    <cellStyle name="Input 10 4 5 2 3" xfId="27270"/>
    <cellStyle name="Input 10 4 5 2 4" xfId="27271"/>
    <cellStyle name="Input 10 4 5 2 5" xfId="27272"/>
    <cellStyle name="Input 10 4 5 2 6" xfId="27273"/>
    <cellStyle name="Input 10 4 5 2 7" xfId="27274"/>
    <cellStyle name="Input 10 4 5 2 8" xfId="27275"/>
    <cellStyle name="Input 10 4 5 3" xfId="27276"/>
    <cellStyle name="Input 10 4 5 3 2" xfId="27277"/>
    <cellStyle name="Input 10 4 5 4" xfId="27278"/>
    <cellStyle name="Input 10 4 5 5" xfId="27279"/>
    <cellStyle name="Input 10 4 5 6" xfId="27280"/>
    <cellStyle name="Input 10 4 5 7" xfId="27281"/>
    <cellStyle name="Input 10 4 6" xfId="27282"/>
    <cellStyle name="Input 10 4 6 2" xfId="27283"/>
    <cellStyle name="Input 10 4 6 3" xfId="27284"/>
    <cellStyle name="Input 10 4 6 4" xfId="27285"/>
    <cellStyle name="Input 10 4 6 5" xfId="27286"/>
    <cellStyle name="Input 10 4 6 6" xfId="27287"/>
    <cellStyle name="Input 10 4 6 7" xfId="27288"/>
    <cellStyle name="Input 10 4 7" xfId="27289"/>
    <cellStyle name="Input 10 4 8" xfId="27290"/>
    <cellStyle name="Input 10 4 9" xfId="27291"/>
    <cellStyle name="Input 10 5" xfId="27292"/>
    <cellStyle name="Input 10 5 2" xfId="27293"/>
    <cellStyle name="Input 10 5 2 2" xfId="27294"/>
    <cellStyle name="Input 10 5 2 2 2" xfId="27295"/>
    <cellStyle name="Input 10 5 2 2 3" xfId="27296"/>
    <cellStyle name="Input 10 5 2 2 4" xfId="27297"/>
    <cellStyle name="Input 10 5 2 2 5" xfId="27298"/>
    <cellStyle name="Input 10 5 2 2 6" xfId="27299"/>
    <cellStyle name="Input 10 5 2 2 7" xfId="27300"/>
    <cellStyle name="Input 10 5 2 2 8" xfId="27301"/>
    <cellStyle name="Input 10 5 2 3" xfId="27302"/>
    <cellStyle name="Input 10 5 2 3 2" xfId="27303"/>
    <cellStyle name="Input 10 5 2 4" xfId="27304"/>
    <cellStyle name="Input 10 5 2 5" xfId="27305"/>
    <cellStyle name="Input 10 5 2 6" xfId="27306"/>
    <cellStyle name="Input 10 5 2 7" xfId="27307"/>
    <cellStyle name="Input 10 5 3" xfId="27308"/>
    <cellStyle name="Input 10 5 3 2" xfId="27309"/>
    <cellStyle name="Input 10 5 3 3" xfId="27310"/>
    <cellStyle name="Input 10 5 3 4" xfId="27311"/>
    <cellStyle name="Input 10 5 3 5" xfId="27312"/>
    <cellStyle name="Input 10 5 3 6" xfId="27313"/>
    <cellStyle name="Input 10 5 3 7" xfId="27314"/>
    <cellStyle name="Input 10 5 4" xfId="27315"/>
    <cellStyle name="Input 10 5 5" xfId="27316"/>
    <cellStyle name="Input 10 5 6" xfId="27317"/>
    <cellStyle name="Input 10 5 7" xfId="27318"/>
    <cellStyle name="Input 10 5 8" xfId="27319"/>
    <cellStyle name="Input 10 6" xfId="27320"/>
    <cellStyle name="Input 10 6 2" xfId="27321"/>
    <cellStyle name="Input 10 6 2 2" xfId="27322"/>
    <cellStyle name="Input 10 6 2 2 2" xfId="27323"/>
    <cellStyle name="Input 10 6 2 2 3" xfId="27324"/>
    <cellStyle name="Input 10 6 2 2 4" xfId="27325"/>
    <cellStyle name="Input 10 6 2 2 5" xfId="27326"/>
    <cellStyle name="Input 10 6 2 2 6" xfId="27327"/>
    <cellStyle name="Input 10 6 2 2 7" xfId="27328"/>
    <cellStyle name="Input 10 6 2 2 8" xfId="27329"/>
    <cellStyle name="Input 10 6 2 3" xfId="27330"/>
    <cellStyle name="Input 10 6 2 3 2" xfId="27331"/>
    <cellStyle name="Input 10 6 2 4" xfId="27332"/>
    <cellStyle name="Input 10 6 2 5" xfId="27333"/>
    <cellStyle name="Input 10 6 2 6" xfId="27334"/>
    <cellStyle name="Input 10 6 2 7" xfId="27335"/>
    <cellStyle name="Input 10 6 3" xfId="27336"/>
    <cellStyle name="Input 10 6 3 2" xfId="27337"/>
    <cellStyle name="Input 10 6 3 3" xfId="27338"/>
    <cellStyle name="Input 10 6 3 4" xfId="27339"/>
    <cellStyle name="Input 10 6 3 5" xfId="27340"/>
    <cellStyle name="Input 10 6 3 6" xfId="27341"/>
    <cellStyle name="Input 10 6 3 7" xfId="27342"/>
    <cellStyle name="Input 10 6 4" xfId="27343"/>
    <cellStyle name="Input 10 6 5" xfId="27344"/>
    <cellStyle name="Input 10 6 6" xfId="27345"/>
    <cellStyle name="Input 10 6 7" xfId="27346"/>
    <cellStyle name="Input 10 6 8" xfId="27347"/>
    <cellStyle name="Input 10 7" xfId="27348"/>
    <cellStyle name="Input 10 7 2" xfId="27349"/>
    <cellStyle name="Input 10 7 2 2" xfId="27350"/>
    <cellStyle name="Input 10 7 2 2 2" xfId="27351"/>
    <cellStyle name="Input 10 7 2 2 3" xfId="27352"/>
    <cellStyle name="Input 10 7 2 2 4" xfId="27353"/>
    <cellStyle name="Input 10 7 2 2 5" xfId="27354"/>
    <cellStyle name="Input 10 7 2 2 6" xfId="27355"/>
    <cellStyle name="Input 10 7 2 2 7" xfId="27356"/>
    <cellStyle name="Input 10 7 2 2 8" xfId="27357"/>
    <cellStyle name="Input 10 7 2 3" xfId="27358"/>
    <cellStyle name="Input 10 7 2 3 2" xfId="27359"/>
    <cellStyle name="Input 10 7 2 4" xfId="27360"/>
    <cellStyle name="Input 10 7 2 5" xfId="27361"/>
    <cellStyle name="Input 10 7 2 6" xfId="27362"/>
    <cellStyle name="Input 10 7 2 7" xfId="27363"/>
    <cellStyle name="Input 10 7 3" xfId="27364"/>
    <cellStyle name="Input 10 7 3 2" xfId="27365"/>
    <cellStyle name="Input 10 7 3 3" xfId="27366"/>
    <cellStyle name="Input 10 7 3 4" xfId="27367"/>
    <cellStyle name="Input 10 7 3 5" xfId="27368"/>
    <cellStyle name="Input 10 7 3 6" xfId="27369"/>
    <cellStyle name="Input 10 7 3 7" xfId="27370"/>
    <cellStyle name="Input 10 7 4" xfId="27371"/>
    <cellStyle name="Input 10 7 5" xfId="27372"/>
    <cellStyle name="Input 10 7 6" xfId="27373"/>
    <cellStyle name="Input 10 7 7" xfId="27374"/>
    <cellStyle name="Input 10 7 8" xfId="27375"/>
    <cellStyle name="Input 10 8" xfId="27376"/>
    <cellStyle name="Input 10 8 2" xfId="27377"/>
    <cellStyle name="Input 10 8 2 2" xfId="27378"/>
    <cellStyle name="Input 10 8 2 3" xfId="27379"/>
    <cellStyle name="Input 10 8 2 4" xfId="27380"/>
    <cellStyle name="Input 10 8 2 5" xfId="27381"/>
    <cellStyle name="Input 10 8 2 6" xfId="27382"/>
    <cellStyle name="Input 10 8 2 7" xfId="27383"/>
    <cellStyle name="Input 10 8 2 8" xfId="27384"/>
    <cellStyle name="Input 10 8 3" xfId="27385"/>
    <cellStyle name="Input 10 8 3 2" xfId="27386"/>
    <cellStyle name="Input 10 8 4" xfId="27387"/>
    <cellStyle name="Input 10 8 5" xfId="27388"/>
    <cellStyle name="Input 10 8 6" xfId="27389"/>
    <cellStyle name="Input 10 8 7" xfId="27390"/>
    <cellStyle name="Input 10 9" xfId="27391"/>
    <cellStyle name="Input 10 9 2" xfId="27392"/>
    <cellStyle name="Input 10 9 3" xfId="27393"/>
    <cellStyle name="Input 10 9 4" xfId="27394"/>
    <cellStyle name="Input 10 9 5" xfId="27395"/>
    <cellStyle name="Input 10 9 6" xfId="27396"/>
    <cellStyle name="Input 10 9 7" xfId="27397"/>
    <cellStyle name="Input 11" xfId="27398"/>
    <cellStyle name="Input 11 10" xfId="27399"/>
    <cellStyle name="Input 11 11" xfId="27400"/>
    <cellStyle name="Input 11 12" xfId="27401"/>
    <cellStyle name="Input 11 13" xfId="27402"/>
    <cellStyle name="Input 11 14" xfId="27403"/>
    <cellStyle name="Input 11 2" xfId="27404"/>
    <cellStyle name="Input 11 2 10" xfId="27405"/>
    <cellStyle name="Input 11 2 11" xfId="27406"/>
    <cellStyle name="Input 11 2 12" xfId="27407"/>
    <cellStyle name="Input 11 2 2" xfId="27408"/>
    <cellStyle name="Input 11 2 2 10" xfId="27409"/>
    <cellStyle name="Input 11 2 2 11" xfId="27410"/>
    <cellStyle name="Input 11 2 2 2" xfId="27411"/>
    <cellStyle name="Input 11 2 2 2 2" xfId="27412"/>
    <cellStyle name="Input 11 2 2 2 2 2" xfId="27413"/>
    <cellStyle name="Input 11 2 2 2 2 2 2" xfId="27414"/>
    <cellStyle name="Input 11 2 2 2 2 2 3" xfId="27415"/>
    <cellStyle name="Input 11 2 2 2 2 2 4" xfId="27416"/>
    <cellStyle name="Input 11 2 2 2 2 2 5" xfId="27417"/>
    <cellStyle name="Input 11 2 2 2 2 2 6" xfId="27418"/>
    <cellStyle name="Input 11 2 2 2 2 2 7" xfId="27419"/>
    <cellStyle name="Input 11 2 2 2 2 2 8" xfId="27420"/>
    <cellStyle name="Input 11 2 2 2 2 3" xfId="27421"/>
    <cellStyle name="Input 11 2 2 2 2 3 2" xfId="27422"/>
    <cellStyle name="Input 11 2 2 2 2 4" xfId="27423"/>
    <cellStyle name="Input 11 2 2 2 2 5" xfId="27424"/>
    <cellStyle name="Input 11 2 2 2 2 6" xfId="27425"/>
    <cellStyle name="Input 11 2 2 2 2 7" xfId="27426"/>
    <cellStyle name="Input 11 2 2 2 3" xfId="27427"/>
    <cellStyle name="Input 11 2 2 2 3 2" xfId="27428"/>
    <cellStyle name="Input 11 2 2 2 3 3" xfId="27429"/>
    <cellStyle name="Input 11 2 2 2 3 4" xfId="27430"/>
    <cellStyle name="Input 11 2 2 2 3 5" xfId="27431"/>
    <cellStyle name="Input 11 2 2 2 3 6" xfId="27432"/>
    <cellStyle name="Input 11 2 2 2 3 7" xfId="27433"/>
    <cellStyle name="Input 11 2 2 2 4" xfId="27434"/>
    <cellStyle name="Input 11 2 2 2 5" xfId="27435"/>
    <cellStyle name="Input 11 2 2 2 6" xfId="27436"/>
    <cellStyle name="Input 11 2 2 2 7" xfId="27437"/>
    <cellStyle name="Input 11 2 2 2 8" xfId="27438"/>
    <cellStyle name="Input 11 2 2 3" xfId="27439"/>
    <cellStyle name="Input 11 2 2 3 2" xfId="27440"/>
    <cellStyle name="Input 11 2 2 3 2 2" xfId="27441"/>
    <cellStyle name="Input 11 2 2 3 2 2 2" xfId="27442"/>
    <cellStyle name="Input 11 2 2 3 2 2 3" xfId="27443"/>
    <cellStyle name="Input 11 2 2 3 2 2 4" xfId="27444"/>
    <cellStyle name="Input 11 2 2 3 2 2 5" xfId="27445"/>
    <cellStyle name="Input 11 2 2 3 2 2 6" xfId="27446"/>
    <cellStyle name="Input 11 2 2 3 2 2 7" xfId="27447"/>
    <cellStyle name="Input 11 2 2 3 2 2 8" xfId="27448"/>
    <cellStyle name="Input 11 2 2 3 2 3" xfId="27449"/>
    <cellStyle name="Input 11 2 2 3 2 3 2" xfId="27450"/>
    <cellStyle name="Input 11 2 2 3 2 4" xfId="27451"/>
    <cellStyle name="Input 11 2 2 3 2 5" xfId="27452"/>
    <cellStyle name="Input 11 2 2 3 2 6" xfId="27453"/>
    <cellStyle name="Input 11 2 2 3 2 7" xfId="27454"/>
    <cellStyle name="Input 11 2 2 3 3" xfId="27455"/>
    <cellStyle name="Input 11 2 2 3 3 2" xfId="27456"/>
    <cellStyle name="Input 11 2 2 3 3 3" xfId="27457"/>
    <cellStyle name="Input 11 2 2 3 3 4" xfId="27458"/>
    <cellStyle name="Input 11 2 2 3 3 5" xfId="27459"/>
    <cellStyle name="Input 11 2 2 3 3 6" xfId="27460"/>
    <cellStyle name="Input 11 2 2 3 3 7" xfId="27461"/>
    <cellStyle name="Input 11 2 2 3 4" xfId="27462"/>
    <cellStyle name="Input 11 2 2 3 5" xfId="27463"/>
    <cellStyle name="Input 11 2 2 3 6" xfId="27464"/>
    <cellStyle name="Input 11 2 2 3 7" xfId="27465"/>
    <cellStyle name="Input 11 2 2 3 8" xfId="27466"/>
    <cellStyle name="Input 11 2 2 4" xfId="27467"/>
    <cellStyle name="Input 11 2 2 4 2" xfId="27468"/>
    <cellStyle name="Input 11 2 2 4 2 2" xfId="27469"/>
    <cellStyle name="Input 11 2 2 4 2 2 2" xfId="27470"/>
    <cellStyle name="Input 11 2 2 4 2 2 3" xfId="27471"/>
    <cellStyle name="Input 11 2 2 4 2 2 4" xfId="27472"/>
    <cellStyle name="Input 11 2 2 4 2 2 5" xfId="27473"/>
    <cellStyle name="Input 11 2 2 4 2 2 6" xfId="27474"/>
    <cellStyle name="Input 11 2 2 4 2 2 7" xfId="27475"/>
    <cellStyle name="Input 11 2 2 4 2 2 8" xfId="27476"/>
    <cellStyle name="Input 11 2 2 4 2 3" xfId="27477"/>
    <cellStyle name="Input 11 2 2 4 2 3 2" xfId="27478"/>
    <cellStyle name="Input 11 2 2 4 2 4" xfId="27479"/>
    <cellStyle name="Input 11 2 2 4 2 5" xfId="27480"/>
    <cellStyle name="Input 11 2 2 4 2 6" xfId="27481"/>
    <cellStyle name="Input 11 2 2 4 2 7" xfId="27482"/>
    <cellStyle name="Input 11 2 2 4 3" xfId="27483"/>
    <cellStyle name="Input 11 2 2 4 3 2" xfId="27484"/>
    <cellStyle name="Input 11 2 2 4 3 3" xfId="27485"/>
    <cellStyle name="Input 11 2 2 4 3 4" xfId="27486"/>
    <cellStyle name="Input 11 2 2 4 3 5" xfId="27487"/>
    <cellStyle name="Input 11 2 2 4 3 6" xfId="27488"/>
    <cellStyle name="Input 11 2 2 4 3 7" xfId="27489"/>
    <cellStyle name="Input 11 2 2 4 4" xfId="27490"/>
    <cellStyle name="Input 11 2 2 4 5" xfId="27491"/>
    <cellStyle name="Input 11 2 2 4 6" xfId="27492"/>
    <cellStyle name="Input 11 2 2 4 7" xfId="27493"/>
    <cellStyle name="Input 11 2 2 4 8" xfId="27494"/>
    <cellStyle name="Input 11 2 2 5" xfId="27495"/>
    <cellStyle name="Input 11 2 2 5 2" xfId="27496"/>
    <cellStyle name="Input 11 2 2 5 2 2" xfId="27497"/>
    <cellStyle name="Input 11 2 2 5 2 3" xfId="27498"/>
    <cellStyle name="Input 11 2 2 5 2 4" xfId="27499"/>
    <cellStyle name="Input 11 2 2 5 2 5" xfId="27500"/>
    <cellStyle name="Input 11 2 2 5 2 6" xfId="27501"/>
    <cellStyle name="Input 11 2 2 5 2 7" xfId="27502"/>
    <cellStyle name="Input 11 2 2 5 2 8" xfId="27503"/>
    <cellStyle name="Input 11 2 2 5 3" xfId="27504"/>
    <cellStyle name="Input 11 2 2 5 3 2" xfId="27505"/>
    <cellStyle name="Input 11 2 2 5 4" xfId="27506"/>
    <cellStyle name="Input 11 2 2 5 5" xfId="27507"/>
    <cellStyle name="Input 11 2 2 5 6" xfId="27508"/>
    <cellStyle name="Input 11 2 2 5 7" xfId="27509"/>
    <cellStyle name="Input 11 2 2 6" xfId="27510"/>
    <cellStyle name="Input 11 2 2 6 2" xfId="27511"/>
    <cellStyle name="Input 11 2 2 6 3" xfId="27512"/>
    <cellStyle name="Input 11 2 2 6 4" xfId="27513"/>
    <cellStyle name="Input 11 2 2 6 5" xfId="27514"/>
    <cellStyle name="Input 11 2 2 6 6" xfId="27515"/>
    <cellStyle name="Input 11 2 2 6 7" xfId="27516"/>
    <cellStyle name="Input 11 2 2 7" xfId="27517"/>
    <cellStyle name="Input 11 2 2 8" xfId="27518"/>
    <cellStyle name="Input 11 2 2 9" xfId="27519"/>
    <cellStyle name="Input 11 2 3" xfId="27520"/>
    <cellStyle name="Input 11 2 3 2" xfId="27521"/>
    <cellStyle name="Input 11 2 3 2 2" xfId="27522"/>
    <cellStyle name="Input 11 2 3 2 2 2" xfId="27523"/>
    <cellStyle name="Input 11 2 3 2 2 3" xfId="27524"/>
    <cellStyle name="Input 11 2 3 2 2 4" xfId="27525"/>
    <cellStyle name="Input 11 2 3 2 2 5" xfId="27526"/>
    <cellStyle name="Input 11 2 3 2 2 6" xfId="27527"/>
    <cellStyle name="Input 11 2 3 2 2 7" xfId="27528"/>
    <cellStyle name="Input 11 2 3 2 2 8" xfId="27529"/>
    <cellStyle name="Input 11 2 3 2 3" xfId="27530"/>
    <cellStyle name="Input 11 2 3 2 3 2" xfId="27531"/>
    <cellStyle name="Input 11 2 3 2 4" xfId="27532"/>
    <cellStyle name="Input 11 2 3 2 5" xfId="27533"/>
    <cellStyle name="Input 11 2 3 2 6" xfId="27534"/>
    <cellStyle name="Input 11 2 3 2 7" xfId="27535"/>
    <cellStyle name="Input 11 2 3 3" xfId="27536"/>
    <cellStyle name="Input 11 2 3 3 2" xfId="27537"/>
    <cellStyle name="Input 11 2 3 3 3" xfId="27538"/>
    <cellStyle name="Input 11 2 3 3 4" xfId="27539"/>
    <cellStyle name="Input 11 2 3 3 5" xfId="27540"/>
    <cellStyle name="Input 11 2 3 3 6" xfId="27541"/>
    <cellStyle name="Input 11 2 3 3 7" xfId="27542"/>
    <cellStyle name="Input 11 2 3 4" xfId="27543"/>
    <cellStyle name="Input 11 2 3 5" xfId="27544"/>
    <cellStyle name="Input 11 2 3 6" xfId="27545"/>
    <cellStyle name="Input 11 2 3 7" xfId="27546"/>
    <cellStyle name="Input 11 2 3 8" xfId="27547"/>
    <cellStyle name="Input 11 2 4" xfId="27548"/>
    <cellStyle name="Input 11 2 4 2" xfId="27549"/>
    <cellStyle name="Input 11 2 4 2 2" xfId="27550"/>
    <cellStyle name="Input 11 2 4 2 2 2" xfId="27551"/>
    <cellStyle name="Input 11 2 4 2 2 3" xfId="27552"/>
    <cellStyle name="Input 11 2 4 2 2 4" xfId="27553"/>
    <cellStyle name="Input 11 2 4 2 2 5" xfId="27554"/>
    <cellStyle name="Input 11 2 4 2 2 6" xfId="27555"/>
    <cellStyle name="Input 11 2 4 2 2 7" xfId="27556"/>
    <cellStyle name="Input 11 2 4 2 2 8" xfId="27557"/>
    <cellStyle name="Input 11 2 4 2 3" xfId="27558"/>
    <cellStyle name="Input 11 2 4 2 3 2" xfId="27559"/>
    <cellStyle name="Input 11 2 4 2 4" xfId="27560"/>
    <cellStyle name="Input 11 2 4 2 5" xfId="27561"/>
    <cellStyle name="Input 11 2 4 2 6" xfId="27562"/>
    <cellStyle name="Input 11 2 4 2 7" xfId="27563"/>
    <cellStyle name="Input 11 2 4 3" xfId="27564"/>
    <cellStyle name="Input 11 2 4 3 2" xfId="27565"/>
    <cellStyle name="Input 11 2 4 3 3" xfId="27566"/>
    <cellStyle name="Input 11 2 4 3 4" xfId="27567"/>
    <cellStyle name="Input 11 2 4 3 5" xfId="27568"/>
    <cellStyle name="Input 11 2 4 3 6" xfId="27569"/>
    <cellStyle name="Input 11 2 4 3 7" xfId="27570"/>
    <cellStyle name="Input 11 2 4 4" xfId="27571"/>
    <cellStyle name="Input 11 2 4 5" xfId="27572"/>
    <cellStyle name="Input 11 2 4 6" xfId="27573"/>
    <cellStyle name="Input 11 2 4 7" xfId="27574"/>
    <cellStyle name="Input 11 2 4 8" xfId="27575"/>
    <cellStyle name="Input 11 2 5" xfId="27576"/>
    <cellStyle name="Input 11 2 5 2" xfId="27577"/>
    <cellStyle name="Input 11 2 5 2 2" xfId="27578"/>
    <cellStyle name="Input 11 2 5 2 2 2" xfId="27579"/>
    <cellStyle name="Input 11 2 5 2 2 3" xfId="27580"/>
    <cellStyle name="Input 11 2 5 2 2 4" xfId="27581"/>
    <cellStyle name="Input 11 2 5 2 2 5" xfId="27582"/>
    <cellStyle name="Input 11 2 5 2 2 6" xfId="27583"/>
    <cellStyle name="Input 11 2 5 2 2 7" xfId="27584"/>
    <cellStyle name="Input 11 2 5 2 2 8" xfId="27585"/>
    <cellStyle name="Input 11 2 5 2 3" xfId="27586"/>
    <cellStyle name="Input 11 2 5 2 3 2" xfId="27587"/>
    <cellStyle name="Input 11 2 5 2 4" xfId="27588"/>
    <cellStyle name="Input 11 2 5 2 5" xfId="27589"/>
    <cellStyle name="Input 11 2 5 2 6" xfId="27590"/>
    <cellStyle name="Input 11 2 5 2 7" xfId="27591"/>
    <cellStyle name="Input 11 2 5 3" xfId="27592"/>
    <cellStyle name="Input 11 2 5 3 2" xfId="27593"/>
    <cellStyle name="Input 11 2 5 3 3" xfId="27594"/>
    <cellStyle name="Input 11 2 5 3 4" xfId="27595"/>
    <cellStyle name="Input 11 2 5 3 5" xfId="27596"/>
    <cellStyle name="Input 11 2 5 3 6" xfId="27597"/>
    <cellStyle name="Input 11 2 5 3 7" xfId="27598"/>
    <cellStyle name="Input 11 2 5 4" xfId="27599"/>
    <cellStyle name="Input 11 2 5 5" xfId="27600"/>
    <cellStyle name="Input 11 2 5 6" xfId="27601"/>
    <cellStyle name="Input 11 2 5 7" xfId="27602"/>
    <cellStyle name="Input 11 2 5 8" xfId="27603"/>
    <cellStyle name="Input 11 2 6" xfId="27604"/>
    <cellStyle name="Input 11 2 6 2" xfId="27605"/>
    <cellStyle name="Input 11 2 6 2 2" xfId="27606"/>
    <cellStyle name="Input 11 2 6 2 3" xfId="27607"/>
    <cellStyle name="Input 11 2 6 2 4" xfId="27608"/>
    <cellStyle name="Input 11 2 6 2 5" xfId="27609"/>
    <cellStyle name="Input 11 2 6 2 6" xfId="27610"/>
    <cellStyle name="Input 11 2 6 2 7" xfId="27611"/>
    <cellStyle name="Input 11 2 6 2 8" xfId="27612"/>
    <cellStyle name="Input 11 2 6 3" xfId="27613"/>
    <cellStyle name="Input 11 2 6 3 2" xfId="27614"/>
    <cellStyle name="Input 11 2 6 4" xfId="27615"/>
    <cellStyle name="Input 11 2 6 5" xfId="27616"/>
    <cellStyle name="Input 11 2 6 6" xfId="27617"/>
    <cellStyle name="Input 11 2 6 7" xfId="27618"/>
    <cellStyle name="Input 11 2 7" xfId="27619"/>
    <cellStyle name="Input 11 2 7 2" xfId="27620"/>
    <cellStyle name="Input 11 2 7 3" xfId="27621"/>
    <cellStyle name="Input 11 2 7 4" xfId="27622"/>
    <cellStyle name="Input 11 2 7 5" xfId="27623"/>
    <cellStyle name="Input 11 2 7 6" xfId="27624"/>
    <cellStyle name="Input 11 2 7 7" xfId="27625"/>
    <cellStyle name="Input 11 2 8" xfId="27626"/>
    <cellStyle name="Input 11 2 9" xfId="27627"/>
    <cellStyle name="Input 11 3" xfId="27628"/>
    <cellStyle name="Input 11 3 10" xfId="27629"/>
    <cellStyle name="Input 11 3 11" xfId="27630"/>
    <cellStyle name="Input 11 3 2" xfId="27631"/>
    <cellStyle name="Input 11 3 2 2" xfId="27632"/>
    <cellStyle name="Input 11 3 2 2 2" xfId="27633"/>
    <cellStyle name="Input 11 3 2 2 2 2" xfId="27634"/>
    <cellStyle name="Input 11 3 2 2 2 3" xfId="27635"/>
    <cellStyle name="Input 11 3 2 2 2 4" xfId="27636"/>
    <cellStyle name="Input 11 3 2 2 2 5" xfId="27637"/>
    <cellStyle name="Input 11 3 2 2 2 6" xfId="27638"/>
    <cellStyle name="Input 11 3 2 2 2 7" xfId="27639"/>
    <cellStyle name="Input 11 3 2 2 2 8" xfId="27640"/>
    <cellStyle name="Input 11 3 2 2 3" xfId="27641"/>
    <cellStyle name="Input 11 3 2 2 3 2" xfId="27642"/>
    <cellStyle name="Input 11 3 2 2 4" xfId="27643"/>
    <cellStyle name="Input 11 3 2 2 5" xfId="27644"/>
    <cellStyle name="Input 11 3 2 2 6" xfId="27645"/>
    <cellStyle name="Input 11 3 2 2 7" xfId="27646"/>
    <cellStyle name="Input 11 3 2 3" xfId="27647"/>
    <cellStyle name="Input 11 3 2 3 2" xfId="27648"/>
    <cellStyle name="Input 11 3 2 3 3" xfId="27649"/>
    <cellStyle name="Input 11 3 2 3 4" xfId="27650"/>
    <cellStyle name="Input 11 3 2 3 5" xfId="27651"/>
    <cellStyle name="Input 11 3 2 3 6" xfId="27652"/>
    <cellStyle name="Input 11 3 2 3 7" xfId="27653"/>
    <cellStyle name="Input 11 3 2 4" xfId="27654"/>
    <cellStyle name="Input 11 3 2 5" xfId="27655"/>
    <cellStyle name="Input 11 3 2 6" xfId="27656"/>
    <cellStyle name="Input 11 3 2 7" xfId="27657"/>
    <cellStyle name="Input 11 3 2 8" xfId="27658"/>
    <cellStyle name="Input 11 3 3" xfId="27659"/>
    <cellStyle name="Input 11 3 3 2" xfId="27660"/>
    <cellStyle name="Input 11 3 3 2 2" xfId="27661"/>
    <cellStyle name="Input 11 3 3 2 2 2" xfId="27662"/>
    <cellStyle name="Input 11 3 3 2 2 3" xfId="27663"/>
    <cellStyle name="Input 11 3 3 2 2 4" xfId="27664"/>
    <cellStyle name="Input 11 3 3 2 2 5" xfId="27665"/>
    <cellStyle name="Input 11 3 3 2 2 6" xfId="27666"/>
    <cellStyle name="Input 11 3 3 2 2 7" xfId="27667"/>
    <cellStyle name="Input 11 3 3 2 2 8" xfId="27668"/>
    <cellStyle name="Input 11 3 3 2 3" xfId="27669"/>
    <cellStyle name="Input 11 3 3 2 3 2" xfId="27670"/>
    <cellStyle name="Input 11 3 3 2 4" xfId="27671"/>
    <cellStyle name="Input 11 3 3 2 5" xfId="27672"/>
    <cellStyle name="Input 11 3 3 2 6" xfId="27673"/>
    <cellStyle name="Input 11 3 3 2 7" xfId="27674"/>
    <cellStyle name="Input 11 3 3 3" xfId="27675"/>
    <cellStyle name="Input 11 3 3 3 2" xfId="27676"/>
    <cellStyle name="Input 11 3 3 3 3" xfId="27677"/>
    <cellStyle name="Input 11 3 3 3 4" xfId="27678"/>
    <cellStyle name="Input 11 3 3 3 5" xfId="27679"/>
    <cellStyle name="Input 11 3 3 3 6" xfId="27680"/>
    <cellStyle name="Input 11 3 3 3 7" xfId="27681"/>
    <cellStyle name="Input 11 3 3 4" xfId="27682"/>
    <cellStyle name="Input 11 3 3 5" xfId="27683"/>
    <cellStyle name="Input 11 3 3 6" xfId="27684"/>
    <cellStyle name="Input 11 3 3 7" xfId="27685"/>
    <cellStyle name="Input 11 3 3 8" xfId="27686"/>
    <cellStyle name="Input 11 3 4" xfId="27687"/>
    <cellStyle name="Input 11 3 4 2" xfId="27688"/>
    <cellStyle name="Input 11 3 4 2 2" xfId="27689"/>
    <cellStyle name="Input 11 3 4 2 2 2" xfId="27690"/>
    <cellStyle name="Input 11 3 4 2 2 3" xfId="27691"/>
    <cellStyle name="Input 11 3 4 2 2 4" xfId="27692"/>
    <cellStyle name="Input 11 3 4 2 2 5" xfId="27693"/>
    <cellStyle name="Input 11 3 4 2 2 6" xfId="27694"/>
    <cellStyle name="Input 11 3 4 2 2 7" xfId="27695"/>
    <cellStyle name="Input 11 3 4 2 2 8" xfId="27696"/>
    <cellStyle name="Input 11 3 4 2 3" xfId="27697"/>
    <cellStyle name="Input 11 3 4 2 3 2" xfId="27698"/>
    <cellStyle name="Input 11 3 4 2 4" xfId="27699"/>
    <cellStyle name="Input 11 3 4 2 5" xfId="27700"/>
    <cellStyle name="Input 11 3 4 2 6" xfId="27701"/>
    <cellStyle name="Input 11 3 4 2 7" xfId="27702"/>
    <cellStyle name="Input 11 3 4 3" xfId="27703"/>
    <cellStyle name="Input 11 3 4 3 2" xfId="27704"/>
    <cellStyle name="Input 11 3 4 3 3" xfId="27705"/>
    <cellStyle name="Input 11 3 4 3 4" xfId="27706"/>
    <cellStyle name="Input 11 3 4 3 5" xfId="27707"/>
    <cellStyle name="Input 11 3 4 3 6" xfId="27708"/>
    <cellStyle name="Input 11 3 4 3 7" xfId="27709"/>
    <cellStyle name="Input 11 3 4 4" xfId="27710"/>
    <cellStyle name="Input 11 3 4 5" xfId="27711"/>
    <cellStyle name="Input 11 3 4 6" xfId="27712"/>
    <cellStyle name="Input 11 3 4 7" xfId="27713"/>
    <cellStyle name="Input 11 3 4 8" xfId="27714"/>
    <cellStyle name="Input 11 3 5" xfId="27715"/>
    <cellStyle name="Input 11 3 5 2" xfId="27716"/>
    <cellStyle name="Input 11 3 5 2 2" xfId="27717"/>
    <cellStyle name="Input 11 3 5 2 3" xfId="27718"/>
    <cellStyle name="Input 11 3 5 2 4" xfId="27719"/>
    <cellStyle name="Input 11 3 5 2 5" xfId="27720"/>
    <cellStyle name="Input 11 3 5 2 6" xfId="27721"/>
    <cellStyle name="Input 11 3 5 2 7" xfId="27722"/>
    <cellStyle name="Input 11 3 5 2 8" xfId="27723"/>
    <cellStyle name="Input 11 3 5 3" xfId="27724"/>
    <cellStyle name="Input 11 3 5 3 2" xfId="27725"/>
    <cellStyle name="Input 11 3 5 4" xfId="27726"/>
    <cellStyle name="Input 11 3 5 5" xfId="27727"/>
    <cellStyle name="Input 11 3 5 6" xfId="27728"/>
    <cellStyle name="Input 11 3 5 7" xfId="27729"/>
    <cellStyle name="Input 11 3 6" xfId="27730"/>
    <cellStyle name="Input 11 3 6 2" xfId="27731"/>
    <cellStyle name="Input 11 3 6 3" xfId="27732"/>
    <cellStyle name="Input 11 3 6 4" xfId="27733"/>
    <cellStyle name="Input 11 3 6 5" xfId="27734"/>
    <cellStyle name="Input 11 3 6 6" xfId="27735"/>
    <cellStyle name="Input 11 3 6 7" xfId="27736"/>
    <cellStyle name="Input 11 3 7" xfId="27737"/>
    <cellStyle name="Input 11 3 8" xfId="27738"/>
    <cellStyle name="Input 11 3 9" xfId="27739"/>
    <cellStyle name="Input 11 4" xfId="27740"/>
    <cellStyle name="Input 11 4 10" xfId="27741"/>
    <cellStyle name="Input 11 4 11" xfId="27742"/>
    <cellStyle name="Input 11 4 2" xfId="27743"/>
    <cellStyle name="Input 11 4 2 2" xfId="27744"/>
    <cellStyle name="Input 11 4 2 2 2" xfId="27745"/>
    <cellStyle name="Input 11 4 2 2 2 2" xfId="27746"/>
    <cellStyle name="Input 11 4 2 2 2 3" xfId="27747"/>
    <cellStyle name="Input 11 4 2 2 2 4" xfId="27748"/>
    <cellStyle name="Input 11 4 2 2 2 5" xfId="27749"/>
    <cellStyle name="Input 11 4 2 2 2 6" xfId="27750"/>
    <cellStyle name="Input 11 4 2 2 2 7" xfId="27751"/>
    <cellStyle name="Input 11 4 2 2 2 8" xfId="27752"/>
    <cellStyle name="Input 11 4 2 2 3" xfId="27753"/>
    <cellStyle name="Input 11 4 2 2 3 2" xfId="27754"/>
    <cellStyle name="Input 11 4 2 2 4" xfId="27755"/>
    <cellStyle name="Input 11 4 2 2 5" xfId="27756"/>
    <cellStyle name="Input 11 4 2 2 6" xfId="27757"/>
    <cellStyle name="Input 11 4 2 2 7" xfId="27758"/>
    <cellStyle name="Input 11 4 2 3" xfId="27759"/>
    <cellStyle name="Input 11 4 2 3 2" xfId="27760"/>
    <cellStyle name="Input 11 4 2 3 3" xfId="27761"/>
    <cellStyle name="Input 11 4 2 3 4" xfId="27762"/>
    <cellStyle name="Input 11 4 2 3 5" xfId="27763"/>
    <cellStyle name="Input 11 4 2 3 6" xfId="27764"/>
    <cellStyle name="Input 11 4 2 3 7" xfId="27765"/>
    <cellStyle name="Input 11 4 2 4" xfId="27766"/>
    <cellStyle name="Input 11 4 2 5" xfId="27767"/>
    <cellStyle name="Input 11 4 2 6" xfId="27768"/>
    <cellStyle name="Input 11 4 2 7" xfId="27769"/>
    <cellStyle name="Input 11 4 2 8" xfId="27770"/>
    <cellStyle name="Input 11 4 3" xfId="27771"/>
    <cellStyle name="Input 11 4 3 2" xfId="27772"/>
    <cellStyle name="Input 11 4 3 2 2" xfId="27773"/>
    <cellStyle name="Input 11 4 3 2 2 2" xfId="27774"/>
    <cellStyle name="Input 11 4 3 2 2 3" xfId="27775"/>
    <cellStyle name="Input 11 4 3 2 2 4" xfId="27776"/>
    <cellStyle name="Input 11 4 3 2 2 5" xfId="27777"/>
    <cellStyle name="Input 11 4 3 2 2 6" xfId="27778"/>
    <cellStyle name="Input 11 4 3 2 2 7" xfId="27779"/>
    <cellStyle name="Input 11 4 3 2 2 8" xfId="27780"/>
    <cellStyle name="Input 11 4 3 2 3" xfId="27781"/>
    <cellStyle name="Input 11 4 3 2 3 2" xfId="27782"/>
    <cellStyle name="Input 11 4 3 2 4" xfId="27783"/>
    <cellStyle name="Input 11 4 3 2 5" xfId="27784"/>
    <cellStyle name="Input 11 4 3 2 6" xfId="27785"/>
    <cellStyle name="Input 11 4 3 2 7" xfId="27786"/>
    <cellStyle name="Input 11 4 3 3" xfId="27787"/>
    <cellStyle name="Input 11 4 3 3 2" xfId="27788"/>
    <cellStyle name="Input 11 4 3 3 3" xfId="27789"/>
    <cellStyle name="Input 11 4 3 3 4" xfId="27790"/>
    <cellStyle name="Input 11 4 3 3 5" xfId="27791"/>
    <cellStyle name="Input 11 4 3 3 6" xfId="27792"/>
    <cellStyle name="Input 11 4 3 3 7" xfId="27793"/>
    <cellStyle name="Input 11 4 3 4" xfId="27794"/>
    <cellStyle name="Input 11 4 3 5" xfId="27795"/>
    <cellStyle name="Input 11 4 3 6" xfId="27796"/>
    <cellStyle name="Input 11 4 3 7" xfId="27797"/>
    <cellStyle name="Input 11 4 3 8" xfId="27798"/>
    <cellStyle name="Input 11 4 4" xfId="27799"/>
    <cellStyle name="Input 11 4 4 2" xfId="27800"/>
    <cellStyle name="Input 11 4 4 2 2" xfId="27801"/>
    <cellStyle name="Input 11 4 4 2 2 2" xfId="27802"/>
    <cellStyle name="Input 11 4 4 2 2 3" xfId="27803"/>
    <cellStyle name="Input 11 4 4 2 2 4" xfId="27804"/>
    <cellStyle name="Input 11 4 4 2 2 5" xfId="27805"/>
    <cellStyle name="Input 11 4 4 2 2 6" xfId="27806"/>
    <cellStyle name="Input 11 4 4 2 2 7" xfId="27807"/>
    <cellStyle name="Input 11 4 4 2 2 8" xfId="27808"/>
    <cellStyle name="Input 11 4 4 2 3" xfId="27809"/>
    <cellStyle name="Input 11 4 4 2 3 2" xfId="27810"/>
    <cellStyle name="Input 11 4 4 2 4" xfId="27811"/>
    <cellStyle name="Input 11 4 4 2 5" xfId="27812"/>
    <cellStyle name="Input 11 4 4 2 6" xfId="27813"/>
    <cellStyle name="Input 11 4 4 2 7" xfId="27814"/>
    <cellStyle name="Input 11 4 4 3" xfId="27815"/>
    <cellStyle name="Input 11 4 4 3 2" xfId="27816"/>
    <cellStyle name="Input 11 4 4 3 3" xfId="27817"/>
    <cellStyle name="Input 11 4 4 3 4" xfId="27818"/>
    <cellStyle name="Input 11 4 4 3 5" xfId="27819"/>
    <cellStyle name="Input 11 4 4 3 6" xfId="27820"/>
    <cellStyle name="Input 11 4 4 3 7" xfId="27821"/>
    <cellStyle name="Input 11 4 4 4" xfId="27822"/>
    <cellStyle name="Input 11 4 4 5" xfId="27823"/>
    <cellStyle name="Input 11 4 4 6" xfId="27824"/>
    <cellStyle name="Input 11 4 4 7" xfId="27825"/>
    <cellStyle name="Input 11 4 4 8" xfId="27826"/>
    <cellStyle name="Input 11 4 5" xfId="27827"/>
    <cellStyle name="Input 11 4 5 2" xfId="27828"/>
    <cellStyle name="Input 11 4 5 2 2" xfId="27829"/>
    <cellStyle name="Input 11 4 5 2 3" xfId="27830"/>
    <cellStyle name="Input 11 4 5 2 4" xfId="27831"/>
    <cellStyle name="Input 11 4 5 2 5" xfId="27832"/>
    <cellStyle name="Input 11 4 5 2 6" xfId="27833"/>
    <cellStyle name="Input 11 4 5 2 7" xfId="27834"/>
    <cellStyle name="Input 11 4 5 2 8" xfId="27835"/>
    <cellStyle name="Input 11 4 5 3" xfId="27836"/>
    <cellStyle name="Input 11 4 5 3 2" xfId="27837"/>
    <cellStyle name="Input 11 4 5 4" xfId="27838"/>
    <cellStyle name="Input 11 4 5 5" xfId="27839"/>
    <cellStyle name="Input 11 4 5 6" xfId="27840"/>
    <cellStyle name="Input 11 4 5 7" xfId="27841"/>
    <cellStyle name="Input 11 4 6" xfId="27842"/>
    <cellStyle name="Input 11 4 6 2" xfId="27843"/>
    <cellStyle name="Input 11 4 6 3" xfId="27844"/>
    <cellStyle name="Input 11 4 6 4" xfId="27845"/>
    <cellStyle name="Input 11 4 6 5" xfId="27846"/>
    <cellStyle name="Input 11 4 6 6" xfId="27847"/>
    <cellStyle name="Input 11 4 6 7" xfId="27848"/>
    <cellStyle name="Input 11 4 7" xfId="27849"/>
    <cellStyle name="Input 11 4 8" xfId="27850"/>
    <cellStyle name="Input 11 4 9" xfId="27851"/>
    <cellStyle name="Input 11 5" xfId="27852"/>
    <cellStyle name="Input 11 5 2" xfId="27853"/>
    <cellStyle name="Input 11 5 2 2" xfId="27854"/>
    <cellStyle name="Input 11 5 2 2 2" xfId="27855"/>
    <cellStyle name="Input 11 5 2 2 3" xfId="27856"/>
    <cellStyle name="Input 11 5 2 2 4" xfId="27857"/>
    <cellStyle name="Input 11 5 2 2 5" xfId="27858"/>
    <cellStyle name="Input 11 5 2 2 6" xfId="27859"/>
    <cellStyle name="Input 11 5 2 2 7" xfId="27860"/>
    <cellStyle name="Input 11 5 2 2 8" xfId="27861"/>
    <cellStyle name="Input 11 5 2 3" xfId="27862"/>
    <cellStyle name="Input 11 5 2 3 2" xfId="27863"/>
    <cellStyle name="Input 11 5 2 4" xfId="27864"/>
    <cellStyle name="Input 11 5 2 5" xfId="27865"/>
    <cellStyle name="Input 11 5 2 6" xfId="27866"/>
    <cellStyle name="Input 11 5 2 7" xfId="27867"/>
    <cellStyle name="Input 11 5 3" xfId="27868"/>
    <cellStyle name="Input 11 5 3 2" xfId="27869"/>
    <cellStyle name="Input 11 5 3 3" xfId="27870"/>
    <cellStyle name="Input 11 5 3 4" xfId="27871"/>
    <cellStyle name="Input 11 5 3 5" xfId="27872"/>
    <cellStyle name="Input 11 5 3 6" xfId="27873"/>
    <cellStyle name="Input 11 5 3 7" xfId="27874"/>
    <cellStyle name="Input 11 5 4" xfId="27875"/>
    <cellStyle name="Input 11 5 5" xfId="27876"/>
    <cellStyle name="Input 11 5 6" xfId="27877"/>
    <cellStyle name="Input 11 5 7" xfId="27878"/>
    <cellStyle name="Input 11 5 8" xfId="27879"/>
    <cellStyle name="Input 11 6" xfId="27880"/>
    <cellStyle name="Input 11 6 2" xfId="27881"/>
    <cellStyle name="Input 11 6 2 2" xfId="27882"/>
    <cellStyle name="Input 11 6 2 2 2" xfId="27883"/>
    <cellStyle name="Input 11 6 2 2 3" xfId="27884"/>
    <cellStyle name="Input 11 6 2 2 4" xfId="27885"/>
    <cellStyle name="Input 11 6 2 2 5" xfId="27886"/>
    <cellStyle name="Input 11 6 2 2 6" xfId="27887"/>
    <cellStyle name="Input 11 6 2 2 7" xfId="27888"/>
    <cellStyle name="Input 11 6 2 2 8" xfId="27889"/>
    <cellStyle name="Input 11 6 2 3" xfId="27890"/>
    <cellStyle name="Input 11 6 2 3 2" xfId="27891"/>
    <cellStyle name="Input 11 6 2 4" xfId="27892"/>
    <cellStyle name="Input 11 6 2 5" xfId="27893"/>
    <cellStyle name="Input 11 6 2 6" xfId="27894"/>
    <cellStyle name="Input 11 6 2 7" xfId="27895"/>
    <cellStyle name="Input 11 6 3" xfId="27896"/>
    <cellStyle name="Input 11 6 3 2" xfId="27897"/>
    <cellStyle name="Input 11 6 3 3" xfId="27898"/>
    <cellStyle name="Input 11 6 3 4" xfId="27899"/>
    <cellStyle name="Input 11 6 3 5" xfId="27900"/>
    <cellStyle name="Input 11 6 3 6" xfId="27901"/>
    <cellStyle name="Input 11 6 3 7" xfId="27902"/>
    <cellStyle name="Input 11 6 4" xfId="27903"/>
    <cellStyle name="Input 11 6 5" xfId="27904"/>
    <cellStyle name="Input 11 6 6" xfId="27905"/>
    <cellStyle name="Input 11 6 7" xfId="27906"/>
    <cellStyle name="Input 11 6 8" xfId="27907"/>
    <cellStyle name="Input 11 7" xfId="27908"/>
    <cellStyle name="Input 11 7 2" xfId="27909"/>
    <cellStyle name="Input 11 7 2 2" xfId="27910"/>
    <cellStyle name="Input 11 7 2 2 2" xfId="27911"/>
    <cellStyle name="Input 11 7 2 2 3" xfId="27912"/>
    <cellStyle name="Input 11 7 2 2 4" xfId="27913"/>
    <cellStyle name="Input 11 7 2 2 5" xfId="27914"/>
    <cellStyle name="Input 11 7 2 2 6" xfId="27915"/>
    <cellStyle name="Input 11 7 2 2 7" xfId="27916"/>
    <cellStyle name="Input 11 7 2 2 8" xfId="27917"/>
    <cellStyle name="Input 11 7 2 3" xfId="27918"/>
    <cellStyle name="Input 11 7 2 3 2" xfId="27919"/>
    <cellStyle name="Input 11 7 2 4" xfId="27920"/>
    <cellStyle name="Input 11 7 2 5" xfId="27921"/>
    <cellStyle name="Input 11 7 2 6" xfId="27922"/>
    <cellStyle name="Input 11 7 2 7" xfId="27923"/>
    <cellStyle name="Input 11 7 3" xfId="27924"/>
    <cellStyle name="Input 11 7 3 2" xfId="27925"/>
    <cellStyle name="Input 11 7 3 3" xfId="27926"/>
    <cellStyle name="Input 11 7 3 4" xfId="27927"/>
    <cellStyle name="Input 11 7 3 5" xfId="27928"/>
    <cellStyle name="Input 11 7 3 6" xfId="27929"/>
    <cellStyle name="Input 11 7 3 7" xfId="27930"/>
    <cellStyle name="Input 11 7 4" xfId="27931"/>
    <cellStyle name="Input 11 7 5" xfId="27932"/>
    <cellStyle name="Input 11 7 6" xfId="27933"/>
    <cellStyle name="Input 11 7 7" xfId="27934"/>
    <cellStyle name="Input 11 7 8" xfId="27935"/>
    <cellStyle name="Input 11 8" xfId="27936"/>
    <cellStyle name="Input 11 8 2" xfId="27937"/>
    <cellStyle name="Input 11 8 2 2" xfId="27938"/>
    <cellStyle name="Input 11 8 2 3" xfId="27939"/>
    <cellStyle name="Input 11 8 2 4" xfId="27940"/>
    <cellStyle name="Input 11 8 2 5" xfId="27941"/>
    <cellStyle name="Input 11 8 2 6" xfId="27942"/>
    <cellStyle name="Input 11 8 2 7" xfId="27943"/>
    <cellStyle name="Input 11 8 2 8" xfId="27944"/>
    <cellStyle name="Input 11 8 3" xfId="27945"/>
    <cellStyle name="Input 11 8 3 2" xfId="27946"/>
    <cellStyle name="Input 11 8 4" xfId="27947"/>
    <cellStyle name="Input 11 8 5" xfId="27948"/>
    <cellStyle name="Input 11 8 6" xfId="27949"/>
    <cellStyle name="Input 11 8 7" xfId="27950"/>
    <cellStyle name="Input 11 9" xfId="27951"/>
    <cellStyle name="Input 11 9 2" xfId="27952"/>
    <cellStyle name="Input 11 9 3" xfId="27953"/>
    <cellStyle name="Input 11 9 4" xfId="27954"/>
    <cellStyle name="Input 11 9 5" xfId="27955"/>
    <cellStyle name="Input 11 9 6" xfId="27956"/>
    <cellStyle name="Input 11 9 7" xfId="27957"/>
    <cellStyle name="Input 12" xfId="27958"/>
    <cellStyle name="Input 12 10" xfId="27959"/>
    <cellStyle name="Input 12 11" xfId="27960"/>
    <cellStyle name="Input 12 12" xfId="27961"/>
    <cellStyle name="Input 12 13" xfId="27962"/>
    <cellStyle name="Input 12 14" xfId="27963"/>
    <cellStyle name="Input 12 2" xfId="27964"/>
    <cellStyle name="Input 12 2 10" xfId="27965"/>
    <cellStyle name="Input 12 2 11" xfId="27966"/>
    <cellStyle name="Input 12 2 12" xfId="27967"/>
    <cellStyle name="Input 12 2 2" xfId="27968"/>
    <cellStyle name="Input 12 2 2 10" xfId="27969"/>
    <cellStyle name="Input 12 2 2 11" xfId="27970"/>
    <cellStyle name="Input 12 2 2 2" xfId="27971"/>
    <cellStyle name="Input 12 2 2 2 2" xfId="27972"/>
    <cellStyle name="Input 12 2 2 2 2 2" xfId="27973"/>
    <cellStyle name="Input 12 2 2 2 2 2 2" xfId="27974"/>
    <cellStyle name="Input 12 2 2 2 2 2 3" xfId="27975"/>
    <cellStyle name="Input 12 2 2 2 2 2 4" xfId="27976"/>
    <cellStyle name="Input 12 2 2 2 2 2 5" xfId="27977"/>
    <cellStyle name="Input 12 2 2 2 2 2 6" xfId="27978"/>
    <cellStyle name="Input 12 2 2 2 2 2 7" xfId="27979"/>
    <cellStyle name="Input 12 2 2 2 2 2 8" xfId="27980"/>
    <cellStyle name="Input 12 2 2 2 2 3" xfId="27981"/>
    <cellStyle name="Input 12 2 2 2 2 3 2" xfId="27982"/>
    <cellStyle name="Input 12 2 2 2 2 4" xfId="27983"/>
    <cellStyle name="Input 12 2 2 2 2 5" xfId="27984"/>
    <cellStyle name="Input 12 2 2 2 2 6" xfId="27985"/>
    <cellStyle name="Input 12 2 2 2 2 7" xfId="27986"/>
    <cellStyle name="Input 12 2 2 2 3" xfId="27987"/>
    <cellStyle name="Input 12 2 2 2 3 2" xfId="27988"/>
    <cellStyle name="Input 12 2 2 2 3 3" xfId="27989"/>
    <cellStyle name="Input 12 2 2 2 3 4" xfId="27990"/>
    <cellStyle name="Input 12 2 2 2 3 5" xfId="27991"/>
    <cellStyle name="Input 12 2 2 2 3 6" xfId="27992"/>
    <cellStyle name="Input 12 2 2 2 3 7" xfId="27993"/>
    <cellStyle name="Input 12 2 2 2 4" xfId="27994"/>
    <cellStyle name="Input 12 2 2 2 5" xfId="27995"/>
    <cellStyle name="Input 12 2 2 2 6" xfId="27996"/>
    <cellStyle name="Input 12 2 2 2 7" xfId="27997"/>
    <cellStyle name="Input 12 2 2 2 8" xfId="27998"/>
    <cellStyle name="Input 12 2 2 3" xfId="27999"/>
    <cellStyle name="Input 12 2 2 3 2" xfId="28000"/>
    <cellStyle name="Input 12 2 2 3 2 2" xfId="28001"/>
    <cellStyle name="Input 12 2 2 3 2 2 2" xfId="28002"/>
    <cellStyle name="Input 12 2 2 3 2 2 3" xfId="28003"/>
    <cellStyle name="Input 12 2 2 3 2 2 4" xfId="28004"/>
    <cellStyle name="Input 12 2 2 3 2 2 5" xfId="28005"/>
    <cellStyle name="Input 12 2 2 3 2 2 6" xfId="28006"/>
    <cellStyle name="Input 12 2 2 3 2 2 7" xfId="28007"/>
    <cellStyle name="Input 12 2 2 3 2 2 8" xfId="28008"/>
    <cellStyle name="Input 12 2 2 3 2 3" xfId="28009"/>
    <cellStyle name="Input 12 2 2 3 2 3 2" xfId="28010"/>
    <cellStyle name="Input 12 2 2 3 2 4" xfId="28011"/>
    <cellStyle name="Input 12 2 2 3 2 5" xfId="28012"/>
    <cellStyle name="Input 12 2 2 3 2 6" xfId="28013"/>
    <cellStyle name="Input 12 2 2 3 2 7" xfId="28014"/>
    <cellStyle name="Input 12 2 2 3 3" xfId="28015"/>
    <cellStyle name="Input 12 2 2 3 3 2" xfId="28016"/>
    <cellStyle name="Input 12 2 2 3 3 3" xfId="28017"/>
    <cellStyle name="Input 12 2 2 3 3 4" xfId="28018"/>
    <cellStyle name="Input 12 2 2 3 3 5" xfId="28019"/>
    <cellStyle name="Input 12 2 2 3 3 6" xfId="28020"/>
    <cellStyle name="Input 12 2 2 3 3 7" xfId="28021"/>
    <cellStyle name="Input 12 2 2 3 4" xfId="28022"/>
    <cellStyle name="Input 12 2 2 3 5" xfId="28023"/>
    <cellStyle name="Input 12 2 2 3 6" xfId="28024"/>
    <cellStyle name="Input 12 2 2 3 7" xfId="28025"/>
    <cellStyle name="Input 12 2 2 3 8" xfId="28026"/>
    <cellStyle name="Input 12 2 2 4" xfId="28027"/>
    <cellStyle name="Input 12 2 2 4 2" xfId="28028"/>
    <cellStyle name="Input 12 2 2 4 2 2" xfId="28029"/>
    <cellStyle name="Input 12 2 2 4 2 2 2" xfId="28030"/>
    <cellStyle name="Input 12 2 2 4 2 2 3" xfId="28031"/>
    <cellStyle name="Input 12 2 2 4 2 2 4" xfId="28032"/>
    <cellStyle name="Input 12 2 2 4 2 2 5" xfId="28033"/>
    <cellStyle name="Input 12 2 2 4 2 2 6" xfId="28034"/>
    <cellStyle name="Input 12 2 2 4 2 2 7" xfId="28035"/>
    <cellStyle name="Input 12 2 2 4 2 2 8" xfId="28036"/>
    <cellStyle name="Input 12 2 2 4 2 3" xfId="28037"/>
    <cellStyle name="Input 12 2 2 4 2 3 2" xfId="28038"/>
    <cellStyle name="Input 12 2 2 4 2 4" xfId="28039"/>
    <cellStyle name="Input 12 2 2 4 2 5" xfId="28040"/>
    <cellStyle name="Input 12 2 2 4 2 6" xfId="28041"/>
    <cellStyle name="Input 12 2 2 4 2 7" xfId="28042"/>
    <cellStyle name="Input 12 2 2 4 3" xfId="28043"/>
    <cellStyle name="Input 12 2 2 4 3 2" xfId="28044"/>
    <cellStyle name="Input 12 2 2 4 3 3" xfId="28045"/>
    <cellStyle name="Input 12 2 2 4 3 4" xfId="28046"/>
    <cellStyle name="Input 12 2 2 4 3 5" xfId="28047"/>
    <cellStyle name="Input 12 2 2 4 3 6" xfId="28048"/>
    <cellStyle name="Input 12 2 2 4 3 7" xfId="28049"/>
    <cellStyle name="Input 12 2 2 4 4" xfId="28050"/>
    <cellStyle name="Input 12 2 2 4 5" xfId="28051"/>
    <cellStyle name="Input 12 2 2 4 6" xfId="28052"/>
    <cellStyle name="Input 12 2 2 4 7" xfId="28053"/>
    <cellStyle name="Input 12 2 2 4 8" xfId="28054"/>
    <cellStyle name="Input 12 2 2 5" xfId="28055"/>
    <cellStyle name="Input 12 2 2 5 2" xfId="28056"/>
    <cellStyle name="Input 12 2 2 5 2 2" xfId="28057"/>
    <cellStyle name="Input 12 2 2 5 2 3" xfId="28058"/>
    <cellStyle name="Input 12 2 2 5 2 4" xfId="28059"/>
    <cellStyle name="Input 12 2 2 5 2 5" xfId="28060"/>
    <cellStyle name="Input 12 2 2 5 2 6" xfId="28061"/>
    <cellStyle name="Input 12 2 2 5 2 7" xfId="28062"/>
    <cellStyle name="Input 12 2 2 5 2 8" xfId="28063"/>
    <cellStyle name="Input 12 2 2 5 3" xfId="28064"/>
    <cellStyle name="Input 12 2 2 5 3 2" xfId="28065"/>
    <cellStyle name="Input 12 2 2 5 4" xfId="28066"/>
    <cellStyle name="Input 12 2 2 5 5" xfId="28067"/>
    <cellStyle name="Input 12 2 2 5 6" xfId="28068"/>
    <cellStyle name="Input 12 2 2 5 7" xfId="28069"/>
    <cellStyle name="Input 12 2 2 6" xfId="28070"/>
    <cellStyle name="Input 12 2 2 6 2" xfId="28071"/>
    <cellStyle name="Input 12 2 2 6 3" xfId="28072"/>
    <cellStyle name="Input 12 2 2 6 4" xfId="28073"/>
    <cellStyle name="Input 12 2 2 6 5" xfId="28074"/>
    <cellStyle name="Input 12 2 2 6 6" xfId="28075"/>
    <cellStyle name="Input 12 2 2 6 7" xfId="28076"/>
    <cellStyle name="Input 12 2 2 7" xfId="28077"/>
    <cellStyle name="Input 12 2 2 8" xfId="28078"/>
    <cellStyle name="Input 12 2 2 9" xfId="28079"/>
    <cellStyle name="Input 12 2 3" xfId="28080"/>
    <cellStyle name="Input 12 2 3 2" xfId="28081"/>
    <cellStyle name="Input 12 2 3 2 2" xfId="28082"/>
    <cellStyle name="Input 12 2 3 2 2 2" xfId="28083"/>
    <cellStyle name="Input 12 2 3 2 2 3" xfId="28084"/>
    <cellStyle name="Input 12 2 3 2 2 4" xfId="28085"/>
    <cellStyle name="Input 12 2 3 2 2 5" xfId="28086"/>
    <cellStyle name="Input 12 2 3 2 2 6" xfId="28087"/>
    <cellStyle name="Input 12 2 3 2 2 7" xfId="28088"/>
    <cellStyle name="Input 12 2 3 2 2 8" xfId="28089"/>
    <cellStyle name="Input 12 2 3 2 3" xfId="28090"/>
    <cellStyle name="Input 12 2 3 2 3 2" xfId="28091"/>
    <cellStyle name="Input 12 2 3 2 4" xfId="28092"/>
    <cellStyle name="Input 12 2 3 2 5" xfId="28093"/>
    <cellStyle name="Input 12 2 3 2 6" xfId="28094"/>
    <cellStyle name="Input 12 2 3 2 7" xfId="28095"/>
    <cellStyle name="Input 12 2 3 3" xfId="28096"/>
    <cellStyle name="Input 12 2 3 3 2" xfId="28097"/>
    <cellStyle name="Input 12 2 3 3 3" xfId="28098"/>
    <cellStyle name="Input 12 2 3 3 4" xfId="28099"/>
    <cellStyle name="Input 12 2 3 3 5" xfId="28100"/>
    <cellStyle name="Input 12 2 3 3 6" xfId="28101"/>
    <cellStyle name="Input 12 2 3 3 7" xfId="28102"/>
    <cellStyle name="Input 12 2 3 4" xfId="28103"/>
    <cellStyle name="Input 12 2 3 5" xfId="28104"/>
    <cellStyle name="Input 12 2 3 6" xfId="28105"/>
    <cellStyle name="Input 12 2 3 7" xfId="28106"/>
    <cellStyle name="Input 12 2 3 8" xfId="28107"/>
    <cellStyle name="Input 12 2 4" xfId="28108"/>
    <cellStyle name="Input 12 2 4 2" xfId="28109"/>
    <cellStyle name="Input 12 2 4 2 2" xfId="28110"/>
    <cellStyle name="Input 12 2 4 2 2 2" xfId="28111"/>
    <cellStyle name="Input 12 2 4 2 2 3" xfId="28112"/>
    <cellStyle name="Input 12 2 4 2 2 4" xfId="28113"/>
    <cellStyle name="Input 12 2 4 2 2 5" xfId="28114"/>
    <cellStyle name="Input 12 2 4 2 2 6" xfId="28115"/>
    <cellStyle name="Input 12 2 4 2 2 7" xfId="28116"/>
    <cellStyle name="Input 12 2 4 2 2 8" xfId="28117"/>
    <cellStyle name="Input 12 2 4 2 3" xfId="28118"/>
    <cellStyle name="Input 12 2 4 2 3 2" xfId="28119"/>
    <cellStyle name="Input 12 2 4 2 4" xfId="28120"/>
    <cellStyle name="Input 12 2 4 2 5" xfId="28121"/>
    <cellStyle name="Input 12 2 4 2 6" xfId="28122"/>
    <cellStyle name="Input 12 2 4 2 7" xfId="28123"/>
    <cellStyle name="Input 12 2 4 3" xfId="28124"/>
    <cellStyle name="Input 12 2 4 3 2" xfId="28125"/>
    <cellStyle name="Input 12 2 4 3 3" xfId="28126"/>
    <cellStyle name="Input 12 2 4 3 4" xfId="28127"/>
    <cellStyle name="Input 12 2 4 3 5" xfId="28128"/>
    <cellStyle name="Input 12 2 4 3 6" xfId="28129"/>
    <cellStyle name="Input 12 2 4 3 7" xfId="28130"/>
    <cellStyle name="Input 12 2 4 4" xfId="28131"/>
    <cellStyle name="Input 12 2 4 5" xfId="28132"/>
    <cellStyle name="Input 12 2 4 6" xfId="28133"/>
    <cellStyle name="Input 12 2 4 7" xfId="28134"/>
    <cellStyle name="Input 12 2 4 8" xfId="28135"/>
    <cellStyle name="Input 12 2 5" xfId="28136"/>
    <cellStyle name="Input 12 2 5 2" xfId="28137"/>
    <cellStyle name="Input 12 2 5 2 2" xfId="28138"/>
    <cellStyle name="Input 12 2 5 2 2 2" xfId="28139"/>
    <cellStyle name="Input 12 2 5 2 2 3" xfId="28140"/>
    <cellStyle name="Input 12 2 5 2 2 4" xfId="28141"/>
    <cellStyle name="Input 12 2 5 2 2 5" xfId="28142"/>
    <cellStyle name="Input 12 2 5 2 2 6" xfId="28143"/>
    <cellStyle name="Input 12 2 5 2 2 7" xfId="28144"/>
    <cellStyle name="Input 12 2 5 2 2 8" xfId="28145"/>
    <cellStyle name="Input 12 2 5 2 3" xfId="28146"/>
    <cellStyle name="Input 12 2 5 2 3 2" xfId="28147"/>
    <cellStyle name="Input 12 2 5 2 4" xfId="28148"/>
    <cellStyle name="Input 12 2 5 2 5" xfId="28149"/>
    <cellStyle name="Input 12 2 5 2 6" xfId="28150"/>
    <cellStyle name="Input 12 2 5 2 7" xfId="28151"/>
    <cellStyle name="Input 12 2 5 3" xfId="28152"/>
    <cellStyle name="Input 12 2 5 3 2" xfId="28153"/>
    <cellStyle name="Input 12 2 5 3 3" xfId="28154"/>
    <cellStyle name="Input 12 2 5 3 4" xfId="28155"/>
    <cellStyle name="Input 12 2 5 3 5" xfId="28156"/>
    <cellStyle name="Input 12 2 5 3 6" xfId="28157"/>
    <cellStyle name="Input 12 2 5 3 7" xfId="28158"/>
    <cellStyle name="Input 12 2 5 4" xfId="28159"/>
    <cellStyle name="Input 12 2 5 5" xfId="28160"/>
    <cellStyle name="Input 12 2 5 6" xfId="28161"/>
    <cellStyle name="Input 12 2 5 7" xfId="28162"/>
    <cellStyle name="Input 12 2 5 8" xfId="28163"/>
    <cellStyle name="Input 12 2 6" xfId="28164"/>
    <cellStyle name="Input 12 2 6 2" xfId="28165"/>
    <cellStyle name="Input 12 2 6 2 2" xfId="28166"/>
    <cellStyle name="Input 12 2 6 2 3" xfId="28167"/>
    <cellStyle name="Input 12 2 6 2 4" xfId="28168"/>
    <cellStyle name="Input 12 2 6 2 5" xfId="28169"/>
    <cellStyle name="Input 12 2 6 2 6" xfId="28170"/>
    <cellStyle name="Input 12 2 6 2 7" xfId="28171"/>
    <cellStyle name="Input 12 2 6 2 8" xfId="28172"/>
    <cellStyle name="Input 12 2 6 3" xfId="28173"/>
    <cellStyle name="Input 12 2 6 3 2" xfId="28174"/>
    <cellStyle name="Input 12 2 6 4" xfId="28175"/>
    <cellStyle name="Input 12 2 6 5" xfId="28176"/>
    <cellStyle name="Input 12 2 6 6" xfId="28177"/>
    <cellStyle name="Input 12 2 6 7" xfId="28178"/>
    <cellStyle name="Input 12 2 7" xfId="28179"/>
    <cellStyle name="Input 12 2 7 2" xfId="28180"/>
    <cellStyle name="Input 12 2 7 3" xfId="28181"/>
    <cellStyle name="Input 12 2 7 4" xfId="28182"/>
    <cellStyle name="Input 12 2 7 5" xfId="28183"/>
    <cellStyle name="Input 12 2 7 6" xfId="28184"/>
    <cellStyle name="Input 12 2 7 7" xfId="28185"/>
    <cellStyle name="Input 12 2 8" xfId="28186"/>
    <cellStyle name="Input 12 2 9" xfId="28187"/>
    <cellStyle name="Input 12 3" xfId="28188"/>
    <cellStyle name="Input 12 3 10" xfId="28189"/>
    <cellStyle name="Input 12 3 11" xfId="28190"/>
    <cellStyle name="Input 12 3 2" xfId="28191"/>
    <cellStyle name="Input 12 3 2 2" xfId="28192"/>
    <cellStyle name="Input 12 3 2 2 2" xfId="28193"/>
    <cellStyle name="Input 12 3 2 2 2 2" xfId="28194"/>
    <cellStyle name="Input 12 3 2 2 2 3" xfId="28195"/>
    <cellStyle name="Input 12 3 2 2 2 4" xfId="28196"/>
    <cellStyle name="Input 12 3 2 2 2 5" xfId="28197"/>
    <cellStyle name="Input 12 3 2 2 2 6" xfId="28198"/>
    <cellStyle name="Input 12 3 2 2 2 7" xfId="28199"/>
    <cellStyle name="Input 12 3 2 2 2 8" xfId="28200"/>
    <cellStyle name="Input 12 3 2 2 3" xfId="28201"/>
    <cellStyle name="Input 12 3 2 2 3 2" xfId="28202"/>
    <cellStyle name="Input 12 3 2 2 4" xfId="28203"/>
    <cellStyle name="Input 12 3 2 2 5" xfId="28204"/>
    <cellStyle name="Input 12 3 2 2 6" xfId="28205"/>
    <cellStyle name="Input 12 3 2 2 7" xfId="28206"/>
    <cellStyle name="Input 12 3 2 3" xfId="28207"/>
    <cellStyle name="Input 12 3 2 3 2" xfId="28208"/>
    <cellStyle name="Input 12 3 2 3 3" xfId="28209"/>
    <cellStyle name="Input 12 3 2 3 4" xfId="28210"/>
    <cellStyle name="Input 12 3 2 3 5" xfId="28211"/>
    <cellStyle name="Input 12 3 2 3 6" xfId="28212"/>
    <cellStyle name="Input 12 3 2 3 7" xfId="28213"/>
    <cellStyle name="Input 12 3 2 4" xfId="28214"/>
    <cellStyle name="Input 12 3 2 5" xfId="28215"/>
    <cellStyle name="Input 12 3 2 6" xfId="28216"/>
    <cellStyle name="Input 12 3 2 7" xfId="28217"/>
    <cellStyle name="Input 12 3 2 8" xfId="28218"/>
    <cellStyle name="Input 12 3 3" xfId="28219"/>
    <cellStyle name="Input 12 3 3 2" xfId="28220"/>
    <cellStyle name="Input 12 3 3 2 2" xfId="28221"/>
    <cellStyle name="Input 12 3 3 2 2 2" xfId="28222"/>
    <cellStyle name="Input 12 3 3 2 2 3" xfId="28223"/>
    <cellStyle name="Input 12 3 3 2 2 4" xfId="28224"/>
    <cellStyle name="Input 12 3 3 2 2 5" xfId="28225"/>
    <cellStyle name="Input 12 3 3 2 2 6" xfId="28226"/>
    <cellStyle name="Input 12 3 3 2 2 7" xfId="28227"/>
    <cellStyle name="Input 12 3 3 2 2 8" xfId="28228"/>
    <cellStyle name="Input 12 3 3 2 3" xfId="28229"/>
    <cellStyle name="Input 12 3 3 2 3 2" xfId="28230"/>
    <cellStyle name="Input 12 3 3 2 4" xfId="28231"/>
    <cellStyle name="Input 12 3 3 2 5" xfId="28232"/>
    <cellStyle name="Input 12 3 3 2 6" xfId="28233"/>
    <cellStyle name="Input 12 3 3 2 7" xfId="28234"/>
    <cellStyle name="Input 12 3 3 3" xfId="28235"/>
    <cellStyle name="Input 12 3 3 3 2" xfId="28236"/>
    <cellStyle name="Input 12 3 3 3 3" xfId="28237"/>
    <cellStyle name="Input 12 3 3 3 4" xfId="28238"/>
    <cellStyle name="Input 12 3 3 3 5" xfId="28239"/>
    <cellStyle name="Input 12 3 3 3 6" xfId="28240"/>
    <cellStyle name="Input 12 3 3 3 7" xfId="28241"/>
    <cellStyle name="Input 12 3 3 4" xfId="28242"/>
    <cellStyle name="Input 12 3 3 5" xfId="28243"/>
    <cellStyle name="Input 12 3 3 6" xfId="28244"/>
    <cellStyle name="Input 12 3 3 7" xfId="28245"/>
    <cellStyle name="Input 12 3 3 8" xfId="28246"/>
    <cellStyle name="Input 12 3 4" xfId="28247"/>
    <cellStyle name="Input 12 3 4 2" xfId="28248"/>
    <cellStyle name="Input 12 3 4 2 2" xfId="28249"/>
    <cellStyle name="Input 12 3 4 2 2 2" xfId="28250"/>
    <cellStyle name="Input 12 3 4 2 2 3" xfId="28251"/>
    <cellStyle name="Input 12 3 4 2 2 4" xfId="28252"/>
    <cellStyle name="Input 12 3 4 2 2 5" xfId="28253"/>
    <cellStyle name="Input 12 3 4 2 2 6" xfId="28254"/>
    <cellStyle name="Input 12 3 4 2 2 7" xfId="28255"/>
    <cellStyle name="Input 12 3 4 2 2 8" xfId="28256"/>
    <cellStyle name="Input 12 3 4 2 3" xfId="28257"/>
    <cellStyle name="Input 12 3 4 2 3 2" xfId="28258"/>
    <cellStyle name="Input 12 3 4 2 4" xfId="28259"/>
    <cellStyle name="Input 12 3 4 2 5" xfId="28260"/>
    <cellStyle name="Input 12 3 4 2 6" xfId="28261"/>
    <cellStyle name="Input 12 3 4 2 7" xfId="28262"/>
    <cellStyle name="Input 12 3 4 3" xfId="28263"/>
    <cellStyle name="Input 12 3 4 3 2" xfId="28264"/>
    <cellStyle name="Input 12 3 4 3 3" xfId="28265"/>
    <cellStyle name="Input 12 3 4 3 4" xfId="28266"/>
    <cellStyle name="Input 12 3 4 3 5" xfId="28267"/>
    <cellStyle name="Input 12 3 4 3 6" xfId="28268"/>
    <cellStyle name="Input 12 3 4 3 7" xfId="28269"/>
    <cellStyle name="Input 12 3 4 4" xfId="28270"/>
    <cellStyle name="Input 12 3 4 5" xfId="28271"/>
    <cellStyle name="Input 12 3 4 6" xfId="28272"/>
    <cellStyle name="Input 12 3 4 7" xfId="28273"/>
    <cellStyle name="Input 12 3 4 8" xfId="28274"/>
    <cellStyle name="Input 12 3 5" xfId="28275"/>
    <cellStyle name="Input 12 3 5 2" xfId="28276"/>
    <cellStyle name="Input 12 3 5 2 2" xfId="28277"/>
    <cellStyle name="Input 12 3 5 2 3" xfId="28278"/>
    <cellStyle name="Input 12 3 5 2 4" xfId="28279"/>
    <cellStyle name="Input 12 3 5 2 5" xfId="28280"/>
    <cellStyle name="Input 12 3 5 2 6" xfId="28281"/>
    <cellStyle name="Input 12 3 5 2 7" xfId="28282"/>
    <cellStyle name="Input 12 3 5 2 8" xfId="28283"/>
    <cellStyle name="Input 12 3 5 3" xfId="28284"/>
    <cellStyle name="Input 12 3 5 3 2" xfId="28285"/>
    <cellStyle name="Input 12 3 5 4" xfId="28286"/>
    <cellStyle name="Input 12 3 5 5" xfId="28287"/>
    <cellStyle name="Input 12 3 5 6" xfId="28288"/>
    <cellStyle name="Input 12 3 5 7" xfId="28289"/>
    <cellStyle name="Input 12 3 6" xfId="28290"/>
    <cellStyle name="Input 12 3 6 2" xfId="28291"/>
    <cellStyle name="Input 12 3 6 3" xfId="28292"/>
    <cellStyle name="Input 12 3 6 4" xfId="28293"/>
    <cellStyle name="Input 12 3 6 5" xfId="28294"/>
    <cellStyle name="Input 12 3 6 6" xfId="28295"/>
    <cellStyle name="Input 12 3 6 7" xfId="28296"/>
    <cellStyle name="Input 12 3 7" xfId="28297"/>
    <cellStyle name="Input 12 3 8" xfId="28298"/>
    <cellStyle name="Input 12 3 9" xfId="28299"/>
    <cellStyle name="Input 12 4" xfId="28300"/>
    <cellStyle name="Input 12 4 10" xfId="28301"/>
    <cellStyle name="Input 12 4 11" xfId="28302"/>
    <cellStyle name="Input 12 4 2" xfId="28303"/>
    <cellStyle name="Input 12 4 2 2" xfId="28304"/>
    <cellStyle name="Input 12 4 2 2 2" xfId="28305"/>
    <cellStyle name="Input 12 4 2 2 2 2" xfId="28306"/>
    <cellStyle name="Input 12 4 2 2 2 3" xfId="28307"/>
    <cellStyle name="Input 12 4 2 2 2 4" xfId="28308"/>
    <cellStyle name="Input 12 4 2 2 2 5" xfId="28309"/>
    <cellStyle name="Input 12 4 2 2 2 6" xfId="28310"/>
    <cellStyle name="Input 12 4 2 2 2 7" xfId="28311"/>
    <cellStyle name="Input 12 4 2 2 2 8" xfId="28312"/>
    <cellStyle name="Input 12 4 2 2 3" xfId="28313"/>
    <cellStyle name="Input 12 4 2 2 3 2" xfId="28314"/>
    <cellStyle name="Input 12 4 2 2 4" xfId="28315"/>
    <cellStyle name="Input 12 4 2 2 5" xfId="28316"/>
    <cellStyle name="Input 12 4 2 2 6" xfId="28317"/>
    <cellStyle name="Input 12 4 2 2 7" xfId="28318"/>
    <cellStyle name="Input 12 4 2 3" xfId="28319"/>
    <cellStyle name="Input 12 4 2 3 2" xfId="28320"/>
    <cellStyle name="Input 12 4 2 3 3" xfId="28321"/>
    <cellStyle name="Input 12 4 2 3 4" xfId="28322"/>
    <cellStyle name="Input 12 4 2 3 5" xfId="28323"/>
    <cellStyle name="Input 12 4 2 3 6" xfId="28324"/>
    <cellStyle name="Input 12 4 2 3 7" xfId="28325"/>
    <cellStyle name="Input 12 4 2 4" xfId="28326"/>
    <cellStyle name="Input 12 4 2 5" xfId="28327"/>
    <cellStyle name="Input 12 4 2 6" xfId="28328"/>
    <cellStyle name="Input 12 4 2 7" xfId="28329"/>
    <cellStyle name="Input 12 4 2 8" xfId="28330"/>
    <cellStyle name="Input 12 4 3" xfId="28331"/>
    <cellStyle name="Input 12 4 3 2" xfId="28332"/>
    <cellStyle name="Input 12 4 3 2 2" xfId="28333"/>
    <cellStyle name="Input 12 4 3 2 2 2" xfId="28334"/>
    <cellStyle name="Input 12 4 3 2 2 3" xfId="28335"/>
    <cellStyle name="Input 12 4 3 2 2 4" xfId="28336"/>
    <cellStyle name="Input 12 4 3 2 2 5" xfId="28337"/>
    <cellStyle name="Input 12 4 3 2 2 6" xfId="28338"/>
    <cellStyle name="Input 12 4 3 2 2 7" xfId="28339"/>
    <cellStyle name="Input 12 4 3 2 2 8" xfId="28340"/>
    <cellStyle name="Input 12 4 3 2 3" xfId="28341"/>
    <cellStyle name="Input 12 4 3 2 3 2" xfId="28342"/>
    <cellStyle name="Input 12 4 3 2 4" xfId="28343"/>
    <cellStyle name="Input 12 4 3 2 5" xfId="28344"/>
    <cellStyle name="Input 12 4 3 2 6" xfId="28345"/>
    <cellStyle name="Input 12 4 3 2 7" xfId="28346"/>
    <cellStyle name="Input 12 4 3 3" xfId="28347"/>
    <cellStyle name="Input 12 4 3 3 2" xfId="28348"/>
    <cellStyle name="Input 12 4 3 3 3" xfId="28349"/>
    <cellStyle name="Input 12 4 3 3 4" xfId="28350"/>
    <cellStyle name="Input 12 4 3 3 5" xfId="28351"/>
    <cellStyle name="Input 12 4 3 3 6" xfId="28352"/>
    <cellStyle name="Input 12 4 3 3 7" xfId="28353"/>
    <cellStyle name="Input 12 4 3 4" xfId="28354"/>
    <cellStyle name="Input 12 4 3 5" xfId="28355"/>
    <cellStyle name="Input 12 4 3 6" xfId="28356"/>
    <cellStyle name="Input 12 4 3 7" xfId="28357"/>
    <cellStyle name="Input 12 4 3 8" xfId="28358"/>
    <cellStyle name="Input 12 4 4" xfId="28359"/>
    <cellStyle name="Input 12 4 4 2" xfId="28360"/>
    <cellStyle name="Input 12 4 4 2 2" xfId="28361"/>
    <cellStyle name="Input 12 4 4 2 2 2" xfId="28362"/>
    <cellStyle name="Input 12 4 4 2 2 3" xfId="28363"/>
    <cellStyle name="Input 12 4 4 2 2 4" xfId="28364"/>
    <cellStyle name="Input 12 4 4 2 2 5" xfId="28365"/>
    <cellStyle name="Input 12 4 4 2 2 6" xfId="28366"/>
    <cellStyle name="Input 12 4 4 2 2 7" xfId="28367"/>
    <cellStyle name="Input 12 4 4 2 2 8" xfId="28368"/>
    <cellStyle name="Input 12 4 4 2 3" xfId="28369"/>
    <cellStyle name="Input 12 4 4 2 3 2" xfId="28370"/>
    <cellStyle name="Input 12 4 4 2 4" xfId="28371"/>
    <cellStyle name="Input 12 4 4 2 5" xfId="28372"/>
    <cellStyle name="Input 12 4 4 2 6" xfId="28373"/>
    <cellStyle name="Input 12 4 4 2 7" xfId="28374"/>
    <cellStyle name="Input 12 4 4 3" xfId="28375"/>
    <cellStyle name="Input 12 4 4 3 2" xfId="28376"/>
    <cellStyle name="Input 12 4 4 3 3" xfId="28377"/>
    <cellStyle name="Input 12 4 4 3 4" xfId="28378"/>
    <cellStyle name="Input 12 4 4 3 5" xfId="28379"/>
    <cellStyle name="Input 12 4 4 3 6" xfId="28380"/>
    <cellStyle name="Input 12 4 4 3 7" xfId="28381"/>
    <cellStyle name="Input 12 4 4 4" xfId="28382"/>
    <cellStyle name="Input 12 4 4 5" xfId="28383"/>
    <cellStyle name="Input 12 4 4 6" xfId="28384"/>
    <cellStyle name="Input 12 4 4 7" xfId="28385"/>
    <cellStyle name="Input 12 4 4 8" xfId="28386"/>
    <cellStyle name="Input 12 4 5" xfId="28387"/>
    <cellStyle name="Input 12 4 5 2" xfId="28388"/>
    <cellStyle name="Input 12 4 5 2 2" xfId="28389"/>
    <cellStyle name="Input 12 4 5 2 3" xfId="28390"/>
    <cellStyle name="Input 12 4 5 2 4" xfId="28391"/>
    <cellStyle name="Input 12 4 5 2 5" xfId="28392"/>
    <cellStyle name="Input 12 4 5 2 6" xfId="28393"/>
    <cellStyle name="Input 12 4 5 2 7" xfId="28394"/>
    <cellStyle name="Input 12 4 5 2 8" xfId="28395"/>
    <cellStyle name="Input 12 4 5 3" xfId="28396"/>
    <cellStyle name="Input 12 4 5 3 2" xfId="28397"/>
    <cellStyle name="Input 12 4 5 4" xfId="28398"/>
    <cellStyle name="Input 12 4 5 5" xfId="28399"/>
    <cellStyle name="Input 12 4 5 6" xfId="28400"/>
    <cellStyle name="Input 12 4 5 7" xfId="28401"/>
    <cellStyle name="Input 12 4 6" xfId="28402"/>
    <cellStyle name="Input 12 4 6 2" xfId="28403"/>
    <cellStyle name="Input 12 4 6 3" xfId="28404"/>
    <cellStyle name="Input 12 4 6 4" xfId="28405"/>
    <cellStyle name="Input 12 4 6 5" xfId="28406"/>
    <cellStyle name="Input 12 4 6 6" xfId="28407"/>
    <cellStyle name="Input 12 4 6 7" xfId="28408"/>
    <cellStyle name="Input 12 4 7" xfId="28409"/>
    <cellStyle name="Input 12 4 8" xfId="28410"/>
    <cellStyle name="Input 12 4 9" xfId="28411"/>
    <cellStyle name="Input 12 5" xfId="28412"/>
    <cellStyle name="Input 12 5 2" xfId="28413"/>
    <cellStyle name="Input 12 5 2 2" xfId="28414"/>
    <cellStyle name="Input 12 5 2 2 2" xfId="28415"/>
    <cellStyle name="Input 12 5 2 2 3" xfId="28416"/>
    <cellStyle name="Input 12 5 2 2 4" xfId="28417"/>
    <cellStyle name="Input 12 5 2 2 5" xfId="28418"/>
    <cellStyle name="Input 12 5 2 2 6" xfId="28419"/>
    <cellStyle name="Input 12 5 2 2 7" xfId="28420"/>
    <cellStyle name="Input 12 5 2 2 8" xfId="28421"/>
    <cellStyle name="Input 12 5 2 3" xfId="28422"/>
    <cellStyle name="Input 12 5 2 3 2" xfId="28423"/>
    <cellStyle name="Input 12 5 2 4" xfId="28424"/>
    <cellStyle name="Input 12 5 2 5" xfId="28425"/>
    <cellStyle name="Input 12 5 2 6" xfId="28426"/>
    <cellStyle name="Input 12 5 2 7" xfId="28427"/>
    <cellStyle name="Input 12 5 3" xfId="28428"/>
    <cellStyle name="Input 12 5 3 2" xfId="28429"/>
    <cellStyle name="Input 12 5 3 3" xfId="28430"/>
    <cellStyle name="Input 12 5 3 4" xfId="28431"/>
    <cellStyle name="Input 12 5 3 5" xfId="28432"/>
    <cellStyle name="Input 12 5 3 6" xfId="28433"/>
    <cellStyle name="Input 12 5 3 7" xfId="28434"/>
    <cellStyle name="Input 12 5 4" xfId="28435"/>
    <cellStyle name="Input 12 5 5" xfId="28436"/>
    <cellStyle name="Input 12 5 6" xfId="28437"/>
    <cellStyle name="Input 12 5 7" xfId="28438"/>
    <cellStyle name="Input 12 5 8" xfId="28439"/>
    <cellStyle name="Input 12 6" xfId="28440"/>
    <cellStyle name="Input 12 6 2" xfId="28441"/>
    <cellStyle name="Input 12 6 2 2" xfId="28442"/>
    <cellStyle name="Input 12 6 2 2 2" xfId="28443"/>
    <cellStyle name="Input 12 6 2 2 3" xfId="28444"/>
    <cellStyle name="Input 12 6 2 2 4" xfId="28445"/>
    <cellStyle name="Input 12 6 2 2 5" xfId="28446"/>
    <cellStyle name="Input 12 6 2 2 6" xfId="28447"/>
    <cellStyle name="Input 12 6 2 2 7" xfId="28448"/>
    <cellStyle name="Input 12 6 2 2 8" xfId="28449"/>
    <cellStyle name="Input 12 6 2 3" xfId="28450"/>
    <cellStyle name="Input 12 6 2 3 2" xfId="28451"/>
    <cellStyle name="Input 12 6 2 4" xfId="28452"/>
    <cellStyle name="Input 12 6 2 5" xfId="28453"/>
    <cellStyle name="Input 12 6 2 6" xfId="28454"/>
    <cellStyle name="Input 12 6 2 7" xfId="28455"/>
    <cellStyle name="Input 12 6 3" xfId="28456"/>
    <cellStyle name="Input 12 6 3 2" xfId="28457"/>
    <cellStyle name="Input 12 6 3 3" xfId="28458"/>
    <cellStyle name="Input 12 6 3 4" xfId="28459"/>
    <cellStyle name="Input 12 6 3 5" xfId="28460"/>
    <cellStyle name="Input 12 6 3 6" xfId="28461"/>
    <cellStyle name="Input 12 6 3 7" xfId="28462"/>
    <cellStyle name="Input 12 6 4" xfId="28463"/>
    <cellStyle name="Input 12 6 5" xfId="28464"/>
    <cellStyle name="Input 12 6 6" xfId="28465"/>
    <cellStyle name="Input 12 6 7" xfId="28466"/>
    <cellStyle name="Input 12 6 8" xfId="28467"/>
    <cellStyle name="Input 12 7" xfId="28468"/>
    <cellStyle name="Input 12 7 2" xfId="28469"/>
    <cellStyle name="Input 12 7 2 2" xfId="28470"/>
    <cellStyle name="Input 12 7 2 2 2" xfId="28471"/>
    <cellStyle name="Input 12 7 2 2 3" xfId="28472"/>
    <cellStyle name="Input 12 7 2 2 4" xfId="28473"/>
    <cellStyle name="Input 12 7 2 2 5" xfId="28474"/>
    <cellStyle name="Input 12 7 2 2 6" xfId="28475"/>
    <cellStyle name="Input 12 7 2 2 7" xfId="28476"/>
    <cellStyle name="Input 12 7 2 2 8" xfId="28477"/>
    <cellStyle name="Input 12 7 2 3" xfId="28478"/>
    <cellStyle name="Input 12 7 2 3 2" xfId="28479"/>
    <cellStyle name="Input 12 7 2 4" xfId="28480"/>
    <cellStyle name="Input 12 7 2 5" xfId="28481"/>
    <cellStyle name="Input 12 7 2 6" xfId="28482"/>
    <cellStyle name="Input 12 7 2 7" xfId="28483"/>
    <cellStyle name="Input 12 7 3" xfId="28484"/>
    <cellStyle name="Input 12 7 3 2" xfId="28485"/>
    <cellStyle name="Input 12 7 3 3" xfId="28486"/>
    <cellStyle name="Input 12 7 3 4" xfId="28487"/>
    <cellStyle name="Input 12 7 3 5" xfId="28488"/>
    <cellStyle name="Input 12 7 3 6" xfId="28489"/>
    <cellStyle name="Input 12 7 3 7" xfId="28490"/>
    <cellStyle name="Input 12 7 4" xfId="28491"/>
    <cellStyle name="Input 12 7 5" xfId="28492"/>
    <cellStyle name="Input 12 7 6" xfId="28493"/>
    <cellStyle name="Input 12 7 7" xfId="28494"/>
    <cellStyle name="Input 12 7 8" xfId="28495"/>
    <cellStyle name="Input 12 8" xfId="28496"/>
    <cellStyle name="Input 12 8 2" xfId="28497"/>
    <cellStyle name="Input 12 8 2 2" xfId="28498"/>
    <cellStyle name="Input 12 8 2 3" xfId="28499"/>
    <cellStyle name="Input 12 8 2 4" xfId="28500"/>
    <cellStyle name="Input 12 8 2 5" xfId="28501"/>
    <cellStyle name="Input 12 8 2 6" xfId="28502"/>
    <cellStyle name="Input 12 8 2 7" xfId="28503"/>
    <cellStyle name="Input 12 8 2 8" xfId="28504"/>
    <cellStyle name="Input 12 8 3" xfId="28505"/>
    <cellStyle name="Input 12 8 3 2" xfId="28506"/>
    <cellStyle name="Input 12 8 4" xfId="28507"/>
    <cellStyle name="Input 12 8 5" xfId="28508"/>
    <cellStyle name="Input 12 8 6" xfId="28509"/>
    <cellStyle name="Input 12 8 7" xfId="28510"/>
    <cellStyle name="Input 12 9" xfId="28511"/>
    <cellStyle name="Input 12 9 2" xfId="28512"/>
    <cellStyle name="Input 12 9 3" xfId="28513"/>
    <cellStyle name="Input 12 9 4" xfId="28514"/>
    <cellStyle name="Input 12 9 5" xfId="28515"/>
    <cellStyle name="Input 12 9 6" xfId="28516"/>
    <cellStyle name="Input 12 9 7" xfId="28517"/>
    <cellStyle name="Input 13" xfId="28518"/>
    <cellStyle name="Input 13 10" xfId="28519"/>
    <cellStyle name="Input 13 11" xfId="28520"/>
    <cellStyle name="Input 13 2" xfId="28521"/>
    <cellStyle name="Input 13 2 2" xfId="28522"/>
    <cellStyle name="Input 13 2 2 2" xfId="28523"/>
    <cellStyle name="Input 13 2 2 2 2" xfId="28524"/>
    <cellStyle name="Input 13 2 2 2 3" xfId="28525"/>
    <cellStyle name="Input 13 2 2 2 4" xfId="28526"/>
    <cellStyle name="Input 13 2 2 2 5" xfId="28527"/>
    <cellStyle name="Input 13 2 2 2 6" xfId="28528"/>
    <cellStyle name="Input 13 2 2 2 7" xfId="28529"/>
    <cellStyle name="Input 13 2 2 2 8" xfId="28530"/>
    <cellStyle name="Input 13 2 2 3" xfId="28531"/>
    <cellStyle name="Input 13 2 2 3 2" xfId="28532"/>
    <cellStyle name="Input 13 2 2 4" xfId="28533"/>
    <cellStyle name="Input 13 2 2 5" xfId="28534"/>
    <cellStyle name="Input 13 2 2 6" xfId="28535"/>
    <cellStyle name="Input 13 2 2 7" xfId="28536"/>
    <cellStyle name="Input 13 2 3" xfId="28537"/>
    <cellStyle name="Input 13 2 3 2" xfId="28538"/>
    <cellStyle name="Input 13 2 3 3" xfId="28539"/>
    <cellStyle name="Input 13 2 3 4" xfId="28540"/>
    <cellStyle name="Input 13 2 3 5" xfId="28541"/>
    <cellStyle name="Input 13 2 3 6" xfId="28542"/>
    <cellStyle name="Input 13 2 3 7" xfId="28543"/>
    <cellStyle name="Input 13 2 4" xfId="28544"/>
    <cellStyle name="Input 13 2 5" xfId="28545"/>
    <cellStyle name="Input 13 2 6" xfId="28546"/>
    <cellStyle name="Input 13 2 7" xfId="28547"/>
    <cellStyle name="Input 13 2 8" xfId="28548"/>
    <cellStyle name="Input 13 3" xfId="28549"/>
    <cellStyle name="Input 13 3 2" xfId="28550"/>
    <cellStyle name="Input 13 3 2 2" xfId="28551"/>
    <cellStyle name="Input 13 3 2 2 2" xfId="28552"/>
    <cellStyle name="Input 13 3 2 2 3" xfId="28553"/>
    <cellStyle name="Input 13 3 2 2 4" xfId="28554"/>
    <cellStyle name="Input 13 3 2 2 5" xfId="28555"/>
    <cellStyle name="Input 13 3 2 2 6" xfId="28556"/>
    <cellStyle name="Input 13 3 2 2 7" xfId="28557"/>
    <cellStyle name="Input 13 3 2 2 8" xfId="28558"/>
    <cellStyle name="Input 13 3 2 3" xfId="28559"/>
    <cellStyle name="Input 13 3 2 3 2" xfId="28560"/>
    <cellStyle name="Input 13 3 2 4" xfId="28561"/>
    <cellStyle name="Input 13 3 2 5" xfId="28562"/>
    <cellStyle name="Input 13 3 2 6" xfId="28563"/>
    <cellStyle name="Input 13 3 2 7" xfId="28564"/>
    <cellStyle name="Input 13 3 3" xfId="28565"/>
    <cellStyle name="Input 13 3 3 2" xfId="28566"/>
    <cellStyle name="Input 13 3 3 3" xfId="28567"/>
    <cellStyle name="Input 13 3 3 4" xfId="28568"/>
    <cellStyle name="Input 13 3 3 5" xfId="28569"/>
    <cellStyle name="Input 13 3 3 6" xfId="28570"/>
    <cellStyle name="Input 13 3 3 7" xfId="28571"/>
    <cellStyle name="Input 13 3 4" xfId="28572"/>
    <cellStyle name="Input 13 3 5" xfId="28573"/>
    <cellStyle name="Input 13 3 6" xfId="28574"/>
    <cellStyle name="Input 13 3 7" xfId="28575"/>
    <cellStyle name="Input 13 3 8" xfId="28576"/>
    <cellStyle name="Input 13 4" xfId="28577"/>
    <cellStyle name="Input 13 4 2" xfId="28578"/>
    <cellStyle name="Input 13 4 2 2" xfId="28579"/>
    <cellStyle name="Input 13 4 2 2 2" xfId="28580"/>
    <cellStyle name="Input 13 4 2 2 3" xfId="28581"/>
    <cellStyle name="Input 13 4 2 2 4" xfId="28582"/>
    <cellStyle name="Input 13 4 2 2 5" xfId="28583"/>
    <cellStyle name="Input 13 4 2 2 6" xfId="28584"/>
    <cellStyle name="Input 13 4 2 2 7" xfId="28585"/>
    <cellStyle name="Input 13 4 2 2 8" xfId="28586"/>
    <cellStyle name="Input 13 4 2 3" xfId="28587"/>
    <cellStyle name="Input 13 4 2 3 2" xfId="28588"/>
    <cellStyle name="Input 13 4 2 4" xfId="28589"/>
    <cellStyle name="Input 13 4 2 5" xfId="28590"/>
    <cellStyle name="Input 13 4 2 6" xfId="28591"/>
    <cellStyle name="Input 13 4 2 7" xfId="28592"/>
    <cellStyle name="Input 13 4 3" xfId="28593"/>
    <cellStyle name="Input 13 4 3 2" xfId="28594"/>
    <cellStyle name="Input 13 4 3 3" xfId="28595"/>
    <cellStyle name="Input 13 4 3 4" xfId="28596"/>
    <cellStyle name="Input 13 4 3 5" xfId="28597"/>
    <cellStyle name="Input 13 4 3 6" xfId="28598"/>
    <cellStyle name="Input 13 4 3 7" xfId="28599"/>
    <cellStyle name="Input 13 4 4" xfId="28600"/>
    <cellStyle name="Input 13 4 5" xfId="28601"/>
    <cellStyle name="Input 13 4 6" xfId="28602"/>
    <cellStyle name="Input 13 4 7" xfId="28603"/>
    <cellStyle name="Input 13 4 8" xfId="28604"/>
    <cellStyle name="Input 13 5" xfId="28605"/>
    <cellStyle name="Input 13 5 2" xfId="28606"/>
    <cellStyle name="Input 13 5 2 2" xfId="28607"/>
    <cellStyle name="Input 13 5 2 3" xfId="28608"/>
    <cellStyle name="Input 13 5 2 4" xfId="28609"/>
    <cellStyle name="Input 13 5 2 5" xfId="28610"/>
    <cellStyle name="Input 13 5 2 6" xfId="28611"/>
    <cellStyle name="Input 13 5 2 7" xfId="28612"/>
    <cellStyle name="Input 13 5 2 8" xfId="28613"/>
    <cellStyle name="Input 13 5 3" xfId="28614"/>
    <cellStyle name="Input 13 5 3 2" xfId="28615"/>
    <cellStyle name="Input 13 5 4" xfId="28616"/>
    <cellStyle name="Input 13 5 5" xfId="28617"/>
    <cellStyle name="Input 13 5 6" xfId="28618"/>
    <cellStyle name="Input 13 5 7" xfId="28619"/>
    <cellStyle name="Input 13 6" xfId="28620"/>
    <cellStyle name="Input 13 6 2" xfId="28621"/>
    <cellStyle name="Input 13 6 3" xfId="28622"/>
    <cellStyle name="Input 13 6 4" xfId="28623"/>
    <cellStyle name="Input 13 6 5" xfId="28624"/>
    <cellStyle name="Input 13 6 6" xfId="28625"/>
    <cellStyle name="Input 13 6 7" xfId="28626"/>
    <cellStyle name="Input 13 7" xfId="28627"/>
    <cellStyle name="Input 13 8" xfId="28628"/>
    <cellStyle name="Input 13 9" xfId="28629"/>
    <cellStyle name="Input 14" xfId="28630"/>
    <cellStyle name="Input 14 2" xfId="28631"/>
    <cellStyle name="Input 14 2 2" xfId="28632"/>
    <cellStyle name="Input 14 2 2 2" xfId="28633"/>
    <cellStyle name="Input 14 2 2 3" xfId="28634"/>
    <cellStyle name="Input 14 2 2 4" xfId="28635"/>
    <cellStyle name="Input 14 2 2 5" xfId="28636"/>
    <cellStyle name="Input 14 2 2 6" xfId="28637"/>
    <cellStyle name="Input 14 2 2 7" xfId="28638"/>
    <cellStyle name="Input 14 2 2 8" xfId="28639"/>
    <cellStyle name="Input 14 2 3" xfId="28640"/>
    <cellStyle name="Input 14 2 3 2" xfId="28641"/>
    <cellStyle name="Input 14 2 4" xfId="28642"/>
    <cellStyle name="Input 14 2 5" xfId="28643"/>
    <cellStyle name="Input 14 2 6" xfId="28644"/>
    <cellStyle name="Input 14 2 7" xfId="28645"/>
    <cellStyle name="Input 14 3" xfId="28646"/>
    <cellStyle name="Input 14 3 2" xfId="28647"/>
    <cellStyle name="Input 14 3 3" xfId="28648"/>
    <cellStyle name="Input 14 3 4" xfId="28649"/>
    <cellStyle name="Input 14 3 5" xfId="28650"/>
    <cellStyle name="Input 14 3 6" xfId="28651"/>
    <cellStyle name="Input 14 3 7" xfId="28652"/>
    <cellStyle name="Input 14 4" xfId="28653"/>
    <cellStyle name="Input 14 5" xfId="28654"/>
    <cellStyle name="Input 14 6" xfId="28655"/>
    <cellStyle name="Input 14 7" xfId="28656"/>
    <cellStyle name="Input 14 8" xfId="28657"/>
    <cellStyle name="Input 15" xfId="28658"/>
    <cellStyle name="Input 15 2" xfId="28659"/>
    <cellStyle name="Input 15 2 2" xfId="28660"/>
    <cellStyle name="Input 15 2 2 2" xfId="28661"/>
    <cellStyle name="Input 15 2 2 3" xfId="28662"/>
    <cellStyle name="Input 15 2 2 4" xfId="28663"/>
    <cellStyle name="Input 15 2 2 5" xfId="28664"/>
    <cellStyle name="Input 15 2 2 6" xfId="28665"/>
    <cellStyle name="Input 15 2 2 7" xfId="28666"/>
    <cellStyle name="Input 15 2 2 8" xfId="28667"/>
    <cellStyle name="Input 15 2 3" xfId="28668"/>
    <cellStyle name="Input 15 2 3 2" xfId="28669"/>
    <cellStyle name="Input 15 2 4" xfId="28670"/>
    <cellStyle name="Input 15 2 5" xfId="28671"/>
    <cellStyle name="Input 15 2 6" xfId="28672"/>
    <cellStyle name="Input 15 2 7" xfId="28673"/>
    <cellStyle name="Input 15 3" xfId="28674"/>
    <cellStyle name="Input 15 3 2" xfId="28675"/>
    <cellStyle name="Input 15 3 3" xfId="28676"/>
    <cellStyle name="Input 15 3 4" xfId="28677"/>
    <cellStyle name="Input 15 3 5" xfId="28678"/>
    <cellStyle name="Input 15 3 6" xfId="28679"/>
    <cellStyle name="Input 15 3 7" xfId="28680"/>
    <cellStyle name="Input 15 4" xfId="28681"/>
    <cellStyle name="Input 15 5" xfId="28682"/>
    <cellStyle name="Input 15 6" xfId="28683"/>
    <cellStyle name="Input 15 7" xfId="28684"/>
    <cellStyle name="Input 15 8" xfId="28685"/>
    <cellStyle name="Input 16" xfId="28686"/>
    <cellStyle name="Input 16 2" xfId="28687"/>
    <cellStyle name="Input 16 2 2" xfId="28688"/>
    <cellStyle name="Input 16 2 2 2" xfId="28689"/>
    <cellStyle name="Input 16 2 2 3" xfId="28690"/>
    <cellStyle name="Input 16 2 2 4" xfId="28691"/>
    <cellStyle name="Input 16 2 2 5" xfId="28692"/>
    <cellStyle name="Input 16 2 2 6" xfId="28693"/>
    <cellStyle name="Input 16 2 2 7" xfId="28694"/>
    <cellStyle name="Input 16 2 2 8" xfId="28695"/>
    <cellStyle name="Input 16 2 3" xfId="28696"/>
    <cellStyle name="Input 16 2 3 2" xfId="28697"/>
    <cellStyle name="Input 16 2 4" xfId="28698"/>
    <cellStyle name="Input 16 2 5" xfId="28699"/>
    <cellStyle name="Input 16 2 6" xfId="28700"/>
    <cellStyle name="Input 16 2 7" xfId="28701"/>
    <cellStyle name="Input 16 3" xfId="28702"/>
    <cellStyle name="Input 16 3 2" xfId="28703"/>
    <cellStyle name="Input 16 3 3" xfId="28704"/>
    <cellStyle name="Input 16 3 4" xfId="28705"/>
    <cellStyle name="Input 16 3 5" xfId="28706"/>
    <cellStyle name="Input 16 3 6" xfId="28707"/>
    <cellStyle name="Input 16 3 7" xfId="28708"/>
    <cellStyle name="Input 16 4" xfId="28709"/>
    <cellStyle name="Input 16 5" xfId="28710"/>
    <cellStyle name="Input 16 6" xfId="28711"/>
    <cellStyle name="Input 16 7" xfId="28712"/>
    <cellStyle name="Input 16 8" xfId="28713"/>
    <cellStyle name="Input 17" xfId="28714"/>
    <cellStyle name="Input 17 2" xfId="28715"/>
    <cellStyle name="Input 17 2 2" xfId="28716"/>
    <cellStyle name="Input 17 2 3" xfId="28717"/>
    <cellStyle name="Input 17 2 4" xfId="28718"/>
    <cellStyle name="Input 17 2 5" xfId="28719"/>
    <cellStyle name="Input 17 2 6" xfId="28720"/>
    <cellStyle name="Input 17 2 7" xfId="28721"/>
    <cellStyle name="Input 17 2 8" xfId="28722"/>
    <cellStyle name="Input 17 3" xfId="28723"/>
    <cellStyle name="Input 17 3 2" xfId="28724"/>
    <cellStyle name="Input 17 4" xfId="28725"/>
    <cellStyle name="Input 17 5" xfId="28726"/>
    <cellStyle name="Input 17 6" xfId="28727"/>
    <cellStyle name="Input 17 7" xfId="28728"/>
    <cellStyle name="Input 18" xfId="28729"/>
    <cellStyle name="Input 18 2" xfId="28730"/>
    <cellStyle name="Input 18 3" xfId="28731"/>
    <cellStyle name="Input 18 4" xfId="28732"/>
    <cellStyle name="Input 18 5" xfId="28733"/>
    <cellStyle name="Input 18 6" xfId="28734"/>
    <cellStyle name="Input 18 7" xfId="28735"/>
    <cellStyle name="Input 19" xfId="28736"/>
    <cellStyle name="Input 2" xfId="28737"/>
    <cellStyle name="Input 2 10" xfId="28738"/>
    <cellStyle name="Input 2 10 2" xfId="28739"/>
    <cellStyle name="Input 2 10 3" xfId="28740"/>
    <cellStyle name="Input 2 10 4" xfId="28741"/>
    <cellStyle name="Input 2 10 5" xfId="28742"/>
    <cellStyle name="Input 2 10 6" xfId="28743"/>
    <cellStyle name="Input 2 10 7" xfId="28744"/>
    <cellStyle name="Input 2 11" xfId="28745"/>
    <cellStyle name="Input 2 12" xfId="28746"/>
    <cellStyle name="Input 2 13" xfId="28747"/>
    <cellStyle name="Input 2 14" xfId="28748"/>
    <cellStyle name="Input 2 15" xfId="28749"/>
    <cellStyle name="Input 2 2" xfId="28750"/>
    <cellStyle name="Input 2 2 10" xfId="28751"/>
    <cellStyle name="Input 2 2 11" xfId="28752"/>
    <cellStyle name="Input 2 2 12" xfId="28753"/>
    <cellStyle name="Input 2 2 2" xfId="28754"/>
    <cellStyle name="Input 2 2 2 10" xfId="28755"/>
    <cellStyle name="Input 2 2 2 11" xfId="28756"/>
    <cellStyle name="Input 2 2 2 2" xfId="28757"/>
    <cellStyle name="Input 2 2 2 2 2" xfId="28758"/>
    <cellStyle name="Input 2 2 2 2 2 2" xfId="28759"/>
    <cellStyle name="Input 2 2 2 2 2 2 2" xfId="28760"/>
    <cellStyle name="Input 2 2 2 2 2 2 3" xfId="28761"/>
    <cellStyle name="Input 2 2 2 2 2 2 4" xfId="28762"/>
    <cellStyle name="Input 2 2 2 2 2 2 5" xfId="28763"/>
    <cellStyle name="Input 2 2 2 2 2 2 6" xfId="28764"/>
    <cellStyle name="Input 2 2 2 2 2 2 7" xfId="28765"/>
    <cellStyle name="Input 2 2 2 2 2 2 8" xfId="28766"/>
    <cellStyle name="Input 2 2 2 2 2 3" xfId="28767"/>
    <cellStyle name="Input 2 2 2 2 2 3 2" xfId="28768"/>
    <cellStyle name="Input 2 2 2 2 2 4" xfId="28769"/>
    <cellStyle name="Input 2 2 2 2 2 5" xfId="28770"/>
    <cellStyle name="Input 2 2 2 2 2 6" xfId="28771"/>
    <cellStyle name="Input 2 2 2 2 2 7" xfId="28772"/>
    <cellStyle name="Input 2 2 2 2 3" xfId="28773"/>
    <cellStyle name="Input 2 2 2 2 3 2" xfId="28774"/>
    <cellStyle name="Input 2 2 2 2 3 3" xfId="28775"/>
    <cellStyle name="Input 2 2 2 2 3 4" xfId="28776"/>
    <cellStyle name="Input 2 2 2 2 3 5" xfId="28777"/>
    <cellStyle name="Input 2 2 2 2 3 6" xfId="28778"/>
    <cellStyle name="Input 2 2 2 2 3 7" xfId="28779"/>
    <cellStyle name="Input 2 2 2 2 4" xfId="28780"/>
    <cellStyle name="Input 2 2 2 2 5" xfId="28781"/>
    <cellStyle name="Input 2 2 2 2 6" xfId="28782"/>
    <cellStyle name="Input 2 2 2 2 7" xfId="28783"/>
    <cellStyle name="Input 2 2 2 2 8" xfId="28784"/>
    <cellStyle name="Input 2 2 2 3" xfId="28785"/>
    <cellStyle name="Input 2 2 2 3 2" xfId="28786"/>
    <cellStyle name="Input 2 2 2 3 2 2" xfId="28787"/>
    <cellStyle name="Input 2 2 2 3 2 2 2" xfId="28788"/>
    <cellStyle name="Input 2 2 2 3 2 2 3" xfId="28789"/>
    <cellStyle name="Input 2 2 2 3 2 2 4" xfId="28790"/>
    <cellStyle name="Input 2 2 2 3 2 2 5" xfId="28791"/>
    <cellStyle name="Input 2 2 2 3 2 2 6" xfId="28792"/>
    <cellStyle name="Input 2 2 2 3 2 2 7" xfId="28793"/>
    <cellStyle name="Input 2 2 2 3 2 2 8" xfId="28794"/>
    <cellStyle name="Input 2 2 2 3 2 3" xfId="28795"/>
    <cellStyle name="Input 2 2 2 3 2 3 2" xfId="28796"/>
    <cellStyle name="Input 2 2 2 3 2 4" xfId="28797"/>
    <cellStyle name="Input 2 2 2 3 2 5" xfId="28798"/>
    <cellStyle name="Input 2 2 2 3 2 6" xfId="28799"/>
    <cellStyle name="Input 2 2 2 3 2 7" xfId="28800"/>
    <cellStyle name="Input 2 2 2 3 3" xfId="28801"/>
    <cellStyle name="Input 2 2 2 3 3 2" xfId="28802"/>
    <cellStyle name="Input 2 2 2 3 3 3" xfId="28803"/>
    <cellStyle name="Input 2 2 2 3 3 4" xfId="28804"/>
    <cellStyle name="Input 2 2 2 3 3 5" xfId="28805"/>
    <cellStyle name="Input 2 2 2 3 3 6" xfId="28806"/>
    <cellStyle name="Input 2 2 2 3 3 7" xfId="28807"/>
    <cellStyle name="Input 2 2 2 3 4" xfId="28808"/>
    <cellStyle name="Input 2 2 2 3 5" xfId="28809"/>
    <cellStyle name="Input 2 2 2 3 6" xfId="28810"/>
    <cellStyle name="Input 2 2 2 3 7" xfId="28811"/>
    <cellStyle name="Input 2 2 2 3 8" xfId="28812"/>
    <cellStyle name="Input 2 2 2 4" xfId="28813"/>
    <cellStyle name="Input 2 2 2 4 2" xfId="28814"/>
    <cellStyle name="Input 2 2 2 4 2 2" xfId="28815"/>
    <cellStyle name="Input 2 2 2 4 2 2 2" xfId="28816"/>
    <cellStyle name="Input 2 2 2 4 2 2 3" xfId="28817"/>
    <cellStyle name="Input 2 2 2 4 2 2 4" xfId="28818"/>
    <cellStyle name="Input 2 2 2 4 2 2 5" xfId="28819"/>
    <cellStyle name="Input 2 2 2 4 2 2 6" xfId="28820"/>
    <cellStyle name="Input 2 2 2 4 2 2 7" xfId="28821"/>
    <cellStyle name="Input 2 2 2 4 2 2 8" xfId="28822"/>
    <cellStyle name="Input 2 2 2 4 2 3" xfId="28823"/>
    <cellStyle name="Input 2 2 2 4 2 3 2" xfId="28824"/>
    <cellStyle name="Input 2 2 2 4 2 4" xfId="28825"/>
    <cellStyle name="Input 2 2 2 4 2 5" xfId="28826"/>
    <cellStyle name="Input 2 2 2 4 2 6" xfId="28827"/>
    <cellStyle name="Input 2 2 2 4 2 7" xfId="28828"/>
    <cellStyle name="Input 2 2 2 4 3" xfId="28829"/>
    <cellStyle name="Input 2 2 2 4 3 2" xfId="28830"/>
    <cellStyle name="Input 2 2 2 4 3 3" xfId="28831"/>
    <cellStyle name="Input 2 2 2 4 3 4" xfId="28832"/>
    <cellStyle name="Input 2 2 2 4 3 5" xfId="28833"/>
    <cellStyle name="Input 2 2 2 4 3 6" xfId="28834"/>
    <cellStyle name="Input 2 2 2 4 3 7" xfId="28835"/>
    <cellStyle name="Input 2 2 2 4 4" xfId="28836"/>
    <cellStyle name="Input 2 2 2 4 5" xfId="28837"/>
    <cellStyle name="Input 2 2 2 4 6" xfId="28838"/>
    <cellStyle name="Input 2 2 2 4 7" xfId="28839"/>
    <cellStyle name="Input 2 2 2 4 8" xfId="28840"/>
    <cellStyle name="Input 2 2 2 5" xfId="28841"/>
    <cellStyle name="Input 2 2 2 5 2" xfId="28842"/>
    <cellStyle name="Input 2 2 2 5 2 2" xfId="28843"/>
    <cellStyle name="Input 2 2 2 5 2 3" xfId="28844"/>
    <cellStyle name="Input 2 2 2 5 2 4" xfId="28845"/>
    <cellStyle name="Input 2 2 2 5 2 5" xfId="28846"/>
    <cellStyle name="Input 2 2 2 5 2 6" xfId="28847"/>
    <cellStyle name="Input 2 2 2 5 2 7" xfId="28848"/>
    <cellStyle name="Input 2 2 2 5 2 8" xfId="28849"/>
    <cellStyle name="Input 2 2 2 5 3" xfId="28850"/>
    <cellStyle name="Input 2 2 2 5 3 2" xfId="28851"/>
    <cellStyle name="Input 2 2 2 5 4" xfId="28852"/>
    <cellStyle name="Input 2 2 2 5 5" xfId="28853"/>
    <cellStyle name="Input 2 2 2 5 6" xfId="28854"/>
    <cellStyle name="Input 2 2 2 5 7" xfId="28855"/>
    <cellStyle name="Input 2 2 2 6" xfId="28856"/>
    <cellStyle name="Input 2 2 2 6 2" xfId="28857"/>
    <cellStyle name="Input 2 2 2 6 3" xfId="28858"/>
    <cellStyle name="Input 2 2 2 6 4" xfId="28859"/>
    <cellStyle name="Input 2 2 2 6 5" xfId="28860"/>
    <cellStyle name="Input 2 2 2 6 6" xfId="28861"/>
    <cellStyle name="Input 2 2 2 6 7" xfId="28862"/>
    <cellStyle name="Input 2 2 2 7" xfId="28863"/>
    <cellStyle name="Input 2 2 2 8" xfId="28864"/>
    <cellStyle name="Input 2 2 2 9" xfId="28865"/>
    <cellStyle name="Input 2 2 3" xfId="28866"/>
    <cellStyle name="Input 2 2 3 2" xfId="28867"/>
    <cellStyle name="Input 2 2 3 2 2" xfId="28868"/>
    <cellStyle name="Input 2 2 3 2 2 2" xfId="28869"/>
    <cellStyle name="Input 2 2 3 2 2 3" xfId="28870"/>
    <cellStyle name="Input 2 2 3 2 2 4" xfId="28871"/>
    <cellStyle name="Input 2 2 3 2 2 5" xfId="28872"/>
    <cellStyle name="Input 2 2 3 2 2 6" xfId="28873"/>
    <cellStyle name="Input 2 2 3 2 2 7" xfId="28874"/>
    <cellStyle name="Input 2 2 3 2 2 8" xfId="28875"/>
    <cellStyle name="Input 2 2 3 2 3" xfId="28876"/>
    <cellStyle name="Input 2 2 3 2 3 2" xfId="28877"/>
    <cellStyle name="Input 2 2 3 2 4" xfId="28878"/>
    <cellStyle name="Input 2 2 3 2 5" xfId="28879"/>
    <cellStyle name="Input 2 2 3 2 6" xfId="28880"/>
    <cellStyle name="Input 2 2 3 2 7" xfId="28881"/>
    <cellStyle name="Input 2 2 3 3" xfId="28882"/>
    <cellStyle name="Input 2 2 3 3 2" xfId="28883"/>
    <cellStyle name="Input 2 2 3 3 3" xfId="28884"/>
    <cellStyle name="Input 2 2 3 3 4" xfId="28885"/>
    <cellStyle name="Input 2 2 3 3 5" xfId="28886"/>
    <cellStyle name="Input 2 2 3 3 6" xfId="28887"/>
    <cellStyle name="Input 2 2 3 3 7" xfId="28888"/>
    <cellStyle name="Input 2 2 3 4" xfId="28889"/>
    <cellStyle name="Input 2 2 3 5" xfId="28890"/>
    <cellStyle name="Input 2 2 3 6" xfId="28891"/>
    <cellStyle name="Input 2 2 3 7" xfId="28892"/>
    <cellStyle name="Input 2 2 3 8" xfId="28893"/>
    <cellStyle name="Input 2 2 4" xfId="28894"/>
    <cellStyle name="Input 2 2 4 2" xfId="28895"/>
    <cellStyle name="Input 2 2 4 2 2" xfId="28896"/>
    <cellStyle name="Input 2 2 4 2 2 2" xfId="28897"/>
    <cellStyle name="Input 2 2 4 2 2 3" xfId="28898"/>
    <cellStyle name="Input 2 2 4 2 2 4" xfId="28899"/>
    <cellStyle name="Input 2 2 4 2 2 5" xfId="28900"/>
    <cellStyle name="Input 2 2 4 2 2 6" xfId="28901"/>
    <cellStyle name="Input 2 2 4 2 2 7" xfId="28902"/>
    <cellStyle name="Input 2 2 4 2 2 8" xfId="28903"/>
    <cellStyle name="Input 2 2 4 2 3" xfId="28904"/>
    <cellStyle name="Input 2 2 4 2 3 2" xfId="28905"/>
    <cellStyle name="Input 2 2 4 2 4" xfId="28906"/>
    <cellStyle name="Input 2 2 4 2 5" xfId="28907"/>
    <cellStyle name="Input 2 2 4 2 6" xfId="28908"/>
    <cellStyle name="Input 2 2 4 2 7" xfId="28909"/>
    <cellStyle name="Input 2 2 4 3" xfId="28910"/>
    <cellStyle name="Input 2 2 4 3 2" xfId="28911"/>
    <cellStyle name="Input 2 2 4 3 3" xfId="28912"/>
    <cellStyle name="Input 2 2 4 3 4" xfId="28913"/>
    <cellStyle name="Input 2 2 4 3 5" xfId="28914"/>
    <cellStyle name="Input 2 2 4 3 6" xfId="28915"/>
    <cellStyle name="Input 2 2 4 3 7" xfId="28916"/>
    <cellStyle name="Input 2 2 4 4" xfId="28917"/>
    <cellStyle name="Input 2 2 4 5" xfId="28918"/>
    <cellStyle name="Input 2 2 4 6" xfId="28919"/>
    <cellStyle name="Input 2 2 4 7" xfId="28920"/>
    <cellStyle name="Input 2 2 4 8" xfId="28921"/>
    <cellStyle name="Input 2 2 5" xfId="28922"/>
    <cellStyle name="Input 2 2 5 2" xfId="28923"/>
    <cellStyle name="Input 2 2 5 2 2" xfId="28924"/>
    <cellStyle name="Input 2 2 5 2 2 2" xfId="28925"/>
    <cellStyle name="Input 2 2 5 2 2 3" xfId="28926"/>
    <cellStyle name="Input 2 2 5 2 2 4" xfId="28927"/>
    <cellStyle name="Input 2 2 5 2 2 5" xfId="28928"/>
    <cellStyle name="Input 2 2 5 2 2 6" xfId="28929"/>
    <cellStyle name="Input 2 2 5 2 2 7" xfId="28930"/>
    <cellStyle name="Input 2 2 5 2 2 8" xfId="28931"/>
    <cellStyle name="Input 2 2 5 2 3" xfId="28932"/>
    <cellStyle name="Input 2 2 5 2 3 2" xfId="28933"/>
    <cellStyle name="Input 2 2 5 2 4" xfId="28934"/>
    <cellStyle name="Input 2 2 5 2 5" xfId="28935"/>
    <cellStyle name="Input 2 2 5 2 6" xfId="28936"/>
    <cellStyle name="Input 2 2 5 2 7" xfId="28937"/>
    <cellStyle name="Input 2 2 5 3" xfId="28938"/>
    <cellStyle name="Input 2 2 5 3 2" xfId="28939"/>
    <cellStyle name="Input 2 2 5 3 3" xfId="28940"/>
    <cellStyle name="Input 2 2 5 3 4" xfId="28941"/>
    <cellStyle name="Input 2 2 5 3 5" xfId="28942"/>
    <cellStyle name="Input 2 2 5 3 6" xfId="28943"/>
    <cellStyle name="Input 2 2 5 3 7" xfId="28944"/>
    <cellStyle name="Input 2 2 5 4" xfId="28945"/>
    <cellStyle name="Input 2 2 5 5" xfId="28946"/>
    <cellStyle name="Input 2 2 5 6" xfId="28947"/>
    <cellStyle name="Input 2 2 5 7" xfId="28948"/>
    <cellStyle name="Input 2 2 5 8" xfId="28949"/>
    <cellStyle name="Input 2 2 6" xfId="28950"/>
    <cellStyle name="Input 2 2 6 2" xfId="28951"/>
    <cellStyle name="Input 2 2 6 2 2" xfId="28952"/>
    <cellStyle name="Input 2 2 6 2 3" xfId="28953"/>
    <cellStyle name="Input 2 2 6 2 4" xfId="28954"/>
    <cellStyle name="Input 2 2 6 2 5" xfId="28955"/>
    <cellStyle name="Input 2 2 6 2 6" xfId="28956"/>
    <cellStyle name="Input 2 2 6 2 7" xfId="28957"/>
    <cellStyle name="Input 2 2 6 2 8" xfId="28958"/>
    <cellStyle name="Input 2 2 6 3" xfId="28959"/>
    <cellStyle name="Input 2 2 6 3 2" xfId="28960"/>
    <cellStyle name="Input 2 2 6 4" xfId="28961"/>
    <cellStyle name="Input 2 2 6 5" xfId="28962"/>
    <cellStyle name="Input 2 2 6 6" xfId="28963"/>
    <cellStyle name="Input 2 2 6 7" xfId="28964"/>
    <cellStyle name="Input 2 2 7" xfId="28965"/>
    <cellStyle name="Input 2 2 7 2" xfId="28966"/>
    <cellStyle name="Input 2 2 7 3" xfId="28967"/>
    <cellStyle name="Input 2 2 7 4" xfId="28968"/>
    <cellStyle name="Input 2 2 7 5" xfId="28969"/>
    <cellStyle name="Input 2 2 7 6" xfId="28970"/>
    <cellStyle name="Input 2 2 7 7" xfId="28971"/>
    <cellStyle name="Input 2 2 8" xfId="28972"/>
    <cellStyle name="Input 2 2 9" xfId="28973"/>
    <cellStyle name="Input 2 3" xfId="28974"/>
    <cellStyle name="Input 2 3 10" xfId="28975"/>
    <cellStyle name="Input 2 3 11" xfId="28976"/>
    <cellStyle name="Input 2 3 12" xfId="28977"/>
    <cellStyle name="Input 2 3 2" xfId="28978"/>
    <cellStyle name="Input 2 3 2 10" xfId="28979"/>
    <cellStyle name="Input 2 3 2 11" xfId="28980"/>
    <cellStyle name="Input 2 3 2 2" xfId="28981"/>
    <cellStyle name="Input 2 3 2 2 2" xfId="28982"/>
    <cellStyle name="Input 2 3 2 2 2 2" xfId="28983"/>
    <cellStyle name="Input 2 3 2 2 2 2 2" xfId="28984"/>
    <cellStyle name="Input 2 3 2 2 2 2 3" xfId="28985"/>
    <cellStyle name="Input 2 3 2 2 2 2 4" xfId="28986"/>
    <cellStyle name="Input 2 3 2 2 2 2 5" xfId="28987"/>
    <cellStyle name="Input 2 3 2 2 2 2 6" xfId="28988"/>
    <cellStyle name="Input 2 3 2 2 2 2 7" xfId="28989"/>
    <cellStyle name="Input 2 3 2 2 2 2 8" xfId="28990"/>
    <cellStyle name="Input 2 3 2 2 2 3" xfId="28991"/>
    <cellStyle name="Input 2 3 2 2 2 3 2" xfId="28992"/>
    <cellStyle name="Input 2 3 2 2 2 4" xfId="28993"/>
    <cellStyle name="Input 2 3 2 2 2 5" xfId="28994"/>
    <cellStyle name="Input 2 3 2 2 2 6" xfId="28995"/>
    <cellStyle name="Input 2 3 2 2 2 7" xfId="28996"/>
    <cellStyle name="Input 2 3 2 2 3" xfId="28997"/>
    <cellStyle name="Input 2 3 2 2 3 2" xfId="28998"/>
    <cellStyle name="Input 2 3 2 2 3 3" xfId="28999"/>
    <cellStyle name="Input 2 3 2 2 3 4" xfId="29000"/>
    <cellStyle name="Input 2 3 2 2 3 5" xfId="29001"/>
    <cellStyle name="Input 2 3 2 2 3 6" xfId="29002"/>
    <cellStyle name="Input 2 3 2 2 3 7" xfId="29003"/>
    <cellStyle name="Input 2 3 2 2 4" xfId="29004"/>
    <cellStyle name="Input 2 3 2 2 5" xfId="29005"/>
    <cellStyle name="Input 2 3 2 2 6" xfId="29006"/>
    <cellStyle name="Input 2 3 2 2 7" xfId="29007"/>
    <cellStyle name="Input 2 3 2 2 8" xfId="29008"/>
    <cellStyle name="Input 2 3 2 3" xfId="29009"/>
    <cellStyle name="Input 2 3 2 3 2" xfId="29010"/>
    <cellStyle name="Input 2 3 2 3 2 2" xfId="29011"/>
    <cellStyle name="Input 2 3 2 3 2 2 2" xfId="29012"/>
    <cellStyle name="Input 2 3 2 3 2 2 3" xfId="29013"/>
    <cellStyle name="Input 2 3 2 3 2 2 4" xfId="29014"/>
    <cellStyle name="Input 2 3 2 3 2 2 5" xfId="29015"/>
    <cellStyle name="Input 2 3 2 3 2 2 6" xfId="29016"/>
    <cellStyle name="Input 2 3 2 3 2 2 7" xfId="29017"/>
    <cellStyle name="Input 2 3 2 3 2 2 8" xfId="29018"/>
    <cellStyle name="Input 2 3 2 3 2 3" xfId="29019"/>
    <cellStyle name="Input 2 3 2 3 2 3 2" xfId="29020"/>
    <cellStyle name="Input 2 3 2 3 2 4" xfId="29021"/>
    <cellStyle name="Input 2 3 2 3 2 5" xfId="29022"/>
    <cellStyle name="Input 2 3 2 3 2 6" xfId="29023"/>
    <cellStyle name="Input 2 3 2 3 2 7" xfId="29024"/>
    <cellStyle name="Input 2 3 2 3 3" xfId="29025"/>
    <cellStyle name="Input 2 3 2 3 3 2" xfId="29026"/>
    <cellStyle name="Input 2 3 2 3 3 3" xfId="29027"/>
    <cellStyle name="Input 2 3 2 3 3 4" xfId="29028"/>
    <cellStyle name="Input 2 3 2 3 3 5" xfId="29029"/>
    <cellStyle name="Input 2 3 2 3 3 6" xfId="29030"/>
    <cellStyle name="Input 2 3 2 3 3 7" xfId="29031"/>
    <cellStyle name="Input 2 3 2 3 4" xfId="29032"/>
    <cellStyle name="Input 2 3 2 3 5" xfId="29033"/>
    <cellStyle name="Input 2 3 2 3 6" xfId="29034"/>
    <cellStyle name="Input 2 3 2 3 7" xfId="29035"/>
    <cellStyle name="Input 2 3 2 3 8" xfId="29036"/>
    <cellStyle name="Input 2 3 2 4" xfId="29037"/>
    <cellStyle name="Input 2 3 2 4 2" xfId="29038"/>
    <cellStyle name="Input 2 3 2 4 2 2" xfId="29039"/>
    <cellStyle name="Input 2 3 2 4 2 2 2" xfId="29040"/>
    <cellStyle name="Input 2 3 2 4 2 2 3" xfId="29041"/>
    <cellStyle name="Input 2 3 2 4 2 2 4" xfId="29042"/>
    <cellStyle name="Input 2 3 2 4 2 2 5" xfId="29043"/>
    <cellStyle name="Input 2 3 2 4 2 2 6" xfId="29044"/>
    <cellStyle name="Input 2 3 2 4 2 2 7" xfId="29045"/>
    <cellStyle name="Input 2 3 2 4 2 2 8" xfId="29046"/>
    <cellStyle name="Input 2 3 2 4 2 3" xfId="29047"/>
    <cellStyle name="Input 2 3 2 4 2 3 2" xfId="29048"/>
    <cellStyle name="Input 2 3 2 4 2 4" xfId="29049"/>
    <cellStyle name="Input 2 3 2 4 2 5" xfId="29050"/>
    <cellStyle name="Input 2 3 2 4 2 6" xfId="29051"/>
    <cellStyle name="Input 2 3 2 4 2 7" xfId="29052"/>
    <cellStyle name="Input 2 3 2 4 3" xfId="29053"/>
    <cellStyle name="Input 2 3 2 4 3 2" xfId="29054"/>
    <cellStyle name="Input 2 3 2 4 3 3" xfId="29055"/>
    <cellStyle name="Input 2 3 2 4 3 4" xfId="29056"/>
    <cellStyle name="Input 2 3 2 4 3 5" xfId="29057"/>
    <cellStyle name="Input 2 3 2 4 3 6" xfId="29058"/>
    <cellStyle name="Input 2 3 2 4 3 7" xfId="29059"/>
    <cellStyle name="Input 2 3 2 4 4" xfId="29060"/>
    <cellStyle name="Input 2 3 2 4 5" xfId="29061"/>
    <cellStyle name="Input 2 3 2 4 6" xfId="29062"/>
    <cellStyle name="Input 2 3 2 4 7" xfId="29063"/>
    <cellStyle name="Input 2 3 2 4 8" xfId="29064"/>
    <cellStyle name="Input 2 3 2 5" xfId="29065"/>
    <cellStyle name="Input 2 3 2 5 2" xfId="29066"/>
    <cellStyle name="Input 2 3 2 5 2 2" xfId="29067"/>
    <cellStyle name="Input 2 3 2 5 2 3" xfId="29068"/>
    <cellStyle name="Input 2 3 2 5 2 4" xfId="29069"/>
    <cellStyle name="Input 2 3 2 5 2 5" xfId="29070"/>
    <cellStyle name="Input 2 3 2 5 2 6" xfId="29071"/>
    <cellStyle name="Input 2 3 2 5 2 7" xfId="29072"/>
    <cellStyle name="Input 2 3 2 5 2 8" xfId="29073"/>
    <cellStyle name="Input 2 3 2 5 3" xfId="29074"/>
    <cellStyle name="Input 2 3 2 5 3 2" xfId="29075"/>
    <cellStyle name="Input 2 3 2 5 4" xfId="29076"/>
    <cellStyle name="Input 2 3 2 5 5" xfId="29077"/>
    <cellStyle name="Input 2 3 2 5 6" xfId="29078"/>
    <cellStyle name="Input 2 3 2 5 7" xfId="29079"/>
    <cellStyle name="Input 2 3 2 6" xfId="29080"/>
    <cellStyle name="Input 2 3 2 6 2" xfId="29081"/>
    <cellStyle name="Input 2 3 2 6 3" xfId="29082"/>
    <cellStyle name="Input 2 3 2 6 4" xfId="29083"/>
    <cellStyle name="Input 2 3 2 6 5" xfId="29084"/>
    <cellStyle name="Input 2 3 2 6 6" xfId="29085"/>
    <cellStyle name="Input 2 3 2 6 7" xfId="29086"/>
    <cellStyle name="Input 2 3 2 7" xfId="29087"/>
    <cellStyle name="Input 2 3 2 8" xfId="29088"/>
    <cellStyle name="Input 2 3 2 9" xfId="29089"/>
    <cellStyle name="Input 2 3 3" xfId="29090"/>
    <cellStyle name="Input 2 3 3 2" xfId="29091"/>
    <cellStyle name="Input 2 3 3 2 2" xfId="29092"/>
    <cellStyle name="Input 2 3 3 2 2 2" xfId="29093"/>
    <cellStyle name="Input 2 3 3 2 2 3" xfId="29094"/>
    <cellStyle name="Input 2 3 3 2 2 4" xfId="29095"/>
    <cellStyle name="Input 2 3 3 2 2 5" xfId="29096"/>
    <cellStyle name="Input 2 3 3 2 2 6" xfId="29097"/>
    <cellStyle name="Input 2 3 3 2 2 7" xfId="29098"/>
    <cellStyle name="Input 2 3 3 2 2 8" xfId="29099"/>
    <cellStyle name="Input 2 3 3 2 3" xfId="29100"/>
    <cellStyle name="Input 2 3 3 2 3 2" xfId="29101"/>
    <cellStyle name="Input 2 3 3 2 4" xfId="29102"/>
    <cellStyle name="Input 2 3 3 2 5" xfId="29103"/>
    <cellStyle name="Input 2 3 3 2 6" xfId="29104"/>
    <cellStyle name="Input 2 3 3 2 7" xfId="29105"/>
    <cellStyle name="Input 2 3 3 3" xfId="29106"/>
    <cellStyle name="Input 2 3 3 3 2" xfId="29107"/>
    <cellStyle name="Input 2 3 3 3 3" xfId="29108"/>
    <cellStyle name="Input 2 3 3 3 4" xfId="29109"/>
    <cellStyle name="Input 2 3 3 3 5" xfId="29110"/>
    <cellStyle name="Input 2 3 3 3 6" xfId="29111"/>
    <cellStyle name="Input 2 3 3 3 7" xfId="29112"/>
    <cellStyle name="Input 2 3 3 4" xfId="29113"/>
    <cellStyle name="Input 2 3 3 5" xfId="29114"/>
    <cellStyle name="Input 2 3 3 6" xfId="29115"/>
    <cellStyle name="Input 2 3 3 7" xfId="29116"/>
    <cellStyle name="Input 2 3 3 8" xfId="29117"/>
    <cellStyle name="Input 2 3 4" xfId="29118"/>
    <cellStyle name="Input 2 3 4 2" xfId="29119"/>
    <cellStyle name="Input 2 3 4 2 2" xfId="29120"/>
    <cellStyle name="Input 2 3 4 2 2 2" xfId="29121"/>
    <cellStyle name="Input 2 3 4 2 2 3" xfId="29122"/>
    <cellStyle name="Input 2 3 4 2 2 4" xfId="29123"/>
    <cellStyle name="Input 2 3 4 2 2 5" xfId="29124"/>
    <cellStyle name="Input 2 3 4 2 2 6" xfId="29125"/>
    <cellStyle name="Input 2 3 4 2 2 7" xfId="29126"/>
    <cellStyle name="Input 2 3 4 2 2 8" xfId="29127"/>
    <cellStyle name="Input 2 3 4 2 3" xfId="29128"/>
    <cellStyle name="Input 2 3 4 2 3 2" xfId="29129"/>
    <cellStyle name="Input 2 3 4 2 4" xfId="29130"/>
    <cellStyle name="Input 2 3 4 2 5" xfId="29131"/>
    <cellStyle name="Input 2 3 4 2 6" xfId="29132"/>
    <cellStyle name="Input 2 3 4 2 7" xfId="29133"/>
    <cellStyle name="Input 2 3 4 3" xfId="29134"/>
    <cellStyle name="Input 2 3 4 3 2" xfId="29135"/>
    <cellStyle name="Input 2 3 4 3 3" xfId="29136"/>
    <cellStyle name="Input 2 3 4 3 4" xfId="29137"/>
    <cellStyle name="Input 2 3 4 3 5" xfId="29138"/>
    <cellStyle name="Input 2 3 4 3 6" xfId="29139"/>
    <cellStyle name="Input 2 3 4 3 7" xfId="29140"/>
    <cellStyle name="Input 2 3 4 4" xfId="29141"/>
    <cellStyle name="Input 2 3 4 5" xfId="29142"/>
    <cellStyle name="Input 2 3 4 6" xfId="29143"/>
    <cellStyle name="Input 2 3 4 7" xfId="29144"/>
    <cellStyle name="Input 2 3 4 8" xfId="29145"/>
    <cellStyle name="Input 2 3 5" xfId="29146"/>
    <cellStyle name="Input 2 3 5 2" xfId="29147"/>
    <cellStyle name="Input 2 3 5 2 2" xfId="29148"/>
    <cellStyle name="Input 2 3 5 2 2 2" xfId="29149"/>
    <cellStyle name="Input 2 3 5 2 2 3" xfId="29150"/>
    <cellStyle name="Input 2 3 5 2 2 4" xfId="29151"/>
    <cellStyle name="Input 2 3 5 2 2 5" xfId="29152"/>
    <cellStyle name="Input 2 3 5 2 2 6" xfId="29153"/>
    <cellStyle name="Input 2 3 5 2 2 7" xfId="29154"/>
    <cellStyle name="Input 2 3 5 2 2 8" xfId="29155"/>
    <cellStyle name="Input 2 3 5 2 3" xfId="29156"/>
    <cellStyle name="Input 2 3 5 2 3 2" xfId="29157"/>
    <cellStyle name="Input 2 3 5 2 4" xfId="29158"/>
    <cellStyle name="Input 2 3 5 2 5" xfId="29159"/>
    <cellStyle name="Input 2 3 5 2 6" xfId="29160"/>
    <cellStyle name="Input 2 3 5 2 7" xfId="29161"/>
    <cellStyle name="Input 2 3 5 3" xfId="29162"/>
    <cellStyle name="Input 2 3 5 3 2" xfId="29163"/>
    <cellStyle name="Input 2 3 5 3 3" xfId="29164"/>
    <cellStyle name="Input 2 3 5 3 4" xfId="29165"/>
    <cellStyle name="Input 2 3 5 3 5" xfId="29166"/>
    <cellStyle name="Input 2 3 5 3 6" xfId="29167"/>
    <cellStyle name="Input 2 3 5 3 7" xfId="29168"/>
    <cellStyle name="Input 2 3 5 4" xfId="29169"/>
    <cellStyle name="Input 2 3 5 5" xfId="29170"/>
    <cellStyle name="Input 2 3 5 6" xfId="29171"/>
    <cellStyle name="Input 2 3 5 7" xfId="29172"/>
    <cellStyle name="Input 2 3 5 8" xfId="29173"/>
    <cellStyle name="Input 2 3 6" xfId="29174"/>
    <cellStyle name="Input 2 3 6 2" xfId="29175"/>
    <cellStyle name="Input 2 3 6 2 2" xfId="29176"/>
    <cellStyle name="Input 2 3 6 2 3" xfId="29177"/>
    <cellStyle name="Input 2 3 6 2 4" xfId="29178"/>
    <cellStyle name="Input 2 3 6 2 5" xfId="29179"/>
    <cellStyle name="Input 2 3 6 2 6" xfId="29180"/>
    <cellStyle name="Input 2 3 6 2 7" xfId="29181"/>
    <cellStyle name="Input 2 3 6 2 8" xfId="29182"/>
    <cellStyle name="Input 2 3 6 3" xfId="29183"/>
    <cellStyle name="Input 2 3 6 3 2" xfId="29184"/>
    <cellStyle name="Input 2 3 6 4" xfId="29185"/>
    <cellStyle name="Input 2 3 6 5" xfId="29186"/>
    <cellStyle name="Input 2 3 6 6" xfId="29187"/>
    <cellStyle name="Input 2 3 6 7" xfId="29188"/>
    <cellStyle name="Input 2 3 7" xfId="29189"/>
    <cellStyle name="Input 2 3 7 2" xfId="29190"/>
    <cellStyle name="Input 2 3 7 3" xfId="29191"/>
    <cellStyle name="Input 2 3 7 4" xfId="29192"/>
    <cellStyle name="Input 2 3 7 5" xfId="29193"/>
    <cellStyle name="Input 2 3 7 6" xfId="29194"/>
    <cellStyle name="Input 2 3 7 7" xfId="29195"/>
    <cellStyle name="Input 2 3 8" xfId="29196"/>
    <cellStyle name="Input 2 3 9" xfId="29197"/>
    <cellStyle name="Input 2 4" xfId="29198"/>
    <cellStyle name="Input 2 4 10" xfId="29199"/>
    <cellStyle name="Input 2 4 11" xfId="29200"/>
    <cellStyle name="Input 2 4 2" xfId="29201"/>
    <cellStyle name="Input 2 4 2 2" xfId="29202"/>
    <cellStyle name="Input 2 4 2 2 2" xfId="29203"/>
    <cellStyle name="Input 2 4 2 2 2 2" xfId="29204"/>
    <cellStyle name="Input 2 4 2 2 2 3" xfId="29205"/>
    <cellStyle name="Input 2 4 2 2 2 4" xfId="29206"/>
    <cellStyle name="Input 2 4 2 2 2 5" xfId="29207"/>
    <cellStyle name="Input 2 4 2 2 2 6" xfId="29208"/>
    <cellStyle name="Input 2 4 2 2 2 7" xfId="29209"/>
    <cellStyle name="Input 2 4 2 2 2 8" xfId="29210"/>
    <cellStyle name="Input 2 4 2 2 3" xfId="29211"/>
    <cellStyle name="Input 2 4 2 2 3 2" xfId="29212"/>
    <cellStyle name="Input 2 4 2 2 4" xfId="29213"/>
    <cellStyle name="Input 2 4 2 2 5" xfId="29214"/>
    <cellStyle name="Input 2 4 2 2 6" xfId="29215"/>
    <cellStyle name="Input 2 4 2 2 7" xfId="29216"/>
    <cellStyle name="Input 2 4 2 3" xfId="29217"/>
    <cellStyle name="Input 2 4 2 3 2" xfId="29218"/>
    <cellStyle name="Input 2 4 2 3 3" xfId="29219"/>
    <cellStyle name="Input 2 4 2 3 4" xfId="29220"/>
    <cellStyle name="Input 2 4 2 3 5" xfId="29221"/>
    <cellStyle name="Input 2 4 2 3 6" xfId="29222"/>
    <cellStyle name="Input 2 4 2 3 7" xfId="29223"/>
    <cellStyle name="Input 2 4 2 4" xfId="29224"/>
    <cellStyle name="Input 2 4 2 5" xfId="29225"/>
    <cellStyle name="Input 2 4 2 6" xfId="29226"/>
    <cellStyle name="Input 2 4 2 7" xfId="29227"/>
    <cellStyle name="Input 2 4 2 8" xfId="29228"/>
    <cellStyle name="Input 2 4 3" xfId="29229"/>
    <cellStyle name="Input 2 4 3 2" xfId="29230"/>
    <cellStyle name="Input 2 4 3 2 2" xfId="29231"/>
    <cellStyle name="Input 2 4 3 2 2 2" xfId="29232"/>
    <cellStyle name="Input 2 4 3 2 2 3" xfId="29233"/>
    <cellStyle name="Input 2 4 3 2 2 4" xfId="29234"/>
    <cellStyle name="Input 2 4 3 2 2 5" xfId="29235"/>
    <cellStyle name="Input 2 4 3 2 2 6" xfId="29236"/>
    <cellStyle name="Input 2 4 3 2 2 7" xfId="29237"/>
    <cellStyle name="Input 2 4 3 2 2 8" xfId="29238"/>
    <cellStyle name="Input 2 4 3 2 3" xfId="29239"/>
    <cellStyle name="Input 2 4 3 2 3 2" xfId="29240"/>
    <cellStyle name="Input 2 4 3 2 4" xfId="29241"/>
    <cellStyle name="Input 2 4 3 2 5" xfId="29242"/>
    <cellStyle name="Input 2 4 3 2 6" xfId="29243"/>
    <cellStyle name="Input 2 4 3 2 7" xfId="29244"/>
    <cellStyle name="Input 2 4 3 3" xfId="29245"/>
    <cellStyle name="Input 2 4 3 3 2" xfId="29246"/>
    <cellStyle name="Input 2 4 3 3 3" xfId="29247"/>
    <cellStyle name="Input 2 4 3 3 4" xfId="29248"/>
    <cellStyle name="Input 2 4 3 3 5" xfId="29249"/>
    <cellStyle name="Input 2 4 3 3 6" xfId="29250"/>
    <cellStyle name="Input 2 4 3 3 7" xfId="29251"/>
    <cellStyle name="Input 2 4 3 4" xfId="29252"/>
    <cellStyle name="Input 2 4 3 5" xfId="29253"/>
    <cellStyle name="Input 2 4 3 6" xfId="29254"/>
    <cellStyle name="Input 2 4 3 7" xfId="29255"/>
    <cellStyle name="Input 2 4 3 8" xfId="29256"/>
    <cellStyle name="Input 2 4 4" xfId="29257"/>
    <cellStyle name="Input 2 4 4 2" xfId="29258"/>
    <cellStyle name="Input 2 4 4 2 2" xfId="29259"/>
    <cellStyle name="Input 2 4 4 2 2 2" xfId="29260"/>
    <cellStyle name="Input 2 4 4 2 2 3" xfId="29261"/>
    <cellStyle name="Input 2 4 4 2 2 4" xfId="29262"/>
    <cellStyle name="Input 2 4 4 2 2 5" xfId="29263"/>
    <cellStyle name="Input 2 4 4 2 2 6" xfId="29264"/>
    <cellStyle name="Input 2 4 4 2 2 7" xfId="29265"/>
    <cellStyle name="Input 2 4 4 2 2 8" xfId="29266"/>
    <cellStyle name="Input 2 4 4 2 3" xfId="29267"/>
    <cellStyle name="Input 2 4 4 2 3 2" xfId="29268"/>
    <cellStyle name="Input 2 4 4 2 4" xfId="29269"/>
    <cellStyle name="Input 2 4 4 2 5" xfId="29270"/>
    <cellStyle name="Input 2 4 4 2 6" xfId="29271"/>
    <cellStyle name="Input 2 4 4 2 7" xfId="29272"/>
    <cellStyle name="Input 2 4 4 3" xfId="29273"/>
    <cellStyle name="Input 2 4 4 3 2" xfId="29274"/>
    <cellStyle name="Input 2 4 4 3 3" xfId="29275"/>
    <cellStyle name="Input 2 4 4 3 4" xfId="29276"/>
    <cellStyle name="Input 2 4 4 3 5" xfId="29277"/>
    <cellStyle name="Input 2 4 4 3 6" xfId="29278"/>
    <cellStyle name="Input 2 4 4 3 7" xfId="29279"/>
    <cellStyle name="Input 2 4 4 4" xfId="29280"/>
    <cellStyle name="Input 2 4 4 5" xfId="29281"/>
    <cellStyle name="Input 2 4 4 6" xfId="29282"/>
    <cellStyle name="Input 2 4 4 7" xfId="29283"/>
    <cellStyle name="Input 2 4 4 8" xfId="29284"/>
    <cellStyle name="Input 2 4 5" xfId="29285"/>
    <cellStyle name="Input 2 4 5 2" xfId="29286"/>
    <cellStyle name="Input 2 4 5 2 2" xfId="29287"/>
    <cellStyle name="Input 2 4 5 2 3" xfId="29288"/>
    <cellStyle name="Input 2 4 5 2 4" xfId="29289"/>
    <cellStyle name="Input 2 4 5 2 5" xfId="29290"/>
    <cellStyle name="Input 2 4 5 2 6" xfId="29291"/>
    <cellStyle name="Input 2 4 5 2 7" xfId="29292"/>
    <cellStyle name="Input 2 4 5 2 8" xfId="29293"/>
    <cellStyle name="Input 2 4 5 3" xfId="29294"/>
    <cellStyle name="Input 2 4 5 3 2" xfId="29295"/>
    <cellStyle name="Input 2 4 5 4" xfId="29296"/>
    <cellStyle name="Input 2 4 5 5" xfId="29297"/>
    <cellStyle name="Input 2 4 5 6" xfId="29298"/>
    <cellStyle name="Input 2 4 5 7" xfId="29299"/>
    <cellStyle name="Input 2 4 6" xfId="29300"/>
    <cellStyle name="Input 2 4 6 2" xfId="29301"/>
    <cellStyle name="Input 2 4 6 3" xfId="29302"/>
    <cellStyle name="Input 2 4 6 4" xfId="29303"/>
    <cellStyle name="Input 2 4 6 5" xfId="29304"/>
    <cellStyle name="Input 2 4 6 6" xfId="29305"/>
    <cellStyle name="Input 2 4 6 7" xfId="29306"/>
    <cellStyle name="Input 2 4 7" xfId="29307"/>
    <cellStyle name="Input 2 4 8" xfId="29308"/>
    <cellStyle name="Input 2 4 9" xfId="29309"/>
    <cellStyle name="Input 2 5" xfId="29310"/>
    <cellStyle name="Input 2 5 10" xfId="29311"/>
    <cellStyle name="Input 2 5 11" xfId="29312"/>
    <cellStyle name="Input 2 5 2" xfId="29313"/>
    <cellStyle name="Input 2 5 2 2" xfId="29314"/>
    <cellStyle name="Input 2 5 2 2 2" xfId="29315"/>
    <cellStyle name="Input 2 5 2 2 2 2" xfId="29316"/>
    <cellStyle name="Input 2 5 2 2 2 3" xfId="29317"/>
    <cellStyle name="Input 2 5 2 2 2 4" xfId="29318"/>
    <cellStyle name="Input 2 5 2 2 2 5" xfId="29319"/>
    <cellStyle name="Input 2 5 2 2 2 6" xfId="29320"/>
    <cellStyle name="Input 2 5 2 2 2 7" xfId="29321"/>
    <cellStyle name="Input 2 5 2 2 2 8" xfId="29322"/>
    <cellStyle name="Input 2 5 2 2 3" xfId="29323"/>
    <cellStyle name="Input 2 5 2 2 3 2" xfId="29324"/>
    <cellStyle name="Input 2 5 2 2 4" xfId="29325"/>
    <cellStyle name="Input 2 5 2 2 5" xfId="29326"/>
    <cellStyle name="Input 2 5 2 2 6" xfId="29327"/>
    <cellStyle name="Input 2 5 2 2 7" xfId="29328"/>
    <cellStyle name="Input 2 5 2 3" xfId="29329"/>
    <cellStyle name="Input 2 5 2 3 2" xfId="29330"/>
    <cellStyle name="Input 2 5 2 3 3" xfId="29331"/>
    <cellStyle name="Input 2 5 2 3 4" xfId="29332"/>
    <cellStyle name="Input 2 5 2 3 5" xfId="29333"/>
    <cellStyle name="Input 2 5 2 3 6" xfId="29334"/>
    <cellStyle name="Input 2 5 2 3 7" xfId="29335"/>
    <cellStyle name="Input 2 5 2 4" xfId="29336"/>
    <cellStyle name="Input 2 5 2 5" xfId="29337"/>
    <cellStyle name="Input 2 5 2 6" xfId="29338"/>
    <cellStyle name="Input 2 5 2 7" xfId="29339"/>
    <cellStyle name="Input 2 5 2 8" xfId="29340"/>
    <cellStyle name="Input 2 5 3" xfId="29341"/>
    <cellStyle name="Input 2 5 3 2" xfId="29342"/>
    <cellStyle name="Input 2 5 3 2 2" xfId="29343"/>
    <cellStyle name="Input 2 5 3 2 2 2" xfId="29344"/>
    <cellStyle name="Input 2 5 3 2 2 3" xfId="29345"/>
    <cellStyle name="Input 2 5 3 2 2 4" xfId="29346"/>
    <cellStyle name="Input 2 5 3 2 2 5" xfId="29347"/>
    <cellStyle name="Input 2 5 3 2 2 6" xfId="29348"/>
    <cellStyle name="Input 2 5 3 2 2 7" xfId="29349"/>
    <cellStyle name="Input 2 5 3 2 2 8" xfId="29350"/>
    <cellStyle name="Input 2 5 3 2 3" xfId="29351"/>
    <cellStyle name="Input 2 5 3 2 3 2" xfId="29352"/>
    <cellStyle name="Input 2 5 3 2 4" xfId="29353"/>
    <cellStyle name="Input 2 5 3 2 5" xfId="29354"/>
    <cellStyle name="Input 2 5 3 2 6" xfId="29355"/>
    <cellStyle name="Input 2 5 3 2 7" xfId="29356"/>
    <cellStyle name="Input 2 5 3 3" xfId="29357"/>
    <cellStyle name="Input 2 5 3 3 2" xfId="29358"/>
    <cellStyle name="Input 2 5 3 3 3" xfId="29359"/>
    <cellStyle name="Input 2 5 3 3 4" xfId="29360"/>
    <cellStyle name="Input 2 5 3 3 5" xfId="29361"/>
    <cellStyle name="Input 2 5 3 3 6" xfId="29362"/>
    <cellStyle name="Input 2 5 3 3 7" xfId="29363"/>
    <cellStyle name="Input 2 5 3 4" xfId="29364"/>
    <cellStyle name="Input 2 5 3 5" xfId="29365"/>
    <cellStyle name="Input 2 5 3 6" xfId="29366"/>
    <cellStyle name="Input 2 5 3 7" xfId="29367"/>
    <cellStyle name="Input 2 5 3 8" xfId="29368"/>
    <cellStyle name="Input 2 5 4" xfId="29369"/>
    <cellStyle name="Input 2 5 4 2" xfId="29370"/>
    <cellStyle name="Input 2 5 4 2 2" xfId="29371"/>
    <cellStyle name="Input 2 5 4 2 2 2" xfId="29372"/>
    <cellStyle name="Input 2 5 4 2 2 3" xfId="29373"/>
    <cellStyle name="Input 2 5 4 2 2 4" xfId="29374"/>
    <cellStyle name="Input 2 5 4 2 2 5" xfId="29375"/>
    <cellStyle name="Input 2 5 4 2 2 6" xfId="29376"/>
    <cellStyle name="Input 2 5 4 2 2 7" xfId="29377"/>
    <cellStyle name="Input 2 5 4 2 2 8" xfId="29378"/>
    <cellStyle name="Input 2 5 4 2 3" xfId="29379"/>
    <cellStyle name="Input 2 5 4 2 3 2" xfId="29380"/>
    <cellStyle name="Input 2 5 4 2 4" xfId="29381"/>
    <cellStyle name="Input 2 5 4 2 5" xfId="29382"/>
    <cellStyle name="Input 2 5 4 2 6" xfId="29383"/>
    <cellStyle name="Input 2 5 4 2 7" xfId="29384"/>
    <cellStyle name="Input 2 5 4 3" xfId="29385"/>
    <cellStyle name="Input 2 5 4 3 2" xfId="29386"/>
    <cellStyle name="Input 2 5 4 3 3" xfId="29387"/>
    <cellStyle name="Input 2 5 4 3 4" xfId="29388"/>
    <cellStyle name="Input 2 5 4 3 5" xfId="29389"/>
    <cellStyle name="Input 2 5 4 3 6" xfId="29390"/>
    <cellStyle name="Input 2 5 4 3 7" xfId="29391"/>
    <cellStyle name="Input 2 5 4 4" xfId="29392"/>
    <cellStyle name="Input 2 5 4 5" xfId="29393"/>
    <cellStyle name="Input 2 5 4 6" xfId="29394"/>
    <cellStyle name="Input 2 5 4 7" xfId="29395"/>
    <cellStyle name="Input 2 5 4 8" xfId="29396"/>
    <cellStyle name="Input 2 5 5" xfId="29397"/>
    <cellStyle name="Input 2 5 5 2" xfId="29398"/>
    <cellStyle name="Input 2 5 5 2 2" xfId="29399"/>
    <cellStyle name="Input 2 5 5 2 3" xfId="29400"/>
    <cellStyle name="Input 2 5 5 2 4" xfId="29401"/>
    <cellStyle name="Input 2 5 5 2 5" xfId="29402"/>
    <cellStyle name="Input 2 5 5 2 6" xfId="29403"/>
    <cellStyle name="Input 2 5 5 2 7" xfId="29404"/>
    <cellStyle name="Input 2 5 5 2 8" xfId="29405"/>
    <cellStyle name="Input 2 5 5 3" xfId="29406"/>
    <cellStyle name="Input 2 5 5 3 2" xfId="29407"/>
    <cellStyle name="Input 2 5 5 4" xfId="29408"/>
    <cellStyle name="Input 2 5 5 5" xfId="29409"/>
    <cellStyle name="Input 2 5 5 6" xfId="29410"/>
    <cellStyle name="Input 2 5 5 7" xfId="29411"/>
    <cellStyle name="Input 2 5 6" xfId="29412"/>
    <cellStyle name="Input 2 5 6 2" xfId="29413"/>
    <cellStyle name="Input 2 5 6 3" xfId="29414"/>
    <cellStyle name="Input 2 5 6 4" xfId="29415"/>
    <cellStyle name="Input 2 5 6 5" xfId="29416"/>
    <cellStyle name="Input 2 5 6 6" xfId="29417"/>
    <cellStyle name="Input 2 5 6 7" xfId="29418"/>
    <cellStyle name="Input 2 5 7" xfId="29419"/>
    <cellStyle name="Input 2 5 8" xfId="29420"/>
    <cellStyle name="Input 2 5 9" xfId="29421"/>
    <cellStyle name="Input 2 6" xfId="29422"/>
    <cellStyle name="Input 2 6 2" xfId="29423"/>
    <cellStyle name="Input 2 6 2 2" xfId="29424"/>
    <cellStyle name="Input 2 6 2 2 2" xfId="29425"/>
    <cellStyle name="Input 2 6 2 2 3" xfId="29426"/>
    <cellStyle name="Input 2 6 2 2 4" xfId="29427"/>
    <cellStyle name="Input 2 6 2 2 5" xfId="29428"/>
    <cellStyle name="Input 2 6 2 2 6" xfId="29429"/>
    <cellStyle name="Input 2 6 2 2 7" xfId="29430"/>
    <cellStyle name="Input 2 6 2 2 8" xfId="29431"/>
    <cellStyle name="Input 2 6 2 3" xfId="29432"/>
    <cellStyle name="Input 2 6 2 3 2" xfId="29433"/>
    <cellStyle name="Input 2 6 2 4" xfId="29434"/>
    <cellStyle name="Input 2 6 2 5" xfId="29435"/>
    <cellStyle name="Input 2 6 2 6" xfId="29436"/>
    <cellStyle name="Input 2 6 2 7" xfId="29437"/>
    <cellStyle name="Input 2 6 3" xfId="29438"/>
    <cellStyle name="Input 2 6 3 2" xfId="29439"/>
    <cellStyle name="Input 2 6 3 3" xfId="29440"/>
    <cellStyle name="Input 2 6 3 4" xfId="29441"/>
    <cellStyle name="Input 2 6 3 5" xfId="29442"/>
    <cellStyle name="Input 2 6 3 6" xfId="29443"/>
    <cellStyle name="Input 2 6 3 7" xfId="29444"/>
    <cellStyle name="Input 2 6 4" xfId="29445"/>
    <cellStyle name="Input 2 6 5" xfId="29446"/>
    <cellStyle name="Input 2 6 6" xfId="29447"/>
    <cellStyle name="Input 2 6 7" xfId="29448"/>
    <cellStyle name="Input 2 6 8" xfId="29449"/>
    <cellStyle name="Input 2 7" xfId="29450"/>
    <cellStyle name="Input 2 7 2" xfId="29451"/>
    <cellStyle name="Input 2 7 2 2" xfId="29452"/>
    <cellStyle name="Input 2 7 2 2 2" xfId="29453"/>
    <cellStyle name="Input 2 7 2 2 3" xfId="29454"/>
    <cellStyle name="Input 2 7 2 2 4" xfId="29455"/>
    <cellStyle name="Input 2 7 2 2 5" xfId="29456"/>
    <cellStyle name="Input 2 7 2 2 6" xfId="29457"/>
    <cellStyle name="Input 2 7 2 2 7" xfId="29458"/>
    <cellStyle name="Input 2 7 2 2 8" xfId="29459"/>
    <cellStyle name="Input 2 7 2 3" xfId="29460"/>
    <cellStyle name="Input 2 7 2 3 2" xfId="29461"/>
    <cellStyle name="Input 2 7 2 4" xfId="29462"/>
    <cellStyle name="Input 2 7 2 5" xfId="29463"/>
    <cellStyle name="Input 2 7 2 6" xfId="29464"/>
    <cellStyle name="Input 2 7 2 7" xfId="29465"/>
    <cellStyle name="Input 2 7 3" xfId="29466"/>
    <cellStyle name="Input 2 7 3 2" xfId="29467"/>
    <cellStyle name="Input 2 7 3 3" xfId="29468"/>
    <cellStyle name="Input 2 7 3 4" xfId="29469"/>
    <cellStyle name="Input 2 7 3 5" xfId="29470"/>
    <cellStyle name="Input 2 7 3 6" xfId="29471"/>
    <cellStyle name="Input 2 7 3 7" xfId="29472"/>
    <cellStyle name="Input 2 7 4" xfId="29473"/>
    <cellStyle name="Input 2 7 5" xfId="29474"/>
    <cellStyle name="Input 2 7 6" xfId="29475"/>
    <cellStyle name="Input 2 7 7" xfId="29476"/>
    <cellStyle name="Input 2 7 8" xfId="29477"/>
    <cellStyle name="Input 2 8" xfId="29478"/>
    <cellStyle name="Input 2 8 2" xfId="29479"/>
    <cellStyle name="Input 2 8 2 2" xfId="29480"/>
    <cellStyle name="Input 2 8 2 2 2" xfId="29481"/>
    <cellStyle name="Input 2 8 2 2 3" xfId="29482"/>
    <cellStyle name="Input 2 8 2 2 4" xfId="29483"/>
    <cellStyle name="Input 2 8 2 2 5" xfId="29484"/>
    <cellStyle name="Input 2 8 2 2 6" xfId="29485"/>
    <cellStyle name="Input 2 8 2 2 7" xfId="29486"/>
    <cellStyle name="Input 2 8 2 2 8" xfId="29487"/>
    <cellStyle name="Input 2 8 2 3" xfId="29488"/>
    <cellStyle name="Input 2 8 2 3 2" xfId="29489"/>
    <cellStyle name="Input 2 8 2 4" xfId="29490"/>
    <cellStyle name="Input 2 8 2 5" xfId="29491"/>
    <cellStyle name="Input 2 8 2 6" xfId="29492"/>
    <cellStyle name="Input 2 8 2 7" xfId="29493"/>
    <cellStyle name="Input 2 8 3" xfId="29494"/>
    <cellStyle name="Input 2 8 3 2" xfId="29495"/>
    <cellStyle name="Input 2 8 3 3" xfId="29496"/>
    <cellStyle name="Input 2 8 3 4" xfId="29497"/>
    <cellStyle name="Input 2 8 3 5" xfId="29498"/>
    <cellStyle name="Input 2 8 3 6" xfId="29499"/>
    <cellStyle name="Input 2 8 3 7" xfId="29500"/>
    <cellStyle name="Input 2 8 4" xfId="29501"/>
    <cellStyle name="Input 2 8 5" xfId="29502"/>
    <cellStyle name="Input 2 8 6" xfId="29503"/>
    <cellStyle name="Input 2 8 7" xfId="29504"/>
    <cellStyle name="Input 2 8 8" xfId="29505"/>
    <cellStyle name="Input 2 9" xfId="29506"/>
    <cellStyle name="Input 2 9 2" xfId="29507"/>
    <cellStyle name="Input 2 9 2 2" xfId="29508"/>
    <cellStyle name="Input 2 9 2 3" xfId="29509"/>
    <cellStyle name="Input 2 9 2 4" xfId="29510"/>
    <cellStyle name="Input 2 9 2 5" xfId="29511"/>
    <cellStyle name="Input 2 9 2 6" xfId="29512"/>
    <cellStyle name="Input 2 9 2 7" xfId="29513"/>
    <cellStyle name="Input 2 9 2 8" xfId="29514"/>
    <cellStyle name="Input 2 9 3" xfId="29515"/>
    <cellStyle name="Input 2 9 3 2" xfId="29516"/>
    <cellStyle name="Input 2 9 4" xfId="29517"/>
    <cellStyle name="Input 2 9 5" xfId="29518"/>
    <cellStyle name="Input 2 9 6" xfId="29519"/>
    <cellStyle name="Input 2 9 7" xfId="29520"/>
    <cellStyle name="Input 20" xfId="29521"/>
    <cellStyle name="Input 21" xfId="29522"/>
    <cellStyle name="Input 22" xfId="29523"/>
    <cellStyle name="Input 23" xfId="29524"/>
    <cellStyle name="Input 24" xfId="29525"/>
    <cellStyle name="Input 3" xfId="29526"/>
    <cellStyle name="Input 3 10" xfId="29527"/>
    <cellStyle name="Input 3 11" xfId="29528"/>
    <cellStyle name="Input 3 12" xfId="29529"/>
    <cellStyle name="Input 3 13" xfId="29530"/>
    <cellStyle name="Input 3 14" xfId="29531"/>
    <cellStyle name="Input 3 2" xfId="29532"/>
    <cellStyle name="Input 3 2 10" xfId="29533"/>
    <cellStyle name="Input 3 2 11" xfId="29534"/>
    <cellStyle name="Input 3 2 12" xfId="29535"/>
    <cellStyle name="Input 3 2 2" xfId="29536"/>
    <cellStyle name="Input 3 2 2 10" xfId="29537"/>
    <cellStyle name="Input 3 2 2 11" xfId="29538"/>
    <cellStyle name="Input 3 2 2 2" xfId="29539"/>
    <cellStyle name="Input 3 2 2 2 2" xfId="29540"/>
    <cellStyle name="Input 3 2 2 2 2 2" xfId="29541"/>
    <cellStyle name="Input 3 2 2 2 2 2 2" xfId="29542"/>
    <cellStyle name="Input 3 2 2 2 2 2 3" xfId="29543"/>
    <cellStyle name="Input 3 2 2 2 2 2 4" xfId="29544"/>
    <cellStyle name="Input 3 2 2 2 2 2 5" xfId="29545"/>
    <cellStyle name="Input 3 2 2 2 2 2 6" xfId="29546"/>
    <cellStyle name="Input 3 2 2 2 2 2 7" xfId="29547"/>
    <cellStyle name="Input 3 2 2 2 2 2 8" xfId="29548"/>
    <cellStyle name="Input 3 2 2 2 2 3" xfId="29549"/>
    <cellStyle name="Input 3 2 2 2 2 3 2" xfId="29550"/>
    <cellStyle name="Input 3 2 2 2 2 4" xfId="29551"/>
    <cellStyle name="Input 3 2 2 2 2 5" xfId="29552"/>
    <cellStyle name="Input 3 2 2 2 2 6" xfId="29553"/>
    <cellStyle name="Input 3 2 2 2 2 7" xfId="29554"/>
    <cellStyle name="Input 3 2 2 2 3" xfId="29555"/>
    <cellStyle name="Input 3 2 2 2 3 2" xfId="29556"/>
    <cellStyle name="Input 3 2 2 2 3 3" xfId="29557"/>
    <cellStyle name="Input 3 2 2 2 3 4" xfId="29558"/>
    <cellStyle name="Input 3 2 2 2 3 5" xfId="29559"/>
    <cellStyle name="Input 3 2 2 2 3 6" xfId="29560"/>
    <cellStyle name="Input 3 2 2 2 3 7" xfId="29561"/>
    <cellStyle name="Input 3 2 2 2 4" xfId="29562"/>
    <cellStyle name="Input 3 2 2 2 5" xfId="29563"/>
    <cellStyle name="Input 3 2 2 2 6" xfId="29564"/>
    <cellStyle name="Input 3 2 2 2 7" xfId="29565"/>
    <cellStyle name="Input 3 2 2 2 8" xfId="29566"/>
    <cellStyle name="Input 3 2 2 3" xfId="29567"/>
    <cellStyle name="Input 3 2 2 3 2" xfId="29568"/>
    <cellStyle name="Input 3 2 2 3 2 2" xfId="29569"/>
    <cellStyle name="Input 3 2 2 3 2 2 2" xfId="29570"/>
    <cellStyle name="Input 3 2 2 3 2 2 3" xfId="29571"/>
    <cellStyle name="Input 3 2 2 3 2 2 4" xfId="29572"/>
    <cellStyle name="Input 3 2 2 3 2 2 5" xfId="29573"/>
    <cellStyle name="Input 3 2 2 3 2 2 6" xfId="29574"/>
    <cellStyle name="Input 3 2 2 3 2 2 7" xfId="29575"/>
    <cellStyle name="Input 3 2 2 3 2 2 8" xfId="29576"/>
    <cellStyle name="Input 3 2 2 3 2 3" xfId="29577"/>
    <cellStyle name="Input 3 2 2 3 2 3 2" xfId="29578"/>
    <cellStyle name="Input 3 2 2 3 2 4" xfId="29579"/>
    <cellStyle name="Input 3 2 2 3 2 5" xfId="29580"/>
    <cellStyle name="Input 3 2 2 3 2 6" xfId="29581"/>
    <cellStyle name="Input 3 2 2 3 2 7" xfId="29582"/>
    <cellStyle name="Input 3 2 2 3 3" xfId="29583"/>
    <cellStyle name="Input 3 2 2 3 3 2" xfId="29584"/>
    <cellStyle name="Input 3 2 2 3 3 3" xfId="29585"/>
    <cellStyle name="Input 3 2 2 3 3 4" xfId="29586"/>
    <cellStyle name="Input 3 2 2 3 3 5" xfId="29587"/>
    <cellStyle name="Input 3 2 2 3 3 6" xfId="29588"/>
    <cellStyle name="Input 3 2 2 3 3 7" xfId="29589"/>
    <cellStyle name="Input 3 2 2 3 4" xfId="29590"/>
    <cellStyle name="Input 3 2 2 3 5" xfId="29591"/>
    <cellStyle name="Input 3 2 2 3 6" xfId="29592"/>
    <cellStyle name="Input 3 2 2 3 7" xfId="29593"/>
    <cellStyle name="Input 3 2 2 3 8" xfId="29594"/>
    <cellStyle name="Input 3 2 2 4" xfId="29595"/>
    <cellStyle name="Input 3 2 2 4 2" xfId="29596"/>
    <cellStyle name="Input 3 2 2 4 2 2" xfId="29597"/>
    <cellStyle name="Input 3 2 2 4 2 2 2" xfId="29598"/>
    <cellStyle name="Input 3 2 2 4 2 2 3" xfId="29599"/>
    <cellStyle name="Input 3 2 2 4 2 2 4" xfId="29600"/>
    <cellStyle name="Input 3 2 2 4 2 2 5" xfId="29601"/>
    <cellStyle name="Input 3 2 2 4 2 2 6" xfId="29602"/>
    <cellStyle name="Input 3 2 2 4 2 2 7" xfId="29603"/>
    <cellStyle name="Input 3 2 2 4 2 2 8" xfId="29604"/>
    <cellStyle name="Input 3 2 2 4 2 3" xfId="29605"/>
    <cellStyle name="Input 3 2 2 4 2 3 2" xfId="29606"/>
    <cellStyle name="Input 3 2 2 4 2 4" xfId="29607"/>
    <cellStyle name="Input 3 2 2 4 2 5" xfId="29608"/>
    <cellStyle name="Input 3 2 2 4 2 6" xfId="29609"/>
    <cellStyle name="Input 3 2 2 4 2 7" xfId="29610"/>
    <cellStyle name="Input 3 2 2 4 3" xfId="29611"/>
    <cellStyle name="Input 3 2 2 4 3 2" xfId="29612"/>
    <cellStyle name="Input 3 2 2 4 3 3" xfId="29613"/>
    <cellStyle name="Input 3 2 2 4 3 4" xfId="29614"/>
    <cellStyle name="Input 3 2 2 4 3 5" xfId="29615"/>
    <cellStyle name="Input 3 2 2 4 3 6" xfId="29616"/>
    <cellStyle name="Input 3 2 2 4 3 7" xfId="29617"/>
    <cellStyle name="Input 3 2 2 4 4" xfId="29618"/>
    <cellStyle name="Input 3 2 2 4 5" xfId="29619"/>
    <cellStyle name="Input 3 2 2 4 6" xfId="29620"/>
    <cellStyle name="Input 3 2 2 4 7" xfId="29621"/>
    <cellStyle name="Input 3 2 2 4 8" xfId="29622"/>
    <cellStyle name="Input 3 2 2 5" xfId="29623"/>
    <cellStyle name="Input 3 2 2 5 2" xfId="29624"/>
    <cellStyle name="Input 3 2 2 5 2 2" xfId="29625"/>
    <cellStyle name="Input 3 2 2 5 2 3" xfId="29626"/>
    <cellStyle name="Input 3 2 2 5 2 4" xfId="29627"/>
    <cellStyle name="Input 3 2 2 5 2 5" xfId="29628"/>
    <cellStyle name="Input 3 2 2 5 2 6" xfId="29629"/>
    <cellStyle name="Input 3 2 2 5 2 7" xfId="29630"/>
    <cellStyle name="Input 3 2 2 5 2 8" xfId="29631"/>
    <cellStyle name="Input 3 2 2 5 3" xfId="29632"/>
    <cellStyle name="Input 3 2 2 5 3 2" xfId="29633"/>
    <cellStyle name="Input 3 2 2 5 4" xfId="29634"/>
    <cellStyle name="Input 3 2 2 5 5" xfId="29635"/>
    <cellStyle name="Input 3 2 2 5 6" xfId="29636"/>
    <cellStyle name="Input 3 2 2 5 7" xfId="29637"/>
    <cellStyle name="Input 3 2 2 6" xfId="29638"/>
    <cellStyle name="Input 3 2 2 6 2" xfId="29639"/>
    <cellStyle name="Input 3 2 2 6 3" xfId="29640"/>
    <cellStyle name="Input 3 2 2 6 4" xfId="29641"/>
    <cellStyle name="Input 3 2 2 6 5" xfId="29642"/>
    <cellStyle name="Input 3 2 2 6 6" xfId="29643"/>
    <cellStyle name="Input 3 2 2 6 7" xfId="29644"/>
    <cellStyle name="Input 3 2 2 7" xfId="29645"/>
    <cellStyle name="Input 3 2 2 8" xfId="29646"/>
    <cellStyle name="Input 3 2 2 9" xfId="29647"/>
    <cellStyle name="Input 3 2 3" xfId="29648"/>
    <cellStyle name="Input 3 2 3 2" xfId="29649"/>
    <cellStyle name="Input 3 2 3 2 2" xfId="29650"/>
    <cellStyle name="Input 3 2 3 2 2 2" xfId="29651"/>
    <cellStyle name="Input 3 2 3 2 2 3" xfId="29652"/>
    <cellStyle name="Input 3 2 3 2 2 4" xfId="29653"/>
    <cellStyle name="Input 3 2 3 2 2 5" xfId="29654"/>
    <cellStyle name="Input 3 2 3 2 2 6" xfId="29655"/>
    <cellStyle name="Input 3 2 3 2 2 7" xfId="29656"/>
    <cellStyle name="Input 3 2 3 2 2 8" xfId="29657"/>
    <cellStyle name="Input 3 2 3 2 3" xfId="29658"/>
    <cellStyle name="Input 3 2 3 2 3 2" xfId="29659"/>
    <cellStyle name="Input 3 2 3 2 4" xfId="29660"/>
    <cellStyle name="Input 3 2 3 2 5" xfId="29661"/>
    <cellStyle name="Input 3 2 3 2 6" xfId="29662"/>
    <cellStyle name="Input 3 2 3 2 7" xfId="29663"/>
    <cellStyle name="Input 3 2 3 3" xfId="29664"/>
    <cellStyle name="Input 3 2 3 3 2" xfId="29665"/>
    <cellStyle name="Input 3 2 3 3 3" xfId="29666"/>
    <cellStyle name="Input 3 2 3 3 4" xfId="29667"/>
    <cellStyle name="Input 3 2 3 3 5" xfId="29668"/>
    <cellStyle name="Input 3 2 3 3 6" xfId="29669"/>
    <cellStyle name="Input 3 2 3 3 7" xfId="29670"/>
    <cellStyle name="Input 3 2 3 4" xfId="29671"/>
    <cellStyle name="Input 3 2 3 5" xfId="29672"/>
    <cellStyle name="Input 3 2 3 6" xfId="29673"/>
    <cellStyle name="Input 3 2 3 7" xfId="29674"/>
    <cellStyle name="Input 3 2 3 8" xfId="29675"/>
    <cellStyle name="Input 3 2 4" xfId="29676"/>
    <cellStyle name="Input 3 2 4 2" xfId="29677"/>
    <cellStyle name="Input 3 2 4 2 2" xfId="29678"/>
    <cellStyle name="Input 3 2 4 2 2 2" xfId="29679"/>
    <cellStyle name="Input 3 2 4 2 2 3" xfId="29680"/>
    <cellStyle name="Input 3 2 4 2 2 4" xfId="29681"/>
    <cellStyle name="Input 3 2 4 2 2 5" xfId="29682"/>
    <cellStyle name="Input 3 2 4 2 2 6" xfId="29683"/>
    <cellStyle name="Input 3 2 4 2 2 7" xfId="29684"/>
    <cellStyle name="Input 3 2 4 2 2 8" xfId="29685"/>
    <cellStyle name="Input 3 2 4 2 3" xfId="29686"/>
    <cellStyle name="Input 3 2 4 2 3 2" xfId="29687"/>
    <cellStyle name="Input 3 2 4 2 4" xfId="29688"/>
    <cellStyle name="Input 3 2 4 2 5" xfId="29689"/>
    <cellStyle name="Input 3 2 4 2 6" xfId="29690"/>
    <cellStyle name="Input 3 2 4 2 7" xfId="29691"/>
    <cellStyle name="Input 3 2 4 3" xfId="29692"/>
    <cellStyle name="Input 3 2 4 3 2" xfId="29693"/>
    <cellStyle name="Input 3 2 4 3 3" xfId="29694"/>
    <cellStyle name="Input 3 2 4 3 4" xfId="29695"/>
    <cellStyle name="Input 3 2 4 3 5" xfId="29696"/>
    <cellStyle name="Input 3 2 4 3 6" xfId="29697"/>
    <cellStyle name="Input 3 2 4 3 7" xfId="29698"/>
    <cellStyle name="Input 3 2 4 4" xfId="29699"/>
    <cellStyle name="Input 3 2 4 5" xfId="29700"/>
    <cellStyle name="Input 3 2 4 6" xfId="29701"/>
    <cellStyle name="Input 3 2 4 7" xfId="29702"/>
    <cellStyle name="Input 3 2 4 8" xfId="29703"/>
    <cellStyle name="Input 3 2 5" xfId="29704"/>
    <cellStyle name="Input 3 2 5 2" xfId="29705"/>
    <cellStyle name="Input 3 2 5 2 2" xfId="29706"/>
    <cellStyle name="Input 3 2 5 2 2 2" xfId="29707"/>
    <cellStyle name="Input 3 2 5 2 2 3" xfId="29708"/>
    <cellStyle name="Input 3 2 5 2 2 4" xfId="29709"/>
    <cellStyle name="Input 3 2 5 2 2 5" xfId="29710"/>
    <cellStyle name="Input 3 2 5 2 2 6" xfId="29711"/>
    <cellStyle name="Input 3 2 5 2 2 7" xfId="29712"/>
    <cellStyle name="Input 3 2 5 2 2 8" xfId="29713"/>
    <cellStyle name="Input 3 2 5 2 3" xfId="29714"/>
    <cellStyle name="Input 3 2 5 2 3 2" xfId="29715"/>
    <cellStyle name="Input 3 2 5 2 4" xfId="29716"/>
    <cellStyle name="Input 3 2 5 2 5" xfId="29717"/>
    <cellStyle name="Input 3 2 5 2 6" xfId="29718"/>
    <cellStyle name="Input 3 2 5 2 7" xfId="29719"/>
    <cellStyle name="Input 3 2 5 3" xfId="29720"/>
    <cellStyle name="Input 3 2 5 3 2" xfId="29721"/>
    <cellStyle name="Input 3 2 5 3 3" xfId="29722"/>
    <cellStyle name="Input 3 2 5 3 4" xfId="29723"/>
    <cellStyle name="Input 3 2 5 3 5" xfId="29724"/>
    <cellStyle name="Input 3 2 5 3 6" xfId="29725"/>
    <cellStyle name="Input 3 2 5 3 7" xfId="29726"/>
    <cellStyle name="Input 3 2 5 4" xfId="29727"/>
    <cellStyle name="Input 3 2 5 5" xfId="29728"/>
    <cellStyle name="Input 3 2 5 6" xfId="29729"/>
    <cellStyle name="Input 3 2 5 7" xfId="29730"/>
    <cellStyle name="Input 3 2 5 8" xfId="29731"/>
    <cellStyle name="Input 3 2 6" xfId="29732"/>
    <cellStyle name="Input 3 2 6 2" xfId="29733"/>
    <cellStyle name="Input 3 2 6 2 2" xfId="29734"/>
    <cellStyle name="Input 3 2 6 2 3" xfId="29735"/>
    <cellStyle name="Input 3 2 6 2 4" xfId="29736"/>
    <cellStyle name="Input 3 2 6 2 5" xfId="29737"/>
    <cellStyle name="Input 3 2 6 2 6" xfId="29738"/>
    <cellStyle name="Input 3 2 6 2 7" xfId="29739"/>
    <cellStyle name="Input 3 2 6 2 8" xfId="29740"/>
    <cellStyle name="Input 3 2 6 3" xfId="29741"/>
    <cellStyle name="Input 3 2 6 3 2" xfId="29742"/>
    <cellStyle name="Input 3 2 6 4" xfId="29743"/>
    <cellStyle name="Input 3 2 6 5" xfId="29744"/>
    <cellStyle name="Input 3 2 6 6" xfId="29745"/>
    <cellStyle name="Input 3 2 6 7" xfId="29746"/>
    <cellStyle name="Input 3 2 7" xfId="29747"/>
    <cellStyle name="Input 3 2 7 2" xfId="29748"/>
    <cellStyle name="Input 3 2 7 3" xfId="29749"/>
    <cellStyle name="Input 3 2 7 4" xfId="29750"/>
    <cellStyle name="Input 3 2 7 5" xfId="29751"/>
    <cellStyle name="Input 3 2 7 6" xfId="29752"/>
    <cellStyle name="Input 3 2 7 7" xfId="29753"/>
    <cellStyle name="Input 3 2 8" xfId="29754"/>
    <cellStyle name="Input 3 2 9" xfId="29755"/>
    <cellStyle name="Input 3 3" xfId="29756"/>
    <cellStyle name="Input 3 3 10" xfId="29757"/>
    <cellStyle name="Input 3 3 11" xfId="29758"/>
    <cellStyle name="Input 3 3 2" xfId="29759"/>
    <cellStyle name="Input 3 3 2 2" xfId="29760"/>
    <cellStyle name="Input 3 3 2 2 2" xfId="29761"/>
    <cellStyle name="Input 3 3 2 2 2 2" xfId="29762"/>
    <cellStyle name="Input 3 3 2 2 2 3" xfId="29763"/>
    <cellStyle name="Input 3 3 2 2 2 4" xfId="29764"/>
    <cellStyle name="Input 3 3 2 2 2 5" xfId="29765"/>
    <cellStyle name="Input 3 3 2 2 2 6" xfId="29766"/>
    <cellStyle name="Input 3 3 2 2 2 7" xfId="29767"/>
    <cellStyle name="Input 3 3 2 2 2 8" xfId="29768"/>
    <cellStyle name="Input 3 3 2 2 3" xfId="29769"/>
    <cellStyle name="Input 3 3 2 2 3 2" xfId="29770"/>
    <cellStyle name="Input 3 3 2 2 4" xfId="29771"/>
    <cellStyle name="Input 3 3 2 2 5" xfId="29772"/>
    <cellStyle name="Input 3 3 2 2 6" xfId="29773"/>
    <cellStyle name="Input 3 3 2 2 7" xfId="29774"/>
    <cellStyle name="Input 3 3 2 3" xfId="29775"/>
    <cellStyle name="Input 3 3 2 3 2" xfId="29776"/>
    <cellStyle name="Input 3 3 2 3 3" xfId="29777"/>
    <cellStyle name="Input 3 3 2 3 4" xfId="29778"/>
    <cellStyle name="Input 3 3 2 3 5" xfId="29779"/>
    <cellStyle name="Input 3 3 2 3 6" xfId="29780"/>
    <cellStyle name="Input 3 3 2 3 7" xfId="29781"/>
    <cellStyle name="Input 3 3 2 4" xfId="29782"/>
    <cellStyle name="Input 3 3 2 5" xfId="29783"/>
    <cellStyle name="Input 3 3 2 6" xfId="29784"/>
    <cellStyle name="Input 3 3 2 7" xfId="29785"/>
    <cellStyle name="Input 3 3 2 8" xfId="29786"/>
    <cellStyle name="Input 3 3 3" xfId="29787"/>
    <cellStyle name="Input 3 3 3 2" xfId="29788"/>
    <cellStyle name="Input 3 3 3 2 2" xfId="29789"/>
    <cellStyle name="Input 3 3 3 2 2 2" xfId="29790"/>
    <cellStyle name="Input 3 3 3 2 2 3" xfId="29791"/>
    <cellStyle name="Input 3 3 3 2 2 4" xfId="29792"/>
    <cellStyle name="Input 3 3 3 2 2 5" xfId="29793"/>
    <cellStyle name="Input 3 3 3 2 2 6" xfId="29794"/>
    <cellStyle name="Input 3 3 3 2 2 7" xfId="29795"/>
    <cellStyle name="Input 3 3 3 2 2 8" xfId="29796"/>
    <cellStyle name="Input 3 3 3 2 3" xfId="29797"/>
    <cellStyle name="Input 3 3 3 2 3 2" xfId="29798"/>
    <cellStyle name="Input 3 3 3 2 4" xfId="29799"/>
    <cellStyle name="Input 3 3 3 2 5" xfId="29800"/>
    <cellStyle name="Input 3 3 3 2 6" xfId="29801"/>
    <cellStyle name="Input 3 3 3 2 7" xfId="29802"/>
    <cellStyle name="Input 3 3 3 3" xfId="29803"/>
    <cellStyle name="Input 3 3 3 3 2" xfId="29804"/>
    <cellStyle name="Input 3 3 3 3 3" xfId="29805"/>
    <cellStyle name="Input 3 3 3 3 4" xfId="29806"/>
    <cellStyle name="Input 3 3 3 3 5" xfId="29807"/>
    <cellStyle name="Input 3 3 3 3 6" xfId="29808"/>
    <cellStyle name="Input 3 3 3 3 7" xfId="29809"/>
    <cellStyle name="Input 3 3 3 4" xfId="29810"/>
    <cellStyle name="Input 3 3 3 5" xfId="29811"/>
    <cellStyle name="Input 3 3 3 6" xfId="29812"/>
    <cellStyle name="Input 3 3 3 7" xfId="29813"/>
    <cellStyle name="Input 3 3 3 8" xfId="29814"/>
    <cellStyle name="Input 3 3 4" xfId="29815"/>
    <cellStyle name="Input 3 3 4 2" xfId="29816"/>
    <cellStyle name="Input 3 3 4 2 2" xfId="29817"/>
    <cellStyle name="Input 3 3 4 2 2 2" xfId="29818"/>
    <cellStyle name="Input 3 3 4 2 2 3" xfId="29819"/>
    <cellStyle name="Input 3 3 4 2 2 4" xfId="29820"/>
    <cellStyle name="Input 3 3 4 2 2 5" xfId="29821"/>
    <cellStyle name="Input 3 3 4 2 2 6" xfId="29822"/>
    <cellStyle name="Input 3 3 4 2 2 7" xfId="29823"/>
    <cellStyle name="Input 3 3 4 2 2 8" xfId="29824"/>
    <cellStyle name="Input 3 3 4 2 3" xfId="29825"/>
    <cellStyle name="Input 3 3 4 2 3 2" xfId="29826"/>
    <cellStyle name="Input 3 3 4 2 4" xfId="29827"/>
    <cellStyle name="Input 3 3 4 2 5" xfId="29828"/>
    <cellStyle name="Input 3 3 4 2 6" xfId="29829"/>
    <cellStyle name="Input 3 3 4 2 7" xfId="29830"/>
    <cellStyle name="Input 3 3 4 3" xfId="29831"/>
    <cellStyle name="Input 3 3 4 3 2" xfId="29832"/>
    <cellStyle name="Input 3 3 4 3 3" xfId="29833"/>
    <cellStyle name="Input 3 3 4 3 4" xfId="29834"/>
    <cellStyle name="Input 3 3 4 3 5" xfId="29835"/>
    <cellStyle name="Input 3 3 4 3 6" xfId="29836"/>
    <cellStyle name="Input 3 3 4 3 7" xfId="29837"/>
    <cellStyle name="Input 3 3 4 4" xfId="29838"/>
    <cellStyle name="Input 3 3 4 5" xfId="29839"/>
    <cellStyle name="Input 3 3 4 6" xfId="29840"/>
    <cellStyle name="Input 3 3 4 7" xfId="29841"/>
    <cellStyle name="Input 3 3 4 8" xfId="29842"/>
    <cellStyle name="Input 3 3 5" xfId="29843"/>
    <cellStyle name="Input 3 3 5 2" xfId="29844"/>
    <cellStyle name="Input 3 3 5 2 2" xfId="29845"/>
    <cellStyle name="Input 3 3 5 2 3" xfId="29846"/>
    <cellStyle name="Input 3 3 5 2 4" xfId="29847"/>
    <cellStyle name="Input 3 3 5 2 5" xfId="29848"/>
    <cellStyle name="Input 3 3 5 2 6" xfId="29849"/>
    <cellStyle name="Input 3 3 5 2 7" xfId="29850"/>
    <cellStyle name="Input 3 3 5 2 8" xfId="29851"/>
    <cellStyle name="Input 3 3 5 3" xfId="29852"/>
    <cellStyle name="Input 3 3 5 3 2" xfId="29853"/>
    <cellStyle name="Input 3 3 5 4" xfId="29854"/>
    <cellStyle name="Input 3 3 5 5" xfId="29855"/>
    <cellStyle name="Input 3 3 5 6" xfId="29856"/>
    <cellStyle name="Input 3 3 5 7" xfId="29857"/>
    <cellStyle name="Input 3 3 6" xfId="29858"/>
    <cellStyle name="Input 3 3 6 2" xfId="29859"/>
    <cellStyle name="Input 3 3 6 3" xfId="29860"/>
    <cellStyle name="Input 3 3 6 4" xfId="29861"/>
    <cellStyle name="Input 3 3 6 5" xfId="29862"/>
    <cellStyle name="Input 3 3 6 6" xfId="29863"/>
    <cellStyle name="Input 3 3 6 7" xfId="29864"/>
    <cellStyle name="Input 3 3 7" xfId="29865"/>
    <cellStyle name="Input 3 3 8" xfId="29866"/>
    <cellStyle name="Input 3 3 9" xfId="29867"/>
    <cellStyle name="Input 3 4" xfId="29868"/>
    <cellStyle name="Input 3 4 10" xfId="29869"/>
    <cellStyle name="Input 3 4 11" xfId="29870"/>
    <cellStyle name="Input 3 4 2" xfId="29871"/>
    <cellStyle name="Input 3 4 2 2" xfId="29872"/>
    <cellStyle name="Input 3 4 2 2 2" xfId="29873"/>
    <cellStyle name="Input 3 4 2 2 2 2" xfId="29874"/>
    <cellStyle name="Input 3 4 2 2 2 3" xfId="29875"/>
    <cellStyle name="Input 3 4 2 2 2 4" xfId="29876"/>
    <cellStyle name="Input 3 4 2 2 2 5" xfId="29877"/>
    <cellStyle name="Input 3 4 2 2 2 6" xfId="29878"/>
    <cellStyle name="Input 3 4 2 2 2 7" xfId="29879"/>
    <cellStyle name="Input 3 4 2 2 2 8" xfId="29880"/>
    <cellStyle name="Input 3 4 2 2 3" xfId="29881"/>
    <cellStyle name="Input 3 4 2 2 3 2" xfId="29882"/>
    <cellStyle name="Input 3 4 2 2 4" xfId="29883"/>
    <cellStyle name="Input 3 4 2 2 5" xfId="29884"/>
    <cellStyle name="Input 3 4 2 2 6" xfId="29885"/>
    <cellStyle name="Input 3 4 2 2 7" xfId="29886"/>
    <cellStyle name="Input 3 4 2 3" xfId="29887"/>
    <cellStyle name="Input 3 4 2 3 2" xfId="29888"/>
    <cellStyle name="Input 3 4 2 3 3" xfId="29889"/>
    <cellStyle name="Input 3 4 2 3 4" xfId="29890"/>
    <cellStyle name="Input 3 4 2 3 5" xfId="29891"/>
    <cellStyle name="Input 3 4 2 3 6" xfId="29892"/>
    <cellStyle name="Input 3 4 2 3 7" xfId="29893"/>
    <cellStyle name="Input 3 4 2 4" xfId="29894"/>
    <cellStyle name="Input 3 4 2 5" xfId="29895"/>
    <cellStyle name="Input 3 4 2 6" xfId="29896"/>
    <cellStyle name="Input 3 4 2 7" xfId="29897"/>
    <cellStyle name="Input 3 4 2 8" xfId="29898"/>
    <cellStyle name="Input 3 4 3" xfId="29899"/>
    <cellStyle name="Input 3 4 3 2" xfId="29900"/>
    <cellStyle name="Input 3 4 3 2 2" xfId="29901"/>
    <cellStyle name="Input 3 4 3 2 2 2" xfId="29902"/>
    <cellStyle name="Input 3 4 3 2 2 3" xfId="29903"/>
    <cellStyle name="Input 3 4 3 2 2 4" xfId="29904"/>
    <cellStyle name="Input 3 4 3 2 2 5" xfId="29905"/>
    <cellStyle name="Input 3 4 3 2 2 6" xfId="29906"/>
    <cellStyle name="Input 3 4 3 2 2 7" xfId="29907"/>
    <cellStyle name="Input 3 4 3 2 2 8" xfId="29908"/>
    <cellStyle name="Input 3 4 3 2 3" xfId="29909"/>
    <cellStyle name="Input 3 4 3 2 3 2" xfId="29910"/>
    <cellStyle name="Input 3 4 3 2 4" xfId="29911"/>
    <cellStyle name="Input 3 4 3 2 5" xfId="29912"/>
    <cellStyle name="Input 3 4 3 2 6" xfId="29913"/>
    <cellStyle name="Input 3 4 3 2 7" xfId="29914"/>
    <cellStyle name="Input 3 4 3 3" xfId="29915"/>
    <cellStyle name="Input 3 4 3 3 2" xfId="29916"/>
    <cellStyle name="Input 3 4 3 3 3" xfId="29917"/>
    <cellStyle name="Input 3 4 3 3 4" xfId="29918"/>
    <cellStyle name="Input 3 4 3 3 5" xfId="29919"/>
    <cellStyle name="Input 3 4 3 3 6" xfId="29920"/>
    <cellStyle name="Input 3 4 3 3 7" xfId="29921"/>
    <cellStyle name="Input 3 4 3 4" xfId="29922"/>
    <cellStyle name="Input 3 4 3 5" xfId="29923"/>
    <cellStyle name="Input 3 4 3 6" xfId="29924"/>
    <cellStyle name="Input 3 4 3 7" xfId="29925"/>
    <cellStyle name="Input 3 4 3 8" xfId="29926"/>
    <cellStyle name="Input 3 4 4" xfId="29927"/>
    <cellStyle name="Input 3 4 4 2" xfId="29928"/>
    <cellStyle name="Input 3 4 4 2 2" xfId="29929"/>
    <cellStyle name="Input 3 4 4 2 2 2" xfId="29930"/>
    <cellStyle name="Input 3 4 4 2 2 3" xfId="29931"/>
    <cellStyle name="Input 3 4 4 2 2 4" xfId="29932"/>
    <cellStyle name="Input 3 4 4 2 2 5" xfId="29933"/>
    <cellStyle name="Input 3 4 4 2 2 6" xfId="29934"/>
    <cellStyle name="Input 3 4 4 2 2 7" xfId="29935"/>
    <cellStyle name="Input 3 4 4 2 2 8" xfId="29936"/>
    <cellStyle name="Input 3 4 4 2 3" xfId="29937"/>
    <cellStyle name="Input 3 4 4 2 3 2" xfId="29938"/>
    <cellStyle name="Input 3 4 4 2 4" xfId="29939"/>
    <cellStyle name="Input 3 4 4 2 5" xfId="29940"/>
    <cellStyle name="Input 3 4 4 2 6" xfId="29941"/>
    <cellStyle name="Input 3 4 4 2 7" xfId="29942"/>
    <cellStyle name="Input 3 4 4 3" xfId="29943"/>
    <cellStyle name="Input 3 4 4 3 2" xfId="29944"/>
    <cellStyle name="Input 3 4 4 3 3" xfId="29945"/>
    <cellStyle name="Input 3 4 4 3 4" xfId="29946"/>
    <cellStyle name="Input 3 4 4 3 5" xfId="29947"/>
    <cellStyle name="Input 3 4 4 3 6" xfId="29948"/>
    <cellStyle name="Input 3 4 4 3 7" xfId="29949"/>
    <cellStyle name="Input 3 4 4 4" xfId="29950"/>
    <cellStyle name="Input 3 4 4 5" xfId="29951"/>
    <cellStyle name="Input 3 4 4 6" xfId="29952"/>
    <cellStyle name="Input 3 4 4 7" xfId="29953"/>
    <cellStyle name="Input 3 4 4 8" xfId="29954"/>
    <cellStyle name="Input 3 4 5" xfId="29955"/>
    <cellStyle name="Input 3 4 5 2" xfId="29956"/>
    <cellStyle name="Input 3 4 5 2 2" xfId="29957"/>
    <cellStyle name="Input 3 4 5 2 3" xfId="29958"/>
    <cellStyle name="Input 3 4 5 2 4" xfId="29959"/>
    <cellStyle name="Input 3 4 5 2 5" xfId="29960"/>
    <cellStyle name="Input 3 4 5 2 6" xfId="29961"/>
    <cellStyle name="Input 3 4 5 2 7" xfId="29962"/>
    <cellStyle name="Input 3 4 5 2 8" xfId="29963"/>
    <cellStyle name="Input 3 4 5 3" xfId="29964"/>
    <cellStyle name="Input 3 4 5 3 2" xfId="29965"/>
    <cellStyle name="Input 3 4 5 4" xfId="29966"/>
    <cellStyle name="Input 3 4 5 5" xfId="29967"/>
    <cellStyle name="Input 3 4 5 6" xfId="29968"/>
    <cellStyle name="Input 3 4 5 7" xfId="29969"/>
    <cellStyle name="Input 3 4 6" xfId="29970"/>
    <cellStyle name="Input 3 4 6 2" xfId="29971"/>
    <cellStyle name="Input 3 4 6 3" xfId="29972"/>
    <cellStyle name="Input 3 4 6 4" xfId="29973"/>
    <cellStyle name="Input 3 4 6 5" xfId="29974"/>
    <cellStyle name="Input 3 4 6 6" xfId="29975"/>
    <cellStyle name="Input 3 4 6 7" xfId="29976"/>
    <cellStyle name="Input 3 4 7" xfId="29977"/>
    <cellStyle name="Input 3 4 8" xfId="29978"/>
    <cellStyle name="Input 3 4 9" xfId="29979"/>
    <cellStyle name="Input 3 5" xfId="29980"/>
    <cellStyle name="Input 3 5 2" xfId="29981"/>
    <cellStyle name="Input 3 5 2 2" xfId="29982"/>
    <cellStyle name="Input 3 5 2 2 2" xfId="29983"/>
    <cellStyle name="Input 3 5 2 2 3" xfId="29984"/>
    <cellStyle name="Input 3 5 2 2 4" xfId="29985"/>
    <cellStyle name="Input 3 5 2 2 5" xfId="29986"/>
    <cellStyle name="Input 3 5 2 2 6" xfId="29987"/>
    <cellStyle name="Input 3 5 2 2 7" xfId="29988"/>
    <cellStyle name="Input 3 5 2 2 8" xfId="29989"/>
    <cellStyle name="Input 3 5 2 3" xfId="29990"/>
    <cellStyle name="Input 3 5 2 3 2" xfId="29991"/>
    <cellStyle name="Input 3 5 2 4" xfId="29992"/>
    <cellStyle name="Input 3 5 2 5" xfId="29993"/>
    <cellStyle name="Input 3 5 2 6" xfId="29994"/>
    <cellStyle name="Input 3 5 2 7" xfId="29995"/>
    <cellStyle name="Input 3 5 3" xfId="29996"/>
    <cellStyle name="Input 3 5 3 2" xfId="29997"/>
    <cellStyle name="Input 3 5 3 3" xfId="29998"/>
    <cellStyle name="Input 3 5 3 4" xfId="29999"/>
    <cellStyle name="Input 3 5 3 5" xfId="30000"/>
    <cellStyle name="Input 3 5 3 6" xfId="30001"/>
    <cellStyle name="Input 3 5 3 7" xfId="30002"/>
    <cellStyle name="Input 3 5 4" xfId="30003"/>
    <cellStyle name="Input 3 5 5" xfId="30004"/>
    <cellStyle name="Input 3 5 6" xfId="30005"/>
    <cellStyle name="Input 3 5 7" xfId="30006"/>
    <cellStyle name="Input 3 5 8" xfId="30007"/>
    <cellStyle name="Input 3 6" xfId="30008"/>
    <cellStyle name="Input 3 6 2" xfId="30009"/>
    <cellStyle name="Input 3 6 2 2" xfId="30010"/>
    <cellStyle name="Input 3 6 2 2 2" xfId="30011"/>
    <cellStyle name="Input 3 6 2 2 3" xfId="30012"/>
    <cellStyle name="Input 3 6 2 2 4" xfId="30013"/>
    <cellStyle name="Input 3 6 2 2 5" xfId="30014"/>
    <cellStyle name="Input 3 6 2 2 6" xfId="30015"/>
    <cellStyle name="Input 3 6 2 2 7" xfId="30016"/>
    <cellStyle name="Input 3 6 2 2 8" xfId="30017"/>
    <cellStyle name="Input 3 6 2 3" xfId="30018"/>
    <cellStyle name="Input 3 6 2 3 2" xfId="30019"/>
    <cellStyle name="Input 3 6 2 4" xfId="30020"/>
    <cellStyle name="Input 3 6 2 5" xfId="30021"/>
    <cellStyle name="Input 3 6 2 6" xfId="30022"/>
    <cellStyle name="Input 3 6 2 7" xfId="30023"/>
    <cellStyle name="Input 3 6 3" xfId="30024"/>
    <cellStyle name="Input 3 6 3 2" xfId="30025"/>
    <cellStyle name="Input 3 6 3 3" xfId="30026"/>
    <cellStyle name="Input 3 6 3 4" xfId="30027"/>
    <cellStyle name="Input 3 6 3 5" xfId="30028"/>
    <cellStyle name="Input 3 6 3 6" xfId="30029"/>
    <cellStyle name="Input 3 6 3 7" xfId="30030"/>
    <cellStyle name="Input 3 6 4" xfId="30031"/>
    <cellStyle name="Input 3 6 5" xfId="30032"/>
    <cellStyle name="Input 3 6 6" xfId="30033"/>
    <cellStyle name="Input 3 6 7" xfId="30034"/>
    <cellStyle name="Input 3 6 8" xfId="30035"/>
    <cellStyle name="Input 3 7" xfId="30036"/>
    <cellStyle name="Input 3 7 2" xfId="30037"/>
    <cellStyle name="Input 3 7 2 2" xfId="30038"/>
    <cellStyle name="Input 3 7 2 2 2" xfId="30039"/>
    <cellStyle name="Input 3 7 2 2 3" xfId="30040"/>
    <cellStyle name="Input 3 7 2 2 4" xfId="30041"/>
    <cellStyle name="Input 3 7 2 2 5" xfId="30042"/>
    <cellStyle name="Input 3 7 2 2 6" xfId="30043"/>
    <cellStyle name="Input 3 7 2 2 7" xfId="30044"/>
    <cellStyle name="Input 3 7 2 2 8" xfId="30045"/>
    <cellStyle name="Input 3 7 2 3" xfId="30046"/>
    <cellStyle name="Input 3 7 2 3 2" xfId="30047"/>
    <cellStyle name="Input 3 7 2 4" xfId="30048"/>
    <cellStyle name="Input 3 7 2 5" xfId="30049"/>
    <cellStyle name="Input 3 7 2 6" xfId="30050"/>
    <cellStyle name="Input 3 7 2 7" xfId="30051"/>
    <cellStyle name="Input 3 7 3" xfId="30052"/>
    <cellStyle name="Input 3 7 3 2" xfId="30053"/>
    <cellStyle name="Input 3 7 3 3" xfId="30054"/>
    <cellStyle name="Input 3 7 3 4" xfId="30055"/>
    <cellStyle name="Input 3 7 3 5" xfId="30056"/>
    <cellStyle name="Input 3 7 3 6" xfId="30057"/>
    <cellStyle name="Input 3 7 3 7" xfId="30058"/>
    <cellStyle name="Input 3 7 4" xfId="30059"/>
    <cellStyle name="Input 3 7 5" xfId="30060"/>
    <cellStyle name="Input 3 7 6" xfId="30061"/>
    <cellStyle name="Input 3 7 7" xfId="30062"/>
    <cellStyle name="Input 3 7 8" xfId="30063"/>
    <cellStyle name="Input 3 8" xfId="30064"/>
    <cellStyle name="Input 3 8 2" xfId="30065"/>
    <cellStyle name="Input 3 8 2 2" xfId="30066"/>
    <cellStyle name="Input 3 8 2 3" xfId="30067"/>
    <cellStyle name="Input 3 8 2 4" xfId="30068"/>
    <cellStyle name="Input 3 8 2 5" xfId="30069"/>
    <cellStyle name="Input 3 8 2 6" xfId="30070"/>
    <cellStyle name="Input 3 8 2 7" xfId="30071"/>
    <cellStyle name="Input 3 8 2 8" xfId="30072"/>
    <cellStyle name="Input 3 8 3" xfId="30073"/>
    <cellStyle name="Input 3 8 3 2" xfId="30074"/>
    <cellStyle name="Input 3 8 4" xfId="30075"/>
    <cellStyle name="Input 3 8 5" xfId="30076"/>
    <cellStyle name="Input 3 8 6" xfId="30077"/>
    <cellStyle name="Input 3 8 7" xfId="30078"/>
    <cellStyle name="Input 3 9" xfId="30079"/>
    <cellStyle name="Input 3 9 2" xfId="30080"/>
    <cellStyle name="Input 3 9 3" xfId="30081"/>
    <cellStyle name="Input 3 9 4" xfId="30082"/>
    <cellStyle name="Input 3 9 5" xfId="30083"/>
    <cellStyle name="Input 3 9 6" xfId="30084"/>
    <cellStyle name="Input 3 9 7" xfId="30085"/>
    <cellStyle name="Input 4" xfId="30086"/>
    <cellStyle name="Input 4 10" xfId="30087"/>
    <cellStyle name="Input 4 11" xfId="30088"/>
    <cellStyle name="Input 4 12" xfId="30089"/>
    <cellStyle name="Input 4 13" xfId="30090"/>
    <cellStyle name="Input 4 14" xfId="30091"/>
    <cellStyle name="Input 4 2" xfId="30092"/>
    <cellStyle name="Input 4 2 10" xfId="30093"/>
    <cellStyle name="Input 4 2 11" xfId="30094"/>
    <cellStyle name="Input 4 2 12" xfId="30095"/>
    <cellStyle name="Input 4 2 2" xfId="30096"/>
    <cellStyle name="Input 4 2 2 10" xfId="30097"/>
    <cellStyle name="Input 4 2 2 11" xfId="30098"/>
    <cellStyle name="Input 4 2 2 2" xfId="30099"/>
    <cellStyle name="Input 4 2 2 2 2" xfId="30100"/>
    <cellStyle name="Input 4 2 2 2 2 2" xfId="30101"/>
    <cellStyle name="Input 4 2 2 2 2 2 2" xfId="30102"/>
    <cellStyle name="Input 4 2 2 2 2 2 3" xfId="30103"/>
    <cellStyle name="Input 4 2 2 2 2 2 4" xfId="30104"/>
    <cellStyle name="Input 4 2 2 2 2 2 5" xfId="30105"/>
    <cellStyle name="Input 4 2 2 2 2 2 6" xfId="30106"/>
    <cellStyle name="Input 4 2 2 2 2 2 7" xfId="30107"/>
    <cellStyle name="Input 4 2 2 2 2 2 8" xfId="30108"/>
    <cellStyle name="Input 4 2 2 2 2 3" xfId="30109"/>
    <cellStyle name="Input 4 2 2 2 2 3 2" xfId="30110"/>
    <cellStyle name="Input 4 2 2 2 2 4" xfId="30111"/>
    <cellStyle name="Input 4 2 2 2 2 5" xfId="30112"/>
    <cellStyle name="Input 4 2 2 2 2 6" xfId="30113"/>
    <cellStyle name="Input 4 2 2 2 2 7" xfId="30114"/>
    <cellStyle name="Input 4 2 2 2 3" xfId="30115"/>
    <cellStyle name="Input 4 2 2 2 3 2" xfId="30116"/>
    <cellStyle name="Input 4 2 2 2 3 3" xfId="30117"/>
    <cellStyle name="Input 4 2 2 2 3 4" xfId="30118"/>
    <cellStyle name="Input 4 2 2 2 3 5" xfId="30119"/>
    <cellStyle name="Input 4 2 2 2 3 6" xfId="30120"/>
    <cellStyle name="Input 4 2 2 2 3 7" xfId="30121"/>
    <cellStyle name="Input 4 2 2 2 4" xfId="30122"/>
    <cellStyle name="Input 4 2 2 2 5" xfId="30123"/>
    <cellStyle name="Input 4 2 2 2 6" xfId="30124"/>
    <cellStyle name="Input 4 2 2 2 7" xfId="30125"/>
    <cellStyle name="Input 4 2 2 2 8" xfId="30126"/>
    <cellStyle name="Input 4 2 2 3" xfId="30127"/>
    <cellStyle name="Input 4 2 2 3 2" xfId="30128"/>
    <cellStyle name="Input 4 2 2 3 2 2" xfId="30129"/>
    <cellStyle name="Input 4 2 2 3 2 2 2" xfId="30130"/>
    <cellStyle name="Input 4 2 2 3 2 2 3" xfId="30131"/>
    <cellStyle name="Input 4 2 2 3 2 2 4" xfId="30132"/>
    <cellStyle name="Input 4 2 2 3 2 2 5" xfId="30133"/>
    <cellStyle name="Input 4 2 2 3 2 2 6" xfId="30134"/>
    <cellStyle name="Input 4 2 2 3 2 2 7" xfId="30135"/>
    <cellStyle name="Input 4 2 2 3 2 2 8" xfId="30136"/>
    <cellStyle name="Input 4 2 2 3 2 3" xfId="30137"/>
    <cellStyle name="Input 4 2 2 3 2 3 2" xfId="30138"/>
    <cellStyle name="Input 4 2 2 3 2 4" xfId="30139"/>
    <cellStyle name="Input 4 2 2 3 2 5" xfId="30140"/>
    <cellStyle name="Input 4 2 2 3 2 6" xfId="30141"/>
    <cellStyle name="Input 4 2 2 3 2 7" xfId="30142"/>
    <cellStyle name="Input 4 2 2 3 3" xfId="30143"/>
    <cellStyle name="Input 4 2 2 3 3 2" xfId="30144"/>
    <cellStyle name="Input 4 2 2 3 3 3" xfId="30145"/>
    <cellStyle name="Input 4 2 2 3 3 4" xfId="30146"/>
    <cellStyle name="Input 4 2 2 3 3 5" xfId="30147"/>
    <cellStyle name="Input 4 2 2 3 3 6" xfId="30148"/>
    <cellStyle name="Input 4 2 2 3 3 7" xfId="30149"/>
    <cellStyle name="Input 4 2 2 3 4" xfId="30150"/>
    <cellStyle name="Input 4 2 2 3 5" xfId="30151"/>
    <cellStyle name="Input 4 2 2 3 6" xfId="30152"/>
    <cellStyle name="Input 4 2 2 3 7" xfId="30153"/>
    <cellStyle name="Input 4 2 2 3 8" xfId="30154"/>
    <cellStyle name="Input 4 2 2 4" xfId="30155"/>
    <cellStyle name="Input 4 2 2 4 2" xfId="30156"/>
    <cellStyle name="Input 4 2 2 4 2 2" xfId="30157"/>
    <cellStyle name="Input 4 2 2 4 2 2 2" xfId="30158"/>
    <cellStyle name="Input 4 2 2 4 2 2 3" xfId="30159"/>
    <cellStyle name="Input 4 2 2 4 2 2 4" xfId="30160"/>
    <cellStyle name="Input 4 2 2 4 2 2 5" xfId="30161"/>
    <cellStyle name="Input 4 2 2 4 2 2 6" xfId="30162"/>
    <cellStyle name="Input 4 2 2 4 2 2 7" xfId="30163"/>
    <cellStyle name="Input 4 2 2 4 2 2 8" xfId="30164"/>
    <cellStyle name="Input 4 2 2 4 2 3" xfId="30165"/>
    <cellStyle name="Input 4 2 2 4 2 3 2" xfId="30166"/>
    <cellStyle name="Input 4 2 2 4 2 4" xfId="30167"/>
    <cellStyle name="Input 4 2 2 4 2 5" xfId="30168"/>
    <cellStyle name="Input 4 2 2 4 2 6" xfId="30169"/>
    <cellStyle name="Input 4 2 2 4 2 7" xfId="30170"/>
    <cellStyle name="Input 4 2 2 4 3" xfId="30171"/>
    <cellStyle name="Input 4 2 2 4 3 2" xfId="30172"/>
    <cellStyle name="Input 4 2 2 4 3 3" xfId="30173"/>
    <cellStyle name="Input 4 2 2 4 3 4" xfId="30174"/>
    <cellStyle name="Input 4 2 2 4 3 5" xfId="30175"/>
    <cellStyle name="Input 4 2 2 4 3 6" xfId="30176"/>
    <cellStyle name="Input 4 2 2 4 3 7" xfId="30177"/>
    <cellStyle name="Input 4 2 2 4 4" xfId="30178"/>
    <cellStyle name="Input 4 2 2 4 5" xfId="30179"/>
    <cellStyle name="Input 4 2 2 4 6" xfId="30180"/>
    <cellStyle name="Input 4 2 2 4 7" xfId="30181"/>
    <cellStyle name="Input 4 2 2 4 8" xfId="30182"/>
    <cellStyle name="Input 4 2 2 5" xfId="30183"/>
    <cellStyle name="Input 4 2 2 5 2" xfId="30184"/>
    <cellStyle name="Input 4 2 2 5 2 2" xfId="30185"/>
    <cellStyle name="Input 4 2 2 5 2 3" xfId="30186"/>
    <cellStyle name="Input 4 2 2 5 2 4" xfId="30187"/>
    <cellStyle name="Input 4 2 2 5 2 5" xfId="30188"/>
    <cellStyle name="Input 4 2 2 5 2 6" xfId="30189"/>
    <cellStyle name="Input 4 2 2 5 2 7" xfId="30190"/>
    <cellStyle name="Input 4 2 2 5 2 8" xfId="30191"/>
    <cellStyle name="Input 4 2 2 5 3" xfId="30192"/>
    <cellStyle name="Input 4 2 2 5 3 2" xfId="30193"/>
    <cellStyle name="Input 4 2 2 5 4" xfId="30194"/>
    <cellStyle name="Input 4 2 2 5 5" xfId="30195"/>
    <cellStyle name="Input 4 2 2 5 6" xfId="30196"/>
    <cellStyle name="Input 4 2 2 5 7" xfId="30197"/>
    <cellStyle name="Input 4 2 2 6" xfId="30198"/>
    <cellStyle name="Input 4 2 2 6 2" xfId="30199"/>
    <cellStyle name="Input 4 2 2 6 3" xfId="30200"/>
    <cellStyle name="Input 4 2 2 6 4" xfId="30201"/>
    <cellStyle name="Input 4 2 2 6 5" xfId="30202"/>
    <cellStyle name="Input 4 2 2 6 6" xfId="30203"/>
    <cellStyle name="Input 4 2 2 6 7" xfId="30204"/>
    <cellStyle name="Input 4 2 2 7" xfId="30205"/>
    <cellStyle name="Input 4 2 2 8" xfId="30206"/>
    <cellStyle name="Input 4 2 2 9" xfId="30207"/>
    <cellStyle name="Input 4 2 3" xfId="30208"/>
    <cellStyle name="Input 4 2 3 2" xfId="30209"/>
    <cellStyle name="Input 4 2 3 2 2" xfId="30210"/>
    <cellStyle name="Input 4 2 3 2 2 2" xfId="30211"/>
    <cellStyle name="Input 4 2 3 2 2 3" xfId="30212"/>
    <cellStyle name="Input 4 2 3 2 2 4" xfId="30213"/>
    <cellStyle name="Input 4 2 3 2 2 5" xfId="30214"/>
    <cellStyle name="Input 4 2 3 2 2 6" xfId="30215"/>
    <cellStyle name="Input 4 2 3 2 2 7" xfId="30216"/>
    <cellStyle name="Input 4 2 3 2 2 8" xfId="30217"/>
    <cellStyle name="Input 4 2 3 2 3" xfId="30218"/>
    <cellStyle name="Input 4 2 3 2 3 2" xfId="30219"/>
    <cellStyle name="Input 4 2 3 2 4" xfId="30220"/>
    <cellStyle name="Input 4 2 3 2 5" xfId="30221"/>
    <cellStyle name="Input 4 2 3 2 6" xfId="30222"/>
    <cellStyle name="Input 4 2 3 2 7" xfId="30223"/>
    <cellStyle name="Input 4 2 3 3" xfId="30224"/>
    <cellStyle name="Input 4 2 3 3 2" xfId="30225"/>
    <cellStyle name="Input 4 2 3 3 3" xfId="30226"/>
    <cellStyle name="Input 4 2 3 3 4" xfId="30227"/>
    <cellStyle name="Input 4 2 3 3 5" xfId="30228"/>
    <cellStyle name="Input 4 2 3 3 6" xfId="30229"/>
    <cellStyle name="Input 4 2 3 3 7" xfId="30230"/>
    <cellStyle name="Input 4 2 3 4" xfId="30231"/>
    <cellStyle name="Input 4 2 3 5" xfId="30232"/>
    <cellStyle name="Input 4 2 3 6" xfId="30233"/>
    <cellStyle name="Input 4 2 3 7" xfId="30234"/>
    <cellStyle name="Input 4 2 3 8" xfId="30235"/>
    <cellStyle name="Input 4 2 4" xfId="30236"/>
    <cellStyle name="Input 4 2 4 2" xfId="30237"/>
    <cellStyle name="Input 4 2 4 2 2" xfId="30238"/>
    <cellStyle name="Input 4 2 4 2 2 2" xfId="30239"/>
    <cellStyle name="Input 4 2 4 2 2 3" xfId="30240"/>
    <cellStyle name="Input 4 2 4 2 2 4" xfId="30241"/>
    <cellStyle name="Input 4 2 4 2 2 5" xfId="30242"/>
    <cellStyle name="Input 4 2 4 2 2 6" xfId="30243"/>
    <cellStyle name="Input 4 2 4 2 2 7" xfId="30244"/>
    <cellStyle name="Input 4 2 4 2 2 8" xfId="30245"/>
    <cellStyle name="Input 4 2 4 2 3" xfId="30246"/>
    <cellStyle name="Input 4 2 4 2 3 2" xfId="30247"/>
    <cellStyle name="Input 4 2 4 2 4" xfId="30248"/>
    <cellStyle name="Input 4 2 4 2 5" xfId="30249"/>
    <cellStyle name="Input 4 2 4 2 6" xfId="30250"/>
    <cellStyle name="Input 4 2 4 2 7" xfId="30251"/>
    <cellStyle name="Input 4 2 4 3" xfId="30252"/>
    <cellStyle name="Input 4 2 4 3 2" xfId="30253"/>
    <cellStyle name="Input 4 2 4 3 3" xfId="30254"/>
    <cellStyle name="Input 4 2 4 3 4" xfId="30255"/>
    <cellStyle name="Input 4 2 4 3 5" xfId="30256"/>
    <cellStyle name="Input 4 2 4 3 6" xfId="30257"/>
    <cellStyle name="Input 4 2 4 3 7" xfId="30258"/>
    <cellStyle name="Input 4 2 4 4" xfId="30259"/>
    <cellStyle name="Input 4 2 4 5" xfId="30260"/>
    <cellStyle name="Input 4 2 4 6" xfId="30261"/>
    <cellStyle name="Input 4 2 4 7" xfId="30262"/>
    <cellStyle name="Input 4 2 4 8" xfId="30263"/>
    <cellStyle name="Input 4 2 5" xfId="30264"/>
    <cellStyle name="Input 4 2 5 2" xfId="30265"/>
    <cellStyle name="Input 4 2 5 2 2" xfId="30266"/>
    <cellStyle name="Input 4 2 5 2 2 2" xfId="30267"/>
    <cellStyle name="Input 4 2 5 2 2 3" xfId="30268"/>
    <cellStyle name="Input 4 2 5 2 2 4" xfId="30269"/>
    <cellStyle name="Input 4 2 5 2 2 5" xfId="30270"/>
    <cellStyle name="Input 4 2 5 2 2 6" xfId="30271"/>
    <cellStyle name="Input 4 2 5 2 2 7" xfId="30272"/>
    <cellStyle name="Input 4 2 5 2 2 8" xfId="30273"/>
    <cellStyle name="Input 4 2 5 2 3" xfId="30274"/>
    <cellStyle name="Input 4 2 5 2 3 2" xfId="30275"/>
    <cellStyle name="Input 4 2 5 2 4" xfId="30276"/>
    <cellStyle name="Input 4 2 5 2 5" xfId="30277"/>
    <cellStyle name="Input 4 2 5 2 6" xfId="30278"/>
    <cellStyle name="Input 4 2 5 2 7" xfId="30279"/>
    <cellStyle name="Input 4 2 5 3" xfId="30280"/>
    <cellStyle name="Input 4 2 5 3 2" xfId="30281"/>
    <cellStyle name="Input 4 2 5 3 3" xfId="30282"/>
    <cellStyle name="Input 4 2 5 3 4" xfId="30283"/>
    <cellStyle name="Input 4 2 5 3 5" xfId="30284"/>
    <cellStyle name="Input 4 2 5 3 6" xfId="30285"/>
    <cellStyle name="Input 4 2 5 3 7" xfId="30286"/>
    <cellStyle name="Input 4 2 5 4" xfId="30287"/>
    <cellStyle name="Input 4 2 5 5" xfId="30288"/>
    <cellStyle name="Input 4 2 5 6" xfId="30289"/>
    <cellStyle name="Input 4 2 5 7" xfId="30290"/>
    <cellStyle name="Input 4 2 5 8" xfId="30291"/>
    <cellStyle name="Input 4 2 6" xfId="30292"/>
    <cellStyle name="Input 4 2 6 2" xfId="30293"/>
    <cellStyle name="Input 4 2 6 2 2" xfId="30294"/>
    <cellStyle name="Input 4 2 6 2 3" xfId="30295"/>
    <cellStyle name="Input 4 2 6 2 4" xfId="30296"/>
    <cellStyle name="Input 4 2 6 2 5" xfId="30297"/>
    <cellStyle name="Input 4 2 6 2 6" xfId="30298"/>
    <cellStyle name="Input 4 2 6 2 7" xfId="30299"/>
    <cellStyle name="Input 4 2 6 2 8" xfId="30300"/>
    <cellStyle name="Input 4 2 6 3" xfId="30301"/>
    <cellStyle name="Input 4 2 6 3 2" xfId="30302"/>
    <cellStyle name="Input 4 2 6 4" xfId="30303"/>
    <cellStyle name="Input 4 2 6 5" xfId="30304"/>
    <cellStyle name="Input 4 2 6 6" xfId="30305"/>
    <cellStyle name="Input 4 2 6 7" xfId="30306"/>
    <cellStyle name="Input 4 2 7" xfId="30307"/>
    <cellStyle name="Input 4 2 7 2" xfId="30308"/>
    <cellStyle name="Input 4 2 7 3" xfId="30309"/>
    <cellStyle name="Input 4 2 7 4" xfId="30310"/>
    <cellStyle name="Input 4 2 7 5" xfId="30311"/>
    <cellStyle name="Input 4 2 7 6" xfId="30312"/>
    <cellStyle name="Input 4 2 7 7" xfId="30313"/>
    <cellStyle name="Input 4 2 8" xfId="30314"/>
    <cellStyle name="Input 4 2 9" xfId="30315"/>
    <cellStyle name="Input 4 3" xfId="30316"/>
    <cellStyle name="Input 4 3 10" xfId="30317"/>
    <cellStyle name="Input 4 3 11" xfId="30318"/>
    <cellStyle name="Input 4 3 2" xfId="30319"/>
    <cellStyle name="Input 4 3 2 2" xfId="30320"/>
    <cellStyle name="Input 4 3 2 2 2" xfId="30321"/>
    <cellStyle name="Input 4 3 2 2 2 2" xfId="30322"/>
    <cellStyle name="Input 4 3 2 2 2 3" xfId="30323"/>
    <cellStyle name="Input 4 3 2 2 2 4" xfId="30324"/>
    <cellStyle name="Input 4 3 2 2 2 5" xfId="30325"/>
    <cellStyle name="Input 4 3 2 2 2 6" xfId="30326"/>
    <cellStyle name="Input 4 3 2 2 2 7" xfId="30327"/>
    <cellStyle name="Input 4 3 2 2 2 8" xfId="30328"/>
    <cellStyle name="Input 4 3 2 2 3" xfId="30329"/>
    <cellStyle name="Input 4 3 2 2 3 2" xfId="30330"/>
    <cellStyle name="Input 4 3 2 2 4" xfId="30331"/>
    <cellStyle name="Input 4 3 2 2 5" xfId="30332"/>
    <cellStyle name="Input 4 3 2 2 6" xfId="30333"/>
    <cellStyle name="Input 4 3 2 2 7" xfId="30334"/>
    <cellStyle name="Input 4 3 2 3" xfId="30335"/>
    <cellStyle name="Input 4 3 2 3 2" xfId="30336"/>
    <cellStyle name="Input 4 3 2 3 3" xfId="30337"/>
    <cellStyle name="Input 4 3 2 3 4" xfId="30338"/>
    <cellStyle name="Input 4 3 2 3 5" xfId="30339"/>
    <cellStyle name="Input 4 3 2 3 6" xfId="30340"/>
    <cellStyle name="Input 4 3 2 3 7" xfId="30341"/>
    <cellStyle name="Input 4 3 2 4" xfId="30342"/>
    <cellStyle name="Input 4 3 2 5" xfId="30343"/>
    <cellStyle name="Input 4 3 2 6" xfId="30344"/>
    <cellStyle name="Input 4 3 2 7" xfId="30345"/>
    <cellStyle name="Input 4 3 2 8" xfId="30346"/>
    <cellStyle name="Input 4 3 3" xfId="30347"/>
    <cellStyle name="Input 4 3 3 2" xfId="30348"/>
    <cellStyle name="Input 4 3 3 2 2" xfId="30349"/>
    <cellStyle name="Input 4 3 3 2 2 2" xfId="30350"/>
    <cellStyle name="Input 4 3 3 2 2 3" xfId="30351"/>
    <cellStyle name="Input 4 3 3 2 2 4" xfId="30352"/>
    <cellStyle name="Input 4 3 3 2 2 5" xfId="30353"/>
    <cellStyle name="Input 4 3 3 2 2 6" xfId="30354"/>
    <cellStyle name="Input 4 3 3 2 2 7" xfId="30355"/>
    <cellStyle name="Input 4 3 3 2 2 8" xfId="30356"/>
    <cellStyle name="Input 4 3 3 2 3" xfId="30357"/>
    <cellStyle name="Input 4 3 3 2 3 2" xfId="30358"/>
    <cellStyle name="Input 4 3 3 2 4" xfId="30359"/>
    <cellStyle name="Input 4 3 3 2 5" xfId="30360"/>
    <cellStyle name="Input 4 3 3 2 6" xfId="30361"/>
    <cellStyle name="Input 4 3 3 2 7" xfId="30362"/>
    <cellStyle name="Input 4 3 3 3" xfId="30363"/>
    <cellStyle name="Input 4 3 3 3 2" xfId="30364"/>
    <cellStyle name="Input 4 3 3 3 3" xfId="30365"/>
    <cellStyle name="Input 4 3 3 3 4" xfId="30366"/>
    <cellStyle name="Input 4 3 3 3 5" xfId="30367"/>
    <cellStyle name="Input 4 3 3 3 6" xfId="30368"/>
    <cellStyle name="Input 4 3 3 3 7" xfId="30369"/>
    <cellStyle name="Input 4 3 3 4" xfId="30370"/>
    <cellStyle name="Input 4 3 3 5" xfId="30371"/>
    <cellStyle name="Input 4 3 3 6" xfId="30372"/>
    <cellStyle name="Input 4 3 3 7" xfId="30373"/>
    <cellStyle name="Input 4 3 3 8" xfId="30374"/>
    <cellStyle name="Input 4 3 4" xfId="30375"/>
    <cellStyle name="Input 4 3 4 2" xfId="30376"/>
    <cellStyle name="Input 4 3 4 2 2" xfId="30377"/>
    <cellStyle name="Input 4 3 4 2 2 2" xfId="30378"/>
    <cellStyle name="Input 4 3 4 2 2 3" xfId="30379"/>
    <cellStyle name="Input 4 3 4 2 2 4" xfId="30380"/>
    <cellStyle name="Input 4 3 4 2 2 5" xfId="30381"/>
    <cellStyle name="Input 4 3 4 2 2 6" xfId="30382"/>
    <cellStyle name="Input 4 3 4 2 2 7" xfId="30383"/>
    <cellStyle name="Input 4 3 4 2 2 8" xfId="30384"/>
    <cellStyle name="Input 4 3 4 2 3" xfId="30385"/>
    <cellStyle name="Input 4 3 4 2 3 2" xfId="30386"/>
    <cellStyle name="Input 4 3 4 2 4" xfId="30387"/>
    <cellStyle name="Input 4 3 4 2 5" xfId="30388"/>
    <cellStyle name="Input 4 3 4 2 6" xfId="30389"/>
    <cellStyle name="Input 4 3 4 2 7" xfId="30390"/>
    <cellStyle name="Input 4 3 4 3" xfId="30391"/>
    <cellStyle name="Input 4 3 4 3 2" xfId="30392"/>
    <cellStyle name="Input 4 3 4 3 3" xfId="30393"/>
    <cellStyle name="Input 4 3 4 3 4" xfId="30394"/>
    <cellStyle name="Input 4 3 4 3 5" xfId="30395"/>
    <cellStyle name="Input 4 3 4 3 6" xfId="30396"/>
    <cellStyle name="Input 4 3 4 3 7" xfId="30397"/>
    <cellStyle name="Input 4 3 4 4" xfId="30398"/>
    <cellStyle name="Input 4 3 4 5" xfId="30399"/>
    <cellStyle name="Input 4 3 4 6" xfId="30400"/>
    <cellStyle name="Input 4 3 4 7" xfId="30401"/>
    <cellStyle name="Input 4 3 4 8" xfId="30402"/>
    <cellStyle name="Input 4 3 5" xfId="30403"/>
    <cellStyle name="Input 4 3 5 2" xfId="30404"/>
    <cellStyle name="Input 4 3 5 2 2" xfId="30405"/>
    <cellStyle name="Input 4 3 5 2 3" xfId="30406"/>
    <cellStyle name="Input 4 3 5 2 4" xfId="30407"/>
    <cellStyle name="Input 4 3 5 2 5" xfId="30408"/>
    <cellStyle name="Input 4 3 5 2 6" xfId="30409"/>
    <cellStyle name="Input 4 3 5 2 7" xfId="30410"/>
    <cellStyle name="Input 4 3 5 2 8" xfId="30411"/>
    <cellStyle name="Input 4 3 5 3" xfId="30412"/>
    <cellStyle name="Input 4 3 5 3 2" xfId="30413"/>
    <cellStyle name="Input 4 3 5 4" xfId="30414"/>
    <cellStyle name="Input 4 3 5 5" xfId="30415"/>
    <cellStyle name="Input 4 3 5 6" xfId="30416"/>
    <cellStyle name="Input 4 3 5 7" xfId="30417"/>
    <cellStyle name="Input 4 3 6" xfId="30418"/>
    <cellStyle name="Input 4 3 6 2" xfId="30419"/>
    <cellStyle name="Input 4 3 6 3" xfId="30420"/>
    <cellStyle name="Input 4 3 6 4" xfId="30421"/>
    <cellStyle name="Input 4 3 6 5" xfId="30422"/>
    <cellStyle name="Input 4 3 6 6" xfId="30423"/>
    <cellStyle name="Input 4 3 6 7" xfId="30424"/>
    <cellStyle name="Input 4 3 7" xfId="30425"/>
    <cellStyle name="Input 4 3 8" xfId="30426"/>
    <cellStyle name="Input 4 3 9" xfId="30427"/>
    <cellStyle name="Input 4 4" xfId="30428"/>
    <cellStyle name="Input 4 4 10" xfId="30429"/>
    <cellStyle name="Input 4 4 11" xfId="30430"/>
    <cellStyle name="Input 4 4 2" xfId="30431"/>
    <cellStyle name="Input 4 4 2 2" xfId="30432"/>
    <cellStyle name="Input 4 4 2 2 2" xfId="30433"/>
    <cellStyle name="Input 4 4 2 2 2 2" xfId="30434"/>
    <cellStyle name="Input 4 4 2 2 2 3" xfId="30435"/>
    <cellStyle name="Input 4 4 2 2 2 4" xfId="30436"/>
    <cellStyle name="Input 4 4 2 2 2 5" xfId="30437"/>
    <cellStyle name="Input 4 4 2 2 2 6" xfId="30438"/>
    <cellStyle name="Input 4 4 2 2 2 7" xfId="30439"/>
    <cellStyle name="Input 4 4 2 2 2 8" xfId="30440"/>
    <cellStyle name="Input 4 4 2 2 3" xfId="30441"/>
    <cellStyle name="Input 4 4 2 2 3 2" xfId="30442"/>
    <cellStyle name="Input 4 4 2 2 4" xfId="30443"/>
    <cellStyle name="Input 4 4 2 2 5" xfId="30444"/>
    <cellStyle name="Input 4 4 2 2 6" xfId="30445"/>
    <cellStyle name="Input 4 4 2 2 7" xfId="30446"/>
    <cellStyle name="Input 4 4 2 3" xfId="30447"/>
    <cellStyle name="Input 4 4 2 3 2" xfId="30448"/>
    <cellStyle name="Input 4 4 2 3 3" xfId="30449"/>
    <cellStyle name="Input 4 4 2 3 4" xfId="30450"/>
    <cellStyle name="Input 4 4 2 3 5" xfId="30451"/>
    <cellStyle name="Input 4 4 2 3 6" xfId="30452"/>
    <cellStyle name="Input 4 4 2 3 7" xfId="30453"/>
    <cellStyle name="Input 4 4 2 4" xfId="30454"/>
    <cellStyle name="Input 4 4 2 5" xfId="30455"/>
    <cellStyle name="Input 4 4 2 6" xfId="30456"/>
    <cellStyle name="Input 4 4 2 7" xfId="30457"/>
    <cellStyle name="Input 4 4 2 8" xfId="30458"/>
    <cellStyle name="Input 4 4 3" xfId="30459"/>
    <cellStyle name="Input 4 4 3 2" xfId="30460"/>
    <cellStyle name="Input 4 4 3 2 2" xfId="30461"/>
    <cellStyle name="Input 4 4 3 2 2 2" xfId="30462"/>
    <cellStyle name="Input 4 4 3 2 2 3" xfId="30463"/>
    <cellStyle name="Input 4 4 3 2 2 4" xfId="30464"/>
    <cellStyle name="Input 4 4 3 2 2 5" xfId="30465"/>
    <cellStyle name="Input 4 4 3 2 2 6" xfId="30466"/>
    <cellStyle name="Input 4 4 3 2 2 7" xfId="30467"/>
    <cellStyle name="Input 4 4 3 2 2 8" xfId="30468"/>
    <cellStyle name="Input 4 4 3 2 3" xfId="30469"/>
    <cellStyle name="Input 4 4 3 2 3 2" xfId="30470"/>
    <cellStyle name="Input 4 4 3 2 4" xfId="30471"/>
    <cellStyle name="Input 4 4 3 2 5" xfId="30472"/>
    <cellStyle name="Input 4 4 3 2 6" xfId="30473"/>
    <cellStyle name="Input 4 4 3 2 7" xfId="30474"/>
    <cellStyle name="Input 4 4 3 3" xfId="30475"/>
    <cellStyle name="Input 4 4 3 3 2" xfId="30476"/>
    <cellStyle name="Input 4 4 3 3 3" xfId="30477"/>
    <cellStyle name="Input 4 4 3 3 4" xfId="30478"/>
    <cellStyle name="Input 4 4 3 3 5" xfId="30479"/>
    <cellStyle name="Input 4 4 3 3 6" xfId="30480"/>
    <cellStyle name="Input 4 4 3 3 7" xfId="30481"/>
    <cellStyle name="Input 4 4 3 4" xfId="30482"/>
    <cellStyle name="Input 4 4 3 5" xfId="30483"/>
    <cellStyle name="Input 4 4 3 6" xfId="30484"/>
    <cellStyle name="Input 4 4 3 7" xfId="30485"/>
    <cellStyle name="Input 4 4 3 8" xfId="30486"/>
    <cellStyle name="Input 4 4 4" xfId="30487"/>
    <cellStyle name="Input 4 4 4 2" xfId="30488"/>
    <cellStyle name="Input 4 4 4 2 2" xfId="30489"/>
    <cellStyle name="Input 4 4 4 2 2 2" xfId="30490"/>
    <cellStyle name="Input 4 4 4 2 2 3" xfId="30491"/>
    <cellStyle name="Input 4 4 4 2 2 4" xfId="30492"/>
    <cellStyle name="Input 4 4 4 2 2 5" xfId="30493"/>
    <cellStyle name="Input 4 4 4 2 2 6" xfId="30494"/>
    <cellStyle name="Input 4 4 4 2 2 7" xfId="30495"/>
    <cellStyle name="Input 4 4 4 2 2 8" xfId="30496"/>
    <cellStyle name="Input 4 4 4 2 3" xfId="30497"/>
    <cellStyle name="Input 4 4 4 2 3 2" xfId="30498"/>
    <cellStyle name="Input 4 4 4 2 4" xfId="30499"/>
    <cellStyle name="Input 4 4 4 2 5" xfId="30500"/>
    <cellStyle name="Input 4 4 4 2 6" xfId="30501"/>
    <cellStyle name="Input 4 4 4 2 7" xfId="30502"/>
    <cellStyle name="Input 4 4 4 3" xfId="30503"/>
    <cellStyle name="Input 4 4 4 3 2" xfId="30504"/>
    <cellStyle name="Input 4 4 4 3 3" xfId="30505"/>
    <cellStyle name="Input 4 4 4 3 4" xfId="30506"/>
    <cellStyle name="Input 4 4 4 3 5" xfId="30507"/>
    <cellStyle name="Input 4 4 4 3 6" xfId="30508"/>
    <cellStyle name="Input 4 4 4 3 7" xfId="30509"/>
    <cellStyle name="Input 4 4 4 4" xfId="30510"/>
    <cellStyle name="Input 4 4 4 5" xfId="30511"/>
    <cellStyle name="Input 4 4 4 6" xfId="30512"/>
    <cellStyle name="Input 4 4 4 7" xfId="30513"/>
    <cellStyle name="Input 4 4 4 8" xfId="30514"/>
    <cellStyle name="Input 4 4 5" xfId="30515"/>
    <cellStyle name="Input 4 4 5 2" xfId="30516"/>
    <cellStyle name="Input 4 4 5 2 2" xfId="30517"/>
    <cellStyle name="Input 4 4 5 2 3" xfId="30518"/>
    <cellStyle name="Input 4 4 5 2 4" xfId="30519"/>
    <cellStyle name="Input 4 4 5 2 5" xfId="30520"/>
    <cellStyle name="Input 4 4 5 2 6" xfId="30521"/>
    <cellStyle name="Input 4 4 5 2 7" xfId="30522"/>
    <cellStyle name="Input 4 4 5 2 8" xfId="30523"/>
    <cellStyle name="Input 4 4 5 3" xfId="30524"/>
    <cellStyle name="Input 4 4 5 3 2" xfId="30525"/>
    <cellStyle name="Input 4 4 5 4" xfId="30526"/>
    <cellStyle name="Input 4 4 5 5" xfId="30527"/>
    <cellStyle name="Input 4 4 5 6" xfId="30528"/>
    <cellStyle name="Input 4 4 5 7" xfId="30529"/>
    <cellStyle name="Input 4 4 6" xfId="30530"/>
    <cellStyle name="Input 4 4 6 2" xfId="30531"/>
    <cellStyle name="Input 4 4 6 3" xfId="30532"/>
    <cellStyle name="Input 4 4 6 4" xfId="30533"/>
    <cellStyle name="Input 4 4 6 5" xfId="30534"/>
    <cellStyle name="Input 4 4 6 6" xfId="30535"/>
    <cellStyle name="Input 4 4 6 7" xfId="30536"/>
    <cellStyle name="Input 4 4 7" xfId="30537"/>
    <cellStyle name="Input 4 4 8" xfId="30538"/>
    <cellStyle name="Input 4 4 9" xfId="30539"/>
    <cellStyle name="Input 4 5" xfId="30540"/>
    <cellStyle name="Input 4 5 2" xfId="30541"/>
    <cellStyle name="Input 4 5 2 2" xfId="30542"/>
    <cellStyle name="Input 4 5 2 2 2" xfId="30543"/>
    <cellStyle name="Input 4 5 2 2 3" xfId="30544"/>
    <cellStyle name="Input 4 5 2 2 4" xfId="30545"/>
    <cellStyle name="Input 4 5 2 2 5" xfId="30546"/>
    <cellStyle name="Input 4 5 2 2 6" xfId="30547"/>
    <cellStyle name="Input 4 5 2 2 7" xfId="30548"/>
    <cellStyle name="Input 4 5 2 2 8" xfId="30549"/>
    <cellStyle name="Input 4 5 2 3" xfId="30550"/>
    <cellStyle name="Input 4 5 2 3 2" xfId="30551"/>
    <cellStyle name="Input 4 5 2 4" xfId="30552"/>
    <cellStyle name="Input 4 5 2 5" xfId="30553"/>
    <cellStyle name="Input 4 5 2 6" xfId="30554"/>
    <cellStyle name="Input 4 5 2 7" xfId="30555"/>
    <cellStyle name="Input 4 5 3" xfId="30556"/>
    <cellStyle name="Input 4 5 3 2" xfId="30557"/>
    <cellStyle name="Input 4 5 3 3" xfId="30558"/>
    <cellStyle name="Input 4 5 3 4" xfId="30559"/>
    <cellStyle name="Input 4 5 3 5" xfId="30560"/>
    <cellStyle name="Input 4 5 3 6" xfId="30561"/>
    <cellStyle name="Input 4 5 3 7" xfId="30562"/>
    <cellStyle name="Input 4 5 4" xfId="30563"/>
    <cellStyle name="Input 4 5 5" xfId="30564"/>
    <cellStyle name="Input 4 5 6" xfId="30565"/>
    <cellStyle name="Input 4 5 7" xfId="30566"/>
    <cellStyle name="Input 4 5 8" xfId="30567"/>
    <cellStyle name="Input 4 6" xfId="30568"/>
    <cellStyle name="Input 4 6 2" xfId="30569"/>
    <cellStyle name="Input 4 6 2 2" xfId="30570"/>
    <cellStyle name="Input 4 6 2 2 2" xfId="30571"/>
    <cellStyle name="Input 4 6 2 2 3" xfId="30572"/>
    <cellStyle name="Input 4 6 2 2 4" xfId="30573"/>
    <cellStyle name="Input 4 6 2 2 5" xfId="30574"/>
    <cellStyle name="Input 4 6 2 2 6" xfId="30575"/>
    <cellStyle name="Input 4 6 2 2 7" xfId="30576"/>
    <cellStyle name="Input 4 6 2 2 8" xfId="30577"/>
    <cellStyle name="Input 4 6 2 3" xfId="30578"/>
    <cellStyle name="Input 4 6 2 3 2" xfId="30579"/>
    <cellStyle name="Input 4 6 2 4" xfId="30580"/>
    <cellStyle name="Input 4 6 2 5" xfId="30581"/>
    <cellStyle name="Input 4 6 2 6" xfId="30582"/>
    <cellStyle name="Input 4 6 2 7" xfId="30583"/>
    <cellStyle name="Input 4 6 3" xfId="30584"/>
    <cellStyle name="Input 4 6 3 2" xfId="30585"/>
    <cellStyle name="Input 4 6 3 3" xfId="30586"/>
    <cellStyle name="Input 4 6 3 4" xfId="30587"/>
    <cellStyle name="Input 4 6 3 5" xfId="30588"/>
    <cellStyle name="Input 4 6 3 6" xfId="30589"/>
    <cellStyle name="Input 4 6 3 7" xfId="30590"/>
    <cellStyle name="Input 4 6 4" xfId="30591"/>
    <cellStyle name="Input 4 6 5" xfId="30592"/>
    <cellStyle name="Input 4 6 6" xfId="30593"/>
    <cellStyle name="Input 4 6 7" xfId="30594"/>
    <cellStyle name="Input 4 6 8" xfId="30595"/>
    <cellStyle name="Input 4 7" xfId="30596"/>
    <cellStyle name="Input 4 7 2" xfId="30597"/>
    <cellStyle name="Input 4 7 2 2" xfId="30598"/>
    <cellStyle name="Input 4 7 2 2 2" xfId="30599"/>
    <cellStyle name="Input 4 7 2 2 3" xfId="30600"/>
    <cellStyle name="Input 4 7 2 2 4" xfId="30601"/>
    <cellStyle name="Input 4 7 2 2 5" xfId="30602"/>
    <cellStyle name="Input 4 7 2 2 6" xfId="30603"/>
    <cellStyle name="Input 4 7 2 2 7" xfId="30604"/>
    <cellStyle name="Input 4 7 2 2 8" xfId="30605"/>
    <cellStyle name="Input 4 7 2 3" xfId="30606"/>
    <cellStyle name="Input 4 7 2 3 2" xfId="30607"/>
    <cellStyle name="Input 4 7 2 4" xfId="30608"/>
    <cellStyle name="Input 4 7 2 5" xfId="30609"/>
    <cellStyle name="Input 4 7 2 6" xfId="30610"/>
    <cellStyle name="Input 4 7 2 7" xfId="30611"/>
    <cellStyle name="Input 4 7 3" xfId="30612"/>
    <cellStyle name="Input 4 7 3 2" xfId="30613"/>
    <cellStyle name="Input 4 7 3 3" xfId="30614"/>
    <cellStyle name="Input 4 7 3 4" xfId="30615"/>
    <cellStyle name="Input 4 7 3 5" xfId="30616"/>
    <cellStyle name="Input 4 7 3 6" xfId="30617"/>
    <cellStyle name="Input 4 7 3 7" xfId="30618"/>
    <cellStyle name="Input 4 7 4" xfId="30619"/>
    <cellStyle name="Input 4 7 5" xfId="30620"/>
    <cellStyle name="Input 4 7 6" xfId="30621"/>
    <cellStyle name="Input 4 7 7" xfId="30622"/>
    <cellStyle name="Input 4 7 8" xfId="30623"/>
    <cellStyle name="Input 4 8" xfId="30624"/>
    <cellStyle name="Input 4 8 2" xfId="30625"/>
    <cellStyle name="Input 4 8 2 2" xfId="30626"/>
    <cellStyle name="Input 4 8 2 3" xfId="30627"/>
    <cellStyle name="Input 4 8 2 4" xfId="30628"/>
    <cellStyle name="Input 4 8 2 5" xfId="30629"/>
    <cellStyle name="Input 4 8 2 6" xfId="30630"/>
    <cellStyle name="Input 4 8 2 7" xfId="30631"/>
    <cellStyle name="Input 4 8 2 8" xfId="30632"/>
    <cellStyle name="Input 4 8 3" xfId="30633"/>
    <cellStyle name="Input 4 8 3 2" xfId="30634"/>
    <cellStyle name="Input 4 8 4" xfId="30635"/>
    <cellStyle name="Input 4 8 5" xfId="30636"/>
    <cellStyle name="Input 4 8 6" xfId="30637"/>
    <cellStyle name="Input 4 8 7" xfId="30638"/>
    <cellStyle name="Input 4 9" xfId="30639"/>
    <cellStyle name="Input 4 9 2" xfId="30640"/>
    <cellStyle name="Input 4 9 3" xfId="30641"/>
    <cellStyle name="Input 4 9 4" xfId="30642"/>
    <cellStyle name="Input 4 9 5" xfId="30643"/>
    <cellStyle name="Input 4 9 6" xfId="30644"/>
    <cellStyle name="Input 4 9 7" xfId="30645"/>
    <cellStyle name="Input 5" xfId="30646"/>
    <cellStyle name="Input 5 10" xfId="30647"/>
    <cellStyle name="Input 5 11" xfId="30648"/>
    <cellStyle name="Input 5 12" xfId="30649"/>
    <cellStyle name="Input 5 13" xfId="30650"/>
    <cellStyle name="Input 5 14" xfId="30651"/>
    <cellStyle name="Input 5 2" xfId="30652"/>
    <cellStyle name="Input 5 2 10" xfId="30653"/>
    <cellStyle name="Input 5 2 11" xfId="30654"/>
    <cellStyle name="Input 5 2 12" xfId="30655"/>
    <cellStyle name="Input 5 2 2" xfId="30656"/>
    <cellStyle name="Input 5 2 2 10" xfId="30657"/>
    <cellStyle name="Input 5 2 2 11" xfId="30658"/>
    <cellStyle name="Input 5 2 2 2" xfId="30659"/>
    <cellStyle name="Input 5 2 2 2 2" xfId="30660"/>
    <cellStyle name="Input 5 2 2 2 2 2" xfId="30661"/>
    <cellStyle name="Input 5 2 2 2 2 2 2" xfId="30662"/>
    <cellStyle name="Input 5 2 2 2 2 2 3" xfId="30663"/>
    <cellStyle name="Input 5 2 2 2 2 2 4" xfId="30664"/>
    <cellStyle name="Input 5 2 2 2 2 2 5" xfId="30665"/>
    <cellStyle name="Input 5 2 2 2 2 2 6" xfId="30666"/>
    <cellStyle name="Input 5 2 2 2 2 2 7" xfId="30667"/>
    <cellStyle name="Input 5 2 2 2 2 2 8" xfId="30668"/>
    <cellStyle name="Input 5 2 2 2 2 3" xfId="30669"/>
    <cellStyle name="Input 5 2 2 2 2 3 2" xfId="30670"/>
    <cellStyle name="Input 5 2 2 2 2 4" xfId="30671"/>
    <cellStyle name="Input 5 2 2 2 2 5" xfId="30672"/>
    <cellStyle name="Input 5 2 2 2 2 6" xfId="30673"/>
    <cellStyle name="Input 5 2 2 2 2 7" xfId="30674"/>
    <cellStyle name="Input 5 2 2 2 3" xfId="30675"/>
    <cellStyle name="Input 5 2 2 2 3 2" xfId="30676"/>
    <cellStyle name="Input 5 2 2 2 3 3" xfId="30677"/>
    <cellStyle name="Input 5 2 2 2 3 4" xfId="30678"/>
    <cellStyle name="Input 5 2 2 2 3 5" xfId="30679"/>
    <cellStyle name="Input 5 2 2 2 3 6" xfId="30680"/>
    <cellStyle name="Input 5 2 2 2 3 7" xfId="30681"/>
    <cellStyle name="Input 5 2 2 2 4" xfId="30682"/>
    <cellStyle name="Input 5 2 2 2 5" xfId="30683"/>
    <cellStyle name="Input 5 2 2 2 6" xfId="30684"/>
    <cellStyle name="Input 5 2 2 2 7" xfId="30685"/>
    <cellStyle name="Input 5 2 2 2 8" xfId="30686"/>
    <cellStyle name="Input 5 2 2 3" xfId="30687"/>
    <cellStyle name="Input 5 2 2 3 2" xfId="30688"/>
    <cellStyle name="Input 5 2 2 3 2 2" xfId="30689"/>
    <cellStyle name="Input 5 2 2 3 2 2 2" xfId="30690"/>
    <cellStyle name="Input 5 2 2 3 2 2 3" xfId="30691"/>
    <cellStyle name="Input 5 2 2 3 2 2 4" xfId="30692"/>
    <cellStyle name="Input 5 2 2 3 2 2 5" xfId="30693"/>
    <cellStyle name="Input 5 2 2 3 2 2 6" xfId="30694"/>
    <cellStyle name="Input 5 2 2 3 2 2 7" xfId="30695"/>
    <cellStyle name="Input 5 2 2 3 2 2 8" xfId="30696"/>
    <cellStyle name="Input 5 2 2 3 2 3" xfId="30697"/>
    <cellStyle name="Input 5 2 2 3 2 3 2" xfId="30698"/>
    <cellStyle name="Input 5 2 2 3 2 4" xfId="30699"/>
    <cellStyle name="Input 5 2 2 3 2 5" xfId="30700"/>
    <cellStyle name="Input 5 2 2 3 2 6" xfId="30701"/>
    <cellStyle name="Input 5 2 2 3 2 7" xfId="30702"/>
    <cellStyle name="Input 5 2 2 3 3" xfId="30703"/>
    <cellStyle name="Input 5 2 2 3 3 2" xfId="30704"/>
    <cellStyle name="Input 5 2 2 3 3 3" xfId="30705"/>
    <cellStyle name="Input 5 2 2 3 3 4" xfId="30706"/>
    <cellStyle name="Input 5 2 2 3 3 5" xfId="30707"/>
    <cellStyle name="Input 5 2 2 3 3 6" xfId="30708"/>
    <cellStyle name="Input 5 2 2 3 3 7" xfId="30709"/>
    <cellStyle name="Input 5 2 2 3 4" xfId="30710"/>
    <cellStyle name="Input 5 2 2 3 5" xfId="30711"/>
    <cellStyle name="Input 5 2 2 3 6" xfId="30712"/>
    <cellStyle name="Input 5 2 2 3 7" xfId="30713"/>
    <cellStyle name="Input 5 2 2 3 8" xfId="30714"/>
    <cellStyle name="Input 5 2 2 4" xfId="30715"/>
    <cellStyle name="Input 5 2 2 4 2" xfId="30716"/>
    <cellStyle name="Input 5 2 2 4 2 2" xfId="30717"/>
    <cellStyle name="Input 5 2 2 4 2 2 2" xfId="30718"/>
    <cellStyle name="Input 5 2 2 4 2 2 3" xfId="30719"/>
    <cellStyle name="Input 5 2 2 4 2 2 4" xfId="30720"/>
    <cellStyle name="Input 5 2 2 4 2 2 5" xfId="30721"/>
    <cellStyle name="Input 5 2 2 4 2 2 6" xfId="30722"/>
    <cellStyle name="Input 5 2 2 4 2 2 7" xfId="30723"/>
    <cellStyle name="Input 5 2 2 4 2 2 8" xfId="30724"/>
    <cellStyle name="Input 5 2 2 4 2 3" xfId="30725"/>
    <cellStyle name="Input 5 2 2 4 2 3 2" xfId="30726"/>
    <cellStyle name="Input 5 2 2 4 2 4" xfId="30727"/>
    <cellStyle name="Input 5 2 2 4 2 5" xfId="30728"/>
    <cellStyle name="Input 5 2 2 4 2 6" xfId="30729"/>
    <cellStyle name="Input 5 2 2 4 2 7" xfId="30730"/>
    <cellStyle name="Input 5 2 2 4 3" xfId="30731"/>
    <cellStyle name="Input 5 2 2 4 3 2" xfId="30732"/>
    <cellStyle name="Input 5 2 2 4 3 3" xfId="30733"/>
    <cellStyle name="Input 5 2 2 4 3 4" xfId="30734"/>
    <cellStyle name="Input 5 2 2 4 3 5" xfId="30735"/>
    <cellStyle name="Input 5 2 2 4 3 6" xfId="30736"/>
    <cellStyle name="Input 5 2 2 4 3 7" xfId="30737"/>
    <cellStyle name="Input 5 2 2 4 4" xfId="30738"/>
    <cellStyle name="Input 5 2 2 4 5" xfId="30739"/>
    <cellStyle name="Input 5 2 2 4 6" xfId="30740"/>
    <cellStyle name="Input 5 2 2 4 7" xfId="30741"/>
    <cellStyle name="Input 5 2 2 4 8" xfId="30742"/>
    <cellStyle name="Input 5 2 2 5" xfId="30743"/>
    <cellStyle name="Input 5 2 2 5 2" xfId="30744"/>
    <cellStyle name="Input 5 2 2 5 2 2" xfId="30745"/>
    <cellStyle name="Input 5 2 2 5 2 3" xfId="30746"/>
    <cellStyle name="Input 5 2 2 5 2 4" xfId="30747"/>
    <cellStyle name="Input 5 2 2 5 2 5" xfId="30748"/>
    <cellStyle name="Input 5 2 2 5 2 6" xfId="30749"/>
    <cellStyle name="Input 5 2 2 5 2 7" xfId="30750"/>
    <cellStyle name="Input 5 2 2 5 2 8" xfId="30751"/>
    <cellStyle name="Input 5 2 2 5 3" xfId="30752"/>
    <cellStyle name="Input 5 2 2 5 3 2" xfId="30753"/>
    <cellStyle name="Input 5 2 2 5 4" xfId="30754"/>
    <cellStyle name="Input 5 2 2 5 5" xfId="30755"/>
    <cellStyle name="Input 5 2 2 5 6" xfId="30756"/>
    <cellStyle name="Input 5 2 2 5 7" xfId="30757"/>
    <cellStyle name="Input 5 2 2 6" xfId="30758"/>
    <cellStyle name="Input 5 2 2 6 2" xfId="30759"/>
    <cellStyle name="Input 5 2 2 6 3" xfId="30760"/>
    <cellStyle name="Input 5 2 2 6 4" xfId="30761"/>
    <cellStyle name="Input 5 2 2 6 5" xfId="30762"/>
    <cellStyle name="Input 5 2 2 6 6" xfId="30763"/>
    <cellStyle name="Input 5 2 2 6 7" xfId="30764"/>
    <cellStyle name="Input 5 2 2 7" xfId="30765"/>
    <cellStyle name="Input 5 2 2 8" xfId="30766"/>
    <cellStyle name="Input 5 2 2 9" xfId="30767"/>
    <cellStyle name="Input 5 2 3" xfId="30768"/>
    <cellStyle name="Input 5 2 3 2" xfId="30769"/>
    <cellStyle name="Input 5 2 3 2 2" xfId="30770"/>
    <cellStyle name="Input 5 2 3 2 2 2" xfId="30771"/>
    <cellStyle name="Input 5 2 3 2 2 3" xfId="30772"/>
    <cellStyle name="Input 5 2 3 2 2 4" xfId="30773"/>
    <cellStyle name="Input 5 2 3 2 2 5" xfId="30774"/>
    <cellStyle name="Input 5 2 3 2 2 6" xfId="30775"/>
    <cellStyle name="Input 5 2 3 2 2 7" xfId="30776"/>
    <cellStyle name="Input 5 2 3 2 2 8" xfId="30777"/>
    <cellStyle name="Input 5 2 3 2 3" xfId="30778"/>
    <cellStyle name="Input 5 2 3 2 3 2" xfId="30779"/>
    <cellStyle name="Input 5 2 3 2 4" xfId="30780"/>
    <cellStyle name="Input 5 2 3 2 5" xfId="30781"/>
    <cellStyle name="Input 5 2 3 2 6" xfId="30782"/>
    <cellStyle name="Input 5 2 3 2 7" xfId="30783"/>
    <cellStyle name="Input 5 2 3 3" xfId="30784"/>
    <cellStyle name="Input 5 2 3 3 2" xfId="30785"/>
    <cellStyle name="Input 5 2 3 3 3" xfId="30786"/>
    <cellStyle name="Input 5 2 3 3 4" xfId="30787"/>
    <cellStyle name="Input 5 2 3 3 5" xfId="30788"/>
    <cellStyle name="Input 5 2 3 3 6" xfId="30789"/>
    <cellStyle name="Input 5 2 3 3 7" xfId="30790"/>
    <cellStyle name="Input 5 2 3 4" xfId="30791"/>
    <cellStyle name="Input 5 2 3 5" xfId="30792"/>
    <cellStyle name="Input 5 2 3 6" xfId="30793"/>
    <cellStyle name="Input 5 2 3 7" xfId="30794"/>
    <cellStyle name="Input 5 2 3 8" xfId="30795"/>
    <cellStyle name="Input 5 2 4" xfId="30796"/>
    <cellStyle name="Input 5 2 4 2" xfId="30797"/>
    <cellStyle name="Input 5 2 4 2 2" xfId="30798"/>
    <cellStyle name="Input 5 2 4 2 2 2" xfId="30799"/>
    <cellStyle name="Input 5 2 4 2 2 3" xfId="30800"/>
    <cellStyle name="Input 5 2 4 2 2 4" xfId="30801"/>
    <cellStyle name="Input 5 2 4 2 2 5" xfId="30802"/>
    <cellStyle name="Input 5 2 4 2 2 6" xfId="30803"/>
    <cellStyle name="Input 5 2 4 2 2 7" xfId="30804"/>
    <cellStyle name="Input 5 2 4 2 2 8" xfId="30805"/>
    <cellStyle name="Input 5 2 4 2 3" xfId="30806"/>
    <cellStyle name="Input 5 2 4 2 3 2" xfId="30807"/>
    <cellStyle name="Input 5 2 4 2 4" xfId="30808"/>
    <cellStyle name="Input 5 2 4 2 5" xfId="30809"/>
    <cellStyle name="Input 5 2 4 2 6" xfId="30810"/>
    <cellStyle name="Input 5 2 4 2 7" xfId="30811"/>
    <cellStyle name="Input 5 2 4 3" xfId="30812"/>
    <cellStyle name="Input 5 2 4 3 2" xfId="30813"/>
    <cellStyle name="Input 5 2 4 3 3" xfId="30814"/>
    <cellStyle name="Input 5 2 4 3 4" xfId="30815"/>
    <cellStyle name="Input 5 2 4 3 5" xfId="30816"/>
    <cellStyle name="Input 5 2 4 3 6" xfId="30817"/>
    <cellStyle name="Input 5 2 4 3 7" xfId="30818"/>
    <cellStyle name="Input 5 2 4 4" xfId="30819"/>
    <cellStyle name="Input 5 2 4 5" xfId="30820"/>
    <cellStyle name="Input 5 2 4 6" xfId="30821"/>
    <cellStyle name="Input 5 2 4 7" xfId="30822"/>
    <cellStyle name="Input 5 2 4 8" xfId="30823"/>
    <cellStyle name="Input 5 2 5" xfId="30824"/>
    <cellStyle name="Input 5 2 5 2" xfId="30825"/>
    <cellStyle name="Input 5 2 5 2 2" xfId="30826"/>
    <cellStyle name="Input 5 2 5 2 2 2" xfId="30827"/>
    <cellStyle name="Input 5 2 5 2 2 3" xfId="30828"/>
    <cellStyle name="Input 5 2 5 2 2 4" xfId="30829"/>
    <cellStyle name="Input 5 2 5 2 2 5" xfId="30830"/>
    <cellStyle name="Input 5 2 5 2 2 6" xfId="30831"/>
    <cellStyle name="Input 5 2 5 2 2 7" xfId="30832"/>
    <cellStyle name="Input 5 2 5 2 2 8" xfId="30833"/>
    <cellStyle name="Input 5 2 5 2 3" xfId="30834"/>
    <cellStyle name="Input 5 2 5 2 3 2" xfId="30835"/>
    <cellStyle name="Input 5 2 5 2 4" xfId="30836"/>
    <cellStyle name="Input 5 2 5 2 5" xfId="30837"/>
    <cellStyle name="Input 5 2 5 2 6" xfId="30838"/>
    <cellStyle name="Input 5 2 5 2 7" xfId="30839"/>
    <cellStyle name="Input 5 2 5 3" xfId="30840"/>
    <cellStyle name="Input 5 2 5 3 2" xfId="30841"/>
    <cellStyle name="Input 5 2 5 3 3" xfId="30842"/>
    <cellStyle name="Input 5 2 5 3 4" xfId="30843"/>
    <cellStyle name="Input 5 2 5 3 5" xfId="30844"/>
    <cellStyle name="Input 5 2 5 3 6" xfId="30845"/>
    <cellStyle name="Input 5 2 5 3 7" xfId="30846"/>
    <cellStyle name="Input 5 2 5 4" xfId="30847"/>
    <cellStyle name="Input 5 2 5 5" xfId="30848"/>
    <cellStyle name="Input 5 2 5 6" xfId="30849"/>
    <cellStyle name="Input 5 2 5 7" xfId="30850"/>
    <cellStyle name="Input 5 2 5 8" xfId="30851"/>
    <cellStyle name="Input 5 2 6" xfId="30852"/>
    <cellStyle name="Input 5 2 6 2" xfId="30853"/>
    <cellStyle name="Input 5 2 6 2 2" xfId="30854"/>
    <cellStyle name="Input 5 2 6 2 3" xfId="30855"/>
    <cellStyle name="Input 5 2 6 2 4" xfId="30856"/>
    <cellStyle name="Input 5 2 6 2 5" xfId="30857"/>
    <cellStyle name="Input 5 2 6 2 6" xfId="30858"/>
    <cellStyle name="Input 5 2 6 2 7" xfId="30859"/>
    <cellStyle name="Input 5 2 6 2 8" xfId="30860"/>
    <cellStyle name="Input 5 2 6 3" xfId="30861"/>
    <cellStyle name="Input 5 2 6 3 2" xfId="30862"/>
    <cellStyle name="Input 5 2 6 4" xfId="30863"/>
    <cellStyle name="Input 5 2 6 5" xfId="30864"/>
    <cellStyle name="Input 5 2 6 6" xfId="30865"/>
    <cellStyle name="Input 5 2 6 7" xfId="30866"/>
    <cellStyle name="Input 5 2 7" xfId="30867"/>
    <cellStyle name="Input 5 2 7 2" xfId="30868"/>
    <cellStyle name="Input 5 2 7 3" xfId="30869"/>
    <cellStyle name="Input 5 2 7 4" xfId="30870"/>
    <cellStyle name="Input 5 2 7 5" xfId="30871"/>
    <cellStyle name="Input 5 2 7 6" xfId="30872"/>
    <cellStyle name="Input 5 2 7 7" xfId="30873"/>
    <cellStyle name="Input 5 2 8" xfId="30874"/>
    <cellStyle name="Input 5 2 9" xfId="30875"/>
    <cellStyle name="Input 5 3" xfId="30876"/>
    <cellStyle name="Input 5 3 10" xfId="30877"/>
    <cellStyle name="Input 5 3 11" xfId="30878"/>
    <cellStyle name="Input 5 3 2" xfId="30879"/>
    <cellStyle name="Input 5 3 2 2" xfId="30880"/>
    <cellStyle name="Input 5 3 2 2 2" xfId="30881"/>
    <cellStyle name="Input 5 3 2 2 2 2" xfId="30882"/>
    <cellStyle name="Input 5 3 2 2 2 3" xfId="30883"/>
    <cellStyle name="Input 5 3 2 2 2 4" xfId="30884"/>
    <cellStyle name="Input 5 3 2 2 2 5" xfId="30885"/>
    <cellStyle name="Input 5 3 2 2 2 6" xfId="30886"/>
    <cellStyle name="Input 5 3 2 2 2 7" xfId="30887"/>
    <cellStyle name="Input 5 3 2 2 2 8" xfId="30888"/>
    <cellStyle name="Input 5 3 2 2 3" xfId="30889"/>
    <cellStyle name="Input 5 3 2 2 3 2" xfId="30890"/>
    <cellStyle name="Input 5 3 2 2 4" xfId="30891"/>
    <cellStyle name="Input 5 3 2 2 5" xfId="30892"/>
    <cellStyle name="Input 5 3 2 2 6" xfId="30893"/>
    <cellStyle name="Input 5 3 2 2 7" xfId="30894"/>
    <cellStyle name="Input 5 3 2 3" xfId="30895"/>
    <cellStyle name="Input 5 3 2 3 2" xfId="30896"/>
    <cellStyle name="Input 5 3 2 3 3" xfId="30897"/>
    <cellStyle name="Input 5 3 2 3 4" xfId="30898"/>
    <cellStyle name="Input 5 3 2 3 5" xfId="30899"/>
    <cellStyle name="Input 5 3 2 3 6" xfId="30900"/>
    <cellStyle name="Input 5 3 2 3 7" xfId="30901"/>
    <cellStyle name="Input 5 3 2 4" xfId="30902"/>
    <cellStyle name="Input 5 3 2 5" xfId="30903"/>
    <cellStyle name="Input 5 3 2 6" xfId="30904"/>
    <cellStyle name="Input 5 3 2 7" xfId="30905"/>
    <cellStyle name="Input 5 3 2 8" xfId="30906"/>
    <cellStyle name="Input 5 3 3" xfId="30907"/>
    <cellStyle name="Input 5 3 3 2" xfId="30908"/>
    <cellStyle name="Input 5 3 3 2 2" xfId="30909"/>
    <cellStyle name="Input 5 3 3 2 2 2" xfId="30910"/>
    <cellStyle name="Input 5 3 3 2 2 3" xfId="30911"/>
    <cellStyle name="Input 5 3 3 2 2 4" xfId="30912"/>
    <cellStyle name="Input 5 3 3 2 2 5" xfId="30913"/>
    <cellStyle name="Input 5 3 3 2 2 6" xfId="30914"/>
    <cellStyle name="Input 5 3 3 2 2 7" xfId="30915"/>
    <cellStyle name="Input 5 3 3 2 2 8" xfId="30916"/>
    <cellStyle name="Input 5 3 3 2 3" xfId="30917"/>
    <cellStyle name="Input 5 3 3 2 3 2" xfId="30918"/>
    <cellStyle name="Input 5 3 3 2 4" xfId="30919"/>
    <cellStyle name="Input 5 3 3 2 5" xfId="30920"/>
    <cellStyle name="Input 5 3 3 2 6" xfId="30921"/>
    <cellStyle name="Input 5 3 3 2 7" xfId="30922"/>
    <cellStyle name="Input 5 3 3 3" xfId="30923"/>
    <cellStyle name="Input 5 3 3 3 2" xfId="30924"/>
    <cellStyle name="Input 5 3 3 3 3" xfId="30925"/>
    <cellStyle name="Input 5 3 3 3 4" xfId="30926"/>
    <cellStyle name="Input 5 3 3 3 5" xfId="30927"/>
    <cellStyle name="Input 5 3 3 3 6" xfId="30928"/>
    <cellStyle name="Input 5 3 3 3 7" xfId="30929"/>
    <cellStyle name="Input 5 3 3 4" xfId="30930"/>
    <cellStyle name="Input 5 3 3 5" xfId="30931"/>
    <cellStyle name="Input 5 3 3 6" xfId="30932"/>
    <cellStyle name="Input 5 3 3 7" xfId="30933"/>
    <cellStyle name="Input 5 3 3 8" xfId="30934"/>
    <cellStyle name="Input 5 3 4" xfId="30935"/>
    <cellStyle name="Input 5 3 4 2" xfId="30936"/>
    <cellStyle name="Input 5 3 4 2 2" xfId="30937"/>
    <cellStyle name="Input 5 3 4 2 2 2" xfId="30938"/>
    <cellStyle name="Input 5 3 4 2 2 3" xfId="30939"/>
    <cellStyle name="Input 5 3 4 2 2 4" xfId="30940"/>
    <cellStyle name="Input 5 3 4 2 2 5" xfId="30941"/>
    <cellStyle name="Input 5 3 4 2 2 6" xfId="30942"/>
    <cellStyle name="Input 5 3 4 2 2 7" xfId="30943"/>
    <cellStyle name="Input 5 3 4 2 2 8" xfId="30944"/>
    <cellStyle name="Input 5 3 4 2 3" xfId="30945"/>
    <cellStyle name="Input 5 3 4 2 3 2" xfId="30946"/>
    <cellStyle name="Input 5 3 4 2 4" xfId="30947"/>
    <cellStyle name="Input 5 3 4 2 5" xfId="30948"/>
    <cellStyle name="Input 5 3 4 2 6" xfId="30949"/>
    <cellStyle name="Input 5 3 4 2 7" xfId="30950"/>
    <cellStyle name="Input 5 3 4 3" xfId="30951"/>
    <cellStyle name="Input 5 3 4 3 2" xfId="30952"/>
    <cellStyle name="Input 5 3 4 3 3" xfId="30953"/>
    <cellStyle name="Input 5 3 4 3 4" xfId="30954"/>
    <cellStyle name="Input 5 3 4 3 5" xfId="30955"/>
    <cellStyle name="Input 5 3 4 3 6" xfId="30956"/>
    <cellStyle name="Input 5 3 4 3 7" xfId="30957"/>
    <cellStyle name="Input 5 3 4 4" xfId="30958"/>
    <cellStyle name="Input 5 3 4 5" xfId="30959"/>
    <cellStyle name="Input 5 3 4 6" xfId="30960"/>
    <cellStyle name="Input 5 3 4 7" xfId="30961"/>
    <cellStyle name="Input 5 3 4 8" xfId="30962"/>
    <cellStyle name="Input 5 3 5" xfId="30963"/>
    <cellStyle name="Input 5 3 5 2" xfId="30964"/>
    <cellStyle name="Input 5 3 5 2 2" xfId="30965"/>
    <cellStyle name="Input 5 3 5 2 3" xfId="30966"/>
    <cellStyle name="Input 5 3 5 2 4" xfId="30967"/>
    <cellStyle name="Input 5 3 5 2 5" xfId="30968"/>
    <cellStyle name="Input 5 3 5 2 6" xfId="30969"/>
    <cellStyle name="Input 5 3 5 2 7" xfId="30970"/>
    <cellStyle name="Input 5 3 5 2 8" xfId="30971"/>
    <cellStyle name="Input 5 3 5 3" xfId="30972"/>
    <cellStyle name="Input 5 3 5 3 2" xfId="30973"/>
    <cellStyle name="Input 5 3 5 4" xfId="30974"/>
    <cellStyle name="Input 5 3 5 5" xfId="30975"/>
    <cellStyle name="Input 5 3 5 6" xfId="30976"/>
    <cellStyle name="Input 5 3 5 7" xfId="30977"/>
    <cellStyle name="Input 5 3 6" xfId="30978"/>
    <cellStyle name="Input 5 3 6 2" xfId="30979"/>
    <cellStyle name="Input 5 3 6 3" xfId="30980"/>
    <cellStyle name="Input 5 3 6 4" xfId="30981"/>
    <cellStyle name="Input 5 3 6 5" xfId="30982"/>
    <cellStyle name="Input 5 3 6 6" xfId="30983"/>
    <cellStyle name="Input 5 3 6 7" xfId="30984"/>
    <cellStyle name="Input 5 3 7" xfId="30985"/>
    <cellStyle name="Input 5 3 8" xfId="30986"/>
    <cellStyle name="Input 5 3 9" xfId="30987"/>
    <cellStyle name="Input 5 4" xfId="30988"/>
    <cellStyle name="Input 5 4 10" xfId="30989"/>
    <cellStyle name="Input 5 4 11" xfId="30990"/>
    <cellStyle name="Input 5 4 2" xfId="30991"/>
    <cellStyle name="Input 5 4 2 2" xfId="30992"/>
    <cellStyle name="Input 5 4 2 2 2" xfId="30993"/>
    <cellStyle name="Input 5 4 2 2 2 2" xfId="30994"/>
    <cellStyle name="Input 5 4 2 2 2 3" xfId="30995"/>
    <cellStyle name="Input 5 4 2 2 2 4" xfId="30996"/>
    <cellStyle name="Input 5 4 2 2 2 5" xfId="30997"/>
    <cellStyle name="Input 5 4 2 2 2 6" xfId="30998"/>
    <cellStyle name="Input 5 4 2 2 2 7" xfId="30999"/>
    <cellStyle name="Input 5 4 2 2 2 8" xfId="31000"/>
    <cellStyle name="Input 5 4 2 2 3" xfId="31001"/>
    <cellStyle name="Input 5 4 2 2 3 2" xfId="31002"/>
    <cellStyle name="Input 5 4 2 2 4" xfId="31003"/>
    <cellStyle name="Input 5 4 2 2 5" xfId="31004"/>
    <cellStyle name="Input 5 4 2 2 6" xfId="31005"/>
    <cellStyle name="Input 5 4 2 2 7" xfId="31006"/>
    <cellStyle name="Input 5 4 2 3" xfId="31007"/>
    <cellStyle name="Input 5 4 2 3 2" xfId="31008"/>
    <cellStyle name="Input 5 4 2 3 3" xfId="31009"/>
    <cellStyle name="Input 5 4 2 3 4" xfId="31010"/>
    <cellStyle name="Input 5 4 2 3 5" xfId="31011"/>
    <cellStyle name="Input 5 4 2 3 6" xfId="31012"/>
    <cellStyle name="Input 5 4 2 3 7" xfId="31013"/>
    <cellStyle name="Input 5 4 2 4" xfId="31014"/>
    <cellStyle name="Input 5 4 2 5" xfId="31015"/>
    <cellStyle name="Input 5 4 2 6" xfId="31016"/>
    <cellStyle name="Input 5 4 2 7" xfId="31017"/>
    <cellStyle name="Input 5 4 2 8" xfId="31018"/>
    <cellStyle name="Input 5 4 3" xfId="31019"/>
    <cellStyle name="Input 5 4 3 2" xfId="31020"/>
    <cellStyle name="Input 5 4 3 2 2" xfId="31021"/>
    <cellStyle name="Input 5 4 3 2 2 2" xfId="31022"/>
    <cellStyle name="Input 5 4 3 2 2 3" xfId="31023"/>
    <cellStyle name="Input 5 4 3 2 2 4" xfId="31024"/>
    <cellStyle name="Input 5 4 3 2 2 5" xfId="31025"/>
    <cellStyle name="Input 5 4 3 2 2 6" xfId="31026"/>
    <cellStyle name="Input 5 4 3 2 2 7" xfId="31027"/>
    <cellStyle name="Input 5 4 3 2 2 8" xfId="31028"/>
    <cellStyle name="Input 5 4 3 2 3" xfId="31029"/>
    <cellStyle name="Input 5 4 3 2 3 2" xfId="31030"/>
    <cellStyle name="Input 5 4 3 2 4" xfId="31031"/>
    <cellStyle name="Input 5 4 3 2 5" xfId="31032"/>
    <cellStyle name="Input 5 4 3 2 6" xfId="31033"/>
    <cellStyle name="Input 5 4 3 2 7" xfId="31034"/>
    <cellStyle name="Input 5 4 3 3" xfId="31035"/>
    <cellStyle name="Input 5 4 3 3 2" xfId="31036"/>
    <cellStyle name="Input 5 4 3 3 3" xfId="31037"/>
    <cellStyle name="Input 5 4 3 3 4" xfId="31038"/>
    <cellStyle name="Input 5 4 3 3 5" xfId="31039"/>
    <cellStyle name="Input 5 4 3 3 6" xfId="31040"/>
    <cellStyle name="Input 5 4 3 3 7" xfId="31041"/>
    <cellStyle name="Input 5 4 3 4" xfId="31042"/>
    <cellStyle name="Input 5 4 3 5" xfId="31043"/>
    <cellStyle name="Input 5 4 3 6" xfId="31044"/>
    <cellStyle name="Input 5 4 3 7" xfId="31045"/>
    <cellStyle name="Input 5 4 3 8" xfId="31046"/>
    <cellStyle name="Input 5 4 4" xfId="31047"/>
    <cellStyle name="Input 5 4 4 2" xfId="31048"/>
    <cellStyle name="Input 5 4 4 2 2" xfId="31049"/>
    <cellStyle name="Input 5 4 4 2 2 2" xfId="31050"/>
    <cellStyle name="Input 5 4 4 2 2 3" xfId="31051"/>
    <cellStyle name="Input 5 4 4 2 2 4" xfId="31052"/>
    <cellStyle name="Input 5 4 4 2 2 5" xfId="31053"/>
    <cellStyle name="Input 5 4 4 2 2 6" xfId="31054"/>
    <cellStyle name="Input 5 4 4 2 2 7" xfId="31055"/>
    <cellStyle name="Input 5 4 4 2 2 8" xfId="31056"/>
    <cellStyle name="Input 5 4 4 2 3" xfId="31057"/>
    <cellStyle name="Input 5 4 4 2 3 2" xfId="31058"/>
    <cellStyle name="Input 5 4 4 2 4" xfId="31059"/>
    <cellStyle name="Input 5 4 4 2 5" xfId="31060"/>
    <cellStyle name="Input 5 4 4 2 6" xfId="31061"/>
    <cellStyle name="Input 5 4 4 2 7" xfId="31062"/>
    <cellStyle name="Input 5 4 4 3" xfId="31063"/>
    <cellStyle name="Input 5 4 4 3 2" xfId="31064"/>
    <cellStyle name="Input 5 4 4 3 3" xfId="31065"/>
    <cellStyle name="Input 5 4 4 3 4" xfId="31066"/>
    <cellStyle name="Input 5 4 4 3 5" xfId="31067"/>
    <cellStyle name="Input 5 4 4 3 6" xfId="31068"/>
    <cellStyle name="Input 5 4 4 3 7" xfId="31069"/>
    <cellStyle name="Input 5 4 4 4" xfId="31070"/>
    <cellStyle name="Input 5 4 4 5" xfId="31071"/>
    <cellStyle name="Input 5 4 4 6" xfId="31072"/>
    <cellStyle name="Input 5 4 4 7" xfId="31073"/>
    <cellStyle name="Input 5 4 4 8" xfId="31074"/>
    <cellStyle name="Input 5 4 5" xfId="31075"/>
    <cellStyle name="Input 5 4 5 2" xfId="31076"/>
    <cellStyle name="Input 5 4 5 2 2" xfId="31077"/>
    <cellStyle name="Input 5 4 5 2 3" xfId="31078"/>
    <cellStyle name="Input 5 4 5 2 4" xfId="31079"/>
    <cellStyle name="Input 5 4 5 2 5" xfId="31080"/>
    <cellStyle name="Input 5 4 5 2 6" xfId="31081"/>
    <cellStyle name="Input 5 4 5 2 7" xfId="31082"/>
    <cellStyle name="Input 5 4 5 2 8" xfId="31083"/>
    <cellStyle name="Input 5 4 5 3" xfId="31084"/>
    <cellStyle name="Input 5 4 5 3 2" xfId="31085"/>
    <cellStyle name="Input 5 4 5 4" xfId="31086"/>
    <cellStyle name="Input 5 4 5 5" xfId="31087"/>
    <cellStyle name="Input 5 4 5 6" xfId="31088"/>
    <cellStyle name="Input 5 4 5 7" xfId="31089"/>
    <cellStyle name="Input 5 4 6" xfId="31090"/>
    <cellStyle name="Input 5 4 6 2" xfId="31091"/>
    <cellStyle name="Input 5 4 6 3" xfId="31092"/>
    <cellStyle name="Input 5 4 6 4" xfId="31093"/>
    <cellStyle name="Input 5 4 6 5" xfId="31094"/>
    <cellStyle name="Input 5 4 6 6" xfId="31095"/>
    <cellStyle name="Input 5 4 6 7" xfId="31096"/>
    <cellStyle name="Input 5 4 7" xfId="31097"/>
    <cellStyle name="Input 5 4 8" xfId="31098"/>
    <cellStyle name="Input 5 4 9" xfId="31099"/>
    <cellStyle name="Input 5 5" xfId="31100"/>
    <cellStyle name="Input 5 5 2" xfId="31101"/>
    <cellStyle name="Input 5 5 2 2" xfId="31102"/>
    <cellStyle name="Input 5 5 2 2 2" xfId="31103"/>
    <cellStyle name="Input 5 5 2 2 3" xfId="31104"/>
    <cellStyle name="Input 5 5 2 2 4" xfId="31105"/>
    <cellStyle name="Input 5 5 2 2 5" xfId="31106"/>
    <cellStyle name="Input 5 5 2 2 6" xfId="31107"/>
    <cellStyle name="Input 5 5 2 2 7" xfId="31108"/>
    <cellStyle name="Input 5 5 2 2 8" xfId="31109"/>
    <cellStyle name="Input 5 5 2 3" xfId="31110"/>
    <cellStyle name="Input 5 5 2 3 2" xfId="31111"/>
    <cellStyle name="Input 5 5 2 4" xfId="31112"/>
    <cellStyle name="Input 5 5 2 5" xfId="31113"/>
    <cellStyle name="Input 5 5 2 6" xfId="31114"/>
    <cellStyle name="Input 5 5 2 7" xfId="31115"/>
    <cellStyle name="Input 5 5 3" xfId="31116"/>
    <cellStyle name="Input 5 5 3 2" xfId="31117"/>
    <cellStyle name="Input 5 5 3 3" xfId="31118"/>
    <cellStyle name="Input 5 5 3 4" xfId="31119"/>
    <cellStyle name="Input 5 5 3 5" xfId="31120"/>
    <cellStyle name="Input 5 5 3 6" xfId="31121"/>
    <cellStyle name="Input 5 5 3 7" xfId="31122"/>
    <cellStyle name="Input 5 5 4" xfId="31123"/>
    <cellStyle name="Input 5 5 5" xfId="31124"/>
    <cellStyle name="Input 5 5 6" xfId="31125"/>
    <cellStyle name="Input 5 5 7" xfId="31126"/>
    <cellStyle name="Input 5 5 8" xfId="31127"/>
    <cellStyle name="Input 5 6" xfId="31128"/>
    <cellStyle name="Input 5 6 2" xfId="31129"/>
    <cellStyle name="Input 5 6 2 2" xfId="31130"/>
    <cellStyle name="Input 5 6 2 2 2" xfId="31131"/>
    <cellStyle name="Input 5 6 2 2 3" xfId="31132"/>
    <cellStyle name="Input 5 6 2 2 4" xfId="31133"/>
    <cellStyle name="Input 5 6 2 2 5" xfId="31134"/>
    <cellStyle name="Input 5 6 2 2 6" xfId="31135"/>
    <cellStyle name="Input 5 6 2 2 7" xfId="31136"/>
    <cellStyle name="Input 5 6 2 2 8" xfId="31137"/>
    <cellStyle name="Input 5 6 2 3" xfId="31138"/>
    <cellStyle name="Input 5 6 2 3 2" xfId="31139"/>
    <cellStyle name="Input 5 6 2 4" xfId="31140"/>
    <cellStyle name="Input 5 6 2 5" xfId="31141"/>
    <cellStyle name="Input 5 6 2 6" xfId="31142"/>
    <cellStyle name="Input 5 6 2 7" xfId="31143"/>
    <cellStyle name="Input 5 6 3" xfId="31144"/>
    <cellStyle name="Input 5 6 3 2" xfId="31145"/>
    <cellStyle name="Input 5 6 3 3" xfId="31146"/>
    <cellStyle name="Input 5 6 3 4" xfId="31147"/>
    <cellStyle name="Input 5 6 3 5" xfId="31148"/>
    <cellStyle name="Input 5 6 3 6" xfId="31149"/>
    <cellStyle name="Input 5 6 3 7" xfId="31150"/>
    <cellStyle name="Input 5 6 4" xfId="31151"/>
    <cellStyle name="Input 5 6 5" xfId="31152"/>
    <cellStyle name="Input 5 6 6" xfId="31153"/>
    <cellStyle name="Input 5 6 7" xfId="31154"/>
    <cellStyle name="Input 5 6 8" xfId="31155"/>
    <cellStyle name="Input 5 7" xfId="31156"/>
    <cellStyle name="Input 5 7 2" xfId="31157"/>
    <cellStyle name="Input 5 7 2 2" xfId="31158"/>
    <cellStyle name="Input 5 7 2 2 2" xfId="31159"/>
    <cellStyle name="Input 5 7 2 2 3" xfId="31160"/>
    <cellStyle name="Input 5 7 2 2 4" xfId="31161"/>
    <cellStyle name="Input 5 7 2 2 5" xfId="31162"/>
    <cellStyle name="Input 5 7 2 2 6" xfId="31163"/>
    <cellStyle name="Input 5 7 2 2 7" xfId="31164"/>
    <cellStyle name="Input 5 7 2 2 8" xfId="31165"/>
    <cellStyle name="Input 5 7 2 3" xfId="31166"/>
    <cellStyle name="Input 5 7 2 3 2" xfId="31167"/>
    <cellStyle name="Input 5 7 2 4" xfId="31168"/>
    <cellStyle name="Input 5 7 2 5" xfId="31169"/>
    <cellStyle name="Input 5 7 2 6" xfId="31170"/>
    <cellStyle name="Input 5 7 2 7" xfId="31171"/>
    <cellStyle name="Input 5 7 3" xfId="31172"/>
    <cellStyle name="Input 5 7 3 2" xfId="31173"/>
    <cellStyle name="Input 5 7 3 3" xfId="31174"/>
    <cellStyle name="Input 5 7 3 4" xfId="31175"/>
    <cellStyle name="Input 5 7 3 5" xfId="31176"/>
    <cellStyle name="Input 5 7 3 6" xfId="31177"/>
    <cellStyle name="Input 5 7 3 7" xfId="31178"/>
    <cellStyle name="Input 5 7 4" xfId="31179"/>
    <cellStyle name="Input 5 7 5" xfId="31180"/>
    <cellStyle name="Input 5 7 6" xfId="31181"/>
    <cellStyle name="Input 5 7 7" xfId="31182"/>
    <cellStyle name="Input 5 7 8" xfId="31183"/>
    <cellStyle name="Input 5 8" xfId="31184"/>
    <cellStyle name="Input 5 8 2" xfId="31185"/>
    <cellStyle name="Input 5 8 2 2" xfId="31186"/>
    <cellStyle name="Input 5 8 2 3" xfId="31187"/>
    <cellStyle name="Input 5 8 2 4" xfId="31188"/>
    <cellStyle name="Input 5 8 2 5" xfId="31189"/>
    <cellStyle name="Input 5 8 2 6" xfId="31190"/>
    <cellStyle name="Input 5 8 2 7" xfId="31191"/>
    <cellStyle name="Input 5 8 2 8" xfId="31192"/>
    <cellStyle name="Input 5 8 3" xfId="31193"/>
    <cellStyle name="Input 5 8 3 2" xfId="31194"/>
    <cellStyle name="Input 5 8 4" xfId="31195"/>
    <cellStyle name="Input 5 8 5" xfId="31196"/>
    <cellStyle name="Input 5 8 6" xfId="31197"/>
    <cellStyle name="Input 5 8 7" xfId="31198"/>
    <cellStyle name="Input 5 9" xfId="31199"/>
    <cellStyle name="Input 5 9 2" xfId="31200"/>
    <cellStyle name="Input 5 9 3" xfId="31201"/>
    <cellStyle name="Input 5 9 4" xfId="31202"/>
    <cellStyle name="Input 5 9 5" xfId="31203"/>
    <cellStyle name="Input 5 9 6" xfId="31204"/>
    <cellStyle name="Input 5 9 7" xfId="31205"/>
    <cellStyle name="Input 6" xfId="31206"/>
    <cellStyle name="Input 6 10" xfId="31207"/>
    <cellStyle name="Input 6 11" xfId="31208"/>
    <cellStyle name="Input 6 12" xfId="31209"/>
    <cellStyle name="Input 6 13" xfId="31210"/>
    <cellStyle name="Input 6 14" xfId="31211"/>
    <cellStyle name="Input 6 2" xfId="31212"/>
    <cellStyle name="Input 6 2 10" xfId="31213"/>
    <cellStyle name="Input 6 2 11" xfId="31214"/>
    <cellStyle name="Input 6 2 12" xfId="31215"/>
    <cellStyle name="Input 6 2 2" xfId="31216"/>
    <cellStyle name="Input 6 2 2 10" xfId="31217"/>
    <cellStyle name="Input 6 2 2 11" xfId="31218"/>
    <cellStyle name="Input 6 2 2 2" xfId="31219"/>
    <cellStyle name="Input 6 2 2 2 2" xfId="31220"/>
    <cellStyle name="Input 6 2 2 2 2 2" xfId="31221"/>
    <cellStyle name="Input 6 2 2 2 2 2 2" xfId="31222"/>
    <cellStyle name="Input 6 2 2 2 2 2 3" xfId="31223"/>
    <cellStyle name="Input 6 2 2 2 2 2 4" xfId="31224"/>
    <cellStyle name="Input 6 2 2 2 2 2 5" xfId="31225"/>
    <cellStyle name="Input 6 2 2 2 2 2 6" xfId="31226"/>
    <cellStyle name="Input 6 2 2 2 2 2 7" xfId="31227"/>
    <cellStyle name="Input 6 2 2 2 2 2 8" xfId="31228"/>
    <cellStyle name="Input 6 2 2 2 2 3" xfId="31229"/>
    <cellStyle name="Input 6 2 2 2 2 3 2" xfId="31230"/>
    <cellStyle name="Input 6 2 2 2 2 4" xfId="31231"/>
    <cellStyle name="Input 6 2 2 2 2 5" xfId="31232"/>
    <cellStyle name="Input 6 2 2 2 2 6" xfId="31233"/>
    <cellStyle name="Input 6 2 2 2 2 7" xfId="31234"/>
    <cellStyle name="Input 6 2 2 2 3" xfId="31235"/>
    <cellStyle name="Input 6 2 2 2 3 2" xfId="31236"/>
    <cellStyle name="Input 6 2 2 2 3 3" xfId="31237"/>
    <cellStyle name="Input 6 2 2 2 3 4" xfId="31238"/>
    <cellStyle name="Input 6 2 2 2 3 5" xfId="31239"/>
    <cellStyle name="Input 6 2 2 2 3 6" xfId="31240"/>
    <cellStyle name="Input 6 2 2 2 3 7" xfId="31241"/>
    <cellStyle name="Input 6 2 2 2 4" xfId="31242"/>
    <cellStyle name="Input 6 2 2 2 5" xfId="31243"/>
    <cellStyle name="Input 6 2 2 2 6" xfId="31244"/>
    <cellStyle name="Input 6 2 2 2 7" xfId="31245"/>
    <cellStyle name="Input 6 2 2 2 8" xfId="31246"/>
    <cellStyle name="Input 6 2 2 3" xfId="31247"/>
    <cellStyle name="Input 6 2 2 3 2" xfId="31248"/>
    <cellStyle name="Input 6 2 2 3 2 2" xfId="31249"/>
    <cellStyle name="Input 6 2 2 3 2 2 2" xfId="31250"/>
    <cellStyle name="Input 6 2 2 3 2 2 3" xfId="31251"/>
    <cellStyle name="Input 6 2 2 3 2 2 4" xfId="31252"/>
    <cellStyle name="Input 6 2 2 3 2 2 5" xfId="31253"/>
    <cellStyle name="Input 6 2 2 3 2 2 6" xfId="31254"/>
    <cellStyle name="Input 6 2 2 3 2 2 7" xfId="31255"/>
    <cellStyle name="Input 6 2 2 3 2 2 8" xfId="31256"/>
    <cellStyle name="Input 6 2 2 3 2 3" xfId="31257"/>
    <cellStyle name="Input 6 2 2 3 2 3 2" xfId="31258"/>
    <cellStyle name="Input 6 2 2 3 2 4" xfId="31259"/>
    <cellStyle name="Input 6 2 2 3 2 5" xfId="31260"/>
    <cellStyle name="Input 6 2 2 3 2 6" xfId="31261"/>
    <cellStyle name="Input 6 2 2 3 2 7" xfId="31262"/>
    <cellStyle name="Input 6 2 2 3 3" xfId="31263"/>
    <cellStyle name="Input 6 2 2 3 3 2" xfId="31264"/>
    <cellStyle name="Input 6 2 2 3 3 3" xfId="31265"/>
    <cellStyle name="Input 6 2 2 3 3 4" xfId="31266"/>
    <cellStyle name="Input 6 2 2 3 3 5" xfId="31267"/>
    <cellStyle name="Input 6 2 2 3 3 6" xfId="31268"/>
    <cellStyle name="Input 6 2 2 3 3 7" xfId="31269"/>
    <cellStyle name="Input 6 2 2 3 4" xfId="31270"/>
    <cellStyle name="Input 6 2 2 3 5" xfId="31271"/>
    <cellStyle name="Input 6 2 2 3 6" xfId="31272"/>
    <cellStyle name="Input 6 2 2 3 7" xfId="31273"/>
    <cellStyle name="Input 6 2 2 3 8" xfId="31274"/>
    <cellStyle name="Input 6 2 2 4" xfId="31275"/>
    <cellStyle name="Input 6 2 2 4 2" xfId="31276"/>
    <cellStyle name="Input 6 2 2 4 2 2" xfId="31277"/>
    <cellStyle name="Input 6 2 2 4 2 2 2" xfId="31278"/>
    <cellStyle name="Input 6 2 2 4 2 2 3" xfId="31279"/>
    <cellStyle name="Input 6 2 2 4 2 2 4" xfId="31280"/>
    <cellStyle name="Input 6 2 2 4 2 2 5" xfId="31281"/>
    <cellStyle name="Input 6 2 2 4 2 2 6" xfId="31282"/>
    <cellStyle name="Input 6 2 2 4 2 2 7" xfId="31283"/>
    <cellStyle name="Input 6 2 2 4 2 2 8" xfId="31284"/>
    <cellStyle name="Input 6 2 2 4 2 3" xfId="31285"/>
    <cellStyle name="Input 6 2 2 4 2 3 2" xfId="31286"/>
    <cellStyle name="Input 6 2 2 4 2 4" xfId="31287"/>
    <cellStyle name="Input 6 2 2 4 2 5" xfId="31288"/>
    <cellStyle name="Input 6 2 2 4 2 6" xfId="31289"/>
    <cellStyle name="Input 6 2 2 4 2 7" xfId="31290"/>
    <cellStyle name="Input 6 2 2 4 3" xfId="31291"/>
    <cellStyle name="Input 6 2 2 4 3 2" xfId="31292"/>
    <cellStyle name="Input 6 2 2 4 3 3" xfId="31293"/>
    <cellStyle name="Input 6 2 2 4 3 4" xfId="31294"/>
    <cellStyle name="Input 6 2 2 4 3 5" xfId="31295"/>
    <cellStyle name="Input 6 2 2 4 3 6" xfId="31296"/>
    <cellStyle name="Input 6 2 2 4 3 7" xfId="31297"/>
    <cellStyle name="Input 6 2 2 4 4" xfId="31298"/>
    <cellStyle name="Input 6 2 2 4 5" xfId="31299"/>
    <cellStyle name="Input 6 2 2 4 6" xfId="31300"/>
    <cellStyle name="Input 6 2 2 4 7" xfId="31301"/>
    <cellStyle name="Input 6 2 2 4 8" xfId="31302"/>
    <cellStyle name="Input 6 2 2 5" xfId="31303"/>
    <cellStyle name="Input 6 2 2 5 2" xfId="31304"/>
    <cellStyle name="Input 6 2 2 5 2 2" xfId="31305"/>
    <cellStyle name="Input 6 2 2 5 2 3" xfId="31306"/>
    <cellStyle name="Input 6 2 2 5 2 4" xfId="31307"/>
    <cellStyle name="Input 6 2 2 5 2 5" xfId="31308"/>
    <cellStyle name="Input 6 2 2 5 2 6" xfId="31309"/>
    <cellStyle name="Input 6 2 2 5 2 7" xfId="31310"/>
    <cellStyle name="Input 6 2 2 5 2 8" xfId="31311"/>
    <cellStyle name="Input 6 2 2 5 3" xfId="31312"/>
    <cellStyle name="Input 6 2 2 5 3 2" xfId="31313"/>
    <cellStyle name="Input 6 2 2 5 4" xfId="31314"/>
    <cellStyle name="Input 6 2 2 5 5" xfId="31315"/>
    <cellStyle name="Input 6 2 2 5 6" xfId="31316"/>
    <cellStyle name="Input 6 2 2 5 7" xfId="31317"/>
    <cellStyle name="Input 6 2 2 6" xfId="31318"/>
    <cellStyle name="Input 6 2 2 6 2" xfId="31319"/>
    <cellStyle name="Input 6 2 2 6 3" xfId="31320"/>
    <cellStyle name="Input 6 2 2 6 4" xfId="31321"/>
    <cellStyle name="Input 6 2 2 6 5" xfId="31322"/>
    <cellStyle name="Input 6 2 2 6 6" xfId="31323"/>
    <cellStyle name="Input 6 2 2 6 7" xfId="31324"/>
    <cellStyle name="Input 6 2 2 7" xfId="31325"/>
    <cellStyle name="Input 6 2 2 8" xfId="31326"/>
    <cellStyle name="Input 6 2 2 9" xfId="31327"/>
    <cellStyle name="Input 6 2 3" xfId="31328"/>
    <cellStyle name="Input 6 2 3 2" xfId="31329"/>
    <cellStyle name="Input 6 2 3 2 2" xfId="31330"/>
    <cellStyle name="Input 6 2 3 2 2 2" xfId="31331"/>
    <cellStyle name="Input 6 2 3 2 2 3" xfId="31332"/>
    <cellStyle name="Input 6 2 3 2 2 4" xfId="31333"/>
    <cellStyle name="Input 6 2 3 2 2 5" xfId="31334"/>
    <cellStyle name="Input 6 2 3 2 2 6" xfId="31335"/>
    <cellStyle name="Input 6 2 3 2 2 7" xfId="31336"/>
    <cellStyle name="Input 6 2 3 2 2 8" xfId="31337"/>
    <cellStyle name="Input 6 2 3 2 3" xfId="31338"/>
    <cellStyle name="Input 6 2 3 2 3 2" xfId="31339"/>
    <cellStyle name="Input 6 2 3 2 4" xfId="31340"/>
    <cellStyle name="Input 6 2 3 2 5" xfId="31341"/>
    <cellStyle name="Input 6 2 3 2 6" xfId="31342"/>
    <cellStyle name="Input 6 2 3 2 7" xfId="31343"/>
    <cellStyle name="Input 6 2 3 3" xfId="31344"/>
    <cellStyle name="Input 6 2 3 3 2" xfId="31345"/>
    <cellStyle name="Input 6 2 3 3 3" xfId="31346"/>
    <cellStyle name="Input 6 2 3 3 4" xfId="31347"/>
    <cellStyle name="Input 6 2 3 3 5" xfId="31348"/>
    <cellStyle name="Input 6 2 3 3 6" xfId="31349"/>
    <cellStyle name="Input 6 2 3 3 7" xfId="31350"/>
    <cellStyle name="Input 6 2 3 4" xfId="31351"/>
    <cellStyle name="Input 6 2 3 5" xfId="31352"/>
    <cellStyle name="Input 6 2 3 6" xfId="31353"/>
    <cellStyle name="Input 6 2 3 7" xfId="31354"/>
    <cellStyle name="Input 6 2 3 8" xfId="31355"/>
    <cellStyle name="Input 6 2 4" xfId="31356"/>
    <cellStyle name="Input 6 2 4 2" xfId="31357"/>
    <cellStyle name="Input 6 2 4 2 2" xfId="31358"/>
    <cellStyle name="Input 6 2 4 2 2 2" xfId="31359"/>
    <cellStyle name="Input 6 2 4 2 2 3" xfId="31360"/>
    <cellStyle name="Input 6 2 4 2 2 4" xfId="31361"/>
    <cellStyle name="Input 6 2 4 2 2 5" xfId="31362"/>
    <cellStyle name="Input 6 2 4 2 2 6" xfId="31363"/>
    <cellStyle name="Input 6 2 4 2 2 7" xfId="31364"/>
    <cellStyle name="Input 6 2 4 2 2 8" xfId="31365"/>
    <cellStyle name="Input 6 2 4 2 3" xfId="31366"/>
    <cellStyle name="Input 6 2 4 2 3 2" xfId="31367"/>
    <cellStyle name="Input 6 2 4 2 4" xfId="31368"/>
    <cellStyle name="Input 6 2 4 2 5" xfId="31369"/>
    <cellStyle name="Input 6 2 4 2 6" xfId="31370"/>
    <cellStyle name="Input 6 2 4 2 7" xfId="31371"/>
    <cellStyle name="Input 6 2 4 3" xfId="31372"/>
    <cellStyle name="Input 6 2 4 3 2" xfId="31373"/>
    <cellStyle name="Input 6 2 4 3 3" xfId="31374"/>
    <cellStyle name="Input 6 2 4 3 4" xfId="31375"/>
    <cellStyle name="Input 6 2 4 3 5" xfId="31376"/>
    <cellStyle name="Input 6 2 4 3 6" xfId="31377"/>
    <cellStyle name="Input 6 2 4 3 7" xfId="31378"/>
    <cellStyle name="Input 6 2 4 4" xfId="31379"/>
    <cellStyle name="Input 6 2 4 5" xfId="31380"/>
    <cellStyle name="Input 6 2 4 6" xfId="31381"/>
    <cellStyle name="Input 6 2 4 7" xfId="31382"/>
    <cellStyle name="Input 6 2 4 8" xfId="31383"/>
    <cellStyle name="Input 6 2 5" xfId="31384"/>
    <cellStyle name="Input 6 2 5 2" xfId="31385"/>
    <cellStyle name="Input 6 2 5 2 2" xfId="31386"/>
    <cellStyle name="Input 6 2 5 2 2 2" xfId="31387"/>
    <cellStyle name="Input 6 2 5 2 2 3" xfId="31388"/>
    <cellStyle name="Input 6 2 5 2 2 4" xfId="31389"/>
    <cellStyle name="Input 6 2 5 2 2 5" xfId="31390"/>
    <cellStyle name="Input 6 2 5 2 2 6" xfId="31391"/>
    <cellStyle name="Input 6 2 5 2 2 7" xfId="31392"/>
    <cellStyle name="Input 6 2 5 2 2 8" xfId="31393"/>
    <cellStyle name="Input 6 2 5 2 3" xfId="31394"/>
    <cellStyle name="Input 6 2 5 2 3 2" xfId="31395"/>
    <cellStyle name="Input 6 2 5 2 4" xfId="31396"/>
    <cellStyle name="Input 6 2 5 2 5" xfId="31397"/>
    <cellStyle name="Input 6 2 5 2 6" xfId="31398"/>
    <cellStyle name="Input 6 2 5 2 7" xfId="31399"/>
    <cellStyle name="Input 6 2 5 3" xfId="31400"/>
    <cellStyle name="Input 6 2 5 3 2" xfId="31401"/>
    <cellStyle name="Input 6 2 5 3 3" xfId="31402"/>
    <cellStyle name="Input 6 2 5 3 4" xfId="31403"/>
    <cellStyle name="Input 6 2 5 3 5" xfId="31404"/>
    <cellStyle name="Input 6 2 5 3 6" xfId="31405"/>
    <cellStyle name="Input 6 2 5 3 7" xfId="31406"/>
    <cellStyle name="Input 6 2 5 4" xfId="31407"/>
    <cellStyle name="Input 6 2 5 5" xfId="31408"/>
    <cellStyle name="Input 6 2 5 6" xfId="31409"/>
    <cellStyle name="Input 6 2 5 7" xfId="31410"/>
    <cellStyle name="Input 6 2 5 8" xfId="31411"/>
    <cellStyle name="Input 6 2 6" xfId="31412"/>
    <cellStyle name="Input 6 2 6 2" xfId="31413"/>
    <cellStyle name="Input 6 2 6 2 2" xfId="31414"/>
    <cellStyle name="Input 6 2 6 2 3" xfId="31415"/>
    <cellStyle name="Input 6 2 6 2 4" xfId="31416"/>
    <cellStyle name="Input 6 2 6 2 5" xfId="31417"/>
    <cellStyle name="Input 6 2 6 2 6" xfId="31418"/>
    <cellStyle name="Input 6 2 6 2 7" xfId="31419"/>
    <cellStyle name="Input 6 2 6 2 8" xfId="31420"/>
    <cellStyle name="Input 6 2 6 3" xfId="31421"/>
    <cellStyle name="Input 6 2 6 3 2" xfId="31422"/>
    <cellStyle name="Input 6 2 6 4" xfId="31423"/>
    <cellStyle name="Input 6 2 6 5" xfId="31424"/>
    <cellStyle name="Input 6 2 6 6" xfId="31425"/>
    <cellStyle name="Input 6 2 6 7" xfId="31426"/>
    <cellStyle name="Input 6 2 7" xfId="31427"/>
    <cellStyle name="Input 6 2 7 2" xfId="31428"/>
    <cellStyle name="Input 6 2 7 3" xfId="31429"/>
    <cellStyle name="Input 6 2 7 4" xfId="31430"/>
    <cellStyle name="Input 6 2 7 5" xfId="31431"/>
    <cellStyle name="Input 6 2 7 6" xfId="31432"/>
    <cellStyle name="Input 6 2 7 7" xfId="31433"/>
    <cellStyle name="Input 6 2 8" xfId="31434"/>
    <cellStyle name="Input 6 2 9" xfId="31435"/>
    <cellStyle name="Input 6 3" xfId="31436"/>
    <cellStyle name="Input 6 3 10" xfId="31437"/>
    <cellStyle name="Input 6 3 11" xfId="31438"/>
    <cellStyle name="Input 6 3 2" xfId="31439"/>
    <cellStyle name="Input 6 3 2 2" xfId="31440"/>
    <cellStyle name="Input 6 3 2 2 2" xfId="31441"/>
    <cellStyle name="Input 6 3 2 2 2 2" xfId="31442"/>
    <cellStyle name="Input 6 3 2 2 2 3" xfId="31443"/>
    <cellStyle name="Input 6 3 2 2 2 4" xfId="31444"/>
    <cellStyle name="Input 6 3 2 2 2 5" xfId="31445"/>
    <cellStyle name="Input 6 3 2 2 2 6" xfId="31446"/>
    <cellStyle name="Input 6 3 2 2 2 7" xfId="31447"/>
    <cellStyle name="Input 6 3 2 2 2 8" xfId="31448"/>
    <cellStyle name="Input 6 3 2 2 3" xfId="31449"/>
    <cellStyle name="Input 6 3 2 2 3 2" xfId="31450"/>
    <cellStyle name="Input 6 3 2 2 4" xfId="31451"/>
    <cellStyle name="Input 6 3 2 2 5" xfId="31452"/>
    <cellStyle name="Input 6 3 2 2 6" xfId="31453"/>
    <cellStyle name="Input 6 3 2 2 7" xfId="31454"/>
    <cellStyle name="Input 6 3 2 3" xfId="31455"/>
    <cellStyle name="Input 6 3 2 3 2" xfId="31456"/>
    <cellStyle name="Input 6 3 2 3 3" xfId="31457"/>
    <cellStyle name="Input 6 3 2 3 4" xfId="31458"/>
    <cellStyle name="Input 6 3 2 3 5" xfId="31459"/>
    <cellStyle name="Input 6 3 2 3 6" xfId="31460"/>
    <cellStyle name="Input 6 3 2 3 7" xfId="31461"/>
    <cellStyle name="Input 6 3 2 4" xfId="31462"/>
    <cellStyle name="Input 6 3 2 5" xfId="31463"/>
    <cellStyle name="Input 6 3 2 6" xfId="31464"/>
    <cellStyle name="Input 6 3 2 7" xfId="31465"/>
    <cellStyle name="Input 6 3 2 8" xfId="31466"/>
    <cellStyle name="Input 6 3 3" xfId="31467"/>
    <cellStyle name="Input 6 3 3 2" xfId="31468"/>
    <cellStyle name="Input 6 3 3 2 2" xfId="31469"/>
    <cellStyle name="Input 6 3 3 2 2 2" xfId="31470"/>
    <cellStyle name="Input 6 3 3 2 2 3" xfId="31471"/>
    <cellStyle name="Input 6 3 3 2 2 4" xfId="31472"/>
    <cellStyle name="Input 6 3 3 2 2 5" xfId="31473"/>
    <cellStyle name="Input 6 3 3 2 2 6" xfId="31474"/>
    <cellStyle name="Input 6 3 3 2 2 7" xfId="31475"/>
    <cellStyle name="Input 6 3 3 2 2 8" xfId="31476"/>
    <cellStyle name="Input 6 3 3 2 3" xfId="31477"/>
    <cellStyle name="Input 6 3 3 2 3 2" xfId="31478"/>
    <cellStyle name="Input 6 3 3 2 4" xfId="31479"/>
    <cellStyle name="Input 6 3 3 2 5" xfId="31480"/>
    <cellStyle name="Input 6 3 3 2 6" xfId="31481"/>
    <cellStyle name="Input 6 3 3 2 7" xfId="31482"/>
    <cellStyle name="Input 6 3 3 3" xfId="31483"/>
    <cellStyle name="Input 6 3 3 3 2" xfId="31484"/>
    <cellStyle name="Input 6 3 3 3 3" xfId="31485"/>
    <cellStyle name="Input 6 3 3 3 4" xfId="31486"/>
    <cellStyle name="Input 6 3 3 3 5" xfId="31487"/>
    <cellStyle name="Input 6 3 3 3 6" xfId="31488"/>
    <cellStyle name="Input 6 3 3 3 7" xfId="31489"/>
    <cellStyle name="Input 6 3 3 4" xfId="31490"/>
    <cellStyle name="Input 6 3 3 5" xfId="31491"/>
    <cellStyle name="Input 6 3 3 6" xfId="31492"/>
    <cellStyle name="Input 6 3 3 7" xfId="31493"/>
    <cellStyle name="Input 6 3 3 8" xfId="31494"/>
    <cellStyle name="Input 6 3 4" xfId="31495"/>
    <cellStyle name="Input 6 3 4 2" xfId="31496"/>
    <cellStyle name="Input 6 3 4 2 2" xfId="31497"/>
    <cellStyle name="Input 6 3 4 2 2 2" xfId="31498"/>
    <cellStyle name="Input 6 3 4 2 2 3" xfId="31499"/>
    <cellStyle name="Input 6 3 4 2 2 4" xfId="31500"/>
    <cellStyle name="Input 6 3 4 2 2 5" xfId="31501"/>
    <cellStyle name="Input 6 3 4 2 2 6" xfId="31502"/>
    <cellStyle name="Input 6 3 4 2 2 7" xfId="31503"/>
    <cellStyle name="Input 6 3 4 2 2 8" xfId="31504"/>
    <cellStyle name="Input 6 3 4 2 3" xfId="31505"/>
    <cellStyle name="Input 6 3 4 2 3 2" xfId="31506"/>
    <cellStyle name="Input 6 3 4 2 4" xfId="31507"/>
    <cellStyle name="Input 6 3 4 2 5" xfId="31508"/>
    <cellStyle name="Input 6 3 4 2 6" xfId="31509"/>
    <cellStyle name="Input 6 3 4 2 7" xfId="31510"/>
    <cellStyle name="Input 6 3 4 3" xfId="31511"/>
    <cellStyle name="Input 6 3 4 3 2" xfId="31512"/>
    <cellStyle name="Input 6 3 4 3 3" xfId="31513"/>
    <cellStyle name="Input 6 3 4 3 4" xfId="31514"/>
    <cellStyle name="Input 6 3 4 3 5" xfId="31515"/>
    <cellStyle name="Input 6 3 4 3 6" xfId="31516"/>
    <cellStyle name="Input 6 3 4 3 7" xfId="31517"/>
    <cellStyle name="Input 6 3 4 4" xfId="31518"/>
    <cellStyle name="Input 6 3 4 5" xfId="31519"/>
    <cellStyle name="Input 6 3 4 6" xfId="31520"/>
    <cellStyle name="Input 6 3 4 7" xfId="31521"/>
    <cellStyle name="Input 6 3 4 8" xfId="31522"/>
    <cellStyle name="Input 6 3 5" xfId="31523"/>
    <cellStyle name="Input 6 3 5 2" xfId="31524"/>
    <cellStyle name="Input 6 3 5 2 2" xfId="31525"/>
    <cellStyle name="Input 6 3 5 2 3" xfId="31526"/>
    <cellStyle name="Input 6 3 5 2 4" xfId="31527"/>
    <cellStyle name="Input 6 3 5 2 5" xfId="31528"/>
    <cellStyle name="Input 6 3 5 2 6" xfId="31529"/>
    <cellStyle name="Input 6 3 5 2 7" xfId="31530"/>
    <cellStyle name="Input 6 3 5 2 8" xfId="31531"/>
    <cellStyle name="Input 6 3 5 3" xfId="31532"/>
    <cellStyle name="Input 6 3 5 3 2" xfId="31533"/>
    <cellStyle name="Input 6 3 5 4" xfId="31534"/>
    <cellStyle name="Input 6 3 5 5" xfId="31535"/>
    <cellStyle name="Input 6 3 5 6" xfId="31536"/>
    <cellStyle name="Input 6 3 5 7" xfId="31537"/>
    <cellStyle name="Input 6 3 6" xfId="31538"/>
    <cellStyle name="Input 6 3 6 2" xfId="31539"/>
    <cellStyle name="Input 6 3 6 3" xfId="31540"/>
    <cellStyle name="Input 6 3 6 4" xfId="31541"/>
    <cellStyle name="Input 6 3 6 5" xfId="31542"/>
    <cellStyle name="Input 6 3 6 6" xfId="31543"/>
    <cellStyle name="Input 6 3 6 7" xfId="31544"/>
    <cellStyle name="Input 6 3 7" xfId="31545"/>
    <cellStyle name="Input 6 3 8" xfId="31546"/>
    <cellStyle name="Input 6 3 9" xfId="31547"/>
    <cellStyle name="Input 6 4" xfId="31548"/>
    <cellStyle name="Input 6 4 10" xfId="31549"/>
    <cellStyle name="Input 6 4 11" xfId="31550"/>
    <cellStyle name="Input 6 4 2" xfId="31551"/>
    <cellStyle name="Input 6 4 2 2" xfId="31552"/>
    <cellStyle name="Input 6 4 2 2 2" xfId="31553"/>
    <cellStyle name="Input 6 4 2 2 2 2" xfId="31554"/>
    <cellStyle name="Input 6 4 2 2 2 3" xfId="31555"/>
    <cellStyle name="Input 6 4 2 2 2 4" xfId="31556"/>
    <cellStyle name="Input 6 4 2 2 2 5" xfId="31557"/>
    <cellStyle name="Input 6 4 2 2 2 6" xfId="31558"/>
    <cellStyle name="Input 6 4 2 2 2 7" xfId="31559"/>
    <cellStyle name="Input 6 4 2 2 2 8" xfId="31560"/>
    <cellStyle name="Input 6 4 2 2 3" xfId="31561"/>
    <cellStyle name="Input 6 4 2 2 3 2" xfId="31562"/>
    <cellStyle name="Input 6 4 2 2 4" xfId="31563"/>
    <cellStyle name="Input 6 4 2 2 5" xfId="31564"/>
    <cellStyle name="Input 6 4 2 2 6" xfId="31565"/>
    <cellStyle name="Input 6 4 2 2 7" xfId="31566"/>
    <cellStyle name="Input 6 4 2 3" xfId="31567"/>
    <cellStyle name="Input 6 4 2 3 2" xfId="31568"/>
    <cellStyle name="Input 6 4 2 3 3" xfId="31569"/>
    <cellStyle name="Input 6 4 2 3 4" xfId="31570"/>
    <cellStyle name="Input 6 4 2 3 5" xfId="31571"/>
    <cellStyle name="Input 6 4 2 3 6" xfId="31572"/>
    <cellStyle name="Input 6 4 2 3 7" xfId="31573"/>
    <cellStyle name="Input 6 4 2 4" xfId="31574"/>
    <cellStyle name="Input 6 4 2 5" xfId="31575"/>
    <cellStyle name="Input 6 4 2 6" xfId="31576"/>
    <cellStyle name="Input 6 4 2 7" xfId="31577"/>
    <cellStyle name="Input 6 4 2 8" xfId="31578"/>
    <cellStyle name="Input 6 4 3" xfId="31579"/>
    <cellStyle name="Input 6 4 3 2" xfId="31580"/>
    <cellStyle name="Input 6 4 3 2 2" xfId="31581"/>
    <cellStyle name="Input 6 4 3 2 2 2" xfId="31582"/>
    <cellStyle name="Input 6 4 3 2 2 3" xfId="31583"/>
    <cellStyle name="Input 6 4 3 2 2 4" xfId="31584"/>
    <cellStyle name="Input 6 4 3 2 2 5" xfId="31585"/>
    <cellStyle name="Input 6 4 3 2 2 6" xfId="31586"/>
    <cellStyle name="Input 6 4 3 2 2 7" xfId="31587"/>
    <cellStyle name="Input 6 4 3 2 2 8" xfId="31588"/>
    <cellStyle name="Input 6 4 3 2 3" xfId="31589"/>
    <cellStyle name="Input 6 4 3 2 3 2" xfId="31590"/>
    <cellStyle name="Input 6 4 3 2 4" xfId="31591"/>
    <cellStyle name="Input 6 4 3 2 5" xfId="31592"/>
    <cellStyle name="Input 6 4 3 2 6" xfId="31593"/>
    <cellStyle name="Input 6 4 3 2 7" xfId="31594"/>
    <cellStyle name="Input 6 4 3 3" xfId="31595"/>
    <cellStyle name="Input 6 4 3 3 2" xfId="31596"/>
    <cellStyle name="Input 6 4 3 3 3" xfId="31597"/>
    <cellStyle name="Input 6 4 3 3 4" xfId="31598"/>
    <cellStyle name="Input 6 4 3 3 5" xfId="31599"/>
    <cellStyle name="Input 6 4 3 3 6" xfId="31600"/>
    <cellStyle name="Input 6 4 3 3 7" xfId="31601"/>
    <cellStyle name="Input 6 4 3 4" xfId="31602"/>
    <cellStyle name="Input 6 4 3 5" xfId="31603"/>
    <cellStyle name="Input 6 4 3 6" xfId="31604"/>
    <cellStyle name="Input 6 4 3 7" xfId="31605"/>
    <cellStyle name="Input 6 4 3 8" xfId="31606"/>
    <cellStyle name="Input 6 4 4" xfId="31607"/>
    <cellStyle name="Input 6 4 4 2" xfId="31608"/>
    <cellStyle name="Input 6 4 4 2 2" xfId="31609"/>
    <cellStyle name="Input 6 4 4 2 2 2" xfId="31610"/>
    <cellStyle name="Input 6 4 4 2 2 3" xfId="31611"/>
    <cellStyle name="Input 6 4 4 2 2 4" xfId="31612"/>
    <cellStyle name="Input 6 4 4 2 2 5" xfId="31613"/>
    <cellStyle name="Input 6 4 4 2 2 6" xfId="31614"/>
    <cellStyle name="Input 6 4 4 2 2 7" xfId="31615"/>
    <cellStyle name="Input 6 4 4 2 2 8" xfId="31616"/>
    <cellStyle name="Input 6 4 4 2 3" xfId="31617"/>
    <cellStyle name="Input 6 4 4 2 3 2" xfId="31618"/>
    <cellStyle name="Input 6 4 4 2 4" xfId="31619"/>
    <cellStyle name="Input 6 4 4 2 5" xfId="31620"/>
    <cellStyle name="Input 6 4 4 2 6" xfId="31621"/>
    <cellStyle name="Input 6 4 4 2 7" xfId="31622"/>
    <cellStyle name="Input 6 4 4 3" xfId="31623"/>
    <cellStyle name="Input 6 4 4 3 2" xfId="31624"/>
    <cellStyle name="Input 6 4 4 3 3" xfId="31625"/>
    <cellStyle name="Input 6 4 4 3 4" xfId="31626"/>
    <cellStyle name="Input 6 4 4 3 5" xfId="31627"/>
    <cellStyle name="Input 6 4 4 3 6" xfId="31628"/>
    <cellStyle name="Input 6 4 4 3 7" xfId="31629"/>
    <cellStyle name="Input 6 4 4 4" xfId="31630"/>
    <cellStyle name="Input 6 4 4 5" xfId="31631"/>
    <cellStyle name="Input 6 4 4 6" xfId="31632"/>
    <cellStyle name="Input 6 4 4 7" xfId="31633"/>
    <cellStyle name="Input 6 4 4 8" xfId="31634"/>
    <cellStyle name="Input 6 4 5" xfId="31635"/>
    <cellStyle name="Input 6 4 5 2" xfId="31636"/>
    <cellStyle name="Input 6 4 5 2 2" xfId="31637"/>
    <cellStyle name="Input 6 4 5 2 3" xfId="31638"/>
    <cellStyle name="Input 6 4 5 2 4" xfId="31639"/>
    <cellStyle name="Input 6 4 5 2 5" xfId="31640"/>
    <cellStyle name="Input 6 4 5 2 6" xfId="31641"/>
    <cellStyle name="Input 6 4 5 2 7" xfId="31642"/>
    <cellStyle name="Input 6 4 5 2 8" xfId="31643"/>
    <cellStyle name="Input 6 4 5 3" xfId="31644"/>
    <cellStyle name="Input 6 4 5 3 2" xfId="31645"/>
    <cellStyle name="Input 6 4 5 4" xfId="31646"/>
    <cellStyle name="Input 6 4 5 5" xfId="31647"/>
    <cellStyle name="Input 6 4 5 6" xfId="31648"/>
    <cellStyle name="Input 6 4 5 7" xfId="31649"/>
    <cellStyle name="Input 6 4 6" xfId="31650"/>
    <cellStyle name="Input 6 4 6 2" xfId="31651"/>
    <cellStyle name="Input 6 4 6 3" xfId="31652"/>
    <cellStyle name="Input 6 4 6 4" xfId="31653"/>
    <cellStyle name="Input 6 4 6 5" xfId="31654"/>
    <cellStyle name="Input 6 4 6 6" xfId="31655"/>
    <cellStyle name="Input 6 4 6 7" xfId="31656"/>
    <cellStyle name="Input 6 4 7" xfId="31657"/>
    <cellStyle name="Input 6 4 8" xfId="31658"/>
    <cellStyle name="Input 6 4 9" xfId="31659"/>
    <cellStyle name="Input 6 5" xfId="31660"/>
    <cellStyle name="Input 6 5 2" xfId="31661"/>
    <cellStyle name="Input 6 5 2 2" xfId="31662"/>
    <cellStyle name="Input 6 5 2 2 2" xfId="31663"/>
    <cellStyle name="Input 6 5 2 2 3" xfId="31664"/>
    <cellStyle name="Input 6 5 2 2 4" xfId="31665"/>
    <cellStyle name="Input 6 5 2 2 5" xfId="31666"/>
    <cellStyle name="Input 6 5 2 2 6" xfId="31667"/>
    <cellStyle name="Input 6 5 2 2 7" xfId="31668"/>
    <cellStyle name="Input 6 5 2 2 8" xfId="31669"/>
    <cellStyle name="Input 6 5 2 3" xfId="31670"/>
    <cellStyle name="Input 6 5 2 3 2" xfId="31671"/>
    <cellStyle name="Input 6 5 2 4" xfId="31672"/>
    <cellStyle name="Input 6 5 2 5" xfId="31673"/>
    <cellStyle name="Input 6 5 2 6" xfId="31674"/>
    <cellStyle name="Input 6 5 2 7" xfId="31675"/>
    <cellStyle name="Input 6 5 3" xfId="31676"/>
    <cellStyle name="Input 6 5 3 2" xfId="31677"/>
    <cellStyle name="Input 6 5 3 3" xfId="31678"/>
    <cellStyle name="Input 6 5 3 4" xfId="31679"/>
    <cellStyle name="Input 6 5 3 5" xfId="31680"/>
    <cellStyle name="Input 6 5 3 6" xfId="31681"/>
    <cellStyle name="Input 6 5 3 7" xfId="31682"/>
    <cellStyle name="Input 6 5 4" xfId="31683"/>
    <cellStyle name="Input 6 5 5" xfId="31684"/>
    <cellStyle name="Input 6 5 6" xfId="31685"/>
    <cellStyle name="Input 6 5 7" xfId="31686"/>
    <cellStyle name="Input 6 5 8" xfId="31687"/>
    <cellStyle name="Input 6 6" xfId="31688"/>
    <cellStyle name="Input 6 6 2" xfId="31689"/>
    <cellStyle name="Input 6 6 2 2" xfId="31690"/>
    <cellStyle name="Input 6 6 2 2 2" xfId="31691"/>
    <cellStyle name="Input 6 6 2 2 3" xfId="31692"/>
    <cellStyle name="Input 6 6 2 2 4" xfId="31693"/>
    <cellStyle name="Input 6 6 2 2 5" xfId="31694"/>
    <cellStyle name="Input 6 6 2 2 6" xfId="31695"/>
    <cellStyle name="Input 6 6 2 2 7" xfId="31696"/>
    <cellStyle name="Input 6 6 2 2 8" xfId="31697"/>
    <cellStyle name="Input 6 6 2 3" xfId="31698"/>
    <cellStyle name="Input 6 6 2 3 2" xfId="31699"/>
    <cellStyle name="Input 6 6 2 4" xfId="31700"/>
    <cellStyle name="Input 6 6 2 5" xfId="31701"/>
    <cellStyle name="Input 6 6 2 6" xfId="31702"/>
    <cellStyle name="Input 6 6 2 7" xfId="31703"/>
    <cellStyle name="Input 6 6 3" xfId="31704"/>
    <cellStyle name="Input 6 6 3 2" xfId="31705"/>
    <cellStyle name="Input 6 6 3 3" xfId="31706"/>
    <cellStyle name="Input 6 6 3 4" xfId="31707"/>
    <cellStyle name="Input 6 6 3 5" xfId="31708"/>
    <cellStyle name="Input 6 6 3 6" xfId="31709"/>
    <cellStyle name="Input 6 6 3 7" xfId="31710"/>
    <cellStyle name="Input 6 6 4" xfId="31711"/>
    <cellStyle name="Input 6 6 5" xfId="31712"/>
    <cellStyle name="Input 6 6 6" xfId="31713"/>
    <cellStyle name="Input 6 6 7" xfId="31714"/>
    <cellStyle name="Input 6 6 8" xfId="31715"/>
    <cellStyle name="Input 6 7" xfId="31716"/>
    <cellStyle name="Input 6 7 2" xfId="31717"/>
    <cellStyle name="Input 6 7 2 2" xfId="31718"/>
    <cellStyle name="Input 6 7 2 2 2" xfId="31719"/>
    <cellStyle name="Input 6 7 2 2 3" xfId="31720"/>
    <cellStyle name="Input 6 7 2 2 4" xfId="31721"/>
    <cellStyle name="Input 6 7 2 2 5" xfId="31722"/>
    <cellStyle name="Input 6 7 2 2 6" xfId="31723"/>
    <cellStyle name="Input 6 7 2 2 7" xfId="31724"/>
    <cellStyle name="Input 6 7 2 2 8" xfId="31725"/>
    <cellStyle name="Input 6 7 2 3" xfId="31726"/>
    <cellStyle name="Input 6 7 2 3 2" xfId="31727"/>
    <cellStyle name="Input 6 7 2 4" xfId="31728"/>
    <cellStyle name="Input 6 7 2 5" xfId="31729"/>
    <cellStyle name="Input 6 7 2 6" xfId="31730"/>
    <cellStyle name="Input 6 7 2 7" xfId="31731"/>
    <cellStyle name="Input 6 7 3" xfId="31732"/>
    <cellStyle name="Input 6 7 3 2" xfId="31733"/>
    <cellStyle name="Input 6 7 3 3" xfId="31734"/>
    <cellStyle name="Input 6 7 3 4" xfId="31735"/>
    <cellStyle name="Input 6 7 3 5" xfId="31736"/>
    <cellStyle name="Input 6 7 3 6" xfId="31737"/>
    <cellStyle name="Input 6 7 3 7" xfId="31738"/>
    <cellStyle name="Input 6 7 4" xfId="31739"/>
    <cellStyle name="Input 6 7 5" xfId="31740"/>
    <cellStyle name="Input 6 7 6" xfId="31741"/>
    <cellStyle name="Input 6 7 7" xfId="31742"/>
    <cellStyle name="Input 6 7 8" xfId="31743"/>
    <cellStyle name="Input 6 8" xfId="31744"/>
    <cellStyle name="Input 6 8 2" xfId="31745"/>
    <cellStyle name="Input 6 8 2 2" xfId="31746"/>
    <cellStyle name="Input 6 8 2 3" xfId="31747"/>
    <cellStyle name="Input 6 8 2 4" xfId="31748"/>
    <cellStyle name="Input 6 8 2 5" xfId="31749"/>
    <cellStyle name="Input 6 8 2 6" xfId="31750"/>
    <cellStyle name="Input 6 8 2 7" xfId="31751"/>
    <cellStyle name="Input 6 8 2 8" xfId="31752"/>
    <cellStyle name="Input 6 8 3" xfId="31753"/>
    <cellStyle name="Input 6 8 3 2" xfId="31754"/>
    <cellStyle name="Input 6 8 4" xfId="31755"/>
    <cellStyle name="Input 6 8 5" xfId="31756"/>
    <cellStyle name="Input 6 8 6" xfId="31757"/>
    <cellStyle name="Input 6 8 7" xfId="31758"/>
    <cellStyle name="Input 6 9" xfId="31759"/>
    <cellStyle name="Input 6 9 2" xfId="31760"/>
    <cellStyle name="Input 6 9 3" xfId="31761"/>
    <cellStyle name="Input 6 9 4" xfId="31762"/>
    <cellStyle name="Input 6 9 5" xfId="31763"/>
    <cellStyle name="Input 6 9 6" xfId="31764"/>
    <cellStyle name="Input 6 9 7" xfId="31765"/>
    <cellStyle name="Input 7" xfId="31766"/>
    <cellStyle name="Input 7 10" xfId="31767"/>
    <cellStyle name="Input 7 11" xfId="31768"/>
    <cellStyle name="Input 7 12" xfId="31769"/>
    <cellStyle name="Input 7 13" xfId="31770"/>
    <cellStyle name="Input 7 14" xfId="31771"/>
    <cellStyle name="Input 7 2" xfId="31772"/>
    <cellStyle name="Input 7 2 10" xfId="31773"/>
    <cellStyle name="Input 7 2 11" xfId="31774"/>
    <cellStyle name="Input 7 2 12" xfId="31775"/>
    <cellStyle name="Input 7 2 2" xfId="31776"/>
    <cellStyle name="Input 7 2 2 10" xfId="31777"/>
    <cellStyle name="Input 7 2 2 11" xfId="31778"/>
    <cellStyle name="Input 7 2 2 2" xfId="31779"/>
    <cellStyle name="Input 7 2 2 2 2" xfId="31780"/>
    <cellStyle name="Input 7 2 2 2 2 2" xfId="31781"/>
    <cellStyle name="Input 7 2 2 2 2 2 2" xfId="31782"/>
    <cellStyle name="Input 7 2 2 2 2 2 3" xfId="31783"/>
    <cellStyle name="Input 7 2 2 2 2 2 4" xfId="31784"/>
    <cellStyle name="Input 7 2 2 2 2 2 5" xfId="31785"/>
    <cellStyle name="Input 7 2 2 2 2 2 6" xfId="31786"/>
    <cellStyle name="Input 7 2 2 2 2 2 7" xfId="31787"/>
    <cellStyle name="Input 7 2 2 2 2 2 8" xfId="31788"/>
    <cellStyle name="Input 7 2 2 2 2 3" xfId="31789"/>
    <cellStyle name="Input 7 2 2 2 2 3 2" xfId="31790"/>
    <cellStyle name="Input 7 2 2 2 2 4" xfId="31791"/>
    <cellStyle name="Input 7 2 2 2 2 5" xfId="31792"/>
    <cellStyle name="Input 7 2 2 2 2 6" xfId="31793"/>
    <cellStyle name="Input 7 2 2 2 2 7" xfId="31794"/>
    <cellStyle name="Input 7 2 2 2 3" xfId="31795"/>
    <cellStyle name="Input 7 2 2 2 3 2" xfId="31796"/>
    <cellStyle name="Input 7 2 2 2 3 3" xfId="31797"/>
    <cellStyle name="Input 7 2 2 2 3 4" xfId="31798"/>
    <cellStyle name="Input 7 2 2 2 3 5" xfId="31799"/>
    <cellStyle name="Input 7 2 2 2 3 6" xfId="31800"/>
    <cellStyle name="Input 7 2 2 2 3 7" xfId="31801"/>
    <cellStyle name="Input 7 2 2 2 4" xfId="31802"/>
    <cellStyle name="Input 7 2 2 2 5" xfId="31803"/>
    <cellStyle name="Input 7 2 2 2 6" xfId="31804"/>
    <cellStyle name="Input 7 2 2 2 7" xfId="31805"/>
    <cellStyle name="Input 7 2 2 2 8" xfId="31806"/>
    <cellStyle name="Input 7 2 2 3" xfId="31807"/>
    <cellStyle name="Input 7 2 2 3 2" xfId="31808"/>
    <cellStyle name="Input 7 2 2 3 2 2" xfId="31809"/>
    <cellStyle name="Input 7 2 2 3 2 2 2" xfId="31810"/>
    <cellStyle name="Input 7 2 2 3 2 2 3" xfId="31811"/>
    <cellStyle name="Input 7 2 2 3 2 2 4" xfId="31812"/>
    <cellStyle name="Input 7 2 2 3 2 2 5" xfId="31813"/>
    <cellStyle name="Input 7 2 2 3 2 2 6" xfId="31814"/>
    <cellStyle name="Input 7 2 2 3 2 2 7" xfId="31815"/>
    <cellStyle name="Input 7 2 2 3 2 2 8" xfId="31816"/>
    <cellStyle name="Input 7 2 2 3 2 3" xfId="31817"/>
    <cellStyle name="Input 7 2 2 3 2 3 2" xfId="31818"/>
    <cellStyle name="Input 7 2 2 3 2 4" xfId="31819"/>
    <cellStyle name="Input 7 2 2 3 2 5" xfId="31820"/>
    <cellStyle name="Input 7 2 2 3 2 6" xfId="31821"/>
    <cellStyle name="Input 7 2 2 3 2 7" xfId="31822"/>
    <cellStyle name="Input 7 2 2 3 3" xfId="31823"/>
    <cellStyle name="Input 7 2 2 3 3 2" xfId="31824"/>
    <cellStyle name="Input 7 2 2 3 3 3" xfId="31825"/>
    <cellStyle name="Input 7 2 2 3 3 4" xfId="31826"/>
    <cellStyle name="Input 7 2 2 3 3 5" xfId="31827"/>
    <cellStyle name="Input 7 2 2 3 3 6" xfId="31828"/>
    <cellStyle name="Input 7 2 2 3 3 7" xfId="31829"/>
    <cellStyle name="Input 7 2 2 3 4" xfId="31830"/>
    <cellStyle name="Input 7 2 2 3 5" xfId="31831"/>
    <cellStyle name="Input 7 2 2 3 6" xfId="31832"/>
    <cellStyle name="Input 7 2 2 3 7" xfId="31833"/>
    <cellStyle name="Input 7 2 2 3 8" xfId="31834"/>
    <cellStyle name="Input 7 2 2 4" xfId="31835"/>
    <cellStyle name="Input 7 2 2 4 2" xfId="31836"/>
    <cellStyle name="Input 7 2 2 4 2 2" xfId="31837"/>
    <cellStyle name="Input 7 2 2 4 2 2 2" xfId="31838"/>
    <cellStyle name="Input 7 2 2 4 2 2 3" xfId="31839"/>
    <cellStyle name="Input 7 2 2 4 2 2 4" xfId="31840"/>
    <cellStyle name="Input 7 2 2 4 2 2 5" xfId="31841"/>
    <cellStyle name="Input 7 2 2 4 2 2 6" xfId="31842"/>
    <cellStyle name="Input 7 2 2 4 2 2 7" xfId="31843"/>
    <cellStyle name="Input 7 2 2 4 2 2 8" xfId="31844"/>
    <cellStyle name="Input 7 2 2 4 2 3" xfId="31845"/>
    <cellStyle name="Input 7 2 2 4 2 3 2" xfId="31846"/>
    <cellStyle name="Input 7 2 2 4 2 4" xfId="31847"/>
    <cellStyle name="Input 7 2 2 4 2 5" xfId="31848"/>
    <cellStyle name="Input 7 2 2 4 2 6" xfId="31849"/>
    <cellStyle name="Input 7 2 2 4 2 7" xfId="31850"/>
    <cellStyle name="Input 7 2 2 4 3" xfId="31851"/>
    <cellStyle name="Input 7 2 2 4 3 2" xfId="31852"/>
    <cellStyle name="Input 7 2 2 4 3 3" xfId="31853"/>
    <cellStyle name="Input 7 2 2 4 3 4" xfId="31854"/>
    <cellStyle name="Input 7 2 2 4 3 5" xfId="31855"/>
    <cellStyle name="Input 7 2 2 4 3 6" xfId="31856"/>
    <cellStyle name="Input 7 2 2 4 3 7" xfId="31857"/>
    <cellStyle name="Input 7 2 2 4 4" xfId="31858"/>
    <cellStyle name="Input 7 2 2 4 5" xfId="31859"/>
    <cellStyle name="Input 7 2 2 4 6" xfId="31860"/>
    <cellStyle name="Input 7 2 2 4 7" xfId="31861"/>
    <cellStyle name="Input 7 2 2 4 8" xfId="31862"/>
    <cellStyle name="Input 7 2 2 5" xfId="31863"/>
    <cellStyle name="Input 7 2 2 5 2" xfId="31864"/>
    <cellStyle name="Input 7 2 2 5 2 2" xfId="31865"/>
    <cellStyle name="Input 7 2 2 5 2 3" xfId="31866"/>
    <cellStyle name="Input 7 2 2 5 2 4" xfId="31867"/>
    <cellStyle name="Input 7 2 2 5 2 5" xfId="31868"/>
    <cellStyle name="Input 7 2 2 5 2 6" xfId="31869"/>
    <cellStyle name="Input 7 2 2 5 2 7" xfId="31870"/>
    <cellStyle name="Input 7 2 2 5 2 8" xfId="31871"/>
    <cellStyle name="Input 7 2 2 5 3" xfId="31872"/>
    <cellStyle name="Input 7 2 2 5 3 2" xfId="31873"/>
    <cellStyle name="Input 7 2 2 5 4" xfId="31874"/>
    <cellStyle name="Input 7 2 2 5 5" xfId="31875"/>
    <cellStyle name="Input 7 2 2 5 6" xfId="31876"/>
    <cellStyle name="Input 7 2 2 5 7" xfId="31877"/>
    <cellStyle name="Input 7 2 2 6" xfId="31878"/>
    <cellStyle name="Input 7 2 2 6 2" xfId="31879"/>
    <cellStyle name="Input 7 2 2 6 3" xfId="31880"/>
    <cellStyle name="Input 7 2 2 6 4" xfId="31881"/>
    <cellStyle name="Input 7 2 2 6 5" xfId="31882"/>
    <cellStyle name="Input 7 2 2 6 6" xfId="31883"/>
    <cellStyle name="Input 7 2 2 6 7" xfId="31884"/>
    <cellStyle name="Input 7 2 2 7" xfId="31885"/>
    <cellStyle name="Input 7 2 2 8" xfId="31886"/>
    <cellStyle name="Input 7 2 2 9" xfId="31887"/>
    <cellStyle name="Input 7 2 3" xfId="31888"/>
    <cellStyle name="Input 7 2 3 2" xfId="31889"/>
    <cellStyle name="Input 7 2 3 2 2" xfId="31890"/>
    <cellStyle name="Input 7 2 3 2 2 2" xfId="31891"/>
    <cellStyle name="Input 7 2 3 2 2 3" xfId="31892"/>
    <cellStyle name="Input 7 2 3 2 2 4" xfId="31893"/>
    <cellStyle name="Input 7 2 3 2 2 5" xfId="31894"/>
    <cellStyle name="Input 7 2 3 2 2 6" xfId="31895"/>
    <cellStyle name="Input 7 2 3 2 2 7" xfId="31896"/>
    <cellStyle name="Input 7 2 3 2 2 8" xfId="31897"/>
    <cellStyle name="Input 7 2 3 2 3" xfId="31898"/>
    <cellStyle name="Input 7 2 3 2 3 2" xfId="31899"/>
    <cellStyle name="Input 7 2 3 2 4" xfId="31900"/>
    <cellStyle name="Input 7 2 3 2 5" xfId="31901"/>
    <cellStyle name="Input 7 2 3 2 6" xfId="31902"/>
    <cellStyle name="Input 7 2 3 2 7" xfId="31903"/>
    <cellStyle name="Input 7 2 3 3" xfId="31904"/>
    <cellStyle name="Input 7 2 3 3 2" xfId="31905"/>
    <cellStyle name="Input 7 2 3 3 3" xfId="31906"/>
    <cellStyle name="Input 7 2 3 3 4" xfId="31907"/>
    <cellStyle name="Input 7 2 3 3 5" xfId="31908"/>
    <cellStyle name="Input 7 2 3 3 6" xfId="31909"/>
    <cellStyle name="Input 7 2 3 3 7" xfId="31910"/>
    <cellStyle name="Input 7 2 3 4" xfId="31911"/>
    <cellStyle name="Input 7 2 3 5" xfId="31912"/>
    <cellStyle name="Input 7 2 3 6" xfId="31913"/>
    <cellStyle name="Input 7 2 3 7" xfId="31914"/>
    <cellStyle name="Input 7 2 3 8" xfId="31915"/>
    <cellStyle name="Input 7 2 4" xfId="31916"/>
    <cellStyle name="Input 7 2 4 2" xfId="31917"/>
    <cellStyle name="Input 7 2 4 2 2" xfId="31918"/>
    <cellStyle name="Input 7 2 4 2 2 2" xfId="31919"/>
    <cellStyle name="Input 7 2 4 2 2 3" xfId="31920"/>
    <cellStyle name="Input 7 2 4 2 2 4" xfId="31921"/>
    <cellStyle name="Input 7 2 4 2 2 5" xfId="31922"/>
    <cellStyle name="Input 7 2 4 2 2 6" xfId="31923"/>
    <cellStyle name="Input 7 2 4 2 2 7" xfId="31924"/>
    <cellStyle name="Input 7 2 4 2 2 8" xfId="31925"/>
    <cellStyle name="Input 7 2 4 2 3" xfId="31926"/>
    <cellStyle name="Input 7 2 4 2 3 2" xfId="31927"/>
    <cellStyle name="Input 7 2 4 2 4" xfId="31928"/>
    <cellStyle name="Input 7 2 4 2 5" xfId="31929"/>
    <cellStyle name="Input 7 2 4 2 6" xfId="31930"/>
    <cellStyle name="Input 7 2 4 2 7" xfId="31931"/>
    <cellStyle name="Input 7 2 4 3" xfId="31932"/>
    <cellStyle name="Input 7 2 4 3 2" xfId="31933"/>
    <cellStyle name="Input 7 2 4 3 3" xfId="31934"/>
    <cellStyle name="Input 7 2 4 3 4" xfId="31935"/>
    <cellStyle name="Input 7 2 4 3 5" xfId="31936"/>
    <cellStyle name="Input 7 2 4 3 6" xfId="31937"/>
    <cellStyle name="Input 7 2 4 3 7" xfId="31938"/>
    <cellStyle name="Input 7 2 4 4" xfId="31939"/>
    <cellStyle name="Input 7 2 4 5" xfId="31940"/>
    <cellStyle name="Input 7 2 4 6" xfId="31941"/>
    <cellStyle name="Input 7 2 4 7" xfId="31942"/>
    <cellStyle name="Input 7 2 4 8" xfId="31943"/>
    <cellStyle name="Input 7 2 5" xfId="31944"/>
    <cellStyle name="Input 7 2 5 2" xfId="31945"/>
    <cellStyle name="Input 7 2 5 2 2" xfId="31946"/>
    <cellStyle name="Input 7 2 5 2 2 2" xfId="31947"/>
    <cellStyle name="Input 7 2 5 2 2 3" xfId="31948"/>
    <cellStyle name="Input 7 2 5 2 2 4" xfId="31949"/>
    <cellStyle name="Input 7 2 5 2 2 5" xfId="31950"/>
    <cellStyle name="Input 7 2 5 2 2 6" xfId="31951"/>
    <cellStyle name="Input 7 2 5 2 2 7" xfId="31952"/>
    <cellStyle name="Input 7 2 5 2 2 8" xfId="31953"/>
    <cellStyle name="Input 7 2 5 2 3" xfId="31954"/>
    <cellStyle name="Input 7 2 5 2 3 2" xfId="31955"/>
    <cellStyle name="Input 7 2 5 2 4" xfId="31956"/>
    <cellStyle name="Input 7 2 5 2 5" xfId="31957"/>
    <cellStyle name="Input 7 2 5 2 6" xfId="31958"/>
    <cellStyle name="Input 7 2 5 2 7" xfId="31959"/>
    <cellStyle name="Input 7 2 5 3" xfId="31960"/>
    <cellStyle name="Input 7 2 5 3 2" xfId="31961"/>
    <cellStyle name="Input 7 2 5 3 3" xfId="31962"/>
    <cellStyle name="Input 7 2 5 3 4" xfId="31963"/>
    <cellStyle name="Input 7 2 5 3 5" xfId="31964"/>
    <cellStyle name="Input 7 2 5 3 6" xfId="31965"/>
    <cellStyle name="Input 7 2 5 3 7" xfId="31966"/>
    <cellStyle name="Input 7 2 5 4" xfId="31967"/>
    <cellStyle name="Input 7 2 5 5" xfId="31968"/>
    <cellStyle name="Input 7 2 5 6" xfId="31969"/>
    <cellStyle name="Input 7 2 5 7" xfId="31970"/>
    <cellStyle name="Input 7 2 5 8" xfId="31971"/>
    <cellStyle name="Input 7 2 6" xfId="31972"/>
    <cellStyle name="Input 7 2 6 2" xfId="31973"/>
    <cellStyle name="Input 7 2 6 2 2" xfId="31974"/>
    <cellStyle name="Input 7 2 6 2 3" xfId="31975"/>
    <cellStyle name="Input 7 2 6 2 4" xfId="31976"/>
    <cellStyle name="Input 7 2 6 2 5" xfId="31977"/>
    <cellStyle name="Input 7 2 6 2 6" xfId="31978"/>
    <cellStyle name="Input 7 2 6 2 7" xfId="31979"/>
    <cellStyle name="Input 7 2 6 2 8" xfId="31980"/>
    <cellStyle name="Input 7 2 6 3" xfId="31981"/>
    <cellStyle name="Input 7 2 6 3 2" xfId="31982"/>
    <cellStyle name="Input 7 2 6 4" xfId="31983"/>
    <cellStyle name="Input 7 2 6 5" xfId="31984"/>
    <cellStyle name="Input 7 2 6 6" xfId="31985"/>
    <cellStyle name="Input 7 2 6 7" xfId="31986"/>
    <cellStyle name="Input 7 2 7" xfId="31987"/>
    <cellStyle name="Input 7 2 7 2" xfId="31988"/>
    <cellStyle name="Input 7 2 7 3" xfId="31989"/>
    <cellStyle name="Input 7 2 7 4" xfId="31990"/>
    <cellStyle name="Input 7 2 7 5" xfId="31991"/>
    <cellStyle name="Input 7 2 7 6" xfId="31992"/>
    <cellStyle name="Input 7 2 7 7" xfId="31993"/>
    <cellStyle name="Input 7 2 8" xfId="31994"/>
    <cellStyle name="Input 7 2 9" xfId="31995"/>
    <cellStyle name="Input 7 3" xfId="31996"/>
    <cellStyle name="Input 7 3 10" xfId="31997"/>
    <cellStyle name="Input 7 3 11" xfId="31998"/>
    <cellStyle name="Input 7 3 2" xfId="31999"/>
    <cellStyle name="Input 7 3 2 2" xfId="32000"/>
    <cellStyle name="Input 7 3 2 2 2" xfId="32001"/>
    <cellStyle name="Input 7 3 2 2 2 2" xfId="32002"/>
    <cellStyle name="Input 7 3 2 2 2 3" xfId="32003"/>
    <cellStyle name="Input 7 3 2 2 2 4" xfId="32004"/>
    <cellStyle name="Input 7 3 2 2 2 5" xfId="32005"/>
    <cellStyle name="Input 7 3 2 2 2 6" xfId="32006"/>
    <cellStyle name="Input 7 3 2 2 2 7" xfId="32007"/>
    <cellStyle name="Input 7 3 2 2 2 8" xfId="32008"/>
    <cellStyle name="Input 7 3 2 2 3" xfId="32009"/>
    <cellStyle name="Input 7 3 2 2 3 2" xfId="32010"/>
    <cellStyle name="Input 7 3 2 2 4" xfId="32011"/>
    <cellStyle name="Input 7 3 2 2 5" xfId="32012"/>
    <cellStyle name="Input 7 3 2 2 6" xfId="32013"/>
    <cellStyle name="Input 7 3 2 2 7" xfId="32014"/>
    <cellStyle name="Input 7 3 2 3" xfId="32015"/>
    <cellStyle name="Input 7 3 2 3 2" xfId="32016"/>
    <cellStyle name="Input 7 3 2 3 3" xfId="32017"/>
    <cellStyle name="Input 7 3 2 3 4" xfId="32018"/>
    <cellStyle name="Input 7 3 2 3 5" xfId="32019"/>
    <cellStyle name="Input 7 3 2 3 6" xfId="32020"/>
    <cellStyle name="Input 7 3 2 3 7" xfId="32021"/>
    <cellStyle name="Input 7 3 2 4" xfId="32022"/>
    <cellStyle name="Input 7 3 2 5" xfId="32023"/>
    <cellStyle name="Input 7 3 2 6" xfId="32024"/>
    <cellStyle name="Input 7 3 2 7" xfId="32025"/>
    <cellStyle name="Input 7 3 2 8" xfId="32026"/>
    <cellStyle name="Input 7 3 3" xfId="32027"/>
    <cellStyle name="Input 7 3 3 2" xfId="32028"/>
    <cellStyle name="Input 7 3 3 2 2" xfId="32029"/>
    <cellStyle name="Input 7 3 3 2 2 2" xfId="32030"/>
    <cellStyle name="Input 7 3 3 2 2 3" xfId="32031"/>
    <cellStyle name="Input 7 3 3 2 2 4" xfId="32032"/>
    <cellStyle name="Input 7 3 3 2 2 5" xfId="32033"/>
    <cellStyle name="Input 7 3 3 2 2 6" xfId="32034"/>
    <cellStyle name="Input 7 3 3 2 2 7" xfId="32035"/>
    <cellStyle name="Input 7 3 3 2 2 8" xfId="32036"/>
    <cellStyle name="Input 7 3 3 2 3" xfId="32037"/>
    <cellStyle name="Input 7 3 3 2 3 2" xfId="32038"/>
    <cellStyle name="Input 7 3 3 2 4" xfId="32039"/>
    <cellStyle name="Input 7 3 3 2 5" xfId="32040"/>
    <cellStyle name="Input 7 3 3 2 6" xfId="32041"/>
    <cellStyle name="Input 7 3 3 2 7" xfId="32042"/>
    <cellStyle name="Input 7 3 3 3" xfId="32043"/>
    <cellStyle name="Input 7 3 3 3 2" xfId="32044"/>
    <cellStyle name="Input 7 3 3 3 3" xfId="32045"/>
    <cellStyle name="Input 7 3 3 3 4" xfId="32046"/>
    <cellStyle name="Input 7 3 3 3 5" xfId="32047"/>
    <cellStyle name="Input 7 3 3 3 6" xfId="32048"/>
    <cellStyle name="Input 7 3 3 3 7" xfId="32049"/>
    <cellStyle name="Input 7 3 3 4" xfId="32050"/>
    <cellStyle name="Input 7 3 3 5" xfId="32051"/>
    <cellStyle name="Input 7 3 3 6" xfId="32052"/>
    <cellStyle name="Input 7 3 3 7" xfId="32053"/>
    <cellStyle name="Input 7 3 3 8" xfId="32054"/>
    <cellStyle name="Input 7 3 4" xfId="32055"/>
    <cellStyle name="Input 7 3 4 2" xfId="32056"/>
    <cellStyle name="Input 7 3 4 2 2" xfId="32057"/>
    <cellStyle name="Input 7 3 4 2 2 2" xfId="32058"/>
    <cellStyle name="Input 7 3 4 2 2 3" xfId="32059"/>
    <cellStyle name="Input 7 3 4 2 2 4" xfId="32060"/>
    <cellStyle name="Input 7 3 4 2 2 5" xfId="32061"/>
    <cellStyle name="Input 7 3 4 2 2 6" xfId="32062"/>
    <cellStyle name="Input 7 3 4 2 2 7" xfId="32063"/>
    <cellStyle name="Input 7 3 4 2 2 8" xfId="32064"/>
    <cellStyle name="Input 7 3 4 2 3" xfId="32065"/>
    <cellStyle name="Input 7 3 4 2 3 2" xfId="32066"/>
    <cellStyle name="Input 7 3 4 2 4" xfId="32067"/>
    <cellStyle name="Input 7 3 4 2 5" xfId="32068"/>
    <cellStyle name="Input 7 3 4 2 6" xfId="32069"/>
    <cellStyle name="Input 7 3 4 2 7" xfId="32070"/>
    <cellStyle name="Input 7 3 4 3" xfId="32071"/>
    <cellStyle name="Input 7 3 4 3 2" xfId="32072"/>
    <cellStyle name="Input 7 3 4 3 3" xfId="32073"/>
    <cellStyle name="Input 7 3 4 3 4" xfId="32074"/>
    <cellStyle name="Input 7 3 4 3 5" xfId="32075"/>
    <cellStyle name="Input 7 3 4 3 6" xfId="32076"/>
    <cellStyle name="Input 7 3 4 3 7" xfId="32077"/>
    <cellStyle name="Input 7 3 4 4" xfId="32078"/>
    <cellStyle name="Input 7 3 4 5" xfId="32079"/>
    <cellStyle name="Input 7 3 4 6" xfId="32080"/>
    <cellStyle name="Input 7 3 4 7" xfId="32081"/>
    <cellStyle name="Input 7 3 4 8" xfId="32082"/>
    <cellStyle name="Input 7 3 5" xfId="32083"/>
    <cellStyle name="Input 7 3 5 2" xfId="32084"/>
    <cellStyle name="Input 7 3 5 2 2" xfId="32085"/>
    <cellStyle name="Input 7 3 5 2 3" xfId="32086"/>
    <cellStyle name="Input 7 3 5 2 4" xfId="32087"/>
    <cellStyle name="Input 7 3 5 2 5" xfId="32088"/>
    <cellStyle name="Input 7 3 5 2 6" xfId="32089"/>
    <cellStyle name="Input 7 3 5 2 7" xfId="32090"/>
    <cellStyle name="Input 7 3 5 2 8" xfId="32091"/>
    <cellStyle name="Input 7 3 5 3" xfId="32092"/>
    <cellStyle name="Input 7 3 5 3 2" xfId="32093"/>
    <cellStyle name="Input 7 3 5 4" xfId="32094"/>
    <cellStyle name="Input 7 3 5 5" xfId="32095"/>
    <cellStyle name="Input 7 3 5 6" xfId="32096"/>
    <cellStyle name="Input 7 3 5 7" xfId="32097"/>
    <cellStyle name="Input 7 3 6" xfId="32098"/>
    <cellStyle name="Input 7 3 6 2" xfId="32099"/>
    <cellStyle name="Input 7 3 6 3" xfId="32100"/>
    <cellStyle name="Input 7 3 6 4" xfId="32101"/>
    <cellStyle name="Input 7 3 6 5" xfId="32102"/>
    <cellStyle name="Input 7 3 6 6" xfId="32103"/>
    <cellStyle name="Input 7 3 6 7" xfId="32104"/>
    <cellStyle name="Input 7 3 7" xfId="32105"/>
    <cellStyle name="Input 7 3 8" xfId="32106"/>
    <cellStyle name="Input 7 3 9" xfId="32107"/>
    <cellStyle name="Input 7 4" xfId="32108"/>
    <cellStyle name="Input 7 4 10" xfId="32109"/>
    <cellStyle name="Input 7 4 11" xfId="32110"/>
    <cellStyle name="Input 7 4 2" xfId="32111"/>
    <cellStyle name="Input 7 4 2 2" xfId="32112"/>
    <cellStyle name="Input 7 4 2 2 2" xfId="32113"/>
    <cellStyle name="Input 7 4 2 2 2 2" xfId="32114"/>
    <cellStyle name="Input 7 4 2 2 2 3" xfId="32115"/>
    <cellStyle name="Input 7 4 2 2 2 4" xfId="32116"/>
    <cellStyle name="Input 7 4 2 2 2 5" xfId="32117"/>
    <cellStyle name="Input 7 4 2 2 2 6" xfId="32118"/>
    <cellStyle name="Input 7 4 2 2 2 7" xfId="32119"/>
    <cellStyle name="Input 7 4 2 2 2 8" xfId="32120"/>
    <cellStyle name="Input 7 4 2 2 3" xfId="32121"/>
    <cellStyle name="Input 7 4 2 2 3 2" xfId="32122"/>
    <cellStyle name="Input 7 4 2 2 4" xfId="32123"/>
    <cellStyle name="Input 7 4 2 2 5" xfId="32124"/>
    <cellStyle name="Input 7 4 2 2 6" xfId="32125"/>
    <cellStyle name="Input 7 4 2 2 7" xfId="32126"/>
    <cellStyle name="Input 7 4 2 3" xfId="32127"/>
    <cellStyle name="Input 7 4 2 3 2" xfId="32128"/>
    <cellStyle name="Input 7 4 2 3 3" xfId="32129"/>
    <cellStyle name="Input 7 4 2 3 4" xfId="32130"/>
    <cellStyle name="Input 7 4 2 3 5" xfId="32131"/>
    <cellStyle name="Input 7 4 2 3 6" xfId="32132"/>
    <cellStyle name="Input 7 4 2 3 7" xfId="32133"/>
    <cellStyle name="Input 7 4 2 4" xfId="32134"/>
    <cellStyle name="Input 7 4 2 5" xfId="32135"/>
    <cellStyle name="Input 7 4 2 6" xfId="32136"/>
    <cellStyle name="Input 7 4 2 7" xfId="32137"/>
    <cellStyle name="Input 7 4 2 8" xfId="32138"/>
    <cellStyle name="Input 7 4 3" xfId="32139"/>
    <cellStyle name="Input 7 4 3 2" xfId="32140"/>
    <cellStyle name="Input 7 4 3 2 2" xfId="32141"/>
    <cellStyle name="Input 7 4 3 2 2 2" xfId="32142"/>
    <cellStyle name="Input 7 4 3 2 2 3" xfId="32143"/>
    <cellStyle name="Input 7 4 3 2 2 4" xfId="32144"/>
    <cellStyle name="Input 7 4 3 2 2 5" xfId="32145"/>
    <cellStyle name="Input 7 4 3 2 2 6" xfId="32146"/>
    <cellStyle name="Input 7 4 3 2 2 7" xfId="32147"/>
    <cellStyle name="Input 7 4 3 2 2 8" xfId="32148"/>
    <cellStyle name="Input 7 4 3 2 3" xfId="32149"/>
    <cellStyle name="Input 7 4 3 2 3 2" xfId="32150"/>
    <cellStyle name="Input 7 4 3 2 4" xfId="32151"/>
    <cellStyle name="Input 7 4 3 2 5" xfId="32152"/>
    <cellStyle name="Input 7 4 3 2 6" xfId="32153"/>
    <cellStyle name="Input 7 4 3 2 7" xfId="32154"/>
    <cellStyle name="Input 7 4 3 3" xfId="32155"/>
    <cellStyle name="Input 7 4 3 3 2" xfId="32156"/>
    <cellStyle name="Input 7 4 3 3 3" xfId="32157"/>
    <cellStyle name="Input 7 4 3 3 4" xfId="32158"/>
    <cellStyle name="Input 7 4 3 3 5" xfId="32159"/>
    <cellStyle name="Input 7 4 3 3 6" xfId="32160"/>
    <cellStyle name="Input 7 4 3 3 7" xfId="32161"/>
    <cellStyle name="Input 7 4 3 4" xfId="32162"/>
    <cellStyle name="Input 7 4 3 5" xfId="32163"/>
    <cellStyle name="Input 7 4 3 6" xfId="32164"/>
    <cellStyle name="Input 7 4 3 7" xfId="32165"/>
    <cellStyle name="Input 7 4 3 8" xfId="32166"/>
    <cellStyle name="Input 7 4 4" xfId="32167"/>
    <cellStyle name="Input 7 4 4 2" xfId="32168"/>
    <cellStyle name="Input 7 4 4 2 2" xfId="32169"/>
    <cellStyle name="Input 7 4 4 2 2 2" xfId="32170"/>
    <cellStyle name="Input 7 4 4 2 2 3" xfId="32171"/>
    <cellStyle name="Input 7 4 4 2 2 4" xfId="32172"/>
    <cellStyle name="Input 7 4 4 2 2 5" xfId="32173"/>
    <cellStyle name="Input 7 4 4 2 2 6" xfId="32174"/>
    <cellStyle name="Input 7 4 4 2 2 7" xfId="32175"/>
    <cellStyle name="Input 7 4 4 2 2 8" xfId="32176"/>
    <cellStyle name="Input 7 4 4 2 3" xfId="32177"/>
    <cellStyle name="Input 7 4 4 2 3 2" xfId="32178"/>
    <cellStyle name="Input 7 4 4 2 4" xfId="32179"/>
    <cellStyle name="Input 7 4 4 2 5" xfId="32180"/>
    <cellStyle name="Input 7 4 4 2 6" xfId="32181"/>
    <cellStyle name="Input 7 4 4 2 7" xfId="32182"/>
    <cellStyle name="Input 7 4 4 3" xfId="32183"/>
    <cellStyle name="Input 7 4 4 3 2" xfId="32184"/>
    <cellStyle name="Input 7 4 4 3 3" xfId="32185"/>
    <cellStyle name="Input 7 4 4 3 4" xfId="32186"/>
    <cellStyle name="Input 7 4 4 3 5" xfId="32187"/>
    <cellStyle name="Input 7 4 4 3 6" xfId="32188"/>
    <cellStyle name="Input 7 4 4 3 7" xfId="32189"/>
    <cellStyle name="Input 7 4 4 4" xfId="32190"/>
    <cellStyle name="Input 7 4 4 5" xfId="32191"/>
    <cellStyle name="Input 7 4 4 6" xfId="32192"/>
    <cellStyle name="Input 7 4 4 7" xfId="32193"/>
    <cellStyle name="Input 7 4 4 8" xfId="32194"/>
    <cellStyle name="Input 7 4 5" xfId="32195"/>
    <cellStyle name="Input 7 4 5 2" xfId="32196"/>
    <cellStyle name="Input 7 4 5 2 2" xfId="32197"/>
    <cellStyle name="Input 7 4 5 2 3" xfId="32198"/>
    <cellStyle name="Input 7 4 5 2 4" xfId="32199"/>
    <cellStyle name="Input 7 4 5 2 5" xfId="32200"/>
    <cellStyle name="Input 7 4 5 2 6" xfId="32201"/>
    <cellStyle name="Input 7 4 5 2 7" xfId="32202"/>
    <cellStyle name="Input 7 4 5 2 8" xfId="32203"/>
    <cellStyle name="Input 7 4 5 3" xfId="32204"/>
    <cellStyle name="Input 7 4 5 3 2" xfId="32205"/>
    <cellStyle name="Input 7 4 5 4" xfId="32206"/>
    <cellStyle name="Input 7 4 5 5" xfId="32207"/>
    <cellStyle name="Input 7 4 5 6" xfId="32208"/>
    <cellStyle name="Input 7 4 5 7" xfId="32209"/>
    <cellStyle name="Input 7 4 6" xfId="32210"/>
    <cellStyle name="Input 7 4 6 2" xfId="32211"/>
    <cellStyle name="Input 7 4 6 3" xfId="32212"/>
    <cellStyle name="Input 7 4 6 4" xfId="32213"/>
    <cellStyle name="Input 7 4 6 5" xfId="32214"/>
    <cellStyle name="Input 7 4 6 6" xfId="32215"/>
    <cellStyle name="Input 7 4 6 7" xfId="32216"/>
    <cellStyle name="Input 7 4 7" xfId="32217"/>
    <cellStyle name="Input 7 4 8" xfId="32218"/>
    <cellStyle name="Input 7 4 9" xfId="32219"/>
    <cellStyle name="Input 7 5" xfId="32220"/>
    <cellStyle name="Input 7 5 2" xfId="32221"/>
    <cellStyle name="Input 7 5 2 2" xfId="32222"/>
    <cellStyle name="Input 7 5 2 2 2" xfId="32223"/>
    <cellStyle name="Input 7 5 2 2 3" xfId="32224"/>
    <cellStyle name="Input 7 5 2 2 4" xfId="32225"/>
    <cellStyle name="Input 7 5 2 2 5" xfId="32226"/>
    <cellStyle name="Input 7 5 2 2 6" xfId="32227"/>
    <cellStyle name="Input 7 5 2 2 7" xfId="32228"/>
    <cellStyle name="Input 7 5 2 2 8" xfId="32229"/>
    <cellStyle name="Input 7 5 2 3" xfId="32230"/>
    <cellStyle name="Input 7 5 2 3 2" xfId="32231"/>
    <cellStyle name="Input 7 5 2 4" xfId="32232"/>
    <cellStyle name="Input 7 5 2 5" xfId="32233"/>
    <cellStyle name="Input 7 5 2 6" xfId="32234"/>
    <cellStyle name="Input 7 5 2 7" xfId="32235"/>
    <cellStyle name="Input 7 5 3" xfId="32236"/>
    <cellStyle name="Input 7 5 3 2" xfId="32237"/>
    <cellStyle name="Input 7 5 3 3" xfId="32238"/>
    <cellStyle name="Input 7 5 3 4" xfId="32239"/>
    <cellStyle name="Input 7 5 3 5" xfId="32240"/>
    <cellStyle name="Input 7 5 3 6" xfId="32241"/>
    <cellStyle name="Input 7 5 3 7" xfId="32242"/>
    <cellStyle name="Input 7 5 4" xfId="32243"/>
    <cellStyle name="Input 7 5 5" xfId="32244"/>
    <cellStyle name="Input 7 5 6" xfId="32245"/>
    <cellStyle name="Input 7 5 7" xfId="32246"/>
    <cellStyle name="Input 7 5 8" xfId="32247"/>
    <cellStyle name="Input 7 6" xfId="32248"/>
    <cellStyle name="Input 7 6 2" xfId="32249"/>
    <cellStyle name="Input 7 6 2 2" xfId="32250"/>
    <cellStyle name="Input 7 6 2 2 2" xfId="32251"/>
    <cellStyle name="Input 7 6 2 2 3" xfId="32252"/>
    <cellStyle name="Input 7 6 2 2 4" xfId="32253"/>
    <cellStyle name="Input 7 6 2 2 5" xfId="32254"/>
    <cellStyle name="Input 7 6 2 2 6" xfId="32255"/>
    <cellStyle name="Input 7 6 2 2 7" xfId="32256"/>
    <cellStyle name="Input 7 6 2 2 8" xfId="32257"/>
    <cellStyle name="Input 7 6 2 3" xfId="32258"/>
    <cellStyle name="Input 7 6 2 3 2" xfId="32259"/>
    <cellStyle name="Input 7 6 2 4" xfId="32260"/>
    <cellStyle name="Input 7 6 2 5" xfId="32261"/>
    <cellStyle name="Input 7 6 2 6" xfId="32262"/>
    <cellStyle name="Input 7 6 2 7" xfId="32263"/>
    <cellStyle name="Input 7 6 3" xfId="32264"/>
    <cellStyle name="Input 7 6 3 2" xfId="32265"/>
    <cellStyle name="Input 7 6 3 3" xfId="32266"/>
    <cellStyle name="Input 7 6 3 4" xfId="32267"/>
    <cellStyle name="Input 7 6 3 5" xfId="32268"/>
    <cellStyle name="Input 7 6 3 6" xfId="32269"/>
    <cellStyle name="Input 7 6 3 7" xfId="32270"/>
    <cellStyle name="Input 7 6 4" xfId="32271"/>
    <cellStyle name="Input 7 6 5" xfId="32272"/>
    <cellStyle name="Input 7 6 6" xfId="32273"/>
    <cellStyle name="Input 7 6 7" xfId="32274"/>
    <cellStyle name="Input 7 6 8" xfId="32275"/>
    <cellStyle name="Input 7 7" xfId="32276"/>
    <cellStyle name="Input 7 7 2" xfId="32277"/>
    <cellStyle name="Input 7 7 2 2" xfId="32278"/>
    <cellStyle name="Input 7 7 2 2 2" xfId="32279"/>
    <cellStyle name="Input 7 7 2 2 3" xfId="32280"/>
    <cellStyle name="Input 7 7 2 2 4" xfId="32281"/>
    <cellStyle name="Input 7 7 2 2 5" xfId="32282"/>
    <cellStyle name="Input 7 7 2 2 6" xfId="32283"/>
    <cellStyle name="Input 7 7 2 2 7" xfId="32284"/>
    <cellStyle name="Input 7 7 2 2 8" xfId="32285"/>
    <cellStyle name="Input 7 7 2 3" xfId="32286"/>
    <cellStyle name="Input 7 7 2 3 2" xfId="32287"/>
    <cellStyle name="Input 7 7 2 4" xfId="32288"/>
    <cellStyle name="Input 7 7 2 5" xfId="32289"/>
    <cellStyle name="Input 7 7 2 6" xfId="32290"/>
    <cellStyle name="Input 7 7 2 7" xfId="32291"/>
    <cellStyle name="Input 7 7 3" xfId="32292"/>
    <cellStyle name="Input 7 7 3 2" xfId="32293"/>
    <cellStyle name="Input 7 7 3 3" xfId="32294"/>
    <cellStyle name="Input 7 7 3 4" xfId="32295"/>
    <cellStyle name="Input 7 7 3 5" xfId="32296"/>
    <cellStyle name="Input 7 7 3 6" xfId="32297"/>
    <cellStyle name="Input 7 7 3 7" xfId="32298"/>
    <cellStyle name="Input 7 7 4" xfId="32299"/>
    <cellStyle name="Input 7 7 5" xfId="32300"/>
    <cellStyle name="Input 7 7 6" xfId="32301"/>
    <cellStyle name="Input 7 7 7" xfId="32302"/>
    <cellStyle name="Input 7 7 8" xfId="32303"/>
    <cellStyle name="Input 7 8" xfId="32304"/>
    <cellStyle name="Input 7 8 2" xfId="32305"/>
    <cellStyle name="Input 7 8 2 2" xfId="32306"/>
    <cellStyle name="Input 7 8 2 3" xfId="32307"/>
    <cellStyle name="Input 7 8 2 4" xfId="32308"/>
    <cellStyle name="Input 7 8 2 5" xfId="32309"/>
    <cellStyle name="Input 7 8 2 6" xfId="32310"/>
    <cellStyle name="Input 7 8 2 7" xfId="32311"/>
    <cellStyle name="Input 7 8 2 8" xfId="32312"/>
    <cellStyle name="Input 7 8 3" xfId="32313"/>
    <cellStyle name="Input 7 8 3 2" xfId="32314"/>
    <cellStyle name="Input 7 8 4" xfId="32315"/>
    <cellStyle name="Input 7 8 5" xfId="32316"/>
    <cellStyle name="Input 7 8 6" xfId="32317"/>
    <cellStyle name="Input 7 8 7" xfId="32318"/>
    <cellStyle name="Input 7 9" xfId="32319"/>
    <cellStyle name="Input 7 9 2" xfId="32320"/>
    <cellStyle name="Input 7 9 3" xfId="32321"/>
    <cellStyle name="Input 7 9 4" xfId="32322"/>
    <cellStyle name="Input 7 9 5" xfId="32323"/>
    <cellStyle name="Input 7 9 6" xfId="32324"/>
    <cellStyle name="Input 7 9 7" xfId="32325"/>
    <cellStyle name="Input 8" xfId="32326"/>
    <cellStyle name="Input 8 10" xfId="32327"/>
    <cellStyle name="Input 8 11" xfId="32328"/>
    <cellStyle name="Input 8 12" xfId="32329"/>
    <cellStyle name="Input 8 13" xfId="32330"/>
    <cellStyle name="Input 8 14" xfId="32331"/>
    <cellStyle name="Input 8 2" xfId="32332"/>
    <cellStyle name="Input 8 2 10" xfId="32333"/>
    <cellStyle name="Input 8 2 11" xfId="32334"/>
    <cellStyle name="Input 8 2 12" xfId="32335"/>
    <cellStyle name="Input 8 2 2" xfId="32336"/>
    <cellStyle name="Input 8 2 2 10" xfId="32337"/>
    <cellStyle name="Input 8 2 2 11" xfId="32338"/>
    <cellStyle name="Input 8 2 2 2" xfId="32339"/>
    <cellStyle name="Input 8 2 2 2 2" xfId="32340"/>
    <cellStyle name="Input 8 2 2 2 2 2" xfId="32341"/>
    <cellStyle name="Input 8 2 2 2 2 2 2" xfId="32342"/>
    <cellStyle name="Input 8 2 2 2 2 2 3" xfId="32343"/>
    <cellStyle name="Input 8 2 2 2 2 2 4" xfId="32344"/>
    <cellStyle name="Input 8 2 2 2 2 2 5" xfId="32345"/>
    <cellStyle name="Input 8 2 2 2 2 2 6" xfId="32346"/>
    <cellStyle name="Input 8 2 2 2 2 2 7" xfId="32347"/>
    <cellStyle name="Input 8 2 2 2 2 2 8" xfId="32348"/>
    <cellStyle name="Input 8 2 2 2 2 3" xfId="32349"/>
    <cellStyle name="Input 8 2 2 2 2 3 2" xfId="32350"/>
    <cellStyle name="Input 8 2 2 2 2 4" xfId="32351"/>
    <cellStyle name="Input 8 2 2 2 2 5" xfId="32352"/>
    <cellStyle name="Input 8 2 2 2 2 6" xfId="32353"/>
    <cellStyle name="Input 8 2 2 2 2 7" xfId="32354"/>
    <cellStyle name="Input 8 2 2 2 3" xfId="32355"/>
    <cellStyle name="Input 8 2 2 2 3 2" xfId="32356"/>
    <cellStyle name="Input 8 2 2 2 3 3" xfId="32357"/>
    <cellStyle name="Input 8 2 2 2 3 4" xfId="32358"/>
    <cellStyle name="Input 8 2 2 2 3 5" xfId="32359"/>
    <cellStyle name="Input 8 2 2 2 3 6" xfId="32360"/>
    <cellStyle name="Input 8 2 2 2 3 7" xfId="32361"/>
    <cellStyle name="Input 8 2 2 2 4" xfId="32362"/>
    <cellStyle name="Input 8 2 2 2 5" xfId="32363"/>
    <cellStyle name="Input 8 2 2 2 6" xfId="32364"/>
    <cellStyle name="Input 8 2 2 2 7" xfId="32365"/>
    <cellStyle name="Input 8 2 2 2 8" xfId="32366"/>
    <cellStyle name="Input 8 2 2 3" xfId="32367"/>
    <cellStyle name="Input 8 2 2 3 2" xfId="32368"/>
    <cellStyle name="Input 8 2 2 3 2 2" xfId="32369"/>
    <cellStyle name="Input 8 2 2 3 2 2 2" xfId="32370"/>
    <cellStyle name="Input 8 2 2 3 2 2 3" xfId="32371"/>
    <cellStyle name="Input 8 2 2 3 2 2 4" xfId="32372"/>
    <cellStyle name="Input 8 2 2 3 2 2 5" xfId="32373"/>
    <cellStyle name="Input 8 2 2 3 2 2 6" xfId="32374"/>
    <cellStyle name="Input 8 2 2 3 2 2 7" xfId="32375"/>
    <cellStyle name="Input 8 2 2 3 2 2 8" xfId="32376"/>
    <cellStyle name="Input 8 2 2 3 2 3" xfId="32377"/>
    <cellStyle name="Input 8 2 2 3 2 3 2" xfId="32378"/>
    <cellStyle name="Input 8 2 2 3 2 4" xfId="32379"/>
    <cellStyle name="Input 8 2 2 3 2 5" xfId="32380"/>
    <cellStyle name="Input 8 2 2 3 2 6" xfId="32381"/>
    <cellStyle name="Input 8 2 2 3 2 7" xfId="32382"/>
    <cellStyle name="Input 8 2 2 3 3" xfId="32383"/>
    <cellStyle name="Input 8 2 2 3 3 2" xfId="32384"/>
    <cellStyle name="Input 8 2 2 3 3 3" xfId="32385"/>
    <cellStyle name="Input 8 2 2 3 3 4" xfId="32386"/>
    <cellStyle name="Input 8 2 2 3 3 5" xfId="32387"/>
    <cellStyle name="Input 8 2 2 3 3 6" xfId="32388"/>
    <cellStyle name="Input 8 2 2 3 3 7" xfId="32389"/>
    <cellStyle name="Input 8 2 2 3 4" xfId="32390"/>
    <cellStyle name="Input 8 2 2 3 5" xfId="32391"/>
    <cellStyle name="Input 8 2 2 3 6" xfId="32392"/>
    <cellStyle name="Input 8 2 2 3 7" xfId="32393"/>
    <cellStyle name="Input 8 2 2 3 8" xfId="32394"/>
    <cellStyle name="Input 8 2 2 4" xfId="32395"/>
    <cellStyle name="Input 8 2 2 4 2" xfId="32396"/>
    <cellStyle name="Input 8 2 2 4 2 2" xfId="32397"/>
    <cellStyle name="Input 8 2 2 4 2 2 2" xfId="32398"/>
    <cellStyle name="Input 8 2 2 4 2 2 3" xfId="32399"/>
    <cellStyle name="Input 8 2 2 4 2 2 4" xfId="32400"/>
    <cellStyle name="Input 8 2 2 4 2 2 5" xfId="32401"/>
    <cellStyle name="Input 8 2 2 4 2 2 6" xfId="32402"/>
    <cellStyle name="Input 8 2 2 4 2 2 7" xfId="32403"/>
    <cellStyle name="Input 8 2 2 4 2 2 8" xfId="32404"/>
    <cellStyle name="Input 8 2 2 4 2 3" xfId="32405"/>
    <cellStyle name="Input 8 2 2 4 2 3 2" xfId="32406"/>
    <cellStyle name="Input 8 2 2 4 2 4" xfId="32407"/>
    <cellStyle name="Input 8 2 2 4 2 5" xfId="32408"/>
    <cellStyle name="Input 8 2 2 4 2 6" xfId="32409"/>
    <cellStyle name="Input 8 2 2 4 2 7" xfId="32410"/>
    <cellStyle name="Input 8 2 2 4 3" xfId="32411"/>
    <cellStyle name="Input 8 2 2 4 3 2" xfId="32412"/>
    <cellStyle name="Input 8 2 2 4 3 3" xfId="32413"/>
    <cellStyle name="Input 8 2 2 4 3 4" xfId="32414"/>
    <cellStyle name="Input 8 2 2 4 3 5" xfId="32415"/>
    <cellStyle name="Input 8 2 2 4 3 6" xfId="32416"/>
    <cellStyle name="Input 8 2 2 4 3 7" xfId="32417"/>
    <cellStyle name="Input 8 2 2 4 4" xfId="32418"/>
    <cellStyle name="Input 8 2 2 4 5" xfId="32419"/>
    <cellStyle name="Input 8 2 2 4 6" xfId="32420"/>
    <cellStyle name="Input 8 2 2 4 7" xfId="32421"/>
    <cellStyle name="Input 8 2 2 4 8" xfId="32422"/>
    <cellStyle name="Input 8 2 2 5" xfId="32423"/>
    <cellStyle name="Input 8 2 2 5 2" xfId="32424"/>
    <cellStyle name="Input 8 2 2 5 2 2" xfId="32425"/>
    <cellStyle name="Input 8 2 2 5 2 3" xfId="32426"/>
    <cellStyle name="Input 8 2 2 5 2 4" xfId="32427"/>
    <cellStyle name="Input 8 2 2 5 2 5" xfId="32428"/>
    <cellStyle name="Input 8 2 2 5 2 6" xfId="32429"/>
    <cellStyle name="Input 8 2 2 5 2 7" xfId="32430"/>
    <cellStyle name="Input 8 2 2 5 2 8" xfId="32431"/>
    <cellStyle name="Input 8 2 2 5 3" xfId="32432"/>
    <cellStyle name="Input 8 2 2 5 3 2" xfId="32433"/>
    <cellStyle name="Input 8 2 2 5 4" xfId="32434"/>
    <cellStyle name="Input 8 2 2 5 5" xfId="32435"/>
    <cellStyle name="Input 8 2 2 5 6" xfId="32436"/>
    <cellStyle name="Input 8 2 2 5 7" xfId="32437"/>
    <cellStyle name="Input 8 2 2 6" xfId="32438"/>
    <cellStyle name="Input 8 2 2 6 2" xfId="32439"/>
    <cellStyle name="Input 8 2 2 6 3" xfId="32440"/>
    <cellStyle name="Input 8 2 2 6 4" xfId="32441"/>
    <cellStyle name="Input 8 2 2 6 5" xfId="32442"/>
    <cellStyle name="Input 8 2 2 6 6" xfId="32443"/>
    <cellStyle name="Input 8 2 2 6 7" xfId="32444"/>
    <cellStyle name="Input 8 2 2 7" xfId="32445"/>
    <cellStyle name="Input 8 2 2 8" xfId="32446"/>
    <cellStyle name="Input 8 2 2 9" xfId="32447"/>
    <cellStyle name="Input 8 2 3" xfId="32448"/>
    <cellStyle name="Input 8 2 3 2" xfId="32449"/>
    <cellStyle name="Input 8 2 3 2 2" xfId="32450"/>
    <cellStyle name="Input 8 2 3 2 2 2" xfId="32451"/>
    <cellStyle name="Input 8 2 3 2 2 3" xfId="32452"/>
    <cellStyle name="Input 8 2 3 2 2 4" xfId="32453"/>
    <cellStyle name="Input 8 2 3 2 2 5" xfId="32454"/>
    <cellStyle name="Input 8 2 3 2 2 6" xfId="32455"/>
    <cellStyle name="Input 8 2 3 2 2 7" xfId="32456"/>
    <cellStyle name="Input 8 2 3 2 2 8" xfId="32457"/>
    <cellStyle name="Input 8 2 3 2 3" xfId="32458"/>
    <cellStyle name="Input 8 2 3 2 3 2" xfId="32459"/>
    <cellStyle name="Input 8 2 3 2 4" xfId="32460"/>
    <cellStyle name="Input 8 2 3 2 5" xfId="32461"/>
    <cellStyle name="Input 8 2 3 2 6" xfId="32462"/>
    <cellStyle name="Input 8 2 3 2 7" xfId="32463"/>
    <cellStyle name="Input 8 2 3 3" xfId="32464"/>
    <cellStyle name="Input 8 2 3 3 2" xfId="32465"/>
    <cellStyle name="Input 8 2 3 3 3" xfId="32466"/>
    <cellStyle name="Input 8 2 3 3 4" xfId="32467"/>
    <cellStyle name="Input 8 2 3 3 5" xfId="32468"/>
    <cellStyle name="Input 8 2 3 3 6" xfId="32469"/>
    <cellStyle name="Input 8 2 3 3 7" xfId="32470"/>
    <cellStyle name="Input 8 2 3 4" xfId="32471"/>
    <cellStyle name="Input 8 2 3 5" xfId="32472"/>
    <cellStyle name="Input 8 2 3 6" xfId="32473"/>
    <cellStyle name="Input 8 2 3 7" xfId="32474"/>
    <cellStyle name="Input 8 2 3 8" xfId="32475"/>
    <cellStyle name="Input 8 2 4" xfId="32476"/>
    <cellStyle name="Input 8 2 4 2" xfId="32477"/>
    <cellStyle name="Input 8 2 4 2 2" xfId="32478"/>
    <cellStyle name="Input 8 2 4 2 2 2" xfId="32479"/>
    <cellStyle name="Input 8 2 4 2 2 3" xfId="32480"/>
    <cellStyle name="Input 8 2 4 2 2 4" xfId="32481"/>
    <cellStyle name="Input 8 2 4 2 2 5" xfId="32482"/>
    <cellStyle name="Input 8 2 4 2 2 6" xfId="32483"/>
    <cellStyle name="Input 8 2 4 2 2 7" xfId="32484"/>
    <cellStyle name="Input 8 2 4 2 2 8" xfId="32485"/>
    <cellStyle name="Input 8 2 4 2 3" xfId="32486"/>
    <cellStyle name="Input 8 2 4 2 3 2" xfId="32487"/>
    <cellStyle name="Input 8 2 4 2 4" xfId="32488"/>
    <cellStyle name="Input 8 2 4 2 5" xfId="32489"/>
    <cellStyle name="Input 8 2 4 2 6" xfId="32490"/>
    <cellStyle name="Input 8 2 4 2 7" xfId="32491"/>
    <cellStyle name="Input 8 2 4 3" xfId="32492"/>
    <cellStyle name="Input 8 2 4 3 2" xfId="32493"/>
    <cellStyle name="Input 8 2 4 3 3" xfId="32494"/>
    <cellStyle name="Input 8 2 4 3 4" xfId="32495"/>
    <cellStyle name="Input 8 2 4 3 5" xfId="32496"/>
    <cellStyle name="Input 8 2 4 3 6" xfId="32497"/>
    <cellStyle name="Input 8 2 4 3 7" xfId="32498"/>
    <cellStyle name="Input 8 2 4 4" xfId="32499"/>
    <cellStyle name="Input 8 2 4 5" xfId="32500"/>
    <cellStyle name="Input 8 2 4 6" xfId="32501"/>
    <cellStyle name="Input 8 2 4 7" xfId="32502"/>
    <cellStyle name="Input 8 2 4 8" xfId="32503"/>
    <cellStyle name="Input 8 2 5" xfId="32504"/>
    <cellStyle name="Input 8 2 5 2" xfId="32505"/>
    <cellStyle name="Input 8 2 5 2 2" xfId="32506"/>
    <cellStyle name="Input 8 2 5 2 2 2" xfId="32507"/>
    <cellStyle name="Input 8 2 5 2 2 3" xfId="32508"/>
    <cellStyle name="Input 8 2 5 2 2 4" xfId="32509"/>
    <cellStyle name="Input 8 2 5 2 2 5" xfId="32510"/>
    <cellStyle name="Input 8 2 5 2 2 6" xfId="32511"/>
    <cellStyle name="Input 8 2 5 2 2 7" xfId="32512"/>
    <cellStyle name="Input 8 2 5 2 2 8" xfId="32513"/>
    <cellStyle name="Input 8 2 5 2 3" xfId="32514"/>
    <cellStyle name="Input 8 2 5 2 3 2" xfId="32515"/>
    <cellStyle name="Input 8 2 5 2 4" xfId="32516"/>
    <cellStyle name="Input 8 2 5 2 5" xfId="32517"/>
    <cellStyle name="Input 8 2 5 2 6" xfId="32518"/>
    <cellStyle name="Input 8 2 5 2 7" xfId="32519"/>
    <cellStyle name="Input 8 2 5 3" xfId="32520"/>
    <cellStyle name="Input 8 2 5 3 2" xfId="32521"/>
    <cellStyle name="Input 8 2 5 3 3" xfId="32522"/>
    <cellStyle name="Input 8 2 5 3 4" xfId="32523"/>
    <cellStyle name="Input 8 2 5 3 5" xfId="32524"/>
    <cellStyle name="Input 8 2 5 3 6" xfId="32525"/>
    <cellStyle name="Input 8 2 5 3 7" xfId="32526"/>
    <cellStyle name="Input 8 2 5 4" xfId="32527"/>
    <cellStyle name="Input 8 2 5 5" xfId="32528"/>
    <cellStyle name="Input 8 2 5 6" xfId="32529"/>
    <cellStyle name="Input 8 2 5 7" xfId="32530"/>
    <cellStyle name="Input 8 2 5 8" xfId="32531"/>
    <cellStyle name="Input 8 2 6" xfId="32532"/>
    <cellStyle name="Input 8 2 6 2" xfId="32533"/>
    <cellStyle name="Input 8 2 6 2 2" xfId="32534"/>
    <cellStyle name="Input 8 2 6 2 3" xfId="32535"/>
    <cellStyle name="Input 8 2 6 2 4" xfId="32536"/>
    <cellStyle name="Input 8 2 6 2 5" xfId="32537"/>
    <cellStyle name="Input 8 2 6 2 6" xfId="32538"/>
    <cellStyle name="Input 8 2 6 2 7" xfId="32539"/>
    <cellStyle name="Input 8 2 6 2 8" xfId="32540"/>
    <cellStyle name="Input 8 2 6 3" xfId="32541"/>
    <cellStyle name="Input 8 2 6 3 2" xfId="32542"/>
    <cellStyle name="Input 8 2 6 4" xfId="32543"/>
    <cellStyle name="Input 8 2 6 5" xfId="32544"/>
    <cellStyle name="Input 8 2 6 6" xfId="32545"/>
    <cellStyle name="Input 8 2 6 7" xfId="32546"/>
    <cellStyle name="Input 8 2 7" xfId="32547"/>
    <cellStyle name="Input 8 2 7 2" xfId="32548"/>
    <cellStyle name="Input 8 2 7 3" xfId="32549"/>
    <cellStyle name="Input 8 2 7 4" xfId="32550"/>
    <cellStyle name="Input 8 2 7 5" xfId="32551"/>
    <cellStyle name="Input 8 2 7 6" xfId="32552"/>
    <cellStyle name="Input 8 2 7 7" xfId="32553"/>
    <cellStyle name="Input 8 2 8" xfId="32554"/>
    <cellStyle name="Input 8 2 9" xfId="32555"/>
    <cellStyle name="Input 8 3" xfId="32556"/>
    <cellStyle name="Input 8 3 10" xfId="32557"/>
    <cellStyle name="Input 8 3 11" xfId="32558"/>
    <cellStyle name="Input 8 3 2" xfId="32559"/>
    <cellStyle name="Input 8 3 2 2" xfId="32560"/>
    <cellStyle name="Input 8 3 2 2 2" xfId="32561"/>
    <cellStyle name="Input 8 3 2 2 2 2" xfId="32562"/>
    <cellStyle name="Input 8 3 2 2 2 3" xfId="32563"/>
    <cellStyle name="Input 8 3 2 2 2 4" xfId="32564"/>
    <cellStyle name="Input 8 3 2 2 2 5" xfId="32565"/>
    <cellStyle name="Input 8 3 2 2 2 6" xfId="32566"/>
    <cellStyle name="Input 8 3 2 2 2 7" xfId="32567"/>
    <cellStyle name="Input 8 3 2 2 2 8" xfId="32568"/>
    <cellStyle name="Input 8 3 2 2 3" xfId="32569"/>
    <cellStyle name="Input 8 3 2 2 3 2" xfId="32570"/>
    <cellStyle name="Input 8 3 2 2 4" xfId="32571"/>
    <cellStyle name="Input 8 3 2 2 5" xfId="32572"/>
    <cellStyle name="Input 8 3 2 2 6" xfId="32573"/>
    <cellStyle name="Input 8 3 2 2 7" xfId="32574"/>
    <cellStyle name="Input 8 3 2 3" xfId="32575"/>
    <cellStyle name="Input 8 3 2 3 2" xfId="32576"/>
    <cellStyle name="Input 8 3 2 3 3" xfId="32577"/>
    <cellStyle name="Input 8 3 2 3 4" xfId="32578"/>
    <cellStyle name="Input 8 3 2 3 5" xfId="32579"/>
    <cellStyle name="Input 8 3 2 3 6" xfId="32580"/>
    <cellStyle name="Input 8 3 2 3 7" xfId="32581"/>
    <cellStyle name="Input 8 3 2 4" xfId="32582"/>
    <cellStyle name="Input 8 3 2 5" xfId="32583"/>
    <cellStyle name="Input 8 3 2 6" xfId="32584"/>
    <cellStyle name="Input 8 3 2 7" xfId="32585"/>
    <cellStyle name="Input 8 3 2 8" xfId="32586"/>
    <cellStyle name="Input 8 3 3" xfId="32587"/>
    <cellStyle name="Input 8 3 3 2" xfId="32588"/>
    <cellStyle name="Input 8 3 3 2 2" xfId="32589"/>
    <cellStyle name="Input 8 3 3 2 2 2" xfId="32590"/>
    <cellStyle name="Input 8 3 3 2 2 3" xfId="32591"/>
    <cellStyle name="Input 8 3 3 2 2 4" xfId="32592"/>
    <cellStyle name="Input 8 3 3 2 2 5" xfId="32593"/>
    <cellStyle name="Input 8 3 3 2 2 6" xfId="32594"/>
    <cellStyle name="Input 8 3 3 2 2 7" xfId="32595"/>
    <cellStyle name="Input 8 3 3 2 2 8" xfId="32596"/>
    <cellStyle name="Input 8 3 3 2 3" xfId="32597"/>
    <cellStyle name="Input 8 3 3 2 3 2" xfId="32598"/>
    <cellStyle name="Input 8 3 3 2 4" xfId="32599"/>
    <cellStyle name="Input 8 3 3 2 5" xfId="32600"/>
    <cellStyle name="Input 8 3 3 2 6" xfId="32601"/>
    <cellStyle name="Input 8 3 3 2 7" xfId="32602"/>
    <cellStyle name="Input 8 3 3 3" xfId="32603"/>
    <cellStyle name="Input 8 3 3 3 2" xfId="32604"/>
    <cellStyle name="Input 8 3 3 3 3" xfId="32605"/>
    <cellStyle name="Input 8 3 3 3 4" xfId="32606"/>
    <cellStyle name="Input 8 3 3 3 5" xfId="32607"/>
    <cellStyle name="Input 8 3 3 3 6" xfId="32608"/>
    <cellStyle name="Input 8 3 3 3 7" xfId="32609"/>
    <cellStyle name="Input 8 3 3 4" xfId="32610"/>
    <cellStyle name="Input 8 3 3 5" xfId="32611"/>
    <cellStyle name="Input 8 3 3 6" xfId="32612"/>
    <cellStyle name="Input 8 3 3 7" xfId="32613"/>
    <cellStyle name="Input 8 3 3 8" xfId="32614"/>
    <cellStyle name="Input 8 3 4" xfId="32615"/>
    <cellStyle name="Input 8 3 4 2" xfId="32616"/>
    <cellStyle name="Input 8 3 4 2 2" xfId="32617"/>
    <cellStyle name="Input 8 3 4 2 2 2" xfId="32618"/>
    <cellStyle name="Input 8 3 4 2 2 3" xfId="32619"/>
    <cellStyle name="Input 8 3 4 2 2 4" xfId="32620"/>
    <cellStyle name="Input 8 3 4 2 2 5" xfId="32621"/>
    <cellStyle name="Input 8 3 4 2 2 6" xfId="32622"/>
    <cellStyle name="Input 8 3 4 2 2 7" xfId="32623"/>
    <cellStyle name="Input 8 3 4 2 2 8" xfId="32624"/>
    <cellStyle name="Input 8 3 4 2 3" xfId="32625"/>
    <cellStyle name="Input 8 3 4 2 3 2" xfId="32626"/>
    <cellStyle name="Input 8 3 4 2 4" xfId="32627"/>
    <cellStyle name="Input 8 3 4 2 5" xfId="32628"/>
    <cellStyle name="Input 8 3 4 2 6" xfId="32629"/>
    <cellStyle name="Input 8 3 4 2 7" xfId="32630"/>
    <cellStyle name="Input 8 3 4 3" xfId="32631"/>
    <cellStyle name="Input 8 3 4 3 2" xfId="32632"/>
    <cellStyle name="Input 8 3 4 3 3" xfId="32633"/>
    <cellStyle name="Input 8 3 4 3 4" xfId="32634"/>
    <cellStyle name="Input 8 3 4 3 5" xfId="32635"/>
    <cellStyle name="Input 8 3 4 3 6" xfId="32636"/>
    <cellStyle name="Input 8 3 4 3 7" xfId="32637"/>
    <cellStyle name="Input 8 3 4 4" xfId="32638"/>
    <cellStyle name="Input 8 3 4 5" xfId="32639"/>
    <cellStyle name="Input 8 3 4 6" xfId="32640"/>
    <cellStyle name="Input 8 3 4 7" xfId="32641"/>
    <cellStyle name="Input 8 3 4 8" xfId="32642"/>
    <cellStyle name="Input 8 3 5" xfId="32643"/>
    <cellStyle name="Input 8 3 5 2" xfId="32644"/>
    <cellStyle name="Input 8 3 5 2 2" xfId="32645"/>
    <cellStyle name="Input 8 3 5 2 3" xfId="32646"/>
    <cellStyle name="Input 8 3 5 2 4" xfId="32647"/>
    <cellStyle name="Input 8 3 5 2 5" xfId="32648"/>
    <cellStyle name="Input 8 3 5 2 6" xfId="32649"/>
    <cellStyle name="Input 8 3 5 2 7" xfId="32650"/>
    <cellStyle name="Input 8 3 5 2 8" xfId="32651"/>
    <cellStyle name="Input 8 3 5 3" xfId="32652"/>
    <cellStyle name="Input 8 3 5 3 2" xfId="32653"/>
    <cellStyle name="Input 8 3 5 4" xfId="32654"/>
    <cellStyle name="Input 8 3 5 5" xfId="32655"/>
    <cellStyle name="Input 8 3 5 6" xfId="32656"/>
    <cellStyle name="Input 8 3 5 7" xfId="32657"/>
    <cellStyle name="Input 8 3 6" xfId="32658"/>
    <cellStyle name="Input 8 3 6 2" xfId="32659"/>
    <cellStyle name="Input 8 3 6 3" xfId="32660"/>
    <cellStyle name="Input 8 3 6 4" xfId="32661"/>
    <cellStyle name="Input 8 3 6 5" xfId="32662"/>
    <cellStyle name="Input 8 3 6 6" xfId="32663"/>
    <cellStyle name="Input 8 3 6 7" xfId="32664"/>
    <cellStyle name="Input 8 3 7" xfId="32665"/>
    <cellStyle name="Input 8 3 8" xfId="32666"/>
    <cellStyle name="Input 8 3 9" xfId="32667"/>
    <cellStyle name="Input 8 4" xfId="32668"/>
    <cellStyle name="Input 8 4 10" xfId="32669"/>
    <cellStyle name="Input 8 4 11" xfId="32670"/>
    <cellStyle name="Input 8 4 2" xfId="32671"/>
    <cellStyle name="Input 8 4 2 2" xfId="32672"/>
    <cellStyle name="Input 8 4 2 2 2" xfId="32673"/>
    <cellStyle name="Input 8 4 2 2 2 2" xfId="32674"/>
    <cellStyle name="Input 8 4 2 2 2 3" xfId="32675"/>
    <cellStyle name="Input 8 4 2 2 2 4" xfId="32676"/>
    <cellStyle name="Input 8 4 2 2 2 5" xfId="32677"/>
    <cellStyle name="Input 8 4 2 2 2 6" xfId="32678"/>
    <cellStyle name="Input 8 4 2 2 2 7" xfId="32679"/>
    <cellStyle name="Input 8 4 2 2 2 8" xfId="32680"/>
    <cellStyle name="Input 8 4 2 2 3" xfId="32681"/>
    <cellStyle name="Input 8 4 2 2 3 2" xfId="32682"/>
    <cellStyle name="Input 8 4 2 2 4" xfId="32683"/>
    <cellStyle name="Input 8 4 2 2 5" xfId="32684"/>
    <cellStyle name="Input 8 4 2 2 6" xfId="32685"/>
    <cellStyle name="Input 8 4 2 2 7" xfId="32686"/>
    <cellStyle name="Input 8 4 2 3" xfId="32687"/>
    <cellStyle name="Input 8 4 2 3 2" xfId="32688"/>
    <cellStyle name="Input 8 4 2 3 3" xfId="32689"/>
    <cellStyle name="Input 8 4 2 3 4" xfId="32690"/>
    <cellStyle name="Input 8 4 2 3 5" xfId="32691"/>
    <cellStyle name="Input 8 4 2 3 6" xfId="32692"/>
    <cellStyle name="Input 8 4 2 3 7" xfId="32693"/>
    <cellStyle name="Input 8 4 2 4" xfId="32694"/>
    <cellStyle name="Input 8 4 2 5" xfId="32695"/>
    <cellStyle name="Input 8 4 2 6" xfId="32696"/>
    <cellStyle name="Input 8 4 2 7" xfId="32697"/>
    <cellStyle name="Input 8 4 2 8" xfId="32698"/>
    <cellStyle name="Input 8 4 3" xfId="32699"/>
    <cellStyle name="Input 8 4 3 2" xfId="32700"/>
    <cellStyle name="Input 8 4 3 2 2" xfId="32701"/>
    <cellStyle name="Input 8 4 3 2 2 2" xfId="32702"/>
    <cellStyle name="Input 8 4 3 2 2 3" xfId="32703"/>
    <cellStyle name="Input 8 4 3 2 2 4" xfId="32704"/>
    <cellStyle name="Input 8 4 3 2 2 5" xfId="32705"/>
    <cellStyle name="Input 8 4 3 2 2 6" xfId="32706"/>
    <cellStyle name="Input 8 4 3 2 2 7" xfId="32707"/>
    <cellStyle name="Input 8 4 3 2 2 8" xfId="32708"/>
    <cellStyle name="Input 8 4 3 2 3" xfId="32709"/>
    <cellStyle name="Input 8 4 3 2 3 2" xfId="32710"/>
    <cellStyle name="Input 8 4 3 2 4" xfId="32711"/>
    <cellStyle name="Input 8 4 3 2 5" xfId="32712"/>
    <cellStyle name="Input 8 4 3 2 6" xfId="32713"/>
    <cellStyle name="Input 8 4 3 2 7" xfId="32714"/>
    <cellStyle name="Input 8 4 3 3" xfId="32715"/>
    <cellStyle name="Input 8 4 3 3 2" xfId="32716"/>
    <cellStyle name="Input 8 4 3 3 3" xfId="32717"/>
    <cellStyle name="Input 8 4 3 3 4" xfId="32718"/>
    <cellStyle name="Input 8 4 3 3 5" xfId="32719"/>
    <cellStyle name="Input 8 4 3 3 6" xfId="32720"/>
    <cellStyle name="Input 8 4 3 3 7" xfId="32721"/>
    <cellStyle name="Input 8 4 3 4" xfId="32722"/>
    <cellStyle name="Input 8 4 3 5" xfId="32723"/>
    <cellStyle name="Input 8 4 3 6" xfId="32724"/>
    <cellStyle name="Input 8 4 3 7" xfId="32725"/>
    <cellStyle name="Input 8 4 3 8" xfId="32726"/>
    <cellStyle name="Input 8 4 4" xfId="32727"/>
    <cellStyle name="Input 8 4 4 2" xfId="32728"/>
    <cellStyle name="Input 8 4 4 2 2" xfId="32729"/>
    <cellStyle name="Input 8 4 4 2 2 2" xfId="32730"/>
    <cellStyle name="Input 8 4 4 2 2 3" xfId="32731"/>
    <cellStyle name="Input 8 4 4 2 2 4" xfId="32732"/>
    <cellStyle name="Input 8 4 4 2 2 5" xfId="32733"/>
    <cellStyle name="Input 8 4 4 2 2 6" xfId="32734"/>
    <cellStyle name="Input 8 4 4 2 2 7" xfId="32735"/>
    <cellStyle name="Input 8 4 4 2 2 8" xfId="32736"/>
    <cellStyle name="Input 8 4 4 2 3" xfId="32737"/>
    <cellStyle name="Input 8 4 4 2 3 2" xfId="32738"/>
    <cellStyle name="Input 8 4 4 2 4" xfId="32739"/>
    <cellStyle name="Input 8 4 4 2 5" xfId="32740"/>
    <cellStyle name="Input 8 4 4 2 6" xfId="32741"/>
    <cellStyle name="Input 8 4 4 2 7" xfId="32742"/>
    <cellStyle name="Input 8 4 4 3" xfId="32743"/>
    <cellStyle name="Input 8 4 4 3 2" xfId="32744"/>
    <cellStyle name="Input 8 4 4 3 3" xfId="32745"/>
    <cellStyle name="Input 8 4 4 3 4" xfId="32746"/>
    <cellStyle name="Input 8 4 4 3 5" xfId="32747"/>
    <cellStyle name="Input 8 4 4 3 6" xfId="32748"/>
    <cellStyle name="Input 8 4 4 3 7" xfId="32749"/>
    <cellStyle name="Input 8 4 4 4" xfId="32750"/>
    <cellStyle name="Input 8 4 4 5" xfId="32751"/>
    <cellStyle name="Input 8 4 4 6" xfId="32752"/>
    <cellStyle name="Input 8 4 4 7" xfId="32753"/>
    <cellStyle name="Input 8 4 4 8" xfId="32754"/>
    <cellStyle name="Input 8 4 5" xfId="32755"/>
    <cellStyle name="Input 8 4 5 2" xfId="32756"/>
    <cellStyle name="Input 8 4 5 2 2" xfId="32757"/>
    <cellStyle name="Input 8 4 5 2 3" xfId="32758"/>
    <cellStyle name="Input 8 4 5 2 4" xfId="32759"/>
    <cellStyle name="Input 8 4 5 2 5" xfId="32760"/>
    <cellStyle name="Input 8 4 5 2 6" xfId="32761"/>
    <cellStyle name="Input 8 4 5 2 7" xfId="32762"/>
    <cellStyle name="Input 8 4 5 2 8" xfId="32763"/>
    <cellStyle name="Input 8 4 5 3" xfId="32764"/>
    <cellStyle name="Input 8 4 5 3 2" xfId="32765"/>
    <cellStyle name="Input 8 4 5 4" xfId="32766"/>
    <cellStyle name="Input 8 4 5 5" xfId="32767"/>
    <cellStyle name="Input 8 4 5 6" xfId="32768"/>
    <cellStyle name="Input 8 4 5 7" xfId="32769"/>
    <cellStyle name="Input 8 4 6" xfId="32770"/>
    <cellStyle name="Input 8 4 6 2" xfId="32771"/>
    <cellStyle name="Input 8 4 6 3" xfId="32772"/>
    <cellStyle name="Input 8 4 6 4" xfId="32773"/>
    <cellStyle name="Input 8 4 6 5" xfId="32774"/>
    <cellStyle name="Input 8 4 6 6" xfId="32775"/>
    <cellStyle name="Input 8 4 6 7" xfId="32776"/>
    <cellStyle name="Input 8 4 7" xfId="32777"/>
    <cellStyle name="Input 8 4 8" xfId="32778"/>
    <cellStyle name="Input 8 4 9" xfId="32779"/>
    <cellStyle name="Input 8 5" xfId="32780"/>
    <cellStyle name="Input 8 5 2" xfId="32781"/>
    <cellStyle name="Input 8 5 2 2" xfId="32782"/>
    <cellStyle name="Input 8 5 2 2 2" xfId="32783"/>
    <cellStyle name="Input 8 5 2 2 3" xfId="32784"/>
    <cellStyle name="Input 8 5 2 2 4" xfId="32785"/>
    <cellStyle name="Input 8 5 2 2 5" xfId="32786"/>
    <cellStyle name="Input 8 5 2 2 6" xfId="32787"/>
    <cellStyle name="Input 8 5 2 2 7" xfId="32788"/>
    <cellStyle name="Input 8 5 2 2 8" xfId="32789"/>
    <cellStyle name="Input 8 5 2 3" xfId="32790"/>
    <cellStyle name="Input 8 5 2 3 2" xfId="32791"/>
    <cellStyle name="Input 8 5 2 4" xfId="32792"/>
    <cellStyle name="Input 8 5 2 5" xfId="32793"/>
    <cellStyle name="Input 8 5 2 6" xfId="32794"/>
    <cellStyle name="Input 8 5 2 7" xfId="32795"/>
    <cellStyle name="Input 8 5 3" xfId="32796"/>
    <cellStyle name="Input 8 5 3 2" xfId="32797"/>
    <cellStyle name="Input 8 5 3 3" xfId="32798"/>
    <cellStyle name="Input 8 5 3 4" xfId="32799"/>
    <cellStyle name="Input 8 5 3 5" xfId="32800"/>
    <cellStyle name="Input 8 5 3 6" xfId="32801"/>
    <cellStyle name="Input 8 5 3 7" xfId="32802"/>
    <cellStyle name="Input 8 5 4" xfId="32803"/>
    <cellStyle name="Input 8 5 5" xfId="32804"/>
    <cellStyle name="Input 8 5 6" xfId="32805"/>
    <cellStyle name="Input 8 5 7" xfId="32806"/>
    <cellStyle name="Input 8 5 8" xfId="32807"/>
    <cellStyle name="Input 8 6" xfId="32808"/>
    <cellStyle name="Input 8 6 2" xfId="32809"/>
    <cellStyle name="Input 8 6 2 2" xfId="32810"/>
    <cellStyle name="Input 8 6 2 2 2" xfId="32811"/>
    <cellStyle name="Input 8 6 2 2 3" xfId="32812"/>
    <cellStyle name="Input 8 6 2 2 4" xfId="32813"/>
    <cellStyle name="Input 8 6 2 2 5" xfId="32814"/>
    <cellStyle name="Input 8 6 2 2 6" xfId="32815"/>
    <cellStyle name="Input 8 6 2 2 7" xfId="32816"/>
    <cellStyle name="Input 8 6 2 2 8" xfId="32817"/>
    <cellStyle name="Input 8 6 2 3" xfId="32818"/>
    <cellStyle name="Input 8 6 2 3 2" xfId="32819"/>
    <cellStyle name="Input 8 6 2 4" xfId="32820"/>
    <cellStyle name="Input 8 6 2 5" xfId="32821"/>
    <cellStyle name="Input 8 6 2 6" xfId="32822"/>
    <cellStyle name="Input 8 6 2 7" xfId="32823"/>
    <cellStyle name="Input 8 6 3" xfId="32824"/>
    <cellStyle name="Input 8 6 3 2" xfId="32825"/>
    <cellStyle name="Input 8 6 3 3" xfId="32826"/>
    <cellStyle name="Input 8 6 3 4" xfId="32827"/>
    <cellStyle name="Input 8 6 3 5" xfId="32828"/>
    <cellStyle name="Input 8 6 3 6" xfId="32829"/>
    <cellStyle name="Input 8 6 3 7" xfId="32830"/>
    <cellStyle name="Input 8 6 4" xfId="32831"/>
    <cellStyle name="Input 8 6 5" xfId="32832"/>
    <cellStyle name="Input 8 6 6" xfId="32833"/>
    <cellStyle name="Input 8 6 7" xfId="32834"/>
    <cellStyle name="Input 8 6 8" xfId="32835"/>
    <cellStyle name="Input 8 7" xfId="32836"/>
    <cellStyle name="Input 8 7 2" xfId="32837"/>
    <cellStyle name="Input 8 7 2 2" xfId="32838"/>
    <cellStyle name="Input 8 7 2 2 2" xfId="32839"/>
    <cellStyle name="Input 8 7 2 2 3" xfId="32840"/>
    <cellStyle name="Input 8 7 2 2 4" xfId="32841"/>
    <cellStyle name="Input 8 7 2 2 5" xfId="32842"/>
    <cellStyle name="Input 8 7 2 2 6" xfId="32843"/>
    <cellStyle name="Input 8 7 2 2 7" xfId="32844"/>
    <cellStyle name="Input 8 7 2 2 8" xfId="32845"/>
    <cellStyle name="Input 8 7 2 3" xfId="32846"/>
    <cellStyle name="Input 8 7 2 3 2" xfId="32847"/>
    <cellStyle name="Input 8 7 2 4" xfId="32848"/>
    <cellStyle name="Input 8 7 2 5" xfId="32849"/>
    <cellStyle name="Input 8 7 2 6" xfId="32850"/>
    <cellStyle name="Input 8 7 2 7" xfId="32851"/>
    <cellStyle name="Input 8 7 3" xfId="32852"/>
    <cellStyle name="Input 8 7 3 2" xfId="32853"/>
    <cellStyle name="Input 8 7 3 3" xfId="32854"/>
    <cellStyle name="Input 8 7 3 4" xfId="32855"/>
    <cellStyle name="Input 8 7 3 5" xfId="32856"/>
    <cellStyle name="Input 8 7 3 6" xfId="32857"/>
    <cellStyle name="Input 8 7 3 7" xfId="32858"/>
    <cellStyle name="Input 8 7 4" xfId="32859"/>
    <cellStyle name="Input 8 7 5" xfId="32860"/>
    <cellStyle name="Input 8 7 6" xfId="32861"/>
    <cellStyle name="Input 8 7 7" xfId="32862"/>
    <cellStyle name="Input 8 7 8" xfId="32863"/>
    <cellStyle name="Input 8 8" xfId="32864"/>
    <cellStyle name="Input 8 8 2" xfId="32865"/>
    <cellStyle name="Input 8 8 2 2" xfId="32866"/>
    <cellStyle name="Input 8 8 2 3" xfId="32867"/>
    <cellStyle name="Input 8 8 2 4" xfId="32868"/>
    <cellStyle name="Input 8 8 2 5" xfId="32869"/>
    <cellStyle name="Input 8 8 2 6" xfId="32870"/>
    <cellStyle name="Input 8 8 2 7" xfId="32871"/>
    <cellStyle name="Input 8 8 2 8" xfId="32872"/>
    <cellStyle name="Input 8 8 3" xfId="32873"/>
    <cellStyle name="Input 8 8 3 2" xfId="32874"/>
    <cellStyle name="Input 8 8 4" xfId="32875"/>
    <cellStyle name="Input 8 8 5" xfId="32876"/>
    <cellStyle name="Input 8 8 6" xfId="32877"/>
    <cellStyle name="Input 8 8 7" xfId="32878"/>
    <cellStyle name="Input 8 9" xfId="32879"/>
    <cellStyle name="Input 8 9 2" xfId="32880"/>
    <cellStyle name="Input 8 9 3" xfId="32881"/>
    <cellStyle name="Input 8 9 4" xfId="32882"/>
    <cellStyle name="Input 8 9 5" xfId="32883"/>
    <cellStyle name="Input 8 9 6" xfId="32884"/>
    <cellStyle name="Input 8 9 7" xfId="32885"/>
    <cellStyle name="Input 9" xfId="32886"/>
    <cellStyle name="Input 9 10" xfId="32887"/>
    <cellStyle name="Input 9 11" xfId="32888"/>
    <cellStyle name="Input 9 12" xfId="32889"/>
    <cellStyle name="Input 9 13" xfId="32890"/>
    <cellStyle name="Input 9 14" xfId="32891"/>
    <cellStyle name="Input 9 2" xfId="32892"/>
    <cellStyle name="Input 9 2 10" xfId="32893"/>
    <cellStyle name="Input 9 2 11" xfId="32894"/>
    <cellStyle name="Input 9 2 12" xfId="32895"/>
    <cellStyle name="Input 9 2 2" xfId="32896"/>
    <cellStyle name="Input 9 2 2 10" xfId="32897"/>
    <cellStyle name="Input 9 2 2 11" xfId="32898"/>
    <cellStyle name="Input 9 2 2 2" xfId="32899"/>
    <cellStyle name="Input 9 2 2 2 2" xfId="32900"/>
    <cellStyle name="Input 9 2 2 2 2 2" xfId="32901"/>
    <cellStyle name="Input 9 2 2 2 2 2 2" xfId="32902"/>
    <cellStyle name="Input 9 2 2 2 2 2 3" xfId="32903"/>
    <cellStyle name="Input 9 2 2 2 2 2 4" xfId="32904"/>
    <cellStyle name="Input 9 2 2 2 2 2 5" xfId="32905"/>
    <cellStyle name="Input 9 2 2 2 2 2 6" xfId="32906"/>
    <cellStyle name="Input 9 2 2 2 2 2 7" xfId="32907"/>
    <cellStyle name="Input 9 2 2 2 2 2 8" xfId="32908"/>
    <cellStyle name="Input 9 2 2 2 2 3" xfId="32909"/>
    <cellStyle name="Input 9 2 2 2 2 3 2" xfId="32910"/>
    <cellStyle name="Input 9 2 2 2 2 4" xfId="32911"/>
    <cellStyle name="Input 9 2 2 2 2 5" xfId="32912"/>
    <cellStyle name="Input 9 2 2 2 2 6" xfId="32913"/>
    <cellStyle name="Input 9 2 2 2 2 7" xfId="32914"/>
    <cellStyle name="Input 9 2 2 2 3" xfId="32915"/>
    <cellStyle name="Input 9 2 2 2 3 2" xfId="32916"/>
    <cellStyle name="Input 9 2 2 2 3 3" xfId="32917"/>
    <cellStyle name="Input 9 2 2 2 3 4" xfId="32918"/>
    <cellStyle name="Input 9 2 2 2 3 5" xfId="32919"/>
    <cellStyle name="Input 9 2 2 2 3 6" xfId="32920"/>
    <cellStyle name="Input 9 2 2 2 3 7" xfId="32921"/>
    <cellStyle name="Input 9 2 2 2 4" xfId="32922"/>
    <cellStyle name="Input 9 2 2 2 5" xfId="32923"/>
    <cellStyle name="Input 9 2 2 2 6" xfId="32924"/>
    <cellStyle name="Input 9 2 2 2 7" xfId="32925"/>
    <cellStyle name="Input 9 2 2 2 8" xfId="32926"/>
    <cellStyle name="Input 9 2 2 3" xfId="32927"/>
    <cellStyle name="Input 9 2 2 3 2" xfId="32928"/>
    <cellStyle name="Input 9 2 2 3 2 2" xfId="32929"/>
    <cellStyle name="Input 9 2 2 3 2 2 2" xfId="32930"/>
    <cellStyle name="Input 9 2 2 3 2 2 3" xfId="32931"/>
    <cellStyle name="Input 9 2 2 3 2 2 4" xfId="32932"/>
    <cellStyle name="Input 9 2 2 3 2 2 5" xfId="32933"/>
    <cellStyle name="Input 9 2 2 3 2 2 6" xfId="32934"/>
    <cellStyle name="Input 9 2 2 3 2 2 7" xfId="32935"/>
    <cellStyle name="Input 9 2 2 3 2 2 8" xfId="32936"/>
    <cellStyle name="Input 9 2 2 3 2 3" xfId="32937"/>
    <cellStyle name="Input 9 2 2 3 2 3 2" xfId="32938"/>
    <cellStyle name="Input 9 2 2 3 2 4" xfId="32939"/>
    <cellStyle name="Input 9 2 2 3 2 5" xfId="32940"/>
    <cellStyle name="Input 9 2 2 3 2 6" xfId="32941"/>
    <cellStyle name="Input 9 2 2 3 2 7" xfId="32942"/>
    <cellStyle name="Input 9 2 2 3 3" xfId="32943"/>
    <cellStyle name="Input 9 2 2 3 3 2" xfId="32944"/>
    <cellStyle name="Input 9 2 2 3 3 3" xfId="32945"/>
    <cellStyle name="Input 9 2 2 3 3 4" xfId="32946"/>
    <cellStyle name="Input 9 2 2 3 3 5" xfId="32947"/>
    <cellStyle name="Input 9 2 2 3 3 6" xfId="32948"/>
    <cellStyle name="Input 9 2 2 3 3 7" xfId="32949"/>
    <cellStyle name="Input 9 2 2 3 4" xfId="32950"/>
    <cellStyle name="Input 9 2 2 3 5" xfId="32951"/>
    <cellStyle name="Input 9 2 2 3 6" xfId="32952"/>
    <cellStyle name="Input 9 2 2 3 7" xfId="32953"/>
    <cellStyle name="Input 9 2 2 3 8" xfId="32954"/>
    <cellStyle name="Input 9 2 2 4" xfId="32955"/>
    <cellStyle name="Input 9 2 2 4 2" xfId="32956"/>
    <cellStyle name="Input 9 2 2 4 2 2" xfId="32957"/>
    <cellStyle name="Input 9 2 2 4 2 2 2" xfId="32958"/>
    <cellStyle name="Input 9 2 2 4 2 2 3" xfId="32959"/>
    <cellStyle name="Input 9 2 2 4 2 2 4" xfId="32960"/>
    <cellStyle name="Input 9 2 2 4 2 2 5" xfId="32961"/>
    <cellStyle name="Input 9 2 2 4 2 2 6" xfId="32962"/>
    <cellStyle name="Input 9 2 2 4 2 2 7" xfId="32963"/>
    <cellStyle name="Input 9 2 2 4 2 2 8" xfId="32964"/>
    <cellStyle name="Input 9 2 2 4 2 3" xfId="32965"/>
    <cellStyle name="Input 9 2 2 4 2 3 2" xfId="32966"/>
    <cellStyle name="Input 9 2 2 4 2 4" xfId="32967"/>
    <cellStyle name="Input 9 2 2 4 2 5" xfId="32968"/>
    <cellStyle name="Input 9 2 2 4 2 6" xfId="32969"/>
    <cellStyle name="Input 9 2 2 4 2 7" xfId="32970"/>
    <cellStyle name="Input 9 2 2 4 3" xfId="32971"/>
    <cellStyle name="Input 9 2 2 4 3 2" xfId="32972"/>
    <cellStyle name="Input 9 2 2 4 3 3" xfId="32973"/>
    <cellStyle name="Input 9 2 2 4 3 4" xfId="32974"/>
    <cellStyle name="Input 9 2 2 4 3 5" xfId="32975"/>
    <cellStyle name="Input 9 2 2 4 3 6" xfId="32976"/>
    <cellStyle name="Input 9 2 2 4 3 7" xfId="32977"/>
    <cellStyle name="Input 9 2 2 4 4" xfId="32978"/>
    <cellStyle name="Input 9 2 2 4 5" xfId="32979"/>
    <cellStyle name="Input 9 2 2 4 6" xfId="32980"/>
    <cellStyle name="Input 9 2 2 4 7" xfId="32981"/>
    <cellStyle name="Input 9 2 2 4 8" xfId="32982"/>
    <cellStyle name="Input 9 2 2 5" xfId="32983"/>
    <cellStyle name="Input 9 2 2 5 2" xfId="32984"/>
    <cellStyle name="Input 9 2 2 5 2 2" xfId="32985"/>
    <cellStyle name="Input 9 2 2 5 2 3" xfId="32986"/>
    <cellStyle name="Input 9 2 2 5 2 4" xfId="32987"/>
    <cellStyle name="Input 9 2 2 5 2 5" xfId="32988"/>
    <cellStyle name="Input 9 2 2 5 2 6" xfId="32989"/>
    <cellStyle name="Input 9 2 2 5 2 7" xfId="32990"/>
    <cellStyle name="Input 9 2 2 5 2 8" xfId="32991"/>
    <cellStyle name="Input 9 2 2 5 3" xfId="32992"/>
    <cellStyle name="Input 9 2 2 5 3 2" xfId="32993"/>
    <cellStyle name="Input 9 2 2 5 4" xfId="32994"/>
    <cellStyle name="Input 9 2 2 5 5" xfId="32995"/>
    <cellStyle name="Input 9 2 2 5 6" xfId="32996"/>
    <cellStyle name="Input 9 2 2 5 7" xfId="32997"/>
    <cellStyle name="Input 9 2 2 6" xfId="32998"/>
    <cellStyle name="Input 9 2 2 6 2" xfId="32999"/>
    <cellStyle name="Input 9 2 2 6 3" xfId="33000"/>
    <cellStyle name="Input 9 2 2 6 4" xfId="33001"/>
    <cellStyle name="Input 9 2 2 6 5" xfId="33002"/>
    <cellStyle name="Input 9 2 2 6 6" xfId="33003"/>
    <cellStyle name="Input 9 2 2 6 7" xfId="33004"/>
    <cellStyle name="Input 9 2 2 7" xfId="33005"/>
    <cellStyle name="Input 9 2 2 8" xfId="33006"/>
    <cellStyle name="Input 9 2 2 9" xfId="33007"/>
    <cellStyle name="Input 9 2 3" xfId="33008"/>
    <cellStyle name="Input 9 2 3 2" xfId="33009"/>
    <cellStyle name="Input 9 2 3 2 2" xfId="33010"/>
    <cellStyle name="Input 9 2 3 2 2 2" xfId="33011"/>
    <cellStyle name="Input 9 2 3 2 2 3" xfId="33012"/>
    <cellStyle name="Input 9 2 3 2 2 4" xfId="33013"/>
    <cellStyle name="Input 9 2 3 2 2 5" xfId="33014"/>
    <cellStyle name="Input 9 2 3 2 2 6" xfId="33015"/>
    <cellStyle name="Input 9 2 3 2 2 7" xfId="33016"/>
    <cellStyle name="Input 9 2 3 2 2 8" xfId="33017"/>
    <cellStyle name="Input 9 2 3 2 3" xfId="33018"/>
    <cellStyle name="Input 9 2 3 2 3 2" xfId="33019"/>
    <cellStyle name="Input 9 2 3 2 4" xfId="33020"/>
    <cellStyle name="Input 9 2 3 2 5" xfId="33021"/>
    <cellStyle name="Input 9 2 3 2 6" xfId="33022"/>
    <cellStyle name="Input 9 2 3 2 7" xfId="33023"/>
    <cellStyle name="Input 9 2 3 3" xfId="33024"/>
    <cellStyle name="Input 9 2 3 3 2" xfId="33025"/>
    <cellStyle name="Input 9 2 3 3 3" xfId="33026"/>
    <cellStyle name="Input 9 2 3 3 4" xfId="33027"/>
    <cellStyle name="Input 9 2 3 3 5" xfId="33028"/>
    <cellStyle name="Input 9 2 3 3 6" xfId="33029"/>
    <cellStyle name="Input 9 2 3 3 7" xfId="33030"/>
    <cellStyle name="Input 9 2 3 4" xfId="33031"/>
    <cellStyle name="Input 9 2 3 5" xfId="33032"/>
    <cellStyle name="Input 9 2 3 6" xfId="33033"/>
    <cellStyle name="Input 9 2 3 7" xfId="33034"/>
    <cellStyle name="Input 9 2 3 8" xfId="33035"/>
    <cellStyle name="Input 9 2 4" xfId="33036"/>
    <cellStyle name="Input 9 2 4 2" xfId="33037"/>
    <cellStyle name="Input 9 2 4 2 2" xfId="33038"/>
    <cellStyle name="Input 9 2 4 2 2 2" xfId="33039"/>
    <cellStyle name="Input 9 2 4 2 2 3" xfId="33040"/>
    <cellStyle name="Input 9 2 4 2 2 4" xfId="33041"/>
    <cellStyle name="Input 9 2 4 2 2 5" xfId="33042"/>
    <cellStyle name="Input 9 2 4 2 2 6" xfId="33043"/>
    <cellStyle name="Input 9 2 4 2 2 7" xfId="33044"/>
    <cellStyle name="Input 9 2 4 2 2 8" xfId="33045"/>
    <cellStyle name="Input 9 2 4 2 3" xfId="33046"/>
    <cellStyle name="Input 9 2 4 2 3 2" xfId="33047"/>
    <cellStyle name="Input 9 2 4 2 4" xfId="33048"/>
    <cellStyle name="Input 9 2 4 2 5" xfId="33049"/>
    <cellStyle name="Input 9 2 4 2 6" xfId="33050"/>
    <cellStyle name="Input 9 2 4 2 7" xfId="33051"/>
    <cellStyle name="Input 9 2 4 3" xfId="33052"/>
    <cellStyle name="Input 9 2 4 3 2" xfId="33053"/>
    <cellStyle name="Input 9 2 4 3 3" xfId="33054"/>
    <cellStyle name="Input 9 2 4 3 4" xfId="33055"/>
    <cellStyle name="Input 9 2 4 3 5" xfId="33056"/>
    <cellStyle name="Input 9 2 4 3 6" xfId="33057"/>
    <cellStyle name="Input 9 2 4 3 7" xfId="33058"/>
    <cellStyle name="Input 9 2 4 4" xfId="33059"/>
    <cellStyle name="Input 9 2 4 5" xfId="33060"/>
    <cellStyle name="Input 9 2 4 6" xfId="33061"/>
    <cellStyle name="Input 9 2 4 7" xfId="33062"/>
    <cellStyle name="Input 9 2 4 8" xfId="33063"/>
    <cellStyle name="Input 9 2 5" xfId="33064"/>
    <cellStyle name="Input 9 2 5 2" xfId="33065"/>
    <cellStyle name="Input 9 2 5 2 2" xfId="33066"/>
    <cellStyle name="Input 9 2 5 2 2 2" xfId="33067"/>
    <cellStyle name="Input 9 2 5 2 2 3" xfId="33068"/>
    <cellStyle name="Input 9 2 5 2 2 4" xfId="33069"/>
    <cellStyle name="Input 9 2 5 2 2 5" xfId="33070"/>
    <cellStyle name="Input 9 2 5 2 2 6" xfId="33071"/>
    <cellStyle name="Input 9 2 5 2 2 7" xfId="33072"/>
    <cellStyle name="Input 9 2 5 2 2 8" xfId="33073"/>
    <cellStyle name="Input 9 2 5 2 3" xfId="33074"/>
    <cellStyle name="Input 9 2 5 2 3 2" xfId="33075"/>
    <cellStyle name="Input 9 2 5 2 4" xfId="33076"/>
    <cellStyle name="Input 9 2 5 2 5" xfId="33077"/>
    <cellStyle name="Input 9 2 5 2 6" xfId="33078"/>
    <cellStyle name="Input 9 2 5 2 7" xfId="33079"/>
    <cellStyle name="Input 9 2 5 3" xfId="33080"/>
    <cellStyle name="Input 9 2 5 3 2" xfId="33081"/>
    <cellStyle name="Input 9 2 5 3 3" xfId="33082"/>
    <cellStyle name="Input 9 2 5 3 4" xfId="33083"/>
    <cellStyle name="Input 9 2 5 3 5" xfId="33084"/>
    <cellStyle name="Input 9 2 5 3 6" xfId="33085"/>
    <cellStyle name="Input 9 2 5 3 7" xfId="33086"/>
    <cellStyle name="Input 9 2 5 4" xfId="33087"/>
    <cellStyle name="Input 9 2 5 5" xfId="33088"/>
    <cellStyle name="Input 9 2 5 6" xfId="33089"/>
    <cellStyle name="Input 9 2 5 7" xfId="33090"/>
    <cellStyle name="Input 9 2 5 8" xfId="33091"/>
    <cellStyle name="Input 9 2 6" xfId="33092"/>
    <cellStyle name="Input 9 2 6 2" xfId="33093"/>
    <cellStyle name="Input 9 2 6 2 2" xfId="33094"/>
    <cellStyle name="Input 9 2 6 2 3" xfId="33095"/>
    <cellStyle name="Input 9 2 6 2 4" xfId="33096"/>
    <cellStyle name="Input 9 2 6 2 5" xfId="33097"/>
    <cellStyle name="Input 9 2 6 2 6" xfId="33098"/>
    <cellStyle name="Input 9 2 6 2 7" xfId="33099"/>
    <cellStyle name="Input 9 2 6 2 8" xfId="33100"/>
    <cellStyle name="Input 9 2 6 3" xfId="33101"/>
    <cellStyle name="Input 9 2 6 3 2" xfId="33102"/>
    <cellStyle name="Input 9 2 6 4" xfId="33103"/>
    <cellStyle name="Input 9 2 6 5" xfId="33104"/>
    <cellStyle name="Input 9 2 6 6" xfId="33105"/>
    <cellStyle name="Input 9 2 6 7" xfId="33106"/>
    <cellStyle name="Input 9 2 7" xfId="33107"/>
    <cellStyle name="Input 9 2 7 2" xfId="33108"/>
    <cellStyle name="Input 9 2 7 3" xfId="33109"/>
    <cellStyle name="Input 9 2 7 4" xfId="33110"/>
    <cellStyle name="Input 9 2 7 5" xfId="33111"/>
    <cellStyle name="Input 9 2 7 6" xfId="33112"/>
    <cellStyle name="Input 9 2 7 7" xfId="33113"/>
    <cellStyle name="Input 9 2 8" xfId="33114"/>
    <cellStyle name="Input 9 2 9" xfId="33115"/>
    <cellStyle name="Input 9 3" xfId="33116"/>
    <cellStyle name="Input 9 3 10" xfId="33117"/>
    <cellStyle name="Input 9 3 11" xfId="33118"/>
    <cellStyle name="Input 9 3 2" xfId="33119"/>
    <cellStyle name="Input 9 3 2 2" xfId="33120"/>
    <cellStyle name="Input 9 3 2 2 2" xfId="33121"/>
    <cellStyle name="Input 9 3 2 2 2 2" xfId="33122"/>
    <cellStyle name="Input 9 3 2 2 2 3" xfId="33123"/>
    <cellStyle name="Input 9 3 2 2 2 4" xfId="33124"/>
    <cellStyle name="Input 9 3 2 2 2 5" xfId="33125"/>
    <cellStyle name="Input 9 3 2 2 2 6" xfId="33126"/>
    <cellStyle name="Input 9 3 2 2 2 7" xfId="33127"/>
    <cellStyle name="Input 9 3 2 2 2 8" xfId="33128"/>
    <cellStyle name="Input 9 3 2 2 3" xfId="33129"/>
    <cellStyle name="Input 9 3 2 2 3 2" xfId="33130"/>
    <cellStyle name="Input 9 3 2 2 4" xfId="33131"/>
    <cellStyle name="Input 9 3 2 2 5" xfId="33132"/>
    <cellStyle name="Input 9 3 2 2 6" xfId="33133"/>
    <cellStyle name="Input 9 3 2 2 7" xfId="33134"/>
    <cellStyle name="Input 9 3 2 3" xfId="33135"/>
    <cellStyle name="Input 9 3 2 3 2" xfId="33136"/>
    <cellStyle name="Input 9 3 2 3 3" xfId="33137"/>
    <cellStyle name="Input 9 3 2 3 4" xfId="33138"/>
    <cellStyle name="Input 9 3 2 3 5" xfId="33139"/>
    <cellStyle name="Input 9 3 2 3 6" xfId="33140"/>
    <cellStyle name="Input 9 3 2 3 7" xfId="33141"/>
    <cellStyle name="Input 9 3 2 4" xfId="33142"/>
    <cellStyle name="Input 9 3 2 5" xfId="33143"/>
    <cellStyle name="Input 9 3 2 6" xfId="33144"/>
    <cellStyle name="Input 9 3 2 7" xfId="33145"/>
    <cellStyle name="Input 9 3 2 8" xfId="33146"/>
    <cellStyle name="Input 9 3 3" xfId="33147"/>
    <cellStyle name="Input 9 3 3 2" xfId="33148"/>
    <cellStyle name="Input 9 3 3 2 2" xfId="33149"/>
    <cellStyle name="Input 9 3 3 2 2 2" xfId="33150"/>
    <cellStyle name="Input 9 3 3 2 2 3" xfId="33151"/>
    <cellStyle name="Input 9 3 3 2 2 4" xfId="33152"/>
    <cellStyle name="Input 9 3 3 2 2 5" xfId="33153"/>
    <cellStyle name="Input 9 3 3 2 2 6" xfId="33154"/>
    <cellStyle name="Input 9 3 3 2 2 7" xfId="33155"/>
    <cellStyle name="Input 9 3 3 2 2 8" xfId="33156"/>
    <cellStyle name="Input 9 3 3 2 3" xfId="33157"/>
    <cellStyle name="Input 9 3 3 2 3 2" xfId="33158"/>
    <cellStyle name="Input 9 3 3 2 4" xfId="33159"/>
    <cellStyle name="Input 9 3 3 2 5" xfId="33160"/>
    <cellStyle name="Input 9 3 3 2 6" xfId="33161"/>
    <cellStyle name="Input 9 3 3 2 7" xfId="33162"/>
    <cellStyle name="Input 9 3 3 3" xfId="33163"/>
    <cellStyle name="Input 9 3 3 3 2" xfId="33164"/>
    <cellStyle name="Input 9 3 3 3 3" xfId="33165"/>
    <cellStyle name="Input 9 3 3 3 4" xfId="33166"/>
    <cellStyle name="Input 9 3 3 3 5" xfId="33167"/>
    <cellStyle name="Input 9 3 3 3 6" xfId="33168"/>
    <cellStyle name="Input 9 3 3 3 7" xfId="33169"/>
    <cellStyle name="Input 9 3 3 4" xfId="33170"/>
    <cellStyle name="Input 9 3 3 5" xfId="33171"/>
    <cellStyle name="Input 9 3 3 6" xfId="33172"/>
    <cellStyle name="Input 9 3 3 7" xfId="33173"/>
    <cellStyle name="Input 9 3 3 8" xfId="33174"/>
    <cellStyle name="Input 9 3 4" xfId="33175"/>
    <cellStyle name="Input 9 3 4 2" xfId="33176"/>
    <cellStyle name="Input 9 3 4 2 2" xfId="33177"/>
    <cellStyle name="Input 9 3 4 2 2 2" xfId="33178"/>
    <cellStyle name="Input 9 3 4 2 2 3" xfId="33179"/>
    <cellStyle name="Input 9 3 4 2 2 4" xfId="33180"/>
    <cellStyle name="Input 9 3 4 2 2 5" xfId="33181"/>
    <cellStyle name="Input 9 3 4 2 2 6" xfId="33182"/>
    <cellStyle name="Input 9 3 4 2 2 7" xfId="33183"/>
    <cellStyle name="Input 9 3 4 2 2 8" xfId="33184"/>
    <cellStyle name="Input 9 3 4 2 3" xfId="33185"/>
    <cellStyle name="Input 9 3 4 2 3 2" xfId="33186"/>
    <cellStyle name="Input 9 3 4 2 4" xfId="33187"/>
    <cellStyle name="Input 9 3 4 2 5" xfId="33188"/>
    <cellStyle name="Input 9 3 4 2 6" xfId="33189"/>
    <cellStyle name="Input 9 3 4 2 7" xfId="33190"/>
    <cellStyle name="Input 9 3 4 3" xfId="33191"/>
    <cellStyle name="Input 9 3 4 3 2" xfId="33192"/>
    <cellStyle name="Input 9 3 4 3 3" xfId="33193"/>
    <cellStyle name="Input 9 3 4 3 4" xfId="33194"/>
    <cellStyle name="Input 9 3 4 3 5" xfId="33195"/>
    <cellStyle name="Input 9 3 4 3 6" xfId="33196"/>
    <cellStyle name="Input 9 3 4 3 7" xfId="33197"/>
    <cellStyle name="Input 9 3 4 4" xfId="33198"/>
    <cellStyle name="Input 9 3 4 5" xfId="33199"/>
    <cellStyle name="Input 9 3 4 6" xfId="33200"/>
    <cellStyle name="Input 9 3 4 7" xfId="33201"/>
    <cellStyle name="Input 9 3 4 8" xfId="33202"/>
    <cellStyle name="Input 9 3 5" xfId="33203"/>
    <cellStyle name="Input 9 3 5 2" xfId="33204"/>
    <cellStyle name="Input 9 3 5 2 2" xfId="33205"/>
    <cellStyle name="Input 9 3 5 2 3" xfId="33206"/>
    <cellStyle name="Input 9 3 5 2 4" xfId="33207"/>
    <cellStyle name="Input 9 3 5 2 5" xfId="33208"/>
    <cellStyle name="Input 9 3 5 2 6" xfId="33209"/>
    <cellStyle name="Input 9 3 5 2 7" xfId="33210"/>
    <cellStyle name="Input 9 3 5 2 8" xfId="33211"/>
    <cellStyle name="Input 9 3 5 3" xfId="33212"/>
    <cellStyle name="Input 9 3 5 3 2" xfId="33213"/>
    <cellStyle name="Input 9 3 5 4" xfId="33214"/>
    <cellStyle name="Input 9 3 5 5" xfId="33215"/>
    <cellStyle name="Input 9 3 5 6" xfId="33216"/>
    <cellStyle name="Input 9 3 5 7" xfId="33217"/>
    <cellStyle name="Input 9 3 6" xfId="33218"/>
    <cellStyle name="Input 9 3 6 2" xfId="33219"/>
    <cellStyle name="Input 9 3 6 3" xfId="33220"/>
    <cellStyle name="Input 9 3 6 4" xfId="33221"/>
    <cellStyle name="Input 9 3 6 5" xfId="33222"/>
    <cellStyle name="Input 9 3 6 6" xfId="33223"/>
    <cellStyle name="Input 9 3 6 7" xfId="33224"/>
    <cellStyle name="Input 9 3 7" xfId="33225"/>
    <cellStyle name="Input 9 3 8" xfId="33226"/>
    <cellStyle name="Input 9 3 9" xfId="33227"/>
    <cellStyle name="Input 9 4" xfId="33228"/>
    <cellStyle name="Input 9 4 10" xfId="33229"/>
    <cellStyle name="Input 9 4 11" xfId="33230"/>
    <cellStyle name="Input 9 4 2" xfId="33231"/>
    <cellStyle name="Input 9 4 2 2" xfId="33232"/>
    <cellStyle name="Input 9 4 2 2 2" xfId="33233"/>
    <cellStyle name="Input 9 4 2 2 2 2" xfId="33234"/>
    <cellStyle name="Input 9 4 2 2 2 3" xfId="33235"/>
    <cellStyle name="Input 9 4 2 2 2 4" xfId="33236"/>
    <cellStyle name="Input 9 4 2 2 2 5" xfId="33237"/>
    <cellStyle name="Input 9 4 2 2 2 6" xfId="33238"/>
    <cellStyle name="Input 9 4 2 2 2 7" xfId="33239"/>
    <cellStyle name="Input 9 4 2 2 2 8" xfId="33240"/>
    <cellStyle name="Input 9 4 2 2 3" xfId="33241"/>
    <cellStyle name="Input 9 4 2 2 3 2" xfId="33242"/>
    <cellStyle name="Input 9 4 2 2 4" xfId="33243"/>
    <cellStyle name="Input 9 4 2 2 5" xfId="33244"/>
    <cellStyle name="Input 9 4 2 2 6" xfId="33245"/>
    <cellStyle name="Input 9 4 2 2 7" xfId="33246"/>
    <cellStyle name="Input 9 4 2 3" xfId="33247"/>
    <cellStyle name="Input 9 4 2 3 2" xfId="33248"/>
    <cellStyle name="Input 9 4 2 3 3" xfId="33249"/>
    <cellStyle name="Input 9 4 2 3 4" xfId="33250"/>
    <cellStyle name="Input 9 4 2 3 5" xfId="33251"/>
    <cellStyle name="Input 9 4 2 3 6" xfId="33252"/>
    <cellStyle name="Input 9 4 2 3 7" xfId="33253"/>
    <cellStyle name="Input 9 4 2 4" xfId="33254"/>
    <cellStyle name="Input 9 4 2 5" xfId="33255"/>
    <cellStyle name="Input 9 4 2 6" xfId="33256"/>
    <cellStyle name="Input 9 4 2 7" xfId="33257"/>
    <cellStyle name="Input 9 4 2 8" xfId="33258"/>
    <cellStyle name="Input 9 4 3" xfId="33259"/>
    <cellStyle name="Input 9 4 3 2" xfId="33260"/>
    <cellStyle name="Input 9 4 3 2 2" xfId="33261"/>
    <cellStyle name="Input 9 4 3 2 2 2" xfId="33262"/>
    <cellStyle name="Input 9 4 3 2 2 3" xfId="33263"/>
    <cellStyle name="Input 9 4 3 2 2 4" xfId="33264"/>
    <cellStyle name="Input 9 4 3 2 2 5" xfId="33265"/>
    <cellStyle name="Input 9 4 3 2 2 6" xfId="33266"/>
    <cellStyle name="Input 9 4 3 2 2 7" xfId="33267"/>
    <cellStyle name="Input 9 4 3 2 2 8" xfId="33268"/>
    <cellStyle name="Input 9 4 3 2 3" xfId="33269"/>
    <cellStyle name="Input 9 4 3 2 3 2" xfId="33270"/>
    <cellStyle name="Input 9 4 3 2 4" xfId="33271"/>
    <cellStyle name="Input 9 4 3 2 5" xfId="33272"/>
    <cellStyle name="Input 9 4 3 2 6" xfId="33273"/>
    <cellStyle name="Input 9 4 3 2 7" xfId="33274"/>
    <cellStyle name="Input 9 4 3 3" xfId="33275"/>
    <cellStyle name="Input 9 4 3 3 2" xfId="33276"/>
    <cellStyle name="Input 9 4 3 3 3" xfId="33277"/>
    <cellStyle name="Input 9 4 3 3 4" xfId="33278"/>
    <cellStyle name="Input 9 4 3 3 5" xfId="33279"/>
    <cellStyle name="Input 9 4 3 3 6" xfId="33280"/>
    <cellStyle name="Input 9 4 3 3 7" xfId="33281"/>
    <cellStyle name="Input 9 4 3 4" xfId="33282"/>
    <cellStyle name="Input 9 4 3 5" xfId="33283"/>
    <cellStyle name="Input 9 4 3 6" xfId="33284"/>
    <cellStyle name="Input 9 4 3 7" xfId="33285"/>
    <cellStyle name="Input 9 4 3 8" xfId="33286"/>
    <cellStyle name="Input 9 4 4" xfId="33287"/>
    <cellStyle name="Input 9 4 4 2" xfId="33288"/>
    <cellStyle name="Input 9 4 4 2 2" xfId="33289"/>
    <cellStyle name="Input 9 4 4 2 2 2" xfId="33290"/>
    <cellStyle name="Input 9 4 4 2 2 3" xfId="33291"/>
    <cellStyle name="Input 9 4 4 2 2 4" xfId="33292"/>
    <cellStyle name="Input 9 4 4 2 2 5" xfId="33293"/>
    <cellStyle name="Input 9 4 4 2 2 6" xfId="33294"/>
    <cellStyle name="Input 9 4 4 2 2 7" xfId="33295"/>
    <cellStyle name="Input 9 4 4 2 2 8" xfId="33296"/>
    <cellStyle name="Input 9 4 4 2 3" xfId="33297"/>
    <cellStyle name="Input 9 4 4 2 3 2" xfId="33298"/>
    <cellStyle name="Input 9 4 4 2 4" xfId="33299"/>
    <cellStyle name="Input 9 4 4 2 5" xfId="33300"/>
    <cellStyle name="Input 9 4 4 2 6" xfId="33301"/>
    <cellStyle name="Input 9 4 4 2 7" xfId="33302"/>
    <cellStyle name="Input 9 4 4 3" xfId="33303"/>
    <cellStyle name="Input 9 4 4 3 2" xfId="33304"/>
    <cellStyle name="Input 9 4 4 3 3" xfId="33305"/>
    <cellStyle name="Input 9 4 4 3 4" xfId="33306"/>
    <cellStyle name="Input 9 4 4 3 5" xfId="33307"/>
    <cellStyle name="Input 9 4 4 3 6" xfId="33308"/>
    <cellStyle name="Input 9 4 4 3 7" xfId="33309"/>
    <cellStyle name="Input 9 4 4 4" xfId="33310"/>
    <cellStyle name="Input 9 4 4 5" xfId="33311"/>
    <cellStyle name="Input 9 4 4 6" xfId="33312"/>
    <cellStyle name="Input 9 4 4 7" xfId="33313"/>
    <cellStyle name="Input 9 4 4 8" xfId="33314"/>
    <cellStyle name="Input 9 4 5" xfId="33315"/>
    <cellStyle name="Input 9 4 5 2" xfId="33316"/>
    <cellStyle name="Input 9 4 5 2 2" xfId="33317"/>
    <cellStyle name="Input 9 4 5 2 3" xfId="33318"/>
    <cellStyle name="Input 9 4 5 2 4" xfId="33319"/>
    <cellStyle name="Input 9 4 5 2 5" xfId="33320"/>
    <cellStyle name="Input 9 4 5 2 6" xfId="33321"/>
    <cellStyle name="Input 9 4 5 2 7" xfId="33322"/>
    <cellStyle name="Input 9 4 5 2 8" xfId="33323"/>
    <cellStyle name="Input 9 4 5 3" xfId="33324"/>
    <cellStyle name="Input 9 4 5 3 2" xfId="33325"/>
    <cellStyle name="Input 9 4 5 4" xfId="33326"/>
    <cellStyle name="Input 9 4 5 5" xfId="33327"/>
    <cellStyle name="Input 9 4 5 6" xfId="33328"/>
    <cellStyle name="Input 9 4 5 7" xfId="33329"/>
    <cellStyle name="Input 9 4 6" xfId="33330"/>
    <cellStyle name="Input 9 4 6 2" xfId="33331"/>
    <cellStyle name="Input 9 4 6 3" xfId="33332"/>
    <cellStyle name="Input 9 4 6 4" xfId="33333"/>
    <cellStyle name="Input 9 4 6 5" xfId="33334"/>
    <cellStyle name="Input 9 4 6 6" xfId="33335"/>
    <cellStyle name="Input 9 4 6 7" xfId="33336"/>
    <cellStyle name="Input 9 4 7" xfId="33337"/>
    <cellStyle name="Input 9 4 8" xfId="33338"/>
    <cellStyle name="Input 9 4 9" xfId="33339"/>
    <cellStyle name="Input 9 5" xfId="33340"/>
    <cellStyle name="Input 9 5 2" xfId="33341"/>
    <cellStyle name="Input 9 5 2 2" xfId="33342"/>
    <cellStyle name="Input 9 5 2 2 2" xfId="33343"/>
    <cellStyle name="Input 9 5 2 2 3" xfId="33344"/>
    <cellStyle name="Input 9 5 2 2 4" xfId="33345"/>
    <cellStyle name="Input 9 5 2 2 5" xfId="33346"/>
    <cellStyle name="Input 9 5 2 2 6" xfId="33347"/>
    <cellStyle name="Input 9 5 2 2 7" xfId="33348"/>
    <cellStyle name="Input 9 5 2 2 8" xfId="33349"/>
    <cellStyle name="Input 9 5 2 3" xfId="33350"/>
    <cellStyle name="Input 9 5 2 3 2" xfId="33351"/>
    <cellStyle name="Input 9 5 2 4" xfId="33352"/>
    <cellStyle name="Input 9 5 2 5" xfId="33353"/>
    <cellStyle name="Input 9 5 2 6" xfId="33354"/>
    <cellStyle name="Input 9 5 2 7" xfId="33355"/>
    <cellStyle name="Input 9 5 3" xfId="33356"/>
    <cellStyle name="Input 9 5 3 2" xfId="33357"/>
    <cellStyle name="Input 9 5 3 3" xfId="33358"/>
    <cellStyle name="Input 9 5 3 4" xfId="33359"/>
    <cellStyle name="Input 9 5 3 5" xfId="33360"/>
    <cellStyle name="Input 9 5 3 6" xfId="33361"/>
    <cellStyle name="Input 9 5 3 7" xfId="33362"/>
    <cellStyle name="Input 9 5 4" xfId="33363"/>
    <cellStyle name="Input 9 5 5" xfId="33364"/>
    <cellStyle name="Input 9 5 6" xfId="33365"/>
    <cellStyle name="Input 9 5 7" xfId="33366"/>
    <cellStyle name="Input 9 5 8" xfId="33367"/>
    <cellStyle name="Input 9 6" xfId="33368"/>
    <cellStyle name="Input 9 6 2" xfId="33369"/>
    <cellStyle name="Input 9 6 2 2" xfId="33370"/>
    <cellStyle name="Input 9 6 2 2 2" xfId="33371"/>
    <cellStyle name="Input 9 6 2 2 3" xfId="33372"/>
    <cellStyle name="Input 9 6 2 2 4" xfId="33373"/>
    <cellStyle name="Input 9 6 2 2 5" xfId="33374"/>
    <cellStyle name="Input 9 6 2 2 6" xfId="33375"/>
    <cellStyle name="Input 9 6 2 2 7" xfId="33376"/>
    <cellStyle name="Input 9 6 2 2 8" xfId="33377"/>
    <cellStyle name="Input 9 6 2 3" xfId="33378"/>
    <cellStyle name="Input 9 6 2 3 2" xfId="33379"/>
    <cellStyle name="Input 9 6 2 4" xfId="33380"/>
    <cellStyle name="Input 9 6 2 5" xfId="33381"/>
    <cellStyle name="Input 9 6 2 6" xfId="33382"/>
    <cellStyle name="Input 9 6 2 7" xfId="33383"/>
    <cellStyle name="Input 9 6 3" xfId="33384"/>
    <cellStyle name="Input 9 6 3 2" xfId="33385"/>
    <cellStyle name="Input 9 6 3 3" xfId="33386"/>
    <cellStyle name="Input 9 6 3 4" xfId="33387"/>
    <cellStyle name="Input 9 6 3 5" xfId="33388"/>
    <cellStyle name="Input 9 6 3 6" xfId="33389"/>
    <cellStyle name="Input 9 6 3 7" xfId="33390"/>
    <cellStyle name="Input 9 6 4" xfId="33391"/>
    <cellStyle name="Input 9 6 5" xfId="33392"/>
    <cellStyle name="Input 9 6 6" xfId="33393"/>
    <cellStyle name="Input 9 6 7" xfId="33394"/>
    <cellStyle name="Input 9 6 8" xfId="33395"/>
    <cellStyle name="Input 9 7" xfId="33396"/>
    <cellStyle name="Input 9 7 2" xfId="33397"/>
    <cellStyle name="Input 9 7 2 2" xfId="33398"/>
    <cellStyle name="Input 9 7 2 2 2" xfId="33399"/>
    <cellStyle name="Input 9 7 2 2 3" xfId="33400"/>
    <cellStyle name="Input 9 7 2 2 4" xfId="33401"/>
    <cellStyle name="Input 9 7 2 2 5" xfId="33402"/>
    <cellStyle name="Input 9 7 2 2 6" xfId="33403"/>
    <cellStyle name="Input 9 7 2 2 7" xfId="33404"/>
    <cellStyle name="Input 9 7 2 2 8" xfId="33405"/>
    <cellStyle name="Input 9 7 2 3" xfId="33406"/>
    <cellStyle name="Input 9 7 2 3 2" xfId="33407"/>
    <cellStyle name="Input 9 7 2 4" xfId="33408"/>
    <cellStyle name="Input 9 7 2 5" xfId="33409"/>
    <cellStyle name="Input 9 7 2 6" xfId="33410"/>
    <cellStyle name="Input 9 7 2 7" xfId="33411"/>
    <cellStyle name="Input 9 7 3" xfId="33412"/>
    <cellStyle name="Input 9 7 3 2" xfId="33413"/>
    <cellStyle name="Input 9 7 3 3" xfId="33414"/>
    <cellStyle name="Input 9 7 3 4" xfId="33415"/>
    <cellStyle name="Input 9 7 3 5" xfId="33416"/>
    <cellStyle name="Input 9 7 3 6" xfId="33417"/>
    <cellStyle name="Input 9 7 3 7" xfId="33418"/>
    <cellStyle name="Input 9 7 4" xfId="33419"/>
    <cellStyle name="Input 9 7 5" xfId="33420"/>
    <cellStyle name="Input 9 7 6" xfId="33421"/>
    <cellStyle name="Input 9 7 7" xfId="33422"/>
    <cellStyle name="Input 9 7 8" xfId="33423"/>
    <cellStyle name="Input 9 8" xfId="33424"/>
    <cellStyle name="Input 9 8 2" xfId="33425"/>
    <cellStyle name="Input 9 8 2 2" xfId="33426"/>
    <cellStyle name="Input 9 8 2 3" xfId="33427"/>
    <cellStyle name="Input 9 8 2 4" xfId="33428"/>
    <cellStyle name="Input 9 8 2 5" xfId="33429"/>
    <cellStyle name="Input 9 8 2 6" xfId="33430"/>
    <cellStyle name="Input 9 8 2 7" xfId="33431"/>
    <cellStyle name="Input 9 8 2 8" xfId="33432"/>
    <cellStyle name="Input 9 8 3" xfId="33433"/>
    <cellStyle name="Input 9 8 3 2" xfId="33434"/>
    <cellStyle name="Input 9 8 4" xfId="33435"/>
    <cellStyle name="Input 9 8 5" xfId="33436"/>
    <cellStyle name="Input 9 8 6" xfId="33437"/>
    <cellStyle name="Input 9 8 7" xfId="33438"/>
    <cellStyle name="Input 9 9" xfId="33439"/>
    <cellStyle name="Input 9 9 2" xfId="33440"/>
    <cellStyle name="Input 9 9 3" xfId="33441"/>
    <cellStyle name="Input 9 9 4" xfId="33442"/>
    <cellStyle name="Input 9 9 5" xfId="33443"/>
    <cellStyle name="Input 9 9 6" xfId="33444"/>
    <cellStyle name="Input 9 9 7" xfId="33445"/>
    <cellStyle name="ÌTENS" xfId="33446"/>
    <cellStyle name="ÌTENS 2" xfId="33447"/>
    <cellStyle name="ÌTENS 2 2" xfId="33448"/>
    <cellStyle name="ÌTENS 2 2 2" xfId="33449"/>
    <cellStyle name="ÌTENS 2 2 3" xfId="33450"/>
    <cellStyle name="ÌTENS 2 2 4" xfId="33451"/>
    <cellStyle name="ÌTENS 2 2 5" xfId="33452"/>
    <cellStyle name="ÌTENS 2 2 6" xfId="33453"/>
    <cellStyle name="ÌTENS 2 2 7" xfId="33454"/>
    <cellStyle name="ÌTENS 2 2 8" xfId="33455"/>
    <cellStyle name="ÌTENS 2 3" xfId="33456"/>
    <cellStyle name="ÌTENS 2 4" xfId="33457"/>
    <cellStyle name="ÌTENS 2 5" xfId="33458"/>
    <cellStyle name="ÌTENS 2 6" xfId="33459"/>
    <cellStyle name="ÌTENS 2 7" xfId="33460"/>
    <cellStyle name="ÌTENS 2 8" xfId="33461"/>
    <cellStyle name="ÌTENS 3" xfId="33462"/>
    <cellStyle name="ÌTENS 3 2" xfId="33463"/>
    <cellStyle name="ÌTENS 4" xfId="33464"/>
    <cellStyle name="ÌTENS 5" xfId="33465"/>
    <cellStyle name="ÌTENS 6" xfId="33466"/>
    <cellStyle name="ÌTENS 7" xfId="33467"/>
    <cellStyle name="ÌTENS 8" xfId="33468"/>
    <cellStyle name="Linked Cell" xfId="33469"/>
    <cellStyle name="Linked Cell 2" xfId="33470"/>
    <cellStyle name="Linked Cell 2 2" xfId="33471"/>
    <cellStyle name="Linked Cell 2 2 2" xfId="33472"/>
    <cellStyle name="Linked Cell 2 2 3" xfId="33473"/>
    <cellStyle name="Linked Cell 2 2 4" xfId="33474"/>
    <cellStyle name="Linked Cell 2 2 5" xfId="33475"/>
    <cellStyle name="Linked Cell 2 2 6" xfId="33476"/>
    <cellStyle name="Linked Cell 2 2 7" xfId="33477"/>
    <cellStyle name="Linked Cell 2 2 8" xfId="33478"/>
    <cellStyle name="Linked Cell 2 3" xfId="33479"/>
    <cellStyle name="Linked Cell 2 4" xfId="33480"/>
    <cellStyle name="Linked Cell 2 5" xfId="33481"/>
    <cellStyle name="Linked Cell 2 6" xfId="33482"/>
    <cellStyle name="Linked Cell 2 7" xfId="33483"/>
    <cellStyle name="Linked Cell 2 8" xfId="33484"/>
    <cellStyle name="Linked Cell 3" xfId="33485"/>
    <cellStyle name="Linked Cell 3 2" xfId="33486"/>
    <cellStyle name="Linked Cell 4" xfId="33487"/>
    <cellStyle name="Linked Cell 5" xfId="33488"/>
    <cellStyle name="Linked Cell 6" xfId="33489"/>
    <cellStyle name="Linked Cell 7" xfId="33490"/>
    <cellStyle name="Linked Cell 8" xfId="33491"/>
    <cellStyle name="Linked Cell 9" xfId="33492"/>
    <cellStyle name="Millares [0]_4°trim'96" xfId="33493"/>
    <cellStyle name="Millares_3Q-8" xfId="33494"/>
    <cellStyle name="Moeda" xfId="4" builtinId="4"/>
    <cellStyle name="Moeda 2" xfId="5"/>
    <cellStyle name="Moeda 2 2" xfId="33495"/>
    <cellStyle name="Moeda 2 2 2" xfId="33496"/>
    <cellStyle name="Moeda 2 3" xfId="33497"/>
    <cellStyle name="Moeda 2 4" xfId="33498"/>
    <cellStyle name="Moeda 3" xfId="33499"/>
    <cellStyle name="Moeda 3 10" xfId="33500"/>
    <cellStyle name="Moeda 3 11" xfId="33501"/>
    <cellStyle name="Moeda 3 2" xfId="33502"/>
    <cellStyle name="Moeda 3 2 2" xfId="33503"/>
    <cellStyle name="Moeda 3 3" xfId="33504"/>
    <cellStyle name="Moeda 3 3 2" xfId="33505"/>
    <cellStyle name="Moeda 3 4" xfId="33506"/>
    <cellStyle name="Moeda 3 5" xfId="33507"/>
    <cellStyle name="Moeda 3 6" xfId="33508"/>
    <cellStyle name="Moeda 3 7" xfId="33509"/>
    <cellStyle name="Moeda 3 8" xfId="33510"/>
    <cellStyle name="Moeda 3 9" xfId="33511"/>
    <cellStyle name="Moeda 4" xfId="33512"/>
    <cellStyle name="Moeda 4 2" xfId="33513"/>
    <cellStyle name="Moeda 5" xfId="33514"/>
    <cellStyle name="Moeda 5 2" xfId="33515"/>
    <cellStyle name="Moeda 6" xfId="33516"/>
    <cellStyle name="Moeda 7" xfId="33517"/>
    <cellStyle name="Moeda0" xfId="33518"/>
    <cellStyle name="Moeda0 2" xfId="33519"/>
    <cellStyle name="Moneda [0]_4°trim'96" xfId="33520"/>
    <cellStyle name="Moneda_4°trim'96" xfId="33521"/>
    <cellStyle name="Monetario0" xfId="33522"/>
    <cellStyle name="mpenho" xfId="33523"/>
    <cellStyle name="Neutra" xfId="15" builtinId="28" customBuiltin="1"/>
    <cellStyle name="Neutra 2" xfId="77"/>
    <cellStyle name="Neutra 2 2" xfId="33524"/>
    <cellStyle name="Neutral" xfId="33525"/>
    <cellStyle name="Neutral 2" xfId="33526"/>
    <cellStyle name="Neutral 2 2" xfId="33527"/>
    <cellStyle name="Neutral 2 2 2" xfId="33528"/>
    <cellStyle name="Neutral 2 2 3" xfId="33529"/>
    <cellStyle name="Neutral 2 2 4" xfId="33530"/>
    <cellStyle name="Neutral 2 2 5" xfId="33531"/>
    <cellStyle name="Neutral 2 2 6" xfId="33532"/>
    <cellStyle name="Neutral 2 2 7" xfId="33533"/>
    <cellStyle name="Neutral 2 2 8" xfId="33534"/>
    <cellStyle name="Neutral 2 3" xfId="33535"/>
    <cellStyle name="Neutral 2 4" xfId="33536"/>
    <cellStyle name="Neutral 2 5" xfId="33537"/>
    <cellStyle name="Neutral 2 6" xfId="33538"/>
    <cellStyle name="Neutral 2 7" xfId="33539"/>
    <cellStyle name="Neutral 2 8" xfId="33540"/>
    <cellStyle name="Neutral 3" xfId="33541"/>
    <cellStyle name="Neutral 3 2" xfId="33542"/>
    <cellStyle name="Neutral 4" xfId="33543"/>
    <cellStyle name="Neutral 5" xfId="33544"/>
    <cellStyle name="Neutral 6" xfId="33545"/>
    <cellStyle name="Neutral 7" xfId="33546"/>
    <cellStyle name="Neutral 8" xfId="33547"/>
    <cellStyle name="No-definido" xfId="33548"/>
    <cellStyle name="Normal" xfId="0" builtinId="0"/>
    <cellStyle name="Normal (%)" xfId="33549"/>
    <cellStyle name="Normal (No)" xfId="33550"/>
    <cellStyle name="Normal 10" xfId="33551"/>
    <cellStyle name="Normal 10 2" xfId="33552"/>
    <cellStyle name="Normal 10 2 2" xfId="33553"/>
    <cellStyle name="Normal 10 2 2 2" xfId="33554"/>
    <cellStyle name="Normal 10 2 2 2 2" xfId="33555"/>
    <cellStyle name="Normal 10 2 2 3" xfId="33556"/>
    <cellStyle name="Normal 10 2 2 4" xfId="33557"/>
    <cellStyle name="Normal 10 2 2 5" xfId="33558"/>
    <cellStyle name="Normal 10 2 2 6" xfId="33559"/>
    <cellStyle name="Normal 10 2 2 7" xfId="33560"/>
    <cellStyle name="Normal 10 2 2 8" xfId="33561"/>
    <cellStyle name="Normal 10 2 3" xfId="33562"/>
    <cellStyle name="Normal 10 2 4" xfId="33563"/>
    <cellStyle name="Normal 10 2 5" xfId="33564"/>
    <cellStyle name="Normal 10 2 6" xfId="33565"/>
    <cellStyle name="Normal 10 2 7" xfId="33566"/>
    <cellStyle name="Normal 10 2 8" xfId="33567"/>
    <cellStyle name="Normal 10 3" xfId="33568"/>
    <cellStyle name="Normal 10 3 2" xfId="33569"/>
    <cellStyle name="Normal 10 4" xfId="33570"/>
    <cellStyle name="Normal 10 4 2" xfId="33571"/>
    <cellStyle name="Normal 10 5" xfId="33572"/>
    <cellStyle name="Normal 10 6" xfId="33573"/>
    <cellStyle name="Normal 10 7" xfId="33574"/>
    <cellStyle name="Normal 10 8" xfId="33575"/>
    <cellStyle name="Normal 11" xfId="33576"/>
    <cellStyle name="Normal 11 2" xfId="33577"/>
    <cellStyle name="Normal 11 2 2" xfId="33578"/>
    <cellStyle name="Normal 11 2 2 2" xfId="33579"/>
    <cellStyle name="Normal 11 2 2 3" xfId="33580"/>
    <cellStyle name="Normal 11 2 2 4" xfId="33581"/>
    <cellStyle name="Normal 11 2 2 5" xfId="33582"/>
    <cellStyle name="Normal 11 2 2 6" xfId="33583"/>
    <cellStyle name="Normal 11 2 2 7" xfId="33584"/>
    <cellStyle name="Normal 11 2 2 8" xfId="33585"/>
    <cellStyle name="Normal 11 2 3" xfId="33586"/>
    <cellStyle name="Normal 11 2 4" xfId="33587"/>
    <cellStyle name="Normal 11 2 5" xfId="33588"/>
    <cellStyle name="Normal 11 2 6" xfId="33589"/>
    <cellStyle name="Normal 11 2 7" xfId="33590"/>
    <cellStyle name="Normal 11 2 8" xfId="33591"/>
    <cellStyle name="Normal 11 3" xfId="33592"/>
    <cellStyle name="Normal 11 3 2" xfId="33593"/>
    <cellStyle name="Normal 11 4" xfId="33594"/>
    <cellStyle name="Normal 11 5" xfId="33595"/>
    <cellStyle name="Normal 11 6" xfId="33596"/>
    <cellStyle name="Normal 11 7" xfId="33597"/>
    <cellStyle name="Normal 11 8" xfId="33598"/>
    <cellStyle name="Normal 11 9" xfId="33599"/>
    <cellStyle name="Normal 12" xfId="33600"/>
    <cellStyle name="Normal 12 2" xfId="33601"/>
    <cellStyle name="Normal 12 2 2" xfId="33602"/>
    <cellStyle name="Normal 12 2 2 2" xfId="33603"/>
    <cellStyle name="Normal 12 2 2 3" xfId="33604"/>
    <cellStyle name="Normal 12 2 2 4" xfId="33605"/>
    <cellStyle name="Normal 12 2 2 5" xfId="33606"/>
    <cellStyle name="Normal 12 2 2 6" xfId="33607"/>
    <cellStyle name="Normal 12 2 2 7" xfId="33608"/>
    <cellStyle name="Normal 12 2 2 8" xfId="33609"/>
    <cellStyle name="Normal 12 2 3" xfId="33610"/>
    <cellStyle name="Normal 12 2 4" xfId="33611"/>
    <cellStyle name="Normal 12 2 5" xfId="33612"/>
    <cellStyle name="Normal 12 2 6" xfId="33613"/>
    <cellStyle name="Normal 12 2 7" xfId="33614"/>
    <cellStyle name="Normal 12 2 8" xfId="33615"/>
    <cellStyle name="Normal 12 3" xfId="33616"/>
    <cellStyle name="Normal 12 3 2" xfId="33617"/>
    <cellStyle name="Normal 12 4" xfId="33618"/>
    <cellStyle name="Normal 12 5" xfId="33619"/>
    <cellStyle name="Normal 12 6" xfId="33620"/>
    <cellStyle name="Normal 12 7" xfId="33621"/>
    <cellStyle name="Normal 12 8" xfId="33622"/>
    <cellStyle name="Normal 13" xfId="33623"/>
    <cellStyle name="Normal 13 2" xfId="33624"/>
    <cellStyle name="Normal 13 2 2" xfId="33625"/>
    <cellStyle name="Normal 13 2 2 2" xfId="33626"/>
    <cellStyle name="Normal 13 2 2 3" xfId="33627"/>
    <cellStyle name="Normal 13 2 2 4" xfId="33628"/>
    <cellStyle name="Normal 13 2 2 5" xfId="33629"/>
    <cellStyle name="Normal 13 2 2 6" xfId="33630"/>
    <cellStyle name="Normal 13 2 2 7" xfId="33631"/>
    <cellStyle name="Normal 13 2 2 8" xfId="33632"/>
    <cellStyle name="Normal 13 2 3" xfId="33633"/>
    <cellStyle name="Normal 13 2 4" xfId="33634"/>
    <cellStyle name="Normal 13 2 5" xfId="33635"/>
    <cellStyle name="Normal 13 2 6" xfId="33636"/>
    <cellStyle name="Normal 13 2 7" xfId="33637"/>
    <cellStyle name="Normal 13 2 8" xfId="33638"/>
    <cellStyle name="Normal 13 3" xfId="33639"/>
    <cellStyle name="Normal 13 3 2" xfId="33640"/>
    <cellStyle name="Normal 13 4" xfId="33641"/>
    <cellStyle name="Normal 13 4 2" xfId="33642"/>
    <cellStyle name="Normal 13 5" xfId="33643"/>
    <cellStyle name="Normal 13 6" xfId="33644"/>
    <cellStyle name="Normal 13 7" xfId="33645"/>
    <cellStyle name="Normal 13 8" xfId="33646"/>
    <cellStyle name="Normal 14" xfId="33647"/>
    <cellStyle name="Normal 14 2" xfId="33648"/>
    <cellStyle name="Normal 14 2 2" xfId="33649"/>
    <cellStyle name="Normal 14 2 2 2" xfId="33650"/>
    <cellStyle name="Normal 14 2 2 3" xfId="33651"/>
    <cellStyle name="Normal 14 2 2 4" xfId="33652"/>
    <cellStyle name="Normal 14 2 2 5" xfId="33653"/>
    <cellStyle name="Normal 14 2 2 6" xfId="33654"/>
    <cellStyle name="Normal 14 2 2 7" xfId="33655"/>
    <cellStyle name="Normal 14 2 2 8" xfId="33656"/>
    <cellStyle name="Normal 14 2 3" xfId="33657"/>
    <cellStyle name="Normal 14 2 4" xfId="33658"/>
    <cellStyle name="Normal 14 2 5" xfId="33659"/>
    <cellStyle name="Normal 14 2 6" xfId="33660"/>
    <cellStyle name="Normal 14 2 7" xfId="33661"/>
    <cellStyle name="Normal 14 2 8" xfId="33662"/>
    <cellStyle name="Normal 14 3" xfId="33663"/>
    <cellStyle name="Normal 14 3 2" xfId="33664"/>
    <cellStyle name="Normal 14 4" xfId="33665"/>
    <cellStyle name="Normal 14 4 2" xfId="33666"/>
    <cellStyle name="Normal 14 5" xfId="33667"/>
    <cellStyle name="Normal 14 6" xfId="33668"/>
    <cellStyle name="Normal 14 7" xfId="33669"/>
    <cellStyle name="Normal 14 8" xfId="33670"/>
    <cellStyle name="Normal 15" xfId="33671"/>
    <cellStyle name="Normal 15 10" xfId="33672"/>
    <cellStyle name="Normal 15 11" xfId="33673"/>
    <cellStyle name="Normal 15 2" xfId="33674"/>
    <cellStyle name="Normal 15 2 2" xfId="33675"/>
    <cellStyle name="Normal 15 2 2 2" xfId="33676"/>
    <cellStyle name="Normal 15 2 2 2 2" xfId="33677"/>
    <cellStyle name="Normal 15 2 2 2 3" xfId="33678"/>
    <cellStyle name="Normal 15 2 2 2 4" xfId="33679"/>
    <cellStyle name="Normal 15 2 2 2 5" xfId="33680"/>
    <cellStyle name="Normal 15 2 2 2 6" xfId="33681"/>
    <cellStyle name="Normal 15 2 2 2 7" xfId="33682"/>
    <cellStyle name="Normal 15 2 2 2 8" xfId="33683"/>
    <cellStyle name="Normal 15 2 2 3" xfId="33684"/>
    <cellStyle name="Normal 15 2 2 4" xfId="33685"/>
    <cellStyle name="Normal 15 2 2 5" xfId="33686"/>
    <cellStyle name="Normal 15 2 2 6" xfId="33687"/>
    <cellStyle name="Normal 15 2 2 7" xfId="33688"/>
    <cellStyle name="Normal 15 2 2 8" xfId="33689"/>
    <cellStyle name="Normal 15 2 3" xfId="33690"/>
    <cellStyle name="Normal 15 2 3 2" xfId="33691"/>
    <cellStyle name="Normal 15 2 4" xfId="33692"/>
    <cellStyle name="Normal 15 2 5" xfId="33693"/>
    <cellStyle name="Normal 15 2 6" xfId="33694"/>
    <cellStyle name="Normal 15 2 7" xfId="33695"/>
    <cellStyle name="Normal 15 2 8" xfId="33696"/>
    <cellStyle name="Normal 15 3" xfId="33697"/>
    <cellStyle name="Normal 15 3 2" xfId="33698"/>
    <cellStyle name="Normal 15 3 2 2" xfId="33699"/>
    <cellStyle name="Normal 15 3 2 2 2" xfId="33700"/>
    <cellStyle name="Normal 15 3 2 2 3" xfId="33701"/>
    <cellStyle name="Normal 15 3 2 2 4" xfId="33702"/>
    <cellStyle name="Normal 15 3 2 2 5" xfId="33703"/>
    <cellStyle name="Normal 15 3 2 2 6" xfId="33704"/>
    <cellStyle name="Normal 15 3 2 2 7" xfId="33705"/>
    <cellStyle name="Normal 15 3 2 2 8" xfId="33706"/>
    <cellStyle name="Normal 15 3 2 3" xfId="33707"/>
    <cellStyle name="Normal 15 3 2 4" xfId="33708"/>
    <cellStyle name="Normal 15 3 2 5" xfId="33709"/>
    <cellStyle name="Normal 15 3 2 6" xfId="33710"/>
    <cellStyle name="Normal 15 3 2 7" xfId="33711"/>
    <cellStyle name="Normal 15 3 2 8" xfId="33712"/>
    <cellStyle name="Normal 15 3 3" xfId="33713"/>
    <cellStyle name="Normal 15 3 3 2" xfId="33714"/>
    <cellStyle name="Normal 15 3 4" xfId="33715"/>
    <cellStyle name="Normal 15 3 5" xfId="33716"/>
    <cellStyle name="Normal 15 3 6" xfId="33717"/>
    <cellStyle name="Normal 15 3 7" xfId="33718"/>
    <cellStyle name="Normal 15 3 8" xfId="33719"/>
    <cellStyle name="Normal 15 4" xfId="33720"/>
    <cellStyle name="Normal 15 4 2" xfId="33721"/>
    <cellStyle name="Normal 15 4 2 2" xfId="33722"/>
    <cellStyle name="Normal 15 4 2 2 2" xfId="33723"/>
    <cellStyle name="Normal 15 4 2 2 3" xfId="33724"/>
    <cellStyle name="Normal 15 4 2 2 4" xfId="33725"/>
    <cellStyle name="Normal 15 4 2 2 5" xfId="33726"/>
    <cellStyle name="Normal 15 4 2 2 6" xfId="33727"/>
    <cellStyle name="Normal 15 4 2 2 7" xfId="33728"/>
    <cellStyle name="Normal 15 4 2 2 8" xfId="33729"/>
    <cellStyle name="Normal 15 4 2 3" xfId="33730"/>
    <cellStyle name="Normal 15 4 2 4" xfId="33731"/>
    <cellStyle name="Normal 15 4 2 5" xfId="33732"/>
    <cellStyle name="Normal 15 4 2 6" xfId="33733"/>
    <cellStyle name="Normal 15 4 2 7" xfId="33734"/>
    <cellStyle name="Normal 15 4 2 8" xfId="33735"/>
    <cellStyle name="Normal 15 4 3" xfId="33736"/>
    <cellStyle name="Normal 15 4 3 2" xfId="33737"/>
    <cellStyle name="Normal 15 4 4" xfId="33738"/>
    <cellStyle name="Normal 15 4 5" xfId="33739"/>
    <cellStyle name="Normal 15 4 6" xfId="33740"/>
    <cellStyle name="Normal 15 4 7" xfId="33741"/>
    <cellStyle name="Normal 15 4 8" xfId="33742"/>
    <cellStyle name="Normal 15 5" xfId="33743"/>
    <cellStyle name="Normal 15 5 2" xfId="33744"/>
    <cellStyle name="Normal 15 5 2 2" xfId="33745"/>
    <cellStyle name="Normal 15 5 2 3" xfId="33746"/>
    <cellStyle name="Normal 15 5 2 4" xfId="33747"/>
    <cellStyle name="Normal 15 5 2 5" xfId="33748"/>
    <cellStyle name="Normal 15 5 2 6" xfId="33749"/>
    <cellStyle name="Normal 15 5 2 7" xfId="33750"/>
    <cellStyle name="Normal 15 5 2 8" xfId="33751"/>
    <cellStyle name="Normal 15 5 3" xfId="33752"/>
    <cellStyle name="Normal 15 5 4" xfId="33753"/>
    <cellStyle name="Normal 15 5 5" xfId="33754"/>
    <cellStyle name="Normal 15 5 6" xfId="33755"/>
    <cellStyle name="Normal 15 5 7" xfId="33756"/>
    <cellStyle name="Normal 15 5 8" xfId="33757"/>
    <cellStyle name="Normal 15 6" xfId="33758"/>
    <cellStyle name="Normal 15 6 2" xfId="33759"/>
    <cellStyle name="Normal 15 7" xfId="33760"/>
    <cellStyle name="Normal 15 8" xfId="33761"/>
    <cellStyle name="Normal 15 9" xfId="33762"/>
    <cellStyle name="Normal 16" xfId="33763"/>
    <cellStyle name="Normal 16 10" xfId="33764"/>
    <cellStyle name="Normal 16 11" xfId="33765"/>
    <cellStyle name="Normal 16 12" xfId="33766"/>
    <cellStyle name="Normal 16 13" xfId="33767"/>
    <cellStyle name="Normal 16 14" xfId="33768"/>
    <cellStyle name="Normal 16 15" xfId="33769"/>
    <cellStyle name="Normal 16 16" xfId="33770"/>
    <cellStyle name="Normal 16 17" xfId="33771"/>
    <cellStyle name="Normal 16 18" xfId="33772"/>
    <cellStyle name="Normal 16 19" xfId="33773"/>
    <cellStyle name="Normal 16 2" xfId="33774"/>
    <cellStyle name="Normal 16 2 2" xfId="33775"/>
    <cellStyle name="Normal 16 2 2 2" xfId="33776"/>
    <cellStyle name="Normal 16 2 2 3" xfId="33777"/>
    <cellStyle name="Normal 16 2 2 4" xfId="33778"/>
    <cellStyle name="Normal 16 2 2 5" xfId="33779"/>
    <cellStyle name="Normal 16 2 2 6" xfId="33780"/>
    <cellStyle name="Normal 16 2 2 7" xfId="33781"/>
    <cellStyle name="Normal 16 2 2 8" xfId="33782"/>
    <cellStyle name="Normal 16 2 3" xfId="33783"/>
    <cellStyle name="Normal 16 2 4" xfId="33784"/>
    <cellStyle name="Normal 16 2 5" xfId="33785"/>
    <cellStyle name="Normal 16 2 6" xfId="33786"/>
    <cellStyle name="Normal 16 2 7" xfId="33787"/>
    <cellStyle name="Normal 16 2 8" xfId="33788"/>
    <cellStyle name="Normal 16 20" xfId="33789"/>
    <cellStyle name="Normal 16 21" xfId="33790"/>
    <cellStyle name="Normal 16 22" xfId="33791"/>
    <cellStyle name="Normal 16 23" xfId="33792"/>
    <cellStyle name="Normal 16 24" xfId="33793"/>
    <cellStyle name="Normal 16 25" xfId="33794"/>
    <cellStyle name="Normal 16 26" xfId="33795"/>
    <cellStyle name="Normal 16 27" xfId="33796"/>
    <cellStyle name="Normal 16 28" xfId="33797"/>
    <cellStyle name="Normal 16 3" xfId="33798"/>
    <cellStyle name="Normal 16 3 2" xfId="33799"/>
    <cellStyle name="Normal 16 4" xfId="33800"/>
    <cellStyle name="Normal 16 5" xfId="33801"/>
    <cellStyle name="Normal 16 6" xfId="33802"/>
    <cellStyle name="Normal 16 7" xfId="33803"/>
    <cellStyle name="Normal 16 8" xfId="33804"/>
    <cellStyle name="Normal 16 9" xfId="33805"/>
    <cellStyle name="Normal 17" xfId="33806"/>
    <cellStyle name="Normal 17 10" xfId="33807"/>
    <cellStyle name="Normal 17 11" xfId="33808"/>
    <cellStyle name="Normal 17 12" xfId="33809"/>
    <cellStyle name="Normal 17 13" xfId="33810"/>
    <cellStyle name="Normal 17 14" xfId="33811"/>
    <cellStyle name="Normal 17 15" xfId="33812"/>
    <cellStyle name="Normal 17 16" xfId="33813"/>
    <cellStyle name="Normal 17 17" xfId="33814"/>
    <cellStyle name="Normal 17 18" xfId="33815"/>
    <cellStyle name="Normal 17 19" xfId="33816"/>
    <cellStyle name="Normal 17 2" xfId="33817"/>
    <cellStyle name="Normal 17 2 2" xfId="33818"/>
    <cellStyle name="Normal 17 2 2 2" xfId="33819"/>
    <cellStyle name="Normal 17 2 2 3" xfId="33820"/>
    <cellStyle name="Normal 17 2 2 4" xfId="33821"/>
    <cellStyle name="Normal 17 2 2 5" xfId="33822"/>
    <cellStyle name="Normal 17 2 2 6" xfId="33823"/>
    <cellStyle name="Normal 17 2 2 7" xfId="33824"/>
    <cellStyle name="Normal 17 2 2 8" xfId="33825"/>
    <cellStyle name="Normal 17 2 3" xfId="33826"/>
    <cellStyle name="Normal 17 2 4" xfId="33827"/>
    <cellStyle name="Normal 17 2 5" xfId="33828"/>
    <cellStyle name="Normal 17 2 6" xfId="33829"/>
    <cellStyle name="Normal 17 2 7" xfId="33830"/>
    <cellStyle name="Normal 17 2 8" xfId="33831"/>
    <cellStyle name="Normal 17 20" xfId="33832"/>
    <cellStyle name="Normal 17 21" xfId="33833"/>
    <cellStyle name="Normal 17 22" xfId="33834"/>
    <cellStyle name="Normal 17 23" xfId="33835"/>
    <cellStyle name="Normal 17 24" xfId="33836"/>
    <cellStyle name="Normal 17 25" xfId="33837"/>
    <cellStyle name="Normal 17 26" xfId="33838"/>
    <cellStyle name="Normal 17 27" xfId="33839"/>
    <cellStyle name="Normal 17 28" xfId="33840"/>
    <cellStyle name="Normal 17 3" xfId="33841"/>
    <cellStyle name="Normal 17 3 2" xfId="33842"/>
    <cellStyle name="Normal 17 4" xfId="33843"/>
    <cellStyle name="Normal 17 5" xfId="33844"/>
    <cellStyle name="Normal 17 6" xfId="33845"/>
    <cellStyle name="Normal 17 7" xfId="33846"/>
    <cellStyle name="Normal 17 8" xfId="33847"/>
    <cellStyle name="Normal 17 9" xfId="33848"/>
    <cellStyle name="Normal 18" xfId="33849"/>
    <cellStyle name="Normal 18 10" xfId="33850"/>
    <cellStyle name="Normal 18 11" xfId="33851"/>
    <cellStyle name="Normal 18 12" xfId="33852"/>
    <cellStyle name="Normal 18 13" xfId="33853"/>
    <cellStyle name="Normal 18 14" xfId="33854"/>
    <cellStyle name="Normal 18 15" xfId="33855"/>
    <cellStyle name="Normal 18 16" xfId="33856"/>
    <cellStyle name="Normal 18 17" xfId="33857"/>
    <cellStyle name="Normal 18 18" xfId="33858"/>
    <cellStyle name="Normal 18 19" xfId="33859"/>
    <cellStyle name="Normal 18 2" xfId="33860"/>
    <cellStyle name="Normal 18 2 2" xfId="33861"/>
    <cellStyle name="Normal 18 2 2 2" xfId="33862"/>
    <cellStyle name="Normal 18 2 2 3" xfId="33863"/>
    <cellStyle name="Normal 18 2 2 4" xfId="33864"/>
    <cellStyle name="Normal 18 2 2 5" xfId="33865"/>
    <cellStyle name="Normal 18 2 2 6" xfId="33866"/>
    <cellStyle name="Normal 18 2 2 7" xfId="33867"/>
    <cellStyle name="Normal 18 2 2 8" xfId="33868"/>
    <cellStyle name="Normal 18 2 3" xfId="33869"/>
    <cellStyle name="Normal 18 2 4" xfId="33870"/>
    <cellStyle name="Normal 18 2 5" xfId="33871"/>
    <cellStyle name="Normal 18 2 6" xfId="33872"/>
    <cellStyle name="Normal 18 2 7" xfId="33873"/>
    <cellStyle name="Normal 18 2 8" xfId="33874"/>
    <cellStyle name="Normal 18 20" xfId="33875"/>
    <cellStyle name="Normal 18 21" xfId="33876"/>
    <cellStyle name="Normal 18 22" xfId="33877"/>
    <cellStyle name="Normal 18 23" xfId="33878"/>
    <cellStyle name="Normal 18 24" xfId="33879"/>
    <cellStyle name="Normal 18 25" xfId="33880"/>
    <cellStyle name="Normal 18 26" xfId="33881"/>
    <cellStyle name="Normal 18 27" xfId="33882"/>
    <cellStyle name="Normal 18 28" xfId="33883"/>
    <cellStyle name="Normal 18 3" xfId="33884"/>
    <cellStyle name="Normal 18 3 2" xfId="33885"/>
    <cellStyle name="Normal 18 4" xfId="33886"/>
    <cellStyle name="Normal 18 5" xfId="33887"/>
    <cellStyle name="Normal 18 6" xfId="33888"/>
    <cellStyle name="Normal 18 7" xfId="33889"/>
    <cellStyle name="Normal 18 8" xfId="33890"/>
    <cellStyle name="Normal 18 9" xfId="33891"/>
    <cellStyle name="Normal 19" xfId="33892"/>
    <cellStyle name="Normal 19 10" xfId="33893"/>
    <cellStyle name="Normal 19 11" xfId="33894"/>
    <cellStyle name="Normal 19 12" xfId="33895"/>
    <cellStyle name="Normal 19 13" xfId="33896"/>
    <cellStyle name="Normal 19 14" xfId="33897"/>
    <cellStyle name="Normal 19 15" xfId="33898"/>
    <cellStyle name="Normal 19 16" xfId="33899"/>
    <cellStyle name="Normal 19 17" xfId="33900"/>
    <cellStyle name="Normal 19 18" xfId="33901"/>
    <cellStyle name="Normal 19 19" xfId="33902"/>
    <cellStyle name="Normal 19 2" xfId="33903"/>
    <cellStyle name="Normal 19 2 2" xfId="33904"/>
    <cellStyle name="Normal 19 2 2 2" xfId="33905"/>
    <cellStyle name="Normal 19 2 2 3" xfId="33906"/>
    <cellStyle name="Normal 19 2 2 4" xfId="33907"/>
    <cellStyle name="Normal 19 2 2 5" xfId="33908"/>
    <cellStyle name="Normal 19 2 2 6" xfId="33909"/>
    <cellStyle name="Normal 19 2 2 7" xfId="33910"/>
    <cellStyle name="Normal 19 2 2 8" xfId="33911"/>
    <cellStyle name="Normal 19 2 3" xfId="33912"/>
    <cellStyle name="Normal 19 2 4" xfId="33913"/>
    <cellStyle name="Normal 19 2 5" xfId="33914"/>
    <cellStyle name="Normal 19 2 6" xfId="33915"/>
    <cellStyle name="Normal 19 2 7" xfId="33916"/>
    <cellStyle name="Normal 19 2 8" xfId="33917"/>
    <cellStyle name="Normal 19 20" xfId="33918"/>
    <cellStyle name="Normal 19 21" xfId="33919"/>
    <cellStyle name="Normal 19 22" xfId="33920"/>
    <cellStyle name="Normal 19 23" xfId="33921"/>
    <cellStyle name="Normal 19 24" xfId="33922"/>
    <cellStyle name="Normal 19 25" xfId="33923"/>
    <cellStyle name="Normal 19 26" xfId="33924"/>
    <cellStyle name="Normal 19 27" xfId="33925"/>
    <cellStyle name="Normal 19 28" xfId="33926"/>
    <cellStyle name="Normal 19 3" xfId="33927"/>
    <cellStyle name="Normal 19 3 2" xfId="33928"/>
    <cellStyle name="Normal 19 4" xfId="33929"/>
    <cellStyle name="Normal 19 4 2" xfId="33930"/>
    <cellStyle name="Normal 19 5" xfId="33931"/>
    <cellStyle name="Normal 19 6" xfId="33932"/>
    <cellStyle name="Normal 19 7" xfId="33933"/>
    <cellStyle name="Normal 19 8" xfId="33934"/>
    <cellStyle name="Normal 19 9" xfId="33935"/>
    <cellStyle name="Normal 2" xfId="1"/>
    <cellStyle name="Normal 2 10" xfId="33936"/>
    <cellStyle name="Normal 2 10 2" xfId="33937"/>
    <cellStyle name="Normal 2 10 2 2" xfId="33938"/>
    <cellStyle name="Normal 2 10 2 2 2" xfId="33939"/>
    <cellStyle name="Normal 2 10 2 2 3" xfId="33940"/>
    <cellStyle name="Normal 2 10 2 2 4" xfId="33941"/>
    <cellStyle name="Normal 2 10 2 2 5" xfId="33942"/>
    <cellStyle name="Normal 2 10 2 2 6" xfId="33943"/>
    <cellStyle name="Normal 2 10 2 2 7" xfId="33944"/>
    <cellStyle name="Normal 2 10 2 2 8" xfId="33945"/>
    <cellStyle name="Normal 2 10 2 3" xfId="33946"/>
    <cellStyle name="Normal 2 10 2 4" xfId="33947"/>
    <cellStyle name="Normal 2 10 2 5" xfId="33948"/>
    <cellStyle name="Normal 2 10 2 6" xfId="33949"/>
    <cellStyle name="Normal 2 10 2 7" xfId="33950"/>
    <cellStyle name="Normal 2 10 3" xfId="33951"/>
    <cellStyle name="Normal 2 10 3 2" xfId="33952"/>
    <cellStyle name="Normal 2 10 4" xfId="33953"/>
    <cellStyle name="Normal 2 10 5" xfId="33954"/>
    <cellStyle name="Normal 2 10 6" xfId="33955"/>
    <cellStyle name="Normal 2 10 7" xfId="33956"/>
    <cellStyle name="Normal 2 10 8" xfId="33957"/>
    <cellStyle name="Normal 2 11" xfId="33958"/>
    <cellStyle name="Normal 2 11 2" xfId="33959"/>
    <cellStyle name="Normal 2 11 2 2" xfId="33960"/>
    <cellStyle name="Normal 2 11 2 2 2" xfId="33961"/>
    <cellStyle name="Normal 2 11 2 2 3" xfId="33962"/>
    <cellStyle name="Normal 2 11 2 2 4" xfId="33963"/>
    <cellStyle name="Normal 2 11 2 2 5" xfId="33964"/>
    <cellStyle name="Normal 2 11 2 2 6" xfId="33965"/>
    <cellStyle name="Normal 2 11 2 2 7" xfId="33966"/>
    <cellStyle name="Normal 2 11 2 2 8" xfId="33967"/>
    <cellStyle name="Normal 2 11 2 3" xfId="33968"/>
    <cellStyle name="Normal 2 11 2 4" xfId="33969"/>
    <cellStyle name="Normal 2 11 2 5" xfId="33970"/>
    <cellStyle name="Normal 2 11 2 6" xfId="33971"/>
    <cellStyle name="Normal 2 11 2 7" xfId="33972"/>
    <cellStyle name="Normal 2 11 2 8" xfId="33973"/>
    <cellStyle name="Normal 2 11 3" xfId="33974"/>
    <cellStyle name="Normal 2 11 3 2" xfId="33975"/>
    <cellStyle name="Normal 2 11 4" xfId="33976"/>
    <cellStyle name="Normal 2 11 5" xfId="33977"/>
    <cellStyle name="Normal 2 11 6" xfId="33978"/>
    <cellStyle name="Normal 2 11 7" xfId="33979"/>
    <cellStyle name="Normal 2 11 8" xfId="33980"/>
    <cellStyle name="Normal 2 12" xfId="33981"/>
    <cellStyle name="Normal 2 12 2" xfId="33982"/>
    <cellStyle name="Normal 2 12 2 2" xfId="33983"/>
    <cellStyle name="Normal 2 12 2 2 2" xfId="33984"/>
    <cellStyle name="Normal 2 12 2 2 3" xfId="33985"/>
    <cellStyle name="Normal 2 12 2 2 4" xfId="33986"/>
    <cellStyle name="Normal 2 12 2 2 5" xfId="33987"/>
    <cellStyle name="Normal 2 12 2 2 6" xfId="33988"/>
    <cellStyle name="Normal 2 12 2 2 7" xfId="33989"/>
    <cellStyle name="Normal 2 12 2 2 8" xfId="33990"/>
    <cellStyle name="Normal 2 12 2 3" xfId="33991"/>
    <cellStyle name="Normal 2 12 2 4" xfId="33992"/>
    <cellStyle name="Normal 2 12 2 5" xfId="33993"/>
    <cellStyle name="Normal 2 12 2 6" xfId="33994"/>
    <cellStyle name="Normal 2 12 2 7" xfId="33995"/>
    <cellStyle name="Normal 2 12 2 8" xfId="33996"/>
    <cellStyle name="Normal 2 12 3" xfId="33997"/>
    <cellStyle name="Normal 2 12 3 2" xfId="33998"/>
    <cellStyle name="Normal 2 12 4" xfId="33999"/>
    <cellStyle name="Normal 2 12 5" xfId="34000"/>
    <cellStyle name="Normal 2 12 6" xfId="34001"/>
    <cellStyle name="Normal 2 12 7" xfId="34002"/>
    <cellStyle name="Normal 2 12 8" xfId="34003"/>
    <cellStyle name="Normal 2 13" xfId="34004"/>
    <cellStyle name="Normal 2 13 2" xfId="34005"/>
    <cellStyle name="Normal 2 13 2 2" xfId="34006"/>
    <cellStyle name="Normal 2 13 2 2 2" xfId="34007"/>
    <cellStyle name="Normal 2 13 2 2 3" xfId="34008"/>
    <cellStyle name="Normal 2 13 2 2 4" xfId="34009"/>
    <cellStyle name="Normal 2 13 2 2 5" xfId="34010"/>
    <cellStyle name="Normal 2 13 2 2 6" xfId="34011"/>
    <cellStyle name="Normal 2 13 2 2 7" xfId="34012"/>
    <cellStyle name="Normal 2 13 2 2 8" xfId="34013"/>
    <cellStyle name="Normal 2 13 2 3" xfId="34014"/>
    <cellStyle name="Normal 2 13 2 4" xfId="34015"/>
    <cellStyle name="Normal 2 13 2 5" xfId="34016"/>
    <cellStyle name="Normal 2 13 2 6" xfId="34017"/>
    <cellStyle name="Normal 2 13 2 7" xfId="34018"/>
    <cellStyle name="Normal 2 13 2 8" xfId="34019"/>
    <cellStyle name="Normal 2 13 3" xfId="34020"/>
    <cellStyle name="Normal 2 13 3 2" xfId="34021"/>
    <cellStyle name="Normal 2 13 4" xfId="34022"/>
    <cellStyle name="Normal 2 13 5" xfId="34023"/>
    <cellStyle name="Normal 2 13 6" xfId="34024"/>
    <cellStyle name="Normal 2 13 7" xfId="34025"/>
    <cellStyle name="Normal 2 13 8" xfId="34026"/>
    <cellStyle name="Normal 2 14" xfId="34027"/>
    <cellStyle name="Normal 2 14 2" xfId="34028"/>
    <cellStyle name="Normal 2 14 2 2" xfId="34029"/>
    <cellStyle name="Normal 2 14 2 2 2" xfId="34030"/>
    <cellStyle name="Normal 2 14 2 2 3" xfId="34031"/>
    <cellStyle name="Normal 2 14 2 2 4" xfId="34032"/>
    <cellStyle name="Normal 2 14 2 2 5" xfId="34033"/>
    <cellStyle name="Normal 2 14 2 2 6" xfId="34034"/>
    <cellStyle name="Normal 2 14 2 2 7" xfId="34035"/>
    <cellStyle name="Normal 2 14 2 2 8" xfId="34036"/>
    <cellStyle name="Normal 2 14 2 3" xfId="34037"/>
    <cellStyle name="Normal 2 14 2 4" xfId="34038"/>
    <cellStyle name="Normal 2 14 2 5" xfId="34039"/>
    <cellStyle name="Normal 2 14 2 6" xfId="34040"/>
    <cellStyle name="Normal 2 14 2 7" xfId="34041"/>
    <cellStyle name="Normal 2 14 2 8" xfId="34042"/>
    <cellStyle name="Normal 2 14 3" xfId="34043"/>
    <cellStyle name="Normal 2 14 3 2" xfId="34044"/>
    <cellStyle name="Normal 2 14 4" xfId="34045"/>
    <cellStyle name="Normal 2 14 5" xfId="34046"/>
    <cellStyle name="Normal 2 14 6" xfId="34047"/>
    <cellStyle name="Normal 2 14 7" xfId="34048"/>
    <cellStyle name="Normal 2 14 8" xfId="34049"/>
    <cellStyle name="Normal 2 15" xfId="34050"/>
    <cellStyle name="Normal 2 15 2" xfId="34051"/>
    <cellStyle name="Normal 2 15 2 2" xfId="34052"/>
    <cellStyle name="Normal 2 15 2 2 2" xfId="34053"/>
    <cellStyle name="Normal 2 15 2 2 3" xfId="34054"/>
    <cellStyle name="Normal 2 15 2 2 4" xfId="34055"/>
    <cellStyle name="Normal 2 15 2 2 5" xfId="34056"/>
    <cellStyle name="Normal 2 15 2 2 6" xfId="34057"/>
    <cellStyle name="Normal 2 15 2 2 7" xfId="34058"/>
    <cellStyle name="Normal 2 15 2 2 8" xfId="34059"/>
    <cellStyle name="Normal 2 15 2 3" xfId="34060"/>
    <cellStyle name="Normal 2 15 2 4" xfId="34061"/>
    <cellStyle name="Normal 2 15 2 5" xfId="34062"/>
    <cellStyle name="Normal 2 15 2 6" xfId="34063"/>
    <cellStyle name="Normal 2 15 2 7" xfId="34064"/>
    <cellStyle name="Normal 2 15 2 8" xfId="34065"/>
    <cellStyle name="Normal 2 15 3" xfId="34066"/>
    <cellStyle name="Normal 2 15 3 2" xfId="34067"/>
    <cellStyle name="Normal 2 15 4" xfId="34068"/>
    <cellStyle name="Normal 2 15 5" xfId="34069"/>
    <cellStyle name="Normal 2 15 6" xfId="34070"/>
    <cellStyle name="Normal 2 15 7" xfId="34071"/>
    <cellStyle name="Normal 2 15 8" xfId="34072"/>
    <cellStyle name="Normal 2 16" xfId="34073"/>
    <cellStyle name="Normal 2 16 2" xfId="34074"/>
    <cellStyle name="Normal 2 16 2 2" xfId="34075"/>
    <cellStyle name="Normal 2 16 2 2 2" xfId="34076"/>
    <cellStyle name="Normal 2 16 2 2 3" xfId="34077"/>
    <cellStyle name="Normal 2 16 2 2 4" xfId="34078"/>
    <cellStyle name="Normal 2 16 2 2 5" xfId="34079"/>
    <cellStyle name="Normal 2 16 2 2 6" xfId="34080"/>
    <cellStyle name="Normal 2 16 2 2 7" xfId="34081"/>
    <cellStyle name="Normal 2 16 2 2 8" xfId="34082"/>
    <cellStyle name="Normal 2 16 2 3" xfId="34083"/>
    <cellStyle name="Normal 2 16 2 4" xfId="34084"/>
    <cellStyle name="Normal 2 16 2 5" xfId="34085"/>
    <cellStyle name="Normal 2 16 2 6" xfId="34086"/>
    <cellStyle name="Normal 2 16 2 7" xfId="34087"/>
    <cellStyle name="Normal 2 16 2 8" xfId="34088"/>
    <cellStyle name="Normal 2 16 3" xfId="34089"/>
    <cellStyle name="Normal 2 16 3 2" xfId="34090"/>
    <cellStyle name="Normal 2 16 4" xfId="34091"/>
    <cellStyle name="Normal 2 16 5" xfId="34092"/>
    <cellStyle name="Normal 2 16 6" xfId="34093"/>
    <cellStyle name="Normal 2 16 7" xfId="34094"/>
    <cellStyle name="Normal 2 16 8" xfId="34095"/>
    <cellStyle name="Normal 2 17" xfId="34096"/>
    <cellStyle name="Normal 2 17 2" xfId="34097"/>
    <cellStyle name="Normal 2 17 2 2" xfId="34098"/>
    <cellStyle name="Normal 2 17 2 2 2" xfId="34099"/>
    <cellStyle name="Normal 2 17 2 2 3" xfId="34100"/>
    <cellStyle name="Normal 2 17 2 2 4" xfId="34101"/>
    <cellStyle name="Normal 2 17 2 2 5" xfId="34102"/>
    <cellStyle name="Normal 2 17 2 2 6" xfId="34103"/>
    <cellStyle name="Normal 2 17 2 2 7" xfId="34104"/>
    <cellStyle name="Normal 2 17 2 2 8" xfId="34105"/>
    <cellStyle name="Normal 2 17 2 3" xfId="34106"/>
    <cellStyle name="Normal 2 17 2 4" xfId="34107"/>
    <cellStyle name="Normal 2 17 2 5" xfId="34108"/>
    <cellStyle name="Normal 2 17 2 6" xfId="34109"/>
    <cellStyle name="Normal 2 17 2 7" xfId="34110"/>
    <cellStyle name="Normal 2 17 2 8" xfId="34111"/>
    <cellStyle name="Normal 2 17 3" xfId="34112"/>
    <cellStyle name="Normal 2 17 3 2" xfId="34113"/>
    <cellStyle name="Normal 2 17 4" xfId="34114"/>
    <cellStyle name="Normal 2 17 5" xfId="34115"/>
    <cellStyle name="Normal 2 17 6" xfId="34116"/>
    <cellStyle name="Normal 2 17 7" xfId="34117"/>
    <cellStyle name="Normal 2 17 8" xfId="34118"/>
    <cellStyle name="Normal 2 18" xfId="34119"/>
    <cellStyle name="Normal 2 18 2" xfId="34120"/>
    <cellStyle name="Normal 2 18 2 2" xfId="34121"/>
    <cellStyle name="Normal 2 18 2 2 2" xfId="34122"/>
    <cellStyle name="Normal 2 18 2 2 3" xfId="34123"/>
    <cellStyle name="Normal 2 18 2 2 4" xfId="34124"/>
    <cellStyle name="Normal 2 18 2 2 5" xfId="34125"/>
    <cellStyle name="Normal 2 18 2 2 6" xfId="34126"/>
    <cellStyle name="Normal 2 18 2 2 7" xfId="34127"/>
    <cellStyle name="Normal 2 18 2 2 8" xfId="34128"/>
    <cellStyle name="Normal 2 18 2 3" xfId="34129"/>
    <cellStyle name="Normal 2 18 2 4" xfId="34130"/>
    <cellStyle name="Normal 2 18 2 5" xfId="34131"/>
    <cellStyle name="Normal 2 18 2 6" xfId="34132"/>
    <cellStyle name="Normal 2 18 2 7" xfId="34133"/>
    <cellStyle name="Normal 2 18 2 8" xfId="34134"/>
    <cellStyle name="Normal 2 18 3" xfId="34135"/>
    <cellStyle name="Normal 2 18 3 2" xfId="34136"/>
    <cellStyle name="Normal 2 18 4" xfId="34137"/>
    <cellStyle name="Normal 2 18 5" xfId="34138"/>
    <cellStyle name="Normal 2 18 6" xfId="34139"/>
    <cellStyle name="Normal 2 18 7" xfId="34140"/>
    <cellStyle name="Normal 2 18 8" xfId="34141"/>
    <cellStyle name="Normal 2 19" xfId="34142"/>
    <cellStyle name="Normal 2 19 2" xfId="34143"/>
    <cellStyle name="Normal 2 19 2 2" xfId="34144"/>
    <cellStyle name="Normal 2 19 2 2 2" xfId="34145"/>
    <cellStyle name="Normal 2 19 2 2 3" xfId="34146"/>
    <cellStyle name="Normal 2 19 2 2 4" xfId="34147"/>
    <cellStyle name="Normal 2 19 2 2 5" xfId="34148"/>
    <cellStyle name="Normal 2 19 2 2 6" xfId="34149"/>
    <cellStyle name="Normal 2 19 2 2 7" xfId="34150"/>
    <cellStyle name="Normal 2 19 2 2 8" xfId="34151"/>
    <cellStyle name="Normal 2 19 2 3" xfId="34152"/>
    <cellStyle name="Normal 2 19 2 4" xfId="34153"/>
    <cellStyle name="Normal 2 19 2 5" xfId="34154"/>
    <cellStyle name="Normal 2 19 2 6" xfId="34155"/>
    <cellStyle name="Normal 2 19 2 7" xfId="34156"/>
    <cellStyle name="Normal 2 19 2 8" xfId="34157"/>
    <cellStyle name="Normal 2 19 3" xfId="34158"/>
    <cellStyle name="Normal 2 19 3 2" xfId="34159"/>
    <cellStyle name="Normal 2 19 4" xfId="34160"/>
    <cellStyle name="Normal 2 19 5" xfId="34161"/>
    <cellStyle name="Normal 2 19 6" xfId="34162"/>
    <cellStyle name="Normal 2 19 7" xfId="34163"/>
    <cellStyle name="Normal 2 19 8" xfId="34164"/>
    <cellStyle name="Normal 2 2" xfId="78"/>
    <cellStyle name="Normal 2 2 10" xfId="34165"/>
    <cellStyle name="Normal 2 2 11" xfId="34166"/>
    <cellStyle name="Normal 2 2 12" xfId="34167"/>
    <cellStyle name="Normal 2 2 13" xfId="34168"/>
    <cellStyle name="Normal 2 2 2" xfId="34169"/>
    <cellStyle name="Normal 2 2 2 10" xfId="34170"/>
    <cellStyle name="Normal 2 2 2 11" xfId="34171"/>
    <cellStyle name="Normal 2 2 2 12" xfId="34172"/>
    <cellStyle name="Normal 2 2 2 13" xfId="34173"/>
    <cellStyle name="Normal 2 2 2 14" xfId="34174"/>
    <cellStyle name="Normal 2 2 2 15" xfId="34175"/>
    <cellStyle name="Normal 2 2 2 16" xfId="34176"/>
    <cellStyle name="Normal 2 2 2 17" xfId="34177"/>
    <cellStyle name="Normal 2 2 2 18" xfId="34178"/>
    <cellStyle name="Normal 2 2 2 19" xfId="34179"/>
    <cellStyle name="Normal 2 2 2 2" xfId="34180"/>
    <cellStyle name="Normal 2 2 2 20" xfId="34181"/>
    <cellStyle name="Normal 2 2 2 3" xfId="34182"/>
    <cellStyle name="Normal 2 2 2 4" xfId="34183"/>
    <cellStyle name="Normal 2 2 2 5" xfId="34184"/>
    <cellStyle name="Normal 2 2 2 6" xfId="34185"/>
    <cellStyle name="Normal 2 2 2 7" xfId="34186"/>
    <cellStyle name="Normal 2 2 2 8" xfId="34187"/>
    <cellStyle name="Normal 2 2 2 9" xfId="34188"/>
    <cellStyle name="Normal 2 2 3" xfId="34189"/>
    <cellStyle name="Normal 2 2 3 2" xfId="34190"/>
    <cellStyle name="Normal 2 2 3 2 2" xfId="34191"/>
    <cellStyle name="Normal 2 2 3 2 2 2" xfId="34192"/>
    <cellStyle name="Normal 2 2 3 2 2 3" xfId="34193"/>
    <cellStyle name="Normal 2 2 3 2 2 4" xfId="34194"/>
    <cellStyle name="Normal 2 2 3 2 3" xfId="34195"/>
    <cellStyle name="Normal 2 2 3 2 3 2" xfId="34196"/>
    <cellStyle name="Normal 2 2 3 2 4" xfId="34197"/>
    <cellStyle name="Normal 2 2 3 2 5" xfId="34198"/>
    <cellStyle name="Normal 2 2 3 2 6" xfId="34199"/>
    <cellStyle name="Normal 2 2 3 2 7" xfId="34200"/>
    <cellStyle name="Normal 2 2 3 2 8" xfId="34201"/>
    <cellStyle name="Normal 2 2 3 3" xfId="34202"/>
    <cellStyle name="Normal 2 2 3 3 2" xfId="34203"/>
    <cellStyle name="Normal 2 2 3 3 2 2" xfId="34204"/>
    <cellStyle name="Normal 2 2 3 3 2 3" xfId="34205"/>
    <cellStyle name="Normal 2 2 3 3 2 4" xfId="34206"/>
    <cellStyle name="Normal 2 2 3 3 2 5" xfId="34207"/>
    <cellStyle name="Normal 2 2 3 3 2 6" xfId="34208"/>
    <cellStyle name="Normal 2 2 3 3 2 7" xfId="34209"/>
    <cellStyle name="Normal 2 2 3 3 2 8" xfId="34210"/>
    <cellStyle name="Normal 2 2 3 3 3" xfId="34211"/>
    <cellStyle name="Normal 2 2 3 3 4" xfId="34212"/>
    <cellStyle name="Normal 2 2 3 3 5" xfId="34213"/>
    <cellStyle name="Normal 2 2 3 3 6" xfId="34214"/>
    <cellStyle name="Normal 2 2 3 3 7" xfId="34215"/>
    <cellStyle name="Normal 2 2 3 3 8" xfId="34216"/>
    <cellStyle name="Normal 2 2 3 4" xfId="34217"/>
    <cellStyle name="Normal 2 2 3 4 2" xfId="34218"/>
    <cellStyle name="Normal 2 2 3 5" xfId="34219"/>
    <cellStyle name="Normal 2 2 3 5 2" xfId="34220"/>
    <cellStyle name="Normal 2 2 3 6" xfId="34221"/>
    <cellStyle name="Normal 2 2 3 7" xfId="34222"/>
    <cellStyle name="Normal 2 2 3 8" xfId="34223"/>
    <cellStyle name="Normal 2 2 3 9" xfId="34224"/>
    <cellStyle name="Normal 2 2 4" xfId="34225"/>
    <cellStyle name="Normal 2 2 4 2" xfId="34226"/>
    <cellStyle name="Normal 2 2 4 2 2" xfId="34227"/>
    <cellStyle name="Normal 2 2 4 2 2 2" xfId="34228"/>
    <cellStyle name="Normal 2 2 4 2 2 3" xfId="34229"/>
    <cellStyle name="Normal 2 2 4 2 2 4" xfId="34230"/>
    <cellStyle name="Normal 2 2 4 2 2 5" xfId="34231"/>
    <cellStyle name="Normal 2 2 4 2 2 6" xfId="34232"/>
    <cellStyle name="Normal 2 2 4 2 2 7" xfId="34233"/>
    <cellStyle name="Normal 2 2 4 2 2 8" xfId="34234"/>
    <cellStyle name="Normal 2 2 4 2 3" xfId="34235"/>
    <cellStyle name="Normal 2 2 4 2 4" xfId="34236"/>
    <cellStyle name="Normal 2 2 4 2 5" xfId="34237"/>
    <cellStyle name="Normal 2 2 4 2 6" xfId="34238"/>
    <cellStyle name="Normal 2 2 4 2 7" xfId="34239"/>
    <cellStyle name="Normal 2 2 4 2 8" xfId="34240"/>
    <cellStyle name="Normal 2 2 4 3" xfId="34241"/>
    <cellStyle name="Normal 2 2 4 3 2" xfId="34242"/>
    <cellStyle name="Normal 2 2 4 4" xfId="34243"/>
    <cellStyle name="Normal 2 2 4 5" xfId="34244"/>
    <cellStyle name="Normal 2 2 4 6" xfId="34245"/>
    <cellStyle name="Normal 2 2 4 7" xfId="34246"/>
    <cellStyle name="Normal 2 2 4 8" xfId="34247"/>
    <cellStyle name="Normal 2 2 5" xfId="34248"/>
    <cellStyle name="Normal 2 2 5 2" xfId="34249"/>
    <cellStyle name="Normal 2 2 5 2 2" xfId="34250"/>
    <cellStyle name="Normal 2 2 5 2 2 2" xfId="34251"/>
    <cellStyle name="Normal 2 2 5 2 2 3" xfId="34252"/>
    <cellStyle name="Normal 2 2 5 2 2 4" xfId="34253"/>
    <cellStyle name="Normal 2 2 5 2 2 5" xfId="34254"/>
    <cellStyle name="Normal 2 2 5 2 2 6" xfId="34255"/>
    <cellStyle name="Normal 2 2 5 2 2 7" xfId="34256"/>
    <cellStyle name="Normal 2 2 5 2 2 8" xfId="34257"/>
    <cellStyle name="Normal 2 2 5 2 3" xfId="34258"/>
    <cellStyle name="Normal 2 2 5 2 4" xfId="34259"/>
    <cellStyle name="Normal 2 2 5 2 5" xfId="34260"/>
    <cellStyle name="Normal 2 2 5 2 6" xfId="34261"/>
    <cellStyle name="Normal 2 2 5 2 7" xfId="34262"/>
    <cellStyle name="Normal 2 2 5 2 8" xfId="34263"/>
    <cellStyle name="Normal 2 2 5 3" xfId="34264"/>
    <cellStyle name="Normal 2 2 5 3 2" xfId="34265"/>
    <cellStyle name="Normal 2 2 5 4" xfId="34266"/>
    <cellStyle name="Normal 2 2 5 5" xfId="34267"/>
    <cellStyle name="Normal 2 2 5 6" xfId="34268"/>
    <cellStyle name="Normal 2 2 5 7" xfId="34269"/>
    <cellStyle name="Normal 2 2 5 8" xfId="34270"/>
    <cellStyle name="Normal 2 2 6" xfId="34271"/>
    <cellStyle name="Normal 2 2 6 2" xfId="34272"/>
    <cellStyle name="Normal 2 2 6 2 2" xfId="34273"/>
    <cellStyle name="Normal 2 2 6 2 2 2" xfId="34274"/>
    <cellStyle name="Normal 2 2 6 2 2 3" xfId="34275"/>
    <cellStyle name="Normal 2 2 6 2 2 4" xfId="34276"/>
    <cellStyle name="Normal 2 2 6 2 2 5" xfId="34277"/>
    <cellStyle name="Normal 2 2 6 2 2 6" xfId="34278"/>
    <cellStyle name="Normal 2 2 6 2 2 7" xfId="34279"/>
    <cellStyle name="Normal 2 2 6 2 2 8" xfId="34280"/>
    <cellStyle name="Normal 2 2 6 2 3" xfId="34281"/>
    <cellStyle name="Normal 2 2 6 2 4" xfId="34282"/>
    <cellStyle name="Normal 2 2 6 2 5" xfId="34283"/>
    <cellStyle name="Normal 2 2 6 2 6" xfId="34284"/>
    <cellStyle name="Normal 2 2 6 2 7" xfId="34285"/>
    <cellStyle name="Normal 2 2 6 2 8" xfId="34286"/>
    <cellStyle name="Normal 2 2 6 3" xfId="34287"/>
    <cellStyle name="Normal 2 2 6 3 2" xfId="34288"/>
    <cellStyle name="Normal 2 2 6 4" xfId="34289"/>
    <cellStyle name="Normal 2 2 6 5" xfId="34290"/>
    <cellStyle name="Normal 2 2 6 6" xfId="34291"/>
    <cellStyle name="Normal 2 2 6 7" xfId="34292"/>
    <cellStyle name="Normal 2 2 6 8" xfId="34293"/>
    <cellStyle name="Normal 2 2 7" xfId="34294"/>
    <cellStyle name="Normal 2 2 7 2" xfId="34295"/>
    <cellStyle name="Normal 2 2 7 2 2" xfId="34296"/>
    <cellStyle name="Normal 2 2 7 2 3" xfId="34297"/>
    <cellStyle name="Normal 2 2 7 2 4" xfId="34298"/>
    <cellStyle name="Normal 2 2 7 2 5" xfId="34299"/>
    <cellStyle name="Normal 2 2 7 2 6" xfId="34300"/>
    <cellStyle name="Normal 2 2 7 2 7" xfId="34301"/>
    <cellStyle name="Normal 2 2 7 2 8" xfId="34302"/>
    <cellStyle name="Normal 2 2 7 3" xfId="34303"/>
    <cellStyle name="Normal 2 2 7 4" xfId="34304"/>
    <cellStyle name="Normal 2 2 7 5" xfId="34305"/>
    <cellStyle name="Normal 2 2 7 6" xfId="34306"/>
    <cellStyle name="Normal 2 2 7 7" xfId="34307"/>
    <cellStyle name="Normal 2 2 7 8" xfId="34308"/>
    <cellStyle name="Normal 2 2 8" xfId="34309"/>
    <cellStyle name="Normal 2 2 8 2" xfId="34310"/>
    <cellStyle name="Normal 2 2 9" xfId="34311"/>
    <cellStyle name="Normal 2 2_análise de licitação" xfId="34312"/>
    <cellStyle name="Normal 2 20" xfId="34313"/>
    <cellStyle name="Normal 2 20 2" xfId="34314"/>
    <cellStyle name="Normal 2 21" xfId="34315"/>
    <cellStyle name="Normal 2 21 2" xfId="34316"/>
    <cellStyle name="Normal 2 22" xfId="34317"/>
    <cellStyle name="Normal 2 22 2" xfId="34318"/>
    <cellStyle name="Normal 2 22 2 2" xfId="34319"/>
    <cellStyle name="Normal 2 22 2 2 2" xfId="34320"/>
    <cellStyle name="Normal 2 22 2 2 3" xfId="34321"/>
    <cellStyle name="Normal 2 22 2 2 4" xfId="34322"/>
    <cellStyle name="Normal 2 22 2 2 5" xfId="34323"/>
    <cellStyle name="Normal 2 22 2 2 6" xfId="34324"/>
    <cellStyle name="Normal 2 22 2 2 7" xfId="34325"/>
    <cellStyle name="Normal 2 22 2 2 8" xfId="34326"/>
    <cellStyle name="Normal 2 22 2 3" xfId="34327"/>
    <cellStyle name="Normal 2 22 2 4" xfId="34328"/>
    <cellStyle name="Normal 2 22 2 5" xfId="34329"/>
    <cellStyle name="Normal 2 22 2 6" xfId="34330"/>
    <cellStyle name="Normal 2 22 2 7" xfId="34331"/>
    <cellStyle name="Normal 2 22 2 8" xfId="34332"/>
    <cellStyle name="Normal 2 22 3" xfId="34333"/>
    <cellStyle name="Normal 2 22 3 2" xfId="34334"/>
    <cellStyle name="Normal 2 22 4" xfId="34335"/>
    <cellStyle name="Normal 2 22 5" xfId="34336"/>
    <cellStyle name="Normal 2 22 6" xfId="34337"/>
    <cellStyle name="Normal 2 22 7" xfId="34338"/>
    <cellStyle name="Normal 2 22 8" xfId="34339"/>
    <cellStyle name="Normal 2 23" xfId="34340"/>
    <cellStyle name="Normal 2 24" xfId="34341"/>
    <cellStyle name="Normal 2 25" xfId="34342"/>
    <cellStyle name="Normal 2 26" xfId="34343"/>
    <cellStyle name="Normal 2 27" xfId="34344"/>
    <cellStyle name="Normal 2 28" xfId="34345"/>
    <cellStyle name="Normal 2 29" xfId="34346"/>
    <cellStyle name="Normal 2 3" xfId="34347"/>
    <cellStyle name="Normal 2 3 10" xfId="34348"/>
    <cellStyle name="Normal 2 3 11" xfId="34349"/>
    <cellStyle name="Normal 2 3 12" xfId="34350"/>
    <cellStyle name="Normal 2 3 13" xfId="34351"/>
    <cellStyle name="Normal 2 3 14" xfId="34352"/>
    <cellStyle name="Normal 2 3 15" xfId="34353"/>
    <cellStyle name="Normal 2 3 16" xfId="34354"/>
    <cellStyle name="Normal 2 3 17" xfId="34355"/>
    <cellStyle name="Normal 2 3 18" xfId="34356"/>
    <cellStyle name="Normal 2 3 19" xfId="34357"/>
    <cellStyle name="Normal 2 3 2" xfId="34358"/>
    <cellStyle name="Normal 2 3 20" xfId="34359"/>
    <cellStyle name="Normal 2 3 21" xfId="34360"/>
    <cellStyle name="Normal 2 3 22" xfId="34361"/>
    <cellStyle name="Normal 2 3 3" xfId="34362"/>
    <cellStyle name="Normal 2 3 4" xfId="34363"/>
    <cellStyle name="Normal 2 3 5" xfId="34364"/>
    <cellStyle name="Normal 2 3 6" xfId="34365"/>
    <cellStyle name="Normal 2 3 7" xfId="34366"/>
    <cellStyle name="Normal 2 3 8" xfId="34367"/>
    <cellStyle name="Normal 2 3 9" xfId="34368"/>
    <cellStyle name="Normal 2 30" xfId="34369"/>
    <cellStyle name="Normal 2 30 2" xfId="34370"/>
    <cellStyle name="Normal 2 30 2 2" xfId="34371"/>
    <cellStyle name="Normal 2 30 2 2 2" xfId="34372"/>
    <cellStyle name="Normal 2 30 2 2 3" xfId="34373"/>
    <cellStyle name="Normal 2 30 2 2 4" xfId="34374"/>
    <cellStyle name="Normal 2 30 2 2 5" xfId="34375"/>
    <cellStyle name="Normal 2 30 2 2 6" xfId="34376"/>
    <cellStyle name="Normal 2 30 2 2 7" xfId="34377"/>
    <cellStyle name="Normal 2 30 2 2 8" xfId="34378"/>
    <cellStyle name="Normal 2 30 2 3" xfId="34379"/>
    <cellStyle name="Normal 2 30 2 4" xfId="34380"/>
    <cellStyle name="Normal 2 30 2 5" xfId="34381"/>
    <cellStyle name="Normal 2 30 2 6" xfId="34382"/>
    <cellStyle name="Normal 2 30 2 7" xfId="34383"/>
    <cellStyle name="Normal 2 30 2 8" xfId="34384"/>
    <cellStyle name="Normal 2 30 3" xfId="34385"/>
    <cellStyle name="Normal 2 30 3 2" xfId="34386"/>
    <cellStyle name="Normal 2 30 4" xfId="34387"/>
    <cellStyle name="Normal 2 30 5" xfId="34388"/>
    <cellStyle name="Normal 2 30 6" xfId="34389"/>
    <cellStyle name="Normal 2 30 7" xfId="34390"/>
    <cellStyle name="Normal 2 30 8" xfId="34391"/>
    <cellStyle name="Normal 2 31" xfId="34392"/>
    <cellStyle name="Normal 2 32" xfId="34393"/>
    <cellStyle name="Normal 2 33" xfId="34394"/>
    <cellStyle name="Normal 2 34" xfId="34395"/>
    <cellStyle name="Normal 2 35" xfId="34396"/>
    <cellStyle name="Normal 2 36" xfId="34397"/>
    <cellStyle name="Normal 2 37" xfId="34398"/>
    <cellStyle name="Normal 2 38" xfId="34399"/>
    <cellStyle name="Normal 2 39" xfId="34400"/>
    <cellStyle name="Normal 2 4" xfId="34401"/>
    <cellStyle name="Normal 2 4 2" xfId="34402"/>
    <cellStyle name="Normal 2 4 2 2" xfId="34403"/>
    <cellStyle name="Normal 2 4 2 2 2" xfId="34404"/>
    <cellStyle name="Normal 2 4 2 2 3" xfId="34405"/>
    <cellStyle name="Normal 2 4 2 2 4" xfId="34406"/>
    <cellStyle name="Normal 2 4 2 2 5" xfId="34407"/>
    <cellStyle name="Normal 2 4 2 2 6" xfId="34408"/>
    <cellStyle name="Normal 2 4 2 2 7" xfId="34409"/>
    <cellStyle name="Normal 2 4 2 2 8" xfId="34410"/>
    <cellStyle name="Normal 2 4 2 3" xfId="34411"/>
    <cellStyle name="Normal 2 4 2 4" xfId="34412"/>
    <cellStyle name="Normal 2 4 2 5" xfId="34413"/>
    <cellStyle name="Normal 2 4 2 6" xfId="34414"/>
    <cellStyle name="Normal 2 4 2 7" xfId="34415"/>
    <cellStyle name="Normal 2 4 2 8" xfId="34416"/>
    <cellStyle name="Normal 2 4 3" xfId="34417"/>
    <cellStyle name="Normal 2 4 3 2" xfId="34418"/>
    <cellStyle name="Normal 2 4 4" xfId="34419"/>
    <cellStyle name="Normal 2 4 5" xfId="34420"/>
    <cellStyle name="Normal 2 4 6" xfId="34421"/>
    <cellStyle name="Normal 2 4 7" xfId="34422"/>
    <cellStyle name="Normal 2 4 8" xfId="34423"/>
    <cellStyle name="Normal 2 4 9" xfId="34424"/>
    <cellStyle name="Normal 2 40" xfId="34425"/>
    <cellStyle name="Normal 2 41" xfId="34426"/>
    <cellStyle name="Normal 2 42" xfId="34427"/>
    <cellStyle name="Normal 2 43" xfId="34428"/>
    <cellStyle name="Normal 2 44" xfId="34429"/>
    <cellStyle name="Normal 2 45" xfId="34430"/>
    <cellStyle name="Normal 2 46" xfId="34431"/>
    <cellStyle name="Normal 2 47" xfId="34432"/>
    <cellStyle name="Normal 2 48" xfId="34433"/>
    <cellStyle name="Normal 2 49" xfId="34434"/>
    <cellStyle name="Normal 2 5" xfId="34435"/>
    <cellStyle name="Normal 2 5 10" xfId="34436"/>
    <cellStyle name="Normal 2 5 2" xfId="34437"/>
    <cellStyle name="Normal 2 5 2 2" xfId="34438"/>
    <cellStyle name="Normal 2 5 2 2 2" xfId="34439"/>
    <cellStyle name="Normal 2 5 2 2 3" xfId="34440"/>
    <cellStyle name="Normal 2 5 2 2 4" xfId="34441"/>
    <cellStyle name="Normal 2 5 2 2 5" xfId="34442"/>
    <cellStyle name="Normal 2 5 2 2 6" xfId="34443"/>
    <cellStyle name="Normal 2 5 2 2 7" xfId="34444"/>
    <cellStyle name="Normal 2 5 2 2 8" xfId="34445"/>
    <cellStyle name="Normal 2 5 2 3" xfId="34446"/>
    <cellStyle name="Normal 2 5 2 4" xfId="34447"/>
    <cellStyle name="Normal 2 5 2 5" xfId="34448"/>
    <cellStyle name="Normal 2 5 2 6" xfId="34449"/>
    <cellStyle name="Normal 2 5 2 7" xfId="34450"/>
    <cellStyle name="Normal 2 5 3" xfId="34451"/>
    <cellStyle name="Normal 2 5 3 2" xfId="34452"/>
    <cellStyle name="Normal 2 5 4" xfId="34453"/>
    <cellStyle name="Normal 2 5 5" xfId="34454"/>
    <cellStyle name="Normal 2 5 6" xfId="34455"/>
    <cellStyle name="Normal 2 5 7" xfId="34456"/>
    <cellStyle name="Normal 2 5 8" xfId="34457"/>
    <cellStyle name="Normal 2 5 9" xfId="34458"/>
    <cellStyle name="Normal 2 50" xfId="34459"/>
    <cellStyle name="Normal 2 51" xfId="34460"/>
    <cellStyle name="Normal 2 52" xfId="34461"/>
    <cellStyle name="Normal 2 53" xfId="34462"/>
    <cellStyle name="Normal 2 54" xfId="34463"/>
    <cellStyle name="Normal 2 55" xfId="34464"/>
    <cellStyle name="Normal 2 56" xfId="34465"/>
    <cellStyle name="Normal 2 57" xfId="34466"/>
    <cellStyle name="Normal 2 6" xfId="34467"/>
    <cellStyle name="Normal 2 6 2" xfId="34468"/>
    <cellStyle name="Normal 2 6 2 2" xfId="34469"/>
    <cellStyle name="Normal 2 6 2 2 2" xfId="34470"/>
    <cellStyle name="Normal 2 6 2 2 3" xfId="34471"/>
    <cellStyle name="Normal 2 6 2 2 4" xfId="34472"/>
    <cellStyle name="Normal 2 6 2 2 5" xfId="34473"/>
    <cellStyle name="Normal 2 6 2 2 6" xfId="34474"/>
    <cellStyle name="Normal 2 6 2 2 7" xfId="34475"/>
    <cellStyle name="Normal 2 6 2 2 8" xfId="34476"/>
    <cellStyle name="Normal 2 6 2 3" xfId="34477"/>
    <cellStyle name="Normal 2 6 2 4" xfId="34478"/>
    <cellStyle name="Normal 2 6 2 5" xfId="34479"/>
    <cellStyle name="Normal 2 6 2 6" xfId="34480"/>
    <cellStyle name="Normal 2 6 2 7" xfId="34481"/>
    <cellStyle name="Normal 2 6 2 8" xfId="34482"/>
    <cellStyle name="Normal 2 6 3" xfId="34483"/>
    <cellStyle name="Normal 2 6 3 2" xfId="34484"/>
    <cellStyle name="Normal 2 6 4" xfId="34485"/>
    <cellStyle name="Normal 2 6 5" xfId="34486"/>
    <cellStyle name="Normal 2 6 6" xfId="34487"/>
    <cellStyle name="Normal 2 6 7" xfId="34488"/>
    <cellStyle name="Normal 2 6 8" xfId="34489"/>
    <cellStyle name="Normal 2 6 9" xfId="34490"/>
    <cellStyle name="Normal 2 7" xfId="34491"/>
    <cellStyle name="Normal 2 7 2" xfId="34492"/>
    <cellStyle name="Normal 2 7 2 2" xfId="34493"/>
    <cellStyle name="Normal 2 7 2 2 2" xfId="34494"/>
    <cellStyle name="Normal 2 7 2 2 3" xfId="34495"/>
    <cellStyle name="Normal 2 7 2 2 4" xfId="34496"/>
    <cellStyle name="Normal 2 7 2 2 5" xfId="34497"/>
    <cellStyle name="Normal 2 7 2 2 6" xfId="34498"/>
    <cellStyle name="Normal 2 7 2 2 7" xfId="34499"/>
    <cellStyle name="Normal 2 7 2 2 8" xfId="34500"/>
    <cellStyle name="Normal 2 7 2 3" xfId="34501"/>
    <cellStyle name="Normal 2 7 2 4" xfId="34502"/>
    <cellStyle name="Normal 2 7 2 5" xfId="34503"/>
    <cellStyle name="Normal 2 7 2 6" xfId="34504"/>
    <cellStyle name="Normal 2 7 2 7" xfId="34505"/>
    <cellStyle name="Normal 2 7 2 8" xfId="34506"/>
    <cellStyle name="Normal 2 7 3" xfId="34507"/>
    <cellStyle name="Normal 2 7 3 2" xfId="34508"/>
    <cellStyle name="Normal 2 7 4" xfId="34509"/>
    <cellStyle name="Normal 2 7 5" xfId="34510"/>
    <cellStyle name="Normal 2 7 6" xfId="34511"/>
    <cellStyle name="Normal 2 7 7" xfId="34512"/>
    <cellStyle name="Normal 2 7 8" xfId="34513"/>
    <cellStyle name="Normal 2 7 9" xfId="34514"/>
    <cellStyle name="Normal 2 8" xfId="34515"/>
    <cellStyle name="Normal 2 8 2" xfId="34516"/>
    <cellStyle name="Normal 2 8 2 2" xfId="34517"/>
    <cellStyle name="Normal 2 8 2 2 2" xfId="34518"/>
    <cellStyle name="Normal 2 8 2 2 3" xfId="34519"/>
    <cellStyle name="Normal 2 8 2 2 4" xfId="34520"/>
    <cellStyle name="Normal 2 8 2 2 5" xfId="34521"/>
    <cellStyle name="Normal 2 8 2 2 6" xfId="34522"/>
    <cellStyle name="Normal 2 8 2 2 7" xfId="34523"/>
    <cellStyle name="Normal 2 8 2 2 8" xfId="34524"/>
    <cellStyle name="Normal 2 8 2 3" xfId="34525"/>
    <cellStyle name="Normal 2 8 2 4" xfId="34526"/>
    <cellStyle name="Normal 2 8 2 5" xfId="34527"/>
    <cellStyle name="Normal 2 8 2 6" xfId="34528"/>
    <cellStyle name="Normal 2 8 2 7" xfId="34529"/>
    <cellStyle name="Normal 2 8 2 8" xfId="34530"/>
    <cellStyle name="Normal 2 8 3" xfId="34531"/>
    <cellStyle name="Normal 2 8 3 2" xfId="34532"/>
    <cellStyle name="Normal 2 8 4" xfId="34533"/>
    <cellStyle name="Normal 2 8 5" xfId="34534"/>
    <cellStyle name="Normal 2 8 6" xfId="34535"/>
    <cellStyle name="Normal 2 8 7" xfId="34536"/>
    <cellStyle name="Normal 2 8 8" xfId="34537"/>
    <cellStyle name="Normal 2 8 9" xfId="34538"/>
    <cellStyle name="Normal 2 9" xfId="34539"/>
    <cellStyle name="Normal 2 9 2" xfId="34540"/>
    <cellStyle name="Normal 2 9 2 2" xfId="34541"/>
    <cellStyle name="Normal 2 9 2 2 2" xfId="34542"/>
    <cellStyle name="Normal 2 9 2 2 3" xfId="34543"/>
    <cellStyle name="Normal 2 9 2 2 4" xfId="34544"/>
    <cellStyle name="Normal 2 9 2 2 5" xfId="34545"/>
    <cellStyle name="Normal 2 9 2 2 6" xfId="34546"/>
    <cellStyle name="Normal 2 9 2 2 7" xfId="34547"/>
    <cellStyle name="Normal 2 9 2 2 8" xfId="34548"/>
    <cellStyle name="Normal 2 9 2 3" xfId="34549"/>
    <cellStyle name="Normal 2 9 2 4" xfId="34550"/>
    <cellStyle name="Normal 2 9 2 5" xfId="34551"/>
    <cellStyle name="Normal 2 9 2 6" xfId="34552"/>
    <cellStyle name="Normal 2 9 2 7" xfId="34553"/>
    <cellStyle name="Normal 2 9 2 8" xfId="34554"/>
    <cellStyle name="Normal 2 9 3" xfId="34555"/>
    <cellStyle name="Normal 2 9 3 2" xfId="34556"/>
    <cellStyle name="Normal 2 9 4" xfId="34557"/>
    <cellStyle name="Normal 2 9 5" xfId="34558"/>
    <cellStyle name="Normal 2 9 6" xfId="34559"/>
    <cellStyle name="Normal 2 9 7" xfId="34560"/>
    <cellStyle name="Normal 2 9 8" xfId="34561"/>
    <cellStyle name="Normal 2 9 9" xfId="34562"/>
    <cellStyle name="Normal 2_547-01-1000CN-N-P12-0001-00 com fórmulas" xfId="34563"/>
    <cellStyle name="Normal 20" xfId="34564"/>
    <cellStyle name="Normal 20 10" xfId="34565"/>
    <cellStyle name="Normal 20 11" xfId="34566"/>
    <cellStyle name="Normal 20 12" xfId="34567"/>
    <cellStyle name="Normal 20 13" xfId="34568"/>
    <cellStyle name="Normal 20 14" xfId="34569"/>
    <cellStyle name="Normal 20 15" xfId="34570"/>
    <cellStyle name="Normal 20 16" xfId="34571"/>
    <cellStyle name="Normal 20 17" xfId="34572"/>
    <cellStyle name="Normal 20 18" xfId="34573"/>
    <cellStyle name="Normal 20 19" xfId="34574"/>
    <cellStyle name="Normal 20 2" xfId="34575"/>
    <cellStyle name="Normal 20 2 2" xfId="34576"/>
    <cellStyle name="Normal 20 2 2 2" xfId="34577"/>
    <cellStyle name="Normal 20 2 2 3" xfId="34578"/>
    <cellStyle name="Normal 20 2 2 4" xfId="34579"/>
    <cellStyle name="Normal 20 2 2 5" xfId="34580"/>
    <cellStyle name="Normal 20 2 2 6" xfId="34581"/>
    <cellStyle name="Normal 20 2 2 7" xfId="34582"/>
    <cellStyle name="Normal 20 2 2 8" xfId="34583"/>
    <cellStyle name="Normal 20 2 3" xfId="34584"/>
    <cellStyle name="Normal 20 2 4" xfId="34585"/>
    <cellStyle name="Normal 20 2 5" xfId="34586"/>
    <cellStyle name="Normal 20 2 6" xfId="34587"/>
    <cellStyle name="Normal 20 2 7" xfId="34588"/>
    <cellStyle name="Normal 20 2 8" xfId="34589"/>
    <cellStyle name="Normal 20 20" xfId="34590"/>
    <cellStyle name="Normal 20 21" xfId="34591"/>
    <cellStyle name="Normal 20 22" xfId="34592"/>
    <cellStyle name="Normal 20 23" xfId="34593"/>
    <cellStyle name="Normal 20 24" xfId="34594"/>
    <cellStyle name="Normal 20 25" xfId="34595"/>
    <cellStyle name="Normal 20 26" xfId="34596"/>
    <cellStyle name="Normal 20 27" xfId="34597"/>
    <cellStyle name="Normal 20 28" xfId="34598"/>
    <cellStyle name="Normal 20 3" xfId="34599"/>
    <cellStyle name="Normal 20 3 2" xfId="34600"/>
    <cellStyle name="Normal 20 4" xfId="34601"/>
    <cellStyle name="Normal 20 5" xfId="34602"/>
    <cellStyle name="Normal 20 6" xfId="34603"/>
    <cellStyle name="Normal 20 7" xfId="34604"/>
    <cellStyle name="Normal 20 8" xfId="34605"/>
    <cellStyle name="Normal 20 9" xfId="34606"/>
    <cellStyle name="Normal 21" xfId="34607"/>
    <cellStyle name="Normal 21 10" xfId="34608"/>
    <cellStyle name="Normal 21 11" xfId="34609"/>
    <cellStyle name="Normal 21 12" xfId="34610"/>
    <cellStyle name="Normal 21 13" xfId="34611"/>
    <cellStyle name="Normal 21 14" xfId="34612"/>
    <cellStyle name="Normal 21 15" xfId="34613"/>
    <cellStyle name="Normal 21 16" xfId="34614"/>
    <cellStyle name="Normal 21 17" xfId="34615"/>
    <cellStyle name="Normal 21 18" xfId="34616"/>
    <cellStyle name="Normal 21 19" xfId="34617"/>
    <cellStyle name="Normal 21 2" xfId="34618"/>
    <cellStyle name="Normal 21 2 2" xfId="34619"/>
    <cellStyle name="Normal 21 2 2 2" xfId="34620"/>
    <cellStyle name="Normal 21 2 2 3" xfId="34621"/>
    <cellStyle name="Normal 21 2 2 4" xfId="34622"/>
    <cellStyle name="Normal 21 2 2 5" xfId="34623"/>
    <cellStyle name="Normal 21 2 2 6" xfId="34624"/>
    <cellStyle name="Normal 21 2 2 7" xfId="34625"/>
    <cellStyle name="Normal 21 2 2 8" xfId="34626"/>
    <cellStyle name="Normal 21 2 3" xfId="34627"/>
    <cellStyle name="Normal 21 2 4" xfId="34628"/>
    <cellStyle name="Normal 21 2 5" xfId="34629"/>
    <cellStyle name="Normal 21 2 6" xfId="34630"/>
    <cellStyle name="Normal 21 2 7" xfId="34631"/>
    <cellStyle name="Normal 21 2 8" xfId="34632"/>
    <cellStyle name="Normal 21 20" xfId="34633"/>
    <cellStyle name="Normal 21 21" xfId="34634"/>
    <cellStyle name="Normal 21 22" xfId="34635"/>
    <cellStyle name="Normal 21 23" xfId="34636"/>
    <cellStyle name="Normal 21 24" xfId="34637"/>
    <cellStyle name="Normal 21 25" xfId="34638"/>
    <cellStyle name="Normal 21 26" xfId="34639"/>
    <cellStyle name="Normal 21 27" xfId="34640"/>
    <cellStyle name="Normal 21 28" xfId="34641"/>
    <cellStyle name="Normal 21 3" xfId="34642"/>
    <cellStyle name="Normal 21 3 2" xfId="34643"/>
    <cellStyle name="Normal 21 4" xfId="34644"/>
    <cellStyle name="Normal 21 5" xfId="34645"/>
    <cellStyle name="Normal 21 6" xfId="34646"/>
    <cellStyle name="Normal 21 7" xfId="34647"/>
    <cellStyle name="Normal 21 8" xfId="34648"/>
    <cellStyle name="Normal 21 9" xfId="34649"/>
    <cellStyle name="Normal 22" xfId="34650"/>
    <cellStyle name="Normal 22 2" xfId="34651"/>
    <cellStyle name="Normal 22 3" xfId="34652"/>
    <cellStyle name="Normal 23" xfId="34653"/>
    <cellStyle name="Normal 23 2" xfId="34654"/>
    <cellStyle name="Normal 23 2 2" xfId="34655"/>
    <cellStyle name="Normal 23 2 2 2" xfId="34656"/>
    <cellStyle name="Normal 23 2 2 3" xfId="34657"/>
    <cellStyle name="Normal 23 2 2 4" xfId="34658"/>
    <cellStyle name="Normal 23 2 2 5" xfId="34659"/>
    <cellStyle name="Normal 23 2 2 6" xfId="34660"/>
    <cellStyle name="Normal 23 2 2 7" xfId="34661"/>
    <cellStyle name="Normal 23 2 2 8" xfId="34662"/>
    <cellStyle name="Normal 23 2 3" xfId="34663"/>
    <cellStyle name="Normal 23 2 4" xfId="34664"/>
    <cellStyle name="Normal 23 2 5" xfId="34665"/>
    <cellStyle name="Normal 23 2 6" xfId="34666"/>
    <cellStyle name="Normal 23 2 7" xfId="34667"/>
    <cellStyle name="Normal 23 2 8" xfId="34668"/>
    <cellStyle name="Normal 23 3" xfId="34669"/>
    <cellStyle name="Normal 23 3 2" xfId="34670"/>
    <cellStyle name="Normal 23 4" xfId="34671"/>
    <cellStyle name="Normal 23 5" xfId="34672"/>
    <cellStyle name="Normal 23 6" xfId="34673"/>
    <cellStyle name="Normal 23 7" xfId="34674"/>
    <cellStyle name="Normal 23 8" xfId="34675"/>
    <cellStyle name="Normal 24" xfId="34676"/>
    <cellStyle name="Normal 24 10" xfId="34677"/>
    <cellStyle name="Normal 24 11" xfId="34678"/>
    <cellStyle name="Normal 24 12" xfId="34679"/>
    <cellStyle name="Normal 24 13" xfId="34680"/>
    <cellStyle name="Normal 24 14" xfId="34681"/>
    <cellStyle name="Normal 24 15" xfId="34682"/>
    <cellStyle name="Normal 24 16" xfId="34683"/>
    <cellStyle name="Normal 24 17" xfId="34684"/>
    <cellStyle name="Normal 24 18" xfId="34685"/>
    <cellStyle name="Normal 24 19" xfId="34686"/>
    <cellStyle name="Normal 24 2" xfId="34687"/>
    <cellStyle name="Normal 24 2 2" xfId="34688"/>
    <cellStyle name="Normal 24 2 2 2" xfId="34689"/>
    <cellStyle name="Normal 24 2 2 3" xfId="34690"/>
    <cellStyle name="Normal 24 2 2 4" xfId="34691"/>
    <cellStyle name="Normal 24 2 2 5" xfId="34692"/>
    <cellStyle name="Normal 24 2 2 6" xfId="34693"/>
    <cellStyle name="Normal 24 2 2 7" xfId="34694"/>
    <cellStyle name="Normal 24 2 2 8" xfId="34695"/>
    <cellStyle name="Normal 24 2 3" xfId="34696"/>
    <cellStyle name="Normal 24 2 4" xfId="34697"/>
    <cellStyle name="Normal 24 2 5" xfId="34698"/>
    <cellStyle name="Normal 24 2 6" xfId="34699"/>
    <cellStyle name="Normal 24 2 7" xfId="34700"/>
    <cellStyle name="Normal 24 2 8" xfId="34701"/>
    <cellStyle name="Normal 24 20" xfId="34702"/>
    <cellStyle name="Normal 24 21" xfId="34703"/>
    <cellStyle name="Normal 24 22" xfId="34704"/>
    <cellStyle name="Normal 24 23" xfId="34705"/>
    <cellStyle name="Normal 24 24" xfId="34706"/>
    <cellStyle name="Normal 24 25" xfId="34707"/>
    <cellStyle name="Normal 24 26" xfId="34708"/>
    <cellStyle name="Normal 24 27" xfId="34709"/>
    <cellStyle name="Normal 24 28" xfId="34710"/>
    <cellStyle name="Normal 24 3" xfId="34711"/>
    <cellStyle name="Normal 24 3 2" xfId="34712"/>
    <cellStyle name="Normal 24 4" xfId="34713"/>
    <cellStyle name="Normal 24 5" xfId="34714"/>
    <cellStyle name="Normal 24 6" xfId="34715"/>
    <cellStyle name="Normal 24 7" xfId="34716"/>
    <cellStyle name="Normal 24 8" xfId="34717"/>
    <cellStyle name="Normal 24 9" xfId="34718"/>
    <cellStyle name="Normal 25" xfId="34719"/>
    <cellStyle name="Normal 25 10" xfId="34720"/>
    <cellStyle name="Normal 25 11" xfId="34721"/>
    <cellStyle name="Normal 25 12" xfId="34722"/>
    <cellStyle name="Normal 25 13" xfId="34723"/>
    <cellStyle name="Normal 25 14" xfId="34724"/>
    <cellStyle name="Normal 25 15" xfId="34725"/>
    <cellStyle name="Normal 25 16" xfId="34726"/>
    <cellStyle name="Normal 25 17" xfId="34727"/>
    <cellStyle name="Normal 25 18" xfId="34728"/>
    <cellStyle name="Normal 25 19" xfId="34729"/>
    <cellStyle name="Normal 25 2" xfId="34730"/>
    <cellStyle name="Normal 25 2 2" xfId="34731"/>
    <cellStyle name="Normal 25 2 2 2" xfId="34732"/>
    <cellStyle name="Normal 25 2 2 3" xfId="34733"/>
    <cellStyle name="Normal 25 2 2 4" xfId="34734"/>
    <cellStyle name="Normal 25 2 2 5" xfId="34735"/>
    <cellStyle name="Normal 25 2 2 6" xfId="34736"/>
    <cellStyle name="Normal 25 2 2 7" xfId="34737"/>
    <cellStyle name="Normal 25 2 2 8" xfId="34738"/>
    <cellStyle name="Normal 25 2 3" xfId="34739"/>
    <cellStyle name="Normal 25 2 4" xfId="34740"/>
    <cellStyle name="Normal 25 2 5" xfId="34741"/>
    <cellStyle name="Normal 25 2 6" xfId="34742"/>
    <cellStyle name="Normal 25 2 7" xfId="34743"/>
    <cellStyle name="Normal 25 2 8" xfId="34744"/>
    <cellStyle name="Normal 25 20" xfId="34745"/>
    <cellStyle name="Normal 25 21" xfId="34746"/>
    <cellStyle name="Normal 25 22" xfId="34747"/>
    <cellStyle name="Normal 25 23" xfId="34748"/>
    <cellStyle name="Normal 25 24" xfId="34749"/>
    <cellStyle name="Normal 25 25" xfId="34750"/>
    <cellStyle name="Normal 25 26" xfId="34751"/>
    <cellStyle name="Normal 25 27" xfId="34752"/>
    <cellStyle name="Normal 25 28" xfId="34753"/>
    <cellStyle name="Normal 25 3" xfId="34754"/>
    <cellStyle name="Normal 25 3 2" xfId="34755"/>
    <cellStyle name="Normal 25 4" xfId="34756"/>
    <cellStyle name="Normal 25 5" xfId="34757"/>
    <cellStyle name="Normal 25 6" xfId="34758"/>
    <cellStyle name="Normal 25 7" xfId="34759"/>
    <cellStyle name="Normal 25 8" xfId="34760"/>
    <cellStyle name="Normal 25 9" xfId="34761"/>
    <cellStyle name="Normal 26" xfId="34762"/>
    <cellStyle name="Normal 26 10" xfId="34763"/>
    <cellStyle name="Normal 26 11" xfId="34764"/>
    <cellStyle name="Normal 26 12" xfId="34765"/>
    <cellStyle name="Normal 26 13" xfId="34766"/>
    <cellStyle name="Normal 26 14" xfId="34767"/>
    <cellStyle name="Normal 26 15" xfId="34768"/>
    <cellStyle name="Normal 26 16" xfId="34769"/>
    <cellStyle name="Normal 26 17" xfId="34770"/>
    <cellStyle name="Normal 26 18" xfId="34771"/>
    <cellStyle name="Normal 26 19" xfId="34772"/>
    <cellStyle name="Normal 26 2" xfId="34773"/>
    <cellStyle name="Normal 26 2 2" xfId="34774"/>
    <cellStyle name="Normal 26 2 2 2" xfId="34775"/>
    <cellStyle name="Normal 26 2 2 3" xfId="34776"/>
    <cellStyle name="Normal 26 2 2 4" xfId="34777"/>
    <cellStyle name="Normal 26 2 2 5" xfId="34778"/>
    <cellStyle name="Normal 26 2 2 6" xfId="34779"/>
    <cellStyle name="Normal 26 2 2 7" xfId="34780"/>
    <cellStyle name="Normal 26 2 2 8" xfId="34781"/>
    <cellStyle name="Normal 26 2 3" xfId="34782"/>
    <cellStyle name="Normal 26 2 4" xfId="34783"/>
    <cellStyle name="Normal 26 2 5" xfId="34784"/>
    <cellStyle name="Normal 26 2 6" xfId="34785"/>
    <cellStyle name="Normal 26 2 7" xfId="34786"/>
    <cellStyle name="Normal 26 2 8" xfId="34787"/>
    <cellStyle name="Normal 26 20" xfId="34788"/>
    <cellStyle name="Normal 26 21" xfId="34789"/>
    <cellStyle name="Normal 26 22" xfId="34790"/>
    <cellStyle name="Normal 26 23" xfId="34791"/>
    <cellStyle name="Normal 26 24" xfId="34792"/>
    <cellStyle name="Normal 26 25" xfId="34793"/>
    <cellStyle name="Normal 26 26" xfId="34794"/>
    <cellStyle name="Normal 26 27" xfId="34795"/>
    <cellStyle name="Normal 26 28" xfId="34796"/>
    <cellStyle name="Normal 26 3" xfId="34797"/>
    <cellStyle name="Normal 26 3 2" xfId="34798"/>
    <cellStyle name="Normal 26 4" xfId="34799"/>
    <cellStyle name="Normal 26 5" xfId="34800"/>
    <cellStyle name="Normal 26 6" xfId="34801"/>
    <cellStyle name="Normal 26 7" xfId="34802"/>
    <cellStyle name="Normal 26 8" xfId="34803"/>
    <cellStyle name="Normal 26 9" xfId="34804"/>
    <cellStyle name="Normal 27" xfId="34805"/>
    <cellStyle name="Normal 27 10" xfId="34806"/>
    <cellStyle name="Normal 27 11" xfId="34807"/>
    <cellStyle name="Normal 27 12" xfId="34808"/>
    <cellStyle name="Normal 27 13" xfId="34809"/>
    <cellStyle name="Normal 27 14" xfId="34810"/>
    <cellStyle name="Normal 27 15" xfId="34811"/>
    <cellStyle name="Normal 27 16" xfId="34812"/>
    <cellStyle name="Normal 27 17" xfId="34813"/>
    <cellStyle name="Normal 27 18" xfId="34814"/>
    <cellStyle name="Normal 27 19" xfId="34815"/>
    <cellStyle name="Normal 27 2" xfId="34816"/>
    <cellStyle name="Normal 27 20" xfId="34817"/>
    <cellStyle name="Normal 27 21" xfId="34818"/>
    <cellStyle name="Normal 27 22" xfId="34819"/>
    <cellStyle name="Normal 27 23" xfId="34820"/>
    <cellStyle name="Normal 27 24" xfId="34821"/>
    <cellStyle name="Normal 27 25" xfId="34822"/>
    <cellStyle name="Normal 27 26" xfId="34823"/>
    <cellStyle name="Normal 27 27" xfId="34824"/>
    <cellStyle name="Normal 27 28" xfId="34825"/>
    <cellStyle name="Normal 27 3" xfId="34826"/>
    <cellStyle name="Normal 27 4" xfId="34827"/>
    <cellStyle name="Normal 27 5" xfId="34828"/>
    <cellStyle name="Normal 27 6" xfId="34829"/>
    <cellStyle name="Normal 27 7" xfId="34830"/>
    <cellStyle name="Normal 27 8" xfId="34831"/>
    <cellStyle name="Normal 27 9" xfId="34832"/>
    <cellStyle name="Normal 28" xfId="34833"/>
    <cellStyle name="Normal 28 10" xfId="34834"/>
    <cellStyle name="Normal 28 11" xfId="34835"/>
    <cellStyle name="Normal 28 12" xfId="34836"/>
    <cellStyle name="Normal 28 13" xfId="34837"/>
    <cellStyle name="Normal 28 14" xfId="34838"/>
    <cellStyle name="Normal 28 15" xfId="34839"/>
    <cellStyle name="Normal 28 16" xfId="34840"/>
    <cellStyle name="Normal 28 17" xfId="34841"/>
    <cellStyle name="Normal 28 18" xfId="34842"/>
    <cellStyle name="Normal 28 19" xfId="34843"/>
    <cellStyle name="Normal 28 2" xfId="34844"/>
    <cellStyle name="Normal 28 20" xfId="34845"/>
    <cellStyle name="Normal 28 21" xfId="34846"/>
    <cellStyle name="Normal 28 22" xfId="34847"/>
    <cellStyle name="Normal 28 3" xfId="34848"/>
    <cellStyle name="Normal 28 4" xfId="34849"/>
    <cellStyle name="Normal 28 5" xfId="34850"/>
    <cellStyle name="Normal 28 6" xfId="34851"/>
    <cellStyle name="Normal 28 7" xfId="34852"/>
    <cellStyle name="Normal 28 8" xfId="34853"/>
    <cellStyle name="Normal 28 9" xfId="34854"/>
    <cellStyle name="Normal 29" xfId="34855"/>
    <cellStyle name="Normal 29 10" xfId="34856"/>
    <cellStyle name="Normal 29 11" xfId="34857"/>
    <cellStyle name="Normal 29 12" xfId="34858"/>
    <cellStyle name="Normal 29 13" xfId="34859"/>
    <cellStyle name="Normal 29 14" xfId="34860"/>
    <cellStyle name="Normal 29 15" xfId="34861"/>
    <cellStyle name="Normal 29 16" xfId="34862"/>
    <cellStyle name="Normal 29 17" xfId="34863"/>
    <cellStyle name="Normal 29 18" xfId="34864"/>
    <cellStyle name="Normal 29 19" xfId="34865"/>
    <cellStyle name="Normal 29 2" xfId="34866"/>
    <cellStyle name="Normal 29 20" xfId="34867"/>
    <cellStyle name="Normal 29 21" xfId="34868"/>
    <cellStyle name="Normal 29 22" xfId="34869"/>
    <cellStyle name="Normal 29 3" xfId="34870"/>
    <cellStyle name="Normal 29 4" xfId="34871"/>
    <cellStyle name="Normal 29 5" xfId="34872"/>
    <cellStyle name="Normal 29 6" xfId="34873"/>
    <cellStyle name="Normal 29 7" xfId="34874"/>
    <cellStyle name="Normal 29 8" xfId="34875"/>
    <cellStyle name="Normal 29 9" xfId="34876"/>
    <cellStyle name="Normal 3" xfId="6"/>
    <cellStyle name="Normal 3 10" xfId="34877"/>
    <cellStyle name="Normal 3 10 10" xfId="34878"/>
    <cellStyle name="Normal 3 10 11" xfId="34879"/>
    <cellStyle name="Normal 3 10 12" xfId="34880"/>
    <cellStyle name="Normal 3 10 2" xfId="34881"/>
    <cellStyle name="Normal 3 10 2 10" xfId="34882"/>
    <cellStyle name="Normal 3 10 2 11" xfId="34883"/>
    <cellStyle name="Normal 3 10 2 12" xfId="34884"/>
    <cellStyle name="Normal 3 10 2 2" xfId="34885"/>
    <cellStyle name="Normal 3 10 2 2 2" xfId="34886"/>
    <cellStyle name="Normal 3 10 2 2 2 2" xfId="34887"/>
    <cellStyle name="Normal 3 10 2 2 2 2 2" xfId="34888"/>
    <cellStyle name="Normal 3 10 2 2 2 2 3" xfId="34889"/>
    <cellStyle name="Normal 3 10 2 2 2 2 4" xfId="34890"/>
    <cellStyle name="Normal 3 10 2 2 2 2 5" xfId="34891"/>
    <cellStyle name="Normal 3 10 2 2 2 2 6" xfId="34892"/>
    <cellStyle name="Normal 3 10 2 2 2 2 7" xfId="34893"/>
    <cellStyle name="Normal 3 10 2 2 2 2 8" xfId="34894"/>
    <cellStyle name="Normal 3 10 2 2 2 3" xfId="34895"/>
    <cellStyle name="Normal 3 10 2 2 2 3 2" xfId="34896"/>
    <cellStyle name="Normal 3 10 2 2 2 4" xfId="34897"/>
    <cellStyle name="Normal 3 10 2 2 2 4 2" xfId="34898"/>
    <cellStyle name="Normal 3 10 2 2 2 5" xfId="34899"/>
    <cellStyle name="Normal 3 10 2 2 2 6" xfId="34900"/>
    <cellStyle name="Normal 3 10 2 2 2 7" xfId="34901"/>
    <cellStyle name="Normal 3 10 2 2 2 8" xfId="34902"/>
    <cellStyle name="Normal 3 10 2 2 3" xfId="34903"/>
    <cellStyle name="Normal 3 10 2 2 3 2" xfId="34904"/>
    <cellStyle name="Normal 3 10 2 2 3 3" xfId="34905"/>
    <cellStyle name="Normal 3 10 2 2 3 4" xfId="34906"/>
    <cellStyle name="Normal 3 10 2 2 3 5" xfId="34907"/>
    <cellStyle name="Normal 3 10 2 2 3 6" xfId="34908"/>
    <cellStyle name="Normal 3 10 2 2 3 7" xfId="34909"/>
    <cellStyle name="Normal 3 10 2 2 4" xfId="34910"/>
    <cellStyle name="Normal 3 10 2 2 4 2" xfId="34911"/>
    <cellStyle name="Normal 3 10 2 2 5" xfId="34912"/>
    <cellStyle name="Normal 3 10 2 2 5 2" xfId="34913"/>
    <cellStyle name="Normal 3 10 2 2 6" xfId="34914"/>
    <cellStyle name="Normal 3 10 2 2 7" xfId="34915"/>
    <cellStyle name="Normal 3 10 2 2 8" xfId="34916"/>
    <cellStyle name="Normal 3 10 2 2 9" xfId="34917"/>
    <cellStyle name="Normal 3 10 2 3" xfId="34918"/>
    <cellStyle name="Normal 3 10 2 3 2" xfId="34919"/>
    <cellStyle name="Normal 3 10 2 3 2 2" xfId="34920"/>
    <cellStyle name="Normal 3 10 2 3 2 2 2" xfId="34921"/>
    <cellStyle name="Normal 3 10 2 3 2 2 3" xfId="34922"/>
    <cellStyle name="Normal 3 10 2 3 2 2 4" xfId="34923"/>
    <cellStyle name="Normal 3 10 2 3 2 2 5" xfId="34924"/>
    <cellStyle name="Normal 3 10 2 3 2 2 6" xfId="34925"/>
    <cellStyle name="Normal 3 10 2 3 2 2 7" xfId="34926"/>
    <cellStyle name="Normal 3 10 2 3 2 2 8" xfId="34927"/>
    <cellStyle name="Normal 3 10 2 3 2 3" xfId="34928"/>
    <cellStyle name="Normal 3 10 2 3 2 3 2" xfId="34929"/>
    <cellStyle name="Normal 3 10 2 3 2 4" xfId="34930"/>
    <cellStyle name="Normal 3 10 2 3 2 4 2" xfId="34931"/>
    <cellStyle name="Normal 3 10 2 3 2 5" xfId="34932"/>
    <cellStyle name="Normal 3 10 2 3 2 6" xfId="34933"/>
    <cellStyle name="Normal 3 10 2 3 2 7" xfId="34934"/>
    <cellStyle name="Normal 3 10 2 3 2 8" xfId="34935"/>
    <cellStyle name="Normal 3 10 2 3 3" xfId="34936"/>
    <cellStyle name="Normal 3 10 2 3 3 2" xfId="34937"/>
    <cellStyle name="Normal 3 10 2 3 3 3" xfId="34938"/>
    <cellStyle name="Normal 3 10 2 3 3 4" xfId="34939"/>
    <cellStyle name="Normal 3 10 2 3 3 5" xfId="34940"/>
    <cellStyle name="Normal 3 10 2 3 3 6" xfId="34941"/>
    <cellStyle name="Normal 3 10 2 3 3 7" xfId="34942"/>
    <cellStyle name="Normal 3 10 2 3 4" xfId="34943"/>
    <cellStyle name="Normal 3 10 2 3 4 2" xfId="34944"/>
    <cellStyle name="Normal 3 10 2 3 5" xfId="34945"/>
    <cellStyle name="Normal 3 10 2 3 5 2" xfId="34946"/>
    <cellStyle name="Normal 3 10 2 3 6" xfId="34947"/>
    <cellStyle name="Normal 3 10 2 3 7" xfId="34948"/>
    <cellStyle name="Normal 3 10 2 3 8" xfId="34949"/>
    <cellStyle name="Normal 3 10 2 3 9" xfId="34950"/>
    <cellStyle name="Normal 3 10 2 4" xfId="34951"/>
    <cellStyle name="Normal 3 10 2 4 2" xfId="34952"/>
    <cellStyle name="Normal 3 10 2 4 2 2" xfId="34953"/>
    <cellStyle name="Normal 3 10 2 4 2 2 2" xfId="34954"/>
    <cellStyle name="Normal 3 10 2 4 2 2 3" xfId="34955"/>
    <cellStyle name="Normal 3 10 2 4 2 2 4" xfId="34956"/>
    <cellStyle name="Normal 3 10 2 4 2 2 5" xfId="34957"/>
    <cellStyle name="Normal 3 10 2 4 2 2 6" xfId="34958"/>
    <cellStyle name="Normal 3 10 2 4 2 2 7" xfId="34959"/>
    <cellStyle name="Normal 3 10 2 4 2 2 8" xfId="34960"/>
    <cellStyle name="Normal 3 10 2 4 2 3" xfId="34961"/>
    <cellStyle name="Normal 3 10 2 4 2 3 2" xfId="34962"/>
    <cellStyle name="Normal 3 10 2 4 2 4" xfId="34963"/>
    <cellStyle name="Normal 3 10 2 4 2 4 2" xfId="34964"/>
    <cellStyle name="Normal 3 10 2 4 2 5" xfId="34965"/>
    <cellStyle name="Normal 3 10 2 4 2 6" xfId="34966"/>
    <cellStyle name="Normal 3 10 2 4 2 7" xfId="34967"/>
    <cellStyle name="Normal 3 10 2 4 2 8" xfId="34968"/>
    <cellStyle name="Normal 3 10 2 4 3" xfId="34969"/>
    <cellStyle name="Normal 3 10 2 4 3 2" xfId="34970"/>
    <cellStyle name="Normal 3 10 2 4 3 3" xfId="34971"/>
    <cellStyle name="Normal 3 10 2 4 3 4" xfId="34972"/>
    <cellStyle name="Normal 3 10 2 4 3 5" xfId="34973"/>
    <cellStyle name="Normal 3 10 2 4 3 6" xfId="34974"/>
    <cellStyle name="Normal 3 10 2 4 3 7" xfId="34975"/>
    <cellStyle name="Normal 3 10 2 4 4" xfId="34976"/>
    <cellStyle name="Normal 3 10 2 4 4 2" xfId="34977"/>
    <cellStyle name="Normal 3 10 2 4 5" xfId="34978"/>
    <cellStyle name="Normal 3 10 2 4 5 2" xfId="34979"/>
    <cellStyle name="Normal 3 10 2 4 6" xfId="34980"/>
    <cellStyle name="Normal 3 10 2 4 7" xfId="34981"/>
    <cellStyle name="Normal 3 10 2 4 8" xfId="34982"/>
    <cellStyle name="Normal 3 10 2 4 9" xfId="34983"/>
    <cellStyle name="Normal 3 10 2 5" xfId="34984"/>
    <cellStyle name="Normal 3 10 2 5 2" xfId="34985"/>
    <cellStyle name="Normal 3 10 2 5 2 2" xfId="34986"/>
    <cellStyle name="Normal 3 10 2 5 2 3" xfId="34987"/>
    <cellStyle name="Normal 3 10 2 5 2 4" xfId="34988"/>
    <cellStyle name="Normal 3 10 2 5 2 5" xfId="34989"/>
    <cellStyle name="Normal 3 10 2 5 2 6" xfId="34990"/>
    <cellStyle name="Normal 3 10 2 5 2 7" xfId="34991"/>
    <cellStyle name="Normal 3 10 2 5 2 8" xfId="34992"/>
    <cellStyle name="Normal 3 10 2 5 3" xfId="34993"/>
    <cellStyle name="Normal 3 10 2 5 3 2" xfId="34994"/>
    <cellStyle name="Normal 3 10 2 5 4" xfId="34995"/>
    <cellStyle name="Normal 3 10 2 5 4 2" xfId="34996"/>
    <cellStyle name="Normal 3 10 2 5 5" xfId="34997"/>
    <cellStyle name="Normal 3 10 2 5 6" xfId="34998"/>
    <cellStyle name="Normal 3 10 2 5 7" xfId="34999"/>
    <cellStyle name="Normal 3 10 2 5 8" xfId="35000"/>
    <cellStyle name="Normal 3 10 2 6" xfId="35001"/>
    <cellStyle name="Normal 3 10 2 6 2" xfId="35002"/>
    <cellStyle name="Normal 3 10 2 6 3" xfId="35003"/>
    <cellStyle name="Normal 3 10 2 6 4" xfId="35004"/>
    <cellStyle name="Normal 3 10 2 6 5" xfId="35005"/>
    <cellStyle name="Normal 3 10 2 6 6" xfId="35006"/>
    <cellStyle name="Normal 3 10 2 6 7" xfId="35007"/>
    <cellStyle name="Normal 3 10 2 7" xfId="35008"/>
    <cellStyle name="Normal 3 10 2 7 2" xfId="35009"/>
    <cellStyle name="Normal 3 10 2 8" xfId="35010"/>
    <cellStyle name="Normal 3 10 2 8 2" xfId="35011"/>
    <cellStyle name="Normal 3 10 2 9" xfId="35012"/>
    <cellStyle name="Normal 3 10 3" xfId="35013"/>
    <cellStyle name="Normal 3 10 3 2" xfId="35014"/>
    <cellStyle name="Normal 3 10 3 2 2" xfId="35015"/>
    <cellStyle name="Normal 3 10 3 2 2 2" xfId="35016"/>
    <cellStyle name="Normal 3 10 3 2 2 3" xfId="35017"/>
    <cellStyle name="Normal 3 10 3 2 2 4" xfId="35018"/>
    <cellStyle name="Normal 3 10 3 2 2 5" xfId="35019"/>
    <cellStyle name="Normal 3 10 3 2 2 6" xfId="35020"/>
    <cellStyle name="Normal 3 10 3 2 2 7" xfId="35021"/>
    <cellStyle name="Normal 3 10 3 2 2 8" xfId="35022"/>
    <cellStyle name="Normal 3 10 3 2 3" xfId="35023"/>
    <cellStyle name="Normal 3 10 3 2 3 2" xfId="35024"/>
    <cellStyle name="Normal 3 10 3 2 4" xfId="35025"/>
    <cellStyle name="Normal 3 10 3 2 4 2" xfId="35026"/>
    <cellStyle name="Normal 3 10 3 2 5" xfId="35027"/>
    <cellStyle name="Normal 3 10 3 2 6" xfId="35028"/>
    <cellStyle name="Normal 3 10 3 2 7" xfId="35029"/>
    <cellStyle name="Normal 3 10 3 2 8" xfId="35030"/>
    <cellStyle name="Normal 3 10 3 3" xfId="35031"/>
    <cellStyle name="Normal 3 10 3 3 2" xfId="35032"/>
    <cellStyle name="Normal 3 10 3 3 3" xfId="35033"/>
    <cellStyle name="Normal 3 10 3 3 4" xfId="35034"/>
    <cellStyle name="Normal 3 10 3 3 5" xfId="35035"/>
    <cellStyle name="Normal 3 10 3 3 6" xfId="35036"/>
    <cellStyle name="Normal 3 10 3 3 7" xfId="35037"/>
    <cellStyle name="Normal 3 10 3 4" xfId="35038"/>
    <cellStyle name="Normal 3 10 3 4 2" xfId="35039"/>
    <cellStyle name="Normal 3 10 3 5" xfId="35040"/>
    <cellStyle name="Normal 3 10 3 5 2" xfId="35041"/>
    <cellStyle name="Normal 3 10 3 6" xfId="35042"/>
    <cellStyle name="Normal 3 10 3 7" xfId="35043"/>
    <cellStyle name="Normal 3 10 3 8" xfId="35044"/>
    <cellStyle name="Normal 3 10 3 9" xfId="35045"/>
    <cellStyle name="Normal 3 10 4" xfId="35046"/>
    <cellStyle name="Normal 3 10 4 2" xfId="35047"/>
    <cellStyle name="Normal 3 10 4 2 2" xfId="35048"/>
    <cellStyle name="Normal 3 10 4 2 2 2" xfId="35049"/>
    <cellStyle name="Normal 3 10 4 2 2 3" xfId="35050"/>
    <cellStyle name="Normal 3 10 4 2 2 4" xfId="35051"/>
    <cellStyle name="Normal 3 10 4 2 2 5" xfId="35052"/>
    <cellStyle name="Normal 3 10 4 2 2 6" xfId="35053"/>
    <cellStyle name="Normal 3 10 4 2 2 7" xfId="35054"/>
    <cellStyle name="Normal 3 10 4 2 2 8" xfId="35055"/>
    <cellStyle name="Normal 3 10 4 2 3" xfId="35056"/>
    <cellStyle name="Normal 3 10 4 2 3 2" xfId="35057"/>
    <cellStyle name="Normal 3 10 4 2 4" xfId="35058"/>
    <cellStyle name="Normal 3 10 4 2 4 2" xfId="35059"/>
    <cellStyle name="Normal 3 10 4 2 5" xfId="35060"/>
    <cellStyle name="Normal 3 10 4 2 6" xfId="35061"/>
    <cellStyle name="Normal 3 10 4 2 7" xfId="35062"/>
    <cellStyle name="Normal 3 10 4 2 8" xfId="35063"/>
    <cellStyle name="Normal 3 10 4 3" xfId="35064"/>
    <cellStyle name="Normal 3 10 4 3 2" xfId="35065"/>
    <cellStyle name="Normal 3 10 4 3 3" xfId="35066"/>
    <cellStyle name="Normal 3 10 4 3 4" xfId="35067"/>
    <cellStyle name="Normal 3 10 4 3 5" xfId="35068"/>
    <cellStyle name="Normal 3 10 4 3 6" xfId="35069"/>
    <cellStyle name="Normal 3 10 4 3 7" xfId="35070"/>
    <cellStyle name="Normal 3 10 4 4" xfId="35071"/>
    <cellStyle name="Normal 3 10 4 4 2" xfId="35072"/>
    <cellStyle name="Normal 3 10 4 5" xfId="35073"/>
    <cellStyle name="Normal 3 10 4 5 2" xfId="35074"/>
    <cellStyle name="Normal 3 10 4 6" xfId="35075"/>
    <cellStyle name="Normal 3 10 4 7" xfId="35076"/>
    <cellStyle name="Normal 3 10 4 8" xfId="35077"/>
    <cellStyle name="Normal 3 10 4 9" xfId="35078"/>
    <cellStyle name="Normal 3 10 5" xfId="35079"/>
    <cellStyle name="Normal 3 10 5 2" xfId="35080"/>
    <cellStyle name="Normal 3 10 5 2 2" xfId="35081"/>
    <cellStyle name="Normal 3 10 5 2 3" xfId="35082"/>
    <cellStyle name="Normal 3 10 5 2 4" xfId="35083"/>
    <cellStyle name="Normal 3 10 5 2 5" xfId="35084"/>
    <cellStyle name="Normal 3 10 5 2 6" xfId="35085"/>
    <cellStyle name="Normal 3 10 5 2 7" xfId="35086"/>
    <cellStyle name="Normal 3 10 5 2 8" xfId="35087"/>
    <cellStyle name="Normal 3 10 5 3" xfId="35088"/>
    <cellStyle name="Normal 3 10 5 3 2" xfId="35089"/>
    <cellStyle name="Normal 3 10 5 4" xfId="35090"/>
    <cellStyle name="Normal 3 10 5 4 2" xfId="35091"/>
    <cellStyle name="Normal 3 10 5 5" xfId="35092"/>
    <cellStyle name="Normal 3 10 5 6" xfId="35093"/>
    <cellStyle name="Normal 3 10 5 7" xfId="35094"/>
    <cellStyle name="Normal 3 10 5 8" xfId="35095"/>
    <cellStyle name="Normal 3 10 6" xfId="35096"/>
    <cellStyle name="Normal 3 10 6 2" xfId="35097"/>
    <cellStyle name="Normal 3 10 6 3" xfId="35098"/>
    <cellStyle name="Normal 3 10 6 4" xfId="35099"/>
    <cellStyle name="Normal 3 10 6 5" xfId="35100"/>
    <cellStyle name="Normal 3 10 6 6" xfId="35101"/>
    <cellStyle name="Normal 3 10 6 7" xfId="35102"/>
    <cellStyle name="Normal 3 10 7" xfId="35103"/>
    <cellStyle name="Normal 3 10 7 2" xfId="35104"/>
    <cellStyle name="Normal 3 10 8" xfId="35105"/>
    <cellStyle name="Normal 3 10 8 2" xfId="35106"/>
    <cellStyle name="Normal 3 10 9" xfId="35107"/>
    <cellStyle name="Normal 3 11" xfId="35108"/>
    <cellStyle name="Normal 3 11 10" xfId="35109"/>
    <cellStyle name="Normal 3 11 11" xfId="35110"/>
    <cellStyle name="Normal 3 11 12" xfId="35111"/>
    <cellStyle name="Normal 3 11 2" xfId="35112"/>
    <cellStyle name="Normal 3 11 2 10" xfId="35113"/>
    <cellStyle name="Normal 3 11 2 11" xfId="35114"/>
    <cellStyle name="Normal 3 11 2 12" xfId="35115"/>
    <cellStyle name="Normal 3 11 2 2" xfId="35116"/>
    <cellStyle name="Normal 3 11 2 2 2" xfId="35117"/>
    <cellStyle name="Normal 3 11 2 2 2 2" xfId="35118"/>
    <cellStyle name="Normal 3 11 2 2 2 2 2" xfId="35119"/>
    <cellStyle name="Normal 3 11 2 2 2 2 3" xfId="35120"/>
    <cellStyle name="Normal 3 11 2 2 2 2 4" xfId="35121"/>
    <cellStyle name="Normal 3 11 2 2 2 2 5" xfId="35122"/>
    <cellStyle name="Normal 3 11 2 2 2 2 6" xfId="35123"/>
    <cellStyle name="Normal 3 11 2 2 2 2 7" xfId="35124"/>
    <cellStyle name="Normal 3 11 2 2 2 2 8" xfId="35125"/>
    <cellStyle name="Normal 3 11 2 2 2 3" xfId="35126"/>
    <cellStyle name="Normal 3 11 2 2 2 3 2" xfId="35127"/>
    <cellStyle name="Normal 3 11 2 2 2 4" xfId="35128"/>
    <cellStyle name="Normal 3 11 2 2 2 4 2" xfId="35129"/>
    <cellStyle name="Normal 3 11 2 2 2 5" xfId="35130"/>
    <cellStyle name="Normal 3 11 2 2 2 6" xfId="35131"/>
    <cellStyle name="Normal 3 11 2 2 2 7" xfId="35132"/>
    <cellStyle name="Normal 3 11 2 2 2 8" xfId="35133"/>
    <cellStyle name="Normal 3 11 2 2 3" xfId="35134"/>
    <cellStyle name="Normal 3 11 2 2 3 2" xfId="35135"/>
    <cellStyle name="Normal 3 11 2 2 3 3" xfId="35136"/>
    <cellStyle name="Normal 3 11 2 2 3 4" xfId="35137"/>
    <cellStyle name="Normal 3 11 2 2 3 5" xfId="35138"/>
    <cellStyle name="Normal 3 11 2 2 3 6" xfId="35139"/>
    <cellStyle name="Normal 3 11 2 2 3 7" xfId="35140"/>
    <cellStyle name="Normal 3 11 2 2 4" xfId="35141"/>
    <cellStyle name="Normal 3 11 2 2 4 2" xfId="35142"/>
    <cellStyle name="Normal 3 11 2 2 5" xfId="35143"/>
    <cellStyle name="Normal 3 11 2 2 5 2" xfId="35144"/>
    <cellStyle name="Normal 3 11 2 2 6" xfId="35145"/>
    <cellStyle name="Normal 3 11 2 2 7" xfId="35146"/>
    <cellStyle name="Normal 3 11 2 2 8" xfId="35147"/>
    <cellStyle name="Normal 3 11 2 2 9" xfId="35148"/>
    <cellStyle name="Normal 3 11 2 3" xfId="35149"/>
    <cellStyle name="Normal 3 11 2 3 2" xfId="35150"/>
    <cellStyle name="Normal 3 11 2 3 2 2" xfId="35151"/>
    <cellStyle name="Normal 3 11 2 3 2 2 2" xfId="35152"/>
    <cellStyle name="Normal 3 11 2 3 2 2 3" xfId="35153"/>
    <cellStyle name="Normal 3 11 2 3 2 2 4" xfId="35154"/>
    <cellStyle name="Normal 3 11 2 3 2 2 5" xfId="35155"/>
    <cellStyle name="Normal 3 11 2 3 2 2 6" xfId="35156"/>
    <cellStyle name="Normal 3 11 2 3 2 2 7" xfId="35157"/>
    <cellStyle name="Normal 3 11 2 3 2 2 8" xfId="35158"/>
    <cellStyle name="Normal 3 11 2 3 2 3" xfId="35159"/>
    <cellStyle name="Normal 3 11 2 3 2 3 2" xfId="35160"/>
    <cellStyle name="Normal 3 11 2 3 2 4" xfId="35161"/>
    <cellStyle name="Normal 3 11 2 3 2 4 2" xfId="35162"/>
    <cellStyle name="Normal 3 11 2 3 2 5" xfId="35163"/>
    <cellStyle name="Normal 3 11 2 3 2 6" xfId="35164"/>
    <cellStyle name="Normal 3 11 2 3 2 7" xfId="35165"/>
    <cellStyle name="Normal 3 11 2 3 2 8" xfId="35166"/>
    <cellStyle name="Normal 3 11 2 3 3" xfId="35167"/>
    <cellStyle name="Normal 3 11 2 3 3 2" xfId="35168"/>
    <cellStyle name="Normal 3 11 2 3 3 3" xfId="35169"/>
    <cellStyle name="Normal 3 11 2 3 3 4" xfId="35170"/>
    <cellStyle name="Normal 3 11 2 3 3 5" xfId="35171"/>
    <cellStyle name="Normal 3 11 2 3 3 6" xfId="35172"/>
    <cellStyle name="Normal 3 11 2 3 3 7" xfId="35173"/>
    <cellStyle name="Normal 3 11 2 3 4" xfId="35174"/>
    <cellStyle name="Normal 3 11 2 3 4 2" xfId="35175"/>
    <cellStyle name="Normal 3 11 2 3 5" xfId="35176"/>
    <cellStyle name="Normal 3 11 2 3 5 2" xfId="35177"/>
    <cellStyle name="Normal 3 11 2 3 6" xfId="35178"/>
    <cellStyle name="Normal 3 11 2 3 7" xfId="35179"/>
    <cellStyle name="Normal 3 11 2 3 8" xfId="35180"/>
    <cellStyle name="Normal 3 11 2 3 9" xfId="35181"/>
    <cellStyle name="Normal 3 11 2 4" xfId="35182"/>
    <cellStyle name="Normal 3 11 2 4 2" xfId="35183"/>
    <cellStyle name="Normal 3 11 2 4 2 2" xfId="35184"/>
    <cellStyle name="Normal 3 11 2 4 2 2 2" xfId="35185"/>
    <cellStyle name="Normal 3 11 2 4 2 2 3" xfId="35186"/>
    <cellStyle name="Normal 3 11 2 4 2 2 4" xfId="35187"/>
    <cellStyle name="Normal 3 11 2 4 2 2 5" xfId="35188"/>
    <cellStyle name="Normal 3 11 2 4 2 2 6" xfId="35189"/>
    <cellStyle name="Normal 3 11 2 4 2 2 7" xfId="35190"/>
    <cellStyle name="Normal 3 11 2 4 2 2 8" xfId="35191"/>
    <cellStyle name="Normal 3 11 2 4 2 3" xfId="35192"/>
    <cellStyle name="Normal 3 11 2 4 2 3 2" xfId="35193"/>
    <cellStyle name="Normal 3 11 2 4 2 4" xfId="35194"/>
    <cellStyle name="Normal 3 11 2 4 2 4 2" xfId="35195"/>
    <cellStyle name="Normal 3 11 2 4 2 5" xfId="35196"/>
    <cellStyle name="Normal 3 11 2 4 2 6" xfId="35197"/>
    <cellStyle name="Normal 3 11 2 4 2 7" xfId="35198"/>
    <cellStyle name="Normal 3 11 2 4 2 8" xfId="35199"/>
    <cellStyle name="Normal 3 11 2 4 3" xfId="35200"/>
    <cellStyle name="Normal 3 11 2 4 3 2" xfId="35201"/>
    <cellStyle name="Normal 3 11 2 4 3 3" xfId="35202"/>
    <cellStyle name="Normal 3 11 2 4 3 4" xfId="35203"/>
    <cellStyle name="Normal 3 11 2 4 3 5" xfId="35204"/>
    <cellStyle name="Normal 3 11 2 4 3 6" xfId="35205"/>
    <cellStyle name="Normal 3 11 2 4 3 7" xfId="35206"/>
    <cellStyle name="Normal 3 11 2 4 4" xfId="35207"/>
    <cellStyle name="Normal 3 11 2 4 4 2" xfId="35208"/>
    <cellStyle name="Normal 3 11 2 4 5" xfId="35209"/>
    <cellStyle name="Normal 3 11 2 4 5 2" xfId="35210"/>
    <cellStyle name="Normal 3 11 2 4 6" xfId="35211"/>
    <cellStyle name="Normal 3 11 2 4 7" xfId="35212"/>
    <cellStyle name="Normal 3 11 2 4 8" xfId="35213"/>
    <cellStyle name="Normal 3 11 2 4 9" xfId="35214"/>
    <cellStyle name="Normal 3 11 2 5" xfId="35215"/>
    <cellStyle name="Normal 3 11 2 5 2" xfId="35216"/>
    <cellStyle name="Normal 3 11 2 5 2 2" xfId="35217"/>
    <cellStyle name="Normal 3 11 2 5 2 3" xfId="35218"/>
    <cellStyle name="Normal 3 11 2 5 2 4" xfId="35219"/>
    <cellStyle name="Normal 3 11 2 5 2 5" xfId="35220"/>
    <cellStyle name="Normal 3 11 2 5 2 6" xfId="35221"/>
    <cellStyle name="Normal 3 11 2 5 2 7" xfId="35222"/>
    <cellStyle name="Normal 3 11 2 5 2 8" xfId="35223"/>
    <cellStyle name="Normal 3 11 2 5 3" xfId="35224"/>
    <cellStyle name="Normal 3 11 2 5 3 2" xfId="35225"/>
    <cellStyle name="Normal 3 11 2 5 4" xfId="35226"/>
    <cellStyle name="Normal 3 11 2 5 4 2" xfId="35227"/>
    <cellStyle name="Normal 3 11 2 5 5" xfId="35228"/>
    <cellStyle name="Normal 3 11 2 5 6" xfId="35229"/>
    <cellStyle name="Normal 3 11 2 5 7" xfId="35230"/>
    <cellStyle name="Normal 3 11 2 5 8" xfId="35231"/>
    <cellStyle name="Normal 3 11 2 6" xfId="35232"/>
    <cellStyle name="Normal 3 11 2 6 2" xfId="35233"/>
    <cellStyle name="Normal 3 11 2 6 3" xfId="35234"/>
    <cellStyle name="Normal 3 11 2 6 4" xfId="35235"/>
    <cellStyle name="Normal 3 11 2 6 5" xfId="35236"/>
    <cellStyle name="Normal 3 11 2 6 6" xfId="35237"/>
    <cellStyle name="Normal 3 11 2 6 7" xfId="35238"/>
    <cellStyle name="Normal 3 11 2 7" xfId="35239"/>
    <cellStyle name="Normal 3 11 2 7 2" xfId="35240"/>
    <cellStyle name="Normal 3 11 2 8" xfId="35241"/>
    <cellStyle name="Normal 3 11 2 8 2" xfId="35242"/>
    <cellStyle name="Normal 3 11 2 9" xfId="35243"/>
    <cellStyle name="Normal 3 11 3" xfId="35244"/>
    <cellStyle name="Normal 3 11 3 2" xfId="35245"/>
    <cellStyle name="Normal 3 11 3 2 2" xfId="35246"/>
    <cellStyle name="Normal 3 11 3 2 2 2" xfId="35247"/>
    <cellStyle name="Normal 3 11 3 2 2 3" xfId="35248"/>
    <cellStyle name="Normal 3 11 3 2 2 4" xfId="35249"/>
    <cellStyle name="Normal 3 11 3 2 2 5" xfId="35250"/>
    <cellStyle name="Normal 3 11 3 2 2 6" xfId="35251"/>
    <cellStyle name="Normal 3 11 3 2 2 7" xfId="35252"/>
    <cellStyle name="Normal 3 11 3 2 2 8" xfId="35253"/>
    <cellStyle name="Normal 3 11 3 2 3" xfId="35254"/>
    <cellStyle name="Normal 3 11 3 2 3 2" xfId="35255"/>
    <cellStyle name="Normal 3 11 3 2 4" xfId="35256"/>
    <cellStyle name="Normal 3 11 3 2 4 2" xfId="35257"/>
    <cellStyle name="Normal 3 11 3 2 5" xfId="35258"/>
    <cellStyle name="Normal 3 11 3 2 6" xfId="35259"/>
    <cellStyle name="Normal 3 11 3 2 7" xfId="35260"/>
    <cellStyle name="Normal 3 11 3 2 8" xfId="35261"/>
    <cellStyle name="Normal 3 11 3 3" xfId="35262"/>
    <cellStyle name="Normal 3 11 3 3 2" xfId="35263"/>
    <cellStyle name="Normal 3 11 3 3 3" xfId="35264"/>
    <cellStyle name="Normal 3 11 3 3 4" xfId="35265"/>
    <cellStyle name="Normal 3 11 3 3 5" xfId="35266"/>
    <cellStyle name="Normal 3 11 3 3 6" xfId="35267"/>
    <cellStyle name="Normal 3 11 3 3 7" xfId="35268"/>
    <cellStyle name="Normal 3 11 3 4" xfId="35269"/>
    <cellStyle name="Normal 3 11 3 4 2" xfId="35270"/>
    <cellStyle name="Normal 3 11 3 5" xfId="35271"/>
    <cellStyle name="Normal 3 11 3 5 2" xfId="35272"/>
    <cellStyle name="Normal 3 11 3 6" xfId="35273"/>
    <cellStyle name="Normal 3 11 3 7" xfId="35274"/>
    <cellStyle name="Normal 3 11 3 8" xfId="35275"/>
    <cellStyle name="Normal 3 11 3 9" xfId="35276"/>
    <cellStyle name="Normal 3 11 4" xfId="35277"/>
    <cellStyle name="Normal 3 11 4 2" xfId="35278"/>
    <cellStyle name="Normal 3 11 4 2 2" xfId="35279"/>
    <cellStyle name="Normal 3 11 4 2 2 2" xfId="35280"/>
    <cellStyle name="Normal 3 11 4 2 2 3" xfId="35281"/>
    <cellStyle name="Normal 3 11 4 2 2 4" xfId="35282"/>
    <cellStyle name="Normal 3 11 4 2 2 5" xfId="35283"/>
    <cellStyle name="Normal 3 11 4 2 2 6" xfId="35284"/>
    <cellStyle name="Normal 3 11 4 2 2 7" xfId="35285"/>
    <cellStyle name="Normal 3 11 4 2 2 8" xfId="35286"/>
    <cellStyle name="Normal 3 11 4 2 3" xfId="35287"/>
    <cellStyle name="Normal 3 11 4 2 3 2" xfId="35288"/>
    <cellStyle name="Normal 3 11 4 2 4" xfId="35289"/>
    <cellStyle name="Normal 3 11 4 2 4 2" xfId="35290"/>
    <cellStyle name="Normal 3 11 4 2 5" xfId="35291"/>
    <cellStyle name="Normal 3 11 4 2 6" xfId="35292"/>
    <cellStyle name="Normal 3 11 4 2 7" xfId="35293"/>
    <cellStyle name="Normal 3 11 4 2 8" xfId="35294"/>
    <cellStyle name="Normal 3 11 4 3" xfId="35295"/>
    <cellStyle name="Normal 3 11 4 3 2" xfId="35296"/>
    <cellStyle name="Normal 3 11 4 3 3" xfId="35297"/>
    <cellStyle name="Normal 3 11 4 3 4" xfId="35298"/>
    <cellStyle name="Normal 3 11 4 3 5" xfId="35299"/>
    <cellStyle name="Normal 3 11 4 3 6" xfId="35300"/>
    <cellStyle name="Normal 3 11 4 3 7" xfId="35301"/>
    <cellStyle name="Normal 3 11 4 4" xfId="35302"/>
    <cellStyle name="Normal 3 11 4 4 2" xfId="35303"/>
    <cellStyle name="Normal 3 11 4 5" xfId="35304"/>
    <cellStyle name="Normal 3 11 4 5 2" xfId="35305"/>
    <cellStyle name="Normal 3 11 4 6" xfId="35306"/>
    <cellStyle name="Normal 3 11 4 7" xfId="35307"/>
    <cellStyle name="Normal 3 11 4 8" xfId="35308"/>
    <cellStyle name="Normal 3 11 4 9" xfId="35309"/>
    <cellStyle name="Normal 3 11 5" xfId="35310"/>
    <cellStyle name="Normal 3 11 5 2" xfId="35311"/>
    <cellStyle name="Normal 3 11 5 2 2" xfId="35312"/>
    <cellStyle name="Normal 3 11 5 2 3" xfId="35313"/>
    <cellStyle name="Normal 3 11 5 2 4" xfId="35314"/>
    <cellStyle name="Normal 3 11 5 2 5" xfId="35315"/>
    <cellStyle name="Normal 3 11 5 2 6" xfId="35316"/>
    <cellStyle name="Normal 3 11 5 2 7" xfId="35317"/>
    <cellStyle name="Normal 3 11 5 2 8" xfId="35318"/>
    <cellStyle name="Normal 3 11 5 3" xfId="35319"/>
    <cellStyle name="Normal 3 11 5 3 2" xfId="35320"/>
    <cellStyle name="Normal 3 11 5 4" xfId="35321"/>
    <cellStyle name="Normal 3 11 5 4 2" xfId="35322"/>
    <cellStyle name="Normal 3 11 5 5" xfId="35323"/>
    <cellStyle name="Normal 3 11 5 6" xfId="35324"/>
    <cellStyle name="Normal 3 11 5 7" xfId="35325"/>
    <cellStyle name="Normal 3 11 5 8" xfId="35326"/>
    <cellStyle name="Normal 3 11 6" xfId="35327"/>
    <cellStyle name="Normal 3 11 6 2" xfId="35328"/>
    <cellStyle name="Normal 3 11 6 3" xfId="35329"/>
    <cellStyle name="Normal 3 11 6 4" xfId="35330"/>
    <cellStyle name="Normal 3 11 6 5" xfId="35331"/>
    <cellStyle name="Normal 3 11 6 6" xfId="35332"/>
    <cellStyle name="Normal 3 11 6 7" xfId="35333"/>
    <cellStyle name="Normal 3 11 7" xfId="35334"/>
    <cellStyle name="Normal 3 11 7 2" xfId="35335"/>
    <cellStyle name="Normal 3 11 8" xfId="35336"/>
    <cellStyle name="Normal 3 11 8 2" xfId="35337"/>
    <cellStyle name="Normal 3 11 9" xfId="35338"/>
    <cellStyle name="Normal 3 12" xfId="35339"/>
    <cellStyle name="Normal 3 12 10" xfId="35340"/>
    <cellStyle name="Normal 3 12 11" xfId="35341"/>
    <cellStyle name="Normal 3 12 12" xfId="35342"/>
    <cellStyle name="Normal 3 12 2" xfId="35343"/>
    <cellStyle name="Normal 3 12 2 10" xfId="35344"/>
    <cellStyle name="Normal 3 12 2 11" xfId="35345"/>
    <cellStyle name="Normal 3 12 2 12" xfId="35346"/>
    <cellStyle name="Normal 3 12 2 2" xfId="35347"/>
    <cellStyle name="Normal 3 12 2 2 2" xfId="35348"/>
    <cellStyle name="Normal 3 12 2 2 2 2" xfId="35349"/>
    <cellStyle name="Normal 3 12 2 2 2 2 2" xfId="35350"/>
    <cellStyle name="Normal 3 12 2 2 2 2 3" xfId="35351"/>
    <cellStyle name="Normal 3 12 2 2 2 2 4" xfId="35352"/>
    <cellStyle name="Normal 3 12 2 2 2 2 5" xfId="35353"/>
    <cellStyle name="Normal 3 12 2 2 2 2 6" xfId="35354"/>
    <cellStyle name="Normal 3 12 2 2 2 2 7" xfId="35355"/>
    <cellStyle name="Normal 3 12 2 2 2 2 8" xfId="35356"/>
    <cellStyle name="Normal 3 12 2 2 2 3" xfId="35357"/>
    <cellStyle name="Normal 3 12 2 2 2 3 2" xfId="35358"/>
    <cellStyle name="Normal 3 12 2 2 2 4" xfId="35359"/>
    <cellStyle name="Normal 3 12 2 2 2 4 2" xfId="35360"/>
    <cellStyle name="Normal 3 12 2 2 2 5" xfId="35361"/>
    <cellStyle name="Normal 3 12 2 2 2 6" xfId="35362"/>
    <cellStyle name="Normal 3 12 2 2 2 7" xfId="35363"/>
    <cellStyle name="Normal 3 12 2 2 2 8" xfId="35364"/>
    <cellStyle name="Normal 3 12 2 2 3" xfId="35365"/>
    <cellStyle name="Normal 3 12 2 2 3 2" xfId="35366"/>
    <cellStyle name="Normal 3 12 2 2 3 3" xfId="35367"/>
    <cellStyle name="Normal 3 12 2 2 3 4" xfId="35368"/>
    <cellStyle name="Normal 3 12 2 2 3 5" xfId="35369"/>
    <cellStyle name="Normal 3 12 2 2 3 6" xfId="35370"/>
    <cellStyle name="Normal 3 12 2 2 3 7" xfId="35371"/>
    <cellStyle name="Normal 3 12 2 2 4" xfId="35372"/>
    <cellStyle name="Normal 3 12 2 2 4 2" xfId="35373"/>
    <cellStyle name="Normal 3 12 2 2 5" xfId="35374"/>
    <cellStyle name="Normal 3 12 2 2 5 2" xfId="35375"/>
    <cellStyle name="Normal 3 12 2 2 6" xfId="35376"/>
    <cellStyle name="Normal 3 12 2 2 7" xfId="35377"/>
    <cellStyle name="Normal 3 12 2 2 8" xfId="35378"/>
    <cellStyle name="Normal 3 12 2 2 9" xfId="35379"/>
    <cellStyle name="Normal 3 12 2 3" xfId="35380"/>
    <cellStyle name="Normal 3 12 2 3 2" xfId="35381"/>
    <cellStyle name="Normal 3 12 2 3 2 2" xfId="35382"/>
    <cellStyle name="Normal 3 12 2 3 2 2 2" xfId="35383"/>
    <cellStyle name="Normal 3 12 2 3 2 2 3" xfId="35384"/>
    <cellStyle name="Normal 3 12 2 3 2 2 4" xfId="35385"/>
    <cellStyle name="Normal 3 12 2 3 2 2 5" xfId="35386"/>
    <cellStyle name="Normal 3 12 2 3 2 2 6" xfId="35387"/>
    <cellStyle name="Normal 3 12 2 3 2 2 7" xfId="35388"/>
    <cellStyle name="Normal 3 12 2 3 2 2 8" xfId="35389"/>
    <cellStyle name="Normal 3 12 2 3 2 3" xfId="35390"/>
    <cellStyle name="Normal 3 12 2 3 2 3 2" xfId="35391"/>
    <cellStyle name="Normal 3 12 2 3 2 4" xfId="35392"/>
    <cellStyle name="Normal 3 12 2 3 2 4 2" xfId="35393"/>
    <cellStyle name="Normal 3 12 2 3 2 5" xfId="35394"/>
    <cellStyle name="Normal 3 12 2 3 2 6" xfId="35395"/>
    <cellStyle name="Normal 3 12 2 3 2 7" xfId="35396"/>
    <cellStyle name="Normal 3 12 2 3 2 8" xfId="35397"/>
    <cellStyle name="Normal 3 12 2 3 3" xfId="35398"/>
    <cellStyle name="Normal 3 12 2 3 3 2" xfId="35399"/>
    <cellStyle name="Normal 3 12 2 3 3 3" xfId="35400"/>
    <cellStyle name="Normal 3 12 2 3 3 4" xfId="35401"/>
    <cellStyle name="Normal 3 12 2 3 3 5" xfId="35402"/>
    <cellStyle name="Normal 3 12 2 3 3 6" xfId="35403"/>
    <cellStyle name="Normal 3 12 2 3 3 7" xfId="35404"/>
    <cellStyle name="Normal 3 12 2 3 4" xfId="35405"/>
    <cellStyle name="Normal 3 12 2 3 4 2" xfId="35406"/>
    <cellStyle name="Normal 3 12 2 3 5" xfId="35407"/>
    <cellStyle name="Normal 3 12 2 3 5 2" xfId="35408"/>
    <cellStyle name="Normal 3 12 2 3 6" xfId="35409"/>
    <cellStyle name="Normal 3 12 2 3 7" xfId="35410"/>
    <cellStyle name="Normal 3 12 2 3 8" xfId="35411"/>
    <cellStyle name="Normal 3 12 2 3 9" xfId="35412"/>
    <cellStyle name="Normal 3 12 2 4" xfId="35413"/>
    <cellStyle name="Normal 3 12 2 4 2" xfId="35414"/>
    <cellStyle name="Normal 3 12 2 4 2 2" xfId="35415"/>
    <cellStyle name="Normal 3 12 2 4 2 2 2" xfId="35416"/>
    <cellStyle name="Normal 3 12 2 4 2 2 3" xfId="35417"/>
    <cellStyle name="Normal 3 12 2 4 2 2 4" xfId="35418"/>
    <cellStyle name="Normal 3 12 2 4 2 2 5" xfId="35419"/>
    <cellStyle name="Normal 3 12 2 4 2 2 6" xfId="35420"/>
    <cellStyle name="Normal 3 12 2 4 2 2 7" xfId="35421"/>
    <cellStyle name="Normal 3 12 2 4 2 2 8" xfId="35422"/>
    <cellStyle name="Normal 3 12 2 4 2 3" xfId="35423"/>
    <cellStyle name="Normal 3 12 2 4 2 3 2" xfId="35424"/>
    <cellStyle name="Normal 3 12 2 4 2 4" xfId="35425"/>
    <cellStyle name="Normal 3 12 2 4 2 4 2" xfId="35426"/>
    <cellStyle name="Normal 3 12 2 4 2 5" xfId="35427"/>
    <cellStyle name="Normal 3 12 2 4 2 6" xfId="35428"/>
    <cellStyle name="Normal 3 12 2 4 2 7" xfId="35429"/>
    <cellStyle name="Normal 3 12 2 4 2 8" xfId="35430"/>
    <cellStyle name="Normal 3 12 2 4 3" xfId="35431"/>
    <cellStyle name="Normal 3 12 2 4 3 2" xfId="35432"/>
    <cellStyle name="Normal 3 12 2 4 3 3" xfId="35433"/>
    <cellStyle name="Normal 3 12 2 4 3 4" xfId="35434"/>
    <cellStyle name="Normal 3 12 2 4 3 5" xfId="35435"/>
    <cellStyle name="Normal 3 12 2 4 3 6" xfId="35436"/>
    <cellStyle name="Normal 3 12 2 4 3 7" xfId="35437"/>
    <cellStyle name="Normal 3 12 2 4 4" xfId="35438"/>
    <cellStyle name="Normal 3 12 2 4 4 2" xfId="35439"/>
    <cellStyle name="Normal 3 12 2 4 5" xfId="35440"/>
    <cellStyle name="Normal 3 12 2 4 5 2" xfId="35441"/>
    <cellStyle name="Normal 3 12 2 4 6" xfId="35442"/>
    <cellStyle name="Normal 3 12 2 4 7" xfId="35443"/>
    <cellStyle name="Normal 3 12 2 4 8" xfId="35444"/>
    <cellStyle name="Normal 3 12 2 4 9" xfId="35445"/>
    <cellStyle name="Normal 3 12 2 5" xfId="35446"/>
    <cellStyle name="Normal 3 12 2 5 2" xfId="35447"/>
    <cellStyle name="Normal 3 12 2 5 2 2" xfId="35448"/>
    <cellStyle name="Normal 3 12 2 5 2 3" xfId="35449"/>
    <cellStyle name="Normal 3 12 2 5 2 4" xfId="35450"/>
    <cellStyle name="Normal 3 12 2 5 2 5" xfId="35451"/>
    <cellStyle name="Normal 3 12 2 5 2 6" xfId="35452"/>
    <cellStyle name="Normal 3 12 2 5 2 7" xfId="35453"/>
    <cellStyle name="Normal 3 12 2 5 2 8" xfId="35454"/>
    <cellStyle name="Normal 3 12 2 5 3" xfId="35455"/>
    <cellStyle name="Normal 3 12 2 5 3 2" xfId="35456"/>
    <cellStyle name="Normal 3 12 2 5 4" xfId="35457"/>
    <cellStyle name="Normal 3 12 2 5 4 2" xfId="35458"/>
    <cellStyle name="Normal 3 12 2 5 5" xfId="35459"/>
    <cellStyle name="Normal 3 12 2 5 6" xfId="35460"/>
    <cellStyle name="Normal 3 12 2 5 7" xfId="35461"/>
    <cellStyle name="Normal 3 12 2 5 8" xfId="35462"/>
    <cellStyle name="Normal 3 12 2 6" xfId="35463"/>
    <cellStyle name="Normal 3 12 2 6 2" xfId="35464"/>
    <cellStyle name="Normal 3 12 2 6 3" xfId="35465"/>
    <cellStyle name="Normal 3 12 2 6 4" xfId="35466"/>
    <cellStyle name="Normal 3 12 2 6 5" xfId="35467"/>
    <cellStyle name="Normal 3 12 2 6 6" xfId="35468"/>
    <cellStyle name="Normal 3 12 2 6 7" xfId="35469"/>
    <cellStyle name="Normal 3 12 2 7" xfId="35470"/>
    <cellStyle name="Normal 3 12 2 7 2" xfId="35471"/>
    <cellStyle name="Normal 3 12 2 8" xfId="35472"/>
    <cellStyle name="Normal 3 12 2 8 2" xfId="35473"/>
    <cellStyle name="Normal 3 12 2 9" xfId="35474"/>
    <cellStyle name="Normal 3 12 3" xfId="35475"/>
    <cellStyle name="Normal 3 12 3 2" xfId="35476"/>
    <cellStyle name="Normal 3 12 3 2 2" xfId="35477"/>
    <cellStyle name="Normal 3 12 3 2 2 2" xfId="35478"/>
    <cellStyle name="Normal 3 12 3 2 2 3" xfId="35479"/>
    <cellStyle name="Normal 3 12 3 2 2 4" xfId="35480"/>
    <cellStyle name="Normal 3 12 3 2 2 5" xfId="35481"/>
    <cellStyle name="Normal 3 12 3 2 2 6" xfId="35482"/>
    <cellStyle name="Normal 3 12 3 2 2 7" xfId="35483"/>
    <cellStyle name="Normal 3 12 3 2 2 8" xfId="35484"/>
    <cellStyle name="Normal 3 12 3 2 3" xfId="35485"/>
    <cellStyle name="Normal 3 12 3 2 3 2" xfId="35486"/>
    <cellStyle name="Normal 3 12 3 2 4" xfId="35487"/>
    <cellStyle name="Normal 3 12 3 2 4 2" xfId="35488"/>
    <cellStyle name="Normal 3 12 3 2 5" xfId="35489"/>
    <cellStyle name="Normal 3 12 3 2 6" xfId="35490"/>
    <cellStyle name="Normal 3 12 3 2 7" xfId="35491"/>
    <cellStyle name="Normal 3 12 3 2 8" xfId="35492"/>
    <cellStyle name="Normal 3 12 3 3" xfId="35493"/>
    <cellStyle name="Normal 3 12 3 3 2" xfId="35494"/>
    <cellStyle name="Normal 3 12 3 3 3" xfId="35495"/>
    <cellStyle name="Normal 3 12 3 3 4" xfId="35496"/>
    <cellStyle name="Normal 3 12 3 3 5" xfId="35497"/>
    <cellStyle name="Normal 3 12 3 3 6" xfId="35498"/>
    <cellStyle name="Normal 3 12 3 3 7" xfId="35499"/>
    <cellStyle name="Normal 3 12 3 4" xfId="35500"/>
    <cellStyle name="Normal 3 12 3 4 2" xfId="35501"/>
    <cellStyle name="Normal 3 12 3 5" xfId="35502"/>
    <cellStyle name="Normal 3 12 3 5 2" xfId="35503"/>
    <cellStyle name="Normal 3 12 3 6" xfId="35504"/>
    <cellStyle name="Normal 3 12 3 7" xfId="35505"/>
    <cellStyle name="Normal 3 12 3 8" xfId="35506"/>
    <cellStyle name="Normal 3 12 3 9" xfId="35507"/>
    <cellStyle name="Normal 3 12 4" xfId="35508"/>
    <cellStyle name="Normal 3 12 4 2" xfId="35509"/>
    <cellStyle name="Normal 3 12 4 2 2" xfId="35510"/>
    <cellStyle name="Normal 3 12 4 2 2 2" xfId="35511"/>
    <cellStyle name="Normal 3 12 4 2 2 3" xfId="35512"/>
    <cellStyle name="Normal 3 12 4 2 2 4" xfId="35513"/>
    <cellStyle name="Normal 3 12 4 2 2 5" xfId="35514"/>
    <cellStyle name="Normal 3 12 4 2 2 6" xfId="35515"/>
    <cellStyle name="Normal 3 12 4 2 2 7" xfId="35516"/>
    <cellStyle name="Normal 3 12 4 2 2 8" xfId="35517"/>
    <cellStyle name="Normal 3 12 4 2 3" xfId="35518"/>
    <cellStyle name="Normal 3 12 4 2 3 2" xfId="35519"/>
    <cellStyle name="Normal 3 12 4 2 4" xfId="35520"/>
    <cellStyle name="Normal 3 12 4 2 4 2" xfId="35521"/>
    <cellStyle name="Normal 3 12 4 2 5" xfId="35522"/>
    <cellStyle name="Normal 3 12 4 2 6" xfId="35523"/>
    <cellStyle name="Normal 3 12 4 2 7" xfId="35524"/>
    <cellStyle name="Normal 3 12 4 2 8" xfId="35525"/>
    <cellStyle name="Normal 3 12 4 3" xfId="35526"/>
    <cellStyle name="Normal 3 12 4 3 2" xfId="35527"/>
    <cellStyle name="Normal 3 12 4 3 3" xfId="35528"/>
    <cellStyle name="Normal 3 12 4 3 4" xfId="35529"/>
    <cellStyle name="Normal 3 12 4 3 5" xfId="35530"/>
    <cellStyle name="Normal 3 12 4 3 6" xfId="35531"/>
    <cellStyle name="Normal 3 12 4 3 7" xfId="35532"/>
    <cellStyle name="Normal 3 12 4 4" xfId="35533"/>
    <cellStyle name="Normal 3 12 4 4 2" xfId="35534"/>
    <cellStyle name="Normal 3 12 4 5" xfId="35535"/>
    <cellStyle name="Normal 3 12 4 5 2" xfId="35536"/>
    <cellStyle name="Normal 3 12 4 6" xfId="35537"/>
    <cellStyle name="Normal 3 12 4 7" xfId="35538"/>
    <cellStyle name="Normal 3 12 4 8" xfId="35539"/>
    <cellStyle name="Normal 3 12 4 9" xfId="35540"/>
    <cellStyle name="Normal 3 12 5" xfId="35541"/>
    <cellStyle name="Normal 3 12 5 2" xfId="35542"/>
    <cellStyle name="Normal 3 12 5 2 2" xfId="35543"/>
    <cellStyle name="Normal 3 12 5 2 3" xfId="35544"/>
    <cellStyle name="Normal 3 12 5 2 4" xfId="35545"/>
    <cellStyle name="Normal 3 12 5 2 5" xfId="35546"/>
    <cellStyle name="Normal 3 12 5 2 6" xfId="35547"/>
    <cellStyle name="Normal 3 12 5 2 7" xfId="35548"/>
    <cellStyle name="Normal 3 12 5 2 8" xfId="35549"/>
    <cellStyle name="Normal 3 12 5 3" xfId="35550"/>
    <cellStyle name="Normal 3 12 5 3 2" xfId="35551"/>
    <cellStyle name="Normal 3 12 5 4" xfId="35552"/>
    <cellStyle name="Normal 3 12 5 4 2" xfId="35553"/>
    <cellStyle name="Normal 3 12 5 5" xfId="35554"/>
    <cellStyle name="Normal 3 12 5 6" xfId="35555"/>
    <cellStyle name="Normal 3 12 5 7" xfId="35556"/>
    <cellStyle name="Normal 3 12 5 8" xfId="35557"/>
    <cellStyle name="Normal 3 12 6" xfId="35558"/>
    <cellStyle name="Normal 3 12 6 2" xfId="35559"/>
    <cellStyle name="Normal 3 12 6 3" xfId="35560"/>
    <cellStyle name="Normal 3 12 6 4" xfId="35561"/>
    <cellStyle name="Normal 3 12 6 5" xfId="35562"/>
    <cellStyle name="Normal 3 12 6 6" xfId="35563"/>
    <cellStyle name="Normal 3 12 6 7" xfId="35564"/>
    <cellStyle name="Normal 3 12 7" xfId="35565"/>
    <cellStyle name="Normal 3 12 7 2" xfId="35566"/>
    <cellStyle name="Normal 3 12 8" xfId="35567"/>
    <cellStyle name="Normal 3 12 8 2" xfId="35568"/>
    <cellStyle name="Normal 3 12 9" xfId="35569"/>
    <cellStyle name="Normal 3 13" xfId="35570"/>
    <cellStyle name="Normal 3 13 10" xfId="35571"/>
    <cellStyle name="Normal 3 13 11" xfId="35572"/>
    <cellStyle name="Normal 3 13 12" xfId="35573"/>
    <cellStyle name="Normal 3 13 2" xfId="35574"/>
    <cellStyle name="Normal 3 13 2 10" xfId="35575"/>
    <cellStyle name="Normal 3 13 2 11" xfId="35576"/>
    <cellStyle name="Normal 3 13 2 12" xfId="35577"/>
    <cellStyle name="Normal 3 13 2 2" xfId="35578"/>
    <cellStyle name="Normal 3 13 2 2 2" xfId="35579"/>
    <cellStyle name="Normal 3 13 2 2 2 2" xfId="35580"/>
    <cellStyle name="Normal 3 13 2 2 2 2 2" xfId="35581"/>
    <cellStyle name="Normal 3 13 2 2 2 2 3" xfId="35582"/>
    <cellStyle name="Normal 3 13 2 2 2 2 4" xfId="35583"/>
    <cellStyle name="Normal 3 13 2 2 2 2 5" xfId="35584"/>
    <cellStyle name="Normal 3 13 2 2 2 2 6" xfId="35585"/>
    <cellStyle name="Normal 3 13 2 2 2 2 7" xfId="35586"/>
    <cellStyle name="Normal 3 13 2 2 2 2 8" xfId="35587"/>
    <cellStyle name="Normal 3 13 2 2 2 3" xfId="35588"/>
    <cellStyle name="Normal 3 13 2 2 2 3 2" xfId="35589"/>
    <cellStyle name="Normal 3 13 2 2 2 4" xfId="35590"/>
    <cellStyle name="Normal 3 13 2 2 2 4 2" xfId="35591"/>
    <cellStyle name="Normal 3 13 2 2 2 5" xfId="35592"/>
    <cellStyle name="Normal 3 13 2 2 2 6" xfId="35593"/>
    <cellStyle name="Normal 3 13 2 2 2 7" xfId="35594"/>
    <cellStyle name="Normal 3 13 2 2 2 8" xfId="35595"/>
    <cellStyle name="Normal 3 13 2 2 3" xfId="35596"/>
    <cellStyle name="Normal 3 13 2 2 3 2" xfId="35597"/>
    <cellStyle name="Normal 3 13 2 2 3 3" xfId="35598"/>
    <cellStyle name="Normal 3 13 2 2 3 4" xfId="35599"/>
    <cellStyle name="Normal 3 13 2 2 3 5" xfId="35600"/>
    <cellStyle name="Normal 3 13 2 2 3 6" xfId="35601"/>
    <cellStyle name="Normal 3 13 2 2 3 7" xfId="35602"/>
    <cellStyle name="Normal 3 13 2 2 4" xfId="35603"/>
    <cellStyle name="Normal 3 13 2 2 4 2" xfId="35604"/>
    <cellStyle name="Normal 3 13 2 2 5" xfId="35605"/>
    <cellStyle name="Normal 3 13 2 2 5 2" xfId="35606"/>
    <cellStyle name="Normal 3 13 2 2 6" xfId="35607"/>
    <cellStyle name="Normal 3 13 2 2 7" xfId="35608"/>
    <cellStyle name="Normal 3 13 2 2 8" xfId="35609"/>
    <cellStyle name="Normal 3 13 2 2 9" xfId="35610"/>
    <cellStyle name="Normal 3 13 2 3" xfId="35611"/>
    <cellStyle name="Normal 3 13 2 3 2" xfId="35612"/>
    <cellStyle name="Normal 3 13 2 3 2 2" xfId="35613"/>
    <cellStyle name="Normal 3 13 2 3 2 2 2" xfId="35614"/>
    <cellStyle name="Normal 3 13 2 3 2 2 3" xfId="35615"/>
    <cellStyle name="Normal 3 13 2 3 2 2 4" xfId="35616"/>
    <cellStyle name="Normal 3 13 2 3 2 2 5" xfId="35617"/>
    <cellStyle name="Normal 3 13 2 3 2 2 6" xfId="35618"/>
    <cellStyle name="Normal 3 13 2 3 2 2 7" xfId="35619"/>
    <cellStyle name="Normal 3 13 2 3 2 2 8" xfId="35620"/>
    <cellStyle name="Normal 3 13 2 3 2 3" xfId="35621"/>
    <cellStyle name="Normal 3 13 2 3 2 3 2" xfId="35622"/>
    <cellStyle name="Normal 3 13 2 3 2 4" xfId="35623"/>
    <cellStyle name="Normal 3 13 2 3 2 4 2" xfId="35624"/>
    <cellStyle name="Normal 3 13 2 3 2 5" xfId="35625"/>
    <cellStyle name="Normal 3 13 2 3 2 6" xfId="35626"/>
    <cellStyle name="Normal 3 13 2 3 2 7" xfId="35627"/>
    <cellStyle name="Normal 3 13 2 3 2 8" xfId="35628"/>
    <cellStyle name="Normal 3 13 2 3 3" xfId="35629"/>
    <cellStyle name="Normal 3 13 2 3 3 2" xfId="35630"/>
    <cellStyle name="Normal 3 13 2 3 3 3" xfId="35631"/>
    <cellStyle name="Normal 3 13 2 3 3 4" xfId="35632"/>
    <cellStyle name="Normal 3 13 2 3 3 5" xfId="35633"/>
    <cellStyle name="Normal 3 13 2 3 3 6" xfId="35634"/>
    <cellStyle name="Normal 3 13 2 3 3 7" xfId="35635"/>
    <cellStyle name="Normal 3 13 2 3 4" xfId="35636"/>
    <cellStyle name="Normal 3 13 2 3 4 2" xfId="35637"/>
    <cellStyle name="Normal 3 13 2 3 5" xfId="35638"/>
    <cellStyle name="Normal 3 13 2 3 5 2" xfId="35639"/>
    <cellStyle name="Normal 3 13 2 3 6" xfId="35640"/>
    <cellStyle name="Normal 3 13 2 3 7" xfId="35641"/>
    <cellStyle name="Normal 3 13 2 3 8" xfId="35642"/>
    <cellStyle name="Normal 3 13 2 3 9" xfId="35643"/>
    <cellStyle name="Normal 3 13 2 4" xfId="35644"/>
    <cellStyle name="Normal 3 13 2 4 2" xfId="35645"/>
    <cellStyle name="Normal 3 13 2 4 2 2" xfId="35646"/>
    <cellStyle name="Normal 3 13 2 4 2 2 2" xfId="35647"/>
    <cellStyle name="Normal 3 13 2 4 2 2 3" xfId="35648"/>
    <cellStyle name="Normal 3 13 2 4 2 2 4" xfId="35649"/>
    <cellStyle name="Normal 3 13 2 4 2 2 5" xfId="35650"/>
    <cellStyle name="Normal 3 13 2 4 2 2 6" xfId="35651"/>
    <cellStyle name="Normal 3 13 2 4 2 2 7" xfId="35652"/>
    <cellStyle name="Normal 3 13 2 4 2 2 8" xfId="35653"/>
    <cellStyle name="Normal 3 13 2 4 2 3" xfId="35654"/>
    <cellStyle name="Normal 3 13 2 4 2 3 2" xfId="35655"/>
    <cellStyle name="Normal 3 13 2 4 2 4" xfId="35656"/>
    <cellStyle name="Normal 3 13 2 4 2 4 2" xfId="35657"/>
    <cellStyle name="Normal 3 13 2 4 2 5" xfId="35658"/>
    <cellStyle name="Normal 3 13 2 4 2 6" xfId="35659"/>
    <cellStyle name="Normal 3 13 2 4 2 7" xfId="35660"/>
    <cellStyle name="Normal 3 13 2 4 2 8" xfId="35661"/>
    <cellStyle name="Normal 3 13 2 4 3" xfId="35662"/>
    <cellStyle name="Normal 3 13 2 4 3 2" xfId="35663"/>
    <cellStyle name="Normal 3 13 2 4 3 3" xfId="35664"/>
    <cellStyle name="Normal 3 13 2 4 3 4" xfId="35665"/>
    <cellStyle name="Normal 3 13 2 4 3 5" xfId="35666"/>
    <cellStyle name="Normal 3 13 2 4 3 6" xfId="35667"/>
    <cellStyle name="Normal 3 13 2 4 3 7" xfId="35668"/>
    <cellStyle name="Normal 3 13 2 4 4" xfId="35669"/>
    <cellStyle name="Normal 3 13 2 4 4 2" xfId="35670"/>
    <cellStyle name="Normal 3 13 2 4 5" xfId="35671"/>
    <cellStyle name="Normal 3 13 2 4 5 2" xfId="35672"/>
    <cellStyle name="Normal 3 13 2 4 6" xfId="35673"/>
    <cellStyle name="Normal 3 13 2 4 7" xfId="35674"/>
    <cellStyle name="Normal 3 13 2 4 8" xfId="35675"/>
    <cellStyle name="Normal 3 13 2 4 9" xfId="35676"/>
    <cellStyle name="Normal 3 13 2 5" xfId="35677"/>
    <cellStyle name="Normal 3 13 2 5 2" xfId="35678"/>
    <cellStyle name="Normal 3 13 2 5 2 2" xfId="35679"/>
    <cellStyle name="Normal 3 13 2 5 2 3" xfId="35680"/>
    <cellStyle name="Normal 3 13 2 5 2 4" xfId="35681"/>
    <cellStyle name="Normal 3 13 2 5 2 5" xfId="35682"/>
    <cellStyle name="Normal 3 13 2 5 2 6" xfId="35683"/>
    <cellStyle name="Normal 3 13 2 5 2 7" xfId="35684"/>
    <cellStyle name="Normal 3 13 2 5 2 8" xfId="35685"/>
    <cellStyle name="Normal 3 13 2 5 3" xfId="35686"/>
    <cellStyle name="Normal 3 13 2 5 3 2" xfId="35687"/>
    <cellStyle name="Normal 3 13 2 5 4" xfId="35688"/>
    <cellStyle name="Normal 3 13 2 5 4 2" xfId="35689"/>
    <cellStyle name="Normal 3 13 2 5 5" xfId="35690"/>
    <cellStyle name="Normal 3 13 2 5 6" xfId="35691"/>
    <cellStyle name="Normal 3 13 2 5 7" xfId="35692"/>
    <cellStyle name="Normal 3 13 2 5 8" xfId="35693"/>
    <cellStyle name="Normal 3 13 2 6" xfId="35694"/>
    <cellStyle name="Normal 3 13 2 6 2" xfId="35695"/>
    <cellStyle name="Normal 3 13 2 6 3" xfId="35696"/>
    <cellStyle name="Normal 3 13 2 6 4" xfId="35697"/>
    <cellStyle name="Normal 3 13 2 6 5" xfId="35698"/>
    <cellStyle name="Normal 3 13 2 6 6" xfId="35699"/>
    <cellStyle name="Normal 3 13 2 6 7" xfId="35700"/>
    <cellStyle name="Normal 3 13 2 7" xfId="35701"/>
    <cellStyle name="Normal 3 13 2 7 2" xfId="35702"/>
    <cellStyle name="Normal 3 13 2 8" xfId="35703"/>
    <cellStyle name="Normal 3 13 2 8 2" xfId="35704"/>
    <cellStyle name="Normal 3 13 2 9" xfId="35705"/>
    <cellStyle name="Normal 3 13 3" xfId="35706"/>
    <cellStyle name="Normal 3 13 3 2" xfId="35707"/>
    <cellStyle name="Normal 3 13 3 2 2" xfId="35708"/>
    <cellStyle name="Normal 3 13 3 2 2 2" xfId="35709"/>
    <cellStyle name="Normal 3 13 3 2 2 3" xfId="35710"/>
    <cellStyle name="Normal 3 13 3 2 2 4" xfId="35711"/>
    <cellStyle name="Normal 3 13 3 2 2 5" xfId="35712"/>
    <cellStyle name="Normal 3 13 3 2 2 6" xfId="35713"/>
    <cellStyle name="Normal 3 13 3 2 2 7" xfId="35714"/>
    <cellStyle name="Normal 3 13 3 2 2 8" xfId="35715"/>
    <cellStyle name="Normal 3 13 3 2 3" xfId="35716"/>
    <cellStyle name="Normal 3 13 3 2 3 2" xfId="35717"/>
    <cellStyle name="Normal 3 13 3 2 4" xfId="35718"/>
    <cellStyle name="Normal 3 13 3 2 4 2" xfId="35719"/>
    <cellStyle name="Normal 3 13 3 2 5" xfId="35720"/>
    <cellStyle name="Normal 3 13 3 2 6" xfId="35721"/>
    <cellStyle name="Normal 3 13 3 2 7" xfId="35722"/>
    <cellStyle name="Normal 3 13 3 2 8" xfId="35723"/>
    <cellStyle name="Normal 3 13 3 3" xfId="35724"/>
    <cellStyle name="Normal 3 13 3 3 2" xfId="35725"/>
    <cellStyle name="Normal 3 13 3 3 3" xfId="35726"/>
    <cellStyle name="Normal 3 13 3 3 4" xfId="35727"/>
    <cellStyle name="Normal 3 13 3 3 5" xfId="35728"/>
    <cellStyle name="Normal 3 13 3 3 6" xfId="35729"/>
    <cellStyle name="Normal 3 13 3 3 7" xfId="35730"/>
    <cellStyle name="Normal 3 13 3 4" xfId="35731"/>
    <cellStyle name="Normal 3 13 3 4 2" xfId="35732"/>
    <cellStyle name="Normal 3 13 3 5" xfId="35733"/>
    <cellStyle name="Normal 3 13 3 5 2" xfId="35734"/>
    <cellStyle name="Normal 3 13 3 6" xfId="35735"/>
    <cellStyle name="Normal 3 13 3 7" xfId="35736"/>
    <cellStyle name="Normal 3 13 3 8" xfId="35737"/>
    <cellStyle name="Normal 3 13 3 9" xfId="35738"/>
    <cellStyle name="Normal 3 13 4" xfId="35739"/>
    <cellStyle name="Normal 3 13 4 2" xfId="35740"/>
    <cellStyle name="Normal 3 13 4 2 2" xfId="35741"/>
    <cellStyle name="Normal 3 13 4 2 2 2" xfId="35742"/>
    <cellStyle name="Normal 3 13 4 2 2 3" xfId="35743"/>
    <cellStyle name="Normal 3 13 4 2 2 4" xfId="35744"/>
    <cellStyle name="Normal 3 13 4 2 2 5" xfId="35745"/>
    <cellStyle name="Normal 3 13 4 2 2 6" xfId="35746"/>
    <cellStyle name="Normal 3 13 4 2 2 7" xfId="35747"/>
    <cellStyle name="Normal 3 13 4 2 2 8" xfId="35748"/>
    <cellStyle name="Normal 3 13 4 2 3" xfId="35749"/>
    <cellStyle name="Normal 3 13 4 2 3 2" xfId="35750"/>
    <cellStyle name="Normal 3 13 4 2 4" xfId="35751"/>
    <cellStyle name="Normal 3 13 4 2 4 2" xfId="35752"/>
    <cellStyle name="Normal 3 13 4 2 5" xfId="35753"/>
    <cellStyle name="Normal 3 13 4 2 6" xfId="35754"/>
    <cellStyle name="Normal 3 13 4 2 7" xfId="35755"/>
    <cellStyle name="Normal 3 13 4 2 8" xfId="35756"/>
    <cellStyle name="Normal 3 13 4 3" xfId="35757"/>
    <cellStyle name="Normal 3 13 4 3 2" xfId="35758"/>
    <cellStyle name="Normal 3 13 4 3 3" xfId="35759"/>
    <cellStyle name="Normal 3 13 4 3 4" xfId="35760"/>
    <cellStyle name="Normal 3 13 4 3 5" xfId="35761"/>
    <cellStyle name="Normal 3 13 4 3 6" xfId="35762"/>
    <cellStyle name="Normal 3 13 4 3 7" xfId="35763"/>
    <cellStyle name="Normal 3 13 4 4" xfId="35764"/>
    <cellStyle name="Normal 3 13 4 4 2" xfId="35765"/>
    <cellStyle name="Normal 3 13 4 5" xfId="35766"/>
    <cellStyle name="Normal 3 13 4 5 2" xfId="35767"/>
    <cellStyle name="Normal 3 13 4 6" xfId="35768"/>
    <cellStyle name="Normal 3 13 4 7" xfId="35769"/>
    <cellStyle name="Normal 3 13 4 8" xfId="35770"/>
    <cellStyle name="Normal 3 13 4 9" xfId="35771"/>
    <cellStyle name="Normal 3 13 5" xfId="35772"/>
    <cellStyle name="Normal 3 13 5 2" xfId="35773"/>
    <cellStyle name="Normal 3 13 5 2 2" xfId="35774"/>
    <cellStyle name="Normal 3 13 5 2 3" xfId="35775"/>
    <cellStyle name="Normal 3 13 5 2 4" xfId="35776"/>
    <cellStyle name="Normal 3 13 5 2 5" xfId="35777"/>
    <cellStyle name="Normal 3 13 5 2 6" xfId="35778"/>
    <cellStyle name="Normal 3 13 5 2 7" xfId="35779"/>
    <cellStyle name="Normal 3 13 5 2 8" xfId="35780"/>
    <cellStyle name="Normal 3 13 5 3" xfId="35781"/>
    <cellStyle name="Normal 3 13 5 3 2" xfId="35782"/>
    <cellStyle name="Normal 3 13 5 4" xfId="35783"/>
    <cellStyle name="Normal 3 13 5 4 2" xfId="35784"/>
    <cellStyle name="Normal 3 13 5 5" xfId="35785"/>
    <cellStyle name="Normal 3 13 5 6" xfId="35786"/>
    <cellStyle name="Normal 3 13 5 7" xfId="35787"/>
    <cellStyle name="Normal 3 13 5 8" xfId="35788"/>
    <cellStyle name="Normal 3 13 6" xfId="35789"/>
    <cellStyle name="Normal 3 13 6 2" xfId="35790"/>
    <cellStyle name="Normal 3 13 6 3" xfId="35791"/>
    <cellStyle name="Normal 3 13 6 4" xfId="35792"/>
    <cellStyle name="Normal 3 13 6 5" xfId="35793"/>
    <cellStyle name="Normal 3 13 6 6" xfId="35794"/>
    <cellStyle name="Normal 3 13 6 7" xfId="35795"/>
    <cellStyle name="Normal 3 13 7" xfId="35796"/>
    <cellStyle name="Normal 3 13 7 2" xfId="35797"/>
    <cellStyle name="Normal 3 13 8" xfId="35798"/>
    <cellStyle name="Normal 3 13 8 2" xfId="35799"/>
    <cellStyle name="Normal 3 13 9" xfId="35800"/>
    <cellStyle name="Normal 3 14" xfId="35801"/>
    <cellStyle name="Normal 3 15" xfId="35802"/>
    <cellStyle name="Normal 3 16" xfId="35803"/>
    <cellStyle name="Normal 3 17" xfId="35804"/>
    <cellStyle name="Normal 3 18" xfId="35805"/>
    <cellStyle name="Normal 3 19" xfId="35806"/>
    <cellStyle name="Normal 3 2" xfId="79"/>
    <cellStyle name="Normal 3 2 10" xfId="35807"/>
    <cellStyle name="Normal 3 2 11" xfId="35808"/>
    <cellStyle name="Normal 3 2 12" xfId="35809"/>
    <cellStyle name="Normal 3 2 13" xfId="35810"/>
    <cellStyle name="Normal 3 2 2" xfId="35811"/>
    <cellStyle name="Normal 3 2 2 2" xfId="35812"/>
    <cellStyle name="Normal 3 2 2 2 2" xfId="35813"/>
    <cellStyle name="Normal 3 2 2 2 2 2" xfId="35814"/>
    <cellStyle name="Normal 3 2 2 2 2 3" xfId="35815"/>
    <cellStyle name="Normal 3 2 2 2 2 4" xfId="35816"/>
    <cellStyle name="Normal 3 2 2 2 2 5" xfId="35817"/>
    <cellStyle name="Normal 3 2 2 2 2 6" xfId="35818"/>
    <cellStyle name="Normal 3 2 2 2 2 7" xfId="35819"/>
    <cellStyle name="Normal 3 2 2 2 2 8" xfId="35820"/>
    <cellStyle name="Normal 3 2 2 2 3" xfId="35821"/>
    <cellStyle name="Normal 3 2 2 2 4" xfId="35822"/>
    <cellStyle name="Normal 3 2 2 2 5" xfId="35823"/>
    <cellStyle name="Normal 3 2 2 2 6" xfId="35824"/>
    <cellStyle name="Normal 3 2 2 2 7" xfId="35825"/>
    <cellStyle name="Normal 3 2 2 2 8" xfId="35826"/>
    <cellStyle name="Normal 3 2 2 3" xfId="35827"/>
    <cellStyle name="Normal 3 2 2 3 2" xfId="35828"/>
    <cellStyle name="Normal 3 2 2 4" xfId="35829"/>
    <cellStyle name="Normal 3 2 2 5" xfId="35830"/>
    <cellStyle name="Normal 3 2 2 6" xfId="35831"/>
    <cellStyle name="Normal 3 2 2 7" xfId="35832"/>
    <cellStyle name="Normal 3 2 2 8" xfId="35833"/>
    <cellStyle name="Normal 3 2 3" xfId="35834"/>
    <cellStyle name="Normal 3 2 3 2" xfId="35835"/>
    <cellStyle name="Normal 3 2 3 2 2" xfId="35836"/>
    <cellStyle name="Normal 3 2 3 2 2 2" xfId="35837"/>
    <cellStyle name="Normal 3 2 3 2 2 3" xfId="35838"/>
    <cellStyle name="Normal 3 2 3 2 2 4" xfId="35839"/>
    <cellStyle name="Normal 3 2 3 2 2 5" xfId="35840"/>
    <cellStyle name="Normal 3 2 3 2 2 6" xfId="35841"/>
    <cellStyle name="Normal 3 2 3 2 2 7" xfId="35842"/>
    <cellStyle name="Normal 3 2 3 2 2 8" xfId="35843"/>
    <cellStyle name="Normal 3 2 3 2 3" xfId="35844"/>
    <cellStyle name="Normal 3 2 3 2 4" xfId="35845"/>
    <cellStyle name="Normal 3 2 3 2 5" xfId="35846"/>
    <cellStyle name="Normal 3 2 3 2 6" xfId="35847"/>
    <cellStyle name="Normal 3 2 3 2 7" xfId="35848"/>
    <cellStyle name="Normal 3 2 3 2 8" xfId="35849"/>
    <cellStyle name="Normal 3 2 3 3" xfId="35850"/>
    <cellStyle name="Normal 3 2 3 3 2" xfId="35851"/>
    <cellStyle name="Normal 3 2 3 4" xfId="35852"/>
    <cellStyle name="Normal 3 2 3 5" xfId="35853"/>
    <cellStyle name="Normal 3 2 3 6" xfId="35854"/>
    <cellStyle name="Normal 3 2 3 7" xfId="35855"/>
    <cellStyle name="Normal 3 2 3 8" xfId="35856"/>
    <cellStyle name="Normal 3 2 4" xfId="35857"/>
    <cellStyle name="Normal 3 2 4 2" xfId="35858"/>
    <cellStyle name="Normal 3 2 4 2 2" xfId="35859"/>
    <cellStyle name="Normal 3 2 4 2 2 2" xfId="35860"/>
    <cellStyle name="Normal 3 2 4 2 2 3" xfId="35861"/>
    <cellStyle name="Normal 3 2 4 2 2 4" xfId="35862"/>
    <cellStyle name="Normal 3 2 4 2 2 5" xfId="35863"/>
    <cellStyle name="Normal 3 2 4 2 2 6" xfId="35864"/>
    <cellStyle name="Normal 3 2 4 2 2 7" xfId="35865"/>
    <cellStyle name="Normal 3 2 4 2 2 8" xfId="35866"/>
    <cellStyle name="Normal 3 2 4 2 3" xfId="35867"/>
    <cellStyle name="Normal 3 2 4 2 4" xfId="35868"/>
    <cellStyle name="Normal 3 2 4 2 5" xfId="35869"/>
    <cellStyle name="Normal 3 2 4 2 6" xfId="35870"/>
    <cellStyle name="Normal 3 2 4 2 7" xfId="35871"/>
    <cellStyle name="Normal 3 2 4 2 8" xfId="35872"/>
    <cellStyle name="Normal 3 2 4 3" xfId="35873"/>
    <cellStyle name="Normal 3 2 4 3 2" xfId="35874"/>
    <cellStyle name="Normal 3 2 4 4" xfId="35875"/>
    <cellStyle name="Normal 3 2 4 5" xfId="35876"/>
    <cellStyle name="Normal 3 2 4 6" xfId="35877"/>
    <cellStyle name="Normal 3 2 4 7" xfId="35878"/>
    <cellStyle name="Normal 3 2 4 8" xfId="35879"/>
    <cellStyle name="Normal 3 2 5" xfId="35880"/>
    <cellStyle name="Normal 3 2 5 2" xfId="35881"/>
    <cellStyle name="Normal 3 2 5 2 2" xfId="35882"/>
    <cellStyle name="Normal 3 2 5 2 2 2" xfId="35883"/>
    <cellStyle name="Normal 3 2 5 2 2 3" xfId="35884"/>
    <cellStyle name="Normal 3 2 5 2 2 4" xfId="35885"/>
    <cellStyle name="Normal 3 2 5 2 2 5" xfId="35886"/>
    <cellStyle name="Normal 3 2 5 2 2 6" xfId="35887"/>
    <cellStyle name="Normal 3 2 5 2 2 7" xfId="35888"/>
    <cellStyle name="Normal 3 2 5 2 2 8" xfId="35889"/>
    <cellStyle name="Normal 3 2 5 2 3" xfId="35890"/>
    <cellStyle name="Normal 3 2 5 2 4" xfId="35891"/>
    <cellStyle name="Normal 3 2 5 2 5" xfId="35892"/>
    <cellStyle name="Normal 3 2 5 2 6" xfId="35893"/>
    <cellStyle name="Normal 3 2 5 2 7" xfId="35894"/>
    <cellStyle name="Normal 3 2 5 2 8" xfId="35895"/>
    <cellStyle name="Normal 3 2 5 3" xfId="35896"/>
    <cellStyle name="Normal 3 2 5 3 2" xfId="35897"/>
    <cellStyle name="Normal 3 2 5 4" xfId="35898"/>
    <cellStyle name="Normal 3 2 5 5" xfId="35899"/>
    <cellStyle name="Normal 3 2 5 6" xfId="35900"/>
    <cellStyle name="Normal 3 2 5 7" xfId="35901"/>
    <cellStyle name="Normal 3 2 5 8" xfId="35902"/>
    <cellStyle name="Normal 3 2 6" xfId="35903"/>
    <cellStyle name="Normal 3 2 6 2" xfId="35904"/>
    <cellStyle name="Normal 3 2 6 2 2" xfId="35905"/>
    <cellStyle name="Normal 3 2 6 2 3" xfId="35906"/>
    <cellStyle name="Normal 3 2 6 2 4" xfId="35907"/>
    <cellStyle name="Normal 3 2 6 2 5" xfId="35908"/>
    <cellStyle name="Normal 3 2 6 2 6" xfId="35909"/>
    <cellStyle name="Normal 3 2 6 2 7" xfId="35910"/>
    <cellStyle name="Normal 3 2 6 2 8" xfId="35911"/>
    <cellStyle name="Normal 3 2 6 3" xfId="35912"/>
    <cellStyle name="Normal 3 2 6 4" xfId="35913"/>
    <cellStyle name="Normal 3 2 6 5" xfId="35914"/>
    <cellStyle name="Normal 3 2 6 6" xfId="35915"/>
    <cellStyle name="Normal 3 2 6 7" xfId="35916"/>
    <cellStyle name="Normal 3 2 6 8" xfId="35917"/>
    <cellStyle name="Normal 3 2 7" xfId="35918"/>
    <cellStyle name="Normal 3 2 7 2" xfId="35919"/>
    <cellStyle name="Normal 3 2 8" xfId="35920"/>
    <cellStyle name="Normal 3 2 8 2" xfId="35921"/>
    <cellStyle name="Normal 3 2 9" xfId="35922"/>
    <cellStyle name="Normal 3 3" xfId="35923"/>
    <cellStyle name="Normal 3 3 2" xfId="35924"/>
    <cellStyle name="Normal 3 3 3" xfId="35925"/>
    <cellStyle name="Normal 3 3 4" xfId="35926"/>
    <cellStyle name="Normal 3 3 5" xfId="35927"/>
    <cellStyle name="Normal 3 4" xfId="35928"/>
    <cellStyle name="Normal 3 4 10" xfId="35929"/>
    <cellStyle name="Normal 3 4 11" xfId="35930"/>
    <cellStyle name="Normal 3 4 12" xfId="35931"/>
    <cellStyle name="Normal 3 4 2" xfId="35932"/>
    <cellStyle name="Normal 3 4 2 10" xfId="35933"/>
    <cellStyle name="Normal 3 4 2 11" xfId="35934"/>
    <cellStyle name="Normal 3 4 2 12" xfId="35935"/>
    <cellStyle name="Normal 3 4 2 2" xfId="35936"/>
    <cellStyle name="Normal 3 4 2 2 2" xfId="35937"/>
    <cellStyle name="Normal 3 4 2 2 2 2" xfId="35938"/>
    <cellStyle name="Normal 3 4 2 2 2 2 2" xfId="35939"/>
    <cellStyle name="Normal 3 4 2 2 2 2 3" xfId="35940"/>
    <cellStyle name="Normal 3 4 2 2 2 2 4" xfId="35941"/>
    <cellStyle name="Normal 3 4 2 2 2 2 5" xfId="35942"/>
    <cellStyle name="Normal 3 4 2 2 2 2 6" xfId="35943"/>
    <cellStyle name="Normal 3 4 2 2 2 2 7" xfId="35944"/>
    <cellStyle name="Normal 3 4 2 2 2 2 8" xfId="35945"/>
    <cellStyle name="Normal 3 4 2 2 2 3" xfId="35946"/>
    <cellStyle name="Normal 3 4 2 2 2 3 2" xfId="35947"/>
    <cellStyle name="Normal 3 4 2 2 2 4" xfId="35948"/>
    <cellStyle name="Normal 3 4 2 2 2 4 2" xfId="35949"/>
    <cellStyle name="Normal 3 4 2 2 2 5" xfId="35950"/>
    <cellStyle name="Normal 3 4 2 2 2 6" xfId="35951"/>
    <cellStyle name="Normal 3 4 2 2 2 7" xfId="35952"/>
    <cellStyle name="Normal 3 4 2 2 2 8" xfId="35953"/>
    <cellStyle name="Normal 3 4 2 2 3" xfId="35954"/>
    <cellStyle name="Normal 3 4 2 2 3 2" xfId="35955"/>
    <cellStyle name="Normal 3 4 2 2 3 3" xfId="35956"/>
    <cellStyle name="Normal 3 4 2 2 3 4" xfId="35957"/>
    <cellStyle name="Normal 3 4 2 2 3 5" xfId="35958"/>
    <cellStyle name="Normal 3 4 2 2 3 6" xfId="35959"/>
    <cellStyle name="Normal 3 4 2 2 3 7" xfId="35960"/>
    <cellStyle name="Normal 3 4 2 2 4" xfId="35961"/>
    <cellStyle name="Normal 3 4 2 2 4 2" xfId="35962"/>
    <cellStyle name="Normal 3 4 2 2 5" xfId="35963"/>
    <cellStyle name="Normal 3 4 2 2 5 2" xfId="35964"/>
    <cellStyle name="Normal 3 4 2 2 6" xfId="35965"/>
    <cellStyle name="Normal 3 4 2 2 7" xfId="35966"/>
    <cellStyle name="Normal 3 4 2 2 8" xfId="35967"/>
    <cellStyle name="Normal 3 4 2 2 9" xfId="35968"/>
    <cellStyle name="Normal 3 4 2 3" xfId="35969"/>
    <cellStyle name="Normal 3 4 2 3 2" xfId="35970"/>
    <cellStyle name="Normal 3 4 2 3 2 2" xfId="35971"/>
    <cellStyle name="Normal 3 4 2 3 2 2 2" xfId="35972"/>
    <cellStyle name="Normal 3 4 2 3 2 2 3" xfId="35973"/>
    <cellStyle name="Normal 3 4 2 3 2 2 4" xfId="35974"/>
    <cellStyle name="Normal 3 4 2 3 2 2 5" xfId="35975"/>
    <cellStyle name="Normal 3 4 2 3 2 2 6" xfId="35976"/>
    <cellStyle name="Normal 3 4 2 3 2 2 7" xfId="35977"/>
    <cellStyle name="Normal 3 4 2 3 2 2 8" xfId="35978"/>
    <cellStyle name="Normal 3 4 2 3 2 3" xfId="35979"/>
    <cellStyle name="Normal 3 4 2 3 2 3 2" xfId="35980"/>
    <cellStyle name="Normal 3 4 2 3 2 4" xfId="35981"/>
    <cellStyle name="Normal 3 4 2 3 2 4 2" xfId="35982"/>
    <cellStyle name="Normal 3 4 2 3 2 5" xfId="35983"/>
    <cellStyle name="Normal 3 4 2 3 2 6" xfId="35984"/>
    <cellStyle name="Normal 3 4 2 3 2 7" xfId="35985"/>
    <cellStyle name="Normal 3 4 2 3 2 8" xfId="35986"/>
    <cellStyle name="Normal 3 4 2 3 3" xfId="35987"/>
    <cellStyle name="Normal 3 4 2 3 3 2" xfId="35988"/>
    <cellStyle name="Normal 3 4 2 3 3 3" xfId="35989"/>
    <cellStyle name="Normal 3 4 2 3 3 4" xfId="35990"/>
    <cellStyle name="Normal 3 4 2 3 3 5" xfId="35991"/>
    <cellStyle name="Normal 3 4 2 3 3 6" xfId="35992"/>
    <cellStyle name="Normal 3 4 2 3 3 7" xfId="35993"/>
    <cellStyle name="Normal 3 4 2 3 4" xfId="35994"/>
    <cellStyle name="Normal 3 4 2 3 4 2" xfId="35995"/>
    <cellStyle name="Normal 3 4 2 3 5" xfId="35996"/>
    <cellStyle name="Normal 3 4 2 3 5 2" xfId="35997"/>
    <cellStyle name="Normal 3 4 2 3 6" xfId="35998"/>
    <cellStyle name="Normal 3 4 2 3 7" xfId="35999"/>
    <cellStyle name="Normal 3 4 2 3 8" xfId="36000"/>
    <cellStyle name="Normal 3 4 2 3 9" xfId="36001"/>
    <cellStyle name="Normal 3 4 2 4" xfId="36002"/>
    <cellStyle name="Normal 3 4 2 4 2" xfId="36003"/>
    <cellStyle name="Normal 3 4 2 4 2 2" xfId="36004"/>
    <cellStyle name="Normal 3 4 2 4 2 2 2" xfId="36005"/>
    <cellStyle name="Normal 3 4 2 4 2 2 3" xfId="36006"/>
    <cellStyle name="Normal 3 4 2 4 2 2 4" xfId="36007"/>
    <cellStyle name="Normal 3 4 2 4 2 2 5" xfId="36008"/>
    <cellStyle name="Normal 3 4 2 4 2 2 6" xfId="36009"/>
    <cellStyle name="Normal 3 4 2 4 2 2 7" xfId="36010"/>
    <cellStyle name="Normal 3 4 2 4 2 2 8" xfId="36011"/>
    <cellStyle name="Normal 3 4 2 4 2 3" xfId="36012"/>
    <cellStyle name="Normal 3 4 2 4 2 3 2" xfId="36013"/>
    <cellStyle name="Normal 3 4 2 4 2 4" xfId="36014"/>
    <cellStyle name="Normal 3 4 2 4 2 4 2" xfId="36015"/>
    <cellStyle name="Normal 3 4 2 4 2 5" xfId="36016"/>
    <cellStyle name="Normal 3 4 2 4 2 6" xfId="36017"/>
    <cellStyle name="Normal 3 4 2 4 2 7" xfId="36018"/>
    <cellStyle name="Normal 3 4 2 4 2 8" xfId="36019"/>
    <cellStyle name="Normal 3 4 2 4 3" xfId="36020"/>
    <cellStyle name="Normal 3 4 2 4 3 2" xfId="36021"/>
    <cellStyle name="Normal 3 4 2 4 3 3" xfId="36022"/>
    <cellStyle name="Normal 3 4 2 4 3 4" xfId="36023"/>
    <cellStyle name="Normal 3 4 2 4 3 5" xfId="36024"/>
    <cellStyle name="Normal 3 4 2 4 3 6" xfId="36025"/>
    <cellStyle name="Normal 3 4 2 4 3 7" xfId="36026"/>
    <cellStyle name="Normal 3 4 2 4 4" xfId="36027"/>
    <cellStyle name="Normal 3 4 2 4 4 2" xfId="36028"/>
    <cellStyle name="Normal 3 4 2 4 5" xfId="36029"/>
    <cellStyle name="Normal 3 4 2 4 5 2" xfId="36030"/>
    <cellStyle name="Normal 3 4 2 4 6" xfId="36031"/>
    <cellStyle name="Normal 3 4 2 4 7" xfId="36032"/>
    <cellStyle name="Normal 3 4 2 4 8" xfId="36033"/>
    <cellStyle name="Normal 3 4 2 4 9" xfId="36034"/>
    <cellStyle name="Normal 3 4 2 5" xfId="36035"/>
    <cellStyle name="Normal 3 4 2 5 2" xfId="36036"/>
    <cellStyle name="Normal 3 4 2 5 2 2" xfId="36037"/>
    <cellStyle name="Normal 3 4 2 5 2 3" xfId="36038"/>
    <cellStyle name="Normal 3 4 2 5 2 4" xfId="36039"/>
    <cellStyle name="Normal 3 4 2 5 2 5" xfId="36040"/>
    <cellStyle name="Normal 3 4 2 5 2 6" xfId="36041"/>
    <cellStyle name="Normal 3 4 2 5 2 7" xfId="36042"/>
    <cellStyle name="Normal 3 4 2 5 2 8" xfId="36043"/>
    <cellStyle name="Normal 3 4 2 5 3" xfId="36044"/>
    <cellStyle name="Normal 3 4 2 5 3 2" xfId="36045"/>
    <cellStyle name="Normal 3 4 2 5 4" xfId="36046"/>
    <cellStyle name="Normal 3 4 2 5 4 2" xfId="36047"/>
    <cellStyle name="Normal 3 4 2 5 5" xfId="36048"/>
    <cellStyle name="Normal 3 4 2 5 6" xfId="36049"/>
    <cellStyle name="Normal 3 4 2 5 7" xfId="36050"/>
    <cellStyle name="Normal 3 4 2 5 8" xfId="36051"/>
    <cellStyle name="Normal 3 4 2 6" xfId="36052"/>
    <cellStyle name="Normal 3 4 2 6 2" xfId="36053"/>
    <cellStyle name="Normal 3 4 2 6 3" xfId="36054"/>
    <cellStyle name="Normal 3 4 2 6 4" xfId="36055"/>
    <cellStyle name="Normal 3 4 2 6 5" xfId="36056"/>
    <cellStyle name="Normal 3 4 2 6 6" xfId="36057"/>
    <cellStyle name="Normal 3 4 2 6 7" xfId="36058"/>
    <cellStyle name="Normal 3 4 2 7" xfId="36059"/>
    <cellStyle name="Normal 3 4 2 7 2" xfId="36060"/>
    <cellStyle name="Normal 3 4 2 8" xfId="36061"/>
    <cellStyle name="Normal 3 4 2 8 2" xfId="36062"/>
    <cellStyle name="Normal 3 4 2 9" xfId="36063"/>
    <cellStyle name="Normal 3 4 3" xfId="36064"/>
    <cellStyle name="Normal 3 4 3 2" xfId="36065"/>
    <cellStyle name="Normal 3 4 3 2 2" xfId="36066"/>
    <cellStyle name="Normal 3 4 3 2 2 2" xfId="36067"/>
    <cellStyle name="Normal 3 4 3 2 2 3" xfId="36068"/>
    <cellStyle name="Normal 3 4 3 2 2 4" xfId="36069"/>
    <cellStyle name="Normal 3 4 3 2 2 5" xfId="36070"/>
    <cellStyle name="Normal 3 4 3 2 2 6" xfId="36071"/>
    <cellStyle name="Normal 3 4 3 2 2 7" xfId="36072"/>
    <cellStyle name="Normal 3 4 3 2 2 8" xfId="36073"/>
    <cellStyle name="Normal 3 4 3 2 3" xfId="36074"/>
    <cellStyle name="Normal 3 4 3 2 3 2" xfId="36075"/>
    <cellStyle name="Normal 3 4 3 2 4" xfId="36076"/>
    <cellStyle name="Normal 3 4 3 2 4 2" xfId="36077"/>
    <cellStyle name="Normal 3 4 3 2 5" xfId="36078"/>
    <cellStyle name="Normal 3 4 3 2 6" xfId="36079"/>
    <cellStyle name="Normal 3 4 3 2 7" xfId="36080"/>
    <cellStyle name="Normal 3 4 3 2 8" xfId="36081"/>
    <cellStyle name="Normal 3 4 3 3" xfId="36082"/>
    <cellStyle name="Normal 3 4 3 3 2" xfId="36083"/>
    <cellStyle name="Normal 3 4 3 3 3" xfId="36084"/>
    <cellStyle name="Normal 3 4 3 3 4" xfId="36085"/>
    <cellStyle name="Normal 3 4 3 3 5" xfId="36086"/>
    <cellStyle name="Normal 3 4 3 3 6" xfId="36087"/>
    <cellStyle name="Normal 3 4 3 3 7" xfId="36088"/>
    <cellStyle name="Normal 3 4 3 4" xfId="36089"/>
    <cellStyle name="Normal 3 4 3 4 2" xfId="36090"/>
    <cellStyle name="Normal 3 4 3 5" xfId="36091"/>
    <cellStyle name="Normal 3 4 3 5 2" xfId="36092"/>
    <cellStyle name="Normal 3 4 3 6" xfId="36093"/>
    <cellStyle name="Normal 3 4 3 7" xfId="36094"/>
    <cellStyle name="Normal 3 4 3 8" xfId="36095"/>
    <cellStyle name="Normal 3 4 3 9" xfId="36096"/>
    <cellStyle name="Normal 3 4 4" xfId="36097"/>
    <cellStyle name="Normal 3 4 4 2" xfId="36098"/>
    <cellStyle name="Normal 3 4 4 2 2" xfId="36099"/>
    <cellStyle name="Normal 3 4 4 2 2 2" xfId="36100"/>
    <cellStyle name="Normal 3 4 4 2 2 3" xfId="36101"/>
    <cellStyle name="Normal 3 4 4 2 2 4" xfId="36102"/>
    <cellStyle name="Normal 3 4 4 2 2 5" xfId="36103"/>
    <cellStyle name="Normal 3 4 4 2 2 6" xfId="36104"/>
    <cellStyle name="Normal 3 4 4 2 2 7" xfId="36105"/>
    <cellStyle name="Normal 3 4 4 2 2 8" xfId="36106"/>
    <cellStyle name="Normal 3 4 4 2 3" xfId="36107"/>
    <cellStyle name="Normal 3 4 4 2 3 2" xfId="36108"/>
    <cellStyle name="Normal 3 4 4 2 4" xfId="36109"/>
    <cellStyle name="Normal 3 4 4 2 4 2" xfId="36110"/>
    <cellStyle name="Normal 3 4 4 2 5" xfId="36111"/>
    <cellStyle name="Normal 3 4 4 2 6" xfId="36112"/>
    <cellStyle name="Normal 3 4 4 2 7" xfId="36113"/>
    <cellStyle name="Normal 3 4 4 2 8" xfId="36114"/>
    <cellStyle name="Normal 3 4 4 3" xfId="36115"/>
    <cellStyle name="Normal 3 4 4 3 2" xfId="36116"/>
    <cellStyle name="Normal 3 4 4 3 3" xfId="36117"/>
    <cellStyle name="Normal 3 4 4 3 4" xfId="36118"/>
    <cellStyle name="Normal 3 4 4 3 5" xfId="36119"/>
    <cellStyle name="Normal 3 4 4 3 6" xfId="36120"/>
    <cellStyle name="Normal 3 4 4 3 7" xfId="36121"/>
    <cellStyle name="Normal 3 4 4 4" xfId="36122"/>
    <cellStyle name="Normal 3 4 4 4 2" xfId="36123"/>
    <cellStyle name="Normal 3 4 4 5" xfId="36124"/>
    <cellStyle name="Normal 3 4 4 5 2" xfId="36125"/>
    <cellStyle name="Normal 3 4 4 6" xfId="36126"/>
    <cellStyle name="Normal 3 4 4 7" xfId="36127"/>
    <cellStyle name="Normal 3 4 4 8" xfId="36128"/>
    <cellStyle name="Normal 3 4 4 9" xfId="36129"/>
    <cellStyle name="Normal 3 4 5" xfId="36130"/>
    <cellStyle name="Normal 3 4 5 2" xfId="36131"/>
    <cellStyle name="Normal 3 4 5 2 2" xfId="36132"/>
    <cellStyle name="Normal 3 4 5 2 3" xfId="36133"/>
    <cellStyle name="Normal 3 4 5 2 4" xfId="36134"/>
    <cellStyle name="Normal 3 4 5 2 5" xfId="36135"/>
    <cellStyle name="Normal 3 4 5 2 6" xfId="36136"/>
    <cellStyle name="Normal 3 4 5 2 7" xfId="36137"/>
    <cellStyle name="Normal 3 4 5 2 8" xfId="36138"/>
    <cellStyle name="Normal 3 4 5 3" xfId="36139"/>
    <cellStyle name="Normal 3 4 5 3 2" xfId="36140"/>
    <cellStyle name="Normal 3 4 5 4" xfId="36141"/>
    <cellStyle name="Normal 3 4 5 4 2" xfId="36142"/>
    <cellStyle name="Normal 3 4 5 5" xfId="36143"/>
    <cellStyle name="Normal 3 4 5 6" xfId="36144"/>
    <cellStyle name="Normal 3 4 5 7" xfId="36145"/>
    <cellStyle name="Normal 3 4 5 8" xfId="36146"/>
    <cellStyle name="Normal 3 4 6" xfId="36147"/>
    <cellStyle name="Normal 3 4 6 2" xfId="36148"/>
    <cellStyle name="Normal 3 4 6 3" xfId="36149"/>
    <cellStyle name="Normal 3 4 6 4" xfId="36150"/>
    <cellStyle name="Normal 3 4 6 5" xfId="36151"/>
    <cellStyle name="Normal 3 4 6 6" xfId="36152"/>
    <cellStyle name="Normal 3 4 6 7" xfId="36153"/>
    <cellStyle name="Normal 3 4 7" xfId="36154"/>
    <cellStyle name="Normal 3 4 7 2" xfId="36155"/>
    <cellStyle name="Normal 3 4 8" xfId="36156"/>
    <cellStyle name="Normal 3 4 8 2" xfId="36157"/>
    <cellStyle name="Normal 3 4 9" xfId="36158"/>
    <cellStyle name="Normal 3 5" xfId="36159"/>
    <cellStyle name="Normal 3 5 10" xfId="36160"/>
    <cellStyle name="Normal 3 5 11" xfId="36161"/>
    <cellStyle name="Normal 3 5 12" xfId="36162"/>
    <cellStyle name="Normal 3 5 2" xfId="36163"/>
    <cellStyle name="Normal 3 5 2 10" xfId="36164"/>
    <cellStyle name="Normal 3 5 2 11" xfId="36165"/>
    <cellStyle name="Normal 3 5 2 12" xfId="36166"/>
    <cellStyle name="Normal 3 5 2 2" xfId="36167"/>
    <cellStyle name="Normal 3 5 2 2 2" xfId="36168"/>
    <cellStyle name="Normal 3 5 2 2 2 2" xfId="36169"/>
    <cellStyle name="Normal 3 5 2 2 2 2 2" xfId="36170"/>
    <cellStyle name="Normal 3 5 2 2 2 2 3" xfId="36171"/>
    <cellStyle name="Normal 3 5 2 2 2 2 4" xfId="36172"/>
    <cellStyle name="Normal 3 5 2 2 2 2 5" xfId="36173"/>
    <cellStyle name="Normal 3 5 2 2 2 2 6" xfId="36174"/>
    <cellStyle name="Normal 3 5 2 2 2 2 7" xfId="36175"/>
    <cellStyle name="Normal 3 5 2 2 2 2 8" xfId="36176"/>
    <cellStyle name="Normal 3 5 2 2 2 3" xfId="36177"/>
    <cellStyle name="Normal 3 5 2 2 2 3 2" xfId="36178"/>
    <cellStyle name="Normal 3 5 2 2 2 4" xfId="36179"/>
    <cellStyle name="Normal 3 5 2 2 2 4 2" xfId="36180"/>
    <cellStyle name="Normal 3 5 2 2 2 5" xfId="36181"/>
    <cellStyle name="Normal 3 5 2 2 2 6" xfId="36182"/>
    <cellStyle name="Normal 3 5 2 2 2 7" xfId="36183"/>
    <cellStyle name="Normal 3 5 2 2 2 8" xfId="36184"/>
    <cellStyle name="Normal 3 5 2 2 3" xfId="36185"/>
    <cellStyle name="Normal 3 5 2 2 3 2" xfId="36186"/>
    <cellStyle name="Normal 3 5 2 2 3 3" xfId="36187"/>
    <cellStyle name="Normal 3 5 2 2 3 4" xfId="36188"/>
    <cellStyle name="Normal 3 5 2 2 3 5" xfId="36189"/>
    <cellStyle name="Normal 3 5 2 2 3 6" xfId="36190"/>
    <cellStyle name="Normal 3 5 2 2 3 7" xfId="36191"/>
    <cellStyle name="Normal 3 5 2 2 4" xfId="36192"/>
    <cellStyle name="Normal 3 5 2 2 4 2" xfId="36193"/>
    <cellStyle name="Normal 3 5 2 2 5" xfId="36194"/>
    <cellStyle name="Normal 3 5 2 2 5 2" xfId="36195"/>
    <cellStyle name="Normal 3 5 2 2 6" xfId="36196"/>
    <cellStyle name="Normal 3 5 2 2 7" xfId="36197"/>
    <cellStyle name="Normal 3 5 2 2 8" xfId="36198"/>
    <cellStyle name="Normal 3 5 2 2 9" xfId="36199"/>
    <cellStyle name="Normal 3 5 2 3" xfId="36200"/>
    <cellStyle name="Normal 3 5 2 3 2" xfId="36201"/>
    <cellStyle name="Normal 3 5 2 3 2 2" xfId="36202"/>
    <cellStyle name="Normal 3 5 2 3 2 2 2" xfId="36203"/>
    <cellStyle name="Normal 3 5 2 3 2 2 3" xfId="36204"/>
    <cellStyle name="Normal 3 5 2 3 2 2 4" xfId="36205"/>
    <cellStyle name="Normal 3 5 2 3 2 2 5" xfId="36206"/>
    <cellStyle name="Normal 3 5 2 3 2 2 6" xfId="36207"/>
    <cellStyle name="Normal 3 5 2 3 2 2 7" xfId="36208"/>
    <cellStyle name="Normal 3 5 2 3 2 2 8" xfId="36209"/>
    <cellStyle name="Normal 3 5 2 3 2 3" xfId="36210"/>
    <cellStyle name="Normal 3 5 2 3 2 3 2" xfId="36211"/>
    <cellStyle name="Normal 3 5 2 3 2 4" xfId="36212"/>
    <cellStyle name="Normal 3 5 2 3 2 4 2" xfId="36213"/>
    <cellStyle name="Normal 3 5 2 3 2 5" xfId="36214"/>
    <cellStyle name="Normal 3 5 2 3 2 6" xfId="36215"/>
    <cellStyle name="Normal 3 5 2 3 2 7" xfId="36216"/>
    <cellStyle name="Normal 3 5 2 3 2 8" xfId="36217"/>
    <cellStyle name="Normal 3 5 2 3 3" xfId="36218"/>
    <cellStyle name="Normal 3 5 2 3 3 2" xfId="36219"/>
    <cellStyle name="Normal 3 5 2 3 3 3" xfId="36220"/>
    <cellStyle name="Normal 3 5 2 3 3 4" xfId="36221"/>
    <cellStyle name="Normal 3 5 2 3 3 5" xfId="36222"/>
    <cellStyle name="Normal 3 5 2 3 3 6" xfId="36223"/>
    <cellStyle name="Normal 3 5 2 3 3 7" xfId="36224"/>
    <cellStyle name="Normal 3 5 2 3 4" xfId="36225"/>
    <cellStyle name="Normal 3 5 2 3 4 2" xfId="36226"/>
    <cellStyle name="Normal 3 5 2 3 5" xfId="36227"/>
    <cellStyle name="Normal 3 5 2 3 5 2" xfId="36228"/>
    <cellStyle name="Normal 3 5 2 3 6" xfId="36229"/>
    <cellStyle name="Normal 3 5 2 3 7" xfId="36230"/>
    <cellStyle name="Normal 3 5 2 3 8" xfId="36231"/>
    <cellStyle name="Normal 3 5 2 3 9" xfId="36232"/>
    <cellStyle name="Normal 3 5 2 4" xfId="36233"/>
    <cellStyle name="Normal 3 5 2 4 2" xfId="36234"/>
    <cellStyle name="Normal 3 5 2 4 2 2" xfId="36235"/>
    <cellStyle name="Normal 3 5 2 4 2 2 2" xfId="36236"/>
    <cellStyle name="Normal 3 5 2 4 2 2 3" xfId="36237"/>
    <cellStyle name="Normal 3 5 2 4 2 2 4" xfId="36238"/>
    <cellStyle name="Normal 3 5 2 4 2 2 5" xfId="36239"/>
    <cellStyle name="Normal 3 5 2 4 2 2 6" xfId="36240"/>
    <cellStyle name="Normal 3 5 2 4 2 2 7" xfId="36241"/>
    <cellStyle name="Normal 3 5 2 4 2 2 8" xfId="36242"/>
    <cellStyle name="Normal 3 5 2 4 2 3" xfId="36243"/>
    <cellStyle name="Normal 3 5 2 4 2 3 2" xfId="36244"/>
    <cellStyle name="Normal 3 5 2 4 2 4" xfId="36245"/>
    <cellStyle name="Normal 3 5 2 4 2 4 2" xfId="36246"/>
    <cellStyle name="Normal 3 5 2 4 2 5" xfId="36247"/>
    <cellStyle name="Normal 3 5 2 4 2 6" xfId="36248"/>
    <cellStyle name="Normal 3 5 2 4 2 7" xfId="36249"/>
    <cellStyle name="Normal 3 5 2 4 2 8" xfId="36250"/>
    <cellStyle name="Normal 3 5 2 4 3" xfId="36251"/>
    <cellStyle name="Normal 3 5 2 4 3 2" xfId="36252"/>
    <cellStyle name="Normal 3 5 2 4 3 3" xfId="36253"/>
    <cellStyle name="Normal 3 5 2 4 3 4" xfId="36254"/>
    <cellStyle name="Normal 3 5 2 4 3 5" xfId="36255"/>
    <cellStyle name="Normal 3 5 2 4 3 6" xfId="36256"/>
    <cellStyle name="Normal 3 5 2 4 3 7" xfId="36257"/>
    <cellStyle name="Normal 3 5 2 4 4" xfId="36258"/>
    <cellStyle name="Normal 3 5 2 4 4 2" xfId="36259"/>
    <cellStyle name="Normal 3 5 2 4 5" xfId="36260"/>
    <cellStyle name="Normal 3 5 2 4 5 2" xfId="36261"/>
    <cellStyle name="Normal 3 5 2 4 6" xfId="36262"/>
    <cellStyle name="Normal 3 5 2 4 7" xfId="36263"/>
    <cellStyle name="Normal 3 5 2 4 8" xfId="36264"/>
    <cellStyle name="Normal 3 5 2 4 9" xfId="36265"/>
    <cellStyle name="Normal 3 5 2 5" xfId="36266"/>
    <cellStyle name="Normal 3 5 2 5 2" xfId="36267"/>
    <cellStyle name="Normal 3 5 2 5 2 2" xfId="36268"/>
    <cellStyle name="Normal 3 5 2 5 2 3" xfId="36269"/>
    <cellStyle name="Normal 3 5 2 5 2 4" xfId="36270"/>
    <cellStyle name="Normal 3 5 2 5 2 5" xfId="36271"/>
    <cellStyle name="Normal 3 5 2 5 2 6" xfId="36272"/>
    <cellStyle name="Normal 3 5 2 5 2 7" xfId="36273"/>
    <cellStyle name="Normal 3 5 2 5 2 8" xfId="36274"/>
    <cellStyle name="Normal 3 5 2 5 3" xfId="36275"/>
    <cellStyle name="Normal 3 5 2 5 3 2" xfId="36276"/>
    <cellStyle name="Normal 3 5 2 5 4" xfId="36277"/>
    <cellStyle name="Normal 3 5 2 5 4 2" xfId="36278"/>
    <cellStyle name="Normal 3 5 2 5 5" xfId="36279"/>
    <cellStyle name="Normal 3 5 2 5 6" xfId="36280"/>
    <cellStyle name="Normal 3 5 2 5 7" xfId="36281"/>
    <cellStyle name="Normal 3 5 2 5 8" xfId="36282"/>
    <cellStyle name="Normal 3 5 2 6" xfId="36283"/>
    <cellStyle name="Normal 3 5 2 6 2" xfId="36284"/>
    <cellStyle name="Normal 3 5 2 6 3" xfId="36285"/>
    <cellStyle name="Normal 3 5 2 6 4" xfId="36286"/>
    <cellStyle name="Normal 3 5 2 6 5" xfId="36287"/>
    <cellStyle name="Normal 3 5 2 6 6" xfId="36288"/>
    <cellStyle name="Normal 3 5 2 6 7" xfId="36289"/>
    <cellStyle name="Normal 3 5 2 7" xfId="36290"/>
    <cellStyle name="Normal 3 5 2 7 2" xfId="36291"/>
    <cellStyle name="Normal 3 5 2 8" xfId="36292"/>
    <cellStyle name="Normal 3 5 2 8 2" xfId="36293"/>
    <cellStyle name="Normal 3 5 2 9" xfId="36294"/>
    <cellStyle name="Normal 3 5 3" xfId="36295"/>
    <cellStyle name="Normal 3 5 3 2" xfId="36296"/>
    <cellStyle name="Normal 3 5 3 2 2" xfId="36297"/>
    <cellStyle name="Normal 3 5 3 2 2 2" xfId="36298"/>
    <cellStyle name="Normal 3 5 3 2 2 3" xfId="36299"/>
    <cellStyle name="Normal 3 5 3 2 2 4" xfId="36300"/>
    <cellStyle name="Normal 3 5 3 2 2 5" xfId="36301"/>
    <cellStyle name="Normal 3 5 3 2 2 6" xfId="36302"/>
    <cellStyle name="Normal 3 5 3 2 2 7" xfId="36303"/>
    <cellStyle name="Normal 3 5 3 2 2 8" xfId="36304"/>
    <cellStyle name="Normal 3 5 3 2 3" xfId="36305"/>
    <cellStyle name="Normal 3 5 3 2 3 2" xfId="36306"/>
    <cellStyle name="Normal 3 5 3 2 4" xfId="36307"/>
    <cellStyle name="Normal 3 5 3 2 4 2" xfId="36308"/>
    <cellStyle name="Normal 3 5 3 2 5" xfId="36309"/>
    <cellStyle name="Normal 3 5 3 2 6" xfId="36310"/>
    <cellStyle name="Normal 3 5 3 2 7" xfId="36311"/>
    <cellStyle name="Normal 3 5 3 2 8" xfId="36312"/>
    <cellStyle name="Normal 3 5 3 3" xfId="36313"/>
    <cellStyle name="Normal 3 5 3 3 2" xfId="36314"/>
    <cellStyle name="Normal 3 5 3 3 3" xfId="36315"/>
    <cellStyle name="Normal 3 5 3 3 4" xfId="36316"/>
    <cellStyle name="Normal 3 5 3 3 5" xfId="36317"/>
    <cellStyle name="Normal 3 5 3 3 6" xfId="36318"/>
    <cellStyle name="Normal 3 5 3 3 7" xfId="36319"/>
    <cellStyle name="Normal 3 5 3 4" xfId="36320"/>
    <cellStyle name="Normal 3 5 3 4 2" xfId="36321"/>
    <cellStyle name="Normal 3 5 3 5" xfId="36322"/>
    <cellStyle name="Normal 3 5 3 5 2" xfId="36323"/>
    <cellStyle name="Normal 3 5 3 6" xfId="36324"/>
    <cellStyle name="Normal 3 5 3 7" xfId="36325"/>
    <cellStyle name="Normal 3 5 3 8" xfId="36326"/>
    <cellStyle name="Normal 3 5 3 9" xfId="36327"/>
    <cellStyle name="Normal 3 5 4" xfId="36328"/>
    <cellStyle name="Normal 3 5 4 2" xfId="36329"/>
    <cellStyle name="Normal 3 5 4 2 2" xfId="36330"/>
    <cellStyle name="Normal 3 5 4 2 2 2" xfId="36331"/>
    <cellStyle name="Normal 3 5 4 2 2 3" xfId="36332"/>
    <cellStyle name="Normal 3 5 4 2 2 4" xfId="36333"/>
    <cellStyle name="Normal 3 5 4 2 2 5" xfId="36334"/>
    <cellStyle name="Normal 3 5 4 2 2 6" xfId="36335"/>
    <cellStyle name="Normal 3 5 4 2 2 7" xfId="36336"/>
    <cellStyle name="Normal 3 5 4 2 2 8" xfId="36337"/>
    <cellStyle name="Normal 3 5 4 2 3" xfId="36338"/>
    <cellStyle name="Normal 3 5 4 2 3 2" xfId="36339"/>
    <cellStyle name="Normal 3 5 4 2 4" xfId="36340"/>
    <cellStyle name="Normal 3 5 4 2 4 2" xfId="36341"/>
    <cellStyle name="Normal 3 5 4 2 5" xfId="36342"/>
    <cellStyle name="Normal 3 5 4 2 6" xfId="36343"/>
    <cellStyle name="Normal 3 5 4 2 7" xfId="36344"/>
    <cellStyle name="Normal 3 5 4 2 8" xfId="36345"/>
    <cellStyle name="Normal 3 5 4 3" xfId="36346"/>
    <cellStyle name="Normal 3 5 4 3 2" xfId="36347"/>
    <cellStyle name="Normal 3 5 4 3 3" xfId="36348"/>
    <cellStyle name="Normal 3 5 4 3 4" xfId="36349"/>
    <cellStyle name="Normal 3 5 4 3 5" xfId="36350"/>
    <cellStyle name="Normal 3 5 4 3 6" xfId="36351"/>
    <cellStyle name="Normal 3 5 4 3 7" xfId="36352"/>
    <cellStyle name="Normal 3 5 4 4" xfId="36353"/>
    <cellStyle name="Normal 3 5 4 4 2" xfId="36354"/>
    <cellStyle name="Normal 3 5 4 5" xfId="36355"/>
    <cellStyle name="Normal 3 5 4 5 2" xfId="36356"/>
    <cellStyle name="Normal 3 5 4 6" xfId="36357"/>
    <cellStyle name="Normal 3 5 4 7" xfId="36358"/>
    <cellStyle name="Normal 3 5 4 8" xfId="36359"/>
    <cellStyle name="Normal 3 5 4 9" xfId="36360"/>
    <cellStyle name="Normal 3 5 5" xfId="36361"/>
    <cellStyle name="Normal 3 5 5 2" xfId="36362"/>
    <cellStyle name="Normal 3 5 5 2 2" xfId="36363"/>
    <cellStyle name="Normal 3 5 5 2 3" xfId="36364"/>
    <cellStyle name="Normal 3 5 5 2 4" xfId="36365"/>
    <cellStyle name="Normal 3 5 5 2 5" xfId="36366"/>
    <cellStyle name="Normal 3 5 5 2 6" xfId="36367"/>
    <cellStyle name="Normal 3 5 5 2 7" xfId="36368"/>
    <cellStyle name="Normal 3 5 5 2 8" xfId="36369"/>
    <cellStyle name="Normal 3 5 5 3" xfId="36370"/>
    <cellStyle name="Normal 3 5 5 3 2" xfId="36371"/>
    <cellStyle name="Normal 3 5 5 4" xfId="36372"/>
    <cellStyle name="Normal 3 5 5 4 2" xfId="36373"/>
    <cellStyle name="Normal 3 5 5 5" xfId="36374"/>
    <cellStyle name="Normal 3 5 5 6" xfId="36375"/>
    <cellStyle name="Normal 3 5 5 7" xfId="36376"/>
    <cellStyle name="Normal 3 5 5 8" xfId="36377"/>
    <cellStyle name="Normal 3 5 6" xfId="36378"/>
    <cellStyle name="Normal 3 5 6 2" xfId="36379"/>
    <cellStyle name="Normal 3 5 6 3" xfId="36380"/>
    <cellStyle name="Normal 3 5 6 4" xfId="36381"/>
    <cellStyle name="Normal 3 5 6 5" xfId="36382"/>
    <cellStyle name="Normal 3 5 6 6" xfId="36383"/>
    <cellStyle name="Normal 3 5 6 7" xfId="36384"/>
    <cellStyle name="Normal 3 5 7" xfId="36385"/>
    <cellStyle name="Normal 3 5 7 2" xfId="36386"/>
    <cellStyle name="Normal 3 5 8" xfId="36387"/>
    <cellStyle name="Normal 3 5 8 2" xfId="36388"/>
    <cellStyle name="Normal 3 5 9" xfId="36389"/>
    <cellStyle name="Normal 3 6" xfId="36390"/>
    <cellStyle name="Normal 3 6 10" xfId="36391"/>
    <cellStyle name="Normal 3 6 11" xfId="36392"/>
    <cellStyle name="Normal 3 6 12" xfId="36393"/>
    <cellStyle name="Normal 3 6 2" xfId="36394"/>
    <cellStyle name="Normal 3 6 2 10" xfId="36395"/>
    <cellStyle name="Normal 3 6 2 11" xfId="36396"/>
    <cellStyle name="Normal 3 6 2 12" xfId="36397"/>
    <cellStyle name="Normal 3 6 2 2" xfId="36398"/>
    <cellStyle name="Normal 3 6 2 2 2" xfId="36399"/>
    <cellStyle name="Normal 3 6 2 2 2 2" xfId="36400"/>
    <cellStyle name="Normal 3 6 2 2 2 2 2" xfId="36401"/>
    <cellStyle name="Normal 3 6 2 2 2 2 3" xfId="36402"/>
    <cellStyle name="Normal 3 6 2 2 2 2 4" xfId="36403"/>
    <cellStyle name="Normal 3 6 2 2 2 2 5" xfId="36404"/>
    <cellStyle name="Normal 3 6 2 2 2 2 6" xfId="36405"/>
    <cellStyle name="Normal 3 6 2 2 2 2 7" xfId="36406"/>
    <cellStyle name="Normal 3 6 2 2 2 2 8" xfId="36407"/>
    <cellStyle name="Normal 3 6 2 2 2 3" xfId="36408"/>
    <cellStyle name="Normal 3 6 2 2 2 3 2" xfId="36409"/>
    <cellStyle name="Normal 3 6 2 2 2 4" xfId="36410"/>
    <cellStyle name="Normal 3 6 2 2 2 4 2" xfId="36411"/>
    <cellStyle name="Normal 3 6 2 2 2 5" xfId="36412"/>
    <cellStyle name="Normal 3 6 2 2 2 6" xfId="36413"/>
    <cellStyle name="Normal 3 6 2 2 2 7" xfId="36414"/>
    <cellStyle name="Normal 3 6 2 2 2 8" xfId="36415"/>
    <cellStyle name="Normal 3 6 2 2 3" xfId="36416"/>
    <cellStyle name="Normal 3 6 2 2 3 2" xfId="36417"/>
    <cellStyle name="Normal 3 6 2 2 3 3" xfId="36418"/>
    <cellStyle name="Normal 3 6 2 2 3 4" xfId="36419"/>
    <cellStyle name="Normal 3 6 2 2 3 5" xfId="36420"/>
    <cellStyle name="Normal 3 6 2 2 3 6" xfId="36421"/>
    <cellStyle name="Normal 3 6 2 2 3 7" xfId="36422"/>
    <cellStyle name="Normal 3 6 2 2 4" xfId="36423"/>
    <cellStyle name="Normal 3 6 2 2 4 2" xfId="36424"/>
    <cellStyle name="Normal 3 6 2 2 5" xfId="36425"/>
    <cellStyle name="Normal 3 6 2 2 5 2" xfId="36426"/>
    <cellStyle name="Normal 3 6 2 2 6" xfId="36427"/>
    <cellStyle name="Normal 3 6 2 2 7" xfId="36428"/>
    <cellStyle name="Normal 3 6 2 2 8" xfId="36429"/>
    <cellStyle name="Normal 3 6 2 2 9" xfId="36430"/>
    <cellStyle name="Normal 3 6 2 3" xfId="36431"/>
    <cellStyle name="Normal 3 6 2 3 2" xfId="36432"/>
    <cellStyle name="Normal 3 6 2 3 2 2" xfId="36433"/>
    <cellStyle name="Normal 3 6 2 3 2 2 2" xfId="36434"/>
    <cellStyle name="Normal 3 6 2 3 2 2 3" xfId="36435"/>
    <cellStyle name="Normal 3 6 2 3 2 2 4" xfId="36436"/>
    <cellStyle name="Normal 3 6 2 3 2 2 5" xfId="36437"/>
    <cellStyle name="Normal 3 6 2 3 2 2 6" xfId="36438"/>
    <cellStyle name="Normal 3 6 2 3 2 2 7" xfId="36439"/>
    <cellStyle name="Normal 3 6 2 3 2 2 8" xfId="36440"/>
    <cellStyle name="Normal 3 6 2 3 2 3" xfId="36441"/>
    <cellStyle name="Normal 3 6 2 3 2 3 2" xfId="36442"/>
    <cellStyle name="Normal 3 6 2 3 2 4" xfId="36443"/>
    <cellStyle name="Normal 3 6 2 3 2 4 2" xfId="36444"/>
    <cellStyle name="Normal 3 6 2 3 2 5" xfId="36445"/>
    <cellStyle name="Normal 3 6 2 3 2 6" xfId="36446"/>
    <cellStyle name="Normal 3 6 2 3 2 7" xfId="36447"/>
    <cellStyle name="Normal 3 6 2 3 2 8" xfId="36448"/>
    <cellStyle name="Normal 3 6 2 3 3" xfId="36449"/>
    <cellStyle name="Normal 3 6 2 3 3 2" xfId="36450"/>
    <cellStyle name="Normal 3 6 2 3 3 3" xfId="36451"/>
    <cellStyle name="Normal 3 6 2 3 3 4" xfId="36452"/>
    <cellStyle name="Normal 3 6 2 3 3 5" xfId="36453"/>
    <cellStyle name="Normal 3 6 2 3 3 6" xfId="36454"/>
    <cellStyle name="Normal 3 6 2 3 3 7" xfId="36455"/>
    <cellStyle name="Normal 3 6 2 3 4" xfId="36456"/>
    <cellStyle name="Normal 3 6 2 3 4 2" xfId="36457"/>
    <cellStyle name="Normal 3 6 2 3 5" xfId="36458"/>
    <cellStyle name="Normal 3 6 2 3 5 2" xfId="36459"/>
    <cellStyle name="Normal 3 6 2 3 6" xfId="36460"/>
    <cellStyle name="Normal 3 6 2 3 7" xfId="36461"/>
    <cellStyle name="Normal 3 6 2 3 8" xfId="36462"/>
    <cellStyle name="Normal 3 6 2 3 9" xfId="36463"/>
    <cellStyle name="Normal 3 6 2 4" xfId="36464"/>
    <cellStyle name="Normal 3 6 2 4 2" xfId="36465"/>
    <cellStyle name="Normal 3 6 2 4 2 2" xfId="36466"/>
    <cellStyle name="Normal 3 6 2 4 2 2 2" xfId="36467"/>
    <cellStyle name="Normal 3 6 2 4 2 2 3" xfId="36468"/>
    <cellStyle name="Normal 3 6 2 4 2 2 4" xfId="36469"/>
    <cellStyle name="Normal 3 6 2 4 2 2 5" xfId="36470"/>
    <cellStyle name="Normal 3 6 2 4 2 2 6" xfId="36471"/>
    <cellStyle name="Normal 3 6 2 4 2 2 7" xfId="36472"/>
    <cellStyle name="Normal 3 6 2 4 2 2 8" xfId="36473"/>
    <cellStyle name="Normal 3 6 2 4 2 3" xfId="36474"/>
    <cellStyle name="Normal 3 6 2 4 2 3 2" xfId="36475"/>
    <cellStyle name="Normal 3 6 2 4 2 4" xfId="36476"/>
    <cellStyle name="Normal 3 6 2 4 2 4 2" xfId="36477"/>
    <cellStyle name="Normal 3 6 2 4 2 5" xfId="36478"/>
    <cellStyle name="Normal 3 6 2 4 2 6" xfId="36479"/>
    <cellStyle name="Normal 3 6 2 4 2 7" xfId="36480"/>
    <cellStyle name="Normal 3 6 2 4 2 8" xfId="36481"/>
    <cellStyle name="Normal 3 6 2 4 3" xfId="36482"/>
    <cellStyle name="Normal 3 6 2 4 3 2" xfId="36483"/>
    <cellStyle name="Normal 3 6 2 4 3 3" xfId="36484"/>
    <cellStyle name="Normal 3 6 2 4 3 4" xfId="36485"/>
    <cellStyle name="Normal 3 6 2 4 3 5" xfId="36486"/>
    <cellStyle name="Normal 3 6 2 4 3 6" xfId="36487"/>
    <cellStyle name="Normal 3 6 2 4 3 7" xfId="36488"/>
    <cellStyle name="Normal 3 6 2 4 4" xfId="36489"/>
    <cellStyle name="Normal 3 6 2 4 4 2" xfId="36490"/>
    <cellStyle name="Normal 3 6 2 4 5" xfId="36491"/>
    <cellStyle name="Normal 3 6 2 4 5 2" xfId="36492"/>
    <cellStyle name="Normal 3 6 2 4 6" xfId="36493"/>
    <cellStyle name="Normal 3 6 2 4 7" xfId="36494"/>
    <cellStyle name="Normal 3 6 2 4 8" xfId="36495"/>
    <cellStyle name="Normal 3 6 2 4 9" xfId="36496"/>
    <cellStyle name="Normal 3 6 2 5" xfId="36497"/>
    <cellStyle name="Normal 3 6 2 5 2" xfId="36498"/>
    <cellStyle name="Normal 3 6 2 5 2 2" xfId="36499"/>
    <cellStyle name="Normal 3 6 2 5 2 3" xfId="36500"/>
    <cellStyle name="Normal 3 6 2 5 2 4" xfId="36501"/>
    <cellStyle name="Normal 3 6 2 5 2 5" xfId="36502"/>
    <cellStyle name="Normal 3 6 2 5 2 6" xfId="36503"/>
    <cellStyle name="Normal 3 6 2 5 2 7" xfId="36504"/>
    <cellStyle name="Normal 3 6 2 5 2 8" xfId="36505"/>
    <cellStyle name="Normal 3 6 2 5 3" xfId="36506"/>
    <cellStyle name="Normal 3 6 2 5 3 2" xfId="36507"/>
    <cellStyle name="Normal 3 6 2 5 4" xfId="36508"/>
    <cellStyle name="Normal 3 6 2 5 4 2" xfId="36509"/>
    <cellStyle name="Normal 3 6 2 5 5" xfId="36510"/>
    <cellStyle name="Normal 3 6 2 5 6" xfId="36511"/>
    <cellStyle name="Normal 3 6 2 5 7" xfId="36512"/>
    <cellStyle name="Normal 3 6 2 5 8" xfId="36513"/>
    <cellStyle name="Normal 3 6 2 6" xfId="36514"/>
    <cellStyle name="Normal 3 6 2 6 2" xfId="36515"/>
    <cellStyle name="Normal 3 6 2 6 3" xfId="36516"/>
    <cellStyle name="Normal 3 6 2 6 4" xfId="36517"/>
    <cellStyle name="Normal 3 6 2 6 5" xfId="36518"/>
    <cellStyle name="Normal 3 6 2 6 6" xfId="36519"/>
    <cellStyle name="Normal 3 6 2 6 7" xfId="36520"/>
    <cellStyle name="Normal 3 6 2 7" xfId="36521"/>
    <cellStyle name="Normal 3 6 2 7 2" xfId="36522"/>
    <cellStyle name="Normal 3 6 2 8" xfId="36523"/>
    <cellStyle name="Normal 3 6 2 8 2" xfId="36524"/>
    <cellStyle name="Normal 3 6 2 9" xfId="36525"/>
    <cellStyle name="Normal 3 6 3" xfId="36526"/>
    <cellStyle name="Normal 3 6 3 2" xfId="36527"/>
    <cellStyle name="Normal 3 6 3 2 2" xfId="36528"/>
    <cellStyle name="Normal 3 6 3 2 2 2" xfId="36529"/>
    <cellStyle name="Normal 3 6 3 2 2 3" xfId="36530"/>
    <cellStyle name="Normal 3 6 3 2 2 4" xfId="36531"/>
    <cellStyle name="Normal 3 6 3 2 2 5" xfId="36532"/>
    <cellStyle name="Normal 3 6 3 2 2 6" xfId="36533"/>
    <cellStyle name="Normal 3 6 3 2 2 7" xfId="36534"/>
    <cellStyle name="Normal 3 6 3 2 2 8" xfId="36535"/>
    <cellStyle name="Normal 3 6 3 2 3" xfId="36536"/>
    <cellStyle name="Normal 3 6 3 2 3 2" xfId="36537"/>
    <cellStyle name="Normal 3 6 3 2 4" xfId="36538"/>
    <cellStyle name="Normal 3 6 3 2 4 2" xfId="36539"/>
    <cellStyle name="Normal 3 6 3 2 5" xfId="36540"/>
    <cellStyle name="Normal 3 6 3 2 6" xfId="36541"/>
    <cellStyle name="Normal 3 6 3 2 7" xfId="36542"/>
    <cellStyle name="Normal 3 6 3 2 8" xfId="36543"/>
    <cellStyle name="Normal 3 6 3 3" xfId="36544"/>
    <cellStyle name="Normal 3 6 3 3 2" xfId="36545"/>
    <cellStyle name="Normal 3 6 3 3 3" xfId="36546"/>
    <cellStyle name="Normal 3 6 3 3 4" xfId="36547"/>
    <cellStyle name="Normal 3 6 3 3 5" xfId="36548"/>
    <cellStyle name="Normal 3 6 3 3 6" xfId="36549"/>
    <cellStyle name="Normal 3 6 3 3 7" xfId="36550"/>
    <cellStyle name="Normal 3 6 3 4" xfId="36551"/>
    <cellStyle name="Normal 3 6 3 4 2" xfId="36552"/>
    <cellStyle name="Normal 3 6 3 5" xfId="36553"/>
    <cellStyle name="Normal 3 6 3 5 2" xfId="36554"/>
    <cellStyle name="Normal 3 6 3 6" xfId="36555"/>
    <cellStyle name="Normal 3 6 3 7" xfId="36556"/>
    <cellStyle name="Normal 3 6 3 8" xfId="36557"/>
    <cellStyle name="Normal 3 6 3 9" xfId="36558"/>
    <cellStyle name="Normal 3 6 4" xfId="36559"/>
    <cellStyle name="Normal 3 6 4 2" xfId="36560"/>
    <cellStyle name="Normal 3 6 4 2 2" xfId="36561"/>
    <cellStyle name="Normal 3 6 4 2 2 2" xfId="36562"/>
    <cellStyle name="Normal 3 6 4 2 2 3" xfId="36563"/>
    <cellStyle name="Normal 3 6 4 2 2 4" xfId="36564"/>
    <cellStyle name="Normal 3 6 4 2 2 5" xfId="36565"/>
    <cellStyle name="Normal 3 6 4 2 2 6" xfId="36566"/>
    <cellStyle name="Normal 3 6 4 2 2 7" xfId="36567"/>
    <cellStyle name="Normal 3 6 4 2 2 8" xfId="36568"/>
    <cellStyle name="Normal 3 6 4 2 3" xfId="36569"/>
    <cellStyle name="Normal 3 6 4 2 3 2" xfId="36570"/>
    <cellStyle name="Normal 3 6 4 2 4" xfId="36571"/>
    <cellStyle name="Normal 3 6 4 2 4 2" xfId="36572"/>
    <cellStyle name="Normal 3 6 4 2 5" xfId="36573"/>
    <cellStyle name="Normal 3 6 4 2 6" xfId="36574"/>
    <cellStyle name="Normal 3 6 4 2 7" xfId="36575"/>
    <cellStyle name="Normal 3 6 4 2 8" xfId="36576"/>
    <cellStyle name="Normal 3 6 4 3" xfId="36577"/>
    <cellStyle name="Normal 3 6 4 3 2" xfId="36578"/>
    <cellStyle name="Normal 3 6 4 3 3" xfId="36579"/>
    <cellStyle name="Normal 3 6 4 3 4" xfId="36580"/>
    <cellStyle name="Normal 3 6 4 3 5" xfId="36581"/>
    <cellStyle name="Normal 3 6 4 3 6" xfId="36582"/>
    <cellStyle name="Normal 3 6 4 3 7" xfId="36583"/>
    <cellStyle name="Normal 3 6 4 4" xfId="36584"/>
    <cellStyle name="Normal 3 6 4 4 2" xfId="36585"/>
    <cellStyle name="Normal 3 6 4 5" xfId="36586"/>
    <cellStyle name="Normal 3 6 4 5 2" xfId="36587"/>
    <cellStyle name="Normal 3 6 4 6" xfId="36588"/>
    <cellStyle name="Normal 3 6 4 7" xfId="36589"/>
    <cellStyle name="Normal 3 6 4 8" xfId="36590"/>
    <cellStyle name="Normal 3 6 4 9" xfId="36591"/>
    <cellStyle name="Normal 3 6 5" xfId="36592"/>
    <cellStyle name="Normal 3 6 5 2" xfId="36593"/>
    <cellStyle name="Normal 3 6 5 2 2" xfId="36594"/>
    <cellStyle name="Normal 3 6 5 2 3" xfId="36595"/>
    <cellStyle name="Normal 3 6 5 2 4" xfId="36596"/>
    <cellStyle name="Normal 3 6 5 2 5" xfId="36597"/>
    <cellStyle name="Normal 3 6 5 2 6" xfId="36598"/>
    <cellStyle name="Normal 3 6 5 2 7" xfId="36599"/>
    <cellStyle name="Normal 3 6 5 2 8" xfId="36600"/>
    <cellStyle name="Normal 3 6 5 3" xfId="36601"/>
    <cellStyle name="Normal 3 6 5 3 2" xfId="36602"/>
    <cellStyle name="Normal 3 6 5 4" xfId="36603"/>
    <cellStyle name="Normal 3 6 5 4 2" xfId="36604"/>
    <cellStyle name="Normal 3 6 5 5" xfId="36605"/>
    <cellStyle name="Normal 3 6 5 6" xfId="36606"/>
    <cellStyle name="Normal 3 6 5 7" xfId="36607"/>
    <cellStyle name="Normal 3 6 5 8" xfId="36608"/>
    <cellStyle name="Normal 3 6 6" xfId="36609"/>
    <cellStyle name="Normal 3 6 6 2" xfId="36610"/>
    <cellStyle name="Normal 3 6 6 3" xfId="36611"/>
    <cellStyle name="Normal 3 6 6 4" xfId="36612"/>
    <cellStyle name="Normal 3 6 6 5" xfId="36613"/>
    <cellStyle name="Normal 3 6 6 6" xfId="36614"/>
    <cellStyle name="Normal 3 6 6 7" xfId="36615"/>
    <cellStyle name="Normal 3 6 7" xfId="36616"/>
    <cellStyle name="Normal 3 6 7 2" xfId="36617"/>
    <cellStyle name="Normal 3 6 8" xfId="36618"/>
    <cellStyle name="Normal 3 6 8 2" xfId="36619"/>
    <cellStyle name="Normal 3 6 9" xfId="36620"/>
    <cellStyle name="Normal 3 7" xfId="36621"/>
    <cellStyle name="Normal 3 7 10" xfId="36622"/>
    <cellStyle name="Normal 3 7 11" xfId="36623"/>
    <cellStyle name="Normal 3 7 12" xfId="36624"/>
    <cellStyle name="Normal 3 7 2" xfId="36625"/>
    <cellStyle name="Normal 3 7 2 10" xfId="36626"/>
    <cellStyle name="Normal 3 7 2 11" xfId="36627"/>
    <cellStyle name="Normal 3 7 2 12" xfId="36628"/>
    <cellStyle name="Normal 3 7 2 2" xfId="36629"/>
    <cellStyle name="Normal 3 7 2 2 2" xfId="36630"/>
    <cellStyle name="Normal 3 7 2 2 2 2" xfId="36631"/>
    <cellStyle name="Normal 3 7 2 2 2 2 2" xfId="36632"/>
    <cellStyle name="Normal 3 7 2 2 2 2 3" xfId="36633"/>
    <cellStyle name="Normal 3 7 2 2 2 2 4" xfId="36634"/>
    <cellStyle name="Normal 3 7 2 2 2 2 5" xfId="36635"/>
    <cellStyle name="Normal 3 7 2 2 2 2 6" xfId="36636"/>
    <cellStyle name="Normal 3 7 2 2 2 2 7" xfId="36637"/>
    <cellStyle name="Normal 3 7 2 2 2 2 8" xfId="36638"/>
    <cellStyle name="Normal 3 7 2 2 2 3" xfId="36639"/>
    <cellStyle name="Normal 3 7 2 2 2 3 2" xfId="36640"/>
    <cellStyle name="Normal 3 7 2 2 2 4" xfId="36641"/>
    <cellStyle name="Normal 3 7 2 2 2 4 2" xfId="36642"/>
    <cellStyle name="Normal 3 7 2 2 2 5" xfId="36643"/>
    <cellStyle name="Normal 3 7 2 2 2 6" xfId="36644"/>
    <cellStyle name="Normal 3 7 2 2 2 7" xfId="36645"/>
    <cellStyle name="Normal 3 7 2 2 2 8" xfId="36646"/>
    <cellStyle name="Normal 3 7 2 2 3" xfId="36647"/>
    <cellStyle name="Normal 3 7 2 2 3 2" xfId="36648"/>
    <cellStyle name="Normal 3 7 2 2 3 3" xfId="36649"/>
    <cellStyle name="Normal 3 7 2 2 3 4" xfId="36650"/>
    <cellStyle name="Normal 3 7 2 2 3 5" xfId="36651"/>
    <cellStyle name="Normal 3 7 2 2 3 6" xfId="36652"/>
    <cellStyle name="Normal 3 7 2 2 3 7" xfId="36653"/>
    <cellStyle name="Normal 3 7 2 2 4" xfId="36654"/>
    <cellStyle name="Normal 3 7 2 2 4 2" xfId="36655"/>
    <cellStyle name="Normal 3 7 2 2 5" xfId="36656"/>
    <cellStyle name="Normal 3 7 2 2 5 2" xfId="36657"/>
    <cellStyle name="Normal 3 7 2 2 6" xfId="36658"/>
    <cellStyle name="Normal 3 7 2 2 7" xfId="36659"/>
    <cellStyle name="Normal 3 7 2 2 8" xfId="36660"/>
    <cellStyle name="Normal 3 7 2 2 9" xfId="36661"/>
    <cellStyle name="Normal 3 7 2 3" xfId="36662"/>
    <cellStyle name="Normal 3 7 2 3 2" xfId="36663"/>
    <cellStyle name="Normal 3 7 2 3 2 2" xfId="36664"/>
    <cellStyle name="Normal 3 7 2 3 2 2 2" xfId="36665"/>
    <cellStyle name="Normal 3 7 2 3 2 2 3" xfId="36666"/>
    <cellStyle name="Normal 3 7 2 3 2 2 4" xfId="36667"/>
    <cellStyle name="Normal 3 7 2 3 2 2 5" xfId="36668"/>
    <cellStyle name="Normal 3 7 2 3 2 2 6" xfId="36669"/>
    <cellStyle name="Normal 3 7 2 3 2 2 7" xfId="36670"/>
    <cellStyle name="Normal 3 7 2 3 2 2 8" xfId="36671"/>
    <cellStyle name="Normal 3 7 2 3 2 3" xfId="36672"/>
    <cellStyle name="Normal 3 7 2 3 2 3 2" xfId="36673"/>
    <cellStyle name="Normal 3 7 2 3 2 4" xfId="36674"/>
    <cellStyle name="Normal 3 7 2 3 2 4 2" xfId="36675"/>
    <cellStyle name="Normal 3 7 2 3 2 5" xfId="36676"/>
    <cellStyle name="Normal 3 7 2 3 2 6" xfId="36677"/>
    <cellStyle name="Normal 3 7 2 3 2 7" xfId="36678"/>
    <cellStyle name="Normal 3 7 2 3 2 8" xfId="36679"/>
    <cellStyle name="Normal 3 7 2 3 3" xfId="36680"/>
    <cellStyle name="Normal 3 7 2 3 3 2" xfId="36681"/>
    <cellStyle name="Normal 3 7 2 3 3 3" xfId="36682"/>
    <cellStyle name="Normal 3 7 2 3 3 4" xfId="36683"/>
    <cellStyle name="Normal 3 7 2 3 3 5" xfId="36684"/>
    <cellStyle name="Normal 3 7 2 3 3 6" xfId="36685"/>
    <cellStyle name="Normal 3 7 2 3 3 7" xfId="36686"/>
    <cellStyle name="Normal 3 7 2 3 4" xfId="36687"/>
    <cellStyle name="Normal 3 7 2 3 4 2" xfId="36688"/>
    <cellStyle name="Normal 3 7 2 3 5" xfId="36689"/>
    <cellStyle name="Normal 3 7 2 3 5 2" xfId="36690"/>
    <cellStyle name="Normal 3 7 2 3 6" xfId="36691"/>
    <cellStyle name="Normal 3 7 2 3 7" xfId="36692"/>
    <cellStyle name="Normal 3 7 2 3 8" xfId="36693"/>
    <cellStyle name="Normal 3 7 2 3 9" xfId="36694"/>
    <cellStyle name="Normal 3 7 2 4" xfId="36695"/>
    <cellStyle name="Normal 3 7 2 4 2" xfId="36696"/>
    <cellStyle name="Normal 3 7 2 4 2 2" xfId="36697"/>
    <cellStyle name="Normal 3 7 2 4 2 2 2" xfId="36698"/>
    <cellStyle name="Normal 3 7 2 4 2 2 3" xfId="36699"/>
    <cellStyle name="Normal 3 7 2 4 2 2 4" xfId="36700"/>
    <cellStyle name="Normal 3 7 2 4 2 2 5" xfId="36701"/>
    <cellStyle name="Normal 3 7 2 4 2 2 6" xfId="36702"/>
    <cellStyle name="Normal 3 7 2 4 2 2 7" xfId="36703"/>
    <cellStyle name="Normal 3 7 2 4 2 2 8" xfId="36704"/>
    <cellStyle name="Normal 3 7 2 4 2 3" xfId="36705"/>
    <cellStyle name="Normal 3 7 2 4 2 3 2" xfId="36706"/>
    <cellStyle name="Normal 3 7 2 4 2 4" xfId="36707"/>
    <cellStyle name="Normal 3 7 2 4 2 4 2" xfId="36708"/>
    <cellStyle name="Normal 3 7 2 4 2 5" xfId="36709"/>
    <cellStyle name="Normal 3 7 2 4 2 6" xfId="36710"/>
    <cellStyle name="Normal 3 7 2 4 2 7" xfId="36711"/>
    <cellStyle name="Normal 3 7 2 4 2 8" xfId="36712"/>
    <cellStyle name="Normal 3 7 2 4 3" xfId="36713"/>
    <cellStyle name="Normal 3 7 2 4 3 2" xfId="36714"/>
    <cellStyle name="Normal 3 7 2 4 3 3" xfId="36715"/>
    <cellStyle name="Normal 3 7 2 4 3 4" xfId="36716"/>
    <cellStyle name="Normal 3 7 2 4 3 5" xfId="36717"/>
    <cellStyle name="Normal 3 7 2 4 3 6" xfId="36718"/>
    <cellStyle name="Normal 3 7 2 4 3 7" xfId="36719"/>
    <cellStyle name="Normal 3 7 2 4 4" xfId="36720"/>
    <cellStyle name="Normal 3 7 2 4 4 2" xfId="36721"/>
    <cellStyle name="Normal 3 7 2 4 5" xfId="36722"/>
    <cellStyle name="Normal 3 7 2 4 5 2" xfId="36723"/>
    <cellStyle name="Normal 3 7 2 4 6" xfId="36724"/>
    <cellStyle name="Normal 3 7 2 4 7" xfId="36725"/>
    <cellStyle name="Normal 3 7 2 4 8" xfId="36726"/>
    <cellStyle name="Normal 3 7 2 4 9" xfId="36727"/>
    <cellStyle name="Normal 3 7 2 5" xfId="36728"/>
    <cellStyle name="Normal 3 7 2 5 2" xfId="36729"/>
    <cellStyle name="Normal 3 7 2 5 2 2" xfId="36730"/>
    <cellStyle name="Normal 3 7 2 5 2 3" xfId="36731"/>
    <cellStyle name="Normal 3 7 2 5 2 4" xfId="36732"/>
    <cellStyle name="Normal 3 7 2 5 2 5" xfId="36733"/>
    <cellStyle name="Normal 3 7 2 5 2 6" xfId="36734"/>
    <cellStyle name="Normal 3 7 2 5 2 7" xfId="36735"/>
    <cellStyle name="Normal 3 7 2 5 2 8" xfId="36736"/>
    <cellStyle name="Normal 3 7 2 5 3" xfId="36737"/>
    <cellStyle name="Normal 3 7 2 5 3 2" xfId="36738"/>
    <cellStyle name="Normal 3 7 2 5 4" xfId="36739"/>
    <cellStyle name="Normal 3 7 2 5 4 2" xfId="36740"/>
    <cellStyle name="Normal 3 7 2 5 5" xfId="36741"/>
    <cellStyle name="Normal 3 7 2 5 6" xfId="36742"/>
    <cellStyle name="Normal 3 7 2 5 7" xfId="36743"/>
    <cellStyle name="Normal 3 7 2 5 8" xfId="36744"/>
    <cellStyle name="Normal 3 7 2 6" xfId="36745"/>
    <cellStyle name="Normal 3 7 2 6 2" xfId="36746"/>
    <cellStyle name="Normal 3 7 2 6 3" xfId="36747"/>
    <cellStyle name="Normal 3 7 2 6 4" xfId="36748"/>
    <cellStyle name="Normal 3 7 2 6 5" xfId="36749"/>
    <cellStyle name="Normal 3 7 2 6 6" xfId="36750"/>
    <cellStyle name="Normal 3 7 2 6 7" xfId="36751"/>
    <cellStyle name="Normal 3 7 2 7" xfId="36752"/>
    <cellStyle name="Normal 3 7 2 7 2" xfId="36753"/>
    <cellStyle name="Normal 3 7 2 8" xfId="36754"/>
    <cellStyle name="Normal 3 7 2 8 2" xfId="36755"/>
    <cellStyle name="Normal 3 7 2 9" xfId="36756"/>
    <cellStyle name="Normal 3 7 3" xfId="36757"/>
    <cellStyle name="Normal 3 7 3 2" xfId="36758"/>
    <cellStyle name="Normal 3 7 3 2 2" xfId="36759"/>
    <cellStyle name="Normal 3 7 3 2 2 2" xfId="36760"/>
    <cellStyle name="Normal 3 7 3 2 2 3" xfId="36761"/>
    <cellStyle name="Normal 3 7 3 2 2 4" xfId="36762"/>
    <cellStyle name="Normal 3 7 3 2 2 5" xfId="36763"/>
    <cellStyle name="Normal 3 7 3 2 2 6" xfId="36764"/>
    <cellStyle name="Normal 3 7 3 2 2 7" xfId="36765"/>
    <cellStyle name="Normal 3 7 3 2 2 8" xfId="36766"/>
    <cellStyle name="Normal 3 7 3 2 3" xfId="36767"/>
    <cellStyle name="Normal 3 7 3 2 3 2" xfId="36768"/>
    <cellStyle name="Normal 3 7 3 2 4" xfId="36769"/>
    <cellStyle name="Normal 3 7 3 2 4 2" xfId="36770"/>
    <cellStyle name="Normal 3 7 3 2 5" xfId="36771"/>
    <cellStyle name="Normal 3 7 3 2 6" xfId="36772"/>
    <cellStyle name="Normal 3 7 3 2 7" xfId="36773"/>
    <cellStyle name="Normal 3 7 3 2 8" xfId="36774"/>
    <cellStyle name="Normal 3 7 3 3" xfId="36775"/>
    <cellStyle name="Normal 3 7 3 3 2" xfId="36776"/>
    <cellStyle name="Normal 3 7 3 3 3" xfId="36777"/>
    <cellStyle name="Normal 3 7 3 3 4" xfId="36778"/>
    <cellStyle name="Normal 3 7 3 3 5" xfId="36779"/>
    <cellStyle name="Normal 3 7 3 3 6" xfId="36780"/>
    <cellStyle name="Normal 3 7 3 3 7" xfId="36781"/>
    <cellStyle name="Normal 3 7 3 4" xfId="36782"/>
    <cellStyle name="Normal 3 7 3 4 2" xfId="36783"/>
    <cellStyle name="Normal 3 7 3 5" xfId="36784"/>
    <cellStyle name="Normal 3 7 3 5 2" xfId="36785"/>
    <cellStyle name="Normal 3 7 3 6" xfId="36786"/>
    <cellStyle name="Normal 3 7 3 7" xfId="36787"/>
    <cellStyle name="Normal 3 7 3 8" xfId="36788"/>
    <cellStyle name="Normal 3 7 3 9" xfId="36789"/>
    <cellStyle name="Normal 3 7 4" xfId="36790"/>
    <cellStyle name="Normal 3 7 4 2" xfId="36791"/>
    <cellStyle name="Normal 3 7 4 2 2" xfId="36792"/>
    <cellStyle name="Normal 3 7 4 2 2 2" xfId="36793"/>
    <cellStyle name="Normal 3 7 4 2 2 3" xfId="36794"/>
    <cellStyle name="Normal 3 7 4 2 2 4" xfId="36795"/>
    <cellStyle name="Normal 3 7 4 2 2 5" xfId="36796"/>
    <cellStyle name="Normal 3 7 4 2 2 6" xfId="36797"/>
    <cellStyle name="Normal 3 7 4 2 2 7" xfId="36798"/>
    <cellStyle name="Normal 3 7 4 2 2 8" xfId="36799"/>
    <cellStyle name="Normal 3 7 4 2 3" xfId="36800"/>
    <cellStyle name="Normal 3 7 4 2 3 2" xfId="36801"/>
    <cellStyle name="Normal 3 7 4 2 4" xfId="36802"/>
    <cellStyle name="Normal 3 7 4 2 4 2" xfId="36803"/>
    <cellStyle name="Normal 3 7 4 2 5" xfId="36804"/>
    <cellStyle name="Normal 3 7 4 2 6" xfId="36805"/>
    <cellStyle name="Normal 3 7 4 2 7" xfId="36806"/>
    <cellStyle name="Normal 3 7 4 2 8" xfId="36807"/>
    <cellStyle name="Normal 3 7 4 3" xfId="36808"/>
    <cellStyle name="Normal 3 7 4 3 2" xfId="36809"/>
    <cellStyle name="Normal 3 7 4 3 3" xfId="36810"/>
    <cellStyle name="Normal 3 7 4 3 4" xfId="36811"/>
    <cellStyle name="Normal 3 7 4 3 5" xfId="36812"/>
    <cellStyle name="Normal 3 7 4 3 6" xfId="36813"/>
    <cellStyle name="Normal 3 7 4 3 7" xfId="36814"/>
    <cellStyle name="Normal 3 7 4 4" xfId="36815"/>
    <cellStyle name="Normal 3 7 4 4 2" xfId="36816"/>
    <cellStyle name="Normal 3 7 4 5" xfId="36817"/>
    <cellStyle name="Normal 3 7 4 5 2" xfId="36818"/>
    <cellStyle name="Normal 3 7 4 6" xfId="36819"/>
    <cellStyle name="Normal 3 7 4 7" xfId="36820"/>
    <cellStyle name="Normal 3 7 4 8" xfId="36821"/>
    <cellStyle name="Normal 3 7 4 9" xfId="36822"/>
    <cellStyle name="Normal 3 7 5" xfId="36823"/>
    <cellStyle name="Normal 3 7 5 2" xfId="36824"/>
    <cellStyle name="Normal 3 7 5 2 2" xfId="36825"/>
    <cellStyle name="Normal 3 7 5 2 3" xfId="36826"/>
    <cellStyle name="Normal 3 7 5 2 4" xfId="36827"/>
    <cellStyle name="Normal 3 7 5 2 5" xfId="36828"/>
    <cellStyle name="Normal 3 7 5 2 6" xfId="36829"/>
    <cellStyle name="Normal 3 7 5 2 7" xfId="36830"/>
    <cellStyle name="Normal 3 7 5 2 8" xfId="36831"/>
    <cellStyle name="Normal 3 7 5 3" xfId="36832"/>
    <cellStyle name="Normal 3 7 5 3 2" xfId="36833"/>
    <cellStyle name="Normal 3 7 5 4" xfId="36834"/>
    <cellStyle name="Normal 3 7 5 4 2" xfId="36835"/>
    <cellStyle name="Normal 3 7 5 5" xfId="36836"/>
    <cellStyle name="Normal 3 7 5 6" xfId="36837"/>
    <cellStyle name="Normal 3 7 5 7" xfId="36838"/>
    <cellStyle name="Normal 3 7 5 8" xfId="36839"/>
    <cellStyle name="Normal 3 7 6" xfId="36840"/>
    <cellStyle name="Normal 3 7 6 2" xfId="36841"/>
    <cellStyle name="Normal 3 7 6 3" xfId="36842"/>
    <cellStyle name="Normal 3 7 6 4" xfId="36843"/>
    <cellStyle name="Normal 3 7 6 5" xfId="36844"/>
    <cellStyle name="Normal 3 7 6 6" xfId="36845"/>
    <cellStyle name="Normal 3 7 6 7" xfId="36846"/>
    <cellStyle name="Normal 3 7 7" xfId="36847"/>
    <cellStyle name="Normal 3 7 7 2" xfId="36848"/>
    <cellStyle name="Normal 3 7 8" xfId="36849"/>
    <cellStyle name="Normal 3 7 8 2" xfId="36850"/>
    <cellStyle name="Normal 3 7 9" xfId="36851"/>
    <cellStyle name="Normal 3 8" xfId="36852"/>
    <cellStyle name="Normal 3 8 10" xfId="36853"/>
    <cellStyle name="Normal 3 8 11" xfId="36854"/>
    <cellStyle name="Normal 3 8 12" xfId="36855"/>
    <cellStyle name="Normal 3 8 2" xfId="36856"/>
    <cellStyle name="Normal 3 8 2 10" xfId="36857"/>
    <cellStyle name="Normal 3 8 2 11" xfId="36858"/>
    <cellStyle name="Normal 3 8 2 12" xfId="36859"/>
    <cellStyle name="Normal 3 8 2 2" xfId="36860"/>
    <cellStyle name="Normal 3 8 2 2 2" xfId="36861"/>
    <cellStyle name="Normal 3 8 2 2 2 2" xfId="36862"/>
    <cellStyle name="Normal 3 8 2 2 2 2 2" xfId="36863"/>
    <cellStyle name="Normal 3 8 2 2 2 2 3" xfId="36864"/>
    <cellStyle name="Normal 3 8 2 2 2 2 4" xfId="36865"/>
    <cellStyle name="Normal 3 8 2 2 2 2 5" xfId="36866"/>
    <cellStyle name="Normal 3 8 2 2 2 2 6" xfId="36867"/>
    <cellStyle name="Normal 3 8 2 2 2 2 7" xfId="36868"/>
    <cellStyle name="Normal 3 8 2 2 2 2 8" xfId="36869"/>
    <cellStyle name="Normal 3 8 2 2 2 3" xfId="36870"/>
    <cellStyle name="Normal 3 8 2 2 2 3 2" xfId="36871"/>
    <cellStyle name="Normal 3 8 2 2 2 4" xfId="36872"/>
    <cellStyle name="Normal 3 8 2 2 2 4 2" xfId="36873"/>
    <cellStyle name="Normal 3 8 2 2 2 5" xfId="36874"/>
    <cellStyle name="Normal 3 8 2 2 2 6" xfId="36875"/>
    <cellStyle name="Normal 3 8 2 2 2 7" xfId="36876"/>
    <cellStyle name="Normal 3 8 2 2 2 8" xfId="36877"/>
    <cellStyle name="Normal 3 8 2 2 3" xfId="36878"/>
    <cellStyle name="Normal 3 8 2 2 3 2" xfId="36879"/>
    <cellStyle name="Normal 3 8 2 2 3 3" xfId="36880"/>
    <cellStyle name="Normal 3 8 2 2 3 4" xfId="36881"/>
    <cellStyle name="Normal 3 8 2 2 3 5" xfId="36882"/>
    <cellStyle name="Normal 3 8 2 2 3 6" xfId="36883"/>
    <cellStyle name="Normal 3 8 2 2 3 7" xfId="36884"/>
    <cellStyle name="Normal 3 8 2 2 4" xfId="36885"/>
    <cellStyle name="Normal 3 8 2 2 4 2" xfId="36886"/>
    <cellStyle name="Normal 3 8 2 2 5" xfId="36887"/>
    <cellStyle name="Normal 3 8 2 2 5 2" xfId="36888"/>
    <cellStyle name="Normal 3 8 2 2 6" xfId="36889"/>
    <cellStyle name="Normal 3 8 2 2 7" xfId="36890"/>
    <cellStyle name="Normal 3 8 2 2 8" xfId="36891"/>
    <cellStyle name="Normal 3 8 2 2 9" xfId="36892"/>
    <cellStyle name="Normal 3 8 2 3" xfId="36893"/>
    <cellStyle name="Normal 3 8 2 3 2" xfId="36894"/>
    <cellStyle name="Normal 3 8 2 3 2 2" xfId="36895"/>
    <cellStyle name="Normal 3 8 2 3 2 2 2" xfId="36896"/>
    <cellStyle name="Normal 3 8 2 3 2 2 3" xfId="36897"/>
    <cellStyle name="Normal 3 8 2 3 2 2 4" xfId="36898"/>
    <cellStyle name="Normal 3 8 2 3 2 2 5" xfId="36899"/>
    <cellStyle name="Normal 3 8 2 3 2 2 6" xfId="36900"/>
    <cellStyle name="Normal 3 8 2 3 2 2 7" xfId="36901"/>
    <cellStyle name="Normal 3 8 2 3 2 2 8" xfId="36902"/>
    <cellStyle name="Normal 3 8 2 3 2 3" xfId="36903"/>
    <cellStyle name="Normal 3 8 2 3 2 3 2" xfId="36904"/>
    <cellStyle name="Normal 3 8 2 3 2 4" xfId="36905"/>
    <cellStyle name="Normal 3 8 2 3 2 4 2" xfId="36906"/>
    <cellStyle name="Normal 3 8 2 3 2 5" xfId="36907"/>
    <cellStyle name="Normal 3 8 2 3 2 6" xfId="36908"/>
    <cellStyle name="Normal 3 8 2 3 2 7" xfId="36909"/>
    <cellStyle name="Normal 3 8 2 3 2 8" xfId="36910"/>
    <cellStyle name="Normal 3 8 2 3 3" xfId="36911"/>
    <cellStyle name="Normal 3 8 2 3 3 2" xfId="36912"/>
    <cellStyle name="Normal 3 8 2 3 3 3" xfId="36913"/>
    <cellStyle name="Normal 3 8 2 3 3 4" xfId="36914"/>
    <cellStyle name="Normal 3 8 2 3 3 5" xfId="36915"/>
    <cellStyle name="Normal 3 8 2 3 3 6" xfId="36916"/>
    <cellStyle name="Normal 3 8 2 3 3 7" xfId="36917"/>
    <cellStyle name="Normal 3 8 2 3 4" xfId="36918"/>
    <cellStyle name="Normal 3 8 2 3 4 2" xfId="36919"/>
    <cellStyle name="Normal 3 8 2 3 5" xfId="36920"/>
    <cellStyle name="Normal 3 8 2 3 5 2" xfId="36921"/>
    <cellStyle name="Normal 3 8 2 3 6" xfId="36922"/>
    <cellStyle name="Normal 3 8 2 3 7" xfId="36923"/>
    <cellStyle name="Normal 3 8 2 3 8" xfId="36924"/>
    <cellStyle name="Normal 3 8 2 3 9" xfId="36925"/>
    <cellStyle name="Normal 3 8 2 4" xfId="36926"/>
    <cellStyle name="Normal 3 8 2 4 2" xfId="36927"/>
    <cellStyle name="Normal 3 8 2 4 2 2" xfId="36928"/>
    <cellStyle name="Normal 3 8 2 4 2 2 2" xfId="36929"/>
    <cellStyle name="Normal 3 8 2 4 2 2 3" xfId="36930"/>
    <cellStyle name="Normal 3 8 2 4 2 2 4" xfId="36931"/>
    <cellStyle name="Normal 3 8 2 4 2 2 5" xfId="36932"/>
    <cellStyle name="Normal 3 8 2 4 2 2 6" xfId="36933"/>
    <cellStyle name="Normal 3 8 2 4 2 2 7" xfId="36934"/>
    <cellStyle name="Normal 3 8 2 4 2 2 8" xfId="36935"/>
    <cellStyle name="Normal 3 8 2 4 2 3" xfId="36936"/>
    <cellStyle name="Normal 3 8 2 4 2 3 2" xfId="36937"/>
    <cellStyle name="Normal 3 8 2 4 2 4" xfId="36938"/>
    <cellStyle name="Normal 3 8 2 4 2 4 2" xfId="36939"/>
    <cellStyle name="Normal 3 8 2 4 2 5" xfId="36940"/>
    <cellStyle name="Normal 3 8 2 4 2 6" xfId="36941"/>
    <cellStyle name="Normal 3 8 2 4 2 7" xfId="36942"/>
    <cellStyle name="Normal 3 8 2 4 2 8" xfId="36943"/>
    <cellStyle name="Normal 3 8 2 4 3" xfId="36944"/>
    <cellStyle name="Normal 3 8 2 4 3 2" xfId="36945"/>
    <cellStyle name="Normal 3 8 2 4 3 3" xfId="36946"/>
    <cellStyle name="Normal 3 8 2 4 3 4" xfId="36947"/>
    <cellStyle name="Normal 3 8 2 4 3 5" xfId="36948"/>
    <cellStyle name="Normal 3 8 2 4 3 6" xfId="36949"/>
    <cellStyle name="Normal 3 8 2 4 3 7" xfId="36950"/>
    <cellStyle name="Normal 3 8 2 4 4" xfId="36951"/>
    <cellStyle name="Normal 3 8 2 4 4 2" xfId="36952"/>
    <cellStyle name="Normal 3 8 2 4 5" xfId="36953"/>
    <cellStyle name="Normal 3 8 2 4 5 2" xfId="36954"/>
    <cellStyle name="Normal 3 8 2 4 6" xfId="36955"/>
    <cellStyle name="Normal 3 8 2 4 7" xfId="36956"/>
    <cellStyle name="Normal 3 8 2 4 8" xfId="36957"/>
    <cellStyle name="Normal 3 8 2 4 9" xfId="36958"/>
    <cellStyle name="Normal 3 8 2 5" xfId="36959"/>
    <cellStyle name="Normal 3 8 2 5 2" xfId="36960"/>
    <cellStyle name="Normal 3 8 2 5 2 2" xfId="36961"/>
    <cellStyle name="Normal 3 8 2 5 2 3" xfId="36962"/>
    <cellStyle name="Normal 3 8 2 5 2 4" xfId="36963"/>
    <cellStyle name="Normal 3 8 2 5 2 5" xfId="36964"/>
    <cellStyle name="Normal 3 8 2 5 2 6" xfId="36965"/>
    <cellStyle name="Normal 3 8 2 5 2 7" xfId="36966"/>
    <cellStyle name="Normal 3 8 2 5 2 8" xfId="36967"/>
    <cellStyle name="Normal 3 8 2 5 3" xfId="36968"/>
    <cellStyle name="Normal 3 8 2 5 3 2" xfId="36969"/>
    <cellStyle name="Normal 3 8 2 5 4" xfId="36970"/>
    <cellStyle name="Normal 3 8 2 5 4 2" xfId="36971"/>
    <cellStyle name="Normal 3 8 2 5 5" xfId="36972"/>
    <cellStyle name="Normal 3 8 2 5 6" xfId="36973"/>
    <cellStyle name="Normal 3 8 2 5 7" xfId="36974"/>
    <cellStyle name="Normal 3 8 2 5 8" xfId="36975"/>
    <cellStyle name="Normal 3 8 2 6" xfId="36976"/>
    <cellStyle name="Normal 3 8 2 6 2" xfId="36977"/>
    <cellStyle name="Normal 3 8 2 6 3" xfId="36978"/>
    <cellStyle name="Normal 3 8 2 6 4" xfId="36979"/>
    <cellStyle name="Normal 3 8 2 6 5" xfId="36980"/>
    <cellStyle name="Normal 3 8 2 6 6" xfId="36981"/>
    <cellStyle name="Normal 3 8 2 6 7" xfId="36982"/>
    <cellStyle name="Normal 3 8 2 7" xfId="36983"/>
    <cellStyle name="Normal 3 8 2 7 2" xfId="36984"/>
    <cellStyle name="Normal 3 8 2 8" xfId="36985"/>
    <cellStyle name="Normal 3 8 2 8 2" xfId="36986"/>
    <cellStyle name="Normal 3 8 2 9" xfId="36987"/>
    <cellStyle name="Normal 3 8 3" xfId="36988"/>
    <cellStyle name="Normal 3 8 3 2" xfId="36989"/>
    <cellStyle name="Normal 3 8 3 2 2" xfId="36990"/>
    <cellStyle name="Normal 3 8 3 2 2 2" xfId="36991"/>
    <cellStyle name="Normal 3 8 3 2 2 3" xfId="36992"/>
    <cellStyle name="Normal 3 8 3 2 2 4" xfId="36993"/>
    <cellStyle name="Normal 3 8 3 2 2 5" xfId="36994"/>
    <cellStyle name="Normal 3 8 3 2 2 6" xfId="36995"/>
    <cellStyle name="Normal 3 8 3 2 2 7" xfId="36996"/>
    <cellStyle name="Normal 3 8 3 2 2 8" xfId="36997"/>
    <cellStyle name="Normal 3 8 3 2 3" xfId="36998"/>
    <cellStyle name="Normal 3 8 3 2 3 2" xfId="36999"/>
    <cellStyle name="Normal 3 8 3 2 4" xfId="37000"/>
    <cellStyle name="Normal 3 8 3 2 4 2" xfId="37001"/>
    <cellStyle name="Normal 3 8 3 2 5" xfId="37002"/>
    <cellStyle name="Normal 3 8 3 2 6" xfId="37003"/>
    <cellStyle name="Normal 3 8 3 2 7" xfId="37004"/>
    <cellStyle name="Normal 3 8 3 2 8" xfId="37005"/>
    <cellStyle name="Normal 3 8 3 3" xfId="37006"/>
    <cellStyle name="Normal 3 8 3 3 2" xfId="37007"/>
    <cellStyle name="Normal 3 8 3 3 3" xfId="37008"/>
    <cellStyle name="Normal 3 8 3 3 4" xfId="37009"/>
    <cellStyle name="Normal 3 8 3 3 5" xfId="37010"/>
    <cellStyle name="Normal 3 8 3 3 6" xfId="37011"/>
    <cellStyle name="Normal 3 8 3 3 7" xfId="37012"/>
    <cellStyle name="Normal 3 8 3 4" xfId="37013"/>
    <cellStyle name="Normal 3 8 3 4 2" xfId="37014"/>
    <cellStyle name="Normal 3 8 3 5" xfId="37015"/>
    <cellStyle name="Normal 3 8 3 5 2" xfId="37016"/>
    <cellStyle name="Normal 3 8 3 6" xfId="37017"/>
    <cellStyle name="Normal 3 8 3 7" xfId="37018"/>
    <cellStyle name="Normal 3 8 3 8" xfId="37019"/>
    <cellStyle name="Normal 3 8 3 9" xfId="37020"/>
    <cellStyle name="Normal 3 8 4" xfId="37021"/>
    <cellStyle name="Normal 3 8 4 2" xfId="37022"/>
    <cellStyle name="Normal 3 8 4 2 2" xfId="37023"/>
    <cellStyle name="Normal 3 8 4 2 2 2" xfId="37024"/>
    <cellStyle name="Normal 3 8 4 2 2 3" xfId="37025"/>
    <cellStyle name="Normal 3 8 4 2 2 4" xfId="37026"/>
    <cellStyle name="Normal 3 8 4 2 2 5" xfId="37027"/>
    <cellStyle name="Normal 3 8 4 2 2 6" xfId="37028"/>
    <cellStyle name="Normal 3 8 4 2 2 7" xfId="37029"/>
    <cellStyle name="Normal 3 8 4 2 2 8" xfId="37030"/>
    <cellStyle name="Normal 3 8 4 2 3" xfId="37031"/>
    <cellStyle name="Normal 3 8 4 2 3 2" xfId="37032"/>
    <cellStyle name="Normal 3 8 4 2 4" xfId="37033"/>
    <cellStyle name="Normal 3 8 4 2 4 2" xfId="37034"/>
    <cellStyle name="Normal 3 8 4 2 5" xfId="37035"/>
    <cellStyle name="Normal 3 8 4 2 6" xfId="37036"/>
    <cellStyle name="Normal 3 8 4 2 7" xfId="37037"/>
    <cellStyle name="Normal 3 8 4 2 8" xfId="37038"/>
    <cellStyle name="Normal 3 8 4 3" xfId="37039"/>
    <cellStyle name="Normal 3 8 4 3 2" xfId="37040"/>
    <cellStyle name="Normal 3 8 4 3 3" xfId="37041"/>
    <cellStyle name="Normal 3 8 4 3 4" xfId="37042"/>
    <cellStyle name="Normal 3 8 4 3 5" xfId="37043"/>
    <cellStyle name="Normal 3 8 4 3 6" xfId="37044"/>
    <cellStyle name="Normal 3 8 4 3 7" xfId="37045"/>
    <cellStyle name="Normal 3 8 4 4" xfId="37046"/>
    <cellStyle name="Normal 3 8 4 4 2" xfId="37047"/>
    <cellStyle name="Normal 3 8 4 5" xfId="37048"/>
    <cellStyle name="Normal 3 8 4 5 2" xfId="37049"/>
    <cellStyle name="Normal 3 8 4 6" xfId="37050"/>
    <cellStyle name="Normal 3 8 4 7" xfId="37051"/>
    <cellStyle name="Normal 3 8 4 8" xfId="37052"/>
    <cellStyle name="Normal 3 8 4 9" xfId="37053"/>
    <cellStyle name="Normal 3 8 5" xfId="37054"/>
    <cellStyle name="Normal 3 8 5 2" xfId="37055"/>
    <cellStyle name="Normal 3 8 5 2 2" xfId="37056"/>
    <cellStyle name="Normal 3 8 5 2 3" xfId="37057"/>
    <cellStyle name="Normal 3 8 5 2 4" xfId="37058"/>
    <cellStyle name="Normal 3 8 5 2 5" xfId="37059"/>
    <cellStyle name="Normal 3 8 5 2 6" xfId="37060"/>
    <cellStyle name="Normal 3 8 5 2 7" xfId="37061"/>
    <cellStyle name="Normal 3 8 5 2 8" xfId="37062"/>
    <cellStyle name="Normal 3 8 5 3" xfId="37063"/>
    <cellStyle name="Normal 3 8 5 3 2" xfId="37064"/>
    <cellStyle name="Normal 3 8 5 4" xfId="37065"/>
    <cellStyle name="Normal 3 8 5 4 2" xfId="37066"/>
    <cellStyle name="Normal 3 8 5 5" xfId="37067"/>
    <cellStyle name="Normal 3 8 5 6" xfId="37068"/>
    <cellStyle name="Normal 3 8 5 7" xfId="37069"/>
    <cellStyle name="Normal 3 8 5 8" xfId="37070"/>
    <cellStyle name="Normal 3 8 6" xfId="37071"/>
    <cellStyle name="Normal 3 8 6 2" xfId="37072"/>
    <cellStyle name="Normal 3 8 6 3" xfId="37073"/>
    <cellStyle name="Normal 3 8 6 4" xfId="37074"/>
    <cellStyle name="Normal 3 8 6 5" xfId="37075"/>
    <cellStyle name="Normal 3 8 6 6" xfId="37076"/>
    <cellStyle name="Normal 3 8 6 7" xfId="37077"/>
    <cellStyle name="Normal 3 8 7" xfId="37078"/>
    <cellStyle name="Normal 3 8 7 2" xfId="37079"/>
    <cellStyle name="Normal 3 8 8" xfId="37080"/>
    <cellStyle name="Normal 3 8 8 2" xfId="37081"/>
    <cellStyle name="Normal 3 8 9" xfId="37082"/>
    <cellStyle name="Normal 3 9" xfId="37083"/>
    <cellStyle name="Normal 3 9 10" xfId="37084"/>
    <cellStyle name="Normal 3 9 11" xfId="37085"/>
    <cellStyle name="Normal 3 9 12" xfId="37086"/>
    <cellStyle name="Normal 3 9 2" xfId="37087"/>
    <cellStyle name="Normal 3 9 2 10" xfId="37088"/>
    <cellStyle name="Normal 3 9 2 11" xfId="37089"/>
    <cellStyle name="Normal 3 9 2 12" xfId="37090"/>
    <cellStyle name="Normal 3 9 2 2" xfId="37091"/>
    <cellStyle name="Normal 3 9 2 2 2" xfId="37092"/>
    <cellStyle name="Normal 3 9 2 2 2 2" xfId="37093"/>
    <cellStyle name="Normal 3 9 2 2 2 2 2" xfId="37094"/>
    <cellStyle name="Normal 3 9 2 2 2 2 3" xfId="37095"/>
    <cellStyle name="Normal 3 9 2 2 2 2 4" xfId="37096"/>
    <cellStyle name="Normal 3 9 2 2 2 2 5" xfId="37097"/>
    <cellStyle name="Normal 3 9 2 2 2 2 6" xfId="37098"/>
    <cellStyle name="Normal 3 9 2 2 2 2 7" xfId="37099"/>
    <cellStyle name="Normal 3 9 2 2 2 2 8" xfId="37100"/>
    <cellStyle name="Normal 3 9 2 2 2 3" xfId="37101"/>
    <cellStyle name="Normal 3 9 2 2 2 3 2" xfId="37102"/>
    <cellStyle name="Normal 3 9 2 2 2 4" xfId="37103"/>
    <cellStyle name="Normal 3 9 2 2 2 4 2" xfId="37104"/>
    <cellStyle name="Normal 3 9 2 2 2 5" xfId="37105"/>
    <cellStyle name="Normal 3 9 2 2 2 6" xfId="37106"/>
    <cellStyle name="Normal 3 9 2 2 2 7" xfId="37107"/>
    <cellStyle name="Normal 3 9 2 2 2 8" xfId="37108"/>
    <cellStyle name="Normal 3 9 2 2 3" xfId="37109"/>
    <cellStyle name="Normal 3 9 2 2 3 2" xfId="37110"/>
    <cellStyle name="Normal 3 9 2 2 3 3" xfId="37111"/>
    <cellStyle name="Normal 3 9 2 2 3 4" xfId="37112"/>
    <cellStyle name="Normal 3 9 2 2 3 5" xfId="37113"/>
    <cellStyle name="Normal 3 9 2 2 3 6" xfId="37114"/>
    <cellStyle name="Normal 3 9 2 2 3 7" xfId="37115"/>
    <cellStyle name="Normal 3 9 2 2 4" xfId="37116"/>
    <cellStyle name="Normal 3 9 2 2 4 2" xfId="37117"/>
    <cellStyle name="Normal 3 9 2 2 5" xfId="37118"/>
    <cellStyle name="Normal 3 9 2 2 5 2" xfId="37119"/>
    <cellStyle name="Normal 3 9 2 2 6" xfId="37120"/>
    <cellStyle name="Normal 3 9 2 2 7" xfId="37121"/>
    <cellStyle name="Normal 3 9 2 2 8" xfId="37122"/>
    <cellStyle name="Normal 3 9 2 2 9" xfId="37123"/>
    <cellStyle name="Normal 3 9 2 3" xfId="37124"/>
    <cellStyle name="Normal 3 9 2 3 2" xfId="37125"/>
    <cellStyle name="Normal 3 9 2 3 2 2" xfId="37126"/>
    <cellStyle name="Normal 3 9 2 3 2 2 2" xfId="37127"/>
    <cellStyle name="Normal 3 9 2 3 2 2 3" xfId="37128"/>
    <cellStyle name="Normal 3 9 2 3 2 2 4" xfId="37129"/>
    <cellStyle name="Normal 3 9 2 3 2 2 5" xfId="37130"/>
    <cellStyle name="Normal 3 9 2 3 2 2 6" xfId="37131"/>
    <cellStyle name="Normal 3 9 2 3 2 2 7" xfId="37132"/>
    <cellStyle name="Normal 3 9 2 3 2 2 8" xfId="37133"/>
    <cellStyle name="Normal 3 9 2 3 2 3" xfId="37134"/>
    <cellStyle name="Normal 3 9 2 3 2 3 2" xfId="37135"/>
    <cellStyle name="Normal 3 9 2 3 2 4" xfId="37136"/>
    <cellStyle name="Normal 3 9 2 3 2 4 2" xfId="37137"/>
    <cellStyle name="Normal 3 9 2 3 2 5" xfId="37138"/>
    <cellStyle name="Normal 3 9 2 3 2 6" xfId="37139"/>
    <cellStyle name="Normal 3 9 2 3 2 7" xfId="37140"/>
    <cellStyle name="Normal 3 9 2 3 2 8" xfId="37141"/>
    <cellStyle name="Normal 3 9 2 3 3" xfId="37142"/>
    <cellStyle name="Normal 3 9 2 3 3 2" xfId="37143"/>
    <cellStyle name="Normal 3 9 2 3 3 3" xfId="37144"/>
    <cellStyle name="Normal 3 9 2 3 3 4" xfId="37145"/>
    <cellStyle name="Normal 3 9 2 3 3 5" xfId="37146"/>
    <cellStyle name="Normal 3 9 2 3 3 6" xfId="37147"/>
    <cellStyle name="Normal 3 9 2 3 3 7" xfId="37148"/>
    <cellStyle name="Normal 3 9 2 3 4" xfId="37149"/>
    <cellStyle name="Normal 3 9 2 3 4 2" xfId="37150"/>
    <cellStyle name="Normal 3 9 2 3 5" xfId="37151"/>
    <cellStyle name="Normal 3 9 2 3 5 2" xfId="37152"/>
    <cellStyle name="Normal 3 9 2 3 6" xfId="37153"/>
    <cellStyle name="Normal 3 9 2 3 7" xfId="37154"/>
    <cellStyle name="Normal 3 9 2 3 8" xfId="37155"/>
    <cellStyle name="Normal 3 9 2 3 9" xfId="37156"/>
    <cellStyle name="Normal 3 9 2 4" xfId="37157"/>
    <cellStyle name="Normal 3 9 2 4 2" xfId="37158"/>
    <cellStyle name="Normal 3 9 2 4 2 2" xfId="37159"/>
    <cellStyle name="Normal 3 9 2 4 2 2 2" xfId="37160"/>
    <cellStyle name="Normal 3 9 2 4 2 2 3" xfId="37161"/>
    <cellStyle name="Normal 3 9 2 4 2 2 4" xfId="37162"/>
    <cellStyle name="Normal 3 9 2 4 2 2 5" xfId="37163"/>
    <cellStyle name="Normal 3 9 2 4 2 2 6" xfId="37164"/>
    <cellStyle name="Normal 3 9 2 4 2 2 7" xfId="37165"/>
    <cellStyle name="Normal 3 9 2 4 2 2 8" xfId="37166"/>
    <cellStyle name="Normal 3 9 2 4 2 3" xfId="37167"/>
    <cellStyle name="Normal 3 9 2 4 2 3 2" xfId="37168"/>
    <cellStyle name="Normal 3 9 2 4 2 4" xfId="37169"/>
    <cellStyle name="Normal 3 9 2 4 2 4 2" xfId="37170"/>
    <cellStyle name="Normal 3 9 2 4 2 5" xfId="37171"/>
    <cellStyle name="Normal 3 9 2 4 2 6" xfId="37172"/>
    <cellStyle name="Normal 3 9 2 4 2 7" xfId="37173"/>
    <cellStyle name="Normal 3 9 2 4 2 8" xfId="37174"/>
    <cellStyle name="Normal 3 9 2 4 3" xfId="37175"/>
    <cellStyle name="Normal 3 9 2 4 3 2" xfId="37176"/>
    <cellStyle name="Normal 3 9 2 4 3 3" xfId="37177"/>
    <cellStyle name="Normal 3 9 2 4 3 4" xfId="37178"/>
    <cellStyle name="Normal 3 9 2 4 3 5" xfId="37179"/>
    <cellStyle name="Normal 3 9 2 4 3 6" xfId="37180"/>
    <cellStyle name="Normal 3 9 2 4 3 7" xfId="37181"/>
    <cellStyle name="Normal 3 9 2 4 4" xfId="37182"/>
    <cellStyle name="Normal 3 9 2 4 4 2" xfId="37183"/>
    <cellStyle name="Normal 3 9 2 4 5" xfId="37184"/>
    <cellStyle name="Normal 3 9 2 4 5 2" xfId="37185"/>
    <cellStyle name="Normal 3 9 2 4 6" xfId="37186"/>
    <cellStyle name="Normal 3 9 2 4 7" xfId="37187"/>
    <cellStyle name="Normal 3 9 2 4 8" xfId="37188"/>
    <cellStyle name="Normal 3 9 2 4 9" xfId="37189"/>
    <cellStyle name="Normal 3 9 2 5" xfId="37190"/>
    <cellStyle name="Normal 3 9 2 5 2" xfId="37191"/>
    <cellStyle name="Normal 3 9 2 5 2 2" xfId="37192"/>
    <cellStyle name="Normal 3 9 2 5 2 3" xfId="37193"/>
    <cellStyle name="Normal 3 9 2 5 2 4" xfId="37194"/>
    <cellStyle name="Normal 3 9 2 5 2 5" xfId="37195"/>
    <cellStyle name="Normal 3 9 2 5 2 6" xfId="37196"/>
    <cellStyle name="Normal 3 9 2 5 2 7" xfId="37197"/>
    <cellStyle name="Normal 3 9 2 5 2 8" xfId="37198"/>
    <cellStyle name="Normal 3 9 2 5 3" xfId="37199"/>
    <cellStyle name="Normal 3 9 2 5 3 2" xfId="37200"/>
    <cellStyle name="Normal 3 9 2 5 4" xfId="37201"/>
    <cellStyle name="Normal 3 9 2 5 4 2" xfId="37202"/>
    <cellStyle name="Normal 3 9 2 5 5" xfId="37203"/>
    <cellStyle name="Normal 3 9 2 5 6" xfId="37204"/>
    <cellStyle name="Normal 3 9 2 5 7" xfId="37205"/>
    <cellStyle name="Normal 3 9 2 5 8" xfId="37206"/>
    <cellStyle name="Normal 3 9 2 6" xfId="37207"/>
    <cellStyle name="Normal 3 9 2 6 2" xfId="37208"/>
    <cellStyle name="Normal 3 9 2 6 3" xfId="37209"/>
    <cellStyle name="Normal 3 9 2 6 4" xfId="37210"/>
    <cellStyle name="Normal 3 9 2 6 5" xfId="37211"/>
    <cellStyle name="Normal 3 9 2 6 6" xfId="37212"/>
    <cellStyle name="Normal 3 9 2 6 7" xfId="37213"/>
    <cellStyle name="Normal 3 9 2 7" xfId="37214"/>
    <cellStyle name="Normal 3 9 2 7 2" xfId="37215"/>
    <cellStyle name="Normal 3 9 2 8" xfId="37216"/>
    <cellStyle name="Normal 3 9 2 8 2" xfId="37217"/>
    <cellStyle name="Normal 3 9 2 9" xfId="37218"/>
    <cellStyle name="Normal 3 9 3" xfId="37219"/>
    <cellStyle name="Normal 3 9 3 2" xfId="37220"/>
    <cellStyle name="Normal 3 9 3 2 2" xfId="37221"/>
    <cellStyle name="Normal 3 9 3 2 2 2" xfId="37222"/>
    <cellStyle name="Normal 3 9 3 2 2 3" xfId="37223"/>
    <cellStyle name="Normal 3 9 3 2 2 4" xfId="37224"/>
    <cellStyle name="Normal 3 9 3 2 2 5" xfId="37225"/>
    <cellStyle name="Normal 3 9 3 2 2 6" xfId="37226"/>
    <cellStyle name="Normal 3 9 3 2 2 7" xfId="37227"/>
    <cellStyle name="Normal 3 9 3 2 2 8" xfId="37228"/>
    <cellStyle name="Normal 3 9 3 2 3" xfId="37229"/>
    <cellStyle name="Normal 3 9 3 2 3 2" xfId="37230"/>
    <cellStyle name="Normal 3 9 3 2 4" xfId="37231"/>
    <cellStyle name="Normal 3 9 3 2 4 2" xfId="37232"/>
    <cellStyle name="Normal 3 9 3 2 5" xfId="37233"/>
    <cellStyle name="Normal 3 9 3 2 6" xfId="37234"/>
    <cellStyle name="Normal 3 9 3 2 7" xfId="37235"/>
    <cellStyle name="Normal 3 9 3 2 8" xfId="37236"/>
    <cellStyle name="Normal 3 9 3 3" xfId="37237"/>
    <cellStyle name="Normal 3 9 3 3 2" xfId="37238"/>
    <cellStyle name="Normal 3 9 3 3 3" xfId="37239"/>
    <cellStyle name="Normal 3 9 3 3 4" xfId="37240"/>
    <cellStyle name="Normal 3 9 3 3 5" xfId="37241"/>
    <cellStyle name="Normal 3 9 3 3 6" xfId="37242"/>
    <cellStyle name="Normal 3 9 3 3 7" xfId="37243"/>
    <cellStyle name="Normal 3 9 3 4" xfId="37244"/>
    <cellStyle name="Normal 3 9 3 4 2" xfId="37245"/>
    <cellStyle name="Normal 3 9 3 5" xfId="37246"/>
    <cellStyle name="Normal 3 9 3 5 2" xfId="37247"/>
    <cellStyle name="Normal 3 9 3 6" xfId="37248"/>
    <cellStyle name="Normal 3 9 3 7" xfId="37249"/>
    <cellStyle name="Normal 3 9 3 8" xfId="37250"/>
    <cellStyle name="Normal 3 9 3 9" xfId="37251"/>
    <cellStyle name="Normal 3 9 4" xfId="37252"/>
    <cellStyle name="Normal 3 9 4 2" xfId="37253"/>
    <cellStyle name="Normal 3 9 4 2 2" xfId="37254"/>
    <cellStyle name="Normal 3 9 4 2 2 2" xfId="37255"/>
    <cellStyle name="Normal 3 9 4 2 2 3" xfId="37256"/>
    <cellStyle name="Normal 3 9 4 2 2 4" xfId="37257"/>
    <cellStyle name="Normal 3 9 4 2 2 5" xfId="37258"/>
    <cellStyle name="Normal 3 9 4 2 2 6" xfId="37259"/>
    <cellStyle name="Normal 3 9 4 2 2 7" xfId="37260"/>
    <cellStyle name="Normal 3 9 4 2 2 8" xfId="37261"/>
    <cellStyle name="Normal 3 9 4 2 3" xfId="37262"/>
    <cellStyle name="Normal 3 9 4 2 3 2" xfId="37263"/>
    <cellStyle name="Normal 3 9 4 2 4" xfId="37264"/>
    <cellStyle name="Normal 3 9 4 2 4 2" xfId="37265"/>
    <cellStyle name="Normal 3 9 4 2 5" xfId="37266"/>
    <cellStyle name="Normal 3 9 4 2 6" xfId="37267"/>
    <cellStyle name="Normal 3 9 4 2 7" xfId="37268"/>
    <cellStyle name="Normal 3 9 4 2 8" xfId="37269"/>
    <cellStyle name="Normal 3 9 4 3" xfId="37270"/>
    <cellStyle name="Normal 3 9 4 3 2" xfId="37271"/>
    <cellStyle name="Normal 3 9 4 3 3" xfId="37272"/>
    <cellStyle name="Normal 3 9 4 3 4" xfId="37273"/>
    <cellStyle name="Normal 3 9 4 3 5" xfId="37274"/>
    <cellStyle name="Normal 3 9 4 3 6" xfId="37275"/>
    <cellStyle name="Normal 3 9 4 3 7" xfId="37276"/>
    <cellStyle name="Normal 3 9 4 4" xfId="37277"/>
    <cellStyle name="Normal 3 9 4 4 2" xfId="37278"/>
    <cellStyle name="Normal 3 9 4 5" xfId="37279"/>
    <cellStyle name="Normal 3 9 4 5 2" xfId="37280"/>
    <cellStyle name="Normal 3 9 4 6" xfId="37281"/>
    <cellStyle name="Normal 3 9 4 7" xfId="37282"/>
    <cellStyle name="Normal 3 9 4 8" xfId="37283"/>
    <cellStyle name="Normal 3 9 4 9" xfId="37284"/>
    <cellStyle name="Normal 3 9 5" xfId="37285"/>
    <cellStyle name="Normal 3 9 5 2" xfId="37286"/>
    <cellStyle name="Normal 3 9 5 2 2" xfId="37287"/>
    <cellStyle name="Normal 3 9 5 2 3" xfId="37288"/>
    <cellStyle name="Normal 3 9 5 2 4" xfId="37289"/>
    <cellStyle name="Normal 3 9 5 2 5" xfId="37290"/>
    <cellStyle name="Normal 3 9 5 2 6" xfId="37291"/>
    <cellStyle name="Normal 3 9 5 2 7" xfId="37292"/>
    <cellStyle name="Normal 3 9 5 2 8" xfId="37293"/>
    <cellStyle name="Normal 3 9 5 3" xfId="37294"/>
    <cellStyle name="Normal 3 9 5 3 2" xfId="37295"/>
    <cellStyle name="Normal 3 9 5 4" xfId="37296"/>
    <cellStyle name="Normal 3 9 5 4 2" xfId="37297"/>
    <cellStyle name="Normal 3 9 5 5" xfId="37298"/>
    <cellStyle name="Normal 3 9 5 6" xfId="37299"/>
    <cellStyle name="Normal 3 9 5 7" xfId="37300"/>
    <cellStyle name="Normal 3 9 5 8" xfId="37301"/>
    <cellStyle name="Normal 3 9 6" xfId="37302"/>
    <cellStyle name="Normal 3 9 6 2" xfId="37303"/>
    <cellStyle name="Normal 3 9 6 3" xfId="37304"/>
    <cellStyle name="Normal 3 9 6 4" xfId="37305"/>
    <cellStyle name="Normal 3 9 6 5" xfId="37306"/>
    <cellStyle name="Normal 3 9 6 6" xfId="37307"/>
    <cellStyle name="Normal 3 9 6 7" xfId="37308"/>
    <cellStyle name="Normal 3 9 7" xfId="37309"/>
    <cellStyle name="Normal 3 9 7 2" xfId="37310"/>
    <cellStyle name="Normal 3 9 8" xfId="37311"/>
    <cellStyle name="Normal 3 9 8 2" xfId="37312"/>
    <cellStyle name="Normal 3 9 9" xfId="37313"/>
    <cellStyle name="Normal 30" xfId="37314"/>
    <cellStyle name="Normal 30 10" xfId="37315"/>
    <cellStyle name="Normal 30 11" xfId="37316"/>
    <cellStyle name="Normal 30 12" xfId="37317"/>
    <cellStyle name="Normal 30 13" xfId="37318"/>
    <cellStyle name="Normal 30 14" xfId="37319"/>
    <cellStyle name="Normal 30 15" xfId="37320"/>
    <cellStyle name="Normal 30 16" xfId="37321"/>
    <cellStyle name="Normal 30 17" xfId="37322"/>
    <cellStyle name="Normal 30 18" xfId="37323"/>
    <cellStyle name="Normal 30 19" xfId="37324"/>
    <cellStyle name="Normal 30 2" xfId="37325"/>
    <cellStyle name="Normal 30 20" xfId="37326"/>
    <cellStyle name="Normal 30 21" xfId="37327"/>
    <cellStyle name="Normal 30 22" xfId="37328"/>
    <cellStyle name="Normal 30 3" xfId="37329"/>
    <cellStyle name="Normal 30 4" xfId="37330"/>
    <cellStyle name="Normal 30 5" xfId="37331"/>
    <cellStyle name="Normal 30 6" xfId="37332"/>
    <cellStyle name="Normal 30 7" xfId="37333"/>
    <cellStyle name="Normal 30 8" xfId="37334"/>
    <cellStyle name="Normal 30 9" xfId="37335"/>
    <cellStyle name="Normal 31" xfId="37336"/>
    <cellStyle name="Normal 31 10" xfId="37337"/>
    <cellStyle name="Normal 31 11" xfId="37338"/>
    <cellStyle name="Normal 31 12" xfId="37339"/>
    <cellStyle name="Normal 31 13" xfId="37340"/>
    <cellStyle name="Normal 31 14" xfId="37341"/>
    <cellStyle name="Normal 31 15" xfId="37342"/>
    <cellStyle name="Normal 31 16" xfId="37343"/>
    <cellStyle name="Normal 31 17" xfId="37344"/>
    <cellStyle name="Normal 31 18" xfId="37345"/>
    <cellStyle name="Normal 31 19" xfId="37346"/>
    <cellStyle name="Normal 31 2" xfId="37347"/>
    <cellStyle name="Normal 31 20" xfId="37348"/>
    <cellStyle name="Normal 31 21" xfId="37349"/>
    <cellStyle name="Normal 31 22" xfId="37350"/>
    <cellStyle name="Normal 31 3" xfId="37351"/>
    <cellStyle name="Normal 31 4" xfId="37352"/>
    <cellStyle name="Normal 31 5" xfId="37353"/>
    <cellStyle name="Normal 31 6" xfId="37354"/>
    <cellStyle name="Normal 31 7" xfId="37355"/>
    <cellStyle name="Normal 31 8" xfId="37356"/>
    <cellStyle name="Normal 31 9" xfId="37357"/>
    <cellStyle name="Normal 32" xfId="37358"/>
    <cellStyle name="Normal 33" xfId="37359"/>
    <cellStyle name="Normal 33 10" xfId="37360"/>
    <cellStyle name="Normal 33 11" xfId="37361"/>
    <cellStyle name="Normal 33 12" xfId="37362"/>
    <cellStyle name="Normal 33 13" xfId="37363"/>
    <cellStyle name="Normal 33 14" xfId="37364"/>
    <cellStyle name="Normal 33 15" xfId="37365"/>
    <cellStyle name="Normal 33 16" xfId="37366"/>
    <cellStyle name="Normal 33 17" xfId="37367"/>
    <cellStyle name="Normal 33 18" xfId="37368"/>
    <cellStyle name="Normal 33 19" xfId="37369"/>
    <cellStyle name="Normal 33 2" xfId="37370"/>
    <cellStyle name="Normal 33 2 2" xfId="37371"/>
    <cellStyle name="Normal 33 2 2 2" xfId="37372"/>
    <cellStyle name="Normal 33 2 2 3" xfId="37373"/>
    <cellStyle name="Normal 33 2 2 4" xfId="37374"/>
    <cellStyle name="Normal 33 2 2 5" xfId="37375"/>
    <cellStyle name="Normal 33 2 2 6" xfId="37376"/>
    <cellStyle name="Normal 33 2 2 7" xfId="37377"/>
    <cellStyle name="Normal 33 2 2 8" xfId="37378"/>
    <cellStyle name="Normal 33 2 3" xfId="37379"/>
    <cellStyle name="Normal 33 2 4" xfId="37380"/>
    <cellStyle name="Normal 33 2 5" xfId="37381"/>
    <cellStyle name="Normal 33 2 6" xfId="37382"/>
    <cellStyle name="Normal 33 2 7" xfId="37383"/>
    <cellStyle name="Normal 33 2 8" xfId="37384"/>
    <cellStyle name="Normal 33 20" xfId="37385"/>
    <cellStyle name="Normal 33 21" xfId="37386"/>
    <cellStyle name="Normal 33 22" xfId="37387"/>
    <cellStyle name="Normal 33 3" xfId="37388"/>
    <cellStyle name="Normal 33 3 2" xfId="37389"/>
    <cellStyle name="Normal 33 4" xfId="37390"/>
    <cellStyle name="Normal 33 5" xfId="37391"/>
    <cellStyle name="Normal 33 6" xfId="37392"/>
    <cellStyle name="Normal 33 7" xfId="37393"/>
    <cellStyle name="Normal 33 8" xfId="37394"/>
    <cellStyle name="Normal 33 9" xfId="37395"/>
    <cellStyle name="Normal 34" xfId="37396"/>
    <cellStyle name="Normal 34 10" xfId="37397"/>
    <cellStyle name="Normal 34 11" xfId="37398"/>
    <cellStyle name="Normal 34 12" xfId="37399"/>
    <cellStyle name="Normal 34 13" xfId="37400"/>
    <cellStyle name="Normal 34 14" xfId="37401"/>
    <cellStyle name="Normal 34 15" xfId="37402"/>
    <cellStyle name="Normal 34 16" xfId="37403"/>
    <cellStyle name="Normal 34 17" xfId="37404"/>
    <cellStyle name="Normal 34 18" xfId="37405"/>
    <cellStyle name="Normal 34 19" xfId="37406"/>
    <cellStyle name="Normal 34 2" xfId="37407"/>
    <cellStyle name="Normal 34 2 2" xfId="37408"/>
    <cellStyle name="Normal 34 2 2 2" xfId="37409"/>
    <cellStyle name="Normal 34 2 2 3" xfId="37410"/>
    <cellStyle name="Normal 34 2 2 4" xfId="37411"/>
    <cellStyle name="Normal 34 2 2 5" xfId="37412"/>
    <cellStyle name="Normal 34 2 2 6" xfId="37413"/>
    <cellStyle name="Normal 34 2 2 7" xfId="37414"/>
    <cellStyle name="Normal 34 2 2 8" xfId="37415"/>
    <cellStyle name="Normal 34 2 3" xfId="37416"/>
    <cellStyle name="Normal 34 2 4" xfId="37417"/>
    <cellStyle name="Normal 34 2 5" xfId="37418"/>
    <cellStyle name="Normal 34 2 6" xfId="37419"/>
    <cellStyle name="Normal 34 2 7" xfId="37420"/>
    <cellStyle name="Normal 34 2 8" xfId="37421"/>
    <cellStyle name="Normal 34 20" xfId="37422"/>
    <cellStyle name="Normal 34 21" xfId="37423"/>
    <cellStyle name="Normal 34 22" xfId="37424"/>
    <cellStyle name="Normal 34 3" xfId="37425"/>
    <cellStyle name="Normal 34 3 2" xfId="37426"/>
    <cellStyle name="Normal 34 4" xfId="37427"/>
    <cellStyle name="Normal 34 5" xfId="37428"/>
    <cellStyle name="Normal 34 6" xfId="37429"/>
    <cellStyle name="Normal 34 7" xfId="37430"/>
    <cellStyle name="Normal 34 8" xfId="37431"/>
    <cellStyle name="Normal 34 9" xfId="37432"/>
    <cellStyle name="Normal 35" xfId="37433"/>
    <cellStyle name="Normal 35 10" xfId="37434"/>
    <cellStyle name="Normal 35 11" xfId="37435"/>
    <cellStyle name="Normal 35 12" xfId="37436"/>
    <cellStyle name="Normal 35 13" xfId="37437"/>
    <cellStyle name="Normal 35 14" xfId="37438"/>
    <cellStyle name="Normal 35 15" xfId="37439"/>
    <cellStyle name="Normal 35 16" xfId="37440"/>
    <cellStyle name="Normal 35 17" xfId="37441"/>
    <cellStyle name="Normal 35 18" xfId="37442"/>
    <cellStyle name="Normal 35 19" xfId="37443"/>
    <cellStyle name="Normal 35 2" xfId="37444"/>
    <cellStyle name="Normal 35 2 2" xfId="37445"/>
    <cellStyle name="Normal 35 2 2 2" xfId="37446"/>
    <cellStyle name="Normal 35 2 2 3" xfId="37447"/>
    <cellStyle name="Normal 35 2 2 4" xfId="37448"/>
    <cellStyle name="Normal 35 2 2 5" xfId="37449"/>
    <cellStyle name="Normal 35 2 2 6" xfId="37450"/>
    <cellStyle name="Normal 35 2 2 7" xfId="37451"/>
    <cellStyle name="Normal 35 2 2 8" xfId="37452"/>
    <cellStyle name="Normal 35 2 3" xfId="37453"/>
    <cellStyle name="Normal 35 2 4" xfId="37454"/>
    <cellStyle name="Normal 35 2 5" xfId="37455"/>
    <cellStyle name="Normal 35 2 6" xfId="37456"/>
    <cellStyle name="Normal 35 2 7" xfId="37457"/>
    <cellStyle name="Normal 35 2 8" xfId="37458"/>
    <cellStyle name="Normal 35 20" xfId="37459"/>
    <cellStyle name="Normal 35 21" xfId="37460"/>
    <cellStyle name="Normal 35 22" xfId="37461"/>
    <cellStyle name="Normal 35 3" xfId="37462"/>
    <cellStyle name="Normal 35 3 2" xfId="37463"/>
    <cellStyle name="Normal 35 4" xfId="37464"/>
    <cellStyle name="Normal 35 5" xfId="37465"/>
    <cellStyle name="Normal 35 6" xfId="37466"/>
    <cellStyle name="Normal 35 7" xfId="37467"/>
    <cellStyle name="Normal 35 8" xfId="37468"/>
    <cellStyle name="Normal 35 9" xfId="37469"/>
    <cellStyle name="Normal 36" xfId="37470"/>
    <cellStyle name="Normal 37" xfId="37471"/>
    <cellStyle name="Normal 38" xfId="37472"/>
    <cellStyle name="Normal 39" xfId="37473"/>
    <cellStyle name="Normal 39 2" xfId="37474"/>
    <cellStyle name="Normal 4" xfId="49"/>
    <cellStyle name="Normal 4 10" xfId="37475"/>
    <cellStyle name="Normal 4 10 2" xfId="37476"/>
    <cellStyle name="Normal 4 10 2 2" xfId="37477"/>
    <cellStyle name="Normal 4 10 2 2 2" xfId="37478"/>
    <cellStyle name="Normal 4 10 2 2 3" xfId="37479"/>
    <cellStyle name="Normal 4 10 2 2 4" xfId="37480"/>
    <cellStyle name="Normal 4 10 2 2 5" xfId="37481"/>
    <cellStyle name="Normal 4 10 2 2 6" xfId="37482"/>
    <cellStyle name="Normal 4 10 2 2 7" xfId="37483"/>
    <cellStyle name="Normal 4 10 2 2 8" xfId="37484"/>
    <cellStyle name="Normal 4 10 2 3" xfId="37485"/>
    <cellStyle name="Normal 4 10 2 4" xfId="37486"/>
    <cellStyle name="Normal 4 10 2 5" xfId="37487"/>
    <cellStyle name="Normal 4 10 2 6" xfId="37488"/>
    <cellStyle name="Normal 4 10 2 7" xfId="37489"/>
    <cellStyle name="Normal 4 10 2 8" xfId="37490"/>
    <cellStyle name="Normal 4 10 3" xfId="37491"/>
    <cellStyle name="Normal 4 10 3 2" xfId="37492"/>
    <cellStyle name="Normal 4 10 4" xfId="37493"/>
    <cellStyle name="Normal 4 10 5" xfId="37494"/>
    <cellStyle name="Normal 4 10 6" xfId="37495"/>
    <cellStyle name="Normal 4 10 7" xfId="37496"/>
    <cellStyle name="Normal 4 10 8" xfId="37497"/>
    <cellStyle name="Normal 4 11" xfId="37498"/>
    <cellStyle name="Normal 4 11 2" xfId="37499"/>
    <cellStyle name="Normal 4 11 2 2" xfId="37500"/>
    <cellStyle name="Normal 4 11 2 2 2" xfId="37501"/>
    <cellStyle name="Normal 4 11 2 2 3" xfId="37502"/>
    <cellStyle name="Normal 4 11 2 2 4" xfId="37503"/>
    <cellStyle name="Normal 4 11 2 2 5" xfId="37504"/>
    <cellStyle name="Normal 4 11 2 2 6" xfId="37505"/>
    <cellStyle name="Normal 4 11 2 2 7" xfId="37506"/>
    <cellStyle name="Normal 4 11 2 2 8" xfId="37507"/>
    <cellStyle name="Normal 4 11 2 3" xfId="37508"/>
    <cellStyle name="Normal 4 11 2 4" xfId="37509"/>
    <cellStyle name="Normal 4 11 2 5" xfId="37510"/>
    <cellStyle name="Normal 4 11 2 6" xfId="37511"/>
    <cellStyle name="Normal 4 11 2 7" xfId="37512"/>
    <cellStyle name="Normal 4 11 2 8" xfId="37513"/>
    <cellStyle name="Normal 4 11 3" xfId="37514"/>
    <cellStyle name="Normal 4 11 3 2" xfId="37515"/>
    <cellStyle name="Normal 4 11 4" xfId="37516"/>
    <cellStyle name="Normal 4 11 5" xfId="37517"/>
    <cellStyle name="Normal 4 11 6" xfId="37518"/>
    <cellStyle name="Normal 4 11 7" xfId="37519"/>
    <cellStyle name="Normal 4 11 8" xfId="37520"/>
    <cellStyle name="Normal 4 12" xfId="37521"/>
    <cellStyle name="Normal 4 12 2" xfId="37522"/>
    <cellStyle name="Normal 4 12 2 2" xfId="37523"/>
    <cellStyle name="Normal 4 12 2 2 2" xfId="37524"/>
    <cellStyle name="Normal 4 12 2 2 3" xfId="37525"/>
    <cellStyle name="Normal 4 12 2 2 4" xfId="37526"/>
    <cellStyle name="Normal 4 12 2 2 5" xfId="37527"/>
    <cellStyle name="Normal 4 12 2 2 6" xfId="37528"/>
    <cellStyle name="Normal 4 12 2 2 7" xfId="37529"/>
    <cellStyle name="Normal 4 12 2 2 8" xfId="37530"/>
    <cellStyle name="Normal 4 12 2 3" xfId="37531"/>
    <cellStyle name="Normal 4 12 2 4" xfId="37532"/>
    <cellStyle name="Normal 4 12 2 5" xfId="37533"/>
    <cellStyle name="Normal 4 12 2 6" xfId="37534"/>
    <cellStyle name="Normal 4 12 2 7" xfId="37535"/>
    <cellStyle name="Normal 4 12 2 8" xfId="37536"/>
    <cellStyle name="Normal 4 12 3" xfId="37537"/>
    <cellStyle name="Normal 4 12 3 2" xfId="37538"/>
    <cellStyle name="Normal 4 12 4" xfId="37539"/>
    <cellStyle name="Normal 4 12 5" xfId="37540"/>
    <cellStyle name="Normal 4 12 6" xfId="37541"/>
    <cellStyle name="Normal 4 12 7" xfId="37542"/>
    <cellStyle name="Normal 4 12 8" xfId="37543"/>
    <cellStyle name="Normal 4 13" xfId="37544"/>
    <cellStyle name="Normal 4 13 2" xfId="37545"/>
    <cellStyle name="Normal 4 13 2 2" xfId="37546"/>
    <cellStyle name="Normal 4 13 2 2 2" xfId="37547"/>
    <cellStyle name="Normal 4 13 2 2 3" xfId="37548"/>
    <cellStyle name="Normal 4 13 2 2 4" xfId="37549"/>
    <cellStyle name="Normal 4 13 2 2 5" xfId="37550"/>
    <cellStyle name="Normal 4 13 2 2 6" xfId="37551"/>
    <cellStyle name="Normal 4 13 2 2 7" xfId="37552"/>
    <cellStyle name="Normal 4 13 2 2 8" xfId="37553"/>
    <cellStyle name="Normal 4 13 2 3" xfId="37554"/>
    <cellStyle name="Normal 4 13 2 4" xfId="37555"/>
    <cellStyle name="Normal 4 13 2 5" xfId="37556"/>
    <cellStyle name="Normal 4 13 2 6" xfId="37557"/>
    <cellStyle name="Normal 4 13 2 7" xfId="37558"/>
    <cellStyle name="Normal 4 13 2 8" xfId="37559"/>
    <cellStyle name="Normal 4 13 3" xfId="37560"/>
    <cellStyle name="Normal 4 13 3 2" xfId="37561"/>
    <cellStyle name="Normal 4 13 4" xfId="37562"/>
    <cellStyle name="Normal 4 13 5" xfId="37563"/>
    <cellStyle name="Normal 4 13 6" xfId="37564"/>
    <cellStyle name="Normal 4 13 7" xfId="37565"/>
    <cellStyle name="Normal 4 13 8" xfId="37566"/>
    <cellStyle name="Normal 4 14" xfId="37567"/>
    <cellStyle name="Normal 4 14 2" xfId="37568"/>
    <cellStyle name="Normal 4 14 2 2" xfId="37569"/>
    <cellStyle name="Normal 4 14 2 2 2" xfId="37570"/>
    <cellStyle name="Normal 4 14 2 2 3" xfId="37571"/>
    <cellStyle name="Normal 4 14 2 2 4" xfId="37572"/>
    <cellStyle name="Normal 4 14 2 2 5" xfId="37573"/>
    <cellStyle name="Normal 4 14 2 2 6" xfId="37574"/>
    <cellStyle name="Normal 4 14 2 2 7" xfId="37575"/>
    <cellStyle name="Normal 4 14 2 2 8" xfId="37576"/>
    <cellStyle name="Normal 4 14 2 3" xfId="37577"/>
    <cellStyle name="Normal 4 14 2 4" xfId="37578"/>
    <cellStyle name="Normal 4 14 2 5" xfId="37579"/>
    <cellStyle name="Normal 4 14 2 6" xfId="37580"/>
    <cellStyle name="Normal 4 14 2 7" xfId="37581"/>
    <cellStyle name="Normal 4 14 2 8" xfId="37582"/>
    <cellStyle name="Normal 4 14 3" xfId="37583"/>
    <cellStyle name="Normal 4 14 3 2" xfId="37584"/>
    <cellStyle name="Normal 4 14 4" xfId="37585"/>
    <cellStyle name="Normal 4 14 5" xfId="37586"/>
    <cellStyle name="Normal 4 14 6" xfId="37587"/>
    <cellStyle name="Normal 4 14 7" xfId="37588"/>
    <cellStyle name="Normal 4 14 8" xfId="37589"/>
    <cellStyle name="Normal 4 15" xfId="37590"/>
    <cellStyle name="Normal 4 15 2" xfId="37591"/>
    <cellStyle name="Normal 4 15 2 2" xfId="37592"/>
    <cellStyle name="Normal 4 15 2 2 2" xfId="37593"/>
    <cellStyle name="Normal 4 15 2 2 3" xfId="37594"/>
    <cellStyle name="Normal 4 15 2 2 4" xfId="37595"/>
    <cellStyle name="Normal 4 15 2 2 5" xfId="37596"/>
    <cellStyle name="Normal 4 15 2 2 6" xfId="37597"/>
    <cellStyle name="Normal 4 15 2 2 7" xfId="37598"/>
    <cellStyle name="Normal 4 15 2 2 8" xfId="37599"/>
    <cellStyle name="Normal 4 15 2 3" xfId="37600"/>
    <cellStyle name="Normal 4 15 2 4" xfId="37601"/>
    <cellStyle name="Normal 4 15 2 5" xfId="37602"/>
    <cellStyle name="Normal 4 15 2 6" xfId="37603"/>
    <cellStyle name="Normal 4 15 2 7" xfId="37604"/>
    <cellStyle name="Normal 4 15 2 8" xfId="37605"/>
    <cellStyle name="Normal 4 15 3" xfId="37606"/>
    <cellStyle name="Normal 4 15 3 2" xfId="37607"/>
    <cellStyle name="Normal 4 15 4" xfId="37608"/>
    <cellStyle name="Normal 4 15 5" xfId="37609"/>
    <cellStyle name="Normal 4 15 6" xfId="37610"/>
    <cellStyle name="Normal 4 15 7" xfId="37611"/>
    <cellStyle name="Normal 4 15 8" xfId="37612"/>
    <cellStyle name="Normal 4 16" xfId="37613"/>
    <cellStyle name="Normal 4 16 2" xfId="37614"/>
    <cellStyle name="Normal 4 16 2 2" xfId="37615"/>
    <cellStyle name="Normal 4 16 2 2 2" xfId="37616"/>
    <cellStyle name="Normal 4 16 2 2 3" xfId="37617"/>
    <cellStyle name="Normal 4 16 2 2 4" xfId="37618"/>
    <cellStyle name="Normal 4 16 2 2 5" xfId="37619"/>
    <cellStyle name="Normal 4 16 2 2 6" xfId="37620"/>
    <cellStyle name="Normal 4 16 2 2 7" xfId="37621"/>
    <cellStyle name="Normal 4 16 2 2 8" xfId="37622"/>
    <cellStyle name="Normal 4 16 2 3" xfId="37623"/>
    <cellStyle name="Normal 4 16 2 4" xfId="37624"/>
    <cellStyle name="Normal 4 16 2 5" xfId="37625"/>
    <cellStyle name="Normal 4 16 2 6" xfId="37626"/>
    <cellStyle name="Normal 4 16 2 7" xfId="37627"/>
    <cellStyle name="Normal 4 16 2 8" xfId="37628"/>
    <cellStyle name="Normal 4 16 3" xfId="37629"/>
    <cellStyle name="Normal 4 16 3 2" xfId="37630"/>
    <cellStyle name="Normal 4 16 4" xfId="37631"/>
    <cellStyle name="Normal 4 16 5" xfId="37632"/>
    <cellStyle name="Normal 4 16 6" xfId="37633"/>
    <cellStyle name="Normal 4 16 7" xfId="37634"/>
    <cellStyle name="Normal 4 16 8" xfId="37635"/>
    <cellStyle name="Normal 4 17" xfId="37636"/>
    <cellStyle name="Normal 4 17 2" xfId="37637"/>
    <cellStyle name="Normal 4 17 2 2" xfId="37638"/>
    <cellStyle name="Normal 4 17 2 2 2" xfId="37639"/>
    <cellStyle name="Normal 4 17 2 2 3" xfId="37640"/>
    <cellStyle name="Normal 4 17 2 2 4" xfId="37641"/>
    <cellStyle name="Normal 4 17 2 2 5" xfId="37642"/>
    <cellStyle name="Normal 4 17 2 2 6" xfId="37643"/>
    <cellStyle name="Normal 4 17 2 2 7" xfId="37644"/>
    <cellStyle name="Normal 4 17 2 2 8" xfId="37645"/>
    <cellStyle name="Normal 4 17 2 3" xfId="37646"/>
    <cellStyle name="Normal 4 17 2 4" xfId="37647"/>
    <cellStyle name="Normal 4 17 2 5" xfId="37648"/>
    <cellStyle name="Normal 4 17 2 6" xfId="37649"/>
    <cellStyle name="Normal 4 17 2 7" xfId="37650"/>
    <cellStyle name="Normal 4 17 2 8" xfId="37651"/>
    <cellStyle name="Normal 4 17 3" xfId="37652"/>
    <cellStyle name="Normal 4 17 3 2" xfId="37653"/>
    <cellStyle name="Normal 4 17 4" xfId="37654"/>
    <cellStyle name="Normal 4 17 5" xfId="37655"/>
    <cellStyle name="Normal 4 17 6" xfId="37656"/>
    <cellStyle name="Normal 4 17 7" xfId="37657"/>
    <cellStyle name="Normal 4 17 8" xfId="37658"/>
    <cellStyle name="Normal 4 18" xfId="37659"/>
    <cellStyle name="Normal 4 18 2" xfId="37660"/>
    <cellStyle name="Normal 4 18 2 2" xfId="37661"/>
    <cellStyle name="Normal 4 18 2 2 2" xfId="37662"/>
    <cellStyle name="Normal 4 18 2 2 3" xfId="37663"/>
    <cellStyle name="Normal 4 18 2 2 4" xfId="37664"/>
    <cellStyle name="Normal 4 18 2 2 5" xfId="37665"/>
    <cellStyle name="Normal 4 18 2 2 6" xfId="37666"/>
    <cellStyle name="Normal 4 18 2 2 7" xfId="37667"/>
    <cellStyle name="Normal 4 18 2 2 8" xfId="37668"/>
    <cellStyle name="Normal 4 18 2 3" xfId="37669"/>
    <cellStyle name="Normal 4 18 2 4" xfId="37670"/>
    <cellStyle name="Normal 4 18 2 5" xfId="37671"/>
    <cellStyle name="Normal 4 18 2 6" xfId="37672"/>
    <cellStyle name="Normal 4 18 2 7" xfId="37673"/>
    <cellStyle name="Normal 4 18 2 8" xfId="37674"/>
    <cellStyle name="Normal 4 18 3" xfId="37675"/>
    <cellStyle name="Normal 4 18 3 2" xfId="37676"/>
    <cellStyle name="Normal 4 18 4" xfId="37677"/>
    <cellStyle name="Normal 4 18 5" xfId="37678"/>
    <cellStyle name="Normal 4 18 6" xfId="37679"/>
    <cellStyle name="Normal 4 18 7" xfId="37680"/>
    <cellStyle name="Normal 4 18 8" xfId="37681"/>
    <cellStyle name="Normal 4 19" xfId="37682"/>
    <cellStyle name="Normal 4 19 2" xfId="37683"/>
    <cellStyle name="Normal 4 19 2 2" xfId="37684"/>
    <cellStyle name="Normal 4 19 2 2 2" xfId="37685"/>
    <cellStyle name="Normal 4 19 2 2 3" xfId="37686"/>
    <cellStyle name="Normal 4 19 2 2 4" xfId="37687"/>
    <cellStyle name="Normal 4 19 2 2 5" xfId="37688"/>
    <cellStyle name="Normal 4 19 2 2 6" xfId="37689"/>
    <cellStyle name="Normal 4 19 2 2 7" xfId="37690"/>
    <cellStyle name="Normal 4 19 2 2 8" xfId="37691"/>
    <cellStyle name="Normal 4 19 2 3" xfId="37692"/>
    <cellStyle name="Normal 4 19 2 4" xfId="37693"/>
    <cellStyle name="Normal 4 19 2 5" xfId="37694"/>
    <cellStyle name="Normal 4 19 2 6" xfId="37695"/>
    <cellStyle name="Normal 4 19 2 7" xfId="37696"/>
    <cellStyle name="Normal 4 19 2 8" xfId="37697"/>
    <cellStyle name="Normal 4 19 3" xfId="37698"/>
    <cellStyle name="Normal 4 19 3 2" xfId="37699"/>
    <cellStyle name="Normal 4 19 4" xfId="37700"/>
    <cellStyle name="Normal 4 19 5" xfId="37701"/>
    <cellStyle name="Normal 4 19 6" xfId="37702"/>
    <cellStyle name="Normal 4 19 7" xfId="37703"/>
    <cellStyle name="Normal 4 19 8" xfId="37704"/>
    <cellStyle name="Normal 4 2" xfId="80"/>
    <cellStyle name="Normal 4 2 10" xfId="37705"/>
    <cellStyle name="Normal 4 2 2" xfId="37706"/>
    <cellStyle name="Normal 4 2 2 2" xfId="37707"/>
    <cellStyle name="Normal 4 2 2 2 2" xfId="37708"/>
    <cellStyle name="Normal 4 2 2 2 3" xfId="37709"/>
    <cellStyle name="Normal 4 2 2 2 4" xfId="37710"/>
    <cellStyle name="Normal 4 2 2 2 5" xfId="37711"/>
    <cellStyle name="Normal 4 2 2 2 6" xfId="37712"/>
    <cellStyle name="Normal 4 2 2 2 7" xfId="37713"/>
    <cellStyle name="Normal 4 2 2 2 8" xfId="37714"/>
    <cellStyle name="Normal 4 2 2 3" xfId="37715"/>
    <cellStyle name="Normal 4 2 2 4" xfId="37716"/>
    <cellStyle name="Normal 4 2 2 5" xfId="37717"/>
    <cellStyle name="Normal 4 2 2 6" xfId="37718"/>
    <cellStyle name="Normal 4 2 2 7" xfId="37719"/>
    <cellStyle name="Normal 4 2 3" xfId="37720"/>
    <cellStyle name="Normal 4 2 3 2" xfId="37721"/>
    <cellStyle name="Normal 4 2 4" xfId="37722"/>
    <cellStyle name="Normal 4 2 5" xfId="37723"/>
    <cellStyle name="Normal 4 2 6" xfId="37724"/>
    <cellStyle name="Normal 4 2 7" xfId="37725"/>
    <cellStyle name="Normal 4 2 8" xfId="37726"/>
    <cellStyle name="Normal 4 2 9" xfId="37727"/>
    <cellStyle name="Normal 4 20" xfId="37728"/>
    <cellStyle name="Normal 4 20 2" xfId="37729"/>
    <cellStyle name="Normal 4 20 2 2" xfId="37730"/>
    <cellStyle name="Normal 4 20 2 3" xfId="37731"/>
    <cellStyle name="Normal 4 20 2 4" xfId="37732"/>
    <cellStyle name="Normal 4 20 2 5" xfId="37733"/>
    <cellStyle name="Normal 4 20 2 6" xfId="37734"/>
    <cellStyle name="Normal 4 20 2 7" xfId="37735"/>
    <cellStyle name="Normal 4 20 2 8" xfId="37736"/>
    <cellStyle name="Normal 4 20 3" xfId="37737"/>
    <cellStyle name="Normal 4 20 4" xfId="37738"/>
    <cellStyle name="Normal 4 20 5" xfId="37739"/>
    <cellStyle name="Normal 4 20 6" xfId="37740"/>
    <cellStyle name="Normal 4 20 7" xfId="37741"/>
    <cellStyle name="Normal 4 20 8" xfId="37742"/>
    <cellStyle name="Normal 4 21" xfId="37743"/>
    <cellStyle name="Normal 4 21 2" xfId="37744"/>
    <cellStyle name="Normal 4 22" xfId="2"/>
    <cellStyle name="Normal 4 22 2" xfId="37745"/>
    <cellStyle name="Normal 4 22 3" xfId="37746"/>
    <cellStyle name="Normal 4 23" xfId="37747"/>
    <cellStyle name="Normal 4 24" xfId="37748"/>
    <cellStyle name="Normal 4 25" xfId="37749"/>
    <cellStyle name="Normal 4 26" xfId="37750"/>
    <cellStyle name="Normal 4 27" xfId="37751"/>
    <cellStyle name="Normal 4 27 2" xfId="37752"/>
    <cellStyle name="Normal 4 27 3" xfId="37753"/>
    <cellStyle name="Normal 4 28" xfId="37754"/>
    <cellStyle name="Normal 4 29" xfId="37755"/>
    <cellStyle name="Normal 4 3" xfId="81"/>
    <cellStyle name="Normal 4 3 2" xfId="37756"/>
    <cellStyle name="Normal 4 3 2 2" xfId="37757"/>
    <cellStyle name="Normal 4 3 2 2 2" xfId="37758"/>
    <cellStyle name="Normal 4 3 2 2 3" xfId="37759"/>
    <cellStyle name="Normal 4 3 2 2 4" xfId="37760"/>
    <cellStyle name="Normal 4 3 2 2 5" xfId="37761"/>
    <cellStyle name="Normal 4 3 2 2 6" xfId="37762"/>
    <cellStyle name="Normal 4 3 2 2 7" xfId="37763"/>
    <cellStyle name="Normal 4 3 2 2 8" xfId="37764"/>
    <cellStyle name="Normal 4 3 2 3" xfId="37765"/>
    <cellStyle name="Normal 4 3 2 4" xfId="37766"/>
    <cellStyle name="Normal 4 3 2 5" xfId="37767"/>
    <cellStyle name="Normal 4 3 2 6" xfId="37768"/>
    <cellStyle name="Normal 4 3 2 7" xfId="37769"/>
    <cellStyle name="Normal 4 3 2 8" xfId="37770"/>
    <cellStyle name="Normal 4 3 3" xfId="37771"/>
    <cellStyle name="Normal 4 3 3 2" xfId="37772"/>
    <cellStyle name="Normal 4 3 4" xfId="37773"/>
    <cellStyle name="Normal 4 3 5" xfId="37774"/>
    <cellStyle name="Normal 4 3 6" xfId="37775"/>
    <cellStyle name="Normal 4 3 7" xfId="37776"/>
    <cellStyle name="Normal 4 3 8" xfId="37777"/>
    <cellStyle name="Normal 4 3 9" xfId="37778"/>
    <cellStyle name="Normal 4 30" xfId="37779"/>
    <cellStyle name="Normal 4 31" xfId="37780"/>
    <cellStyle name="Normal 4 32" xfId="37781"/>
    <cellStyle name="Normal 4 4" xfId="37782"/>
    <cellStyle name="Normal 4 4 2" xfId="37783"/>
    <cellStyle name="Normal 4 4 2 2" xfId="37784"/>
    <cellStyle name="Normal 4 4 2 2 2" xfId="37785"/>
    <cellStyle name="Normal 4 4 2 2 3" xfId="37786"/>
    <cellStyle name="Normal 4 4 2 2 4" xfId="37787"/>
    <cellStyle name="Normal 4 4 2 2 5" xfId="37788"/>
    <cellStyle name="Normal 4 4 2 2 6" xfId="37789"/>
    <cellStyle name="Normal 4 4 2 2 7" xfId="37790"/>
    <cellStyle name="Normal 4 4 2 2 8" xfId="37791"/>
    <cellStyle name="Normal 4 4 2 3" xfId="37792"/>
    <cellStyle name="Normal 4 4 2 4" xfId="37793"/>
    <cellStyle name="Normal 4 4 2 5" xfId="37794"/>
    <cellStyle name="Normal 4 4 2 6" xfId="37795"/>
    <cellStyle name="Normal 4 4 2 7" xfId="37796"/>
    <cellStyle name="Normal 4 4 2 8" xfId="37797"/>
    <cellStyle name="Normal 4 4 3" xfId="37798"/>
    <cellStyle name="Normal 4 4 3 2" xfId="37799"/>
    <cellStyle name="Normal 4 4 4" xfId="37800"/>
    <cellStyle name="Normal 4 4 5" xfId="37801"/>
    <cellStyle name="Normal 4 4 6" xfId="37802"/>
    <cellStyle name="Normal 4 4 7" xfId="37803"/>
    <cellStyle name="Normal 4 4 8" xfId="37804"/>
    <cellStyle name="Normal 4 5" xfId="37805"/>
    <cellStyle name="Normal 4 5 2" xfId="37806"/>
    <cellStyle name="Normal 4 5 2 2" xfId="37807"/>
    <cellStyle name="Normal 4 5 2 2 2" xfId="37808"/>
    <cellStyle name="Normal 4 5 2 2 3" xfId="37809"/>
    <cellStyle name="Normal 4 5 2 2 4" xfId="37810"/>
    <cellStyle name="Normal 4 5 2 2 5" xfId="37811"/>
    <cellStyle name="Normal 4 5 2 2 6" xfId="37812"/>
    <cellStyle name="Normal 4 5 2 2 7" xfId="37813"/>
    <cellStyle name="Normal 4 5 2 2 8" xfId="37814"/>
    <cellStyle name="Normal 4 5 2 3" xfId="37815"/>
    <cellStyle name="Normal 4 5 2 4" xfId="37816"/>
    <cellStyle name="Normal 4 5 2 5" xfId="37817"/>
    <cellStyle name="Normal 4 5 2 6" xfId="37818"/>
    <cellStyle name="Normal 4 5 2 7" xfId="37819"/>
    <cellStyle name="Normal 4 5 2 8" xfId="37820"/>
    <cellStyle name="Normal 4 5 3" xfId="37821"/>
    <cellStyle name="Normal 4 5 3 2" xfId="37822"/>
    <cellStyle name="Normal 4 5 4" xfId="37823"/>
    <cellStyle name="Normal 4 5 5" xfId="37824"/>
    <cellStyle name="Normal 4 5 6" xfId="37825"/>
    <cellStyle name="Normal 4 5 7" xfId="37826"/>
    <cellStyle name="Normal 4 5 8" xfId="37827"/>
    <cellStyle name="Normal 4 6" xfId="37828"/>
    <cellStyle name="Normal 4 6 2" xfId="37829"/>
    <cellStyle name="Normal 4 6 2 2" xfId="37830"/>
    <cellStyle name="Normal 4 6 2 2 2" xfId="37831"/>
    <cellStyle name="Normal 4 6 2 2 3" xfId="37832"/>
    <cellStyle name="Normal 4 6 2 2 4" xfId="37833"/>
    <cellStyle name="Normal 4 6 2 2 5" xfId="37834"/>
    <cellStyle name="Normal 4 6 2 2 6" xfId="37835"/>
    <cellStyle name="Normal 4 6 2 2 7" xfId="37836"/>
    <cellStyle name="Normal 4 6 2 2 8" xfId="37837"/>
    <cellStyle name="Normal 4 6 2 3" xfId="37838"/>
    <cellStyle name="Normal 4 6 2 4" xfId="37839"/>
    <cellStyle name="Normal 4 6 2 5" xfId="37840"/>
    <cellStyle name="Normal 4 6 2 6" xfId="37841"/>
    <cellStyle name="Normal 4 6 2 7" xfId="37842"/>
    <cellStyle name="Normal 4 6 2 8" xfId="37843"/>
    <cellStyle name="Normal 4 6 3" xfId="37844"/>
    <cellStyle name="Normal 4 6 3 2" xfId="37845"/>
    <cellStyle name="Normal 4 6 4" xfId="37846"/>
    <cellStyle name="Normal 4 6 5" xfId="37847"/>
    <cellStyle name="Normal 4 6 6" xfId="37848"/>
    <cellStyle name="Normal 4 6 7" xfId="37849"/>
    <cellStyle name="Normal 4 6 8" xfId="37850"/>
    <cellStyle name="Normal 4 7" xfId="37851"/>
    <cellStyle name="Normal 4 7 2" xfId="37852"/>
    <cellStyle name="Normal 4 7 2 2" xfId="37853"/>
    <cellStyle name="Normal 4 7 2 2 2" xfId="37854"/>
    <cellStyle name="Normal 4 7 2 2 3" xfId="37855"/>
    <cellStyle name="Normal 4 7 2 2 4" xfId="37856"/>
    <cellStyle name="Normal 4 7 2 2 5" xfId="37857"/>
    <cellStyle name="Normal 4 7 2 2 6" xfId="37858"/>
    <cellStyle name="Normal 4 7 2 2 7" xfId="37859"/>
    <cellStyle name="Normal 4 7 2 2 8" xfId="37860"/>
    <cellStyle name="Normal 4 7 2 3" xfId="37861"/>
    <cellStyle name="Normal 4 7 2 4" xfId="37862"/>
    <cellStyle name="Normal 4 7 2 5" xfId="37863"/>
    <cellStyle name="Normal 4 7 2 6" xfId="37864"/>
    <cellStyle name="Normal 4 7 2 7" xfId="37865"/>
    <cellStyle name="Normal 4 7 2 8" xfId="37866"/>
    <cellStyle name="Normal 4 7 3" xfId="37867"/>
    <cellStyle name="Normal 4 7 3 2" xfId="37868"/>
    <cellStyle name="Normal 4 7 4" xfId="37869"/>
    <cellStyle name="Normal 4 7 5" xfId="37870"/>
    <cellStyle name="Normal 4 7 6" xfId="37871"/>
    <cellStyle name="Normal 4 7 7" xfId="37872"/>
    <cellStyle name="Normal 4 7 8" xfId="37873"/>
    <cellStyle name="Normal 4 8" xfId="37874"/>
    <cellStyle name="Normal 4 8 2" xfId="37875"/>
    <cellStyle name="Normal 4 8 2 2" xfId="37876"/>
    <cellStyle name="Normal 4 8 2 2 2" xfId="37877"/>
    <cellStyle name="Normal 4 8 2 2 3" xfId="37878"/>
    <cellStyle name="Normal 4 8 2 2 4" xfId="37879"/>
    <cellStyle name="Normal 4 8 2 2 5" xfId="37880"/>
    <cellStyle name="Normal 4 8 2 2 6" xfId="37881"/>
    <cellStyle name="Normal 4 8 2 2 7" xfId="37882"/>
    <cellStyle name="Normal 4 8 2 2 8" xfId="37883"/>
    <cellStyle name="Normal 4 8 2 3" xfId="37884"/>
    <cellStyle name="Normal 4 8 2 4" xfId="37885"/>
    <cellStyle name="Normal 4 8 2 5" xfId="37886"/>
    <cellStyle name="Normal 4 8 2 6" xfId="37887"/>
    <cellStyle name="Normal 4 8 2 7" xfId="37888"/>
    <cellStyle name="Normal 4 8 2 8" xfId="37889"/>
    <cellStyle name="Normal 4 8 3" xfId="37890"/>
    <cellStyle name="Normal 4 8 3 2" xfId="37891"/>
    <cellStyle name="Normal 4 8 4" xfId="37892"/>
    <cellStyle name="Normal 4 8 5" xfId="37893"/>
    <cellStyle name="Normal 4 8 6" xfId="37894"/>
    <cellStyle name="Normal 4 8 7" xfId="37895"/>
    <cellStyle name="Normal 4 8 8" xfId="37896"/>
    <cellStyle name="Normal 4 9" xfId="37897"/>
    <cellStyle name="Normal 4 9 2" xfId="37898"/>
    <cellStyle name="Normal 4 9 2 2" xfId="37899"/>
    <cellStyle name="Normal 4 9 2 2 2" xfId="37900"/>
    <cellStyle name="Normal 4 9 2 2 3" xfId="37901"/>
    <cellStyle name="Normal 4 9 2 2 4" xfId="37902"/>
    <cellStyle name="Normal 4 9 2 2 5" xfId="37903"/>
    <cellStyle name="Normal 4 9 2 2 6" xfId="37904"/>
    <cellStyle name="Normal 4 9 2 2 7" xfId="37905"/>
    <cellStyle name="Normal 4 9 2 2 8" xfId="37906"/>
    <cellStyle name="Normal 4 9 2 3" xfId="37907"/>
    <cellStyle name="Normal 4 9 2 4" xfId="37908"/>
    <cellStyle name="Normal 4 9 2 5" xfId="37909"/>
    <cellStyle name="Normal 4 9 2 6" xfId="37910"/>
    <cellStyle name="Normal 4 9 2 7" xfId="37911"/>
    <cellStyle name="Normal 4 9 2 8" xfId="37912"/>
    <cellStyle name="Normal 4 9 3" xfId="37913"/>
    <cellStyle name="Normal 4 9 3 2" xfId="37914"/>
    <cellStyle name="Normal 4 9 4" xfId="37915"/>
    <cellStyle name="Normal 4 9 5" xfId="37916"/>
    <cellStyle name="Normal 4 9 6" xfId="37917"/>
    <cellStyle name="Normal 4 9 7" xfId="37918"/>
    <cellStyle name="Normal 4 9 8" xfId="37919"/>
    <cellStyle name="Normal 40" xfId="37920"/>
    <cellStyle name="Normal 40 2" xfId="37921"/>
    <cellStyle name="Normal 40 2 2" xfId="37922"/>
    <cellStyle name="Normal 40 2 2 2" xfId="37923"/>
    <cellStyle name="Normal 40 2 2 3" xfId="37924"/>
    <cellStyle name="Normal 40 2 2 4" xfId="37925"/>
    <cellStyle name="Normal 40 2 2 5" xfId="37926"/>
    <cellStyle name="Normal 40 2 2 6" xfId="37927"/>
    <cellStyle name="Normal 40 2 2 7" xfId="37928"/>
    <cellStyle name="Normal 40 2 2 8" xfId="37929"/>
    <cellStyle name="Normal 40 2 3" xfId="37930"/>
    <cellStyle name="Normal 40 2 4" xfId="37931"/>
    <cellStyle name="Normal 40 2 5" xfId="37932"/>
    <cellStyle name="Normal 40 2 6" xfId="37933"/>
    <cellStyle name="Normal 40 2 7" xfId="37934"/>
    <cellStyle name="Normal 40 2 8" xfId="37935"/>
    <cellStyle name="Normal 40 3" xfId="37936"/>
    <cellStyle name="Normal 40 3 2" xfId="37937"/>
    <cellStyle name="Normal 40 4" xfId="37938"/>
    <cellStyle name="Normal 40 5" xfId="37939"/>
    <cellStyle name="Normal 40 6" xfId="37940"/>
    <cellStyle name="Normal 40 7" xfId="37941"/>
    <cellStyle name="Normal 40 8" xfId="37942"/>
    <cellStyle name="Normal 41" xfId="37943"/>
    <cellStyle name="Normal 42" xfId="37944"/>
    <cellStyle name="Normal 43" xfId="37945"/>
    <cellStyle name="Normal 44" xfId="37946"/>
    <cellStyle name="Normal 45" xfId="37947"/>
    <cellStyle name="Normal 45 2" xfId="37948"/>
    <cellStyle name="Normal 46" xfId="37949"/>
    <cellStyle name="Normal 47" xfId="37950"/>
    <cellStyle name="Normal 48" xfId="37951"/>
    <cellStyle name="Normal 49" xfId="37952"/>
    <cellStyle name="Normal 49 2" xfId="37953"/>
    <cellStyle name="Normal 49 2 2" xfId="37954"/>
    <cellStyle name="Normal 49 2 2 2" xfId="37955"/>
    <cellStyle name="Normal 49 2 2 3" xfId="37956"/>
    <cellStyle name="Normal 49 2 2 4" xfId="37957"/>
    <cellStyle name="Normal 49 2 2 5" xfId="37958"/>
    <cellStyle name="Normal 49 2 2 6" xfId="37959"/>
    <cellStyle name="Normal 49 2 2 7" xfId="37960"/>
    <cellStyle name="Normal 49 2 2 8" xfId="37961"/>
    <cellStyle name="Normal 49 2 3" xfId="37962"/>
    <cellStyle name="Normal 49 2 4" xfId="37963"/>
    <cellStyle name="Normal 49 2 5" xfId="37964"/>
    <cellStyle name="Normal 49 2 6" xfId="37965"/>
    <cellStyle name="Normal 49 2 7" xfId="37966"/>
    <cellStyle name="Normal 49 2 8" xfId="37967"/>
    <cellStyle name="Normal 49 3" xfId="37968"/>
    <cellStyle name="Normal 49 3 2" xfId="37969"/>
    <cellStyle name="Normal 49 4" xfId="37970"/>
    <cellStyle name="Normal 49 5" xfId="37971"/>
    <cellStyle name="Normal 49 6" xfId="37972"/>
    <cellStyle name="Normal 49 7" xfId="37973"/>
    <cellStyle name="Normal 49 8" xfId="37974"/>
    <cellStyle name="Normal 5" xfId="82"/>
    <cellStyle name="Normal 5 10" xfId="37975"/>
    <cellStyle name="Normal 5 11" xfId="37976"/>
    <cellStyle name="Normal 5 12" xfId="37977"/>
    <cellStyle name="Normal 5 13" xfId="37978"/>
    <cellStyle name="Normal 5 14" xfId="37979"/>
    <cellStyle name="Normal 5 2" xfId="83"/>
    <cellStyle name="Normal 5 2 2" xfId="37980"/>
    <cellStyle name="Normal 5 2 2 2" xfId="37981"/>
    <cellStyle name="Normal 5 2 2 3" xfId="37982"/>
    <cellStyle name="Normal 5 2 2 4" xfId="37983"/>
    <cellStyle name="Normal 5 2 2 5" xfId="37984"/>
    <cellStyle name="Normal 5 2 2 6" xfId="37985"/>
    <cellStyle name="Normal 5 2 2 7" xfId="37986"/>
    <cellStyle name="Normal 5 2 2 8" xfId="37987"/>
    <cellStyle name="Normal 5 2 3" xfId="37988"/>
    <cellStyle name="Normal 5 2 4" xfId="37989"/>
    <cellStyle name="Normal 5 2 5" xfId="37990"/>
    <cellStyle name="Normal 5 2 6" xfId="37991"/>
    <cellStyle name="Normal 5 2 7" xfId="37992"/>
    <cellStyle name="Normal 5 2 8" xfId="37993"/>
    <cellStyle name="Normal 5 2 9" xfId="37994"/>
    <cellStyle name="Normal 5 3" xfId="37995"/>
    <cellStyle name="Normal 5 4" xfId="37996"/>
    <cellStyle name="Normal 5 4 2" xfId="37997"/>
    <cellStyle name="Normal 5 5" xfId="37998"/>
    <cellStyle name="Normal 5 5 2" xfId="37999"/>
    <cellStyle name="Normal 5 6" xfId="38000"/>
    <cellStyle name="Normal 5 6 2" xfId="38001"/>
    <cellStyle name="Normal 5 7" xfId="38002"/>
    <cellStyle name="Normal 5 7 2" xfId="38003"/>
    <cellStyle name="Normal 5 8" xfId="38004"/>
    <cellStyle name="Normal 5 8 2" xfId="38005"/>
    <cellStyle name="Normal 5 9" xfId="38006"/>
    <cellStyle name="Normal 50" xfId="38007"/>
    <cellStyle name="Normal 51" xfId="38008"/>
    <cellStyle name="Normal 52" xfId="38009"/>
    <cellStyle name="Normal 53" xfId="38010"/>
    <cellStyle name="Normal 54" xfId="38011"/>
    <cellStyle name="Normal 55" xfId="38012"/>
    <cellStyle name="Normal 56" xfId="38013"/>
    <cellStyle name="Normal 57" xfId="38014"/>
    <cellStyle name="Normal 58" xfId="38015"/>
    <cellStyle name="Normal 58 2" xfId="38016"/>
    <cellStyle name="Normal 58 2 2" xfId="38017"/>
    <cellStyle name="Normal 59" xfId="38018"/>
    <cellStyle name="Normal 6" xfId="84"/>
    <cellStyle name="Normal 6 10" xfId="38019"/>
    <cellStyle name="Normal 6 11" xfId="38020"/>
    <cellStyle name="Normal 6 12" xfId="38021"/>
    <cellStyle name="Normal 6 13" xfId="38022"/>
    <cellStyle name="Normal 6 14" xfId="38023"/>
    <cellStyle name="Normal 6 15" xfId="38024"/>
    <cellStyle name="Normal 6 16" xfId="38025"/>
    <cellStyle name="Normal 6 17" xfId="38026"/>
    <cellStyle name="Normal 6 18" xfId="38027"/>
    <cellStyle name="Normal 6 19" xfId="38028"/>
    <cellStyle name="Normal 6 2" xfId="38029"/>
    <cellStyle name="Normal 6 2 2" xfId="38030"/>
    <cellStyle name="Normal 6 2 2 2" xfId="38031"/>
    <cellStyle name="Normal 6 2 2 3" xfId="38032"/>
    <cellStyle name="Normal 6 2 2 4" xfId="38033"/>
    <cellStyle name="Normal 6 2 2 5" xfId="38034"/>
    <cellStyle name="Normal 6 2 2 6" xfId="38035"/>
    <cellStyle name="Normal 6 2 2 7" xfId="38036"/>
    <cellStyle name="Normal 6 2 2 8" xfId="38037"/>
    <cellStyle name="Normal 6 2 3" xfId="38038"/>
    <cellStyle name="Normal 6 2 4" xfId="38039"/>
    <cellStyle name="Normal 6 2 5" xfId="38040"/>
    <cellStyle name="Normal 6 2 6" xfId="38041"/>
    <cellStyle name="Normal 6 2 7" xfId="38042"/>
    <cellStyle name="Normal 6 2 8" xfId="38043"/>
    <cellStyle name="Normal 6 20" xfId="38044"/>
    <cellStyle name="Normal 6 21" xfId="38045"/>
    <cellStyle name="Normal 6 22" xfId="38046"/>
    <cellStyle name="Normal 6 23" xfId="38047"/>
    <cellStyle name="Normal 6 24" xfId="38048"/>
    <cellStyle name="Normal 6 25" xfId="38049"/>
    <cellStyle name="Normal 6 26" xfId="38050"/>
    <cellStyle name="Normal 6 27" xfId="38051"/>
    <cellStyle name="Normal 6 28" xfId="38052"/>
    <cellStyle name="Normal 6 29" xfId="38053"/>
    <cellStyle name="Normal 6 3" xfId="38054"/>
    <cellStyle name="Normal 6 3 2" xfId="38055"/>
    <cellStyle name="Normal 6 4" xfId="38056"/>
    <cellStyle name="Normal 6 4 2" xfId="38057"/>
    <cellStyle name="Normal 6 5" xfId="38058"/>
    <cellStyle name="Normal 6 5 2" xfId="38059"/>
    <cellStyle name="Normal 6 6" xfId="38060"/>
    <cellStyle name="Normal 6 6 2" xfId="38061"/>
    <cellStyle name="Normal 6 7" xfId="38062"/>
    <cellStyle name="Normal 6 7 2" xfId="38063"/>
    <cellStyle name="Normal 6 8" xfId="38064"/>
    <cellStyle name="Normal 6 9" xfId="38065"/>
    <cellStyle name="Normal 60" xfId="38066"/>
    <cellStyle name="Normal 61" xfId="38067"/>
    <cellStyle name="Normal 62" xfId="38068"/>
    <cellStyle name="Normal 63" xfId="38069"/>
    <cellStyle name="Normal 64" xfId="38070"/>
    <cellStyle name="Normal 65" xfId="38071"/>
    <cellStyle name="Normal 66" xfId="38072"/>
    <cellStyle name="Normal 67" xfId="38073"/>
    <cellStyle name="Normal 68" xfId="38074"/>
    <cellStyle name="Normal 69" xfId="38075"/>
    <cellStyle name="Normal 7" xfId="85"/>
    <cellStyle name="Normal 7 10" xfId="38076"/>
    <cellStyle name="Normal 7 10 2" xfId="38077"/>
    <cellStyle name="Normal 7 10 2 2" xfId="38078"/>
    <cellStyle name="Normal 7 10 2 3" xfId="38079"/>
    <cellStyle name="Normal 7 10 2 4" xfId="38080"/>
    <cellStyle name="Normal 7 10 3" xfId="38081"/>
    <cellStyle name="Normal 7 10 3 2" xfId="38082"/>
    <cellStyle name="Normal 7 10 4" xfId="38083"/>
    <cellStyle name="Normal 7 10 5" xfId="38084"/>
    <cellStyle name="Normal 7 10 6" xfId="38085"/>
    <cellStyle name="Normal 7 10 7" xfId="38086"/>
    <cellStyle name="Normal 7 10 8" xfId="38087"/>
    <cellStyle name="Normal 7 11" xfId="38088"/>
    <cellStyle name="Normal 7 11 2" xfId="38089"/>
    <cellStyle name="Normal 7 11 2 2" xfId="38090"/>
    <cellStyle name="Normal 7 11 2 2 2" xfId="38091"/>
    <cellStyle name="Normal 7 11 2 2 3" xfId="38092"/>
    <cellStyle name="Normal 7 11 2 2 4" xfId="38093"/>
    <cellStyle name="Normal 7 11 2 2 5" xfId="38094"/>
    <cellStyle name="Normal 7 11 2 2 6" xfId="38095"/>
    <cellStyle name="Normal 7 11 2 2 7" xfId="38096"/>
    <cellStyle name="Normal 7 11 2 2 8" xfId="38097"/>
    <cellStyle name="Normal 7 11 2 3" xfId="38098"/>
    <cellStyle name="Normal 7 11 2 3 2" xfId="38099"/>
    <cellStyle name="Normal 7 11 2 3 2 2" xfId="38100"/>
    <cellStyle name="Normal 7 11 2 3 3" xfId="38101"/>
    <cellStyle name="Normal 7 11 2 4" xfId="38102"/>
    <cellStyle name="Normal 7 11 2 5" xfId="38103"/>
    <cellStyle name="Normal 7 11 2 6" xfId="38104"/>
    <cellStyle name="Normal 7 11 2 7" xfId="38105"/>
    <cellStyle name="Normal 7 11 2 8" xfId="38106"/>
    <cellStyle name="Normal 7 11 2 9" xfId="38107"/>
    <cellStyle name="Normal 7 11 3" xfId="38108"/>
    <cellStyle name="Normal 7 11 3 2" xfId="38109"/>
    <cellStyle name="Normal 7 11 4" xfId="38110"/>
    <cellStyle name="Normal 7 11 5" xfId="38111"/>
    <cellStyle name="Normal 7 11 6" xfId="38112"/>
    <cellStyle name="Normal 7 11 7" xfId="38113"/>
    <cellStyle name="Normal 7 11 8" xfId="38114"/>
    <cellStyle name="Normal 7 12" xfId="38115"/>
    <cellStyle name="Normal 7 12 2" xfId="38116"/>
    <cellStyle name="Normal 7 12 2 2" xfId="38117"/>
    <cellStyle name="Normal 7 12 2 2 2" xfId="38118"/>
    <cellStyle name="Normal 7 12 2 2 3" xfId="38119"/>
    <cellStyle name="Normal 7 12 2 2 4" xfId="38120"/>
    <cellStyle name="Normal 7 12 2 2 5" xfId="38121"/>
    <cellStyle name="Normal 7 12 2 2 6" xfId="38122"/>
    <cellStyle name="Normal 7 12 2 2 7" xfId="38123"/>
    <cellStyle name="Normal 7 12 2 2 8" xfId="38124"/>
    <cellStyle name="Normal 7 12 2 3" xfId="38125"/>
    <cellStyle name="Normal 7 12 2 4" xfId="38126"/>
    <cellStyle name="Normal 7 12 2 5" xfId="38127"/>
    <cellStyle name="Normal 7 12 2 6" xfId="38128"/>
    <cellStyle name="Normal 7 12 2 7" xfId="38129"/>
    <cellStyle name="Normal 7 12 2 8" xfId="38130"/>
    <cellStyle name="Normal 7 12 3" xfId="38131"/>
    <cellStyle name="Normal 7 12 3 2" xfId="38132"/>
    <cellStyle name="Normal 7 12 4" xfId="38133"/>
    <cellStyle name="Normal 7 12 5" xfId="38134"/>
    <cellStyle name="Normal 7 12 6" xfId="38135"/>
    <cellStyle name="Normal 7 12 7" xfId="38136"/>
    <cellStyle name="Normal 7 12 8" xfId="38137"/>
    <cellStyle name="Normal 7 13" xfId="38138"/>
    <cellStyle name="Normal 7 13 2" xfId="38139"/>
    <cellStyle name="Normal 7 13 2 2" xfId="38140"/>
    <cellStyle name="Normal 7 13 2 2 2" xfId="38141"/>
    <cellStyle name="Normal 7 13 2 2 3" xfId="38142"/>
    <cellStyle name="Normal 7 13 2 2 4" xfId="38143"/>
    <cellStyle name="Normal 7 13 2 2 5" xfId="38144"/>
    <cellStyle name="Normal 7 13 2 2 6" xfId="38145"/>
    <cellStyle name="Normal 7 13 2 2 7" xfId="38146"/>
    <cellStyle name="Normal 7 13 2 2 8" xfId="38147"/>
    <cellStyle name="Normal 7 13 2 3" xfId="38148"/>
    <cellStyle name="Normal 7 13 2 4" xfId="38149"/>
    <cellStyle name="Normal 7 13 2 5" xfId="38150"/>
    <cellStyle name="Normal 7 13 2 6" xfId="38151"/>
    <cellStyle name="Normal 7 13 2 7" xfId="38152"/>
    <cellStyle name="Normal 7 13 2 8" xfId="38153"/>
    <cellStyle name="Normal 7 13 3" xfId="38154"/>
    <cellStyle name="Normal 7 13 3 2" xfId="38155"/>
    <cellStyle name="Normal 7 13 4" xfId="38156"/>
    <cellStyle name="Normal 7 13 5" xfId="38157"/>
    <cellStyle name="Normal 7 13 6" xfId="38158"/>
    <cellStyle name="Normal 7 13 7" xfId="38159"/>
    <cellStyle name="Normal 7 13 8" xfId="38160"/>
    <cellStyle name="Normal 7 14" xfId="38161"/>
    <cellStyle name="Normal 7 14 2" xfId="38162"/>
    <cellStyle name="Normal 7 14 2 2" xfId="38163"/>
    <cellStyle name="Normal 7 14 2 2 2" xfId="38164"/>
    <cellStyle name="Normal 7 14 2 2 3" xfId="38165"/>
    <cellStyle name="Normal 7 14 2 2 4" xfId="38166"/>
    <cellStyle name="Normal 7 14 2 2 5" xfId="38167"/>
    <cellStyle name="Normal 7 14 2 2 6" xfId="38168"/>
    <cellStyle name="Normal 7 14 2 2 7" xfId="38169"/>
    <cellStyle name="Normal 7 14 2 2 8" xfId="38170"/>
    <cellStyle name="Normal 7 14 2 3" xfId="38171"/>
    <cellStyle name="Normal 7 14 2 4" xfId="38172"/>
    <cellStyle name="Normal 7 14 2 5" xfId="38173"/>
    <cellStyle name="Normal 7 14 2 6" xfId="38174"/>
    <cellStyle name="Normal 7 14 2 7" xfId="38175"/>
    <cellStyle name="Normal 7 14 2 8" xfId="38176"/>
    <cellStyle name="Normal 7 14 3" xfId="38177"/>
    <cellStyle name="Normal 7 14 3 2" xfId="38178"/>
    <cellStyle name="Normal 7 14 4" xfId="38179"/>
    <cellStyle name="Normal 7 14 5" xfId="38180"/>
    <cellStyle name="Normal 7 14 6" xfId="38181"/>
    <cellStyle name="Normal 7 14 7" xfId="38182"/>
    <cellStyle name="Normal 7 14 8" xfId="38183"/>
    <cellStyle name="Normal 7 15" xfId="38184"/>
    <cellStyle name="Normal 7 15 2" xfId="38185"/>
    <cellStyle name="Normal 7 15 2 2" xfId="38186"/>
    <cellStyle name="Normal 7 15 2 2 2" xfId="38187"/>
    <cellStyle name="Normal 7 15 2 2 3" xfId="38188"/>
    <cellStyle name="Normal 7 15 2 2 4" xfId="38189"/>
    <cellStyle name="Normal 7 15 2 2 5" xfId="38190"/>
    <cellStyle name="Normal 7 15 2 2 6" xfId="38191"/>
    <cellStyle name="Normal 7 15 2 2 7" xfId="38192"/>
    <cellStyle name="Normal 7 15 2 2 8" xfId="38193"/>
    <cellStyle name="Normal 7 15 2 3" xfId="38194"/>
    <cellStyle name="Normal 7 15 2 4" xfId="38195"/>
    <cellStyle name="Normal 7 15 2 5" xfId="38196"/>
    <cellStyle name="Normal 7 15 2 6" xfId="38197"/>
    <cellStyle name="Normal 7 15 2 7" xfId="38198"/>
    <cellStyle name="Normal 7 15 2 8" xfId="38199"/>
    <cellStyle name="Normal 7 15 3" xfId="38200"/>
    <cellStyle name="Normal 7 15 3 2" xfId="38201"/>
    <cellStyle name="Normal 7 15 4" xfId="38202"/>
    <cellStyle name="Normal 7 15 5" xfId="38203"/>
    <cellStyle name="Normal 7 15 6" xfId="38204"/>
    <cellStyle name="Normal 7 15 7" xfId="38205"/>
    <cellStyle name="Normal 7 15 8" xfId="38206"/>
    <cellStyle name="Normal 7 16" xfId="38207"/>
    <cellStyle name="Normal 7 16 2" xfId="38208"/>
    <cellStyle name="Normal 7 16 2 2" xfId="38209"/>
    <cellStyle name="Normal 7 16 2 2 2" xfId="38210"/>
    <cellStyle name="Normal 7 16 2 2 3" xfId="38211"/>
    <cellStyle name="Normal 7 16 2 2 4" xfId="38212"/>
    <cellStyle name="Normal 7 16 2 2 5" xfId="38213"/>
    <cellStyle name="Normal 7 16 2 2 6" xfId="38214"/>
    <cellStyle name="Normal 7 16 2 2 7" xfId="38215"/>
    <cellStyle name="Normal 7 16 2 2 8" xfId="38216"/>
    <cellStyle name="Normal 7 16 2 3" xfId="38217"/>
    <cellStyle name="Normal 7 16 2 4" xfId="38218"/>
    <cellStyle name="Normal 7 16 2 5" xfId="38219"/>
    <cellStyle name="Normal 7 16 2 6" xfId="38220"/>
    <cellStyle name="Normal 7 16 2 7" xfId="38221"/>
    <cellStyle name="Normal 7 16 2 8" xfId="38222"/>
    <cellStyle name="Normal 7 16 3" xfId="38223"/>
    <cellStyle name="Normal 7 16 3 2" xfId="38224"/>
    <cellStyle name="Normal 7 16 4" xfId="38225"/>
    <cellStyle name="Normal 7 16 5" xfId="38226"/>
    <cellStyle name="Normal 7 16 6" xfId="38227"/>
    <cellStyle name="Normal 7 16 7" xfId="38228"/>
    <cellStyle name="Normal 7 16 8" xfId="38229"/>
    <cellStyle name="Normal 7 17" xfId="38230"/>
    <cellStyle name="Normal 7 17 2" xfId="38231"/>
    <cellStyle name="Normal 7 17 2 2" xfId="38232"/>
    <cellStyle name="Normal 7 17 2 2 2" xfId="38233"/>
    <cellStyle name="Normal 7 17 2 2 3" xfId="38234"/>
    <cellStyle name="Normal 7 17 2 2 4" xfId="38235"/>
    <cellStyle name="Normal 7 17 2 2 5" xfId="38236"/>
    <cellStyle name="Normal 7 17 2 2 6" xfId="38237"/>
    <cellStyle name="Normal 7 17 2 2 7" xfId="38238"/>
    <cellStyle name="Normal 7 17 2 2 8" xfId="38239"/>
    <cellStyle name="Normal 7 17 2 3" xfId="38240"/>
    <cellStyle name="Normal 7 17 2 4" xfId="38241"/>
    <cellStyle name="Normal 7 17 2 5" xfId="38242"/>
    <cellStyle name="Normal 7 17 2 6" xfId="38243"/>
    <cellStyle name="Normal 7 17 2 7" xfId="38244"/>
    <cellStyle name="Normal 7 17 2 8" xfId="38245"/>
    <cellStyle name="Normal 7 17 3" xfId="38246"/>
    <cellStyle name="Normal 7 17 3 2" xfId="38247"/>
    <cellStyle name="Normal 7 17 4" xfId="38248"/>
    <cellStyle name="Normal 7 17 5" xfId="38249"/>
    <cellStyle name="Normal 7 17 6" xfId="38250"/>
    <cellStyle name="Normal 7 17 7" xfId="38251"/>
    <cellStyle name="Normal 7 17 8" xfId="38252"/>
    <cellStyle name="Normal 7 18" xfId="38253"/>
    <cellStyle name="Normal 7 18 2" xfId="38254"/>
    <cellStyle name="Normal 7 18 2 2" xfId="38255"/>
    <cellStyle name="Normal 7 18 2 2 2" xfId="38256"/>
    <cellStyle name="Normal 7 18 2 2 3" xfId="38257"/>
    <cellStyle name="Normal 7 18 2 2 4" xfId="38258"/>
    <cellStyle name="Normal 7 18 2 2 5" xfId="38259"/>
    <cellStyle name="Normal 7 18 2 2 6" xfId="38260"/>
    <cellStyle name="Normal 7 18 2 2 7" xfId="38261"/>
    <cellStyle name="Normal 7 18 2 2 8" xfId="38262"/>
    <cellStyle name="Normal 7 18 2 3" xfId="38263"/>
    <cellStyle name="Normal 7 18 2 4" xfId="38264"/>
    <cellStyle name="Normal 7 18 2 5" xfId="38265"/>
    <cellStyle name="Normal 7 18 2 6" xfId="38266"/>
    <cellStyle name="Normal 7 18 2 7" xfId="38267"/>
    <cellStyle name="Normal 7 18 2 8" xfId="38268"/>
    <cellStyle name="Normal 7 18 3" xfId="38269"/>
    <cellStyle name="Normal 7 18 3 2" xfId="38270"/>
    <cellStyle name="Normal 7 18 4" xfId="38271"/>
    <cellStyle name="Normal 7 18 5" xfId="38272"/>
    <cellStyle name="Normal 7 18 6" xfId="38273"/>
    <cellStyle name="Normal 7 18 7" xfId="38274"/>
    <cellStyle name="Normal 7 18 8" xfId="38275"/>
    <cellStyle name="Normal 7 19" xfId="38276"/>
    <cellStyle name="Normal 7 19 2" xfId="38277"/>
    <cellStyle name="Normal 7 19 2 2" xfId="38278"/>
    <cellStyle name="Normal 7 19 2 2 2" xfId="38279"/>
    <cellStyle name="Normal 7 19 2 2 3" xfId="38280"/>
    <cellStyle name="Normal 7 19 2 2 4" xfId="38281"/>
    <cellStyle name="Normal 7 19 2 2 5" xfId="38282"/>
    <cellStyle name="Normal 7 19 2 2 6" xfId="38283"/>
    <cellStyle name="Normal 7 19 2 2 7" xfId="38284"/>
    <cellStyle name="Normal 7 19 2 2 8" xfId="38285"/>
    <cellStyle name="Normal 7 19 2 3" xfId="38286"/>
    <cellStyle name="Normal 7 19 2 4" xfId="38287"/>
    <cellStyle name="Normal 7 19 2 5" xfId="38288"/>
    <cellStyle name="Normal 7 19 2 6" xfId="38289"/>
    <cellStyle name="Normal 7 19 2 7" xfId="38290"/>
    <cellStyle name="Normal 7 19 2 8" xfId="38291"/>
    <cellStyle name="Normal 7 19 3" xfId="38292"/>
    <cellStyle name="Normal 7 19 3 2" xfId="38293"/>
    <cellStyle name="Normal 7 19 4" xfId="38294"/>
    <cellStyle name="Normal 7 19 5" xfId="38295"/>
    <cellStyle name="Normal 7 19 6" xfId="38296"/>
    <cellStyle name="Normal 7 19 7" xfId="38297"/>
    <cellStyle name="Normal 7 19 8" xfId="38298"/>
    <cellStyle name="Normal 7 2" xfId="38299"/>
    <cellStyle name="Normal 7 2 10" xfId="38300"/>
    <cellStyle name="Normal 7 2 11" xfId="38301"/>
    <cellStyle name="Normal 7 2 12" xfId="38302"/>
    <cellStyle name="Normal 7 2 13" xfId="38303"/>
    <cellStyle name="Normal 7 2 14" xfId="38304"/>
    <cellStyle name="Normal 7 2 2" xfId="38305"/>
    <cellStyle name="Normal 7 2 3" xfId="38306"/>
    <cellStyle name="Normal 7 2 4" xfId="38307"/>
    <cellStyle name="Normal 7 2 5" xfId="38308"/>
    <cellStyle name="Normal 7 2 6" xfId="38309"/>
    <cellStyle name="Normal 7 2 6 2" xfId="38310"/>
    <cellStyle name="Normal 7 2 6 2 2" xfId="38311"/>
    <cellStyle name="Normal 7 2 6 2 3" xfId="38312"/>
    <cellStyle name="Normal 7 2 6 2 4" xfId="38313"/>
    <cellStyle name="Normal 7 2 6 2 5" xfId="38314"/>
    <cellStyle name="Normal 7 2 6 2 6" xfId="38315"/>
    <cellStyle name="Normal 7 2 6 2 7" xfId="38316"/>
    <cellStyle name="Normal 7 2 6 2 8" xfId="38317"/>
    <cellStyle name="Normal 7 2 6 3" xfId="38318"/>
    <cellStyle name="Normal 7 2 6 4" xfId="38319"/>
    <cellStyle name="Normal 7 2 6 5" xfId="38320"/>
    <cellStyle name="Normal 7 2 6 6" xfId="38321"/>
    <cellStyle name="Normal 7 2 6 7" xfId="38322"/>
    <cellStyle name="Normal 7 2 7" xfId="38323"/>
    <cellStyle name="Normal 7 2 7 2" xfId="38324"/>
    <cellStyle name="Normal 7 2 8" xfId="38325"/>
    <cellStyle name="Normal 7 2 9" xfId="38326"/>
    <cellStyle name="Normal 7 20" xfId="38327"/>
    <cellStyle name="Normal 7 20 2" xfId="38328"/>
    <cellStyle name="Normal 7 20 2 2" xfId="38329"/>
    <cellStyle name="Normal 7 20 2 2 2" xfId="38330"/>
    <cellStyle name="Normal 7 20 2 2 3" xfId="38331"/>
    <cellStyle name="Normal 7 20 2 2 4" xfId="38332"/>
    <cellStyle name="Normal 7 20 2 2 5" xfId="38333"/>
    <cellStyle name="Normal 7 20 2 2 6" xfId="38334"/>
    <cellStyle name="Normal 7 20 2 2 7" xfId="38335"/>
    <cellStyle name="Normal 7 20 2 2 8" xfId="38336"/>
    <cellStyle name="Normal 7 20 2 3" xfId="38337"/>
    <cellStyle name="Normal 7 20 2 4" xfId="38338"/>
    <cellStyle name="Normal 7 20 2 5" xfId="38339"/>
    <cellStyle name="Normal 7 20 2 6" xfId="38340"/>
    <cellStyle name="Normal 7 20 2 7" xfId="38341"/>
    <cellStyle name="Normal 7 20 2 8" xfId="38342"/>
    <cellStyle name="Normal 7 20 3" xfId="38343"/>
    <cellStyle name="Normal 7 20 3 2" xfId="38344"/>
    <cellStyle name="Normal 7 20 4" xfId="38345"/>
    <cellStyle name="Normal 7 20 5" xfId="38346"/>
    <cellStyle name="Normal 7 20 6" xfId="38347"/>
    <cellStyle name="Normal 7 20 7" xfId="38348"/>
    <cellStyle name="Normal 7 20 8" xfId="38349"/>
    <cellStyle name="Normal 7 21" xfId="38350"/>
    <cellStyle name="Normal 7 21 2" xfId="38351"/>
    <cellStyle name="Normal 7 21 2 2" xfId="38352"/>
    <cellStyle name="Normal 7 21 2 3" xfId="38353"/>
    <cellStyle name="Normal 7 21 3" xfId="38354"/>
    <cellStyle name="Normal 7 21 3 2" xfId="38355"/>
    <cellStyle name="Normal 7 21 3 3" xfId="38356"/>
    <cellStyle name="Normal 7 21 3 4" xfId="38357"/>
    <cellStyle name="Normal 7 21 3 5" xfId="38358"/>
    <cellStyle name="Normal 7 21 3 6" xfId="38359"/>
    <cellStyle name="Normal 7 21 3 7" xfId="38360"/>
    <cellStyle name="Normal 7 21 3 8" xfId="38361"/>
    <cellStyle name="Normal 7 21 4" xfId="38362"/>
    <cellStyle name="Normal 7 21 4 2" xfId="38363"/>
    <cellStyle name="Normal 7 21 5" xfId="38364"/>
    <cellStyle name="Normal 7 21 6" xfId="38365"/>
    <cellStyle name="Normal 7 21 7" xfId="38366"/>
    <cellStyle name="Normal 7 21 8" xfId="38367"/>
    <cellStyle name="Normal 7 21 9" xfId="38368"/>
    <cellStyle name="Normal 7 22" xfId="38369"/>
    <cellStyle name="Normal 7 23" xfId="38370"/>
    <cellStyle name="Normal 7 23 2" xfId="38371"/>
    <cellStyle name="Normal 7 24" xfId="38372"/>
    <cellStyle name="Normal 7 24 2" xfId="38373"/>
    <cellStyle name="Normal 7 24 2 2" xfId="38374"/>
    <cellStyle name="Normal 7 24 3" xfId="38375"/>
    <cellStyle name="Normal 7 25" xfId="38376"/>
    <cellStyle name="Normal 7 26" xfId="38377"/>
    <cellStyle name="Normal 7 27" xfId="38378"/>
    <cellStyle name="Normal 7 28" xfId="38379"/>
    <cellStyle name="Normal 7 29" xfId="38380"/>
    <cellStyle name="Normal 7 29 2" xfId="38381"/>
    <cellStyle name="Normal 7 29 2 2" xfId="38382"/>
    <cellStyle name="Normal 7 29 3" xfId="38383"/>
    <cellStyle name="Normal 7 29 3 2" xfId="38384"/>
    <cellStyle name="Normal 7 29 3 3" xfId="38385"/>
    <cellStyle name="Normal 7 29 3 4" xfId="38386"/>
    <cellStyle name="Normal 7 29 3 5" xfId="38387"/>
    <cellStyle name="Normal 7 29 4" xfId="38388"/>
    <cellStyle name="Normal 7 3" xfId="38389"/>
    <cellStyle name="Normal 7 3 2" xfId="38390"/>
    <cellStyle name="Normal 7 3 2 2" xfId="38391"/>
    <cellStyle name="Normal 7 3 2 2 2" xfId="38392"/>
    <cellStyle name="Normal 7 3 2 2 3" xfId="38393"/>
    <cellStyle name="Normal 7 3 2 2 4" xfId="38394"/>
    <cellStyle name="Normal 7 3 2 2 5" xfId="38395"/>
    <cellStyle name="Normal 7 3 2 2 6" xfId="38396"/>
    <cellStyle name="Normal 7 3 2 2 7" xfId="38397"/>
    <cellStyle name="Normal 7 3 2 2 8" xfId="38398"/>
    <cellStyle name="Normal 7 3 2 3" xfId="38399"/>
    <cellStyle name="Normal 7 3 2 4" xfId="38400"/>
    <cellStyle name="Normal 7 3 2 5" xfId="38401"/>
    <cellStyle name="Normal 7 3 2 6" xfId="38402"/>
    <cellStyle name="Normal 7 3 2 7" xfId="38403"/>
    <cellStyle name="Normal 7 3 2 8" xfId="38404"/>
    <cellStyle name="Normal 7 3 3" xfId="38405"/>
    <cellStyle name="Normal 7 3 3 2" xfId="38406"/>
    <cellStyle name="Normal 7 3 4" xfId="38407"/>
    <cellStyle name="Normal 7 3 5" xfId="38408"/>
    <cellStyle name="Normal 7 3 6" xfId="38409"/>
    <cellStyle name="Normal 7 3 7" xfId="38410"/>
    <cellStyle name="Normal 7 3 8" xfId="38411"/>
    <cellStyle name="Normal 7 30" xfId="38412"/>
    <cellStyle name="Normal 7 30 2" xfId="38413"/>
    <cellStyle name="Normal 7 30 3" xfId="38414"/>
    <cellStyle name="Normal 7 30 4" xfId="38415"/>
    <cellStyle name="Normal 7 31" xfId="38416"/>
    <cellStyle name="Normal 7 31 2" xfId="38417"/>
    <cellStyle name="Normal 7 32" xfId="38418"/>
    <cellStyle name="Normal 7 33" xfId="38419"/>
    <cellStyle name="Normal 7 4" xfId="38420"/>
    <cellStyle name="Normal 7 4 2" xfId="38421"/>
    <cellStyle name="Normal 7 4 2 2" xfId="38422"/>
    <cellStyle name="Normal 7 4 2 2 2" xfId="38423"/>
    <cellStyle name="Normal 7 4 2 2 3" xfId="38424"/>
    <cellStyle name="Normal 7 4 2 2 4" xfId="38425"/>
    <cellStyle name="Normal 7 4 2 2 5" xfId="38426"/>
    <cellStyle name="Normal 7 4 2 2 6" xfId="38427"/>
    <cellStyle name="Normal 7 4 2 2 7" xfId="38428"/>
    <cellStyle name="Normal 7 4 2 2 8" xfId="38429"/>
    <cellStyle name="Normal 7 4 2 3" xfId="38430"/>
    <cellStyle name="Normal 7 4 2 4" xfId="38431"/>
    <cellStyle name="Normal 7 4 2 5" xfId="38432"/>
    <cellStyle name="Normal 7 4 2 6" xfId="38433"/>
    <cellStyle name="Normal 7 4 2 7" xfId="38434"/>
    <cellStyle name="Normal 7 4 2 8" xfId="38435"/>
    <cellStyle name="Normal 7 4 3" xfId="38436"/>
    <cellStyle name="Normal 7 4 3 2" xfId="38437"/>
    <cellStyle name="Normal 7 4 4" xfId="38438"/>
    <cellStyle name="Normal 7 4 5" xfId="38439"/>
    <cellStyle name="Normal 7 4 6" xfId="38440"/>
    <cellStyle name="Normal 7 4 7" xfId="38441"/>
    <cellStyle name="Normal 7 4 8" xfId="38442"/>
    <cellStyle name="Normal 7 5" xfId="38443"/>
    <cellStyle name="Normal 7 5 2" xfId="38444"/>
    <cellStyle name="Normal 7 5 2 2" xfId="38445"/>
    <cellStyle name="Normal 7 5 2 2 2" xfId="38446"/>
    <cellStyle name="Normal 7 5 2 2 3" xfId="38447"/>
    <cellStyle name="Normal 7 5 2 2 4" xfId="38448"/>
    <cellStyle name="Normal 7 5 2 2 5" xfId="38449"/>
    <cellStyle name="Normal 7 5 2 2 6" xfId="38450"/>
    <cellStyle name="Normal 7 5 2 2 7" xfId="38451"/>
    <cellStyle name="Normal 7 5 2 2 8" xfId="38452"/>
    <cellStyle name="Normal 7 5 2 3" xfId="38453"/>
    <cellStyle name="Normal 7 5 2 4" xfId="38454"/>
    <cellStyle name="Normal 7 5 2 5" xfId="38455"/>
    <cellStyle name="Normal 7 5 2 6" xfId="38456"/>
    <cellStyle name="Normal 7 5 2 7" xfId="38457"/>
    <cellStyle name="Normal 7 5 2 8" xfId="38458"/>
    <cellStyle name="Normal 7 5 3" xfId="38459"/>
    <cellStyle name="Normal 7 5 3 2" xfId="38460"/>
    <cellStyle name="Normal 7 5 4" xfId="38461"/>
    <cellStyle name="Normal 7 5 5" xfId="38462"/>
    <cellStyle name="Normal 7 5 6" xfId="38463"/>
    <cellStyle name="Normal 7 5 7" xfId="38464"/>
    <cellStyle name="Normal 7 5 8" xfId="38465"/>
    <cellStyle name="Normal 7 6" xfId="38466"/>
    <cellStyle name="Normal 7 6 2" xfId="38467"/>
    <cellStyle name="Normal 7 6 2 2" xfId="38468"/>
    <cellStyle name="Normal 7 6 2 2 2" xfId="38469"/>
    <cellStyle name="Normal 7 6 2 2 3" xfId="38470"/>
    <cellStyle name="Normal 7 6 2 2 4" xfId="38471"/>
    <cellStyle name="Normal 7 6 2 2 5" xfId="38472"/>
    <cellStyle name="Normal 7 6 2 2 6" xfId="38473"/>
    <cellStyle name="Normal 7 6 2 2 7" xfId="38474"/>
    <cellStyle name="Normal 7 6 2 2 8" xfId="38475"/>
    <cellStyle name="Normal 7 6 2 3" xfId="38476"/>
    <cellStyle name="Normal 7 6 2 4" xfId="38477"/>
    <cellStyle name="Normal 7 6 2 5" xfId="38478"/>
    <cellStyle name="Normal 7 6 2 6" xfId="38479"/>
    <cellStyle name="Normal 7 6 2 7" xfId="38480"/>
    <cellStyle name="Normal 7 6 2 8" xfId="38481"/>
    <cellStyle name="Normal 7 6 3" xfId="38482"/>
    <cellStyle name="Normal 7 6 3 2" xfId="38483"/>
    <cellStyle name="Normal 7 6 4" xfId="38484"/>
    <cellStyle name="Normal 7 6 5" xfId="38485"/>
    <cellStyle name="Normal 7 6 6" xfId="38486"/>
    <cellStyle name="Normal 7 6 7" xfId="38487"/>
    <cellStyle name="Normal 7 6 8" xfId="38488"/>
    <cellStyle name="Normal 7 7" xfId="38489"/>
    <cellStyle name="Normal 7 7 2" xfId="38490"/>
    <cellStyle name="Normal 7 7 2 2" xfId="38491"/>
    <cellStyle name="Normal 7 7 2 2 2" xfId="38492"/>
    <cellStyle name="Normal 7 7 2 2 3" xfId="38493"/>
    <cellStyle name="Normal 7 7 2 2 4" xfId="38494"/>
    <cellStyle name="Normal 7 7 2 2 5" xfId="38495"/>
    <cellStyle name="Normal 7 7 2 2 6" xfId="38496"/>
    <cellStyle name="Normal 7 7 2 2 7" xfId="38497"/>
    <cellStyle name="Normal 7 7 2 2 8" xfId="38498"/>
    <cellStyle name="Normal 7 7 2 3" xfId="38499"/>
    <cellStyle name="Normal 7 7 2 4" xfId="38500"/>
    <cellStyle name="Normal 7 7 2 5" xfId="38501"/>
    <cellStyle name="Normal 7 7 2 6" xfId="38502"/>
    <cellStyle name="Normal 7 7 2 7" xfId="38503"/>
    <cellStyle name="Normal 7 7 2 8" xfId="38504"/>
    <cellStyle name="Normal 7 7 3" xfId="38505"/>
    <cellStyle name="Normal 7 7 3 2" xfId="38506"/>
    <cellStyle name="Normal 7 7 4" xfId="38507"/>
    <cellStyle name="Normal 7 7 5" xfId="38508"/>
    <cellStyle name="Normal 7 7 6" xfId="38509"/>
    <cellStyle name="Normal 7 7 7" xfId="38510"/>
    <cellStyle name="Normal 7 7 8" xfId="38511"/>
    <cellStyle name="Normal 7 8" xfId="38512"/>
    <cellStyle name="Normal 7 8 2" xfId="38513"/>
    <cellStyle name="Normal 7 8 2 2" xfId="38514"/>
    <cellStyle name="Normal 7 8 2 2 2" xfId="38515"/>
    <cellStyle name="Normal 7 8 2 2 3" xfId="38516"/>
    <cellStyle name="Normal 7 8 2 2 4" xfId="38517"/>
    <cellStyle name="Normal 7 8 2 2 5" xfId="38518"/>
    <cellStyle name="Normal 7 8 2 2 6" xfId="38519"/>
    <cellStyle name="Normal 7 8 2 2 7" xfId="38520"/>
    <cellStyle name="Normal 7 8 2 2 8" xfId="38521"/>
    <cellStyle name="Normal 7 8 2 3" xfId="38522"/>
    <cellStyle name="Normal 7 8 2 4" xfId="38523"/>
    <cellStyle name="Normal 7 8 2 5" xfId="38524"/>
    <cellStyle name="Normal 7 8 2 6" xfId="38525"/>
    <cellStyle name="Normal 7 8 2 7" xfId="38526"/>
    <cellStyle name="Normal 7 8 2 8" xfId="38527"/>
    <cellStyle name="Normal 7 8 3" xfId="38528"/>
    <cellStyle name="Normal 7 8 3 2" xfId="38529"/>
    <cellStyle name="Normal 7 8 4" xfId="38530"/>
    <cellStyle name="Normal 7 8 5" xfId="38531"/>
    <cellStyle name="Normal 7 8 6" xfId="38532"/>
    <cellStyle name="Normal 7 8 7" xfId="38533"/>
    <cellStyle name="Normal 7 8 8" xfId="38534"/>
    <cellStyle name="Normal 7 9" xfId="38535"/>
    <cellStyle name="Normal 7 9 2" xfId="38536"/>
    <cellStyle name="Normal 7 9 2 2" xfId="38537"/>
    <cellStyle name="Normal 7 9 2 2 2" xfId="38538"/>
    <cellStyle name="Normal 7 9 2 2 3" xfId="38539"/>
    <cellStyle name="Normal 7 9 2 2 4" xfId="38540"/>
    <cellStyle name="Normal 7 9 2 2 5" xfId="38541"/>
    <cellStyle name="Normal 7 9 2 2 6" xfId="38542"/>
    <cellStyle name="Normal 7 9 2 2 7" xfId="38543"/>
    <cellStyle name="Normal 7 9 2 2 8" xfId="38544"/>
    <cellStyle name="Normal 7 9 2 3" xfId="38545"/>
    <cellStyle name="Normal 7 9 2 4" xfId="38546"/>
    <cellStyle name="Normal 7 9 2 5" xfId="38547"/>
    <cellStyle name="Normal 7 9 2 6" xfId="38548"/>
    <cellStyle name="Normal 7 9 2 7" xfId="38549"/>
    <cellStyle name="Normal 7 9 2 8" xfId="38550"/>
    <cellStyle name="Normal 7 9 3" xfId="38551"/>
    <cellStyle name="Normal 7 9 3 2" xfId="38552"/>
    <cellStyle name="Normal 7 9 4" xfId="38553"/>
    <cellStyle name="Normal 7 9 5" xfId="38554"/>
    <cellStyle name="Normal 7 9 6" xfId="38555"/>
    <cellStyle name="Normal 7 9 7" xfId="38556"/>
    <cellStyle name="Normal 7 9 8" xfId="38557"/>
    <cellStyle name="Normal 70" xfId="38558"/>
    <cellStyle name="Normal 71" xfId="38559"/>
    <cellStyle name="Normal 72" xfId="38560"/>
    <cellStyle name="Normal 73" xfId="38561"/>
    <cellStyle name="Normal 74" xfId="38562"/>
    <cellStyle name="Normal 75" xfId="38563"/>
    <cellStyle name="Normal 76" xfId="38564"/>
    <cellStyle name="Normal 77" xfId="38565"/>
    <cellStyle name="Normal 77 2" xfId="38566"/>
    <cellStyle name="Normal 78" xfId="38567"/>
    <cellStyle name="Normal 79" xfId="56729"/>
    <cellStyle name="Normal 8" xfId="86"/>
    <cellStyle name="Normal 8 2" xfId="38568"/>
    <cellStyle name="Normal 8 2 2" xfId="38569"/>
    <cellStyle name="Normal 8 2 2 2" xfId="38570"/>
    <cellStyle name="Normal 8 2 2 3" xfId="38571"/>
    <cellStyle name="Normal 8 2 2 4" xfId="38572"/>
    <cellStyle name="Normal 8 2 2 5" xfId="38573"/>
    <cellStyle name="Normal 8 2 2 6" xfId="38574"/>
    <cellStyle name="Normal 8 2 2 7" xfId="38575"/>
    <cellStyle name="Normal 8 2 2 8" xfId="38576"/>
    <cellStyle name="Normal 8 2 3" xfId="38577"/>
    <cellStyle name="Normal 8 2 4" xfId="38578"/>
    <cellStyle name="Normal 8 2 5" xfId="38579"/>
    <cellStyle name="Normal 8 2 6" xfId="38580"/>
    <cellStyle name="Normal 8 2 7" xfId="38581"/>
    <cellStyle name="Normal 8 2 8" xfId="38582"/>
    <cellStyle name="Normal 8 3" xfId="38583"/>
    <cellStyle name="Normal 8 3 2" xfId="38584"/>
    <cellStyle name="Normal 8 4" xfId="38585"/>
    <cellStyle name="Normal 8 5" xfId="38586"/>
    <cellStyle name="Normal 8 6" xfId="38587"/>
    <cellStyle name="Normal 8 7" xfId="38588"/>
    <cellStyle name="Normal 8 8" xfId="38589"/>
    <cellStyle name="Normal 83" xfId="56730"/>
    <cellStyle name="Normal 9" xfId="87"/>
    <cellStyle name="Normal 9 10" xfId="38590"/>
    <cellStyle name="Normal 9 11" xfId="38591"/>
    <cellStyle name="Normal 9 12" xfId="38592"/>
    <cellStyle name="Normal 9 2" xfId="38593"/>
    <cellStyle name="Normal 9 2 2" xfId="38594"/>
    <cellStyle name="Normal 9 2 2 2" xfId="38595"/>
    <cellStyle name="Normal 9 2 2 2 2" xfId="38596"/>
    <cellStyle name="Normal 9 2 2 2 3" xfId="38597"/>
    <cellStyle name="Normal 9 2 2 2 4" xfId="38598"/>
    <cellStyle name="Normal 9 2 2 2 5" xfId="38599"/>
    <cellStyle name="Normal 9 2 2 2 6" xfId="38600"/>
    <cellStyle name="Normal 9 2 2 2 7" xfId="38601"/>
    <cellStyle name="Normal 9 2 2 2 8" xfId="38602"/>
    <cellStyle name="Normal 9 2 2 3" xfId="38603"/>
    <cellStyle name="Normal 9 2 2 4" xfId="38604"/>
    <cellStyle name="Normal 9 2 2 5" xfId="38605"/>
    <cellStyle name="Normal 9 2 2 6" xfId="38606"/>
    <cellStyle name="Normal 9 2 2 7" xfId="38607"/>
    <cellStyle name="Normal 9 2 2 8" xfId="38608"/>
    <cellStyle name="Normal 9 2 3" xfId="38609"/>
    <cellStyle name="Normal 9 2 3 2" xfId="38610"/>
    <cellStyle name="Normal 9 2 4" xfId="38611"/>
    <cellStyle name="Normal 9 2 5" xfId="38612"/>
    <cellStyle name="Normal 9 2 6" xfId="38613"/>
    <cellStyle name="Normal 9 2 7" xfId="38614"/>
    <cellStyle name="Normal 9 2 8" xfId="38615"/>
    <cellStyle name="Normal 9 3" xfId="38616"/>
    <cellStyle name="Normal 9 3 2" xfId="38617"/>
    <cellStyle name="Normal 9 3 2 2" xfId="38618"/>
    <cellStyle name="Normal 9 3 2 2 2" xfId="38619"/>
    <cellStyle name="Normal 9 3 2 2 3" xfId="38620"/>
    <cellStyle name="Normal 9 3 2 2 4" xfId="38621"/>
    <cellStyle name="Normal 9 3 2 2 5" xfId="38622"/>
    <cellStyle name="Normal 9 3 2 2 6" xfId="38623"/>
    <cellStyle name="Normal 9 3 2 2 7" xfId="38624"/>
    <cellStyle name="Normal 9 3 2 2 8" xfId="38625"/>
    <cellStyle name="Normal 9 3 2 3" xfId="38626"/>
    <cellStyle name="Normal 9 3 2 4" xfId="38627"/>
    <cellStyle name="Normal 9 3 2 5" xfId="38628"/>
    <cellStyle name="Normal 9 3 2 6" xfId="38629"/>
    <cellStyle name="Normal 9 3 2 7" xfId="38630"/>
    <cellStyle name="Normal 9 3 2 8" xfId="38631"/>
    <cellStyle name="Normal 9 3 3" xfId="38632"/>
    <cellStyle name="Normal 9 3 3 2" xfId="38633"/>
    <cellStyle name="Normal 9 3 4" xfId="38634"/>
    <cellStyle name="Normal 9 3 5" xfId="38635"/>
    <cellStyle name="Normal 9 3 6" xfId="38636"/>
    <cellStyle name="Normal 9 3 7" xfId="38637"/>
    <cellStyle name="Normal 9 3 8" xfId="38638"/>
    <cellStyle name="Normal 9 4" xfId="38639"/>
    <cellStyle name="Normal 9 4 2" xfId="38640"/>
    <cellStyle name="Normal 9 4 2 2" xfId="38641"/>
    <cellStyle name="Normal 9 4 2 2 2" xfId="38642"/>
    <cellStyle name="Normal 9 4 2 2 3" xfId="38643"/>
    <cellStyle name="Normal 9 4 2 2 4" xfId="38644"/>
    <cellStyle name="Normal 9 4 2 2 5" xfId="38645"/>
    <cellStyle name="Normal 9 4 2 2 6" xfId="38646"/>
    <cellStyle name="Normal 9 4 2 2 7" xfId="38647"/>
    <cellStyle name="Normal 9 4 2 2 8" xfId="38648"/>
    <cellStyle name="Normal 9 4 2 3" xfId="38649"/>
    <cellStyle name="Normal 9 4 2 4" xfId="38650"/>
    <cellStyle name="Normal 9 4 2 5" xfId="38651"/>
    <cellStyle name="Normal 9 4 2 6" xfId="38652"/>
    <cellStyle name="Normal 9 4 2 7" xfId="38653"/>
    <cellStyle name="Normal 9 4 2 8" xfId="38654"/>
    <cellStyle name="Normal 9 4 3" xfId="38655"/>
    <cellStyle name="Normal 9 4 3 2" xfId="38656"/>
    <cellStyle name="Normal 9 4 4" xfId="38657"/>
    <cellStyle name="Normal 9 4 5" xfId="38658"/>
    <cellStyle name="Normal 9 4 6" xfId="38659"/>
    <cellStyle name="Normal 9 4 7" xfId="38660"/>
    <cellStyle name="Normal 9 4 8" xfId="38661"/>
    <cellStyle name="Normal 9 5" xfId="38662"/>
    <cellStyle name="Normal 9 5 2" xfId="38663"/>
    <cellStyle name="Normal 9 5 2 2" xfId="38664"/>
    <cellStyle name="Normal 9 5 2 2 2" xfId="38665"/>
    <cellStyle name="Normal 9 5 2 2 3" xfId="38666"/>
    <cellStyle name="Normal 9 5 2 2 4" xfId="38667"/>
    <cellStyle name="Normal 9 5 2 2 5" xfId="38668"/>
    <cellStyle name="Normal 9 5 2 2 6" xfId="38669"/>
    <cellStyle name="Normal 9 5 2 2 7" xfId="38670"/>
    <cellStyle name="Normal 9 5 2 2 8" xfId="38671"/>
    <cellStyle name="Normal 9 5 2 3" xfId="38672"/>
    <cellStyle name="Normal 9 5 2 4" xfId="38673"/>
    <cellStyle name="Normal 9 5 2 5" xfId="38674"/>
    <cellStyle name="Normal 9 5 2 6" xfId="38675"/>
    <cellStyle name="Normal 9 5 2 7" xfId="38676"/>
    <cellStyle name="Normal 9 5 2 8" xfId="38677"/>
    <cellStyle name="Normal 9 5 3" xfId="38678"/>
    <cellStyle name="Normal 9 5 3 2" xfId="38679"/>
    <cellStyle name="Normal 9 5 4" xfId="38680"/>
    <cellStyle name="Normal 9 5 5" xfId="38681"/>
    <cellStyle name="Normal 9 5 6" xfId="38682"/>
    <cellStyle name="Normal 9 5 7" xfId="38683"/>
    <cellStyle name="Normal 9 5 8" xfId="38684"/>
    <cellStyle name="Normal 9 6" xfId="38685"/>
    <cellStyle name="Normal 9 6 2" xfId="38686"/>
    <cellStyle name="Normal 9 6 2 2" xfId="38687"/>
    <cellStyle name="Normal 9 6 2 3" xfId="38688"/>
    <cellStyle name="Normal 9 6 2 4" xfId="38689"/>
    <cellStyle name="Normal 9 6 2 5" xfId="38690"/>
    <cellStyle name="Normal 9 6 2 6" xfId="38691"/>
    <cellStyle name="Normal 9 6 2 7" xfId="38692"/>
    <cellStyle name="Normal 9 6 2 8" xfId="38693"/>
    <cellStyle name="Normal 9 6 3" xfId="38694"/>
    <cellStyle name="Normal 9 6 4" xfId="38695"/>
    <cellStyle name="Normal 9 6 5" xfId="38696"/>
    <cellStyle name="Normal 9 6 6" xfId="38697"/>
    <cellStyle name="Normal 9 6 7" xfId="38698"/>
    <cellStyle name="Normal 9 6 8" xfId="38699"/>
    <cellStyle name="Normal 9 7" xfId="38700"/>
    <cellStyle name="Normal 9 7 2" xfId="38701"/>
    <cellStyle name="Normal 9 8" xfId="38702"/>
    <cellStyle name="Normal 9 9" xfId="38703"/>
    <cellStyle name="Nota" xfId="22" builtinId="10" customBuiltin="1"/>
    <cellStyle name="Nota 2" xfId="88"/>
    <cellStyle name="Nota 2 2" xfId="38704"/>
    <cellStyle name="Nota 2 3" xfId="38705"/>
    <cellStyle name="Notas" xfId="38706"/>
    <cellStyle name="Note" xfId="38707"/>
    <cellStyle name="Note 10" xfId="38708"/>
    <cellStyle name="Note 10 10" xfId="38709"/>
    <cellStyle name="Note 10 11" xfId="38710"/>
    <cellStyle name="Note 10 12" xfId="38711"/>
    <cellStyle name="Note 10 13" xfId="38712"/>
    <cellStyle name="Note 10 14" xfId="38713"/>
    <cellStyle name="Note 10 2" xfId="38714"/>
    <cellStyle name="Note 10 2 10" xfId="38715"/>
    <cellStyle name="Note 10 2 11" xfId="38716"/>
    <cellStyle name="Note 10 2 12" xfId="38717"/>
    <cellStyle name="Note 10 2 2" xfId="38718"/>
    <cellStyle name="Note 10 2 2 10" xfId="38719"/>
    <cellStyle name="Note 10 2 2 11" xfId="38720"/>
    <cellStyle name="Note 10 2 2 2" xfId="38721"/>
    <cellStyle name="Note 10 2 2 2 2" xfId="38722"/>
    <cellStyle name="Note 10 2 2 2 2 2" xfId="38723"/>
    <cellStyle name="Note 10 2 2 2 2 2 2" xfId="38724"/>
    <cellStyle name="Note 10 2 2 2 2 2 3" xfId="38725"/>
    <cellStyle name="Note 10 2 2 2 2 2 4" xfId="38726"/>
    <cellStyle name="Note 10 2 2 2 2 2 5" xfId="38727"/>
    <cellStyle name="Note 10 2 2 2 2 2 6" xfId="38728"/>
    <cellStyle name="Note 10 2 2 2 2 2 7" xfId="38729"/>
    <cellStyle name="Note 10 2 2 2 2 2 8" xfId="38730"/>
    <cellStyle name="Note 10 2 2 2 2 3" xfId="38731"/>
    <cellStyle name="Note 10 2 2 2 2 3 2" xfId="38732"/>
    <cellStyle name="Note 10 2 2 2 2 4" xfId="38733"/>
    <cellStyle name="Note 10 2 2 2 2 5" xfId="38734"/>
    <cellStyle name="Note 10 2 2 2 2 6" xfId="38735"/>
    <cellStyle name="Note 10 2 2 2 2 7" xfId="38736"/>
    <cellStyle name="Note 10 2 2 2 3" xfId="38737"/>
    <cellStyle name="Note 10 2 2 2 3 2" xfId="38738"/>
    <cellStyle name="Note 10 2 2 2 3 3" xfId="38739"/>
    <cellStyle name="Note 10 2 2 2 3 4" xfId="38740"/>
    <cellStyle name="Note 10 2 2 2 3 5" xfId="38741"/>
    <cellStyle name="Note 10 2 2 2 3 6" xfId="38742"/>
    <cellStyle name="Note 10 2 2 2 3 7" xfId="38743"/>
    <cellStyle name="Note 10 2 2 2 4" xfId="38744"/>
    <cellStyle name="Note 10 2 2 2 5" xfId="38745"/>
    <cellStyle name="Note 10 2 2 2 6" xfId="38746"/>
    <cellStyle name="Note 10 2 2 2 7" xfId="38747"/>
    <cellStyle name="Note 10 2 2 2 8" xfId="38748"/>
    <cellStyle name="Note 10 2 2 3" xfId="38749"/>
    <cellStyle name="Note 10 2 2 3 2" xfId="38750"/>
    <cellStyle name="Note 10 2 2 3 2 2" xfId="38751"/>
    <cellStyle name="Note 10 2 2 3 2 2 2" xfId="38752"/>
    <cellStyle name="Note 10 2 2 3 2 2 3" xfId="38753"/>
    <cellStyle name="Note 10 2 2 3 2 2 4" xfId="38754"/>
    <cellStyle name="Note 10 2 2 3 2 2 5" xfId="38755"/>
    <cellStyle name="Note 10 2 2 3 2 2 6" xfId="38756"/>
    <cellStyle name="Note 10 2 2 3 2 2 7" xfId="38757"/>
    <cellStyle name="Note 10 2 2 3 2 2 8" xfId="38758"/>
    <cellStyle name="Note 10 2 2 3 2 3" xfId="38759"/>
    <cellStyle name="Note 10 2 2 3 2 3 2" xfId="38760"/>
    <cellStyle name="Note 10 2 2 3 2 4" xfId="38761"/>
    <cellStyle name="Note 10 2 2 3 2 5" xfId="38762"/>
    <cellStyle name="Note 10 2 2 3 2 6" xfId="38763"/>
    <cellStyle name="Note 10 2 2 3 2 7" xfId="38764"/>
    <cellStyle name="Note 10 2 2 3 3" xfId="38765"/>
    <cellStyle name="Note 10 2 2 3 3 2" xfId="38766"/>
    <cellStyle name="Note 10 2 2 3 3 3" xfId="38767"/>
    <cellStyle name="Note 10 2 2 3 3 4" xfId="38768"/>
    <cellStyle name="Note 10 2 2 3 3 5" xfId="38769"/>
    <cellStyle name="Note 10 2 2 3 3 6" xfId="38770"/>
    <cellStyle name="Note 10 2 2 3 3 7" xfId="38771"/>
    <cellStyle name="Note 10 2 2 3 4" xfId="38772"/>
    <cellStyle name="Note 10 2 2 3 5" xfId="38773"/>
    <cellStyle name="Note 10 2 2 3 6" xfId="38774"/>
    <cellStyle name="Note 10 2 2 3 7" xfId="38775"/>
    <cellStyle name="Note 10 2 2 3 8" xfId="38776"/>
    <cellStyle name="Note 10 2 2 4" xfId="38777"/>
    <cellStyle name="Note 10 2 2 4 2" xfId="38778"/>
    <cellStyle name="Note 10 2 2 4 2 2" xfId="38779"/>
    <cellStyle name="Note 10 2 2 4 2 2 2" xfId="38780"/>
    <cellStyle name="Note 10 2 2 4 2 2 3" xfId="38781"/>
    <cellStyle name="Note 10 2 2 4 2 2 4" xfId="38782"/>
    <cellStyle name="Note 10 2 2 4 2 2 5" xfId="38783"/>
    <cellStyle name="Note 10 2 2 4 2 2 6" xfId="38784"/>
    <cellStyle name="Note 10 2 2 4 2 2 7" xfId="38785"/>
    <cellStyle name="Note 10 2 2 4 2 2 8" xfId="38786"/>
    <cellStyle name="Note 10 2 2 4 2 3" xfId="38787"/>
    <cellStyle name="Note 10 2 2 4 2 3 2" xfId="38788"/>
    <cellStyle name="Note 10 2 2 4 2 4" xfId="38789"/>
    <cellStyle name="Note 10 2 2 4 2 5" xfId="38790"/>
    <cellStyle name="Note 10 2 2 4 2 6" xfId="38791"/>
    <cellStyle name="Note 10 2 2 4 2 7" xfId="38792"/>
    <cellStyle name="Note 10 2 2 4 3" xfId="38793"/>
    <cellStyle name="Note 10 2 2 4 3 2" xfId="38794"/>
    <cellStyle name="Note 10 2 2 4 3 3" xfId="38795"/>
    <cellStyle name="Note 10 2 2 4 3 4" xfId="38796"/>
    <cellStyle name="Note 10 2 2 4 3 5" xfId="38797"/>
    <cellStyle name="Note 10 2 2 4 3 6" xfId="38798"/>
    <cellStyle name="Note 10 2 2 4 3 7" xfId="38799"/>
    <cellStyle name="Note 10 2 2 4 4" xfId="38800"/>
    <cellStyle name="Note 10 2 2 4 5" xfId="38801"/>
    <cellStyle name="Note 10 2 2 4 6" xfId="38802"/>
    <cellStyle name="Note 10 2 2 4 7" xfId="38803"/>
    <cellStyle name="Note 10 2 2 4 8" xfId="38804"/>
    <cellStyle name="Note 10 2 2 5" xfId="38805"/>
    <cellStyle name="Note 10 2 2 5 2" xfId="38806"/>
    <cellStyle name="Note 10 2 2 5 2 2" xfId="38807"/>
    <cellStyle name="Note 10 2 2 5 2 3" xfId="38808"/>
    <cellStyle name="Note 10 2 2 5 2 4" xfId="38809"/>
    <cellStyle name="Note 10 2 2 5 2 5" xfId="38810"/>
    <cellStyle name="Note 10 2 2 5 2 6" xfId="38811"/>
    <cellStyle name="Note 10 2 2 5 2 7" xfId="38812"/>
    <cellStyle name="Note 10 2 2 5 2 8" xfId="38813"/>
    <cellStyle name="Note 10 2 2 5 3" xfId="38814"/>
    <cellStyle name="Note 10 2 2 5 3 2" xfId="38815"/>
    <cellStyle name="Note 10 2 2 5 4" xfId="38816"/>
    <cellStyle name="Note 10 2 2 5 5" xfId="38817"/>
    <cellStyle name="Note 10 2 2 5 6" xfId="38818"/>
    <cellStyle name="Note 10 2 2 5 7" xfId="38819"/>
    <cellStyle name="Note 10 2 2 6" xfId="38820"/>
    <cellStyle name="Note 10 2 2 6 2" xfId="38821"/>
    <cellStyle name="Note 10 2 2 6 3" xfId="38822"/>
    <cellStyle name="Note 10 2 2 6 4" xfId="38823"/>
    <cellStyle name="Note 10 2 2 6 5" xfId="38824"/>
    <cellStyle name="Note 10 2 2 6 6" xfId="38825"/>
    <cellStyle name="Note 10 2 2 6 7" xfId="38826"/>
    <cellStyle name="Note 10 2 2 7" xfId="38827"/>
    <cellStyle name="Note 10 2 2 8" xfId="38828"/>
    <cellStyle name="Note 10 2 2 9" xfId="38829"/>
    <cellStyle name="Note 10 2 3" xfId="38830"/>
    <cellStyle name="Note 10 2 3 2" xfId="38831"/>
    <cellStyle name="Note 10 2 3 2 2" xfId="38832"/>
    <cellStyle name="Note 10 2 3 2 2 2" xfId="38833"/>
    <cellStyle name="Note 10 2 3 2 2 3" xfId="38834"/>
    <cellStyle name="Note 10 2 3 2 2 4" xfId="38835"/>
    <cellStyle name="Note 10 2 3 2 2 5" xfId="38836"/>
    <cellStyle name="Note 10 2 3 2 2 6" xfId="38837"/>
    <cellStyle name="Note 10 2 3 2 2 7" xfId="38838"/>
    <cellStyle name="Note 10 2 3 2 2 8" xfId="38839"/>
    <cellStyle name="Note 10 2 3 2 3" xfId="38840"/>
    <cellStyle name="Note 10 2 3 2 3 2" xfId="38841"/>
    <cellStyle name="Note 10 2 3 2 4" xfId="38842"/>
    <cellStyle name="Note 10 2 3 2 5" xfId="38843"/>
    <cellStyle name="Note 10 2 3 2 6" xfId="38844"/>
    <cellStyle name="Note 10 2 3 2 7" xfId="38845"/>
    <cellStyle name="Note 10 2 3 3" xfId="38846"/>
    <cellStyle name="Note 10 2 3 3 2" xfId="38847"/>
    <cellStyle name="Note 10 2 3 3 3" xfId="38848"/>
    <cellStyle name="Note 10 2 3 3 4" xfId="38849"/>
    <cellStyle name="Note 10 2 3 3 5" xfId="38850"/>
    <cellStyle name="Note 10 2 3 3 6" xfId="38851"/>
    <cellStyle name="Note 10 2 3 3 7" xfId="38852"/>
    <cellStyle name="Note 10 2 3 4" xfId="38853"/>
    <cellStyle name="Note 10 2 3 5" xfId="38854"/>
    <cellStyle name="Note 10 2 3 6" xfId="38855"/>
    <cellStyle name="Note 10 2 3 7" xfId="38856"/>
    <cellStyle name="Note 10 2 3 8" xfId="38857"/>
    <cellStyle name="Note 10 2 4" xfId="38858"/>
    <cellStyle name="Note 10 2 4 2" xfId="38859"/>
    <cellStyle name="Note 10 2 4 2 2" xfId="38860"/>
    <cellStyle name="Note 10 2 4 2 2 2" xfId="38861"/>
    <cellStyle name="Note 10 2 4 2 2 3" xfId="38862"/>
    <cellStyle name="Note 10 2 4 2 2 4" xfId="38863"/>
    <cellStyle name="Note 10 2 4 2 2 5" xfId="38864"/>
    <cellStyle name="Note 10 2 4 2 2 6" xfId="38865"/>
    <cellStyle name="Note 10 2 4 2 2 7" xfId="38866"/>
    <cellStyle name="Note 10 2 4 2 2 8" xfId="38867"/>
    <cellStyle name="Note 10 2 4 2 3" xfId="38868"/>
    <cellStyle name="Note 10 2 4 2 3 2" xfId="38869"/>
    <cellStyle name="Note 10 2 4 2 4" xfId="38870"/>
    <cellStyle name="Note 10 2 4 2 5" xfId="38871"/>
    <cellStyle name="Note 10 2 4 2 6" xfId="38872"/>
    <cellStyle name="Note 10 2 4 2 7" xfId="38873"/>
    <cellStyle name="Note 10 2 4 3" xfId="38874"/>
    <cellStyle name="Note 10 2 4 3 2" xfId="38875"/>
    <cellStyle name="Note 10 2 4 3 3" xfId="38876"/>
    <cellStyle name="Note 10 2 4 3 4" xfId="38877"/>
    <cellStyle name="Note 10 2 4 3 5" xfId="38878"/>
    <cellStyle name="Note 10 2 4 3 6" xfId="38879"/>
    <cellStyle name="Note 10 2 4 3 7" xfId="38880"/>
    <cellStyle name="Note 10 2 4 4" xfId="38881"/>
    <cellStyle name="Note 10 2 4 5" xfId="38882"/>
    <cellStyle name="Note 10 2 4 6" xfId="38883"/>
    <cellStyle name="Note 10 2 4 7" xfId="38884"/>
    <cellStyle name="Note 10 2 4 8" xfId="38885"/>
    <cellStyle name="Note 10 2 5" xfId="38886"/>
    <cellStyle name="Note 10 2 5 2" xfId="38887"/>
    <cellStyle name="Note 10 2 5 2 2" xfId="38888"/>
    <cellStyle name="Note 10 2 5 2 2 2" xfId="38889"/>
    <cellStyle name="Note 10 2 5 2 2 3" xfId="38890"/>
    <cellStyle name="Note 10 2 5 2 2 4" xfId="38891"/>
    <cellStyle name="Note 10 2 5 2 2 5" xfId="38892"/>
    <cellStyle name="Note 10 2 5 2 2 6" xfId="38893"/>
    <cellStyle name="Note 10 2 5 2 2 7" xfId="38894"/>
    <cellStyle name="Note 10 2 5 2 2 8" xfId="38895"/>
    <cellStyle name="Note 10 2 5 2 3" xfId="38896"/>
    <cellStyle name="Note 10 2 5 2 3 2" xfId="38897"/>
    <cellStyle name="Note 10 2 5 2 4" xfId="38898"/>
    <cellStyle name="Note 10 2 5 2 5" xfId="38899"/>
    <cellStyle name="Note 10 2 5 2 6" xfId="38900"/>
    <cellStyle name="Note 10 2 5 2 7" xfId="38901"/>
    <cellStyle name="Note 10 2 5 3" xfId="38902"/>
    <cellStyle name="Note 10 2 5 3 2" xfId="38903"/>
    <cellStyle name="Note 10 2 5 3 3" xfId="38904"/>
    <cellStyle name="Note 10 2 5 3 4" xfId="38905"/>
    <cellStyle name="Note 10 2 5 3 5" xfId="38906"/>
    <cellStyle name="Note 10 2 5 3 6" xfId="38907"/>
    <cellStyle name="Note 10 2 5 3 7" xfId="38908"/>
    <cellStyle name="Note 10 2 5 4" xfId="38909"/>
    <cellStyle name="Note 10 2 5 5" xfId="38910"/>
    <cellStyle name="Note 10 2 5 6" xfId="38911"/>
    <cellStyle name="Note 10 2 5 7" xfId="38912"/>
    <cellStyle name="Note 10 2 5 8" xfId="38913"/>
    <cellStyle name="Note 10 2 6" xfId="38914"/>
    <cellStyle name="Note 10 2 6 2" xfId="38915"/>
    <cellStyle name="Note 10 2 6 2 2" xfId="38916"/>
    <cellStyle name="Note 10 2 6 2 3" xfId="38917"/>
    <cellStyle name="Note 10 2 6 2 4" xfId="38918"/>
    <cellStyle name="Note 10 2 6 2 5" xfId="38919"/>
    <cellStyle name="Note 10 2 6 2 6" xfId="38920"/>
    <cellStyle name="Note 10 2 6 2 7" xfId="38921"/>
    <cellStyle name="Note 10 2 6 2 8" xfId="38922"/>
    <cellStyle name="Note 10 2 6 3" xfId="38923"/>
    <cellStyle name="Note 10 2 6 3 2" xfId="38924"/>
    <cellStyle name="Note 10 2 6 4" xfId="38925"/>
    <cellStyle name="Note 10 2 6 5" xfId="38926"/>
    <cellStyle name="Note 10 2 6 6" xfId="38927"/>
    <cellStyle name="Note 10 2 6 7" xfId="38928"/>
    <cellStyle name="Note 10 2 7" xfId="38929"/>
    <cellStyle name="Note 10 2 7 2" xfId="38930"/>
    <cellStyle name="Note 10 2 7 3" xfId="38931"/>
    <cellStyle name="Note 10 2 7 4" xfId="38932"/>
    <cellStyle name="Note 10 2 7 5" xfId="38933"/>
    <cellStyle name="Note 10 2 7 6" xfId="38934"/>
    <cellStyle name="Note 10 2 7 7" xfId="38935"/>
    <cellStyle name="Note 10 2 8" xfId="38936"/>
    <cellStyle name="Note 10 2 9" xfId="38937"/>
    <cellStyle name="Note 10 3" xfId="38938"/>
    <cellStyle name="Note 10 3 10" xfId="38939"/>
    <cellStyle name="Note 10 3 11" xfId="38940"/>
    <cellStyle name="Note 10 3 2" xfId="38941"/>
    <cellStyle name="Note 10 3 2 2" xfId="38942"/>
    <cellStyle name="Note 10 3 2 2 2" xfId="38943"/>
    <cellStyle name="Note 10 3 2 2 2 2" xfId="38944"/>
    <cellStyle name="Note 10 3 2 2 2 3" xfId="38945"/>
    <cellStyle name="Note 10 3 2 2 2 4" xfId="38946"/>
    <cellStyle name="Note 10 3 2 2 2 5" xfId="38947"/>
    <cellStyle name="Note 10 3 2 2 2 6" xfId="38948"/>
    <cellStyle name="Note 10 3 2 2 2 7" xfId="38949"/>
    <cellStyle name="Note 10 3 2 2 2 8" xfId="38950"/>
    <cellStyle name="Note 10 3 2 2 3" xfId="38951"/>
    <cellStyle name="Note 10 3 2 2 3 2" xfId="38952"/>
    <cellStyle name="Note 10 3 2 2 4" xfId="38953"/>
    <cellStyle name="Note 10 3 2 2 5" xfId="38954"/>
    <cellStyle name="Note 10 3 2 2 6" xfId="38955"/>
    <cellStyle name="Note 10 3 2 2 7" xfId="38956"/>
    <cellStyle name="Note 10 3 2 3" xfId="38957"/>
    <cellStyle name="Note 10 3 2 3 2" xfId="38958"/>
    <cellStyle name="Note 10 3 2 3 3" xfId="38959"/>
    <cellStyle name="Note 10 3 2 3 4" xfId="38960"/>
    <cellStyle name="Note 10 3 2 3 5" xfId="38961"/>
    <cellStyle name="Note 10 3 2 3 6" xfId="38962"/>
    <cellStyle name="Note 10 3 2 3 7" xfId="38963"/>
    <cellStyle name="Note 10 3 2 4" xfId="38964"/>
    <cellStyle name="Note 10 3 2 5" xfId="38965"/>
    <cellStyle name="Note 10 3 2 6" xfId="38966"/>
    <cellStyle name="Note 10 3 2 7" xfId="38967"/>
    <cellStyle name="Note 10 3 2 8" xfId="38968"/>
    <cellStyle name="Note 10 3 3" xfId="38969"/>
    <cellStyle name="Note 10 3 3 2" xfId="38970"/>
    <cellStyle name="Note 10 3 3 2 2" xfId="38971"/>
    <cellStyle name="Note 10 3 3 2 2 2" xfId="38972"/>
    <cellStyle name="Note 10 3 3 2 2 3" xfId="38973"/>
    <cellStyle name="Note 10 3 3 2 2 4" xfId="38974"/>
    <cellStyle name="Note 10 3 3 2 2 5" xfId="38975"/>
    <cellStyle name="Note 10 3 3 2 2 6" xfId="38976"/>
    <cellStyle name="Note 10 3 3 2 2 7" xfId="38977"/>
    <cellStyle name="Note 10 3 3 2 2 8" xfId="38978"/>
    <cellStyle name="Note 10 3 3 2 3" xfId="38979"/>
    <cellStyle name="Note 10 3 3 2 3 2" xfId="38980"/>
    <cellStyle name="Note 10 3 3 2 4" xfId="38981"/>
    <cellStyle name="Note 10 3 3 2 5" xfId="38982"/>
    <cellStyle name="Note 10 3 3 2 6" xfId="38983"/>
    <cellStyle name="Note 10 3 3 2 7" xfId="38984"/>
    <cellStyle name="Note 10 3 3 3" xfId="38985"/>
    <cellStyle name="Note 10 3 3 3 2" xfId="38986"/>
    <cellStyle name="Note 10 3 3 3 3" xfId="38987"/>
    <cellStyle name="Note 10 3 3 3 4" xfId="38988"/>
    <cellStyle name="Note 10 3 3 3 5" xfId="38989"/>
    <cellStyle name="Note 10 3 3 3 6" xfId="38990"/>
    <cellStyle name="Note 10 3 3 3 7" xfId="38991"/>
    <cellStyle name="Note 10 3 3 4" xfId="38992"/>
    <cellStyle name="Note 10 3 3 5" xfId="38993"/>
    <cellStyle name="Note 10 3 3 6" xfId="38994"/>
    <cellStyle name="Note 10 3 3 7" xfId="38995"/>
    <cellStyle name="Note 10 3 3 8" xfId="38996"/>
    <cellStyle name="Note 10 3 4" xfId="38997"/>
    <cellStyle name="Note 10 3 4 2" xfId="38998"/>
    <cellStyle name="Note 10 3 4 2 2" xfId="38999"/>
    <cellStyle name="Note 10 3 4 2 2 2" xfId="39000"/>
    <cellStyle name="Note 10 3 4 2 2 3" xfId="39001"/>
    <cellStyle name="Note 10 3 4 2 2 4" xfId="39002"/>
    <cellStyle name="Note 10 3 4 2 2 5" xfId="39003"/>
    <cellStyle name="Note 10 3 4 2 2 6" xfId="39004"/>
    <cellStyle name="Note 10 3 4 2 2 7" xfId="39005"/>
    <cellStyle name="Note 10 3 4 2 2 8" xfId="39006"/>
    <cellStyle name="Note 10 3 4 2 3" xfId="39007"/>
    <cellStyle name="Note 10 3 4 2 3 2" xfId="39008"/>
    <cellStyle name="Note 10 3 4 2 4" xfId="39009"/>
    <cellStyle name="Note 10 3 4 2 5" xfId="39010"/>
    <cellStyle name="Note 10 3 4 2 6" xfId="39011"/>
    <cellStyle name="Note 10 3 4 2 7" xfId="39012"/>
    <cellStyle name="Note 10 3 4 3" xfId="39013"/>
    <cellStyle name="Note 10 3 4 3 2" xfId="39014"/>
    <cellStyle name="Note 10 3 4 3 3" xfId="39015"/>
    <cellStyle name="Note 10 3 4 3 4" xfId="39016"/>
    <cellStyle name="Note 10 3 4 3 5" xfId="39017"/>
    <cellStyle name="Note 10 3 4 3 6" xfId="39018"/>
    <cellStyle name="Note 10 3 4 3 7" xfId="39019"/>
    <cellStyle name="Note 10 3 4 4" xfId="39020"/>
    <cellStyle name="Note 10 3 4 5" xfId="39021"/>
    <cellStyle name="Note 10 3 4 6" xfId="39022"/>
    <cellStyle name="Note 10 3 4 7" xfId="39023"/>
    <cellStyle name="Note 10 3 4 8" xfId="39024"/>
    <cellStyle name="Note 10 3 5" xfId="39025"/>
    <cellStyle name="Note 10 3 5 2" xfId="39026"/>
    <cellStyle name="Note 10 3 5 2 2" xfId="39027"/>
    <cellStyle name="Note 10 3 5 2 3" xfId="39028"/>
    <cellStyle name="Note 10 3 5 2 4" xfId="39029"/>
    <cellStyle name="Note 10 3 5 2 5" xfId="39030"/>
    <cellStyle name="Note 10 3 5 2 6" xfId="39031"/>
    <cellStyle name="Note 10 3 5 2 7" xfId="39032"/>
    <cellStyle name="Note 10 3 5 2 8" xfId="39033"/>
    <cellStyle name="Note 10 3 5 3" xfId="39034"/>
    <cellStyle name="Note 10 3 5 3 2" xfId="39035"/>
    <cellStyle name="Note 10 3 5 4" xfId="39036"/>
    <cellStyle name="Note 10 3 5 5" xfId="39037"/>
    <cellStyle name="Note 10 3 5 6" xfId="39038"/>
    <cellStyle name="Note 10 3 5 7" xfId="39039"/>
    <cellStyle name="Note 10 3 6" xfId="39040"/>
    <cellStyle name="Note 10 3 6 2" xfId="39041"/>
    <cellStyle name="Note 10 3 6 3" xfId="39042"/>
    <cellStyle name="Note 10 3 6 4" xfId="39043"/>
    <cellStyle name="Note 10 3 6 5" xfId="39044"/>
    <cellStyle name="Note 10 3 6 6" xfId="39045"/>
    <cellStyle name="Note 10 3 6 7" xfId="39046"/>
    <cellStyle name="Note 10 3 7" xfId="39047"/>
    <cellStyle name="Note 10 3 8" xfId="39048"/>
    <cellStyle name="Note 10 3 9" xfId="39049"/>
    <cellStyle name="Note 10 4" xfId="39050"/>
    <cellStyle name="Note 10 4 10" xfId="39051"/>
    <cellStyle name="Note 10 4 11" xfId="39052"/>
    <cellStyle name="Note 10 4 2" xfId="39053"/>
    <cellStyle name="Note 10 4 2 2" xfId="39054"/>
    <cellStyle name="Note 10 4 2 2 2" xfId="39055"/>
    <cellStyle name="Note 10 4 2 2 2 2" xfId="39056"/>
    <cellStyle name="Note 10 4 2 2 2 3" xfId="39057"/>
    <cellStyle name="Note 10 4 2 2 2 4" xfId="39058"/>
    <cellStyle name="Note 10 4 2 2 2 5" xfId="39059"/>
    <cellStyle name="Note 10 4 2 2 2 6" xfId="39060"/>
    <cellStyle name="Note 10 4 2 2 2 7" xfId="39061"/>
    <cellStyle name="Note 10 4 2 2 2 8" xfId="39062"/>
    <cellStyle name="Note 10 4 2 2 3" xfId="39063"/>
    <cellStyle name="Note 10 4 2 2 3 2" xfId="39064"/>
    <cellStyle name="Note 10 4 2 2 4" xfId="39065"/>
    <cellStyle name="Note 10 4 2 2 5" xfId="39066"/>
    <cellStyle name="Note 10 4 2 2 6" xfId="39067"/>
    <cellStyle name="Note 10 4 2 2 7" xfId="39068"/>
    <cellStyle name="Note 10 4 2 3" xfId="39069"/>
    <cellStyle name="Note 10 4 2 3 2" xfId="39070"/>
    <cellStyle name="Note 10 4 2 3 3" xfId="39071"/>
    <cellStyle name="Note 10 4 2 3 4" xfId="39072"/>
    <cellStyle name="Note 10 4 2 3 5" xfId="39073"/>
    <cellStyle name="Note 10 4 2 3 6" xfId="39074"/>
    <cellStyle name="Note 10 4 2 3 7" xfId="39075"/>
    <cellStyle name="Note 10 4 2 4" xfId="39076"/>
    <cellStyle name="Note 10 4 2 5" xfId="39077"/>
    <cellStyle name="Note 10 4 2 6" xfId="39078"/>
    <cellStyle name="Note 10 4 2 7" xfId="39079"/>
    <cellStyle name="Note 10 4 2 8" xfId="39080"/>
    <cellStyle name="Note 10 4 3" xfId="39081"/>
    <cellStyle name="Note 10 4 3 2" xfId="39082"/>
    <cellStyle name="Note 10 4 3 2 2" xfId="39083"/>
    <cellStyle name="Note 10 4 3 2 2 2" xfId="39084"/>
    <cellStyle name="Note 10 4 3 2 2 3" xfId="39085"/>
    <cellStyle name="Note 10 4 3 2 2 4" xfId="39086"/>
    <cellStyle name="Note 10 4 3 2 2 5" xfId="39087"/>
    <cellStyle name="Note 10 4 3 2 2 6" xfId="39088"/>
    <cellStyle name="Note 10 4 3 2 2 7" xfId="39089"/>
    <cellStyle name="Note 10 4 3 2 2 8" xfId="39090"/>
    <cellStyle name="Note 10 4 3 2 3" xfId="39091"/>
    <cellStyle name="Note 10 4 3 2 3 2" xfId="39092"/>
    <cellStyle name="Note 10 4 3 2 4" xfId="39093"/>
    <cellStyle name="Note 10 4 3 2 5" xfId="39094"/>
    <cellStyle name="Note 10 4 3 2 6" xfId="39095"/>
    <cellStyle name="Note 10 4 3 2 7" xfId="39096"/>
    <cellStyle name="Note 10 4 3 3" xfId="39097"/>
    <cellStyle name="Note 10 4 3 3 2" xfId="39098"/>
    <cellStyle name="Note 10 4 3 3 3" xfId="39099"/>
    <cellStyle name="Note 10 4 3 3 4" xfId="39100"/>
    <cellStyle name="Note 10 4 3 3 5" xfId="39101"/>
    <cellStyle name="Note 10 4 3 3 6" xfId="39102"/>
    <cellStyle name="Note 10 4 3 3 7" xfId="39103"/>
    <cellStyle name="Note 10 4 3 4" xfId="39104"/>
    <cellStyle name="Note 10 4 3 5" xfId="39105"/>
    <cellStyle name="Note 10 4 3 6" xfId="39106"/>
    <cellStyle name="Note 10 4 3 7" xfId="39107"/>
    <cellStyle name="Note 10 4 3 8" xfId="39108"/>
    <cellStyle name="Note 10 4 4" xfId="39109"/>
    <cellStyle name="Note 10 4 4 2" xfId="39110"/>
    <cellStyle name="Note 10 4 4 2 2" xfId="39111"/>
    <cellStyle name="Note 10 4 4 2 2 2" xfId="39112"/>
    <cellStyle name="Note 10 4 4 2 2 3" xfId="39113"/>
    <cellStyle name="Note 10 4 4 2 2 4" xfId="39114"/>
    <cellStyle name="Note 10 4 4 2 2 5" xfId="39115"/>
    <cellStyle name="Note 10 4 4 2 2 6" xfId="39116"/>
    <cellStyle name="Note 10 4 4 2 2 7" xfId="39117"/>
    <cellStyle name="Note 10 4 4 2 2 8" xfId="39118"/>
    <cellStyle name="Note 10 4 4 2 3" xfId="39119"/>
    <cellStyle name="Note 10 4 4 2 3 2" xfId="39120"/>
    <cellStyle name="Note 10 4 4 2 4" xfId="39121"/>
    <cellStyle name="Note 10 4 4 2 5" xfId="39122"/>
    <cellStyle name="Note 10 4 4 2 6" xfId="39123"/>
    <cellStyle name="Note 10 4 4 2 7" xfId="39124"/>
    <cellStyle name="Note 10 4 4 3" xfId="39125"/>
    <cellStyle name="Note 10 4 4 3 2" xfId="39126"/>
    <cellStyle name="Note 10 4 4 3 3" xfId="39127"/>
    <cellStyle name="Note 10 4 4 3 4" xfId="39128"/>
    <cellStyle name="Note 10 4 4 3 5" xfId="39129"/>
    <cellStyle name="Note 10 4 4 3 6" xfId="39130"/>
    <cellStyle name="Note 10 4 4 3 7" xfId="39131"/>
    <cellStyle name="Note 10 4 4 4" xfId="39132"/>
    <cellStyle name="Note 10 4 4 5" xfId="39133"/>
    <cellStyle name="Note 10 4 4 6" xfId="39134"/>
    <cellStyle name="Note 10 4 4 7" xfId="39135"/>
    <cellStyle name="Note 10 4 4 8" xfId="39136"/>
    <cellStyle name="Note 10 4 5" xfId="39137"/>
    <cellStyle name="Note 10 4 5 2" xfId="39138"/>
    <cellStyle name="Note 10 4 5 2 2" xfId="39139"/>
    <cellStyle name="Note 10 4 5 2 3" xfId="39140"/>
    <cellStyle name="Note 10 4 5 2 4" xfId="39141"/>
    <cellStyle name="Note 10 4 5 2 5" xfId="39142"/>
    <cellStyle name="Note 10 4 5 2 6" xfId="39143"/>
    <cellStyle name="Note 10 4 5 2 7" xfId="39144"/>
    <cellStyle name="Note 10 4 5 2 8" xfId="39145"/>
    <cellStyle name="Note 10 4 5 3" xfId="39146"/>
    <cellStyle name="Note 10 4 5 3 2" xfId="39147"/>
    <cellStyle name="Note 10 4 5 4" xfId="39148"/>
    <cellStyle name="Note 10 4 5 5" xfId="39149"/>
    <cellStyle name="Note 10 4 5 6" xfId="39150"/>
    <cellStyle name="Note 10 4 5 7" xfId="39151"/>
    <cellStyle name="Note 10 4 6" xfId="39152"/>
    <cellStyle name="Note 10 4 6 2" xfId="39153"/>
    <cellStyle name="Note 10 4 6 3" xfId="39154"/>
    <cellStyle name="Note 10 4 6 4" xfId="39155"/>
    <cellStyle name="Note 10 4 6 5" xfId="39156"/>
    <cellStyle name="Note 10 4 6 6" xfId="39157"/>
    <cellStyle name="Note 10 4 6 7" xfId="39158"/>
    <cellStyle name="Note 10 4 7" xfId="39159"/>
    <cellStyle name="Note 10 4 8" xfId="39160"/>
    <cellStyle name="Note 10 4 9" xfId="39161"/>
    <cellStyle name="Note 10 5" xfId="39162"/>
    <cellStyle name="Note 10 5 2" xfId="39163"/>
    <cellStyle name="Note 10 5 2 2" xfId="39164"/>
    <cellStyle name="Note 10 5 2 2 2" xfId="39165"/>
    <cellStyle name="Note 10 5 2 2 3" xfId="39166"/>
    <cellStyle name="Note 10 5 2 2 4" xfId="39167"/>
    <cellStyle name="Note 10 5 2 2 5" xfId="39168"/>
    <cellStyle name="Note 10 5 2 2 6" xfId="39169"/>
    <cellStyle name="Note 10 5 2 2 7" xfId="39170"/>
    <cellStyle name="Note 10 5 2 2 8" xfId="39171"/>
    <cellStyle name="Note 10 5 2 3" xfId="39172"/>
    <cellStyle name="Note 10 5 2 3 2" xfId="39173"/>
    <cellStyle name="Note 10 5 2 4" xfId="39174"/>
    <cellStyle name="Note 10 5 2 5" xfId="39175"/>
    <cellStyle name="Note 10 5 2 6" xfId="39176"/>
    <cellStyle name="Note 10 5 2 7" xfId="39177"/>
    <cellStyle name="Note 10 5 3" xfId="39178"/>
    <cellStyle name="Note 10 5 3 2" xfId="39179"/>
    <cellStyle name="Note 10 5 3 3" xfId="39180"/>
    <cellStyle name="Note 10 5 3 4" xfId="39181"/>
    <cellStyle name="Note 10 5 3 5" xfId="39182"/>
    <cellStyle name="Note 10 5 3 6" xfId="39183"/>
    <cellStyle name="Note 10 5 3 7" xfId="39184"/>
    <cellStyle name="Note 10 5 4" xfId="39185"/>
    <cellStyle name="Note 10 5 5" xfId="39186"/>
    <cellStyle name="Note 10 5 6" xfId="39187"/>
    <cellStyle name="Note 10 5 7" xfId="39188"/>
    <cellStyle name="Note 10 5 8" xfId="39189"/>
    <cellStyle name="Note 10 6" xfId="39190"/>
    <cellStyle name="Note 10 6 2" xfId="39191"/>
    <cellStyle name="Note 10 6 2 2" xfId="39192"/>
    <cellStyle name="Note 10 6 2 2 2" xfId="39193"/>
    <cellStyle name="Note 10 6 2 2 3" xfId="39194"/>
    <cellStyle name="Note 10 6 2 2 4" xfId="39195"/>
    <cellStyle name="Note 10 6 2 2 5" xfId="39196"/>
    <cellStyle name="Note 10 6 2 2 6" xfId="39197"/>
    <cellStyle name="Note 10 6 2 2 7" xfId="39198"/>
    <cellStyle name="Note 10 6 2 2 8" xfId="39199"/>
    <cellStyle name="Note 10 6 2 3" xfId="39200"/>
    <cellStyle name="Note 10 6 2 3 2" xfId="39201"/>
    <cellStyle name="Note 10 6 2 4" xfId="39202"/>
    <cellStyle name="Note 10 6 2 5" xfId="39203"/>
    <cellStyle name="Note 10 6 2 6" xfId="39204"/>
    <cellStyle name="Note 10 6 2 7" xfId="39205"/>
    <cellStyle name="Note 10 6 3" xfId="39206"/>
    <cellStyle name="Note 10 6 3 2" xfId="39207"/>
    <cellStyle name="Note 10 6 3 3" xfId="39208"/>
    <cellStyle name="Note 10 6 3 4" xfId="39209"/>
    <cellStyle name="Note 10 6 3 5" xfId="39210"/>
    <cellStyle name="Note 10 6 3 6" xfId="39211"/>
    <cellStyle name="Note 10 6 3 7" xfId="39212"/>
    <cellStyle name="Note 10 6 4" xfId="39213"/>
    <cellStyle name="Note 10 6 5" xfId="39214"/>
    <cellStyle name="Note 10 6 6" xfId="39215"/>
    <cellStyle name="Note 10 6 7" xfId="39216"/>
    <cellStyle name="Note 10 6 8" xfId="39217"/>
    <cellStyle name="Note 10 7" xfId="39218"/>
    <cellStyle name="Note 10 7 2" xfId="39219"/>
    <cellStyle name="Note 10 7 2 2" xfId="39220"/>
    <cellStyle name="Note 10 7 2 2 2" xfId="39221"/>
    <cellStyle name="Note 10 7 2 2 3" xfId="39222"/>
    <cellStyle name="Note 10 7 2 2 4" xfId="39223"/>
    <cellStyle name="Note 10 7 2 2 5" xfId="39224"/>
    <cellStyle name="Note 10 7 2 2 6" xfId="39225"/>
    <cellStyle name="Note 10 7 2 2 7" xfId="39226"/>
    <cellStyle name="Note 10 7 2 2 8" xfId="39227"/>
    <cellStyle name="Note 10 7 2 3" xfId="39228"/>
    <cellStyle name="Note 10 7 2 3 2" xfId="39229"/>
    <cellStyle name="Note 10 7 2 4" xfId="39230"/>
    <cellStyle name="Note 10 7 2 5" xfId="39231"/>
    <cellStyle name="Note 10 7 2 6" xfId="39232"/>
    <cellStyle name="Note 10 7 2 7" xfId="39233"/>
    <cellStyle name="Note 10 7 3" xfId="39234"/>
    <cellStyle name="Note 10 7 3 2" xfId="39235"/>
    <cellStyle name="Note 10 7 3 3" xfId="39236"/>
    <cellStyle name="Note 10 7 3 4" xfId="39237"/>
    <cellStyle name="Note 10 7 3 5" xfId="39238"/>
    <cellStyle name="Note 10 7 3 6" xfId="39239"/>
    <cellStyle name="Note 10 7 3 7" xfId="39240"/>
    <cellStyle name="Note 10 7 4" xfId="39241"/>
    <cellStyle name="Note 10 7 5" xfId="39242"/>
    <cellStyle name="Note 10 7 6" xfId="39243"/>
    <cellStyle name="Note 10 7 7" xfId="39244"/>
    <cellStyle name="Note 10 7 8" xfId="39245"/>
    <cellStyle name="Note 10 8" xfId="39246"/>
    <cellStyle name="Note 10 8 2" xfId="39247"/>
    <cellStyle name="Note 10 8 2 2" xfId="39248"/>
    <cellStyle name="Note 10 8 2 3" xfId="39249"/>
    <cellStyle name="Note 10 8 2 4" xfId="39250"/>
    <cellStyle name="Note 10 8 2 5" xfId="39251"/>
    <cellStyle name="Note 10 8 2 6" xfId="39252"/>
    <cellStyle name="Note 10 8 2 7" xfId="39253"/>
    <cellStyle name="Note 10 8 2 8" xfId="39254"/>
    <cellStyle name="Note 10 8 3" xfId="39255"/>
    <cellStyle name="Note 10 8 3 2" xfId="39256"/>
    <cellStyle name="Note 10 8 4" xfId="39257"/>
    <cellStyle name="Note 10 8 5" xfId="39258"/>
    <cellStyle name="Note 10 8 6" xfId="39259"/>
    <cellStyle name="Note 10 8 7" xfId="39260"/>
    <cellStyle name="Note 10 9" xfId="39261"/>
    <cellStyle name="Note 10 9 2" xfId="39262"/>
    <cellStyle name="Note 10 9 3" xfId="39263"/>
    <cellStyle name="Note 10 9 4" xfId="39264"/>
    <cellStyle name="Note 10 9 5" xfId="39265"/>
    <cellStyle name="Note 10 9 6" xfId="39266"/>
    <cellStyle name="Note 10 9 7" xfId="39267"/>
    <cellStyle name="Note 11" xfId="39268"/>
    <cellStyle name="Note 11 10" xfId="39269"/>
    <cellStyle name="Note 11 11" xfId="39270"/>
    <cellStyle name="Note 11 12" xfId="39271"/>
    <cellStyle name="Note 11 13" xfId="39272"/>
    <cellStyle name="Note 11 14" xfId="39273"/>
    <cellStyle name="Note 11 2" xfId="39274"/>
    <cellStyle name="Note 11 2 10" xfId="39275"/>
    <cellStyle name="Note 11 2 11" xfId="39276"/>
    <cellStyle name="Note 11 2 12" xfId="39277"/>
    <cellStyle name="Note 11 2 2" xfId="39278"/>
    <cellStyle name="Note 11 2 2 10" xfId="39279"/>
    <cellStyle name="Note 11 2 2 11" xfId="39280"/>
    <cellStyle name="Note 11 2 2 2" xfId="39281"/>
    <cellStyle name="Note 11 2 2 2 2" xfId="39282"/>
    <cellStyle name="Note 11 2 2 2 2 2" xfId="39283"/>
    <cellStyle name="Note 11 2 2 2 2 2 2" xfId="39284"/>
    <cellStyle name="Note 11 2 2 2 2 2 3" xfId="39285"/>
    <cellStyle name="Note 11 2 2 2 2 2 4" xfId="39286"/>
    <cellStyle name="Note 11 2 2 2 2 2 5" xfId="39287"/>
    <cellStyle name="Note 11 2 2 2 2 2 6" xfId="39288"/>
    <cellStyle name="Note 11 2 2 2 2 2 7" xfId="39289"/>
    <cellStyle name="Note 11 2 2 2 2 2 8" xfId="39290"/>
    <cellStyle name="Note 11 2 2 2 2 3" xfId="39291"/>
    <cellStyle name="Note 11 2 2 2 2 3 2" xfId="39292"/>
    <cellStyle name="Note 11 2 2 2 2 4" xfId="39293"/>
    <cellStyle name="Note 11 2 2 2 2 5" xfId="39294"/>
    <cellStyle name="Note 11 2 2 2 2 6" xfId="39295"/>
    <cellStyle name="Note 11 2 2 2 2 7" xfId="39296"/>
    <cellStyle name="Note 11 2 2 2 3" xfId="39297"/>
    <cellStyle name="Note 11 2 2 2 3 2" xfId="39298"/>
    <cellStyle name="Note 11 2 2 2 3 3" xfId="39299"/>
    <cellStyle name="Note 11 2 2 2 3 4" xfId="39300"/>
    <cellStyle name="Note 11 2 2 2 3 5" xfId="39301"/>
    <cellStyle name="Note 11 2 2 2 3 6" xfId="39302"/>
    <cellStyle name="Note 11 2 2 2 3 7" xfId="39303"/>
    <cellStyle name="Note 11 2 2 2 4" xfId="39304"/>
    <cellStyle name="Note 11 2 2 2 5" xfId="39305"/>
    <cellStyle name="Note 11 2 2 2 6" xfId="39306"/>
    <cellStyle name="Note 11 2 2 2 7" xfId="39307"/>
    <cellStyle name="Note 11 2 2 2 8" xfId="39308"/>
    <cellStyle name="Note 11 2 2 3" xfId="39309"/>
    <cellStyle name="Note 11 2 2 3 2" xfId="39310"/>
    <cellStyle name="Note 11 2 2 3 2 2" xfId="39311"/>
    <cellStyle name="Note 11 2 2 3 2 2 2" xfId="39312"/>
    <cellStyle name="Note 11 2 2 3 2 2 3" xfId="39313"/>
    <cellStyle name="Note 11 2 2 3 2 2 4" xfId="39314"/>
    <cellStyle name="Note 11 2 2 3 2 2 5" xfId="39315"/>
    <cellStyle name="Note 11 2 2 3 2 2 6" xfId="39316"/>
    <cellStyle name="Note 11 2 2 3 2 2 7" xfId="39317"/>
    <cellStyle name="Note 11 2 2 3 2 2 8" xfId="39318"/>
    <cellStyle name="Note 11 2 2 3 2 3" xfId="39319"/>
    <cellStyle name="Note 11 2 2 3 2 3 2" xfId="39320"/>
    <cellStyle name="Note 11 2 2 3 2 4" xfId="39321"/>
    <cellStyle name="Note 11 2 2 3 2 5" xfId="39322"/>
    <cellStyle name="Note 11 2 2 3 2 6" xfId="39323"/>
    <cellStyle name="Note 11 2 2 3 2 7" xfId="39324"/>
    <cellStyle name="Note 11 2 2 3 3" xfId="39325"/>
    <cellStyle name="Note 11 2 2 3 3 2" xfId="39326"/>
    <cellStyle name="Note 11 2 2 3 3 3" xfId="39327"/>
    <cellStyle name="Note 11 2 2 3 3 4" xfId="39328"/>
    <cellStyle name="Note 11 2 2 3 3 5" xfId="39329"/>
    <cellStyle name="Note 11 2 2 3 3 6" xfId="39330"/>
    <cellStyle name="Note 11 2 2 3 3 7" xfId="39331"/>
    <cellStyle name="Note 11 2 2 3 4" xfId="39332"/>
    <cellStyle name="Note 11 2 2 3 5" xfId="39333"/>
    <cellStyle name="Note 11 2 2 3 6" xfId="39334"/>
    <cellStyle name="Note 11 2 2 3 7" xfId="39335"/>
    <cellStyle name="Note 11 2 2 3 8" xfId="39336"/>
    <cellStyle name="Note 11 2 2 4" xfId="39337"/>
    <cellStyle name="Note 11 2 2 4 2" xfId="39338"/>
    <cellStyle name="Note 11 2 2 4 2 2" xfId="39339"/>
    <cellStyle name="Note 11 2 2 4 2 2 2" xfId="39340"/>
    <cellStyle name="Note 11 2 2 4 2 2 3" xfId="39341"/>
    <cellStyle name="Note 11 2 2 4 2 2 4" xfId="39342"/>
    <cellStyle name="Note 11 2 2 4 2 2 5" xfId="39343"/>
    <cellStyle name="Note 11 2 2 4 2 2 6" xfId="39344"/>
    <cellStyle name="Note 11 2 2 4 2 2 7" xfId="39345"/>
    <cellStyle name="Note 11 2 2 4 2 2 8" xfId="39346"/>
    <cellStyle name="Note 11 2 2 4 2 3" xfId="39347"/>
    <cellStyle name="Note 11 2 2 4 2 3 2" xfId="39348"/>
    <cellStyle name="Note 11 2 2 4 2 4" xfId="39349"/>
    <cellStyle name="Note 11 2 2 4 2 5" xfId="39350"/>
    <cellStyle name="Note 11 2 2 4 2 6" xfId="39351"/>
    <cellStyle name="Note 11 2 2 4 2 7" xfId="39352"/>
    <cellStyle name="Note 11 2 2 4 3" xfId="39353"/>
    <cellStyle name="Note 11 2 2 4 3 2" xfId="39354"/>
    <cellStyle name="Note 11 2 2 4 3 3" xfId="39355"/>
    <cellStyle name="Note 11 2 2 4 3 4" xfId="39356"/>
    <cellStyle name="Note 11 2 2 4 3 5" xfId="39357"/>
    <cellStyle name="Note 11 2 2 4 3 6" xfId="39358"/>
    <cellStyle name="Note 11 2 2 4 3 7" xfId="39359"/>
    <cellStyle name="Note 11 2 2 4 4" xfId="39360"/>
    <cellStyle name="Note 11 2 2 4 5" xfId="39361"/>
    <cellStyle name="Note 11 2 2 4 6" xfId="39362"/>
    <cellStyle name="Note 11 2 2 4 7" xfId="39363"/>
    <cellStyle name="Note 11 2 2 4 8" xfId="39364"/>
    <cellStyle name="Note 11 2 2 5" xfId="39365"/>
    <cellStyle name="Note 11 2 2 5 2" xfId="39366"/>
    <cellStyle name="Note 11 2 2 5 2 2" xfId="39367"/>
    <cellStyle name="Note 11 2 2 5 2 3" xfId="39368"/>
    <cellStyle name="Note 11 2 2 5 2 4" xfId="39369"/>
    <cellStyle name="Note 11 2 2 5 2 5" xfId="39370"/>
    <cellStyle name="Note 11 2 2 5 2 6" xfId="39371"/>
    <cellStyle name="Note 11 2 2 5 2 7" xfId="39372"/>
    <cellStyle name="Note 11 2 2 5 2 8" xfId="39373"/>
    <cellStyle name="Note 11 2 2 5 3" xfId="39374"/>
    <cellStyle name="Note 11 2 2 5 3 2" xfId="39375"/>
    <cellStyle name="Note 11 2 2 5 4" xfId="39376"/>
    <cellStyle name="Note 11 2 2 5 5" xfId="39377"/>
    <cellStyle name="Note 11 2 2 5 6" xfId="39378"/>
    <cellStyle name="Note 11 2 2 5 7" xfId="39379"/>
    <cellStyle name="Note 11 2 2 6" xfId="39380"/>
    <cellStyle name="Note 11 2 2 6 2" xfId="39381"/>
    <cellStyle name="Note 11 2 2 6 3" xfId="39382"/>
    <cellStyle name="Note 11 2 2 6 4" xfId="39383"/>
    <cellStyle name="Note 11 2 2 6 5" xfId="39384"/>
    <cellStyle name="Note 11 2 2 6 6" xfId="39385"/>
    <cellStyle name="Note 11 2 2 6 7" xfId="39386"/>
    <cellStyle name="Note 11 2 2 7" xfId="39387"/>
    <cellStyle name="Note 11 2 2 8" xfId="39388"/>
    <cellStyle name="Note 11 2 2 9" xfId="39389"/>
    <cellStyle name="Note 11 2 3" xfId="39390"/>
    <cellStyle name="Note 11 2 3 2" xfId="39391"/>
    <cellStyle name="Note 11 2 3 2 2" xfId="39392"/>
    <cellStyle name="Note 11 2 3 2 2 2" xfId="39393"/>
    <cellStyle name="Note 11 2 3 2 2 3" xfId="39394"/>
    <cellStyle name="Note 11 2 3 2 2 4" xfId="39395"/>
    <cellStyle name="Note 11 2 3 2 2 5" xfId="39396"/>
    <cellStyle name="Note 11 2 3 2 2 6" xfId="39397"/>
    <cellStyle name="Note 11 2 3 2 2 7" xfId="39398"/>
    <cellStyle name="Note 11 2 3 2 2 8" xfId="39399"/>
    <cellStyle name="Note 11 2 3 2 3" xfId="39400"/>
    <cellStyle name="Note 11 2 3 2 3 2" xfId="39401"/>
    <cellStyle name="Note 11 2 3 2 4" xfId="39402"/>
    <cellStyle name="Note 11 2 3 2 5" xfId="39403"/>
    <cellStyle name="Note 11 2 3 2 6" xfId="39404"/>
    <cellStyle name="Note 11 2 3 2 7" xfId="39405"/>
    <cellStyle name="Note 11 2 3 3" xfId="39406"/>
    <cellStyle name="Note 11 2 3 3 2" xfId="39407"/>
    <cellStyle name="Note 11 2 3 3 3" xfId="39408"/>
    <cellStyle name="Note 11 2 3 3 4" xfId="39409"/>
    <cellStyle name="Note 11 2 3 3 5" xfId="39410"/>
    <cellStyle name="Note 11 2 3 3 6" xfId="39411"/>
    <cellStyle name="Note 11 2 3 3 7" xfId="39412"/>
    <cellStyle name="Note 11 2 3 4" xfId="39413"/>
    <cellStyle name="Note 11 2 3 5" xfId="39414"/>
    <cellStyle name="Note 11 2 3 6" xfId="39415"/>
    <cellStyle name="Note 11 2 3 7" xfId="39416"/>
    <cellStyle name="Note 11 2 3 8" xfId="39417"/>
    <cellStyle name="Note 11 2 4" xfId="39418"/>
    <cellStyle name="Note 11 2 4 2" xfId="39419"/>
    <cellStyle name="Note 11 2 4 2 2" xfId="39420"/>
    <cellStyle name="Note 11 2 4 2 2 2" xfId="39421"/>
    <cellStyle name="Note 11 2 4 2 2 3" xfId="39422"/>
    <cellStyle name="Note 11 2 4 2 2 4" xfId="39423"/>
    <cellStyle name="Note 11 2 4 2 2 5" xfId="39424"/>
    <cellStyle name="Note 11 2 4 2 2 6" xfId="39425"/>
    <cellStyle name="Note 11 2 4 2 2 7" xfId="39426"/>
    <cellStyle name="Note 11 2 4 2 2 8" xfId="39427"/>
    <cellStyle name="Note 11 2 4 2 3" xfId="39428"/>
    <cellStyle name="Note 11 2 4 2 3 2" xfId="39429"/>
    <cellStyle name="Note 11 2 4 2 4" xfId="39430"/>
    <cellStyle name="Note 11 2 4 2 5" xfId="39431"/>
    <cellStyle name="Note 11 2 4 2 6" xfId="39432"/>
    <cellStyle name="Note 11 2 4 2 7" xfId="39433"/>
    <cellStyle name="Note 11 2 4 3" xfId="39434"/>
    <cellStyle name="Note 11 2 4 3 2" xfId="39435"/>
    <cellStyle name="Note 11 2 4 3 3" xfId="39436"/>
    <cellStyle name="Note 11 2 4 3 4" xfId="39437"/>
    <cellStyle name="Note 11 2 4 3 5" xfId="39438"/>
    <cellStyle name="Note 11 2 4 3 6" xfId="39439"/>
    <cellStyle name="Note 11 2 4 3 7" xfId="39440"/>
    <cellStyle name="Note 11 2 4 4" xfId="39441"/>
    <cellStyle name="Note 11 2 4 5" xfId="39442"/>
    <cellStyle name="Note 11 2 4 6" xfId="39443"/>
    <cellStyle name="Note 11 2 4 7" xfId="39444"/>
    <cellStyle name="Note 11 2 4 8" xfId="39445"/>
    <cellStyle name="Note 11 2 5" xfId="39446"/>
    <cellStyle name="Note 11 2 5 2" xfId="39447"/>
    <cellStyle name="Note 11 2 5 2 2" xfId="39448"/>
    <cellStyle name="Note 11 2 5 2 2 2" xfId="39449"/>
    <cellStyle name="Note 11 2 5 2 2 3" xfId="39450"/>
    <cellStyle name="Note 11 2 5 2 2 4" xfId="39451"/>
    <cellStyle name="Note 11 2 5 2 2 5" xfId="39452"/>
    <cellStyle name="Note 11 2 5 2 2 6" xfId="39453"/>
    <cellStyle name="Note 11 2 5 2 2 7" xfId="39454"/>
    <cellStyle name="Note 11 2 5 2 2 8" xfId="39455"/>
    <cellStyle name="Note 11 2 5 2 3" xfId="39456"/>
    <cellStyle name="Note 11 2 5 2 3 2" xfId="39457"/>
    <cellStyle name="Note 11 2 5 2 4" xfId="39458"/>
    <cellStyle name="Note 11 2 5 2 5" xfId="39459"/>
    <cellStyle name="Note 11 2 5 2 6" xfId="39460"/>
    <cellStyle name="Note 11 2 5 2 7" xfId="39461"/>
    <cellStyle name="Note 11 2 5 3" xfId="39462"/>
    <cellStyle name="Note 11 2 5 3 2" xfId="39463"/>
    <cellStyle name="Note 11 2 5 3 3" xfId="39464"/>
    <cellStyle name="Note 11 2 5 3 4" xfId="39465"/>
    <cellStyle name="Note 11 2 5 3 5" xfId="39466"/>
    <cellStyle name="Note 11 2 5 3 6" xfId="39467"/>
    <cellStyle name="Note 11 2 5 3 7" xfId="39468"/>
    <cellStyle name="Note 11 2 5 4" xfId="39469"/>
    <cellStyle name="Note 11 2 5 5" xfId="39470"/>
    <cellStyle name="Note 11 2 5 6" xfId="39471"/>
    <cellStyle name="Note 11 2 5 7" xfId="39472"/>
    <cellStyle name="Note 11 2 5 8" xfId="39473"/>
    <cellStyle name="Note 11 2 6" xfId="39474"/>
    <cellStyle name="Note 11 2 6 2" xfId="39475"/>
    <cellStyle name="Note 11 2 6 2 2" xfId="39476"/>
    <cellStyle name="Note 11 2 6 2 3" xfId="39477"/>
    <cellStyle name="Note 11 2 6 2 4" xfId="39478"/>
    <cellStyle name="Note 11 2 6 2 5" xfId="39479"/>
    <cellStyle name="Note 11 2 6 2 6" xfId="39480"/>
    <cellStyle name="Note 11 2 6 2 7" xfId="39481"/>
    <cellStyle name="Note 11 2 6 2 8" xfId="39482"/>
    <cellStyle name="Note 11 2 6 3" xfId="39483"/>
    <cellStyle name="Note 11 2 6 3 2" xfId="39484"/>
    <cellStyle name="Note 11 2 6 4" xfId="39485"/>
    <cellStyle name="Note 11 2 6 5" xfId="39486"/>
    <cellStyle name="Note 11 2 6 6" xfId="39487"/>
    <cellStyle name="Note 11 2 6 7" xfId="39488"/>
    <cellStyle name="Note 11 2 7" xfId="39489"/>
    <cellStyle name="Note 11 2 7 2" xfId="39490"/>
    <cellStyle name="Note 11 2 7 3" xfId="39491"/>
    <cellStyle name="Note 11 2 7 4" xfId="39492"/>
    <cellStyle name="Note 11 2 7 5" xfId="39493"/>
    <cellStyle name="Note 11 2 7 6" xfId="39494"/>
    <cellStyle name="Note 11 2 7 7" xfId="39495"/>
    <cellStyle name="Note 11 2 8" xfId="39496"/>
    <cellStyle name="Note 11 2 9" xfId="39497"/>
    <cellStyle name="Note 11 3" xfId="39498"/>
    <cellStyle name="Note 11 3 10" xfId="39499"/>
    <cellStyle name="Note 11 3 11" xfId="39500"/>
    <cellStyle name="Note 11 3 2" xfId="39501"/>
    <cellStyle name="Note 11 3 2 2" xfId="39502"/>
    <cellStyle name="Note 11 3 2 2 2" xfId="39503"/>
    <cellStyle name="Note 11 3 2 2 2 2" xfId="39504"/>
    <cellStyle name="Note 11 3 2 2 2 3" xfId="39505"/>
    <cellStyle name="Note 11 3 2 2 2 4" xfId="39506"/>
    <cellStyle name="Note 11 3 2 2 2 5" xfId="39507"/>
    <cellStyle name="Note 11 3 2 2 2 6" xfId="39508"/>
    <cellStyle name="Note 11 3 2 2 2 7" xfId="39509"/>
    <cellStyle name="Note 11 3 2 2 2 8" xfId="39510"/>
    <cellStyle name="Note 11 3 2 2 3" xfId="39511"/>
    <cellStyle name="Note 11 3 2 2 3 2" xfId="39512"/>
    <cellStyle name="Note 11 3 2 2 4" xfId="39513"/>
    <cellStyle name="Note 11 3 2 2 5" xfId="39514"/>
    <cellStyle name="Note 11 3 2 2 6" xfId="39515"/>
    <cellStyle name="Note 11 3 2 2 7" xfId="39516"/>
    <cellStyle name="Note 11 3 2 3" xfId="39517"/>
    <cellStyle name="Note 11 3 2 3 2" xfId="39518"/>
    <cellStyle name="Note 11 3 2 3 3" xfId="39519"/>
    <cellStyle name="Note 11 3 2 3 4" xfId="39520"/>
    <cellStyle name="Note 11 3 2 3 5" xfId="39521"/>
    <cellStyle name="Note 11 3 2 3 6" xfId="39522"/>
    <cellStyle name="Note 11 3 2 3 7" xfId="39523"/>
    <cellStyle name="Note 11 3 2 4" xfId="39524"/>
    <cellStyle name="Note 11 3 2 5" xfId="39525"/>
    <cellStyle name="Note 11 3 2 6" xfId="39526"/>
    <cellStyle name="Note 11 3 2 7" xfId="39527"/>
    <cellStyle name="Note 11 3 2 8" xfId="39528"/>
    <cellStyle name="Note 11 3 3" xfId="39529"/>
    <cellStyle name="Note 11 3 3 2" xfId="39530"/>
    <cellStyle name="Note 11 3 3 2 2" xfId="39531"/>
    <cellStyle name="Note 11 3 3 2 2 2" xfId="39532"/>
    <cellStyle name="Note 11 3 3 2 2 3" xfId="39533"/>
    <cellStyle name="Note 11 3 3 2 2 4" xfId="39534"/>
    <cellStyle name="Note 11 3 3 2 2 5" xfId="39535"/>
    <cellStyle name="Note 11 3 3 2 2 6" xfId="39536"/>
    <cellStyle name="Note 11 3 3 2 2 7" xfId="39537"/>
    <cellStyle name="Note 11 3 3 2 2 8" xfId="39538"/>
    <cellStyle name="Note 11 3 3 2 3" xfId="39539"/>
    <cellStyle name="Note 11 3 3 2 3 2" xfId="39540"/>
    <cellStyle name="Note 11 3 3 2 4" xfId="39541"/>
    <cellStyle name="Note 11 3 3 2 5" xfId="39542"/>
    <cellStyle name="Note 11 3 3 2 6" xfId="39543"/>
    <cellStyle name="Note 11 3 3 2 7" xfId="39544"/>
    <cellStyle name="Note 11 3 3 3" xfId="39545"/>
    <cellStyle name="Note 11 3 3 3 2" xfId="39546"/>
    <cellStyle name="Note 11 3 3 3 3" xfId="39547"/>
    <cellStyle name="Note 11 3 3 3 4" xfId="39548"/>
    <cellStyle name="Note 11 3 3 3 5" xfId="39549"/>
    <cellStyle name="Note 11 3 3 3 6" xfId="39550"/>
    <cellStyle name="Note 11 3 3 3 7" xfId="39551"/>
    <cellStyle name="Note 11 3 3 4" xfId="39552"/>
    <cellStyle name="Note 11 3 3 5" xfId="39553"/>
    <cellStyle name="Note 11 3 3 6" xfId="39554"/>
    <cellStyle name="Note 11 3 3 7" xfId="39555"/>
    <cellStyle name="Note 11 3 3 8" xfId="39556"/>
    <cellStyle name="Note 11 3 4" xfId="39557"/>
    <cellStyle name="Note 11 3 4 2" xfId="39558"/>
    <cellStyle name="Note 11 3 4 2 2" xfId="39559"/>
    <cellStyle name="Note 11 3 4 2 2 2" xfId="39560"/>
    <cellStyle name="Note 11 3 4 2 2 3" xfId="39561"/>
    <cellStyle name="Note 11 3 4 2 2 4" xfId="39562"/>
    <cellStyle name="Note 11 3 4 2 2 5" xfId="39563"/>
    <cellStyle name="Note 11 3 4 2 2 6" xfId="39564"/>
    <cellStyle name="Note 11 3 4 2 2 7" xfId="39565"/>
    <cellStyle name="Note 11 3 4 2 2 8" xfId="39566"/>
    <cellStyle name="Note 11 3 4 2 3" xfId="39567"/>
    <cellStyle name="Note 11 3 4 2 3 2" xfId="39568"/>
    <cellStyle name="Note 11 3 4 2 4" xfId="39569"/>
    <cellStyle name="Note 11 3 4 2 5" xfId="39570"/>
    <cellStyle name="Note 11 3 4 2 6" xfId="39571"/>
    <cellStyle name="Note 11 3 4 2 7" xfId="39572"/>
    <cellStyle name="Note 11 3 4 3" xfId="39573"/>
    <cellStyle name="Note 11 3 4 3 2" xfId="39574"/>
    <cellStyle name="Note 11 3 4 3 3" xfId="39575"/>
    <cellStyle name="Note 11 3 4 3 4" xfId="39576"/>
    <cellStyle name="Note 11 3 4 3 5" xfId="39577"/>
    <cellStyle name="Note 11 3 4 3 6" xfId="39578"/>
    <cellStyle name="Note 11 3 4 3 7" xfId="39579"/>
    <cellStyle name="Note 11 3 4 4" xfId="39580"/>
    <cellStyle name="Note 11 3 4 5" xfId="39581"/>
    <cellStyle name="Note 11 3 4 6" xfId="39582"/>
    <cellStyle name="Note 11 3 4 7" xfId="39583"/>
    <cellStyle name="Note 11 3 4 8" xfId="39584"/>
    <cellStyle name="Note 11 3 5" xfId="39585"/>
    <cellStyle name="Note 11 3 5 2" xfId="39586"/>
    <cellStyle name="Note 11 3 5 2 2" xfId="39587"/>
    <cellStyle name="Note 11 3 5 2 3" xfId="39588"/>
    <cellStyle name="Note 11 3 5 2 4" xfId="39589"/>
    <cellStyle name="Note 11 3 5 2 5" xfId="39590"/>
    <cellStyle name="Note 11 3 5 2 6" xfId="39591"/>
    <cellStyle name="Note 11 3 5 2 7" xfId="39592"/>
    <cellStyle name="Note 11 3 5 2 8" xfId="39593"/>
    <cellStyle name="Note 11 3 5 3" xfId="39594"/>
    <cellStyle name="Note 11 3 5 3 2" xfId="39595"/>
    <cellStyle name="Note 11 3 5 4" xfId="39596"/>
    <cellStyle name="Note 11 3 5 5" xfId="39597"/>
    <cellStyle name="Note 11 3 5 6" xfId="39598"/>
    <cellStyle name="Note 11 3 5 7" xfId="39599"/>
    <cellStyle name="Note 11 3 6" xfId="39600"/>
    <cellStyle name="Note 11 3 6 2" xfId="39601"/>
    <cellStyle name="Note 11 3 6 3" xfId="39602"/>
    <cellStyle name="Note 11 3 6 4" xfId="39603"/>
    <cellStyle name="Note 11 3 6 5" xfId="39604"/>
    <cellStyle name="Note 11 3 6 6" xfId="39605"/>
    <cellStyle name="Note 11 3 6 7" xfId="39606"/>
    <cellStyle name="Note 11 3 7" xfId="39607"/>
    <cellStyle name="Note 11 3 8" xfId="39608"/>
    <cellStyle name="Note 11 3 9" xfId="39609"/>
    <cellStyle name="Note 11 4" xfId="39610"/>
    <cellStyle name="Note 11 4 10" xfId="39611"/>
    <cellStyle name="Note 11 4 11" xfId="39612"/>
    <cellStyle name="Note 11 4 2" xfId="39613"/>
    <cellStyle name="Note 11 4 2 2" xfId="39614"/>
    <cellStyle name="Note 11 4 2 2 2" xfId="39615"/>
    <cellStyle name="Note 11 4 2 2 2 2" xfId="39616"/>
    <cellStyle name="Note 11 4 2 2 2 3" xfId="39617"/>
    <cellStyle name="Note 11 4 2 2 2 4" xfId="39618"/>
    <cellStyle name="Note 11 4 2 2 2 5" xfId="39619"/>
    <cellStyle name="Note 11 4 2 2 2 6" xfId="39620"/>
    <cellStyle name="Note 11 4 2 2 2 7" xfId="39621"/>
    <cellStyle name="Note 11 4 2 2 2 8" xfId="39622"/>
    <cellStyle name="Note 11 4 2 2 3" xfId="39623"/>
    <cellStyle name="Note 11 4 2 2 3 2" xfId="39624"/>
    <cellStyle name="Note 11 4 2 2 4" xfId="39625"/>
    <cellStyle name="Note 11 4 2 2 5" xfId="39626"/>
    <cellStyle name="Note 11 4 2 2 6" xfId="39627"/>
    <cellStyle name="Note 11 4 2 2 7" xfId="39628"/>
    <cellStyle name="Note 11 4 2 3" xfId="39629"/>
    <cellStyle name="Note 11 4 2 3 2" xfId="39630"/>
    <cellStyle name="Note 11 4 2 3 3" xfId="39631"/>
    <cellStyle name="Note 11 4 2 3 4" xfId="39632"/>
    <cellStyle name="Note 11 4 2 3 5" xfId="39633"/>
    <cellStyle name="Note 11 4 2 3 6" xfId="39634"/>
    <cellStyle name="Note 11 4 2 3 7" xfId="39635"/>
    <cellStyle name="Note 11 4 2 4" xfId="39636"/>
    <cellStyle name="Note 11 4 2 5" xfId="39637"/>
    <cellStyle name="Note 11 4 2 6" xfId="39638"/>
    <cellStyle name="Note 11 4 2 7" xfId="39639"/>
    <cellStyle name="Note 11 4 2 8" xfId="39640"/>
    <cellStyle name="Note 11 4 3" xfId="39641"/>
    <cellStyle name="Note 11 4 3 2" xfId="39642"/>
    <cellStyle name="Note 11 4 3 2 2" xfId="39643"/>
    <cellStyle name="Note 11 4 3 2 2 2" xfId="39644"/>
    <cellStyle name="Note 11 4 3 2 2 3" xfId="39645"/>
    <cellStyle name="Note 11 4 3 2 2 4" xfId="39646"/>
    <cellStyle name="Note 11 4 3 2 2 5" xfId="39647"/>
    <cellStyle name="Note 11 4 3 2 2 6" xfId="39648"/>
    <cellStyle name="Note 11 4 3 2 2 7" xfId="39649"/>
    <cellStyle name="Note 11 4 3 2 2 8" xfId="39650"/>
    <cellStyle name="Note 11 4 3 2 3" xfId="39651"/>
    <cellStyle name="Note 11 4 3 2 3 2" xfId="39652"/>
    <cellStyle name="Note 11 4 3 2 4" xfId="39653"/>
    <cellStyle name="Note 11 4 3 2 5" xfId="39654"/>
    <cellStyle name="Note 11 4 3 2 6" xfId="39655"/>
    <cellStyle name="Note 11 4 3 2 7" xfId="39656"/>
    <cellStyle name="Note 11 4 3 3" xfId="39657"/>
    <cellStyle name="Note 11 4 3 3 2" xfId="39658"/>
    <cellStyle name="Note 11 4 3 3 3" xfId="39659"/>
    <cellStyle name="Note 11 4 3 3 4" xfId="39660"/>
    <cellStyle name="Note 11 4 3 3 5" xfId="39661"/>
    <cellStyle name="Note 11 4 3 3 6" xfId="39662"/>
    <cellStyle name="Note 11 4 3 3 7" xfId="39663"/>
    <cellStyle name="Note 11 4 3 4" xfId="39664"/>
    <cellStyle name="Note 11 4 3 5" xfId="39665"/>
    <cellStyle name="Note 11 4 3 6" xfId="39666"/>
    <cellStyle name="Note 11 4 3 7" xfId="39667"/>
    <cellStyle name="Note 11 4 3 8" xfId="39668"/>
    <cellStyle name="Note 11 4 4" xfId="39669"/>
    <cellStyle name="Note 11 4 4 2" xfId="39670"/>
    <cellStyle name="Note 11 4 4 2 2" xfId="39671"/>
    <cellStyle name="Note 11 4 4 2 2 2" xfId="39672"/>
    <cellStyle name="Note 11 4 4 2 2 3" xfId="39673"/>
    <cellStyle name="Note 11 4 4 2 2 4" xfId="39674"/>
    <cellStyle name="Note 11 4 4 2 2 5" xfId="39675"/>
    <cellStyle name="Note 11 4 4 2 2 6" xfId="39676"/>
    <cellStyle name="Note 11 4 4 2 2 7" xfId="39677"/>
    <cellStyle name="Note 11 4 4 2 2 8" xfId="39678"/>
    <cellStyle name="Note 11 4 4 2 3" xfId="39679"/>
    <cellStyle name="Note 11 4 4 2 3 2" xfId="39680"/>
    <cellStyle name="Note 11 4 4 2 4" xfId="39681"/>
    <cellStyle name="Note 11 4 4 2 5" xfId="39682"/>
    <cellStyle name="Note 11 4 4 2 6" xfId="39683"/>
    <cellStyle name="Note 11 4 4 2 7" xfId="39684"/>
    <cellStyle name="Note 11 4 4 3" xfId="39685"/>
    <cellStyle name="Note 11 4 4 3 2" xfId="39686"/>
    <cellStyle name="Note 11 4 4 3 3" xfId="39687"/>
    <cellStyle name="Note 11 4 4 3 4" xfId="39688"/>
    <cellStyle name="Note 11 4 4 3 5" xfId="39689"/>
    <cellStyle name="Note 11 4 4 3 6" xfId="39690"/>
    <cellStyle name="Note 11 4 4 3 7" xfId="39691"/>
    <cellStyle name="Note 11 4 4 4" xfId="39692"/>
    <cellStyle name="Note 11 4 4 5" xfId="39693"/>
    <cellStyle name="Note 11 4 4 6" xfId="39694"/>
    <cellStyle name="Note 11 4 4 7" xfId="39695"/>
    <cellStyle name="Note 11 4 4 8" xfId="39696"/>
    <cellStyle name="Note 11 4 5" xfId="39697"/>
    <cellStyle name="Note 11 4 5 2" xfId="39698"/>
    <cellStyle name="Note 11 4 5 2 2" xfId="39699"/>
    <cellStyle name="Note 11 4 5 2 3" xfId="39700"/>
    <cellStyle name="Note 11 4 5 2 4" xfId="39701"/>
    <cellStyle name="Note 11 4 5 2 5" xfId="39702"/>
    <cellStyle name="Note 11 4 5 2 6" xfId="39703"/>
    <cellStyle name="Note 11 4 5 2 7" xfId="39704"/>
    <cellStyle name="Note 11 4 5 2 8" xfId="39705"/>
    <cellStyle name="Note 11 4 5 3" xfId="39706"/>
    <cellStyle name="Note 11 4 5 3 2" xfId="39707"/>
    <cellStyle name="Note 11 4 5 4" xfId="39708"/>
    <cellStyle name="Note 11 4 5 5" xfId="39709"/>
    <cellStyle name="Note 11 4 5 6" xfId="39710"/>
    <cellStyle name="Note 11 4 5 7" xfId="39711"/>
    <cellStyle name="Note 11 4 6" xfId="39712"/>
    <cellStyle name="Note 11 4 6 2" xfId="39713"/>
    <cellStyle name="Note 11 4 6 3" xfId="39714"/>
    <cellStyle name="Note 11 4 6 4" xfId="39715"/>
    <cellStyle name="Note 11 4 6 5" xfId="39716"/>
    <cellStyle name="Note 11 4 6 6" xfId="39717"/>
    <cellStyle name="Note 11 4 6 7" xfId="39718"/>
    <cellStyle name="Note 11 4 7" xfId="39719"/>
    <cellStyle name="Note 11 4 8" xfId="39720"/>
    <cellStyle name="Note 11 4 9" xfId="39721"/>
    <cellStyle name="Note 11 5" xfId="39722"/>
    <cellStyle name="Note 11 5 2" xfId="39723"/>
    <cellStyle name="Note 11 5 2 2" xfId="39724"/>
    <cellStyle name="Note 11 5 2 2 2" xfId="39725"/>
    <cellStyle name="Note 11 5 2 2 3" xfId="39726"/>
    <cellStyle name="Note 11 5 2 2 4" xfId="39727"/>
    <cellStyle name="Note 11 5 2 2 5" xfId="39728"/>
    <cellStyle name="Note 11 5 2 2 6" xfId="39729"/>
    <cellStyle name="Note 11 5 2 2 7" xfId="39730"/>
    <cellStyle name="Note 11 5 2 2 8" xfId="39731"/>
    <cellStyle name="Note 11 5 2 3" xfId="39732"/>
    <cellStyle name="Note 11 5 2 3 2" xfId="39733"/>
    <cellStyle name="Note 11 5 2 4" xfId="39734"/>
    <cellStyle name="Note 11 5 2 5" xfId="39735"/>
    <cellStyle name="Note 11 5 2 6" xfId="39736"/>
    <cellStyle name="Note 11 5 2 7" xfId="39737"/>
    <cellStyle name="Note 11 5 3" xfId="39738"/>
    <cellStyle name="Note 11 5 3 2" xfId="39739"/>
    <cellStyle name="Note 11 5 3 3" xfId="39740"/>
    <cellStyle name="Note 11 5 3 4" xfId="39741"/>
    <cellStyle name="Note 11 5 3 5" xfId="39742"/>
    <cellStyle name="Note 11 5 3 6" xfId="39743"/>
    <cellStyle name="Note 11 5 3 7" xfId="39744"/>
    <cellStyle name="Note 11 5 4" xfId="39745"/>
    <cellStyle name="Note 11 5 5" xfId="39746"/>
    <cellStyle name="Note 11 5 6" xfId="39747"/>
    <cellStyle name="Note 11 5 7" xfId="39748"/>
    <cellStyle name="Note 11 5 8" xfId="39749"/>
    <cellStyle name="Note 11 6" xfId="39750"/>
    <cellStyle name="Note 11 6 2" xfId="39751"/>
    <cellStyle name="Note 11 6 2 2" xfId="39752"/>
    <cellStyle name="Note 11 6 2 2 2" xfId="39753"/>
    <cellStyle name="Note 11 6 2 2 3" xfId="39754"/>
    <cellStyle name="Note 11 6 2 2 4" xfId="39755"/>
    <cellStyle name="Note 11 6 2 2 5" xfId="39756"/>
    <cellStyle name="Note 11 6 2 2 6" xfId="39757"/>
    <cellStyle name="Note 11 6 2 2 7" xfId="39758"/>
    <cellStyle name="Note 11 6 2 2 8" xfId="39759"/>
    <cellStyle name="Note 11 6 2 3" xfId="39760"/>
    <cellStyle name="Note 11 6 2 3 2" xfId="39761"/>
    <cellStyle name="Note 11 6 2 4" xfId="39762"/>
    <cellStyle name="Note 11 6 2 5" xfId="39763"/>
    <cellStyle name="Note 11 6 2 6" xfId="39764"/>
    <cellStyle name="Note 11 6 2 7" xfId="39765"/>
    <cellStyle name="Note 11 6 3" xfId="39766"/>
    <cellStyle name="Note 11 6 3 2" xfId="39767"/>
    <cellStyle name="Note 11 6 3 3" xfId="39768"/>
    <cellStyle name="Note 11 6 3 4" xfId="39769"/>
    <cellStyle name="Note 11 6 3 5" xfId="39770"/>
    <cellStyle name="Note 11 6 3 6" xfId="39771"/>
    <cellStyle name="Note 11 6 3 7" xfId="39772"/>
    <cellStyle name="Note 11 6 4" xfId="39773"/>
    <cellStyle name="Note 11 6 5" xfId="39774"/>
    <cellStyle name="Note 11 6 6" xfId="39775"/>
    <cellStyle name="Note 11 6 7" xfId="39776"/>
    <cellStyle name="Note 11 6 8" xfId="39777"/>
    <cellStyle name="Note 11 7" xfId="39778"/>
    <cellStyle name="Note 11 7 2" xfId="39779"/>
    <cellStyle name="Note 11 7 2 2" xfId="39780"/>
    <cellStyle name="Note 11 7 2 2 2" xfId="39781"/>
    <cellStyle name="Note 11 7 2 2 3" xfId="39782"/>
    <cellStyle name="Note 11 7 2 2 4" xfId="39783"/>
    <cellStyle name="Note 11 7 2 2 5" xfId="39784"/>
    <cellStyle name="Note 11 7 2 2 6" xfId="39785"/>
    <cellStyle name="Note 11 7 2 2 7" xfId="39786"/>
    <cellStyle name="Note 11 7 2 2 8" xfId="39787"/>
    <cellStyle name="Note 11 7 2 3" xfId="39788"/>
    <cellStyle name="Note 11 7 2 3 2" xfId="39789"/>
    <cellStyle name="Note 11 7 2 4" xfId="39790"/>
    <cellStyle name="Note 11 7 2 5" xfId="39791"/>
    <cellStyle name="Note 11 7 2 6" xfId="39792"/>
    <cellStyle name="Note 11 7 2 7" xfId="39793"/>
    <cellStyle name="Note 11 7 3" xfId="39794"/>
    <cellStyle name="Note 11 7 3 2" xfId="39795"/>
    <cellStyle name="Note 11 7 3 3" xfId="39796"/>
    <cellStyle name="Note 11 7 3 4" xfId="39797"/>
    <cellStyle name="Note 11 7 3 5" xfId="39798"/>
    <cellStyle name="Note 11 7 3 6" xfId="39799"/>
    <cellStyle name="Note 11 7 3 7" xfId="39800"/>
    <cellStyle name="Note 11 7 4" xfId="39801"/>
    <cellStyle name="Note 11 7 5" xfId="39802"/>
    <cellStyle name="Note 11 7 6" xfId="39803"/>
    <cellStyle name="Note 11 7 7" xfId="39804"/>
    <cellStyle name="Note 11 7 8" xfId="39805"/>
    <cellStyle name="Note 11 8" xfId="39806"/>
    <cellStyle name="Note 11 8 2" xfId="39807"/>
    <cellStyle name="Note 11 8 2 2" xfId="39808"/>
    <cellStyle name="Note 11 8 2 3" xfId="39809"/>
    <cellStyle name="Note 11 8 2 4" xfId="39810"/>
    <cellStyle name="Note 11 8 2 5" xfId="39811"/>
    <cellStyle name="Note 11 8 2 6" xfId="39812"/>
    <cellStyle name="Note 11 8 2 7" xfId="39813"/>
    <cellStyle name="Note 11 8 2 8" xfId="39814"/>
    <cellStyle name="Note 11 8 3" xfId="39815"/>
    <cellStyle name="Note 11 8 3 2" xfId="39816"/>
    <cellStyle name="Note 11 8 4" xfId="39817"/>
    <cellStyle name="Note 11 8 5" xfId="39818"/>
    <cellStyle name="Note 11 8 6" xfId="39819"/>
    <cellStyle name="Note 11 8 7" xfId="39820"/>
    <cellStyle name="Note 11 9" xfId="39821"/>
    <cellStyle name="Note 11 9 2" xfId="39822"/>
    <cellStyle name="Note 11 9 3" xfId="39823"/>
    <cellStyle name="Note 11 9 4" xfId="39824"/>
    <cellStyle name="Note 11 9 5" xfId="39825"/>
    <cellStyle name="Note 11 9 6" xfId="39826"/>
    <cellStyle name="Note 11 9 7" xfId="39827"/>
    <cellStyle name="Note 12" xfId="39828"/>
    <cellStyle name="Note 12 10" xfId="39829"/>
    <cellStyle name="Note 12 11" xfId="39830"/>
    <cellStyle name="Note 12 12" xfId="39831"/>
    <cellStyle name="Note 12 13" xfId="39832"/>
    <cellStyle name="Note 12 14" xfId="39833"/>
    <cellStyle name="Note 12 2" xfId="39834"/>
    <cellStyle name="Note 12 2 10" xfId="39835"/>
    <cellStyle name="Note 12 2 11" xfId="39836"/>
    <cellStyle name="Note 12 2 12" xfId="39837"/>
    <cellStyle name="Note 12 2 2" xfId="39838"/>
    <cellStyle name="Note 12 2 2 10" xfId="39839"/>
    <cellStyle name="Note 12 2 2 11" xfId="39840"/>
    <cellStyle name="Note 12 2 2 2" xfId="39841"/>
    <cellStyle name="Note 12 2 2 2 2" xfId="39842"/>
    <cellStyle name="Note 12 2 2 2 2 2" xfId="39843"/>
    <cellStyle name="Note 12 2 2 2 2 2 2" xfId="39844"/>
    <cellStyle name="Note 12 2 2 2 2 2 3" xfId="39845"/>
    <cellStyle name="Note 12 2 2 2 2 2 4" xfId="39846"/>
    <cellStyle name="Note 12 2 2 2 2 2 5" xfId="39847"/>
    <cellStyle name="Note 12 2 2 2 2 2 6" xfId="39848"/>
    <cellStyle name="Note 12 2 2 2 2 2 7" xfId="39849"/>
    <cellStyle name="Note 12 2 2 2 2 2 8" xfId="39850"/>
    <cellStyle name="Note 12 2 2 2 2 3" xfId="39851"/>
    <cellStyle name="Note 12 2 2 2 2 3 2" xfId="39852"/>
    <cellStyle name="Note 12 2 2 2 2 4" xfId="39853"/>
    <cellStyle name="Note 12 2 2 2 2 5" xfId="39854"/>
    <cellStyle name="Note 12 2 2 2 2 6" xfId="39855"/>
    <cellStyle name="Note 12 2 2 2 2 7" xfId="39856"/>
    <cellStyle name="Note 12 2 2 2 3" xfId="39857"/>
    <cellStyle name="Note 12 2 2 2 3 2" xfId="39858"/>
    <cellStyle name="Note 12 2 2 2 3 3" xfId="39859"/>
    <cellStyle name="Note 12 2 2 2 3 4" xfId="39860"/>
    <cellStyle name="Note 12 2 2 2 3 5" xfId="39861"/>
    <cellStyle name="Note 12 2 2 2 3 6" xfId="39862"/>
    <cellStyle name="Note 12 2 2 2 3 7" xfId="39863"/>
    <cellStyle name="Note 12 2 2 2 4" xfId="39864"/>
    <cellStyle name="Note 12 2 2 2 5" xfId="39865"/>
    <cellStyle name="Note 12 2 2 2 6" xfId="39866"/>
    <cellStyle name="Note 12 2 2 2 7" xfId="39867"/>
    <cellStyle name="Note 12 2 2 2 8" xfId="39868"/>
    <cellStyle name="Note 12 2 2 3" xfId="39869"/>
    <cellStyle name="Note 12 2 2 3 2" xfId="39870"/>
    <cellStyle name="Note 12 2 2 3 2 2" xfId="39871"/>
    <cellStyle name="Note 12 2 2 3 2 2 2" xfId="39872"/>
    <cellStyle name="Note 12 2 2 3 2 2 3" xfId="39873"/>
    <cellStyle name="Note 12 2 2 3 2 2 4" xfId="39874"/>
    <cellStyle name="Note 12 2 2 3 2 2 5" xfId="39875"/>
    <cellStyle name="Note 12 2 2 3 2 2 6" xfId="39876"/>
    <cellStyle name="Note 12 2 2 3 2 2 7" xfId="39877"/>
    <cellStyle name="Note 12 2 2 3 2 2 8" xfId="39878"/>
    <cellStyle name="Note 12 2 2 3 2 3" xfId="39879"/>
    <cellStyle name="Note 12 2 2 3 2 3 2" xfId="39880"/>
    <cellStyle name="Note 12 2 2 3 2 4" xfId="39881"/>
    <cellStyle name="Note 12 2 2 3 2 5" xfId="39882"/>
    <cellStyle name="Note 12 2 2 3 2 6" xfId="39883"/>
    <cellStyle name="Note 12 2 2 3 2 7" xfId="39884"/>
    <cellStyle name="Note 12 2 2 3 3" xfId="39885"/>
    <cellStyle name="Note 12 2 2 3 3 2" xfId="39886"/>
    <cellStyle name="Note 12 2 2 3 3 3" xfId="39887"/>
    <cellStyle name="Note 12 2 2 3 3 4" xfId="39888"/>
    <cellStyle name="Note 12 2 2 3 3 5" xfId="39889"/>
    <cellStyle name="Note 12 2 2 3 3 6" xfId="39890"/>
    <cellStyle name="Note 12 2 2 3 3 7" xfId="39891"/>
    <cellStyle name="Note 12 2 2 3 4" xfId="39892"/>
    <cellStyle name="Note 12 2 2 3 5" xfId="39893"/>
    <cellStyle name="Note 12 2 2 3 6" xfId="39894"/>
    <cellStyle name="Note 12 2 2 3 7" xfId="39895"/>
    <cellStyle name="Note 12 2 2 3 8" xfId="39896"/>
    <cellStyle name="Note 12 2 2 4" xfId="39897"/>
    <cellStyle name="Note 12 2 2 4 2" xfId="39898"/>
    <cellStyle name="Note 12 2 2 4 2 2" xfId="39899"/>
    <cellStyle name="Note 12 2 2 4 2 2 2" xfId="39900"/>
    <cellStyle name="Note 12 2 2 4 2 2 3" xfId="39901"/>
    <cellStyle name="Note 12 2 2 4 2 2 4" xfId="39902"/>
    <cellStyle name="Note 12 2 2 4 2 2 5" xfId="39903"/>
    <cellStyle name="Note 12 2 2 4 2 2 6" xfId="39904"/>
    <cellStyle name="Note 12 2 2 4 2 2 7" xfId="39905"/>
    <cellStyle name="Note 12 2 2 4 2 2 8" xfId="39906"/>
    <cellStyle name="Note 12 2 2 4 2 3" xfId="39907"/>
    <cellStyle name="Note 12 2 2 4 2 3 2" xfId="39908"/>
    <cellStyle name="Note 12 2 2 4 2 4" xfId="39909"/>
    <cellStyle name="Note 12 2 2 4 2 5" xfId="39910"/>
    <cellStyle name="Note 12 2 2 4 2 6" xfId="39911"/>
    <cellStyle name="Note 12 2 2 4 2 7" xfId="39912"/>
    <cellStyle name="Note 12 2 2 4 3" xfId="39913"/>
    <cellStyle name="Note 12 2 2 4 3 2" xfId="39914"/>
    <cellStyle name="Note 12 2 2 4 3 3" xfId="39915"/>
    <cellStyle name="Note 12 2 2 4 3 4" xfId="39916"/>
    <cellStyle name="Note 12 2 2 4 3 5" xfId="39917"/>
    <cellStyle name="Note 12 2 2 4 3 6" xfId="39918"/>
    <cellStyle name="Note 12 2 2 4 3 7" xfId="39919"/>
    <cellStyle name="Note 12 2 2 4 4" xfId="39920"/>
    <cellStyle name="Note 12 2 2 4 5" xfId="39921"/>
    <cellStyle name="Note 12 2 2 4 6" xfId="39922"/>
    <cellStyle name="Note 12 2 2 4 7" xfId="39923"/>
    <cellStyle name="Note 12 2 2 4 8" xfId="39924"/>
    <cellStyle name="Note 12 2 2 5" xfId="39925"/>
    <cellStyle name="Note 12 2 2 5 2" xfId="39926"/>
    <cellStyle name="Note 12 2 2 5 2 2" xfId="39927"/>
    <cellStyle name="Note 12 2 2 5 2 3" xfId="39928"/>
    <cellStyle name="Note 12 2 2 5 2 4" xfId="39929"/>
    <cellStyle name="Note 12 2 2 5 2 5" xfId="39930"/>
    <cellStyle name="Note 12 2 2 5 2 6" xfId="39931"/>
    <cellStyle name="Note 12 2 2 5 2 7" xfId="39932"/>
    <cellStyle name="Note 12 2 2 5 2 8" xfId="39933"/>
    <cellStyle name="Note 12 2 2 5 3" xfId="39934"/>
    <cellStyle name="Note 12 2 2 5 3 2" xfId="39935"/>
    <cellStyle name="Note 12 2 2 5 4" xfId="39936"/>
    <cellStyle name="Note 12 2 2 5 5" xfId="39937"/>
    <cellStyle name="Note 12 2 2 5 6" xfId="39938"/>
    <cellStyle name="Note 12 2 2 5 7" xfId="39939"/>
    <cellStyle name="Note 12 2 2 6" xfId="39940"/>
    <cellStyle name="Note 12 2 2 6 2" xfId="39941"/>
    <cellStyle name="Note 12 2 2 6 3" xfId="39942"/>
    <cellStyle name="Note 12 2 2 6 4" xfId="39943"/>
    <cellStyle name="Note 12 2 2 6 5" xfId="39944"/>
    <cellStyle name="Note 12 2 2 6 6" xfId="39945"/>
    <cellStyle name="Note 12 2 2 6 7" xfId="39946"/>
    <cellStyle name="Note 12 2 2 7" xfId="39947"/>
    <cellStyle name="Note 12 2 2 8" xfId="39948"/>
    <cellStyle name="Note 12 2 2 9" xfId="39949"/>
    <cellStyle name="Note 12 2 3" xfId="39950"/>
    <cellStyle name="Note 12 2 3 2" xfId="39951"/>
    <cellStyle name="Note 12 2 3 2 2" xfId="39952"/>
    <cellStyle name="Note 12 2 3 2 2 2" xfId="39953"/>
    <cellStyle name="Note 12 2 3 2 2 3" xfId="39954"/>
    <cellStyle name="Note 12 2 3 2 2 4" xfId="39955"/>
    <cellStyle name="Note 12 2 3 2 2 5" xfId="39956"/>
    <cellStyle name="Note 12 2 3 2 2 6" xfId="39957"/>
    <cellStyle name="Note 12 2 3 2 2 7" xfId="39958"/>
    <cellStyle name="Note 12 2 3 2 2 8" xfId="39959"/>
    <cellStyle name="Note 12 2 3 2 3" xfId="39960"/>
    <cellStyle name="Note 12 2 3 2 3 2" xfId="39961"/>
    <cellStyle name="Note 12 2 3 2 4" xfId="39962"/>
    <cellStyle name="Note 12 2 3 2 5" xfId="39963"/>
    <cellStyle name="Note 12 2 3 2 6" xfId="39964"/>
    <cellStyle name="Note 12 2 3 2 7" xfId="39965"/>
    <cellStyle name="Note 12 2 3 3" xfId="39966"/>
    <cellStyle name="Note 12 2 3 3 2" xfId="39967"/>
    <cellStyle name="Note 12 2 3 3 3" xfId="39968"/>
    <cellStyle name="Note 12 2 3 3 4" xfId="39969"/>
    <cellStyle name="Note 12 2 3 3 5" xfId="39970"/>
    <cellStyle name="Note 12 2 3 3 6" xfId="39971"/>
    <cellStyle name="Note 12 2 3 3 7" xfId="39972"/>
    <cellStyle name="Note 12 2 3 4" xfId="39973"/>
    <cellStyle name="Note 12 2 3 5" xfId="39974"/>
    <cellStyle name="Note 12 2 3 6" xfId="39975"/>
    <cellStyle name="Note 12 2 3 7" xfId="39976"/>
    <cellStyle name="Note 12 2 3 8" xfId="39977"/>
    <cellStyle name="Note 12 2 4" xfId="39978"/>
    <cellStyle name="Note 12 2 4 2" xfId="39979"/>
    <cellStyle name="Note 12 2 4 2 2" xfId="39980"/>
    <cellStyle name="Note 12 2 4 2 2 2" xfId="39981"/>
    <cellStyle name="Note 12 2 4 2 2 3" xfId="39982"/>
    <cellStyle name="Note 12 2 4 2 2 4" xfId="39983"/>
    <cellStyle name="Note 12 2 4 2 2 5" xfId="39984"/>
    <cellStyle name="Note 12 2 4 2 2 6" xfId="39985"/>
    <cellStyle name="Note 12 2 4 2 2 7" xfId="39986"/>
    <cellStyle name="Note 12 2 4 2 2 8" xfId="39987"/>
    <cellStyle name="Note 12 2 4 2 3" xfId="39988"/>
    <cellStyle name="Note 12 2 4 2 3 2" xfId="39989"/>
    <cellStyle name="Note 12 2 4 2 4" xfId="39990"/>
    <cellStyle name="Note 12 2 4 2 5" xfId="39991"/>
    <cellStyle name="Note 12 2 4 2 6" xfId="39992"/>
    <cellStyle name="Note 12 2 4 2 7" xfId="39993"/>
    <cellStyle name="Note 12 2 4 3" xfId="39994"/>
    <cellStyle name="Note 12 2 4 3 2" xfId="39995"/>
    <cellStyle name="Note 12 2 4 3 3" xfId="39996"/>
    <cellStyle name="Note 12 2 4 3 4" xfId="39997"/>
    <cellStyle name="Note 12 2 4 3 5" xfId="39998"/>
    <cellStyle name="Note 12 2 4 3 6" xfId="39999"/>
    <cellStyle name="Note 12 2 4 3 7" xfId="40000"/>
    <cellStyle name="Note 12 2 4 4" xfId="40001"/>
    <cellStyle name="Note 12 2 4 5" xfId="40002"/>
    <cellStyle name="Note 12 2 4 6" xfId="40003"/>
    <cellStyle name="Note 12 2 4 7" xfId="40004"/>
    <cellStyle name="Note 12 2 4 8" xfId="40005"/>
    <cellStyle name="Note 12 2 5" xfId="40006"/>
    <cellStyle name="Note 12 2 5 2" xfId="40007"/>
    <cellStyle name="Note 12 2 5 2 2" xfId="40008"/>
    <cellStyle name="Note 12 2 5 2 2 2" xfId="40009"/>
    <cellStyle name="Note 12 2 5 2 2 3" xfId="40010"/>
    <cellStyle name="Note 12 2 5 2 2 4" xfId="40011"/>
    <cellStyle name="Note 12 2 5 2 2 5" xfId="40012"/>
    <cellStyle name="Note 12 2 5 2 2 6" xfId="40013"/>
    <cellStyle name="Note 12 2 5 2 2 7" xfId="40014"/>
    <cellStyle name="Note 12 2 5 2 2 8" xfId="40015"/>
    <cellStyle name="Note 12 2 5 2 3" xfId="40016"/>
    <cellStyle name="Note 12 2 5 2 3 2" xfId="40017"/>
    <cellStyle name="Note 12 2 5 2 4" xfId="40018"/>
    <cellStyle name="Note 12 2 5 2 5" xfId="40019"/>
    <cellStyle name="Note 12 2 5 2 6" xfId="40020"/>
    <cellStyle name="Note 12 2 5 2 7" xfId="40021"/>
    <cellStyle name="Note 12 2 5 3" xfId="40022"/>
    <cellStyle name="Note 12 2 5 3 2" xfId="40023"/>
    <cellStyle name="Note 12 2 5 3 3" xfId="40024"/>
    <cellStyle name="Note 12 2 5 3 4" xfId="40025"/>
    <cellStyle name="Note 12 2 5 3 5" xfId="40026"/>
    <cellStyle name="Note 12 2 5 3 6" xfId="40027"/>
    <cellStyle name="Note 12 2 5 3 7" xfId="40028"/>
    <cellStyle name="Note 12 2 5 4" xfId="40029"/>
    <cellStyle name="Note 12 2 5 5" xfId="40030"/>
    <cellStyle name="Note 12 2 5 6" xfId="40031"/>
    <cellStyle name="Note 12 2 5 7" xfId="40032"/>
    <cellStyle name="Note 12 2 5 8" xfId="40033"/>
    <cellStyle name="Note 12 2 6" xfId="40034"/>
    <cellStyle name="Note 12 2 6 2" xfId="40035"/>
    <cellStyle name="Note 12 2 6 2 2" xfId="40036"/>
    <cellStyle name="Note 12 2 6 2 3" xfId="40037"/>
    <cellStyle name="Note 12 2 6 2 4" xfId="40038"/>
    <cellStyle name="Note 12 2 6 2 5" xfId="40039"/>
    <cellStyle name="Note 12 2 6 2 6" xfId="40040"/>
    <cellStyle name="Note 12 2 6 2 7" xfId="40041"/>
    <cellStyle name="Note 12 2 6 2 8" xfId="40042"/>
    <cellStyle name="Note 12 2 6 3" xfId="40043"/>
    <cellStyle name="Note 12 2 6 3 2" xfId="40044"/>
    <cellStyle name="Note 12 2 6 4" xfId="40045"/>
    <cellStyle name="Note 12 2 6 5" xfId="40046"/>
    <cellStyle name="Note 12 2 6 6" xfId="40047"/>
    <cellStyle name="Note 12 2 6 7" xfId="40048"/>
    <cellStyle name="Note 12 2 7" xfId="40049"/>
    <cellStyle name="Note 12 2 7 2" xfId="40050"/>
    <cellStyle name="Note 12 2 7 3" xfId="40051"/>
    <cellStyle name="Note 12 2 7 4" xfId="40052"/>
    <cellStyle name="Note 12 2 7 5" xfId="40053"/>
    <cellStyle name="Note 12 2 7 6" xfId="40054"/>
    <cellStyle name="Note 12 2 7 7" xfId="40055"/>
    <cellStyle name="Note 12 2 8" xfId="40056"/>
    <cellStyle name="Note 12 2 9" xfId="40057"/>
    <cellStyle name="Note 12 3" xfId="40058"/>
    <cellStyle name="Note 12 3 10" xfId="40059"/>
    <cellStyle name="Note 12 3 11" xfId="40060"/>
    <cellStyle name="Note 12 3 2" xfId="40061"/>
    <cellStyle name="Note 12 3 2 2" xfId="40062"/>
    <cellStyle name="Note 12 3 2 2 2" xfId="40063"/>
    <cellStyle name="Note 12 3 2 2 2 2" xfId="40064"/>
    <cellStyle name="Note 12 3 2 2 2 3" xfId="40065"/>
    <cellStyle name="Note 12 3 2 2 2 4" xfId="40066"/>
    <cellStyle name="Note 12 3 2 2 2 5" xfId="40067"/>
    <cellStyle name="Note 12 3 2 2 2 6" xfId="40068"/>
    <cellStyle name="Note 12 3 2 2 2 7" xfId="40069"/>
    <cellStyle name="Note 12 3 2 2 2 8" xfId="40070"/>
    <cellStyle name="Note 12 3 2 2 3" xfId="40071"/>
    <cellStyle name="Note 12 3 2 2 3 2" xfId="40072"/>
    <cellStyle name="Note 12 3 2 2 4" xfId="40073"/>
    <cellStyle name="Note 12 3 2 2 5" xfId="40074"/>
    <cellStyle name="Note 12 3 2 2 6" xfId="40075"/>
    <cellStyle name="Note 12 3 2 2 7" xfId="40076"/>
    <cellStyle name="Note 12 3 2 3" xfId="40077"/>
    <cellStyle name="Note 12 3 2 3 2" xfId="40078"/>
    <cellStyle name="Note 12 3 2 3 3" xfId="40079"/>
    <cellStyle name="Note 12 3 2 3 4" xfId="40080"/>
    <cellStyle name="Note 12 3 2 3 5" xfId="40081"/>
    <cellStyle name="Note 12 3 2 3 6" xfId="40082"/>
    <cellStyle name="Note 12 3 2 3 7" xfId="40083"/>
    <cellStyle name="Note 12 3 2 4" xfId="40084"/>
    <cellStyle name="Note 12 3 2 5" xfId="40085"/>
    <cellStyle name="Note 12 3 2 6" xfId="40086"/>
    <cellStyle name="Note 12 3 2 7" xfId="40087"/>
    <cellStyle name="Note 12 3 2 8" xfId="40088"/>
    <cellStyle name="Note 12 3 3" xfId="40089"/>
    <cellStyle name="Note 12 3 3 2" xfId="40090"/>
    <cellStyle name="Note 12 3 3 2 2" xfId="40091"/>
    <cellStyle name="Note 12 3 3 2 2 2" xfId="40092"/>
    <cellStyle name="Note 12 3 3 2 2 3" xfId="40093"/>
    <cellStyle name="Note 12 3 3 2 2 4" xfId="40094"/>
    <cellStyle name="Note 12 3 3 2 2 5" xfId="40095"/>
    <cellStyle name="Note 12 3 3 2 2 6" xfId="40096"/>
    <cellStyle name="Note 12 3 3 2 2 7" xfId="40097"/>
    <cellStyle name="Note 12 3 3 2 2 8" xfId="40098"/>
    <cellStyle name="Note 12 3 3 2 3" xfId="40099"/>
    <cellStyle name="Note 12 3 3 2 3 2" xfId="40100"/>
    <cellStyle name="Note 12 3 3 2 4" xfId="40101"/>
    <cellStyle name="Note 12 3 3 2 5" xfId="40102"/>
    <cellStyle name="Note 12 3 3 2 6" xfId="40103"/>
    <cellStyle name="Note 12 3 3 2 7" xfId="40104"/>
    <cellStyle name="Note 12 3 3 3" xfId="40105"/>
    <cellStyle name="Note 12 3 3 3 2" xfId="40106"/>
    <cellStyle name="Note 12 3 3 3 3" xfId="40107"/>
    <cellStyle name="Note 12 3 3 3 4" xfId="40108"/>
    <cellStyle name="Note 12 3 3 3 5" xfId="40109"/>
    <cellStyle name="Note 12 3 3 3 6" xfId="40110"/>
    <cellStyle name="Note 12 3 3 3 7" xfId="40111"/>
    <cellStyle name="Note 12 3 3 4" xfId="40112"/>
    <cellStyle name="Note 12 3 3 5" xfId="40113"/>
    <cellStyle name="Note 12 3 3 6" xfId="40114"/>
    <cellStyle name="Note 12 3 3 7" xfId="40115"/>
    <cellStyle name="Note 12 3 3 8" xfId="40116"/>
    <cellStyle name="Note 12 3 4" xfId="40117"/>
    <cellStyle name="Note 12 3 4 2" xfId="40118"/>
    <cellStyle name="Note 12 3 4 2 2" xfId="40119"/>
    <cellStyle name="Note 12 3 4 2 2 2" xfId="40120"/>
    <cellStyle name="Note 12 3 4 2 2 3" xfId="40121"/>
    <cellStyle name="Note 12 3 4 2 2 4" xfId="40122"/>
    <cellStyle name="Note 12 3 4 2 2 5" xfId="40123"/>
    <cellStyle name="Note 12 3 4 2 2 6" xfId="40124"/>
    <cellStyle name="Note 12 3 4 2 2 7" xfId="40125"/>
    <cellStyle name="Note 12 3 4 2 2 8" xfId="40126"/>
    <cellStyle name="Note 12 3 4 2 3" xfId="40127"/>
    <cellStyle name="Note 12 3 4 2 3 2" xfId="40128"/>
    <cellStyle name="Note 12 3 4 2 4" xfId="40129"/>
    <cellStyle name="Note 12 3 4 2 5" xfId="40130"/>
    <cellStyle name="Note 12 3 4 2 6" xfId="40131"/>
    <cellStyle name="Note 12 3 4 2 7" xfId="40132"/>
    <cellStyle name="Note 12 3 4 3" xfId="40133"/>
    <cellStyle name="Note 12 3 4 3 2" xfId="40134"/>
    <cellStyle name="Note 12 3 4 3 3" xfId="40135"/>
    <cellStyle name="Note 12 3 4 3 4" xfId="40136"/>
    <cellStyle name="Note 12 3 4 3 5" xfId="40137"/>
    <cellStyle name="Note 12 3 4 3 6" xfId="40138"/>
    <cellStyle name="Note 12 3 4 3 7" xfId="40139"/>
    <cellStyle name="Note 12 3 4 4" xfId="40140"/>
    <cellStyle name="Note 12 3 4 5" xfId="40141"/>
    <cellStyle name="Note 12 3 4 6" xfId="40142"/>
    <cellStyle name="Note 12 3 4 7" xfId="40143"/>
    <cellStyle name="Note 12 3 4 8" xfId="40144"/>
    <cellStyle name="Note 12 3 5" xfId="40145"/>
    <cellStyle name="Note 12 3 5 2" xfId="40146"/>
    <cellStyle name="Note 12 3 5 2 2" xfId="40147"/>
    <cellStyle name="Note 12 3 5 2 3" xfId="40148"/>
    <cellStyle name="Note 12 3 5 2 4" xfId="40149"/>
    <cellStyle name="Note 12 3 5 2 5" xfId="40150"/>
    <cellStyle name="Note 12 3 5 2 6" xfId="40151"/>
    <cellStyle name="Note 12 3 5 2 7" xfId="40152"/>
    <cellStyle name="Note 12 3 5 2 8" xfId="40153"/>
    <cellStyle name="Note 12 3 5 3" xfId="40154"/>
    <cellStyle name="Note 12 3 5 3 2" xfId="40155"/>
    <cellStyle name="Note 12 3 5 4" xfId="40156"/>
    <cellStyle name="Note 12 3 5 5" xfId="40157"/>
    <cellStyle name="Note 12 3 5 6" xfId="40158"/>
    <cellStyle name="Note 12 3 5 7" xfId="40159"/>
    <cellStyle name="Note 12 3 6" xfId="40160"/>
    <cellStyle name="Note 12 3 6 2" xfId="40161"/>
    <cellStyle name="Note 12 3 6 3" xfId="40162"/>
    <cellStyle name="Note 12 3 6 4" xfId="40163"/>
    <cellStyle name="Note 12 3 6 5" xfId="40164"/>
    <cellStyle name="Note 12 3 6 6" xfId="40165"/>
    <cellStyle name="Note 12 3 6 7" xfId="40166"/>
    <cellStyle name="Note 12 3 7" xfId="40167"/>
    <cellStyle name="Note 12 3 8" xfId="40168"/>
    <cellStyle name="Note 12 3 9" xfId="40169"/>
    <cellStyle name="Note 12 4" xfId="40170"/>
    <cellStyle name="Note 12 4 10" xfId="40171"/>
    <cellStyle name="Note 12 4 11" xfId="40172"/>
    <cellStyle name="Note 12 4 2" xfId="40173"/>
    <cellStyle name="Note 12 4 2 2" xfId="40174"/>
    <cellStyle name="Note 12 4 2 2 2" xfId="40175"/>
    <cellStyle name="Note 12 4 2 2 2 2" xfId="40176"/>
    <cellStyle name="Note 12 4 2 2 2 3" xfId="40177"/>
    <cellStyle name="Note 12 4 2 2 2 4" xfId="40178"/>
    <cellStyle name="Note 12 4 2 2 2 5" xfId="40179"/>
    <cellStyle name="Note 12 4 2 2 2 6" xfId="40180"/>
    <cellStyle name="Note 12 4 2 2 2 7" xfId="40181"/>
    <cellStyle name="Note 12 4 2 2 2 8" xfId="40182"/>
    <cellStyle name="Note 12 4 2 2 3" xfId="40183"/>
    <cellStyle name="Note 12 4 2 2 3 2" xfId="40184"/>
    <cellStyle name="Note 12 4 2 2 4" xfId="40185"/>
    <cellStyle name="Note 12 4 2 2 5" xfId="40186"/>
    <cellStyle name="Note 12 4 2 2 6" xfId="40187"/>
    <cellStyle name="Note 12 4 2 2 7" xfId="40188"/>
    <cellStyle name="Note 12 4 2 3" xfId="40189"/>
    <cellStyle name="Note 12 4 2 3 2" xfId="40190"/>
    <cellStyle name="Note 12 4 2 3 3" xfId="40191"/>
    <cellStyle name="Note 12 4 2 3 4" xfId="40192"/>
    <cellStyle name="Note 12 4 2 3 5" xfId="40193"/>
    <cellStyle name="Note 12 4 2 3 6" xfId="40194"/>
    <cellStyle name="Note 12 4 2 3 7" xfId="40195"/>
    <cellStyle name="Note 12 4 2 4" xfId="40196"/>
    <cellStyle name="Note 12 4 2 5" xfId="40197"/>
    <cellStyle name="Note 12 4 2 6" xfId="40198"/>
    <cellStyle name="Note 12 4 2 7" xfId="40199"/>
    <cellStyle name="Note 12 4 2 8" xfId="40200"/>
    <cellStyle name="Note 12 4 3" xfId="40201"/>
    <cellStyle name="Note 12 4 3 2" xfId="40202"/>
    <cellStyle name="Note 12 4 3 2 2" xfId="40203"/>
    <cellStyle name="Note 12 4 3 2 2 2" xfId="40204"/>
    <cellStyle name="Note 12 4 3 2 2 3" xfId="40205"/>
    <cellStyle name="Note 12 4 3 2 2 4" xfId="40206"/>
    <cellStyle name="Note 12 4 3 2 2 5" xfId="40207"/>
    <cellStyle name="Note 12 4 3 2 2 6" xfId="40208"/>
    <cellStyle name="Note 12 4 3 2 2 7" xfId="40209"/>
    <cellStyle name="Note 12 4 3 2 2 8" xfId="40210"/>
    <cellStyle name="Note 12 4 3 2 3" xfId="40211"/>
    <cellStyle name="Note 12 4 3 2 3 2" xfId="40212"/>
    <cellStyle name="Note 12 4 3 2 4" xfId="40213"/>
    <cellStyle name="Note 12 4 3 2 5" xfId="40214"/>
    <cellStyle name="Note 12 4 3 2 6" xfId="40215"/>
    <cellStyle name="Note 12 4 3 2 7" xfId="40216"/>
    <cellStyle name="Note 12 4 3 3" xfId="40217"/>
    <cellStyle name="Note 12 4 3 3 2" xfId="40218"/>
    <cellStyle name="Note 12 4 3 3 3" xfId="40219"/>
    <cellStyle name="Note 12 4 3 3 4" xfId="40220"/>
    <cellStyle name="Note 12 4 3 3 5" xfId="40221"/>
    <cellStyle name="Note 12 4 3 3 6" xfId="40222"/>
    <cellStyle name="Note 12 4 3 3 7" xfId="40223"/>
    <cellStyle name="Note 12 4 3 4" xfId="40224"/>
    <cellStyle name="Note 12 4 3 5" xfId="40225"/>
    <cellStyle name="Note 12 4 3 6" xfId="40226"/>
    <cellStyle name="Note 12 4 3 7" xfId="40227"/>
    <cellStyle name="Note 12 4 3 8" xfId="40228"/>
    <cellStyle name="Note 12 4 4" xfId="40229"/>
    <cellStyle name="Note 12 4 4 2" xfId="40230"/>
    <cellStyle name="Note 12 4 4 2 2" xfId="40231"/>
    <cellStyle name="Note 12 4 4 2 2 2" xfId="40232"/>
    <cellStyle name="Note 12 4 4 2 2 3" xfId="40233"/>
    <cellStyle name="Note 12 4 4 2 2 4" xfId="40234"/>
    <cellStyle name="Note 12 4 4 2 2 5" xfId="40235"/>
    <cellStyle name="Note 12 4 4 2 2 6" xfId="40236"/>
    <cellStyle name="Note 12 4 4 2 2 7" xfId="40237"/>
    <cellStyle name="Note 12 4 4 2 2 8" xfId="40238"/>
    <cellStyle name="Note 12 4 4 2 3" xfId="40239"/>
    <cellStyle name="Note 12 4 4 2 3 2" xfId="40240"/>
    <cellStyle name="Note 12 4 4 2 4" xfId="40241"/>
    <cellStyle name="Note 12 4 4 2 5" xfId="40242"/>
    <cellStyle name="Note 12 4 4 2 6" xfId="40243"/>
    <cellStyle name="Note 12 4 4 2 7" xfId="40244"/>
    <cellStyle name="Note 12 4 4 3" xfId="40245"/>
    <cellStyle name="Note 12 4 4 3 2" xfId="40246"/>
    <cellStyle name="Note 12 4 4 3 3" xfId="40247"/>
    <cellStyle name="Note 12 4 4 3 4" xfId="40248"/>
    <cellStyle name="Note 12 4 4 3 5" xfId="40249"/>
    <cellStyle name="Note 12 4 4 3 6" xfId="40250"/>
    <cellStyle name="Note 12 4 4 3 7" xfId="40251"/>
    <cellStyle name="Note 12 4 4 4" xfId="40252"/>
    <cellStyle name="Note 12 4 4 5" xfId="40253"/>
    <cellStyle name="Note 12 4 4 6" xfId="40254"/>
    <cellStyle name="Note 12 4 4 7" xfId="40255"/>
    <cellStyle name="Note 12 4 4 8" xfId="40256"/>
    <cellStyle name="Note 12 4 5" xfId="40257"/>
    <cellStyle name="Note 12 4 5 2" xfId="40258"/>
    <cellStyle name="Note 12 4 5 2 2" xfId="40259"/>
    <cellStyle name="Note 12 4 5 2 3" xfId="40260"/>
    <cellStyle name="Note 12 4 5 2 4" xfId="40261"/>
    <cellStyle name="Note 12 4 5 2 5" xfId="40262"/>
    <cellStyle name="Note 12 4 5 2 6" xfId="40263"/>
    <cellStyle name="Note 12 4 5 2 7" xfId="40264"/>
    <cellStyle name="Note 12 4 5 2 8" xfId="40265"/>
    <cellStyle name="Note 12 4 5 3" xfId="40266"/>
    <cellStyle name="Note 12 4 5 3 2" xfId="40267"/>
    <cellStyle name="Note 12 4 5 4" xfId="40268"/>
    <cellStyle name="Note 12 4 5 5" xfId="40269"/>
    <cellStyle name="Note 12 4 5 6" xfId="40270"/>
    <cellStyle name="Note 12 4 5 7" xfId="40271"/>
    <cellStyle name="Note 12 4 6" xfId="40272"/>
    <cellStyle name="Note 12 4 6 2" xfId="40273"/>
    <cellStyle name="Note 12 4 6 3" xfId="40274"/>
    <cellStyle name="Note 12 4 6 4" xfId="40275"/>
    <cellStyle name="Note 12 4 6 5" xfId="40276"/>
    <cellStyle name="Note 12 4 6 6" xfId="40277"/>
    <cellStyle name="Note 12 4 6 7" xfId="40278"/>
    <cellStyle name="Note 12 4 7" xfId="40279"/>
    <cellStyle name="Note 12 4 8" xfId="40280"/>
    <cellStyle name="Note 12 4 9" xfId="40281"/>
    <cellStyle name="Note 12 5" xfId="40282"/>
    <cellStyle name="Note 12 5 2" xfId="40283"/>
    <cellStyle name="Note 12 5 2 2" xfId="40284"/>
    <cellStyle name="Note 12 5 2 2 2" xfId="40285"/>
    <cellStyle name="Note 12 5 2 2 3" xfId="40286"/>
    <cellStyle name="Note 12 5 2 2 4" xfId="40287"/>
    <cellStyle name="Note 12 5 2 2 5" xfId="40288"/>
    <cellStyle name="Note 12 5 2 2 6" xfId="40289"/>
    <cellStyle name="Note 12 5 2 2 7" xfId="40290"/>
    <cellStyle name="Note 12 5 2 2 8" xfId="40291"/>
    <cellStyle name="Note 12 5 2 3" xfId="40292"/>
    <cellStyle name="Note 12 5 2 3 2" xfId="40293"/>
    <cellStyle name="Note 12 5 2 4" xfId="40294"/>
    <cellStyle name="Note 12 5 2 5" xfId="40295"/>
    <cellStyle name="Note 12 5 2 6" xfId="40296"/>
    <cellStyle name="Note 12 5 2 7" xfId="40297"/>
    <cellStyle name="Note 12 5 3" xfId="40298"/>
    <cellStyle name="Note 12 5 3 2" xfId="40299"/>
    <cellStyle name="Note 12 5 3 3" xfId="40300"/>
    <cellStyle name="Note 12 5 3 4" xfId="40301"/>
    <cellStyle name="Note 12 5 3 5" xfId="40302"/>
    <cellStyle name="Note 12 5 3 6" xfId="40303"/>
    <cellStyle name="Note 12 5 3 7" xfId="40304"/>
    <cellStyle name="Note 12 5 4" xfId="40305"/>
    <cellStyle name="Note 12 5 5" xfId="40306"/>
    <cellStyle name="Note 12 5 6" xfId="40307"/>
    <cellStyle name="Note 12 5 7" xfId="40308"/>
    <cellStyle name="Note 12 5 8" xfId="40309"/>
    <cellStyle name="Note 12 6" xfId="40310"/>
    <cellStyle name="Note 12 6 2" xfId="40311"/>
    <cellStyle name="Note 12 6 2 2" xfId="40312"/>
    <cellStyle name="Note 12 6 2 2 2" xfId="40313"/>
    <cellStyle name="Note 12 6 2 2 3" xfId="40314"/>
    <cellStyle name="Note 12 6 2 2 4" xfId="40315"/>
    <cellStyle name="Note 12 6 2 2 5" xfId="40316"/>
    <cellStyle name="Note 12 6 2 2 6" xfId="40317"/>
    <cellStyle name="Note 12 6 2 2 7" xfId="40318"/>
    <cellStyle name="Note 12 6 2 2 8" xfId="40319"/>
    <cellStyle name="Note 12 6 2 3" xfId="40320"/>
    <cellStyle name="Note 12 6 2 3 2" xfId="40321"/>
    <cellStyle name="Note 12 6 2 4" xfId="40322"/>
    <cellStyle name="Note 12 6 2 5" xfId="40323"/>
    <cellStyle name="Note 12 6 2 6" xfId="40324"/>
    <cellStyle name="Note 12 6 2 7" xfId="40325"/>
    <cellStyle name="Note 12 6 3" xfId="40326"/>
    <cellStyle name="Note 12 6 3 2" xfId="40327"/>
    <cellStyle name="Note 12 6 3 3" xfId="40328"/>
    <cellStyle name="Note 12 6 3 4" xfId="40329"/>
    <cellStyle name="Note 12 6 3 5" xfId="40330"/>
    <cellStyle name="Note 12 6 3 6" xfId="40331"/>
    <cellStyle name="Note 12 6 3 7" xfId="40332"/>
    <cellStyle name="Note 12 6 4" xfId="40333"/>
    <cellStyle name="Note 12 6 5" xfId="40334"/>
    <cellStyle name="Note 12 6 6" xfId="40335"/>
    <cellStyle name="Note 12 6 7" xfId="40336"/>
    <cellStyle name="Note 12 6 8" xfId="40337"/>
    <cellStyle name="Note 12 7" xfId="40338"/>
    <cellStyle name="Note 12 7 2" xfId="40339"/>
    <cellStyle name="Note 12 7 2 2" xfId="40340"/>
    <cellStyle name="Note 12 7 2 2 2" xfId="40341"/>
    <cellStyle name="Note 12 7 2 2 3" xfId="40342"/>
    <cellStyle name="Note 12 7 2 2 4" xfId="40343"/>
    <cellStyle name="Note 12 7 2 2 5" xfId="40344"/>
    <cellStyle name="Note 12 7 2 2 6" xfId="40345"/>
    <cellStyle name="Note 12 7 2 2 7" xfId="40346"/>
    <cellStyle name="Note 12 7 2 2 8" xfId="40347"/>
    <cellStyle name="Note 12 7 2 3" xfId="40348"/>
    <cellStyle name="Note 12 7 2 3 2" xfId="40349"/>
    <cellStyle name="Note 12 7 2 4" xfId="40350"/>
    <cellStyle name="Note 12 7 2 5" xfId="40351"/>
    <cellStyle name="Note 12 7 2 6" xfId="40352"/>
    <cellStyle name="Note 12 7 2 7" xfId="40353"/>
    <cellStyle name="Note 12 7 3" xfId="40354"/>
    <cellStyle name="Note 12 7 3 2" xfId="40355"/>
    <cellStyle name="Note 12 7 3 3" xfId="40356"/>
    <cellStyle name="Note 12 7 3 4" xfId="40357"/>
    <cellStyle name="Note 12 7 3 5" xfId="40358"/>
    <cellStyle name="Note 12 7 3 6" xfId="40359"/>
    <cellStyle name="Note 12 7 3 7" xfId="40360"/>
    <cellStyle name="Note 12 7 4" xfId="40361"/>
    <cellStyle name="Note 12 7 5" xfId="40362"/>
    <cellStyle name="Note 12 7 6" xfId="40363"/>
    <cellStyle name="Note 12 7 7" xfId="40364"/>
    <cellStyle name="Note 12 7 8" xfId="40365"/>
    <cellStyle name="Note 12 8" xfId="40366"/>
    <cellStyle name="Note 12 8 2" xfId="40367"/>
    <cellStyle name="Note 12 8 2 2" xfId="40368"/>
    <cellStyle name="Note 12 8 2 3" xfId="40369"/>
    <cellStyle name="Note 12 8 2 4" xfId="40370"/>
    <cellStyle name="Note 12 8 2 5" xfId="40371"/>
    <cellStyle name="Note 12 8 2 6" xfId="40372"/>
    <cellStyle name="Note 12 8 2 7" xfId="40373"/>
    <cellStyle name="Note 12 8 2 8" xfId="40374"/>
    <cellStyle name="Note 12 8 3" xfId="40375"/>
    <cellStyle name="Note 12 8 3 2" xfId="40376"/>
    <cellStyle name="Note 12 8 4" xfId="40377"/>
    <cellStyle name="Note 12 8 5" xfId="40378"/>
    <cellStyle name="Note 12 8 6" xfId="40379"/>
    <cellStyle name="Note 12 8 7" xfId="40380"/>
    <cellStyle name="Note 12 9" xfId="40381"/>
    <cellStyle name="Note 12 9 2" xfId="40382"/>
    <cellStyle name="Note 12 9 3" xfId="40383"/>
    <cellStyle name="Note 12 9 4" xfId="40384"/>
    <cellStyle name="Note 12 9 5" xfId="40385"/>
    <cellStyle name="Note 12 9 6" xfId="40386"/>
    <cellStyle name="Note 12 9 7" xfId="40387"/>
    <cellStyle name="Note 13" xfId="40388"/>
    <cellStyle name="Note 13 10" xfId="40389"/>
    <cellStyle name="Note 13 11" xfId="40390"/>
    <cellStyle name="Note 13 2" xfId="40391"/>
    <cellStyle name="Note 13 2 2" xfId="40392"/>
    <cellStyle name="Note 13 2 2 2" xfId="40393"/>
    <cellStyle name="Note 13 2 2 2 2" xfId="40394"/>
    <cellStyle name="Note 13 2 2 2 3" xfId="40395"/>
    <cellStyle name="Note 13 2 2 2 4" xfId="40396"/>
    <cellStyle name="Note 13 2 2 2 5" xfId="40397"/>
    <cellStyle name="Note 13 2 2 2 6" xfId="40398"/>
    <cellStyle name="Note 13 2 2 2 7" xfId="40399"/>
    <cellStyle name="Note 13 2 2 2 8" xfId="40400"/>
    <cellStyle name="Note 13 2 2 3" xfId="40401"/>
    <cellStyle name="Note 13 2 2 3 2" xfId="40402"/>
    <cellStyle name="Note 13 2 2 4" xfId="40403"/>
    <cellStyle name="Note 13 2 2 5" xfId="40404"/>
    <cellStyle name="Note 13 2 2 6" xfId="40405"/>
    <cellStyle name="Note 13 2 2 7" xfId="40406"/>
    <cellStyle name="Note 13 2 3" xfId="40407"/>
    <cellStyle name="Note 13 2 3 2" xfId="40408"/>
    <cellStyle name="Note 13 2 3 3" xfId="40409"/>
    <cellStyle name="Note 13 2 3 4" xfId="40410"/>
    <cellStyle name="Note 13 2 3 5" xfId="40411"/>
    <cellStyle name="Note 13 2 3 6" xfId="40412"/>
    <cellStyle name="Note 13 2 3 7" xfId="40413"/>
    <cellStyle name="Note 13 2 4" xfId="40414"/>
    <cellStyle name="Note 13 2 5" xfId="40415"/>
    <cellStyle name="Note 13 2 6" xfId="40416"/>
    <cellStyle name="Note 13 2 7" xfId="40417"/>
    <cellStyle name="Note 13 2 8" xfId="40418"/>
    <cellStyle name="Note 13 3" xfId="40419"/>
    <cellStyle name="Note 13 3 2" xfId="40420"/>
    <cellStyle name="Note 13 3 2 2" xfId="40421"/>
    <cellStyle name="Note 13 3 2 2 2" xfId="40422"/>
    <cellStyle name="Note 13 3 2 2 3" xfId="40423"/>
    <cellStyle name="Note 13 3 2 2 4" xfId="40424"/>
    <cellStyle name="Note 13 3 2 2 5" xfId="40425"/>
    <cellStyle name="Note 13 3 2 2 6" xfId="40426"/>
    <cellStyle name="Note 13 3 2 2 7" xfId="40427"/>
    <cellStyle name="Note 13 3 2 2 8" xfId="40428"/>
    <cellStyle name="Note 13 3 2 3" xfId="40429"/>
    <cellStyle name="Note 13 3 2 3 2" xfId="40430"/>
    <cellStyle name="Note 13 3 2 4" xfId="40431"/>
    <cellStyle name="Note 13 3 2 5" xfId="40432"/>
    <cellStyle name="Note 13 3 2 6" xfId="40433"/>
    <cellStyle name="Note 13 3 2 7" xfId="40434"/>
    <cellStyle name="Note 13 3 3" xfId="40435"/>
    <cellStyle name="Note 13 3 3 2" xfId="40436"/>
    <cellStyle name="Note 13 3 3 3" xfId="40437"/>
    <cellStyle name="Note 13 3 3 4" xfId="40438"/>
    <cellStyle name="Note 13 3 3 5" xfId="40439"/>
    <cellStyle name="Note 13 3 3 6" xfId="40440"/>
    <cellStyle name="Note 13 3 3 7" xfId="40441"/>
    <cellStyle name="Note 13 3 4" xfId="40442"/>
    <cellStyle name="Note 13 3 5" xfId="40443"/>
    <cellStyle name="Note 13 3 6" xfId="40444"/>
    <cellStyle name="Note 13 3 7" xfId="40445"/>
    <cellStyle name="Note 13 3 8" xfId="40446"/>
    <cellStyle name="Note 13 4" xfId="40447"/>
    <cellStyle name="Note 13 4 2" xfId="40448"/>
    <cellStyle name="Note 13 4 2 2" xfId="40449"/>
    <cellStyle name="Note 13 4 2 2 2" xfId="40450"/>
    <cellStyle name="Note 13 4 2 2 3" xfId="40451"/>
    <cellStyle name="Note 13 4 2 2 4" xfId="40452"/>
    <cellStyle name="Note 13 4 2 2 5" xfId="40453"/>
    <cellStyle name="Note 13 4 2 2 6" xfId="40454"/>
    <cellStyle name="Note 13 4 2 2 7" xfId="40455"/>
    <cellStyle name="Note 13 4 2 2 8" xfId="40456"/>
    <cellStyle name="Note 13 4 2 3" xfId="40457"/>
    <cellStyle name="Note 13 4 2 3 2" xfId="40458"/>
    <cellStyle name="Note 13 4 2 4" xfId="40459"/>
    <cellStyle name="Note 13 4 2 5" xfId="40460"/>
    <cellStyle name="Note 13 4 2 6" xfId="40461"/>
    <cellStyle name="Note 13 4 2 7" xfId="40462"/>
    <cellStyle name="Note 13 4 3" xfId="40463"/>
    <cellStyle name="Note 13 4 3 2" xfId="40464"/>
    <cellStyle name="Note 13 4 3 3" xfId="40465"/>
    <cellStyle name="Note 13 4 3 4" xfId="40466"/>
    <cellStyle name="Note 13 4 3 5" xfId="40467"/>
    <cellStyle name="Note 13 4 3 6" xfId="40468"/>
    <cellStyle name="Note 13 4 3 7" xfId="40469"/>
    <cellStyle name="Note 13 4 4" xfId="40470"/>
    <cellStyle name="Note 13 4 5" xfId="40471"/>
    <cellStyle name="Note 13 4 6" xfId="40472"/>
    <cellStyle name="Note 13 4 7" xfId="40473"/>
    <cellStyle name="Note 13 4 8" xfId="40474"/>
    <cellStyle name="Note 13 5" xfId="40475"/>
    <cellStyle name="Note 13 5 2" xfId="40476"/>
    <cellStyle name="Note 13 5 2 2" xfId="40477"/>
    <cellStyle name="Note 13 5 2 3" xfId="40478"/>
    <cellStyle name="Note 13 5 2 4" xfId="40479"/>
    <cellStyle name="Note 13 5 2 5" xfId="40480"/>
    <cellStyle name="Note 13 5 2 6" xfId="40481"/>
    <cellStyle name="Note 13 5 2 7" xfId="40482"/>
    <cellStyle name="Note 13 5 2 8" xfId="40483"/>
    <cellStyle name="Note 13 5 3" xfId="40484"/>
    <cellStyle name="Note 13 5 3 2" xfId="40485"/>
    <cellStyle name="Note 13 5 4" xfId="40486"/>
    <cellStyle name="Note 13 5 5" xfId="40487"/>
    <cellStyle name="Note 13 5 6" xfId="40488"/>
    <cellStyle name="Note 13 5 7" xfId="40489"/>
    <cellStyle name="Note 13 6" xfId="40490"/>
    <cellStyle name="Note 13 6 2" xfId="40491"/>
    <cellStyle name="Note 13 6 3" xfId="40492"/>
    <cellStyle name="Note 13 6 4" xfId="40493"/>
    <cellStyle name="Note 13 6 5" xfId="40494"/>
    <cellStyle name="Note 13 6 6" xfId="40495"/>
    <cellStyle name="Note 13 6 7" xfId="40496"/>
    <cellStyle name="Note 13 7" xfId="40497"/>
    <cellStyle name="Note 13 8" xfId="40498"/>
    <cellStyle name="Note 13 9" xfId="40499"/>
    <cellStyle name="Note 14" xfId="40500"/>
    <cellStyle name="Note 14 2" xfId="40501"/>
    <cellStyle name="Note 14 2 2" xfId="40502"/>
    <cellStyle name="Note 14 2 2 2" xfId="40503"/>
    <cellStyle name="Note 14 2 2 3" xfId="40504"/>
    <cellStyle name="Note 14 2 2 4" xfId="40505"/>
    <cellStyle name="Note 14 2 2 5" xfId="40506"/>
    <cellStyle name="Note 14 2 2 6" xfId="40507"/>
    <cellStyle name="Note 14 2 2 7" xfId="40508"/>
    <cellStyle name="Note 14 2 2 8" xfId="40509"/>
    <cellStyle name="Note 14 2 3" xfId="40510"/>
    <cellStyle name="Note 14 2 3 2" xfId="40511"/>
    <cellStyle name="Note 14 2 4" xfId="40512"/>
    <cellStyle name="Note 14 2 5" xfId="40513"/>
    <cellStyle name="Note 14 2 6" xfId="40514"/>
    <cellStyle name="Note 14 2 7" xfId="40515"/>
    <cellStyle name="Note 14 3" xfId="40516"/>
    <cellStyle name="Note 14 3 2" xfId="40517"/>
    <cellStyle name="Note 14 3 3" xfId="40518"/>
    <cellStyle name="Note 14 3 4" xfId="40519"/>
    <cellStyle name="Note 14 3 5" xfId="40520"/>
    <cellStyle name="Note 14 3 6" xfId="40521"/>
    <cellStyle name="Note 14 3 7" xfId="40522"/>
    <cellStyle name="Note 14 4" xfId="40523"/>
    <cellStyle name="Note 14 5" xfId="40524"/>
    <cellStyle name="Note 14 6" xfId="40525"/>
    <cellStyle name="Note 14 7" xfId="40526"/>
    <cellStyle name="Note 14 8" xfId="40527"/>
    <cellStyle name="Note 15" xfId="40528"/>
    <cellStyle name="Note 15 2" xfId="40529"/>
    <cellStyle name="Note 15 2 2" xfId="40530"/>
    <cellStyle name="Note 15 2 2 2" xfId="40531"/>
    <cellStyle name="Note 15 2 2 3" xfId="40532"/>
    <cellStyle name="Note 15 2 2 4" xfId="40533"/>
    <cellStyle name="Note 15 2 2 5" xfId="40534"/>
    <cellStyle name="Note 15 2 2 6" xfId="40535"/>
    <cellStyle name="Note 15 2 2 7" xfId="40536"/>
    <cellStyle name="Note 15 2 2 8" xfId="40537"/>
    <cellStyle name="Note 15 2 3" xfId="40538"/>
    <cellStyle name="Note 15 2 3 2" xfId="40539"/>
    <cellStyle name="Note 15 2 4" xfId="40540"/>
    <cellStyle name="Note 15 2 5" xfId="40541"/>
    <cellStyle name="Note 15 2 6" xfId="40542"/>
    <cellStyle name="Note 15 2 7" xfId="40543"/>
    <cellStyle name="Note 15 3" xfId="40544"/>
    <cellStyle name="Note 15 3 2" xfId="40545"/>
    <cellStyle name="Note 15 3 3" xfId="40546"/>
    <cellStyle name="Note 15 3 4" xfId="40547"/>
    <cellStyle name="Note 15 3 5" xfId="40548"/>
    <cellStyle name="Note 15 3 6" xfId="40549"/>
    <cellStyle name="Note 15 3 7" xfId="40550"/>
    <cellStyle name="Note 15 4" xfId="40551"/>
    <cellStyle name="Note 15 5" xfId="40552"/>
    <cellStyle name="Note 15 6" xfId="40553"/>
    <cellStyle name="Note 15 7" xfId="40554"/>
    <cellStyle name="Note 15 8" xfId="40555"/>
    <cellStyle name="Note 16" xfId="40556"/>
    <cellStyle name="Note 16 2" xfId="40557"/>
    <cellStyle name="Note 16 2 2" xfId="40558"/>
    <cellStyle name="Note 16 2 2 2" xfId="40559"/>
    <cellStyle name="Note 16 2 2 3" xfId="40560"/>
    <cellStyle name="Note 16 2 2 4" xfId="40561"/>
    <cellStyle name="Note 16 2 2 5" xfId="40562"/>
    <cellStyle name="Note 16 2 2 6" xfId="40563"/>
    <cellStyle name="Note 16 2 2 7" xfId="40564"/>
    <cellStyle name="Note 16 2 2 8" xfId="40565"/>
    <cellStyle name="Note 16 2 3" xfId="40566"/>
    <cellStyle name="Note 16 2 3 2" xfId="40567"/>
    <cellStyle name="Note 16 2 4" xfId="40568"/>
    <cellStyle name="Note 16 2 5" xfId="40569"/>
    <cellStyle name="Note 16 2 6" xfId="40570"/>
    <cellStyle name="Note 16 2 7" xfId="40571"/>
    <cellStyle name="Note 16 3" xfId="40572"/>
    <cellStyle name="Note 16 3 2" xfId="40573"/>
    <cellStyle name="Note 16 3 3" xfId="40574"/>
    <cellStyle name="Note 16 3 4" xfId="40575"/>
    <cellStyle name="Note 16 3 5" xfId="40576"/>
    <cellStyle name="Note 16 3 6" xfId="40577"/>
    <cellStyle name="Note 16 3 7" xfId="40578"/>
    <cellStyle name="Note 16 4" xfId="40579"/>
    <cellStyle name="Note 16 5" xfId="40580"/>
    <cellStyle name="Note 16 6" xfId="40581"/>
    <cellStyle name="Note 16 7" xfId="40582"/>
    <cellStyle name="Note 16 8" xfId="40583"/>
    <cellStyle name="Note 17" xfId="40584"/>
    <cellStyle name="Note 17 2" xfId="40585"/>
    <cellStyle name="Note 17 2 2" xfId="40586"/>
    <cellStyle name="Note 17 2 3" xfId="40587"/>
    <cellStyle name="Note 17 2 4" xfId="40588"/>
    <cellStyle name="Note 17 2 5" xfId="40589"/>
    <cellStyle name="Note 17 2 6" xfId="40590"/>
    <cellStyle name="Note 17 2 7" xfId="40591"/>
    <cellStyle name="Note 17 2 8" xfId="40592"/>
    <cellStyle name="Note 17 3" xfId="40593"/>
    <cellStyle name="Note 17 3 2" xfId="40594"/>
    <cellStyle name="Note 17 4" xfId="40595"/>
    <cellStyle name="Note 17 5" xfId="40596"/>
    <cellStyle name="Note 17 6" xfId="40597"/>
    <cellStyle name="Note 17 7" xfId="40598"/>
    <cellStyle name="Note 18" xfId="40599"/>
    <cellStyle name="Note 18 2" xfId="40600"/>
    <cellStyle name="Note 18 3" xfId="40601"/>
    <cellStyle name="Note 18 4" xfId="40602"/>
    <cellStyle name="Note 18 5" xfId="40603"/>
    <cellStyle name="Note 18 6" xfId="40604"/>
    <cellStyle name="Note 18 7" xfId="40605"/>
    <cellStyle name="Note 19" xfId="40606"/>
    <cellStyle name="Note 2" xfId="40607"/>
    <cellStyle name="Note 2 10" xfId="40608"/>
    <cellStyle name="Note 2 10 2" xfId="40609"/>
    <cellStyle name="Note 2 10 3" xfId="40610"/>
    <cellStyle name="Note 2 10 4" xfId="40611"/>
    <cellStyle name="Note 2 10 5" xfId="40612"/>
    <cellStyle name="Note 2 10 6" xfId="40613"/>
    <cellStyle name="Note 2 10 7" xfId="40614"/>
    <cellStyle name="Note 2 11" xfId="40615"/>
    <cellStyle name="Note 2 12" xfId="40616"/>
    <cellStyle name="Note 2 13" xfId="40617"/>
    <cellStyle name="Note 2 14" xfId="40618"/>
    <cellStyle name="Note 2 15" xfId="40619"/>
    <cellStyle name="Note 2 2" xfId="40620"/>
    <cellStyle name="Note 2 2 10" xfId="40621"/>
    <cellStyle name="Note 2 2 11" xfId="40622"/>
    <cellStyle name="Note 2 2 12" xfId="40623"/>
    <cellStyle name="Note 2 2 13" xfId="40624"/>
    <cellStyle name="Note 2 2 14" xfId="40625"/>
    <cellStyle name="Note 2 2 2" xfId="40626"/>
    <cellStyle name="Note 2 2 2 10" xfId="40627"/>
    <cellStyle name="Note 2 2 2 11" xfId="40628"/>
    <cellStyle name="Note 2 2 2 12" xfId="40629"/>
    <cellStyle name="Note 2 2 2 2" xfId="40630"/>
    <cellStyle name="Note 2 2 2 2 10" xfId="40631"/>
    <cellStyle name="Note 2 2 2 2 11" xfId="40632"/>
    <cellStyle name="Note 2 2 2 2 2" xfId="40633"/>
    <cellStyle name="Note 2 2 2 2 2 2" xfId="40634"/>
    <cellStyle name="Note 2 2 2 2 2 2 2" xfId="40635"/>
    <cellStyle name="Note 2 2 2 2 2 2 2 2" xfId="40636"/>
    <cellStyle name="Note 2 2 2 2 2 2 2 3" xfId="40637"/>
    <cellStyle name="Note 2 2 2 2 2 2 2 4" xfId="40638"/>
    <cellStyle name="Note 2 2 2 2 2 2 2 5" xfId="40639"/>
    <cellStyle name="Note 2 2 2 2 2 2 2 6" xfId="40640"/>
    <cellStyle name="Note 2 2 2 2 2 2 2 7" xfId="40641"/>
    <cellStyle name="Note 2 2 2 2 2 2 2 8" xfId="40642"/>
    <cellStyle name="Note 2 2 2 2 2 2 3" xfId="40643"/>
    <cellStyle name="Note 2 2 2 2 2 2 3 2" xfId="40644"/>
    <cellStyle name="Note 2 2 2 2 2 2 4" xfId="40645"/>
    <cellStyle name="Note 2 2 2 2 2 2 5" xfId="40646"/>
    <cellStyle name="Note 2 2 2 2 2 2 6" xfId="40647"/>
    <cellStyle name="Note 2 2 2 2 2 2 7" xfId="40648"/>
    <cellStyle name="Note 2 2 2 2 2 3" xfId="40649"/>
    <cellStyle name="Note 2 2 2 2 2 3 2" xfId="40650"/>
    <cellStyle name="Note 2 2 2 2 2 3 3" xfId="40651"/>
    <cellStyle name="Note 2 2 2 2 2 3 4" xfId="40652"/>
    <cellStyle name="Note 2 2 2 2 2 3 5" xfId="40653"/>
    <cellStyle name="Note 2 2 2 2 2 3 6" xfId="40654"/>
    <cellStyle name="Note 2 2 2 2 2 3 7" xfId="40655"/>
    <cellStyle name="Note 2 2 2 2 2 4" xfId="40656"/>
    <cellStyle name="Note 2 2 2 2 2 5" xfId="40657"/>
    <cellStyle name="Note 2 2 2 2 2 6" xfId="40658"/>
    <cellStyle name="Note 2 2 2 2 2 7" xfId="40659"/>
    <cellStyle name="Note 2 2 2 2 2 8" xfId="40660"/>
    <cellStyle name="Note 2 2 2 2 3" xfId="40661"/>
    <cellStyle name="Note 2 2 2 2 3 2" xfId="40662"/>
    <cellStyle name="Note 2 2 2 2 3 2 2" xfId="40663"/>
    <cellStyle name="Note 2 2 2 2 3 2 2 2" xfId="40664"/>
    <cellStyle name="Note 2 2 2 2 3 2 2 3" xfId="40665"/>
    <cellStyle name="Note 2 2 2 2 3 2 2 4" xfId="40666"/>
    <cellStyle name="Note 2 2 2 2 3 2 2 5" xfId="40667"/>
    <cellStyle name="Note 2 2 2 2 3 2 2 6" xfId="40668"/>
    <cellStyle name="Note 2 2 2 2 3 2 2 7" xfId="40669"/>
    <cellStyle name="Note 2 2 2 2 3 2 2 8" xfId="40670"/>
    <cellStyle name="Note 2 2 2 2 3 2 3" xfId="40671"/>
    <cellStyle name="Note 2 2 2 2 3 2 3 2" xfId="40672"/>
    <cellStyle name="Note 2 2 2 2 3 2 4" xfId="40673"/>
    <cellStyle name="Note 2 2 2 2 3 2 5" xfId="40674"/>
    <cellStyle name="Note 2 2 2 2 3 2 6" xfId="40675"/>
    <cellStyle name="Note 2 2 2 2 3 2 7" xfId="40676"/>
    <cellStyle name="Note 2 2 2 2 3 3" xfId="40677"/>
    <cellStyle name="Note 2 2 2 2 3 3 2" xfId="40678"/>
    <cellStyle name="Note 2 2 2 2 3 3 3" xfId="40679"/>
    <cellStyle name="Note 2 2 2 2 3 3 4" xfId="40680"/>
    <cellStyle name="Note 2 2 2 2 3 3 5" xfId="40681"/>
    <cellStyle name="Note 2 2 2 2 3 3 6" xfId="40682"/>
    <cellStyle name="Note 2 2 2 2 3 3 7" xfId="40683"/>
    <cellStyle name="Note 2 2 2 2 3 4" xfId="40684"/>
    <cellStyle name="Note 2 2 2 2 3 5" xfId="40685"/>
    <cellStyle name="Note 2 2 2 2 3 6" xfId="40686"/>
    <cellStyle name="Note 2 2 2 2 3 7" xfId="40687"/>
    <cellStyle name="Note 2 2 2 2 3 8" xfId="40688"/>
    <cellStyle name="Note 2 2 2 2 4" xfId="40689"/>
    <cellStyle name="Note 2 2 2 2 4 2" xfId="40690"/>
    <cellStyle name="Note 2 2 2 2 4 2 2" xfId="40691"/>
    <cellStyle name="Note 2 2 2 2 4 2 2 2" xfId="40692"/>
    <cellStyle name="Note 2 2 2 2 4 2 2 3" xfId="40693"/>
    <cellStyle name="Note 2 2 2 2 4 2 2 4" xfId="40694"/>
    <cellStyle name="Note 2 2 2 2 4 2 2 5" xfId="40695"/>
    <cellStyle name="Note 2 2 2 2 4 2 2 6" xfId="40696"/>
    <cellStyle name="Note 2 2 2 2 4 2 2 7" xfId="40697"/>
    <cellStyle name="Note 2 2 2 2 4 2 2 8" xfId="40698"/>
    <cellStyle name="Note 2 2 2 2 4 2 3" xfId="40699"/>
    <cellStyle name="Note 2 2 2 2 4 2 3 2" xfId="40700"/>
    <cellStyle name="Note 2 2 2 2 4 2 4" xfId="40701"/>
    <cellStyle name="Note 2 2 2 2 4 2 5" xfId="40702"/>
    <cellStyle name="Note 2 2 2 2 4 2 6" xfId="40703"/>
    <cellStyle name="Note 2 2 2 2 4 2 7" xfId="40704"/>
    <cellStyle name="Note 2 2 2 2 4 3" xfId="40705"/>
    <cellStyle name="Note 2 2 2 2 4 3 2" xfId="40706"/>
    <cellStyle name="Note 2 2 2 2 4 3 3" xfId="40707"/>
    <cellStyle name="Note 2 2 2 2 4 3 4" xfId="40708"/>
    <cellStyle name="Note 2 2 2 2 4 3 5" xfId="40709"/>
    <cellStyle name="Note 2 2 2 2 4 3 6" xfId="40710"/>
    <cellStyle name="Note 2 2 2 2 4 3 7" xfId="40711"/>
    <cellStyle name="Note 2 2 2 2 4 4" xfId="40712"/>
    <cellStyle name="Note 2 2 2 2 4 5" xfId="40713"/>
    <cellStyle name="Note 2 2 2 2 4 6" xfId="40714"/>
    <cellStyle name="Note 2 2 2 2 4 7" xfId="40715"/>
    <cellStyle name="Note 2 2 2 2 4 8" xfId="40716"/>
    <cellStyle name="Note 2 2 2 2 5" xfId="40717"/>
    <cellStyle name="Note 2 2 2 2 5 2" xfId="40718"/>
    <cellStyle name="Note 2 2 2 2 5 2 2" xfId="40719"/>
    <cellStyle name="Note 2 2 2 2 5 2 3" xfId="40720"/>
    <cellStyle name="Note 2 2 2 2 5 2 4" xfId="40721"/>
    <cellStyle name="Note 2 2 2 2 5 2 5" xfId="40722"/>
    <cellStyle name="Note 2 2 2 2 5 2 6" xfId="40723"/>
    <cellStyle name="Note 2 2 2 2 5 2 7" xfId="40724"/>
    <cellStyle name="Note 2 2 2 2 5 2 8" xfId="40725"/>
    <cellStyle name="Note 2 2 2 2 5 3" xfId="40726"/>
    <cellStyle name="Note 2 2 2 2 5 3 2" xfId="40727"/>
    <cellStyle name="Note 2 2 2 2 5 4" xfId="40728"/>
    <cellStyle name="Note 2 2 2 2 5 5" xfId="40729"/>
    <cellStyle name="Note 2 2 2 2 5 6" xfId="40730"/>
    <cellStyle name="Note 2 2 2 2 5 7" xfId="40731"/>
    <cellStyle name="Note 2 2 2 2 6" xfId="40732"/>
    <cellStyle name="Note 2 2 2 2 6 2" xfId="40733"/>
    <cellStyle name="Note 2 2 2 2 6 3" xfId="40734"/>
    <cellStyle name="Note 2 2 2 2 6 4" xfId="40735"/>
    <cellStyle name="Note 2 2 2 2 6 5" xfId="40736"/>
    <cellStyle name="Note 2 2 2 2 6 6" xfId="40737"/>
    <cellStyle name="Note 2 2 2 2 6 7" xfId="40738"/>
    <cellStyle name="Note 2 2 2 2 7" xfId="40739"/>
    <cellStyle name="Note 2 2 2 2 8" xfId="40740"/>
    <cellStyle name="Note 2 2 2 2 9" xfId="40741"/>
    <cellStyle name="Note 2 2 2 3" xfId="40742"/>
    <cellStyle name="Note 2 2 2 3 2" xfId="40743"/>
    <cellStyle name="Note 2 2 2 3 2 2" xfId="40744"/>
    <cellStyle name="Note 2 2 2 3 2 2 2" xfId="40745"/>
    <cellStyle name="Note 2 2 2 3 2 2 3" xfId="40746"/>
    <cellStyle name="Note 2 2 2 3 2 2 4" xfId="40747"/>
    <cellStyle name="Note 2 2 2 3 2 2 5" xfId="40748"/>
    <cellStyle name="Note 2 2 2 3 2 2 6" xfId="40749"/>
    <cellStyle name="Note 2 2 2 3 2 2 7" xfId="40750"/>
    <cellStyle name="Note 2 2 2 3 2 2 8" xfId="40751"/>
    <cellStyle name="Note 2 2 2 3 2 3" xfId="40752"/>
    <cellStyle name="Note 2 2 2 3 2 3 2" xfId="40753"/>
    <cellStyle name="Note 2 2 2 3 2 4" xfId="40754"/>
    <cellStyle name="Note 2 2 2 3 2 5" xfId="40755"/>
    <cellStyle name="Note 2 2 2 3 2 6" xfId="40756"/>
    <cellStyle name="Note 2 2 2 3 2 7" xfId="40757"/>
    <cellStyle name="Note 2 2 2 3 3" xfId="40758"/>
    <cellStyle name="Note 2 2 2 3 3 2" xfId="40759"/>
    <cellStyle name="Note 2 2 2 3 3 3" xfId="40760"/>
    <cellStyle name="Note 2 2 2 3 3 4" xfId="40761"/>
    <cellStyle name="Note 2 2 2 3 3 5" xfId="40762"/>
    <cellStyle name="Note 2 2 2 3 3 6" xfId="40763"/>
    <cellStyle name="Note 2 2 2 3 3 7" xfId="40764"/>
    <cellStyle name="Note 2 2 2 3 4" xfId="40765"/>
    <cellStyle name="Note 2 2 2 3 5" xfId="40766"/>
    <cellStyle name="Note 2 2 2 3 6" xfId="40767"/>
    <cellStyle name="Note 2 2 2 3 7" xfId="40768"/>
    <cellStyle name="Note 2 2 2 3 8" xfId="40769"/>
    <cellStyle name="Note 2 2 2 4" xfId="40770"/>
    <cellStyle name="Note 2 2 2 4 2" xfId="40771"/>
    <cellStyle name="Note 2 2 2 4 2 2" xfId="40772"/>
    <cellStyle name="Note 2 2 2 4 2 2 2" xfId="40773"/>
    <cellStyle name="Note 2 2 2 4 2 2 3" xfId="40774"/>
    <cellStyle name="Note 2 2 2 4 2 2 4" xfId="40775"/>
    <cellStyle name="Note 2 2 2 4 2 2 5" xfId="40776"/>
    <cellStyle name="Note 2 2 2 4 2 2 6" xfId="40777"/>
    <cellStyle name="Note 2 2 2 4 2 2 7" xfId="40778"/>
    <cellStyle name="Note 2 2 2 4 2 2 8" xfId="40779"/>
    <cellStyle name="Note 2 2 2 4 2 3" xfId="40780"/>
    <cellStyle name="Note 2 2 2 4 2 3 2" xfId="40781"/>
    <cellStyle name="Note 2 2 2 4 2 4" xfId="40782"/>
    <cellStyle name="Note 2 2 2 4 2 5" xfId="40783"/>
    <cellStyle name="Note 2 2 2 4 2 6" xfId="40784"/>
    <cellStyle name="Note 2 2 2 4 2 7" xfId="40785"/>
    <cellStyle name="Note 2 2 2 4 3" xfId="40786"/>
    <cellStyle name="Note 2 2 2 4 3 2" xfId="40787"/>
    <cellStyle name="Note 2 2 2 4 3 3" xfId="40788"/>
    <cellStyle name="Note 2 2 2 4 3 4" xfId="40789"/>
    <cellStyle name="Note 2 2 2 4 3 5" xfId="40790"/>
    <cellStyle name="Note 2 2 2 4 3 6" xfId="40791"/>
    <cellStyle name="Note 2 2 2 4 3 7" xfId="40792"/>
    <cellStyle name="Note 2 2 2 4 4" xfId="40793"/>
    <cellStyle name="Note 2 2 2 4 5" xfId="40794"/>
    <cellStyle name="Note 2 2 2 4 6" xfId="40795"/>
    <cellStyle name="Note 2 2 2 4 7" xfId="40796"/>
    <cellStyle name="Note 2 2 2 4 8" xfId="40797"/>
    <cellStyle name="Note 2 2 2 5" xfId="40798"/>
    <cellStyle name="Note 2 2 2 5 2" xfId="40799"/>
    <cellStyle name="Note 2 2 2 5 2 2" xfId="40800"/>
    <cellStyle name="Note 2 2 2 5 2 2 2" xfId="40801"/>
    <cellStyle name="Note 2 2 2 5 2 2 3" xfId="40802"/>
    <cellStyle name="Note 2 2 2 5 2 2 4" xfId="40803"/>
    <cellStyle name="Note 2 2 2 5 2 2 5" xfId="40804"/>
    <cellStyle name="Note 2 2 2 5 2 2 6" xfId="40805"/>
    <cellStyle name="Note 2 2 2 5 2 2 7" xfId="40806"/>
    <cellStyle name="Note 2 2 2 5 2 2 8" xfId="40807"/>
    <cellStyle name="Note 2 2 2 5 2 3" xfId="40808"/>
    <cellStyle name="Note 2 2 2 5 2 3 2" xfId="40809"/>
    <cellStyle name="Note 2 2 2 5 2 4" xfId="40810"/>
    <cellStyle name="Note 2 2 2 5 2 5" xfId="40811"/>
    <cellStyle name="Note 2 2 2 5 2 6" xfId="40812"/>
    <cellStyle name="Note 2 2 2 5 2 7" xfId="40813"/>
    <cellStyle name="Note 2 2 2 5 3" xfId="40814"/>
    <cellStyle name="Note 2 2 2 5 3 2" xfId="40815"/>
    <cellStyle name="Note 2 2 2 5 3 3" xfId="40816"/>
    <cellStyle name="Note 2 2 2 5 3 4" xfId="40817"/>
    <cellStyle name="Note 2 2 2 5 3 5" xfId="40818"/>
    <cellStyle name="Note 2 2 2 5 3 6" xfId="40819"/>
    <cellStyle name="Note 2 2 2 5 3 7" xfId="40820"/>
    <cellStyle name="Note 2 2 2 5 4" xfId="40821"/>
    <cellStyle name="Note 2 2 2 5 5" xfId="40822"/>
    <cellStyle name="Note 2 2 2 5 6" xfId="40823"/>
    <cellStyle name="Note 2 2 2 5 7" xfId="40824"/>
    <cellStyle name="Note 2 2 2 5 8" xfId="40825"/>
    <cellStyle name="Note 2 2 2 6" xfId="40826"/>
    <cellStyle name="Note 2 2 2 6 2" xfId="40827"/>
    <cellStyle name="Note 2 2 2 6 2 2" xfId="40828"/>
    <cellStyle name="Note 2 2 2 6 2 3" xfId="40829"/>
    <cellStyle name="Note 2 2 2 6 2 4" xfId="40830"/>
    <cellStyle name="Note 2 2 2 6 2 5" xfId="40831"/>
    <cellStyle name="Note 2 2 2 6 2 6" xfId="40832"/>
    <cellStyle name="Note 2 2 2 6 2 7" xfId="40833"/>
    <cellStyle name="Note 2 2 2 6 2 8" xfId="40834"/>
    <cellStyle name="Note 2 2 2 6 3" xfId="40835"/>
    <cellStyle name="Note 2 2 2 6 3 2" xfId="40836"/>
    <cellStyle name="Note 2 2 2 6 4" xfId="40837"/>
    <cellStyle name="Note 2 2 2 6 5" xfId="40838"/>
    <cellStyle name="Note 2 2 2 6 6" xfId="40839"/>
    <cellStyle name="Note 2 2 2 6 7" xfId="40840"/>
    <cellStyle name="Note 2 2 2 7" xfId="40841"/>
    <cellStyle name="Note 2 2 2 7 2" xfId="40842"/>
    <cellStyle name="Note 2 2 2 7 3" xfId="40843"/>
    <cellStyle name="Note 2 2 2 7 4" xfId="40844"/>
    <cellStyle name="Note 2 2 2 7 5" xfId="40845"/>
    <cellStyle name="Note 2 2 2 7 6" xfId="40846"/>
    <cellStyle name="Note 2 2 2 7 7" xfId="40847"/>
    <cellStyle name="Note 2 2 2 8" xfId="40848"/>
    <cellStyle name="Note 2 2 2 9" xfId="40849"/>
    <cellStyle name="Note 2 2 3" xfId="40850"/>
    <cellStyle name="Note 2 2 3 10" xfId="40851"/>
    <cellStyle name="Note 2 2 3 11" xfId="40852"/>
    <cellStyle name="Note 2 2 3 2" xfId="40853"/>
    <cellStyle name="Note 2 2 3 2 2" xfId="40854"/>
    <cellStyle name="Note 2 2 3 2 2 2" xfId="40855"/>
    <cellStyle name="Note 2 2 3 2 2 2 2" xfId="40856"/>
    <cellStyle name="Note 2 2 3 2 2 2 3" xfId="40857"/>
    <cellStyle name="Note 2 2 3 2 2 2 4" xfId="40858"/>
    <cellStyle name="Note 2 2 3 2 2 2 5" xfId="40859"/>
    <cellStyle name="Note 2 2 3 2 2 2 6" xfId="40860"/>
    <cellStyle name="Note 2 2 3 2 2 2 7" xfId="40861"/>
    <cellStyle name="Note 2 2 3 2 2 2 8" xfId="40862"/>
    <cellStyle name="Note 2 2 3 2 2 3" xfId="40863"/>
    <cellStyle name="Note 2 2 3 2 2 3 2" xfId="40864"/>
    <cellStyle name="Note 2 2 3 2 2 4" xfId="40865"/>
    <cellStyle name="Note 2 2 3 2 2 5" xfId="40866"/>
    <cellStyle name="Note 2 2 3 2 2 6" xfId="40867"/>
    <cellStyle name="Note 2 2 3 2 2 7" xfId="40868"/>
    <cellStyle name="Note 2 2 3 2 3" xfId="40869"/>
    <cellStyle name="Note 2 2 3 2 3 2" xfId="40870"/>
    <cellStyle name="Note 2 2 3 2 3 3" xfId="40871"/>
    <cellStyle name="Note 2 2 3 2 3 4" xfId="40872"/>
    <cellStyle name="Note 2 2 3 2 3 5" xfId="40873"/>
    <cellStyle name="Note 2 2 3 2 3 6" xfId="40874"/>
    <cellStyle name="Note 2 2 3 2 3 7" xfId="40875"/>
    <cellStyle name="Note 2 2 3 2 4" xfId="40876"/>
    <cellStyle name="Note 2 2 3 2 5" xfId="40877"/>
    <cellStyle name="Note 2 2 3 2 6" xfId="40878"/>
    <cellStyle name="Note 2 2 3 2 7" xfId="40879"/>
    <cellStyle name="Note 2 2 3 2 8" xfId="40880"/>
    <cellStyle name="Note 2 2 3 3" xfId="40881"/>
    <cellStyle name="Note 2 2 3 3 2" xfId="40882"/>
    <cellStyle name="Note 2 2 3 3 2 2" xfId="40883"/>
    <cellStyle name="Note 2 2 3 3 2 2 2" xfId="40884"/>
    <cellStyle name="Note 2 2 3 3 2 2 3" xfId="40885"/>
    <cellStyle name="Note 2 2 3 3 2 2 4" xfId="40886"/>
    <cellStyle name="Note 2 2 3 3 2 2 5" xfId="40887"/>
    <cellStyle name="Note 2 2 3 3 2 2 6" xfId="40888"/>
    <cellStyle name="Note 2 2 3 3 2 2 7" xfId="40889"/>
    <cellStyle name="Note 2 2 3 3 2 2 8" xfId="40890"/>
    <cellStyle name="Note 2 2 3 3 2 3" xfId="40891"/>
    <cellStyle name="Note 2 2 3 3 2 3 2" xfId="40892"/>
    <cellStyle name="Note 2 2 3 3 2 4" xfId="40893"/>
    <cellStyle name="Note 2 2 3 3 2 5" xfId="40894"/>
    <cellStyle name="Note 2 2 3 3 2 6" xfId="40895"/>
    <cellStyle name="Note 2 2 3 3 2 7" xfId="40896"/>
    <cellStyle name="Note 2 2 3 3 3" xfId="40897"/>
    <cellStyle name="Note 2 2 3 3 3 2" xfId="40898"/>
    <cellStyle name="Note 2 2 3 3 3 3" xfId="40899"/>
    <cellStyle name="Note 2 2 3 3 3 4" xfId="40900"/>
    <cellStyle name="Note 2 2 3 3 3 5" xfId="40901"/>
    <cellStyle name="Note 2 2 3 3 3 6" xfId="40902"/>
    <cellStyle name="Note 2 2 3 3 3 7" xfId="40903"/>
    <cellStyle name="Note 2 2 3 3 4" xfId="40904"/>
    <cellStyle name="Note 2 2 3 3 5" xfId="40905"/>
    <cellStyle name="Note 2 2 3 3 6" xfId="40906"/>
    <cellStyle name="Note 2 2 3 3 7" xfId="40907"/>
    <cellStyle name="Note 2 2 3 3 8" xfId="40908"/>
    <cellStyle name="Note 2 2 3 4" xfId="40909"/>
    <cellStyle name="Note 2 2 3 4 2" xfId="40910"/>
    <cellStyle name="Note 2 2 3 4 2 2" xfId="40911"/>
    <cellStyle name="Note 2 2 3 4 2 2 2" xfId="40912"/>
    <cellStyle name="Note 2 2 3 4 2 2 3" xfId="40913"/>
    <cellStyle name="Note 2 2 3 4 2 2 4" xfId="40914"/>
    <cellStyle name="Note 2 2 3 4 2 2 5" xfId="40915"/>
    <cellStyle name="Note 2 2 3 4 2 2 6" xfId="40916"/>
    <cellStyle name="Note 2 2 3 4 2 2 7" xfId="40917"/>
    <cellStyle name="Note 2 2 3 4 2 2 8" xfId="40918"/>
    <cellStyle name="Note 2 2 3 4 2 3" xfId="40919"/>
    <cellStyle name="Note 2 2 3 4 2 3 2" xfId="40920"/>
    <cellStyle name="Note 2 2 3 4 2 4" xfId="40921"/>
    <cellStyle name="Note 2 2 3 4 2 5" xfId="40922"/>
    <cellStyle name="Note 2 2 3 4 2 6" xfId="40923"/>
    <cellStyle name="Note 2 2 3 4 2 7" xfId="40924"/>
    <cellStyle name="Note 2 2 3 4 3" xfId="40925"/>
    <cellStyle name="Note 2 2 3 4 3 2" xfId="40926"/>
    <cellStyle name="Note 2 2 3 4 3 3" xfId="40927"/>
    <cellStyle name="Note 2 2 3 4 3 4" xfId="40928"/>
    <cellStyle name="Note 2 2 3 4 3 5" xfId="40929"/>
    <cellStyle name="Note 2 2 3 4 3 6" xfId="40930"/>
    <cellStyle name="Note 2 2 3 4 3 7" xfId="40931"/>
    <cellStyle name="Note 2 2 3 4 4" xfId="40932"/>
    <cellStyle name="Note 2 2 3 4 5" xfId="40933"/>
    <cellStyle name="Note 2 2 3 4 6" xfId="40934"/>
    <cellStyle name="Note 2 2 3 4 7" xfId="40935"/>
    <cellStyle name="Note 2 2 3 4 8" xfId="40936"/>
    <cellStyle name="Note 2 2 3 5" xfId="40937"/>
    <cellStyle name="Note 2 2 3 5 2" xfId="40938"/>
    <cellStyle name="Note 2 2 3 5 2 2" xfId="40939"/>
    <cellStyle name="Note 2 2 3 5 2 3" xfId="40940"/>
    <cellStyle name="Note 2 2 3 5 2 4" xfId="40941"/>
    <cellStyle name="Note 2 2 3 5 2 5" xfId="40942"/>
    <cellStyle name="Note 2 2 3 5 2 6" xfId="40943"/>
    <cellStyle name="Note 2 2 3 5 2 7" xfId="40944"/>
    <cellStyle name="Note 2 2 3 5 2 8" xfId="40945"/>
    <cellStyle name="Note 2 2 3 5 3" xfId="40946"/>
    <cellStyle name="Note 2 2 3 5 3 2" xfId="40947"/>
    <cellStyle name="Note 2 2 3 5 4" xfId="40948"/>
    <cellStyle name="Note 2 2 3 5 5" xfId="40949"/>
    <cellStyle name="Note 2 2 3 5 6" xfId="40950"/>
    <cellStyle name="Note 2 2 3 5 7" xfId="40951"/>
    <cellStyle name="Note 2 2 3 6" xfId="40952"/>
    <cellStyle name="Note 2 2 3 6 2" xfId="40953"/>
    <cellStyle name="Note 2 2 3 6 3" xfId="40954"/>
    <cellStyle name="Note 2 2 3 6 4" xfId="40955"/>
    <cellStyle name="Note 2 2 3 6 5" xfId="40956"/>
    <cellStyle name="Note 2 2 3 6 6" xfId="40957"/>
    <cellStyle name="Note 2 2 3 6 7" xfId="40958"/>
    <cellStyle name="Note 2 2 3 7" xfId="40959"/>
    <cellStyle name="Note 2 2 3 8" xfId="40960"/>
    <cellStyle name="Note 2 2 3 9" xfId="40961"/>
    <cellStyle name="Note 2 2 4" xfId="40962"/>
    <cellStyle name="Note 2 2 4 10" xfId="40963"/>
    <cellStyle name="Note 2 2 4 11" xfId="40964"/>
    <cellStyle name="Note 2 2 4 2" xfId="40965"/>
    <cellStyle name="Note 2 2 4 2 2" xfId="40966"/>
    <cellStyle name="Note 2 2 4 2 2 2" xfId="40967"/>
    <cellStyle name="Note 2 2 4 2 2 2 2" xfId="40968"/>
    <cellStyle name="Note 2 2 4 2 2 2 3" xfId="40969"/>
    <cellStyle name="Note 2 2 4 2 2 2 4" xfId="40970"/>
    <cellStyle name="Note 2 2 4 2 2 2 5" xfId="40971"/>
    <cellStyle name="Note 2 2 4 2 2 2 6" xfId="40972"/>
    <cellStyle name="Note 2 2 4 2 2 2 7" xfId="40973"/>
    <cellStyle name="Note 2 2 4 2 2 2 8" xfId="40974"/>
    <cellStyle name="Note 2 2 4 2 2 3" xfId="40975"/>
    <cellStyle name="Note 2 2 4 2 2 3 2" xfId="40976"/>
    <cellStyle name="Note 2 2 4 2 2 4" xfId="40977"/>
    <cellStyle name="Note 2 2 4 2 2 5" xfId="40978"/>
    <cellStyle name="Note 2 2 4 2 2 6" xfId="40979"/>
    <cellStyle name="Note 2 2 4 2 2 7" xfId="40980"/>
    <cellStyle name="Note 2 2 4 2 3" xfId="40981"/>
    <cellStyle name="Note 2 2 4 2 3 2" xfId="40982"/>
    <cellStyle name="Note 2 2 4 2 3 3" xfId="40983"/>
    <cellStyle name="Note 2 2 4 2 3 4" xfId="40984"/>
    <cellStyle name="Note 2 2 4 2 3 5" xfId="40985"/>
    <cellStyle name="Note 2 2 4 2 3 6" xfId="40986"/>
    <cellStyle name="Note 2 2 4 2 3 7" xfId="40987"/>
    <cellStyle name="Note 2 2 4 2 4" xfId="40988"/>
    <cellStyle name="Note 2 2 4 2 5" xfId="40989"/>
    <cellStyle name="Note 2 2 4 2 6" xfId="40990"/>
    <cellStyle name="Note 2 2 4 2 7" xfId="40991"/>
    <cellStyle name="Note 2 2 4 2 8" xfId="40992"/>
    <cellStyle name="Note 2 2 4 3" xfId="40993"/>
    <cellStyle name="Note 2 2 4 3 2" xfId="40994"/>
    <cellStyle name="Note 2 2 4 3 2 2" xfId="40995"/>
    <cellStyle name="Note 2 2 4 3 2 2 2" xfId="40996"/>
    <cellStyle name="Note 2 2 4 3 2 2 3" xfId="40997"/>
    <cellStyle name="Note 2 2 4 3 2 2 4" xfId="40998"/>
    <cellStyle name="Note 2 2 4 3 2 2 5" xfId="40999"/>
    <cellStyle name="Note 2 2 4 3 2 2 6" xfId="41000"/>
    <cellStyle name="Note 2 2 4 3 2 2 7" xfId="41001"/>
    <cellStyle name="Note 2 2 4 3 2 2 8" xfId="41002"/>
    <cellStyle name="Note 2 2 4 3 2 3" xfId="41003"/>
    <cellStyle name="Note 2 2 4 3 2 3 2" xfId="41004"/>
    <cellStyle name="Note 2 2 4 3 2 4" xfId="41005"/>
    <cellStyle name="Note 2 2 4 3 2 5" xfId="41006"/>
    <cellStyle name="Note 2 2 4 3 2 6" xfId="41007"/>
    <cellStyle name="Note 2 2 4 3 2 7" xfId="41008"/>
    <cellStyle name="Note 2 2 4 3 3" xfId="41009"/>
    <cellStyle name="Note 2 2 4 3 3 2" xfId="41010"/>
    <cellStyle name="Note 2 2 4 3 3 3" xfId="41011"/>
    <cellStyle name="Note 2 2 4 3 3 4" xfId="41012"/>
    <cellStyle name="Note 2 2 4 3 3 5" xfId="41013"/>
    <cellStyle name="Note 2 2 4 3 3 6" xfId="41014"/>
    <cellStyle name="Note 2 2 4 3 3 7" xfId="41015"/>
    <cellStyle name="Note 2 2 4 3 4" xfId="41016"/>
    <cellStyle name="Note 2 2 4 3 5" xfId="41017"/>
    <cellStyle name="Note 2 2 4 3 6" xfId="41018"/>
    <cellStyle name="Note 2 2 4 3 7" xfId="41019"/>
    <cellStyle name="Note 2 2 4 3 8" xfId="41020"/>
    <cellStyle name="Note 2 2 4 4" xfId="41021"/>
    <cellStyle name="Note 2 2 4 4 2" xfId="41022"/>
    <cellStyle name="Note 2 2 4 4 2 2" xfId="41023"/>
    <cellStyle name="Note 2 2 4 4 2 2 2" xfId="41024"/>
    <cellStyle name="Note 2 2 4 4 2 2 3" xfId="41025"/>
    <cellStyle name="Note 2 2 4 4 2 2 4" xfId="41026"/>
    <cellStyle name="Note 2 2 4 4 2 2 5" xfId="41027"/>
    <cellStyle name="Note 2 2 4 4 2 2 6" xfId="41028"/>
    <cellStyle name="Note 2 2 4 4 2 2 7" xfId="41029"/>
    <cellStyle name="Note 2 2 4 4 2 2 8" xfId="41030"/>
    <cellStyle name="Note 2 2 4 4 2 3" xfId="41031"/>
    <cellStyle name="Note 2 2 4 4 2 3 2" xfId="41032"/>
    <cellStyle name="Note 2 2 4 4 2 4" xfId="41033"/>
    <cellStyle name="Note 2 2 4 4 2 5" xfId="41034"/>
    <cellStyle name="Note 2 2 4 4 2 6" xfId="41035"/>
    <cellStyle name="Note 2 2 4 4 2 7" xfId="41036"/>
    <cellStyle name="Note 2 2 4 4 3" xfId="41037"/>
    <cellStyle name="Note 2 2 4 4 3 2" xfId="41038"/>
    <cellStyle name="Note 2 2 4 4 3 3" xfId="41039"/>
    <cellStyle name="Note 2 2 4 4 3 4" xfId="41040"/>
    <cellStyle name="Note 2 2 4 4 3 5" xfId="41041"/>
    <cellStyle name="Note 2 2 4 4 3 6" xfId="41042"/>
    <cellStyle name="Note 2 2 4 4 3 7" xfId="41043"/>
    <cellStyle name="Note 2 2 4 4 4" xfId="41044"/>
    <cellStyle name="Note 2 2 4 4 5" xfId="41045"/>
    <cellStyle name="Note 2 2 4 4 6" xfId="41046"/>
    <cellStyle name="Note 2 2 4 4 7" xfId="41047"/>
    <cellStyle name="Note 2 2 4 4 8" xfId="41048"/>
    <cellStyle name="Note 2 2 4 5" xfId="41049"/>
    <cellStyle name="Note 2 2 4 5 2" xfId="41050"/>
    <cellStyle name="Note 2 2 4 5 2 2" xfId="41051"/>
    <cellStyle name="Note 2 2 4 5 2 3" xfId="41052"/>
    <cellStyle name="Note 2 2 4 5 2 4" xfId="41053"/>
    <cellStyle name="Note 2 2 4 5 2 5" xfId="41054"/>
    <cellStyle name="Note 2 2 4 5 2 6" xfId="41055"/>
    <cellStyle name="Note 2 2 4 5 2 7" xfId="41056"/>
    <cellStyle name="Note 2 2 4 5 2 8" xfId="41057"/>
    <cellStyle name="Note 2 2 4 5 3" xfId="41058"/>
    <cellStyle name="Note 2 2 4 5 3 2" xfId="41059"/>
    <cellStyle name="Note 2 2 4 5 4" xfId="41060"/>
    <cellStyle name="Note 2 2 4 5 5" xfId="41061"/>
    <cellStyle name="Note 2 2 4 5 6" xfId="41062"/>
    <cellStyle name="Note 2 2 4 5 7" xfId="41063"/>
    <cellStyle name="Note 2 2 4 6" xfId="41064"/>
    <cellStyle name="Note 2 2 4 6 2" xfId="41065"/>
    <cellStyle name="Note 2 2 4 6 3" xfId="41066"/>
    <cellStyle name="Note 2 2 4 6 4" xfId="41067"/>
    <cellStyle name="Note 2 2 4 6 5" xfId="41068"/>
    <cellStyle name="Note 2 2 4 6 6" xfId="41069"/>
    <cellStyle name="Note 2 2 4 6 7" xfId="41070"/>
    <cellStyle name="Note 2 2 4 7" xfId="41071"/>
    <cellStyle name="Note 2 2 4 8" xfId="41072"/>
    <cellStyle name="Note 2 2 4 9" xfId="41073"/>
    <cellStyle name="Note 2 2 5" xfId="41074"/>
    <cellStyle name="Note 2 2 5 2" xfId="41075"/>
    <cellStyle name="Note 2 2 5 2 2" xfId="41076"/>
    <cellStyle name="Note 2 2 5 2 2 2" xfId="41077"/>
    <cellStyle name="Note 2 2 5 2 2 3" xfId="41078"/>
    <cellStyle name="Note 2 2 5 2 2 4" xfId="41079"/>
    <cellStyle name="Note 2 2 5 2 2 5" xfId="41080"/>
    <cellStyle name="Note 2 2 5 2 2 6" xfId="41081"/>
    <cellStyle name="Note 2 2 5 2 2 7" xfId="41082"/>
    <cellStyle name="Note 2 2 5 2 2 8" xfId="41083"/>
    <cellStyle name="Note 2 2 5 2 3" xfId="41084"/>
    <cellStyle name="Note 2 2 5 2 3 2" xfId="41085"/>
    <cellStyle name="Note 2 2 5 2 4" xfId="41086"/>
    <cellStyle name="Note 2 2 5 2 5" xfId="41087"/>
    <cellStyle name="Note 2 2 5 2 6" xfId="41088"/>
    <cellStyle name="Note 2 2 5 2 7" xfId="41089"/>
    <cellStyle name="Note 2 2 5 3" xfId="41090"/>
    <cellStyle name="Note 2 2 5 3 2" xfId="41091"/>
    <cellStyle name="Note 2 2 5 3 3" xfId="41092"/>
    <cellStyle name="Note 2 2 5 3 4" xfId="41093"/>
    <cellStyle name="Note 2 2 5 3 5" xfId="41094"/>
    <cellStyle name="Note 2 2 5 3 6" xfId="41095"/>
    <cellStyle name="Note 2 2 5 3 7" xfId="41096"/>
    <cellStyle name="Note 2 2 5 4" xfId="41097"/>
    <cellStyle name="Note 2 2 5 5" xfId="41098"/>
    <cellStyle name="Note 2 2 5 6" xfId="41099"/>
    <cellStyle name="Note 2 2 5 7" xfId="41100"/>
    <cellStyle name="Note 2 2 5 8" xfId="41101"/>
    <cellStyle name="Note 2 2 6" xfId="41102"/>
    <cellStyle name="Note 2 2 6 2" xfId="41103"/>
    <cellStyle name="Note 2 2 6 2 2" xfId="41104"/>
    <cellStyle name="Note 2 2 6 2 2 2" xfId="41105"/>
    <cellStyle name="Note 2 2 6 2 2 3" xfId="41106"/>
    <cellStyle name="Note 2 2 6 2 2 4" xfId="41107"/>
    <cellStyle name="Note 2 2 6 2 2 5" xfId="41108"/>
    <cellStyle name="Note 2 2 6 2 2 6" xfId="41109"/>
    <cellStyle name="Note 2 2 6 2 2 7" xfId="41110"/>
    <cellStyle name="Note 2 2 6 2 2 8" xfId="41111"/>
    <cellStyle name="Note 2 2 6 2 3" xfId="41112"/>
    <cellStyle name="Note 2 2 6 2 3 2" xfId="41113"/>
    <cellStyle name="Note 2 2 6 2 4" xfId="41114"/>
    <cellStyle name="Note 2 2 6 2 5" xfId="41115"/>
    <cellStyle name="Note 2 2 6 2 6" xfId="41116"/>
    <cellStyle name="Note 2 2 6 2 7" xfId="41117"/>
    <cellStyle name="Note 2 2 6 3" xfId="41118"/>
    <cellStyle name="Note 2 2 6 3 2" xfId="41119"/>
    <cellStyle name="Note 2 2 6 3 3" xfId="41120"/>
    <cellStyle name="Note 2 2 6 3 4" xfId="41121"/>
    <cellStyle name="Note 2 2 6 3 5" xfId="41122"/>
    <cellStyle name="Note 2 2 6 3 6" xfId="41123"/>
    <cellStyle name="Note 2 2 6 3 7" xfId="41124"/>
    <cellStyle name="Note 2 2 6 4" xfId="41125"/>
    <cellStyle name="Note 2 2 6 5" xfId="41126"/>
    <cellStyle name="Note 2 2 6 6" xfId="41127"/>
    <cellStyle name="Note 2 2 6 7" xfId="41128"/>
    <cellStyle name="Note 2 2 6 8" xfId="41129"/>
    <cellStyle name="Note 2 2 7" xfId="41130"/>
    <cellStyle name="Note 2 2 7 2" xfId="41131"/>
    <cellStyle name="Note 2 2 7 2 2" xfId="41132"/>
    <cellStyle name="Note 2 2 7 2 2 2" xfId="41133"/>
    <cellStyle name="Note 2 2 7 2 2 3" xfId="41134"/>
    <cellStyle name="Note 2 2 7 2 2 4" xfId="41135"/>
    <cellStyle name="Note 2 2 7 2 2 5" xfId="41136"/>
    <cellStyle name="Note 2 2 7 2 2 6" xfId="41137"/>
    <cellStyle name="Note 2 2 7 2 2 7" xfId="41138"/>
    <cellStyle name="Note 2 2 7 2 2 8" xfId="41139"/>
    <cellStyle name="Note 2 2 7 2 3" xfId="41140"/>
    <cellStyle name="Note 2 2 7 2 3 2" xfId="41141"/>
    <cellStyle name="Note 2 2 7 2 4" xfId="41142"/>
    <cellStyle name="Note 2 2 7 2 5" xfId="41143"/>
    <cellStyle name="Note 2 2 7 2 6" xfId="41144"/>
    <cellStyle name="Note 2 2 7 2 7" xfId="41145"/>
    <cellStyle name="Note 2 2 7 3" xfId="41146"/>
    <cellStyle name="Note 2 2 7 3 2" xfId="41147"/>
    <cellStyle name="Note 2 2 7 3 3" xfId="41148"/>
    <cellStyle name="Note 2 2 7 3 4" xfId="41149"/>
    <cellStyle name="Note 2 2 7 3 5" xfId="41150"/>
    <cellStyle name="Note 2 2 7 3 6" xfId="41151"/>
    <cellStyle name="Note 2 2 7 3 7" xfId="41152"/>
    <cellStyle name="Note 2 2 7 4" xfId="41153"/>
    <cellStyle name="Note 2 2 7 5" xfId="41154"/>
    <cellStyle name="Note 2 2 7 6" xfId="41155"/>
    <cellStyle name="Note 2 2 7 7" xfId="41156"/>
    <cellStyle name="Note 2 2 7 8" xfId="41157"/>
    <cellStyle name="Note 2 2 8" xfId="41158"/>
    <cellStyle name="Note 2 2 8 2" xfId="41159"/>
    <cellStyle name="Note 2 2 8 2 2" xfId="41160"/>
    <cellStyle name="Note 2 2 8 2 3" xfId="41161"/>
    <cellStyle name="Note 2 2 8 2 4" xfId="41162"/>
    <cellStyle name="Note 2 2 8 2 5" xfId="41163"/>
    <cellStyle name="Note 2 2 8 2 6" xfId="41164"/>
    <cellStyle name="Note 2 2 8 2 7" xfId="41165"/>
    <cellStyle name="Note 2 2 8 2 8" xfId="41166"/>
    <cellStyle name="Note 2 2 8 3" xfId="41167"/>
    <cellStyle name="Note 2 2 8 3 2" xfId="41168"/>
    <cellStyle name="Note 2 2 8 4" xfId="41169"/>
    <cellStyle name="Note 2 2 8 5" xfId="41170"/>
    <cellStyle name="Note 2 2 8 6" xfId="41171"/>
    <cellStyle name="Note 2 2 8 7" xfId="41172"/>
    <cellStyle name="Note 2 2 9" xfId="41173"/>
    <cellStyle name="Note 2 2 9 2" xfId="41174"/>
    <cellStyle name="Note 2 2 9 3" xfId="41175"/>
    <cellStyle name="Note 2 2 9 4" xfId="41176"/>
    <cellStyle name="Note 2 2 9 5" xfId="41177"/>
    <cellStyle name="Note 2 2 9 6" xfId="41178"/>
    <cellStyle name="Note 2 2 9 7" xfId="41179"/>
    <cellStyle name="Note 2 3" xfId="41180"/>
    <cellStyle name="Note 2 3 10" xfId="41181"/>
    <cellStyle name="Note 2 3 11" xfId="41182"/>
    <cellStyle name="Note 2 3 12" xfId="41183"/>
    <cellStyle name="Note 2 3 2" xfId="41184"/>
    <cellStyle name="Note 2 3 2 10" xfId="41185"/>
    <cellStyle name="Note 2 3 2 11" xfId="41186"/>
    <cellStyle name="Note 2 3 2 2" xfId="41187"/>
    <cellStyle name="Note 2 3 2 2 2" xfId="41188"/>
    <cellStyle name="Note 2 3 2 2 2 2" xfId="41189"/>
    <cellStyle name="Note 2 3 2 2 2 2 2" xfId="41190"/>
    <cellStyle name="Note 2 3 2 2 2 2 3" xfId="41191"/>
    <cellStyle name="Note 2 3 2 2 2 2 4" xfId="41192"/>
    <cellStyle name="Note 2 3 2 2 2 2 5" xfId="41193"/>
    <cellStyle name="Note 2 3 2 2 2 2 6" xfId="41194"/>
    <cellStyle name="Note 2 3 2 2 2 2 7" xfId="41195"/>
    <cellStyle name="Note 2 3 2 2 2 2 8" xfId="41196"/>
    <cellStyle name="Note 2 3 2 2 2 3" xfId="41197"/>
    <cellStyle name="Note 2 3 2 2 2 3 2" xfId="41198"/>
    <cellStyle name="Note 2 3 2 2 2 4" xfId="41199"/>
    <cellStyle name="Note 2 3 2 2 2 5" xfId="41200"/>
    <cellStyle name="Note 2 3 2 2 2 6" xfId="41201"/>
    <cellStyle name="Note 2 3 2 2 2 7" xfId="41202"/>
    <cellStyle name="Note 2 3 2 2 3" xfId="41203"/>
    <cellStyle name="Note 2 3 2 2 3 2" xfId="41204"/>
    <cellStyle name="Note 2 3 2 2 3 3" xfId="41205"/>
    <cellStyle name="Note 2 3 2 2 3 4" xfId="41206"/>
    <cellStyle name="Note 2 3 2 2 3 5" xfId="41207"/>
    <cellStyle name="Note 2 3 2 2 3 6" xfId="41208"/>
    <cellStyle name="Note 2 3 2 2 3 7" xfId="41209"/>
    <cellStyle name="Note 2 3 2 2 4" xfId="41210"/>
    <cellStyle name="Note 2 3 2 2 5" xfId="41211"/>
    <cellStyle name="Note 2 3 2 2 6" xfId="41212"/>
    <cellStyle name="Note 2 3 2 2 7" xfId="41213"/>
    <cellStyle name="Note 2 3 2 2 8" xfId="41214"/>
    <cellStyle name="Note 2 3 2 3" xfId="41215"/>
    <cellStyle name="Note 2 3 2 3 2" xfId="41216"/>
    <cellStyle name="Note 2 3 2 3 2 2" xfId="41217"/>
    <cellStyle name="Note 2 3 2 3 2 2 2" xfId="41218"/>
    <cellStyle name="Note 2 3 2 3 2 2 3" xfId="41219"/>
    <cellStyle name="Note 2 3 2 3 2 2 4" xfId="41220"/>
    <cellStyle name="Note 2 3 2 3 2 2 5" xfId="41221"/>
    <cellStyle name="Note 2 3 2 3 2 2 6" xfId="41222"/>
    <cellStyle name="Note 2 3 2 3 2 2 7" xfId="41223"/>
    <cellStyle name="Note 2 3 2 3 2 2 8" xfId="41224"/>
    <cellStyle name="Note 2 3 2 3 2 3" xfId="41225"/>
    <cellStyle name="Note 2 3 2 3 2 3 2" xfId="41226"/>
    <cellStyle name="Note 2 3 2 3 2 4" xfId="41227"/>
    <cellStyle name="Note 2 3 2 3 2 5" xfId="41228"/>
    <cellStyle name="Note 2 3 2 3 2 6" xfId="41229"/>
    <cellStyle name="Note 2 3 2 3 2 7" xfId="41230"/>
    <cellStyle name="Note 2 3 2 3 3" xfId="41231"/>
    <cellStyle name="Note 2 3 2 3 3 2" xfId="41232"/>
    <cellStyle name="Note 2 3 2 3 3 3" xfId="41233"/>
    <cellStyle name="Note 2 3 2 3 3 4" xfId="41234"/>
    <cellStyle name="Note 2 3 2 3 3 5" xfId="41235"/>
    <cellStyle name="Note 2 3 2 3 3 6" xfId="41236"/>
    <cellStyle name="Note 2 3 2 3 3 7" xfId="41237"/>
    <cellStyle name="Note 2 3 2 3 4" xfId="41238"/>
    <cellStyle name="Note 2 3 2 3 5" xfId="41239"/>
    <cellStyle name="Note 2 3 2 3 6" xfId="41240"/>
    <cellStyle name="Note 2 3 2 3 7" xfId="41241"/>
    <cellStyle name="Note 2 3 2 3 8" xfId="41242"/>
    <cellStyle name="Note 2 3 2 4" xfId="41243"/>
    <cellStyle name="Note 2 3 2 4 2" xfId="41244"/>
    <cellStyle name="Note 2 3 2 4 2 2" xfId="41245"/>
    <cellStyle name="Note 2 3 2 4 2 2 2" xfId="41246"/>
    <cellStyle name="Note 2 3 2 4 2 2 3" xfId="41247"/>
    <cellStyle name="Note 2 3 2 4 2 2 4" xfId="41248"/>
    <cellStyle name="Note 2 3 2 4 2 2 5" xfId="41249"/>
    <cellStyle name="Note 2 3 2 4 2 2 6" xfId="41250"/>
    <cellStyle name="Note 2 3 2 4 2 2 7" xfId="41251"/>
    <cellStyle name="Note 2 3 2 4 2 2 8" xfId="41252"/>
    <cellStyle name="Note 2 3 2 4 2 3" xfId="41253"/>
    <cellStyle name="Note 2 3 2 4 2 3 2" xfId="41254"/>
    <cellStyle name="Note 2 3 2 4 2 4" xfId="41255"/>
    <cellStyle name="Note 2 3 2 4 2 5" xfId="41256"/>
    <cellStyle name="Note 2 3 2 4 2 6" xfId="41257"/>
    <cellStyle name="Note 2 3 2 4 2 7" xfId="41258"/>
    <cellStyle name="Note 2 3 2 4 3" xfId="41259"/>
    <cellStyle name="Note 2 3 2 4 3 2" xfId="41260"/>
    <cellStyle name="Note 2 3 2 4 3 3" xfId="41261"/>
    <cellStyle name="Note 2 3 2 4 3 4" xfId="41262"/>
    <cellStyle name="Note 2 3 2 4 3 5" xfId="41263"/>
    <cellStyle name="Note 2 3 2 4 3 6" xfId="41264"/>
    <cellStyle name="Note 2 3 2 4 3 7" xfId="41265"/>
    <cellStyle name="Note 2 3 2 4 4" xfId="41266"/>
    <cellStyle name="Note 2 3 2 4 5" xfId="41267"/>
    <cellStyle name="Note 2 3 2 4 6" xfId="41268"/>
    <cellStyle name="Note 2 3 2 4 7" xfId="41269"/>
    <cellStyle name="Note 2 3 2 4 8" xfId="41270"/>
    <cellStyle name="Note 2 3 2 5" xfId="41271"/>
    <cellStyle name="Note 2 3 2 5 2" xfId="41272"/>
    <cellStyle name="Note 2 3 2 5 2 2" xfId="41273"/>
    <cellStyle name="Note 2 3 2 5 2 3" xfId="41274"/>
    <cellStyle name="Note 2 3 2 5 2 4" xfId="41275"/>
    <cellStyle name="Note 2 3 2 5 2 5" xfId="41276"/>
    <cellStyle name="Note 2 3 2 5 2 6" xfId="41277"/>
    <cellStyle name="Note 2 3 2 5 2 7" xfId="41278"/>
    <cellStyle name="Note 2 3 2 5 2 8" xfId="41279"/>
    <cellStyle name="Note 2 3 2 5 3" xfId="41280"/>
    <cellStyle name="Note 2 3 2 5 3 2" xfId="41281"/>
    <cellStyle name="Note 2 3 2 5 4" xfId="41282"/>
    <cellStyle name="Note 2 3 2 5 5" xfId="41283"/>
    <cellStyle name="Note 2 3 2 5 6" xfId="41284"/>
    <cellStyle name="Note 2 3 2 5 7" xfId="41285"/>
    <cellStyle name="Note 2 3 2 6" xfId="41286"/>
    <cellStyle name="Note 2 3 2 6 2" xfId="41287"/>
    <cellStyle name="Note 2 3 2 6 3" xfId="41288"/>
    <cellStyle name="Note 2 3 2 6 4" xfId="41289"/>
    <cellStyle name="Note 2 3 2 6 5" xfId="41290"/>
    <cellStyle name="Note 2 3 2 6 6" xfId="41291"/>
    <cellStyle name="Note 2 3 2 6 7" xfId="41292"/>
    <cellStyle name="Note 2 3 2 7" xfId="41293"/>
    <cellStyle name="Note 2 3 2 8" xfId="41294"/>
    <cellStyle name="Note 2 3 2 9" xfId="41295"/>
    <cellStyle name="Note 2 3 3" xfId="41296"/>
    <cellStyle name="Note 2 3 3 2" xfId="41297"/>
    <cellStyle name="Note 2 3 3 2 2" xfId="41298"/>
    <cellStyle name="Note 2 3 3 2 2 2" xfId="41299"/>
    <cellStyle name="Note 2 3 3 2 2 3" xfId="41300"/>
    <cellStyle name="Note 2 3 3 2 2 4" xfId="41301"/>
    <cellStyle name="Note 2 3 3 2 2 5" xfId="41302"/>
    <cellStyle name="Note 2 3 3 2 2 6" xfId="41303"/>
    <cellStyle name="Note 2 3 3 2 2 7" xfId="41304"/>
    <cellStyle name="Note 2 3 3 2 2 8" xfId="41305"/>
    <cellStyle name="Note 2 3 3 2 3" xfId="41306"/>
    <cellStyle name="Note 2 3 3 2 3 2" xfId="41307"/>
    <cellStyle name="Note 2 3 3 2 4" xfId="41308"/>
    <cellStyle name="Note 2 3 3 2 5" xfId="41309"/>
    <cellStyle name="Note 2 3 3 2 6" xfId="41310"/>
    <cellStyle name="Note 2 3 3 2 7" xfId="41311"/>
    <cellStyle name="Note 2 3 3 3" xfId="41312"/>
    <cellStyle name="Note 2 3 3 3 2" xfId="41313"/>
    <cellStyle name="Note 2 3 3 3 3" xfId="41314"/>
    <cellStyle name="Note 2 3 3 3 4" xfId="41315"/>
    <cellStyle name="Note 2 3 3 3 5" xfId="41316"/>
    <cellStyle name="Note 2 3 3 3 6" xfId="41317"/>
    <cellStyle name="Note 2 3 3 3 7" xfId="41318"/>
    <cellStyle name="Note 2 3 3 4" xfId="41319"/>
    <cellStyle name="Note 2 3 3 5" xfId="41320"/>
    <cellStyle name="Note 2 3 3 6" xfId="41321"/>
    <cellStyle name="Note 2 3 3 7" xfId="41322"/>
    <cellStyle name="Note 2 3 3 8" xfId="41323"/>
    <cellStyle name="Note 2 3 4" xfId="41324"/>
    <cellStyle name="Note 2 3 4 2" xfId="41325"/>
    <cellStyle name="Note 2 3 4 2 2" xfId="41326"/>
    <cellStyle name="Note 2 3 4 2 2 2" xfId="41327"/>
    <cellStyle name="Note 2 3 4 2 2 3" xfId="41328"/>
    <cellStyle name="Note 2 3 4 2 2 4" xfId="41329"/>
    <cellStyle name="Note 2 3 4 2 2 5" xfId="41330"/>
    <cellStyle name="Note 2 3 4 2 2 6" xfId="41331"/>
    <cellStyle name="Note 2 3 4 2 2 7" xfId="41332"/>
    <cellStyle name="Note 2 3 4 2 2 8" xfId="41333"/>
    <cellStyle name="Note 2 3 4 2 3" xfId="41334"/>
    <cellStyle name="Note 2 3 4 2 3 2" xfId="41335"/>
    <cellStyle name="Note 2 3 4 2 4" xfId="41336"/>
    <cellStyle name="Note 2 3 4 2 5" xfId="41337"/>
    <cellStyle name="Note 2 3 4 2 6" xfId="41338"/>
    <cellStyle name="Note 2 3 4 2 7" xfId="41339"/>
    <cellStyle name="Note 2 3 4 3" xfId="41340"/>
    <cellStyle name="Note 2 3 4 3 2" xfId="41341"/>
    <cellStyle name="Note 2 3 4 3 3" xfId="41342"/>
    <cellStyle name="Note 2 3 4 3 4" xfId="41343"/>
    <cellStyle name="Note 2 3 4 3 5" xfId="41344"/>
    <cellStyle name="Note 2 3 4 3 6" xfId="41345"/>
    <cellStyle name="Note 2 3 4 3 7" xfId="41346"/>
    <cellStyle name="Note 2 3 4 4" xfId="41347"/>
    <cellStyle name="Note 2 3 4 5" xfId="41348"/>
    <cellStyle name="Note 2 3 4 6" xfId="41349"/>
    <cellStyle name="Note 2 3 4 7" xfId="41350"/>
    <cellStyle name="Note 2 3 4 8" xfId="41351"/>
    <cellStyle name="Note 2 3 5" xfId="41352"/>
    <cellStyle name="Note 2 3 5 2" xfId="41353"/>
    <cellStyle name="Note 2 3 5 2 2" xfId="41354"/>
    <cellStyle name="Note 2 3 5 2 2 2" xfId="41355"/>
    <cellStyle name="Note 2 3 5 2 2 3" xfId="41356"/>
    <cellStyle name="Note 2 3 5 2 2 4" xfId="41357"/>
    <cellStyle name="Note 2 3 5 2 2 5" xfId="41358"/>
    <cellStyle name="Note 2 3 5 2 2 6" xfId="41359"/>
    <cellStyle name="Note 2 3 5 2 2 7" xfId="41360"/>
    <cellStyle name="Note 2 3 5 2 2 8" xfId="41361"/>
    <cellStyle name="Note 2 3 5 2 3" xfId="41362"/>
    <cellStyle name="Note 2 3 5 2 3 2" xfId="41363"/>
    <cellStyle name="Note 2 3 5 2 4" xfId="41364"/>
    <cellStyle name="Note 2 3 5 2 5" xfId="41365"/>
    <cellStyle name="Note 2 3 5 2 6" xfId="41366"/>
    <cellStyle name="Note 2 3 5 2 7" xfId="41367"/>
    <cellStyle name="Note 2 3 5 3" xfId="41368"/>
    <cellStyle name="Note 2 3 5 3 2" xfId="41369"/>
    <cellStyle name="Note 2 3 5 3 3" xfId="41370"/>
    <cellStyle name="Note 2 3 5 3 4" xfId="41371"/>
    <cellStyle name="Note 2 3 5 3 5" xfId="41372"/>
    <cellStyle name="Note 2 3 5 3 6" xfId="41373"/>
    <cellStyle name="Note 2 3 5 3 7" xfId="41374"/>
    <cellStyle name="Note 2 3 5 4" xfId="41375"/>
    <cellStyle name="Note 2 3 5 5" xfId="41376"/>
    <cellStyle name="Note 2 3 5 6" xfId="41377"/>
    <cellStyle name="Note 2 3 5 7" xfId="41378"/>
    <cellStyle name="Note 2 3 5 8" xfId="41379"/>
    <cellStyle name="Note 2 3 6" xfId="41380"/>
    <cellStyle name="Note 2 3 6 2" xfId="41381"/>
    <cellStyle name="Note 2 3 6 2 2" xfId="41382"/>
    <cellStyle name="Note 2 3 6 2 3" xfId="41383"/>
    <cellStyle name="Note 2 3 6 2 4" xfId="41384"/>
    <cellStyle name="Note 2 3 6 2 5" xfId="41385"/>
    <cellStyle name="Note 2 3 6 2 6" xfId="41386"/>
    <cellStyle name="Note 2 3 6 2 7" xfId="41387"/>
    <cellStyle name="Note 2 3 6 2 8" xfId="41388"/>
    <cellStyle name="Note 2 3 6 3" xfId="41389"/>
    <cellStyle name="Note 2 3 6 3 2" xfId="41390"/>
    <cellStyle name="Note 2 3 6 4" xfId="41391"/>
    <cellStyle name="Note 2 3 6 5" xfId="41392"/>
    <cellStyle name="Note 2 3 6 6" xfId="41393"/>
    <cellStyle name="Note 2 3 6 7" xfId="41394"/>
    <cellStyle name="Note 2 3 7" xfId="41395"/>
    <cellStyle name="Note 2 3 7 2" xfId="41396"/>
    <cellStyle name="Note 2 3 7 3" xfId="41397"/>
    <cellStyle name="Note 2 3 7 4" xfId="41398"/>
    <cellStyle name="Note 2 3 7 5" xfId="41399"/>
    <cellStyle name="Note 2 3 7 6" xfId="41400"/>
    <cellStyle name="Note 2 3 7 7" xfId="41401"/>
    <cellStyle name="Note 2 3 8" xfId="41402"/>
    <cellStyle name="Note 2 3 9" xfId="41403"/>
    <cellStyle name="Note 2 4" xfId="41404"/>
    <cellStyle name="Note 2 4 10" xfId="41405"/>
    <cellStyle name="Note 2 4 11" xfId="41406"/>
    <cellStyle name="Note 2 4 2" xfId="41407"/>
    <cellStyle name="Note 2 4 2 2" xfId="41408"/>
    <cellStyle name="Note 2 4 2 2 2" xfId="41409"/>
    <cellStyle name="Note 2 4 2 2 2 2" xfId="41410"/>
    <cellStyle name="Note 2 4 2 2 2 3" xfId="41411"/>
    <cellStyle name="Note 2 4 2 2 2 4" xfId="41412"/>
    <cellStyle name="Note 2 4 2 2 2 5" xfId="41413"/>
    <cellStyle name="Note 2 4 2 2 2 6" xfId="41414"/>
    <cellStyle name="Note 2 4 2 2 2 7" xfId="41415"/>
    <cellStyle name="Note 2 4 2 2 2 8" xfId="41416"/>
    <cellStyle name="Note 2 4 2 2 3" xfId="41417"/>
    <cellStyle name="Note 2 4 2 2 3 2" xfId="41418"/>
    <cellStyle name="Note 2 4 2 2 4" xfId="41419"/>
    <cellStyle name="Note 2 4 2 2 5" xfId="41420"/>
    <cellStyle name="Note 2 4 2 2 6" xfId="41421"/>
    <cellStyle name="Note 2 4 2 2 7" xfId="41422"/>
    <cellStyle name="Note 2 4 2 3" xfId="41423"/>
    <cellStyle name="Note 2 4 2 3 2" xfId="41424"/>
    <cellStyle name="Note 2 4 2 3 3" xfId="41425"/>
    <cellStyle name="Note 2 4 2 3 4" xfId="41426"/>
    <cellStyle name="Note 2 4 2 3 5" xfId="41427"/>
    <cellStyle name="Note 2 4 2 3 6" xfId="41428"/>
    <cellStyle name="Note 2 4 2 3 7" xfId="41429"/>
    <cellStyle name="Note 2 4 2 4" xfId="41430"/>
    <cellStyle name="Note 2 4 2 5" xfId="41431"/>
    <cellStyle name="Note 2 4 2 6" xfId="41432"/>
    <cellStyle name="Note 2 4 2 7" xfId="41433"/>
    <cellStyle name="Note 2 4 2 8" xfId="41434"/>
    <cellStyle name="Note 2 4 3" xfId="41435"/>
    <cellStyle name="Note 2 4 3 2" xfId="41436"/>
    <cellStyle name="Note 2 4 3 2 2" xfId="41437"/>
    <cellStyle name="Note 2 4 3 2 2 2" xfId="41438"/>
    <cellStyle name="Note 2 4 3 2 2 3" xfId="41439"/>
    <cellStyle name="Note 2 4 3 2 2 4" xfId="41440"/>
    <cellStyle name="Note 2 4 3 2 2 5" xfId="41441"/>
    <cellStyle name="Note 2 4 3 2 2 6" xfId="41442"/>
    <cellStyle name="Note 2 4 3 2 2 7" xfId="41443"/>
    <cellStyle name="Note 2 4 3 2 2 8" xfId="41444"/>
    <cellStyle name="Note 2 4 3 2 3" xfId="41445"/>
    <cellStyle name="Note 2 4 3 2 3 2" xfId="41446"/>
    <cellStyle name="Note 2 4 3 2 4" xfId="41447"/>
    <cellStyle name="Note 2 4 3 2 5" xfId="41448"/>
    <cellStyle name="Note 2 4 3 2 6" xfId="41449"/>
    <cellStyle name="Note 2 4 3 2 7" xfId="41450"/>
    <cellStyle name="Note 2 4 3 3" xfId="41451"/>
    <cellStyle name="Note 2 4 3 3 2" xfId="41452"/>
    <cellStyle name="Note 2 4 3 3 3" xfId="41453"/>
    <cellStyle name="Note 2 4 3 3 4" xfId="41454"/>
    <cellStyle name="Note 2 4 3 3 5" xfId="41455"/>
    <cellStyle name="Note 2 4 3 3 6" xfId="41456"/>
    <cellStyle name="Note 2 4 3 3 7" xfId="41457"/>
    <cellStyle name="Note 2 4 3 4" xfId="41458"/>
    <cellStyle name="Note 2 4 3 5" xfId="41459"/>
    <cellStyle name="Note 2 4 3 6" xfId="41460"/>
    <cellStyle name="Note 2 4 3 7" xfId="41461"/>
    <cellStyle name="Note 2 4 3 8" xfId="41462"/>
    <cellStyle name="Note 2 4 4" xfId="41463"/>
    <cellStyle name="Note 2 4 4 2" xfId="41464"/>
    <cellStyle name="Note 2 4 4 2 2" xfId="41465"/>
    <cellStyle name="Note 2 4 4 2 2 2" xfId="41466"/>
    <cellStyle name="Note 2 4 4 2 2 3" xfId="41467"/>
    <cellStyle name="Note 2 4 4 2 2 4" xfId="41468"/>
    <cellStyle name="Note 2 4 4 2 2 5" xfId="41469"/>
    <cellStyle name="Note 2 4 4 2 2 6" xfId="41470"/>
    <cellStyle name="Note 2 4 4 2 2 7" xfId="41471"/>
    <cellStyle name="Note 2 4 4 2 2 8" xfId="41472"/>
    <cellStyle name="Note 2 4 4 2 3" xfId="41473"/>
    <cellStyle name="Note 2 4 4 2 3 2" xfId="41474"/>
    <cellStyle name="Note 2 4 4 2 4" xfId="41475"/>
    <cellStyle name="Note 2 4 4 2 5" xfId="41476"/>
    <cellStyle name="Note 2 4 4 2 6" xfId="41477"/>
    <cellStyle name="Note 2 4 4 2 7" xfId="41478"/>
    <cellStyle name="Note 2 4 4 3" xfId="41479"/>
    <cellStyle name="Note 2 4 4 3 2" xfId="41480"/>
    <cellStyle name="Note 2 4 4 3 3" xfId="41481"/>
    <cellStyle name="Note 2 4 4 3 4" xfId="41482"/>
    <cellStyle name="Note 2 4 4 3 5" xfId="41483"/>
    <cellStyle name="Note 2 4 4 3 6" xfId="41484"/>
    <cellStyle name="Note 2 4 4 3 7" xfId="41485"/>
    <cellStyle name="Note 2 4 4 4" xfId="41486"/>
    <cellStyle name="Note 2 4 4 5" xfId="41487"/>
    <cellStyle name="Note 2 4 4 6" xfId="41488"/>
    <cellStyle name="Note 2 4 4 7" xfId="41489"/>
    <cellStyle name="Note 2 4 4 8" xfId="41490"/>
    <cellStyle name="Note 2 4 5" xfId="41491"/>
    <cellStyle name="Note 2 4 5 2" xfId="41492"/>
    <cellStyle name="Note 2 4 5 2 2" xfId="41493"/>
    <cellStyle name="Note 2 4 5 2 3" xfId="41494"/>
    <cellStyle name="Note 2 4 5 2 4" xfId="41495"/>
    <cellStyle name="Note 2 4 5 2 5" xfId="41496"/>
    <cellStyle name="Note 2 4 5 2 6" xfId="41497"/>
    <cellStyle name="Note 2 4 5 2 7" xfId="41498"/>
    <cellStyle name="Note 2 4 5 2 8" xfId="41499"/>
    <cellStyle name="Note 2 4 5 3" xfId="41500"/>
    <cellStyle name="Note 2 4 5 3 2" xfId="41501"/>
    <cellStyle name="Note 2 4 5 4" xfId="41502"/>
    <cellStyle name="Note 2 4 5 5" xfId="41503"/>
    <cellStyle name="Note 2 4 5 6" xfId="41504"/>
    <cellStyle name="Note 2 4 5 7" xfId="41505"/>
    <cellStyle name="Note 2 4 6" xfId="41506"/>
    <cellStyle name="Note 2 4 6 2" xfId="41507"/>
    <cellStyle name="Note 2 4 6 3" xfId="41508"/>
    <cellStyle name="Note 2 4 6 4" xfId="41509"/>
    <cellStyle name="Note 2 4 6 5" xfId="41510"/>
    <cellStyle name="Note 2 4 6 6" xfId="41511"/>
    <cellStyle name="Note 2 4 6 7" xfId="41512"/>
    <cellStyle name="Note 2 4 7" xfId="41513"/>
    <cellStyle name="Note 2 4 8" xfId="41514"/>
    <cellStyle name="Note 2 4 9" xfId="41515"/>
    <cellStyle name="Note 2 5" xfId="41516"/>
    <cellStyle name="Note 2 5 10" xfId="41517"/>
    <cellStyle name="Note 2 5 11" xfId="41518"/>
    <cellStyle name="Note 2 5 2" xfId="41519"/>
    <cellStyle name="Note 2 5 2 2" xfId="41520"/>
    <cellStyle name="Note 2 5 2 2 2" xfId="41521"/>
    <cellStyle name="Note 2 5 2 2 2 2" xfId="41522"/>
    <cellStyle name="Note 2 5 2 2 2 3" xfId="41523"/>
    <cellStyle name="Note 2 5 2 2 2 4" xfId="41524"/>
    <cellStyle name="Note 2 5 2 2 2 5" xfId="41525"/>
    <cellStyle name="Note 2 5 2 2 2 6" xfId="41526"/>
    <cellStyle name="Note 2 5 2 2 2 7" xfId="41527"/>
    <cellStyle name="Note 2 5 2 2 2 8" xfId="41528"/>
    <cellStyle name="Note 2 5 2 2 3" xfId="41529"/>
    <cellStyle name="Note 2 5 2 2 3 2" xfId="41530"/>
    <cellStyle name="Note 2 5 2 2 4" xfId="41531"/>
    <cellStyle name="Note 2 5 2 2 5" xfId="41532"/>
    <cellStyle name="Note 2 5 2 2 6" xfId="41533"/>
    <cellStyle name="Note 2 5 2 2 7" xfId="41534"/>
    <cellStyle name="Note 2 5 2 3" xfId="41535"/>
    <cellStyle name="Note 2 5 2 3 2" xfId="41536"/>
    <cellStyle name="Note 2 5 2 3 3" xfId="41537"/>
    <cellStyle name="Note 2 5 2 3 4" xfId="41538"/>
    <cellStyle name="Note 2 5 2 3 5" xfId="41539"/>
    <cellStyle name="Note 2 5 2 3 6" xfId="41540"/>
    <cellStyle name="Note 2 5 2 3 7" xfId="41541"/>
    <cellStyle name="Note 2 5 2 4" xfId="41542"/>
    <cellStyle name="Note 2 5 2 5" xfId="41543"/>
    <cellStyle name="Note 2 5 2 6" xfId="41544"/>
    <cellStyle name="Note 2 5 2 7" xfId="41545"/>
    <cellStyle name="Note 2 5 2 8" xfId="41546"/>
    <cellStyle name="Note 2 5 3" xfId="41547"/>
    <cellStyle name="Note 2 5 3 2" xfId="41548"/>
    <cellStyle name="Note 2 5 3 2 2" xfId="41549"/>
    <cellStyle name="Note 2 5 3 2 2 2" xfId="41550"/>
    <cellStyle name="Note 2 5 3 2 2 3" xfId="41551"/>
    <cellStyle name="Note 2 5 3 2 2 4" xfId="41552"/>
    <cellStyle name="Note 2 5 3 2 2 5" xfId="41553"/>
    <cellStyle name="Note 2 5 3 2 2 6" xfId="41554"/>
    <cellStyle name="Note 2 5 3 2 2 7" xfId="41555"/>
    <cellStyle name="Note 2 5 3 2 2 8" xfId="41556"/>
    <cellStyle name="Note 2 5 3 2 3" xfId="41557"/>
    <cellStyle name="Note 2 5 3 2 3 2" xfId="41558"/>
    <cellStyle name="Note 2 5 3 2 4" xfId="41559"/>
    <cellStyle name="Note 2 5 3 2 5" xfId="41560"/>
    <cellStyle name="Note 2 5 3 2 6" xfId="41561"/>
    <cellStyle name="Note 2 5 3 2 7" xfId="41562"/>
    <cellStyle name="Note 2 5 3 3" xfId="41563"/>
    <cellStyle name="Note 2 5 3 3 2" xfId="41564"/>
    <cellStyle name="Note 2 5 3 3 3" xfId="41565"/>
    <cellStyle name="Note 2 5 3 3 4" xfId="41566"/>
    <cellStyle name="Note 2 5 3 3 5" xfId="41567"/>
    <cellStyle name="Note 2 5 3 3 6" xfId="41568"/>
    <cellStyle name="Note 2 5 3 3 7" xfId="41569"/>
    <cellStyle name="Note 2 5 3 4" xfId="41570"/>
    <cellStyle name="Note 2 5 3 5" xfId="41571"/>
    <cellStyle name="Note 2 5 3 6" xfId="41572"/>
    <cellStyle name="Note 2 5 3 7" xfId="41573"/>
    <cellStyle name="Note 2 5 3 8" xfId="41574"/>
    <cellStyle name="Note 2 5 4" xfId="41575"/>
    <cellStyle name="Note 2 5 4 2" xfId="41576"/>
    <cellStyle name="Note 2 5 4 2 2" xfId="41577"/>
    <cellStyle name="Note 2 5 4 2 2 2" xfId="41578"/>
    <cellStyle name="Note 2 5 4 2 2 3" xfId="41579"/>
    <cellStyle name="Note 2 5 4 2 2 4" xfId="41580"/>
    <cellStyle name="Note 2 5 4 2 2 5" xfId="41581"/>
    <cellStyle name="Note 2 5 4 2 2 6" xfId="41582"/>
    <cellStyle name="Note 2 5 4 2 2 7" xfId="41583"/>
    <cellStyle name="Note 2 5 4 2 2 8" xfId="41584"/>
    <cellStyle name="Note 2 5 4 2 3" xfId="41585"/>
    <cellStyle name="Note 2 5 4 2 3 2" xfId="41586"/>
    <cellStyle name="Note 2 5 4 2 4" xfId="41587"/>
    <cellStyle name="Note 2 5 4 2 5" xfId="41588"/>
    <cellStyle name="Note 2 5 4 2 6" xfId="41589"/>
    <cellStyle name="Note 2 5 4 2 7" xfId="41590"/>
    <cellStyle name="Note 2 5 4 3" xfId="41591"/>
    <cellStyle name="Note 2 5 4 3 2" xfId="41592"/>
    <cellStyle name="Note 2 5 4 3 3" xfId="41593"/>
    <cellStyle name="Note 2 5 4 3 4" xfId="41594"/>
    <cellStyle name="Note 2 5 4 3 5" xfId="41595"/>
    <cellStyle name="Note 2 5 4 3 6" xfId="41596"/>
    <cellStyle name="Note 2 5 4 3 7" xfId="41597"/>
    <cellStyle name="Note 2 5 4 4" xfId="41598"/>
    <cellStyle name="Note 2 5 4 5" xfId="41599"/>
    <cellStyle name="Note 2 5 4 6" xfId="41600"/>
    <cellStyle name="Note 2 5 4 7" xfId="41601"/>
    <cellStyle name="Note 2 5 4 8" xfId="41602"/>
    <cellStyle name="Note 2 5 5" xfId="41603"/>
    <cellStyle name="Note 2 5 5 2" xfId="41604"/>
    <cellStyle name="Note 2 5 5 2 2" xfId="41605"/>
    <cellStyle name="Note 2 5 5 2 3" xfId="41606"/>
    <cellStyle name="Note 2 5 5 2 4" xfId="41607"/>
    <cellStyle name="Note 2 5 5 2 5" xfId="41608"/>
    <cellStyle name="Note 2 5 5 2 6" xfId="41609"/>
    <cellStyle name="Note 2 5 5 2 7" xfId="41610"/>
    <cellStyle name="Note 2 5 5 2 8" xfId="41611"/>
    <cellStyle name="Note 2 5 5 3" xfId="41612"/>
    <cellStyle name="Note 2 5 5 3 2" xfId="41613"/>
    <cellStyle name="Note 2 5 5 4" xfId="41614"/>
    <cellStyle name="Note 2 5 5 5" xfId="41615"/>
    <cellStyle name="Note 2 5 5 6" xfId="41616"/>
    <cellStyle name="Note 2 5 5 7" xfId="41617"/>
    <cellStyle name="Note 2 5 6" xfId="41618"/>
    <cellStyle name="Note 2 5 6 2" xfId="41619"/>
    <cellStyle name="Note 2 5 6 3" xfId="41620"/>
    <cellStyle name="Note 2 5 6 4" xfId="41621"/>
    <cellStyle name="Note 2 5 6 5" xfId="41622"/>
    <cellStyle name="Note 2 5 6 6" xfId="41623"/>
    <cellStyle name="Note 2 5 6 7" xfId="41624"/>
    <cellStyle name="Note 2 5 7" xfId="41625"/>
    <cellStyle name="Note 2 5 8" xfId="41626"/>
    <cellStyle name="Note 2 5 9" xfId="41627"/>
    <cellStyle name="Note 2 6" xfId="41628"/>
    <cellStyle name="Note 2 6 2" xfId="41629"/>
    <cellStyle name="Note 2 6 2 2" xfId="41630"/>
    <cellStyle name="Note 2 6 2 2 2" xfId="41631"/>
    <cellStyle name="Note 2 6 2 2 3" xfId="41632"/>
    <cellStyle name="Note 2 6 2 2 4" xfId="41633"/>
    <cellStyle name="Note 2 6 2 2 5" xfId="41634"/>
    <cellStyle name="Note 2 6 2 2 6" xfId="41635"/>
    <cellStyle name="Note 2 6 2 2 7" xfId="41636"/>
    <cellStyle name="Note 2 6 2 2 8" xfId="41637"/>
    <cellStyle name="Note 2 6 2 3" xfId="41638"/>
    <cellStyle name="Note 2 6 2 3 2" xfId="41639"/>
    <cellStyle name="Note 2 6 2 4" xfId="41640"/>
    <cellStyle name="Note 2 6 2 5" xfId="41641"/>
    <cellStyle name="Note 2 6 2 6" xfId="41642"/>
    <cellStyle name="Note 2 6 2 7" xfId="41643"/>
    <cellStyle name="Note 2 6 3" xfId="41644"/>
    <cellStyle name="Note 2 6 3 2" xfId="41645"/>
    <cellStyle name="Note 2 6 3 3" xfId="41646"/>
    <cellStyle name="Note 2 6 3 4" xfId="41647"/>
    <cellStyle name="Note 2 6 3 5" xfId="41648"/>
    <cellStyle name="Note 2 6 3 6" xfId="41649"/>
    <cellStyle name="Note 2 6 3 7" xfId="41650"/>
    <cellStyle name="Note 2 6 4" xfId="41651"/>
    <cellStyle name="Note 2 6 5" xfId="41652"/>
    <cellStyle name="Note 2 6 6" xfId="41653"/>
    <cellStyle name="Note 2 6 7" xfId="41654"/>
    <cellStyle name="Note 2 6 8" xfId="41655"/>
    <cellStyle name="Note 2 7" xfId="41656"/>
    <cellStyle name="Note 2 7 2" xfId="41657"/>
    <cellStyle name="Note 2 7 2 2" xfId="41658"/>
    <cellStyle name="Note 2 7 2 2 2" xfId="41659"/>
    <cellStyle name="Note 2 7 2 2 3" xfId="41660"/>
    <cellStyle name="Note 2 7 2 2 4" xfId="41661"/>
    <cellStyle name="Note 2 7 2 2 5" xfId="41662"/>
    <cellStyle name="Note 2 7 2 2 6" xfId="41663"/>
    <cellStyle name="Note 2 7 2 2 7" xfId="41664"/>
    <cellStyle name="Note 2 7 2 2 8" xfId="41665"/>
    <cellStyle name="Note 2 7 2 3" xfId="41666"/>
    <cellStyle name="Note 2 7 2 3 2" xfId="41667"/>
    <cellStyle name="Note 2 7 2 4" xfId="41668"/>
    <cellStyle name="Note 2 7 2 5" xfId="41669"/>
    <cellStyle name="Note 2 7 2 6" xfId="41670"/>
    <cellStyle name="Note 2 7 2 7" xfId="41671"/>
    <cellStyle name="Note 2 7 3" xfId="41672"/>
    <cellStyle name="Note 2 7 3 2" xfId="41673"/>
    <cellStyle name="Note 2 7 3 3" xfId="41674"/>
    <cellStyle name="Note 2 7 3 4" xfId="41675"/>
    <cellStyle name="Note 2 7 3 5" xfId="41676"/>
    <cellStyle name="Note 2 7 3 6" xfId="41677"/>
    <cellStyle name="Note 2 7 3 7" xfId="41678"/>
    <cellStyle name="Note 2 7 4" xfId="41679"/>
    <cellStyle name="Note 2 7 5" xfId="41680"/>
    <cellStyle name="Note 2 7 6" xfId="41681"/>
    <cellStyle name="Note 2 7 7" xfId="41682"/>
    <cellStyle name="Note 2 7 8" xfId="41683"/>
    <cellStyle name="Note 2 8" xfId="41684"/>
    <cellStyle name="Note 2 8 2" xfId="41685"/>
    <cellStyle name="Note 2 8 2 2" xfId="41686"/>
    <cellStyle name="Note 2 8 2 2 2" xfId="41687"/>
    <cellStyle name="Note 2 8 2 2 3" xfId="41688"/>
    <cellStyle name="Note 2 8 2 2 4" xfId="41689"/>
    <cellStyle name="Note 2 8 2 2 5" xfId="41690"/>
    <cellStyle name="Note 2 8 2 2 6" xfId="41691"/>
    <cellStyle name="Note 2 8 2 2 7" xfId="41692"/>
    <cellStyle name="Note 2 8 2 2 8" xfId="41693"/>
    <cellStyle name="Note 2 8 2 3" xfId="41694"/>
    <cellStyle name="Note 2 8 2 3 2" xfId="41695"/>
    <cellStyle name="Note 2 8 2 4" xfId="41696"/>
    <cellStyle name="Note 2 8 2 5" xfId="41697"/>
    <cellStyle name="Note 2 8 2 6" xfId="41698"/>
    <cellStyle name="Note 2 8 2 7" xfId="41699"/>
    <cellStyle name="Note 2 8 3" xfId="41700"/>
    <cellStyle name="Note 2 8 3 2" xfId="41701"/>
    <cellStyle name="Note 2 8 3 3" xfId="41702"/>
    <cellStyle name="Note 2 8 3 4" xfId="41703"/>
    <cellStyle name="Note 2 8 3 5" xfId="41704"/>
    <cellStyle name="Note 2 8 3 6" xfId="41705"/>
    <cellStyle name="Note 2 8 3 7" xfId="41706"/>
    <cellStyle name="Note 2 8 4" xfId="41707"/>
    <cellStyle name="Note 2 8 5" xfId="41708"/>
    <cellStyle name="Note 2 8 6" xfId="41709"/>
    <cellStyle name="Note 2 8 7" xfId="41710"/>
    <cellStyle name="Note 2 8 8" xfId="41711"/>
    <cellStyle name="Note 2 9" xfId="41712"/>
    <cellStyle name="Note 2 9 2" xfId="41713"/>
    <cellStyle name="Note 2 9 2 2" xfId="41714"/>
    <cellStyle name="Note 2 9 2 3" xfId="41715"/>
    <cellStyle name="Note 2 9 2 4" xfId="41716"/>
    <cellStyle name="Note 2 9 2 5" xfId="41717"/>
    <cellStyle name="Note 2 9 2 6" xfId="41718"/>
    <cellStyle name="Note 2 9 2 7" xfId="41719"/>
    <cellStyle name="Note 2 9 2 8" xfId="41720"/>
    <cellStyle name="Note 2 9 3" xfId="41721"/>
    <cellStyle name="Note 2 9 3 2" xfId="41722"/>
    <cellStyle name="Note 2 9 4" xfId="41723"/>
    <cellStyle name="Note 2 9 5" xfId="41724"/>
    <cellStyle name="Note 2 9 6" xfId="41725"/>
    <cellStyle name="Note 2 9 7" xfId="41726"/>
    <cellStyle name="Note 20" xfId="41727"/>
    <cellStyle name="Note 21" xfId="41728"/>
    <cellStyle name="Note 22" xfId="41729"/>
    <cellStyle name="Note 23" xfId="41730"/>
    <cellStyle name="Note 24" xfId="41731"/>
    <cellStyle name="Note 3" xfId="41732"/>
    <cellStyle name="Note 3 10" xfId="41733"/>
    <cellStyle name="Note 3 11" xfId="41734"/>
    <cellStyle name="Note 3 12" xfId="41735"/>
    <cellStyle name="Note 3 13" xfId="41736"/>
    <cellStyle name="Note 3 14" xfId="41737"/>
    <cellStyle name="Note 3 2" xfId="41738"/>
    <cellStyle name="Note 3 2 10" xfId="41739"/>
    <cellStyle name="Note 3 2 11" xfId="41740"/>
    <cellStyle name="Note 3 2 12" xfId="41741"/>
    <cellStyle name="Note 3 2 2" xfId="41742"/>
    <cellStyle name="Note 3 2 2 10" xfId="41743"/>
    <cellStyle name="Note 3 2 2 11" xfId="41744"/>
    <cellStyle name="Note 3 2 2 2" xfId="41745"/>
    <cellStyle name="Note 3 2 2 2 2" xfId="41746"/>
    <cellStyle name="Note 3 2 2 2 2 2" xfId="41747"/>
    <cellStyle name="Note 3 2 2 2 2 2 2" xfId="41748"/>
    <cellStyle name="Note 3 2 2 2 2 2 3" xfId="41749"/>
    <cellStyle name="Note 3 2 2 2 2 2 4" xfId="41750"/>
    <cellStyle name="Note 3 2 2 2 2 2 5" xfId="41751"/>
    <cellStyle name="Note 3 2 2 2 2 2 6" xfId="41752"/>
    <cellStyle name="Note 3 2 2 2 2 2 7" xfId="41753"/>
    <cellStyle name="Note 3 2 2 2 2 2 8" xfId="41754"/>
    <cellStyle name="Note 3 2 2 2 2 3" xfId="41755"/>
    <cellStyle name="Note 3 2 2 2 2 3 2" xfId="41756"/>
    <cellStyle name="Note 3 2 2 2 2 4" xfId="41757"/>
    <cellStyle name="Note 3 2 2 2 2 5" xfId="41758"/>
    <cellStyle name="Note 3 2 2 2 2 6" xfId="41759"/>
    <cellStyle name="Note 3 2 2 2 2 7" xfId="41760"/>
    <cellStyle name="Note 3 2 2 2 3" xfId="41761"/>
    <cellStyle name="Note 3 2 2 2 3 2" xfId="41762"/>
    <cellStyle name="Note 3 2 2 2 3 3" xfId="41763"/>
    <cellStyle name="Note 3 2 2 2 3 4" xfId="41764"/>
    <cellStyle name="Note 3 2 2 2 3 5" xfId="41765"/>
    <cellStyle name="Note 3 2 2 2 3 6" xfId="41766"/>
    <cellStyle name="Note 3 2 2 2 3 7" xfId="41767"/>
    <cellStyle name="Note 3 2 2 2 4" xfId="41768"/>
    <cellStyle name="Note 3 2 2 2 5" xfId="41769"/>
    <cellStyle name="Note 3 2 2 2 6" xfId="41770"/>
    <cellStyle name="Note 3 2 2 2 7" xfId="41771"/>
    <cellStyle name="Note 3 2 2 2 8" xfId="41772"/>
    <cellStyle name="Note 3 2 2 3" xfId="41773"/>
    <cellStyle name="Note 3 2 2 3 2" xfId="41774"/>
    <cellStyle name="Note 3 2 2 3 2 2" xfId="41775"/>
    <cellStyle name="Note 3 2 2 3 2 2 2" xfId="41776"/>
    <cellStyle name="Note 3 2 2 3 2 2 3" xfId="41777"/>
    <cellStyle name="Note 3 2 2 3 2 2 4" xfId="41778"/>
    <cellStyle name="Note 3 2 2 3 2 2 5" xfId="41779"/>
    <cellStyle name="Note 3 2 2 3 2 2 6" xfId="41780"/>
    <cellStyle name="Note 3 2 2 3 2 2 7" xfId="41781"/>
    <cellStyle name="Note 3 2 2 3 2 2 8" xfId="41782"/>
    <cellStyle name="Note 3 2 2 3 2 3" xfId="41783"/>
    <cellStyle name="Note 3 2 2 3 2 3 2" xfId="41784"/>
    <cellStyle name="Note 3 2 2 3 2 4" xfId="41785"/>
    <cellStyle name="Note 3 2 2 3 2 5" xfId="41786"/>
    <cellStyle name="Note 3 2 2 3 2 6" xfId="41787"/>
    <cellStyle name="Note 3 2 2 3 2 7" xfId="41788"/>
    <cellStyle name="Note 3 2 2 3 3" xfId="41789"/>
    <cellStyle name="Note 3 2 2 3 3 2" xfId="41790"/>
    <cellStyle name="Note 3 2 2 3 3 3" xfId="41791"/>
    <cellStyle name="Note 3 2 2 3 3 4" xfId="41792"/>
    <cellStyle name="Note 3 2 2 3 3 5" xfId="41793"/>
    <cellStyle name="Note 3 2 2 3 3 6" xfId="41794"/>
    <cellStyle name="Note 3 2 2 3 3 7" xfId="41795"/>
    <cellStyle name="Note 3 2 2 3 4" xfId="41796"/>
    <cellStyle name="Note 3 2 2 3 5" xfId="41797"/>
    <cellStyle name="Note 3 2 2 3 6" xfId="41798"/>
    <cellStyle name="Note 3 2 2 3 7" xfId="41799"/>
    <cellStyle name="Note 3 2 2 3 8" xfId="41800"/>
    <cellStyle name="Note 3 2 2 4" xfId="41801"/>
    <cellStyle name="Note 3 2 2 4 2" xfId="41802"/>
    <cellStyle name="Note 3 2 2 4 2 2" xfId="41803"/>
    <cellStyle name="Note 3 2 2 4 2 2 2" xfId="41804"/>
    <cellStyle name="Note 3 2 2 4 2 2 3" xfId="41805"/>
    <cellStyle name="Note 3 2 2 4 2 2 4" xfId="41806"/>
    <cellStyle name="Note 3 2 2 4 2 2 5" xfId="41807"/>
    <cellStyle name="Note 3 2 2 4 2 2 6" xfId="41808"/>
    <cellStyle name="Note 3 2 2 4 2 2 7" xfId="41809"/>
    <cellStyle name="Note 3 2 2 4 2 2 8" xfId="41810"/>
    <cellStyle name="Note 3 2 2 4 2 3" xfId="41811"/>
    <cellStyle name="Note 3 2 2 4 2 3 2" xfId="41812"/>
    <cellStyle name="Note 3 2 2 4 2 4" xfId="41813"/>
    <cellStyle name="Note 3 2 2 4 2 5" xfId="41814"/>
    <cellStyle name="Note 3 2 2 4 2 6" xfId="41815"/>
    <cellStyle name="Note 3 2 2 4 2 7" xfId="41816"/>
    <cellStyle name="Note 3 2 2 4 3" xfId="41817"/>
    <cellStyle name="Note 3 2 2 4 3 2" xfId="41818"/>
    <cellStyle name="Note 3 2 2 4 3 3" xfId="41819"/>
    <cellStyle name="Note 3 2 2 4 3 4" xfId="41820"/>
    <cellStyle name="Note 3 2 2 4 3 5" xfId="41821"/>
    <cellStyle name="Note 3 2 2 4 3 6" xfId="41822"/>
    <cellStyle name="Note 3 2 2 4 3 7" xfId="41823"/>
    <cellStyle name="Note 3 2 2 4 4" xfId="41824"/>
    <cellStyle name="Note 3 2 2 4 5" xfId="41825"/>
    <cellStyle name="Note 3 2 2 4 6" xfId="41826"/>
    <cellStyle name="Note 3 2 2 4 7" xfId="41827"/>
    <cellStyle name="Note 3 2 2 4 8" xfId="41828"/>
    <cellStyle name="Note 3 2 2 5" xfId="41829"/>
    <cellStyle name="Note 3 2 2 5 2" xfId="41830"/>
    <cellStyle name="Note 3 2 2 5 2 2" xfId="41831"/>
    <cellStyle name="Note 3 2 2 5 2 3" xfId="41832"/>
    <cellStyle name="Note 3 2 2 5 2 4" xfId="41833"/>
    <cellStyle name="Note 3 2 2 5 2 5" xfId="41834"/>
    <cellStyle name="Note 3 2 2 5 2 6" xfId="41835"/>
    <cellStyle name="Note 3 2 2 5 2 7" xfId="41836"/>
    <cellStyle name="Note 3 2 2 5 2 8" xfId="41837"/>
    <cellStyle name="Note 3 2 2 5 3" xfId="41838"/>
    <cellStyle name="Note 3 2 2 5 3 2" xfId="41839"/>
    <cellStyle name="Note 3 2 2 5 4" xfId="41840"/>
    <cellStyle name="Note 3 2 2 5 5" xfId="41841"/>
    <cellStyle name="Note 3 2 2 5 6" xfId="41842"/>
    <cellStyle name="Note 3 2 2 5 7" xfId="41843"/>
    <cellStyle name="Note 3 2 2 6" xfId="41844"/>
    <cellStyle name="Note 3 2 2 6 2" xfId="41845"/>
    <cellStyle name="Note 3 2 2 6 3" xfId="41846"/>
    <cellStyle name="Note 3 2 2 6 4" xfId="41847"/>
    <cellStyle name="Note 3 2 2 6 5" xfId="41848"/>
    <cellStyle name="Note 3 2 2 6 6" xfId="41849"/>
    <cellStyle name="Note 3 2 2 6 7" xfId="41850"/>
    <cellStyle name="Note 3 2 2 7" xfId="41851"/>
    <cellStyle name="Note 3 2 2 8" xfId="41852"/>
    <cellStyle name="Note 3 2 2 9" xfId="41853"/>
    <cellStyle name="Note 3 2 3" xfId="41854"/>
    <cellStyle name="Note 3 2 3 2" xfId="41855"/>
    <cellStyle name="Note 3 2 3 2 2" xfId="41856"/>
    <cellStyle name="Note 3 2 3 2 2 2" xfId="41857"/>
    <cellStyle name="Note 3 2 3 2 2 3" xfId="41858"/>
    <cellStyle name="Note 3 2 3 2 2 4" xfId="41859"/>
    <cellStyle name="Note 3 2 3 2 2 5" xfId="41860"/>
    <cellStyle name="Note 3 2 3 2 2 6" xfId="41861"/>
    <cellStyle name="Note 3 2 3 2 2 7" xfId="41862"/>
    <cellStyle name="Note 3 2 3 2 2 8" xfId="41863"/>
    <cellStyle name="Note 3 2 3 2 3" xfId="41864"/>
    <cellStyle name="Note 3 2 3 2 3 2" xfId="41865"/>
    <cellStyle name="Note 3 2 3 2 4" xfId="41866"/>
    <cellStyle name="Note 3 2 3 2 5" xfId="41867"/>
    <cellStyle name="Note 3 2 3 2 6" xfId="41868"/>
    <cellStyle name="Note 3 2 3 2 7" xfId="41869"/>
    <cellStyle name="Note 3 2 3 3" xfId="41870"/>
    <cellStyle name="Note 3 2 3 3 2" xfId="41871"/>
    <cellStyle name="Note 3 2 3 3 3" xfId="41872"/>
    <cellStyle name="Note 3 2 3 3 4" xfId="41873"/>
    <cellStyle name="Note 3 2 3 3 5" xfId="41874"/>
    <cellStyle name="Note 3 2 3 3 6" xfId="41875"/>
    <cellStyle name="Note 3 2 3 3 7" xfId="41876"/>
    <cellStyle name="Note 3 2 3 4" xfId="41877"/>
    <cellStyle name="Note 3 2 3 5" xfId="41878"/>
    <cellStyle name="Note 3 2 3 6" xfId="41879"/>
    <cellStyle name="Note 3 2 3 7" xfId="41880"/>
    <cellStyle name="Note 3 2 3 8" xfId="41881"/>
    <cellStyle name="Note 3 2 4" xfId="41882"/>
    <cellStyle name="Note 3 2 4 2" xfId="41883"/>
    <cellStyle name="Note 3 2 4 2 2" xfId="41884"/>
    <cellStyle name="Note 3 2 4 2 2 2" xfId="41885"/>
    <cellStyle name="Note 3 2 4 2 2 3" xfId="41886"/>
    <cellStyle name="Note 3 2 4 2 2 4" xfId="41887"/>
    <cellStyle name="Note 3 2 4 2 2 5" xfId="41888"/>
    <cellStyle name="Note 3 2 4 2 2 6" xfId="41889"/>
    <cellStyle name="Note 3 2 4 2 2 7" xfId="41890"/>
    <cellStyle name="Note 3 2 4 2 2 8" xfId="41891"/>
    <cellStyle name="Note 3 2 4 2 3" xfId="41892"/>
    <cellStyle name="Note 3 2 4 2 3 2" xfId="41893"/>
    <cellStyle name="Note 3 2 4 2 4" xfId="41894"/>
    <cellStyle name="Note 3 2 4 2 5" xfId="41895"/>
    <cellStyle name="Note 3 2 4 2 6" xfId="41896"/>
    <cellStyle name="Note 3 2 4 2 7" xfId="41897"/>
    <cellStyle name="Note 3 2 4 3" xfId="41898"/>
    <cellStyle name="Note 3 2 4 3 2" xfId="41899"/>
    <cellStyle name="Note 3 2 4 3 3" xfId="41900"/>
    <cellStyle name="Note 3 2 4 3 4" xfId="41901"/>
    <cellStyle name="Note 3 2 4 3 5" xfId="41902"/>
    <cellStyle name="Note 3 2 4 3 6" xfId="41903"/>
    <cellStyle name="Note 3 2 4 3 7" xfId="41904"/>
    <cellStyle name="Note 3 2 4 4" xfId="41905"/>
    <cellStyle name="Note 3 2 4 5" xfId="41906"/>
    <cellStyle name="Note 3 2 4 6" xfId="41907"/>
    <cellStyle name="Note 3 2 4 7" xfId="41908"/>
    <cellStyle name="Note 3 2 4 8" xfId="41909"/>
    <cellStyle name="Note 3 2 5" xfId="41910"/>
    <cellStyle name="Note 3 2 5 2" xfId="41911"/>
    <cellStyle name="Note 3 2 5 2 2" xfId="41912"/>
    <cellStyle name="Note 3 2 5 2 2 2" xfId="41913"/>
    <cellStyle name="Note 3 2 5 2 2 3" xfId="41914"/>
    <cellStyle name="Note 3 2 5 2 2 4" xfId="41915"/>
    <cellStyle name="Note 3 2 5 2 2 5" xfId="41916"/>
    <cellStyle name="Note 3 2 5 2 2 6" xfId="41917"/>
    <cellStyle name="Note 3 2 5 2 2 7" xfId="41918"/>
    <cellStyle name="Note 3 2 5 2 2 8" xfId="41919"/>
    <cellStyle name="Note 3 2 5 2 3" xfId="41920"/>
    <cellStyle name="Note 3 2 5 2 3 2" xfId="41921"/>
    <cellStyle name="Note 3 2 5 2 4" xfId="41922"/>
    <cellStyle name="Note 3 2 5 2 5" xfId="41923"/>
    <cellStyle name="Note 3 2 5 2 6" xfId="41924"/>
    <cellStyle name="Note 3 2 5 2 7" xfId="41925"/>
    <cellStyle name="Note 3 2 5 3" xfId="41926"/>
    <cellStyle name="Note 3 2 5 3 2" xfId="41927"/>
    <cellStyle name="Note 3 2 5 3 3" xfId="41928"/>
    <cellStyle name="Note 3 2 5 3 4" xfId="41929"/>
    <cellStyle name="Note 3 2 5 3 5" xfId="41930"/>
    <cellStyle name="Note 3 2 5 3 6" xfId="41931"/>
    <cellStyle name="Note 3 2 5 3 7" xfId="41932"/>
    <cellStyle name="Note 3 2 5 4" xfId="41933"/>
    <cellStyle name="Note 3 2 5 5" xfId="41934"/>
    <cellStyle name="Note 3 2 5 6" xfId="41935"/>
    <cellStyle name="Note 3 2 5 7" xfId="41936"/>
    <cellStyle name="Note 3 2 5 8" xfId="41937"/>
    <cellStyle name="Note 3 2 6" xfId="41938"/>
    <cellStyle name="Note 3 2 6 2" xfId="41939"/>
    <cellStyle name="Note 3 2 6 2 2" xfId="41940"/>
    <cellStyle name="Note 3 2 6 2 3" xfId="41941"/>
    <cellStyle name="Note 3 2 6 2 4" xfId="41942"/>
    <cellStyle name="Note 3 2 6 2 5" xfId="41943"/>
    <cellStyle name="Note 3 2 6 2 6" xfId="41944"/>
    <cellStyle name="Note 3 2 6 2 7" xfId="41945"/>
    <cellStyle name="Note 3 2 6 2 8" xfId="41946"/>
    <cellStyle name="Note 3 2 6 3" xfId="41947"/>
    <cellStyle name="Note 3 2 6 3 2" xfId="41948"/>
    <cellStyle name="Note 3 2 6 4" xfId="41949"/>
    <cellStyle name="Note 3 2 6 5" xfId="41950"/>
    <cellStyle name="Note 3 2 6 6" xfId="41951"/>
    <cellStyle name="Note 3 2 6 7" xfId="41952"/>
    <cellStyle name="Note 3 2 7" xfId="41953"/>
    <cellStyle name="Note 3 2 7 2" xfId="41954"/>
    <cellStyle name="Note 3 2 7 3" xfId="41955"/>
    <cellStyle name="Note 3 2 7 4" xfId="41956"/>
    <cellStyle name="Note 3 2 7 5" xfId="41957"/>
    <cellStyle name="Note 3 2 7 6" xfId="41958"/>
    <cellStyle name="Note 3 2 7 7" xfId="41959"/>
    <cellStyle name="Note 3 2 8" xfId="41960"/>
    <cellStyle name="Note 3 2 9" xfId="41961"/>
    <cellStyle name="Note 3 3" xfId="41962"/>
    <cellStyle name="Note 3 3 10" xfId="41963"/>
    <cellStyle name="Note 3 3 11" xfId="41964"/>
    <cellStyle name="Note 3 3 2" xfId="41965"/>
    <cellStyle name="Note 3 3 2 2" xfId="41966"/>
    <cellStyle name="Note 3 3 2 2 2" xfId="41967"/>
    <cellStyle name="Note 3 3 2 2 2 2" xfId="41968"/>
    <cellStyle name="Note 3 3 2 2 2 3" xfId="41969"/>
    <cellStyle name="Note 3 3 2 2 2 4" xfId="41970"/>
    <cellStyle name="Note 3 3 2 2 2 5" xfId="41971"/>
    <cellStyle name="Note 3 3 2 2 2 6" xfId="41972"/>
    <cellStyle name="Note 3 3 2 2 2 7" xfId="41973"/>
    <cellStyle name="Note 3 3 2 2 2 8" xfId="41974"/>
    <cellStyle name="Note 3 3 2 2 3" xfId="41975"/>
    <cellStyle name="Note 3 3 2 2 3 2" xfId="41976"/>
    <cellStyle name="Note 3 3 2 2 4" xfId="41977"/>
    <cellStyle name="Note 3 3 2 2 5" xfId="41978"/>
    <cellStyle name="Note 3 3 2 2 6" xfId="41979"/>
    <cellStyle name="Note 3 3 2 2 7" xfId="41980"/>
    <cellStyle name="Note 3 3 2 3" xfId="41981"/>
    <cellStyle name="Note 3 3 2 3 2" xfId="41982"/>
    <cellStyle name="Note 3 3 2 3 3" xfId="41983"/>
    <cellStyle name="Note 3 3 2 3 4" xfId="41984"/>
    <cellStyle name="Note 3 3 2 3 5" xfId="41985"/>
    <cellStyle name="Note 3 3 2 3 6" xfId="41986"/>
    <cellStyle name="Note 3 3 2 3 7" xfId="41987"/>
    <cellStyle name="Note 3 3 2 4" xfId="41988"/>
    <cellStyle name="Note 3 3 2 5" xfId="41989"/>
    <cellStyle name="Note 3 3 2 6" xfId="41990"/>
    <cellStyle name="Note 3 3 2 7" xfId="41991"/>
    <cellStyle name="Note 3 3 2 8" xfId="41992"/>
    <cellStyle name="Note 3 3 3" xfId="41993"/>
    <cellStyle name="Note 3 3 3 2" xfId="41994"/>
    <cellStyle name="Note 3 3 3 2 2" xfId="41995"/>
    <cellStyle name="Note 3 3 3 2 2 2" xfId="41996"/>
    <cellStyle name="Note 3 3 3 2 2 3" xfId="41997"/>
    <cellStyle name="Note 3 3 3 2 2 4" xfId="41998"/>
    <cellStyle name="Note 3 3 3 2 2 5" xfId="41999"/>
    <cellStyle name="Note 3 3 3 2 2 6" xfId="42000"/>
    <cellStyle name="Note 3 3 3 2 2 7" xfId="42001"/>
    <cellStyle name="Note 3 3 3 2 2 8" xfId="42002"/>
    <cellStyle name="Note 3 3 3 2 3" xfId="42003"/>
    <cellStyle name="Note 3 3 3 2 3 2" xfId="42004"/>
    <cellStyle name="Note 3 3 3 2 4" xfId="42005"/>
    <cellStyle name="Note 3 3 3 2 5" xfId="42006"/>
    <cellStyle name="Note 3 3 3 2 6" xfId="42007"/>
    <cellStyle name="Note 3 3 3 2 7" xfId="42008"/>
    <cellStyle name="Note 3 3 3 3" xfId="42009"/>
    <cellStyle name="Note 3 3 3 3 2" xfId="42010"/>
    <cellStyle name="Note 3 3 3 3 3" xfId="42011"/>
    <cellStyle name="Note 3 3 3 3 4" xfId="42012"/>
    <cellStyle name="Note 3 3 3 3 5" xfId="42013"/>
    <cellStyle name="Note 3 3 3 3 6" xfId="42014"/>
    <cellStyle name="Note 3 3 3 3 7" xfId="42015"/>
    <cellStyle name="Note 3 3 3 4" xfId="42016"/>
    <cellStyle name="Note 3 3 3 5" xfId="42017"/>
    <cellStyle name="Note 3 3 3 6" xfId="42018"/>
    <cellStyle name="Note 3 3 3 7" xfId="42019"/>
    <cellStyle name="Note 3 3 3 8" xfId="42020"/>
    <cellStyle name="Note 3 3 4" xfId="42021"/>
    <cellStyle name="Note 3 3 4 2" xfId="42022"/>
    <cellStyle name="Note 3 3 4 2 2" xfId="42023"/>
    <cellStyle name="Note 3 3 4 2 2 2" xfId="42024"/>
    <cellStyle name="Note 3 3 4 2 2 3" xfId="42025"/>
    <cellStyle name="Note 3 3 4 2 2 4" xfId="42026"/>
    <cellStyle name="Note 3 3 4 2 2 5" xfId="42027"/>
    <cellStyle name="Note 3 3 4 2 2 6" xfId="42028"/>
    <cellStyle name="Note 3 3 4 2 2 7" xfId="42029"/>
    <cellStyle name="Note 3 3 4 2 2 8" xfId="42030"/>
    <cellStyle name="Note 3 3 4 2 3" xfId="42031"/>
    <cellStyle name="Note 3 3 4 2 3 2" xfId="42032"/>
    <cellStyle name="Note 3 3 4 2 4" xfId="42033"/>
    <cellStyle name="Note 3 3 4 2 5" xfId="42034"/>
    <cellStyle name="Note 3 3 4 2 6" xfId="42035"/>
    <cellStyle name="Note 3 3 4 2 7" xfId="42036"/>
    <cellStyle name="Note 3 3 4 3" xfId="42037"/>
    <cellStyle name="Note 3 3 4 3 2" xfId="42038"/>
    <cellStyle name="Note 3 3 4 3 3" xfId="42039"/>
    <cellStyle name="Note 3 3 4 3 4" xfId="42040"/>
    <cellStyle name="Note 3 3 4 3 5" xfId="42041"/>
    <cellStyle name="Note 3 3 4 3 6" xfId="42042"/>
    <cellStyle name="Note 3 3 4 3 7" xfId="42043"/>
    <cellStyle name="Note 3 3 4 4" xfId="42044"/>
    <cellStyle name="Note 3 3 4 5" xfId="42045"/>
    <cellStyle name="Note 3 3 4 6" xfId="42046"/>
    <cellStyle name="Note 3 3 4 7" xfId="42047"/>
    <cellStyle name="Note 3 3 4 8" xfId="42048"/>
    <cellStyle name="Note 3 3 5" xfId="42049"/>
    <cellStyle name="Note 3 3 5 2" xfId="42050"/>
    <cellStyle name="Note 3 3 5 2 2" xfId="42051"/>
    <cellStyle name="Note 3 3 5 2 3" xfId="42052"/>
    <cellStyle name="Note 3 3 5 2 4" xfId="42053"/>
    <cellStyle name="Note 3 3 5 2 5" xfId="42054"/>
    <cellStyle name="Note 3 3 5 2 6" xfId="42055"/>
    <cellStyle name="Note 3 3 5 2 7" xfId="42056"/>
    <cellStyle name="Note 3 3 5 2 8" xfId="42057"/>
    <cellStyle name="Note 3 3 5 3" xfId="42058"/>
    <cellStyle name="Note 3 3 5 3 2" xfId="42059"/>
    <cellStyle name="Note 3 3 5 4" xfId="42060"/>
    <cellStyle name="Note 3 3 5 5" xfId="42061"/>
    <cellStyle name="Note 3 3 5 6" xfId="42062"/>
    <cellStyle name="Note 3 3 5 7" xfId="42063"/>
    <cellStyle name="Note 3 3 6" xfId="42064"/>
    <cellStyle name="Note 3 3 6 2" xfId="42065"/>
    <cellStyle name="Note 3 3 6 3" xfId="42066"/>
    <cellStyle name="Note 3 3 6 4" xfId="42067"/>
    <cellStyle name="Note 3 3 6 5" xfId="42068"/>
    <cellStyle name="Note 3 3 6 6" xfId="42069"/>
    <cellStyle name="Note 3 3 6 7" xfId="42070"/>
    <cellStyle name="Note 3 3 7" xfId="42071"/>
    <cellStyle name="Note 3 3 8" xfId="42072"/>
    <cellStyle name="Note 3 3 9" xfId="42073"/>
    <cellStyle name="Note 3 4" xfId="42074"/>
    <cellStyle name="Note 3 4 10" xfId="42075"/>
    <cellStyle name="Note 3 4 11" xfId="42076"/>
    <cellStyle name="Note 3 4 2" xfId="42077"/>
    <cellStyle name="Note 3 4 2 2" xfId="42078"/>
    <cellStyle name="Note 3 4 2 2 2" xfId="42079"/>
    <cellStyle name="Note 3 4 2 2 2 2" xfId="42080"/>
    <cellStyle name="Note 3 4 2 2 2 3" xfId="42081"/>
    <cellStyle name="Note 3 4 2 2 2 4" xfId="42082"/>
    <cellStyle name="Note 3 4 2 2 2 5" xfId="42083"/>
    <cellStyle name="Note 3 4 2 2 2 6" xfId="42084"/>
    <cellStyle name="Note 3 4 2 2 2 7" xfId="42085"/>
    <cellStyle name="Note 3 4 2 2 2 8" xfId="42086"/>
    <cellStyle name="Note 3 4 2 2 3" xfId="42087"/>
    <cellStyle name="Note 3 4 2 2 3 2" xfId="42088"/>
    <cellStyle name="Note 3 4 2 2 4" xfId="42089"/>
    <cellStyle name="Note 3 4 2 2 5" xfId="42090"/>
    <cellStyle name="Note 3 4 2 2 6" xfId="42091"/>
    <cellStyle name="Note 3 4 2 2 7" xfId="42092"/>
    <cellStyle name="Note 3 4 2 3" xfId="42093"/>
    <cellStyle name="Note 3 4 2 3 2" xfId="42094"/>
    <cellStyle name="Note 3 4 2 3 3" xfId="42095"/>
    <cellStyle name="Note 3 4 2 3 4" xfId="42096"/>
    <cellStyle name="Note 3 4 2 3 5" xfId="42097"/>
    <cellStyle name="Note 3 4 2 3 6" xfId="42098"/>
    <cellStyle name="Note 3 4 2 3 7" xfId="42099"/>
    <cellStyle name="Note 3 4 2 4" xfId="42100"/>
    <cellStyle name="Note 3 4 2 5" xfId="42101"/>
    <cellStyle name="Note 3 4 2 6" xfId="42102"/>
    <cellStyle name="Note 3 4 2 7" xfId="42103"/>
    <cellStyle name="Note 3 4 2 8" xfId="42104"/>
    <cellStyle name="Note 3 4 3" xfId="42105"/>
    <cellStyle name="Note 3 4 3 2" xfId="42106"/>
    <cellStyle name="Note 3 4 3 2 2" xfId="42107"/>
    <cellStyle name="Note 3 4 3 2 2 2" xfId="42108"/>
    <cellStyle name="Note 3 4 3 2 2 3" xfId="42109"/>
    <cellStyle name="Note 3 4 3 2 2 4" xfId="42110"/>
    <cellStyle name="Note 3 4 3 2 2 5" xfId="42111"/>
    <cellStyle name="Note 3 4 3 2 2 6" xfId="42112"/>
    <cellStyle name="Note 3 4 3 2 2 7" xfId="42113"/>
    <cellStyle name="Note 3 4 3 2 2 8" xfId="42114"/>
    <cellStyle name="Note 3 4 3 2 3" xfId="42115"/>
    <cellStyle name="Note 3 4 3 2 3 2" xfId="42116"/>
    <cellStyle name="Note 3 4 3 2 4" xfId="42117"/>
    <cellStyle name="Note 3 4 3 2 5" xfId="42118"/>
    <cellStyle name="Note 3 4 3 2 6" xfId="42119"/>
    <cellStyle name="Note 3 4 3 2 7" xfId="42120"/>
    <cellStyle name="Note 3 4 3 3" xfId="42121"/>
    <cellStyle name="Note 3 4 3 3 2" xfId="42122"/>
    <cellStyle name="Note 3 4 3 3 3" xfId="42123"/>
    <cellStyle name="Note 3 4 3 3 4" xfId="42124"/>
    <cellStyle name="Note 3 4 3 3 5" xfId="42125"/>
    <cellStyle name="Note 3 4 3 3 6" xfId="42126"/>
    <cellStyle name="Note 3 4 3 3 7" xfId="42127"/>
    <cellStyle name="Note 3 4 3 4" xfId="42128"/>
    <cellStyle name="Note 3 4 3 5" xfId="42129"/>
    <cellStyle name="Note 3 4 3 6" xfId="42130"/>
    <cellStyle name="Note 3 4 3 7" xfId="42131"/>
    <cellStyle name="Note 3 4 3 8" xfId="42132"/>
    <cellStyle name="Note 3 4 4" xfId="42133"/>
    <cellStyle name="Note 3 4 4 2" xfId="42134"/>
    <cellStyle name="Note 3 4 4 2 2" xfId="42135"/>
    <cellStyle name="Note 3 4 4 2 2 2" xfId="42136"/>
    <cellStyle name="Note 3 4 4 2 2 3" xfId="42137"/>
    <cellStyle name="Note 3 4 4 2 2 4" xfId="42138"/>
    <cellStyle name="Note 3 4 4 2 2 5" xfId="42139"/>
    <cellStyle name="Note 3 4 4 2 2 6" xfId="42140"/>
    <cellStyle name="Note 3 4 4 2 2 7" xfId="42141"/>
    <cellStyle name="Note 3 4 4 2 2 8" xfId="42142"/>
    <cellStyle name="Note 3 4 4 2 3" xfId="42143"/>
    <cellStyle name="Note 3 4 4 2 3 2" xfId="42144"/>
    <cellStyle name="Note 3 4 4 2 4" xfId="42145"/>
    <cellStyle name="Note 3 4 4 2 5" xfId="42146"/>
    <cellStyle name="Note 3 4 4 2 6" xfId="42147"/>
    <cellStyle name="Note 3 4 4 2 7" xfId="42148"/>
    <cellStyle name="Note 3 4 4 3" xfId="42149"/>
    <cellStyle name="Note 3 4 4 3 2" xfId="42150"/>
    <cellStyle name="Note 3 4 4 3 3" xfId="42151"/>
    <cellStyle name="Note 3 4 4 3 4" xfId="42152"/>
    <cellStyle name="Note 3 4 4 3 5" xfId="42153"/>
    <cellStyle name="Note 3 4 4 3 6" xfId="42154"/>
    <cellStyle name="Note 3 4 4 3 7" xfId="42155"/>
    <cellStyle name="Note 3 4 4 4" xfId="42156"/>
    <cellStyle name="Note 3 4 4 5" xfId="42157"/>
    <cellStyle name="Note 3 4 4 6" xfId="42158"/>
    <cellStyle name="Note 3 4 4 7" xfId="42159"/>
    <cellStyle name="Note 3 4 4 8" xfId="42160"/>
    <cellStyle name="Note 3 4 5" xfId="42161"/>
    <cellStyle name="Note 3 4 5 2" xfId="42162"/>
    <cellStyle name="Note 3 4 5 2 2" xfId="42163"/>
    <cellStyle name="Note 3 4 5 2 3" xfId="42164"/>
    <cellStyle name="Note 3 4 5 2 4" xfId="42165"/>
    <cellStyle name="Note 3 4 5 2 5" xfId="42166"/>
    <cellStyle name="Note 3 4 5 2 6" xfId="42167"/>
    <cellStyle name="Note 3 4 5 2 7" xfId="42168"/>
    <cellStyle name="Note 3 4 5 2 8" xfId="42169"/>
    <cellStyle name="Note 3 4 5 3" xfId="42170"/>
    <cellStyle name="Note 3 4 5 3 2" xfId="42171"/>
    <cellStyle name="Note 3 4 5 4" xfId="42172"/>
    <cellStyle name="Note 3 4 5 5" xfId="42173"/>
    <cellStyle name="Note 3 4 5 6" xfId="42174"/>
    <cellStyle name="Note 3 4 5 7" xfId="42175"/>
    <cellStyle name="Note 3 4 6" xfId="42176"/>
    <cellStyle name="Note 3 4 6 2" xfId="42177"/>
    <cellStyle name="Note 3 4 6 3" xfId="42178"/>
    <cellStyle name="Note 3 4 6 4" xfId="42179"/>
    <cellStyle name="Note 3 4 6 5" xfId="42180"/>
    <cellStyle name="Note 3 4 6 6" xfId="42181"/>
    <cellStyle name="Note 3 4 6 7" xfId="42182"/>
    <cellStyle name="Note 3 4 7" xfId="42183"/>
    <cellStyle name="Note 3 4 8" xfId="42184"/>
    <cellStyle name="Note 3 4 9" xfId="42185"/>
    <cellStyle name="Note 3 5" xfId="42186"/>
    <cellStyle name="Note 3 5 2" xfId="42187"/>
    <cellStyle name="Note 3 5 2 2" xfId="42188"/>
    <cellStyle name="Note 3 5 2 2 2" xfId="42189"/>
    <cellStyle name="Note 3 5 2 2 3" xfId="42190"/>
    <cellStyle name="Note 3 5 2 2 4" xfId="42191"/>
    <cellStyle name="Note 3 5 2 2 5" xfId="42192"/>
    <cellStyle name="Note 3 5 2 2 6" xfId="42193"/>
    <cellStyle name="Note 3 5 2 2 7" xfId="42194"/>
    <cellStyle name="Note 3 5 2 2 8" xfId="42195"/>
    <cellStyle name="Note 3 5 2 3" xfId="42196"/>
    <cellStyle name="Note 3 5 2 3 2" xfId="42197"/>
    <cellStyle name="Note 3 5 2 4" xfId="42198"/>
    <cellStyle name="Note 3 5 2 5" xfId="42199"/>
    <cellStyle name="Note 3 5 2 6" xfId="42200"/>
    <cellStyle name="Note 3 5 2 7" xfId="42201"/>
    <cellStyle name="Note 3 5 3" xfId="42202"/>
    <cellStyle name="Note 3 5 3 2" xfId="42203"/>
    <cellStyle name="Note 3 5 3 3" xfId="42204"/>
    <cellStyle name="Note 3 5 3 4" xfId="42205"/>
    <cellStyle name="Note 3 5 3 5" xfId="42206"/>
    <cellStyle name="Note 3 5 3 6" xfId="42207"/>
    <cellStyle name="Note 3 5 3 7" xfId="42208"/>
    <cellStyle name="Note 3 5 4" xfId="42209"/>
    <cellStyle name="Note 3 5 5" xfId="42210"/>
    <cellStyle name="Note 3 5 6" xfId="42211"/>
    <cellStyle name="Note 3 5 7" xfId="42212"/>
    <cellStyle name="Note 3 5 8" xfId="42213"/>
    <cellStyle name="Note 3 6" xfId="42214"/>
    <cellStyle name="Note 3 6 2" xfId="42215"/>
    <cellStyle name="Note 3 6 2 2" xfId="42216"/>
    <cellStyle name="Note 3 6 2 2 2" xfId="42217"/>
    <cellStyle name="Note 3 6 2 2 3" xfId="42218"/>
    <cellStyle name="Note 3 6 2 2 4" xfId="42219"/>
    <cellStyle name="Note 3 6 2 2 5" xfId="42220"/>
    <cellStyle name="Note 3 6 2 2 6" xfId="42221"/>
    <cellStyle name="Note 3 6 2 2 7" xfId="42222"/>
    <cellStyle name="Note 3 6 2 2 8" xfId="42223"/>
    <cellStyle name="Note 3 6 2 3" xfId="42224"/>
    <cellStyle name="Note 3 6 2 3 2" xfId="42225"/>
    <cellStyle name="Note 3 6 2 4" xfId="42226"/>
    <cellStyle name="Note 3 6 2 5" xfId="42227"/>
    <cellStyle name="Note 3 6 2 6" xfId="42228"/>
    <cellStyle name="Note 3 6 2 7" xfId="42229"/>
    <cellStyle name="Note 3 6 3" xfId="42230"/>
    <cellStyle name="Note 3 6 3 2" xfId="42231"/>
    <cellStyle name="Note 3 6 3 3" xfId="42232"/>
    <cellStyle name="Note 3 6 3 4" xfId="42233"/>
    <cellStyle name="Note 3 6 3 5" xfId="42234"/>
    <cellStyle name="Note 3 6 3 6" xfId="42235"/>
    <cellStyle name="Note 3 6 3 7" xfId="42236"/>
    <cellStyle name="Note 3 6 4" xfId="42237"/>
    <cellStyle name="Note 3 6 5" xfId="42238"/>
    <cellStyle name="Note 3 6 6" xfId="42239"/>
    <cellStyle name="Note 3 6 7" xfId="42240"/>
    <cellStyle name="Note 3 6 8" xfId="42241"/>
    <cellStyle name="Note 3 7" xfId="42242"/>
    <cellStyle name="Note 3 7 2" xfId="42243"/>
    <cellStyle name="Note 3 7 2 2" xfId="42244"/>
    <cellStyle name="Note 3 7 2 2 2" xfId="42245"/>
    <cellStyle name="Note 3 7 2 2 3" xfId="42246"/>
    <cellStyle name="Note 3 7 2 2 4" xfId="42247"/>
    <cellStyle name="Note 3 7 2 2 5" xfId="42248"/>
    <cellStyle name="Note 3 7 2 2 6" xfId="42249"/>
    <cellStyle name="Note 3 7 2 2 7" xfId="42250"/>
    <cellStyle name="Note 3 7 2 2 8" xfId="42251"/>
    <cellStyle name="Note 3 7 2 3" xfId="42252"/>
    <cellStyle name="Note 3 7 2 3 2" xfId="42253"/>
    <cellStyle name="Note 3 7 2 4" xfId="42254"/>
    <cellStyle name="Note 3 7 2 5" xfId="42255"/>
    <cellStyle name="Note 3 7 2 6" xfId="42256"/>
    <cellStyle name="Note 3 7 2 7" xfId="42257"/>
    <cellStyle name="Note 3 7 3" xfId="42258"/>
    <cellStyle name="Note 3 7 3 2" xfId="42259"/>
    <cellStyle name="Note 3 7 3 3" xfId="42260"/>
    <cellStyle name="Note 3 7 3 4" xfId="42261"/>
    <cellStyle name="Note 3 7 3 5" xfId="42262"/>
    <cellStyle name="Note 3 7 3 6" xfId="42263"/>
    <cellStyle name="Note 3 7 3 7" xfId="42264"/>
    <cellStyle name="Note 3 7 4" xfId="42265"/>
    <cellStyle name="Note 3 7 5" xfId="42266"/>
    <cellStyle name="Note 3 7 6" xfId="42267"/>
    <cellStyle name="Note 3 7 7" xfId="42268"/>
    <cellStyle name="Note 3 7 8" xfId="42269"/>
    <cellStyle name="Note 3 8" xfId="42270"/>
    <cellStyle name="Note 3 8 2" xfId="42271"/>
    <cellStyle name="Note 3 8 2 2" xfId="42272"/>
    <cellStyle name="Note 3 8 2 3" xfId="42273"/>
    <cellStyle name="Note 3 8 2 4" xfId="42274"/>
    <cellStyle name="Note 3 8 2 5" xfId="42275"/>
    <cellStyle name="Note 3 8 2 6" xfId="42276"/>
    <cellStyle name="Note 3 8 2 7" xfId="42277"/>
    <cellStyle name="Note 3 8 2 8" xfId="42278"/>
    <cellStyle name="Note 3 8 3" xfId="42279"/>
    <cellStyle name="Note 3 8 3 2" xfId="42280"/>
    <cellStyle name="Note 3 8 4" xfId="42281"/>
    <cellStyle name="Note 3 8 5" xfId="42282"/>
    <cellStyle name="Note 3 8 6" xfId="42283"/>
    <cellStyle name="Note 3 8 7" xfId="42284"/>
    <cellStyle name="Note 3 9" xfId="42285"/>
    <cellStyle name="Note 3 9 2" xfId="42286"/>
    <cellStyle name="Note 3 9 3" xfId="42287"/>
    <cellStyle name="Note 3 9 4" xfId="42288"/>
    <cellStyle name="Note 3 9 5" xfId="42289"/>
    <cellStyle name="Note 3 9 6" xfId="42290"/>
    <cellStyle name="Note 3 9 7" xfId="42291"/>
    <cellStyle name="Note 4" xfId="42292"/>
    <cellStyle name="Note 4 10" xfId="42293"/>
    <cellStyle name="Note 4 11" xfId="42294"/>
    <cellStyle name="Note 4 12" xfId="42295"/>
    <cellStyle name="Note 4 13" xfId="42296"/>
    <cellStyle name="Note 4 14" xfId="42297"/>
    <cellStyle name="Note 4 2" xfId="42298"/>
    <cellStyle name="Note 4 2 10" xfId="42299"/>
    <cellStyle name="Note 4 2 11" xfId="42300"/>
    <cellStyle name="Note 4 2 12" xfId="42301"/>
    <cellStyle name="Note 4 2 2" xfId="42302"/>
    <cellStyle name="Note 4 2 2 10" xfId="42303"/>
    <cellStyle name="Note 4 2 2 11" xfId="42304"/>
    <cellStyle name="Note 4 2 2 2" xfId="42305"/>
    <cellStyle name="Note 4 2 2 2 2" xfId="42306"/>
    <cellStyle name="Note 4 2 2 2 2 2" xfId="42307"/>
    <cellStyle name="Note 4 2 2 2 2 2 2" xfId="42308"/>
    <cellStyle name="Note 4 2 2 2 2 2 3" xfId="42309"/>
    <cellStyle name="Note 4 2 2 2 2 2 4" xfId="42310"/>
    <cellStyle name="Note 4 2 2 2 2 2 5" xfId="42311"/>
    <cellStyle name="Note 4 2 2 2 2 2 6" xfId="42312"/>
    <cellStyle name="Note 4 2 2 2 2 2 7" xfId="42313"/>
    <cellStyle name="Note 4 2 2 2 2 2 8" xfId="42314"/>
    <cellStyle name="Note 4 2 2 2 2 3" xfId="42315"/>
    <cellStyle name="Note 4 2 2 2 2 3 2" xfId="42316"/>
    <cellStyle name="Note 4 2 2 2 2 4" xfId="42317"/>
    <cellStyle name="Note 4 2 2 2 2 5" xfId="42318"/>
    <cellStyle name="Note 4 2 2 2 2 6" xfId="42319"/>
    <cellStyle name="Note 4 2 2 2 2 7" xfId="42320"/>
    <cellStyle name="Note 4 2 2 2 3" xfId="42321"/>
    <cellStyle name="Note 4 2 2 2 3 2" xfId="42322"/>
    <cellStyle name="Note 4 2 2 2 3 3" xfId="42323"/>
    <cellStyle name="Note 4 2 2 2 3 4" xfId="42324"/>
    <cellStyle name="Note 4 2 2 2 3 5" xfId="42325"/>
    <cellStyle name="Note 4 2 2 2 3 6" xfId="42326"/>
    <cellStyle name="Note 4 2 2 2 3 7" xfId="42327"/>
    <cellStyle name="Note 4 2 2 2 4" xfId="42328"/>
    <cellStyle name="Note 4 2 2 2 5" xfId="42329"/>
    <cellStyle name="Note 4 2 2 2 6" xfId="42330"/>
    <cellStyle name="Note 4 2 2 2 7" xfId="42331"/>
    <cellStyle name="Note 4 2 2 2 8" xfId="42332"/>
    <cellStyle name="Note 4 2 2 3" xfId="42333"/>
    <cellStyle name="Note 4 2 2 3 2" xfId="42334"/>
    <cellStyle name="Note 4 2 2 3 2 2" xfId="42335"/>
    <cellStyle name="Note 4 2 2 3 2 2 2" xfId="42336"/>
    <cellStyle name="Note 4 2 2 3 2 2 3" xfId="42337"/>
    <cellStyle name="Note 4 2 2 3 2 2 4" xfId="42338"/>
    <cellStyle name="Note 4 2 2 3 2 2 5" xfId="42339"/>
    <cellStyle name="Note 4 2 2 3 2 2 6" xfId="42340"/>
    <cellStyle name="Note 4 2 2 3 2 2 7" xfId="42341"/>
    <cellStyle name="Note 4 2 2 3 2 2 8" xfId="42342"/>
    <cellStyle name="Note 4 2 2 3 2 3" xfId="42343"/>
    <cellStyle name="Note 4 2 2 3 2 3 2" xfId="42344"/>
    <cellStyle name="Note 4 2 2 3 2 4" xfId="42345"/>
    <cellStyle name="Note 4 2 2 3 2 5" xfId="42346"/>
    <cellStyle name="Note 4 2 2 3 2 6" xfId="42347"/>
    <cellStyle name="Note 4 2 2 3 2 7" xfId="42348"/>
    <cellStyle name="Note 4 2 2 3 3" xfId="42349"/>
    <cellStyle name="Note 4 2 2 3 3 2" xfId="42350"/>
    <cellStyle name="Note 4 2 2 3 3 3" xfId="42351"/>
    <cellStyle name="Note 4 2 2 3 3 4" xfId="42352"/>
    <cellStyle name="Note 4 2 2 3 3 5" xfId="42353"/>
    <cellStyle name="Note 4 2 2 3 3 6" xfId="42354"/>
    <cellStyle name="Note 4 2 2 3 3 7" xfId="42355"/>
    <cellStyle name="Note 4 2 2 3 4" xfId="42356"/>
    <cellStyle name="Note 4 2 2 3 5" xfId="42357"/>
    <cellStyle name="Note 4 2 2 3 6" xfId="42358"/>
    <cellStyle name="Note 4 2 2 3 7" xfId="42359"/>
    <cellStyle name="Note 4 2 2 3 8" xfId="42360"/>
    <cellStyle name="Note 4 2 2 4" xfId="42361"/>
    <cellStyle name="Note 4 2 2 4 2" xfId="42362"/>
    <cellStyle name="Note 4 2 2 4 2 2" xfId="42363"/>
    <cellStyle name="Note 4 2 2 4 2 2 2" xfId="42364"/>
    <cellStyle name="Note 4 2 2 4 2 2 3" xfId="42365"/>
    <cellStyle name="Note 4 2 2 4 2 2 4" xfId="42366"/>
    <cellStyle name="Note 4 2 2 4 2 2 5" xfId="42367"/>
    <cellStyle name="Note 4 2 2 4 2 2 6" xfId="42368"/>
    <cellStyle name="Note 4 2 2 4 2 2 7" xfId="42369"/>
    <cellStyle name="Note 4 2 2 4 2 2 8" xfId="42370"/>
    <cellStyle name="Note 4 2 2 4 2 3" xfId="42371"/>
    <cellStyle name="Note 4 2 2 4 2 3 2" xfId="42372"/>
    <cellStyle name="Note 4 2 2 4 2 4" xfId="42373"/>
    <cellStyle name="Note 4 2 2 4 2 5" xfId="42374"/>
    <cellStyle name="Note 4 2 2 4 2 6" xfId="42375"/>
    <cellStyle name="Note 4 2 2 4 2 7" xfId="42376"/>
    <cellStyle name="Note 4 2 2 4 3" xfId="42377"/>
    <cellStyle name="Note 4 2 2 4 3 2" xfId="42378"/>
    <cellStyle name="Note 4 2 2 4 3 3" xfId="42379"/>
    <cellStyle name="Note 4 2 2 4 3 4" xfId="42380"/>
    <cellStyle name="Note 4 2 2 4 3 5" xfId="42381"/>
    <cellStyle name="Note 4 2 2 4 3 6" xfId="42382"/>
    <cellStyle name="Note 4 2 2 4 3 7" xfId="42383"/>
    <cellStyle name="Note 4 2 2 4 4" xfId="42384"/>
    <cellStyle name="Note 4 2 2 4 5" xfId="42385"/>
    <cellStyle name="Note 4 2 2 4 6" xfId="42386"/>
    <cellStyle name="Note 4 2 2 4 7" xfId="42387"/>
    <cellStyle name="Note 4 2 2 4 8" xfId="42388"/>
    <cellStyle name="Note 4 2 2 5" xfId="42389"/>
    <cellStyle name="Note 4 2 2 5 2" xfId="42390"/>
    <cellStyle name="Note 4 2 2 5 2 2" xfId="42391"/>
    <cellStyle name="Note 4 2 2 5 2 3" xfId="42392"/>
    <cellStyle name="Note 4 2 2 5 2 4" xfId="42393"/>
    <cellStyle name="Note 4 2 2 5 2 5" xfId="42394"/>
    <cellStyle name="Note 4 2 2 5 2 6" xfId="42395"/>
    <cellStyle name="Note 4 2 2 5 2 7" xfId="42396"/>
    <cellStyle name="Note 4 2 2 5 2 8" xfId="42397"/>
    <cellStyle name="Note 4 2 2 5 3" xfId="42398"/>
    <cellStyle name="Note 4 2 2 5 3 2" xfId="42399"/>
    <cellStyle name="Note 4 2 2 5 4" xfId="42400"/>
    <cellStyle name="Note 4 2 2 5 5" xfId="42401"/>
    <cellStyle name="Note 4 2 2 5 6" xfId="42402"/>
    <cellStyle name="Note 4 2 2 5 7" xfId="42403"/>
    <cellStyle name="Note 4 2 2 6" xfId="42404"/>
    <cellStyle name="Note 4 2 2 6 2" xfId="42405"/>
    <cellStyle name="Note 4 2 2 6 3" xfId="42406"/>
    <cellStyle name="Note 4 2 2 6 4" xfId="42407"/>
    <cellStyle name="Note 4 2 2 6 5" xfId="42408"/>
    <cellStyle name="Note 4 2 2 6 6" xfId="42409"/>
    <cellStyle name="Note 4 2 2 6 7" xfId="42410"/>
    <cellStyle name="Note 4 2 2 7" xfId="42411"/>
    <cellStyle name="Note 4 2 2 8" xfId="42412"/>
    <cellStyle name="Note 4 2 2 9" xfId="42413"/>
    <cellStyle name="Note 4 2 3" xfId="42414"/>
    <cellStyle name="Note 4 2 3 2" xfId="42415"/>
    <cellStyle name="Note 4 2 3 2 2" xfId="42416"/>
    <cellStyle name="Note 4 2 3 2 2 2" xfId="42417"/>
    <cellStyle name="Note 4 2 3 2 2 3" xfId="42418"/>
    <cellStyle name="Note 4 2 3 2 2 4" xfId="42419"/>
    <cellStyle name="Note 4 2 3 2 2 5" xfId="42420"/>
    <cellStyle name="Note 4 2 3 2 2 6" xfId="42421"/>
    <cellStyle name="Note 4 2 3 2 2 7" xfId="42422"/>
    <cellStyle name="Note 4 2 3 2 2 8" xfId="42423"/>
    <cellStyle name="Note 4 2 3 2 3" xfId="42424"/>
    <cellStyle name="Note 4 2 3 2 3 2" xfId="42425"/>
    <cellStyle name="Note 4 2 3 2 4" xfId="42426"/>
    <cellStyle name="Note 4 2 3 2 5" xfId="42427"/>
    <cellStyle name="Note 4 2 3 2 6" xfId="42428"/>
    <cellStyle name="Note 4 2 3 2 7" xfId="42429"/>
    <cellStyle name="Note 4 2 3 3" xfId="42430"/>
    <cellStyle name="Note 4 2 3 3 2" xfId="42431"/>
    <cellStyle name="Note 4 2 3 3 3" xfId="42432"/>
    <cellStyle name="Note 4 2 3 3 4" xfId="42433"/>
    <cellStyle name="Note 4 2 3 3 5" xfId="42434"/>
    <cellStyle name="Note 4 2 3 3 6" xfId="42435"/>
    <cellStyle name="Note 4 2 3 3 7" xfId="42436"/>
    <cellStyle name="Note 4 2 3 4" xfId="42437"/>
    <cellStyle name="Note 4 2 3 5" xfId="42438"/>
    <cellStyle name="Note 4 2 3 6" xfId="42439"/>
    <cellStyle name="Note 4 2 3 7" xfId="42440"/>
    <cellStyle name="Note 4 2 3 8" xfId="42441"/>
    <cellStyle name="Note 4 2 4" xfId="42442"/>
    <cellStyle name="Note 4 2 4 2" xfId="42443"/>
    <cellStyle name="Note 4 2 4 2 2" xfId="42444"/>
    <cellStyle name="Note 4 2 4 2 2 2" xfId="42445"/>
    <cellStyle name="Note 4 2 4 2 2 3" xfId="42446"/>
    <cellStyle name="Note 4 2 4 2 2 4" xfId="42447"/>
    <cellStyle name="Note 4 2 4 2 2 5" xfId="42448"/>
    <cellStyle name="Note 4 2 4 2 2 6" xfId="42449"/>
    <cellStyle name="Note 4 2 4 2 2 7" xfId="42450"/>
    <cellStyle name="Note 4 2 4 2 2 8" xfId="42451"/>
    <cellStyle name="Note 4 2 4 2 3" xfId="42452"/>
    <cellStyle name="Note 4 2 4 2 3 2" xfId="42453"/>
    <cellStyle name="Note 4 2 4 2 4" xfId="42454"/>
    <cellStyle name="Note 4 2 4 2 5" xfId="42455"/>
    <cellStyle name="Note 4 2 4 2 6" xfId="42456"/>
    <cellStyle name="Note 4 2 4 2 7" xfId="42457"/>
    <cellStyle name="Note 4 2 4 3" xfId="42458"/>
    <cellStyle name="Note 4 2 4 3 2" xfId="42459"/>
    <cellStyle name="Note 4 2 4 3 3" xfId="42460"/>
    <cellStyle name="Note 4 2 4 3 4" xfId="42461"/>
    <cellStyle name="Note 4 2 4 3 5" xfId="42462"/>
    <cellStyle name="Note 4 2 4 3 6" xfId="42463"/>
    <cellStyle name="Note 4 2 4 3 7" xfId="42464"/>
    <cellStyle name="Note 4 2 4 4" xfId="42465"/>
    <cellStyle name="Note 4 2 4 5" xfId="42466"/>
    <cellStyle name="Note 4 2 4 6" xfId="42467"/>
    <cellStyle name="Note 4 2 4 7" xfId="42468"/>
    <cellStyle name="Note 4 2 4 8" xfId="42469"/>
    <cellStyle name="Note 4 2 5" xfId="42470"/>
    <cellStyle name="Note 4 2 5 2" xfId="42471"/>
    <cellStyle name="Note 4 2 5 2 2" xfId="42472"/>
    <cellStyle name="Note 4 2 5 2 2 2" xfId="42473"/>
    <cellStyle name="Note 4 2 5 2 2 3" xfId="42474"/>
    <cellStyle name="Note 4 2 5 2 2 4" xfId="42475"/>
    <cellStyle name="Note 4 2 5 2 2 5" xfId="42476"/>
    <cellStyle name="Note 4 2 5 2 2 6" xfId="42477"/>
    <cellStyle name="Note 4 2 5 2 2 7" xfId="42478"/>
    <cellStyle name="Note 4 2 5 2 2 8" xfId="42479"/>
    <cellStyle name="Note 4 2 5 2 3" xfId="42480"/>
    <cellStyle name="Note 4 2 5 2 3 2" xfId="42481"/>
    <cellStyle name="Note 4 2 5 2 4" xfId="42482"/>
    <cellStyle name="Note 4 2 5 2 5" xfId="42483"/>
    <cellStyle name="Note 4 2 5 2 6" xfId="42484"/>
    <cellStyle name="Note 4 2 5 2 7" xfId="42485"/>
    <cellStyle name="Note 4 2 5 3" xfId="42486"/>
    <cellStyle name="Note 4 2 5 3 2" xfId="42487"/>
    <cellStyle name="Note 4 2 5 3 3" xfId="42488"/>
    <cellStyle name="Note 4 2 5 3 4" xfId="42489"/>
    <cellStyle name="Note 4 2 5 3 5" xfId="42490"/>
    <cellStyle name="Note 4 2 5 3 6" xfId="42491"/>
    <cellStyle name="Note 4 2 5 3 7" xfId="42492"/>
    <cellStyle name="Note 4 2 5 4" xfId="42493"/>
    <cellStyle name="Note 4 2 5 5" xfId="42494"/>
    <cellStyle name="Note 4 2 5 6" xfId="42495"/>
    <cellStyle name="Note 4 2 5 7" xfId="42496"/>
    <cellStyle name="Note 4 2 5 8" xfId="42497"/>
    <cellStyle name="Note 4 2 6" xfId="42498"/>
    <cellStyle name="Note 4 2 6 2" xfId="42499"/>
    <cellStyle name="Note 4 2 6 2 2" xfId="42500"/>
    <cellStyle name="Note 4 2 6 2 3" xfId="42501"/>
    <cellStyle name="Note 4 2 6 2 4" xfId="42502"/>
    <cellStyle name="Note 4 2 6 2 5" xfId="42503"/>
    <cellStyle name="Note 4 2 6 2 6" xfId="42504"/>
    <cellStyle name="Note 4 2 6 2 7" xfId="42505"/>
    <cellStyle name="Note 4 2 6 2 8" xfId="42506"/>
    <cellStyle name="Note 4 2 6 3" xfId="42507"/>
    <cellStyle name="Note 4 2 6 3 2" xfId="42508"/>
    <cellStyle name="Note 4 2 6 4" xfId="42509"/>
    <cellStyle name="Note 4 2 6 5" xfId="42510"/>
    <cellStyle name="Note 4 2 6 6" xfId="42511"/>
    <cellStyle name="Note 4 2 6 7" xfId="42512"/>
    <cellStyle name="Note 4 2 7" xfId="42513"/>
    <cellStyle name="Note 4 2 7 2" xfId="42514"/>
    <cellStyle name="Note 4 2 7 3" xfId="42515"/>
    <cellStyle name="Note 4 2 7 4" xfId="42516"/>
    <cellStyle name="Note 4 2 7 5" xfId="42517"/>
    <cellStyle name="Note 4 2 7 6" xfId="42518"/>
    <cellStyle name="Note 4 2 7 7" xfId="42519"/>
    <cellStyle name="Note 4 2 8" xfId="42520"/>
    <cellStyle name="Note 4 2 9" xfId="42521"/>
    <cellStyle name="Note 4 3" xfId="42522"/>
    <cellStyle name="Note 4 3 10" xfId="42523"/>
    <cellStyle name="Note 4 3 11" xfId="42524"/>
    <cellStyle name="Note 4 3 2" xfId="42525"/>
    <cellStyle name="Note 4 3 2 2" xfId="42526"/>
    <cellStyle name="Note 4 3 2 2 2" xfId="42527"/>
    <cellStyle name="Note 4 3 2 2 2 2" xfId="42528"/>
    <cellStyle name="Note 4 3 2 2 2 3" xfId="42529"/>
    <cellStyle name="Note 4 3 2 2 2 4" xfId="42530"/>
    <cellStyle name="Note 4 3 2 2 2 5" xfId="42531"/>
    <cellStyle name="Note 4 3 2 2 2 6" xfId="42532"/>
    <cellStyle name="Note 4 3 2 2 2 7" xfId="42533"/>
    <cellStyle name="Note 4 3 2 2 2 8" xfId="42534"/>
    <cellStyle name="Note 4 3 2 2 3" xfId="42535"/>
    <cellStyle name="Note 4 3 2 2 3 2" xfId="42536"/>
    <cellStyle name="Note 4 3 2 2 4" xfId="42537"/>
    <cellStyle name="Note 4 3 2 2 5" xfId="42538"/>
    <cellStyle name="Note 4 3 2 2 6" xfId="42539"/>
    <cellStyle name="Note 4 3 2 2 7" xfId="42540"/>
    <cellStyle name="Note 4 3 2 3" xfId="42541"/>
    <cellStyle name="Note 4 3 2 3 2" xfId="42542"/>
    <cellStyle name="Note 4 3 2 3 3" xfId="42543"/>
    <cellStyle name="Note 4 3 2 3 4" xfId="42544"/>
    <cellStyle name="Note 4 3 2 3 5" xfId="42545"/>
    <cellStyle name="Note 4 3 2 3 6" xfId="42546"/>
    <cellStyle name="Note 4 3 2 3 7" xfId="42547"/>
    <cellStyle name="Note 4 3 2 4" xfId="42548"/>
    <cellStyle name="Note 4 3 2 5" xfId="42549"/>
    <cellStyle name="Note 4 3 2 6" xfId="42550"/>
    <cellStyle name="Note 4 3 2 7" xfId="42551"/>
    <cellStyle name="Note 4 3 2 8" xfId="42552"/>
    <cellStyle name="Note 4 3 3" xfId="42553"/>
    <cellStyle name="Note 4 3 3 2" xfId="42554"/>
    <cellStyle name="Note 4 3 3 2 2" xfId="42555"/>
    <cellStyle name="Note 4 3 3 2 2 2" xfId="42556"/>
    <cellStyle name="Note 4 3 3 2 2 3" xfId="42557"/>
    <cellStyle name="Note 4 3 3 2 2 4" xfId="42558"/>
    <cellStyle name="Note 4 3 3 2 2 5" xfId="42559"/>
    <cellStyle name="Note 4 3 3 2 2 6" xfId="42560"/>
    <cellStyle name="Note 4 3 3 2 2 7" xfId="42561"/>
    <cellStyle name="Note 4 3 3 2 2 8" xfId="42562"/>
    <cellStyle name="Note 4 3 3 2 3" xfId="42563"/>
    <cellStyle name="Note 4 3 3 2 3 2" xfId="42564"/>
    <cellStyle name="Note 4 3 3 2 4" xfId="42565"/>
    <cellStyle name="Note 4 3 3 2 5" xfId="42566"/>
    <cellStyle name="Note 4 3 3 2 6" xfId="42567"/>
    <cellStyle name="Note 4 3 3 2 7" xfId="42568"/>
    <cellStyle name="Note 4 3 3 3" xfId="42569"/>
    <cellStyle name="Note 4 3 3 3 2" xfId="42570"/>
    <cellStyle name="Note 4 3 3 3 3" xfId="42571"/>
    <cellStyle name="Note 4 3 3 3 4" xfId="42572"/>
    <cellStyle name="Note 4 3 3 3 5" xfId="42573"/>
    <cellStyle name="Note 4 3 3 3 6" xfId="42574"/>
    <cellStyle name="Note 4 3 3 3 7" xfId="42575"/>
    <cellStyle name="Note 4 3 3 4" xfId="42576"/>
    <cellStyle name="Note 4 3 3 5" xfId="42577"/>
    <cellStyle name="Note 4 3 3 6" xfId="42578"/>
    <cellStyle name="Note 4 3 3 7" xfId="42579"/>
    <cellStyle name="Note 4 3 3 8" xfId="42580"/>
    <cellStyle name="Note 4 3 4" xfId="42581"/>
    <cellStyle name="Note 4 3 4 2" xfId="42582"/>
    <cellStyle name="Note 4 3 4 2 2" xfId="42583"/>
    <cellStyle name="Note 4 3 4 2 2 2" xfId="42584"/>
    <cellStyle name="Note 4 3 4 2 2 3" xfId="42585"/>
    <cellStyle name="Note 4 3 4 2 2 4" xfId="42586"/>
    <cellStyle name="Note 4 3 4 2 2 5" xfId="42587"/>
    <cellStyle name="Note 4 3 4 2 2 6" xfId="42588"/>
    <cellStyle name="Note 4 3 4 2 2 7" xfId="42589"/>
    <cellStyle name="Note 4 3 4 2 2 8" xfId="42590"/>
    <cellStyle name="Note 4 3 4 2 3" xfId="42591"/>
    <cellStyle name="Note 4 3 4 2 3 2" xfId="42592"/>
    <cellStyle name="Note 4 3 4 2 4" xfId="42593"/>
    <cellStyle name="Note 4 3 4 2 5" xfId="42594"/>
    <cellStyle name="Note 4 3 4 2 6" xfId="42595"/>
    <cellStyle name="Note 4 3 4 2 7" xfId="42596"/>
    <cellStyle name="Note 4 3 4 3" xfId="42597"/>
    <cellStyle name="Note 4 3 4 3 2" xfId="42598"/>
    <cellStyle name="Note 4 3 4 3 3" xfId="42599"/>
    <cellStyle name="Note 4 3 4 3 4" xfId="42600"/>
    <cellStyle name="Note 4 3 4 3 5" xfId="42601"/>
    <cellStyle name="Note 4 3 4 3 6" xfId="42602"/>
    <cellStyle name="Note 4 3 4 3 7" xfId="42603"/>
    <cellStyle name="Note 4 3 4 4" xfId="42604"/>
    <cellStyle name="Note 4 3 4 5" xfId="42605"/>
    <cellStyle name="Note 4 3 4 6" xfId="42606"/>
    <cellStyle name="Note 4 3 4 7" xfId="42607"/>
    <cellStyle name="Note 4 3 4 8" xfId="42608"/>
    <cellStyle name="Note 4 3 5" xfId="42609"/>
    <cellStyle name="Note 4 3 5 2" xfId="42610"/>
    <cellStyle name="Note 4 3 5 2 2" xfId="42611"/>
    <cellStyle name="Note 4 3 5 2 3" xfId="42612"/>
    <cellStyle name="Note 4 3 5 2 4" xfId="42613"/>
    <cellStyle name="Note 4 3 5 2 5" xfId="42614"/>
    <cellStyle name="Note 4 3 5 2 6" xfId="42615"/>
    <cellStyle name="Note 4 3 5 2 7" xfId="42616"/>
    <cellStyle name="Note 4 3 5 2 8" xfId="42617"/>
    <cellStyle name="Note 4 3 5 3" xfId="42618"/>
    <cellStyle name="Note 4 3 5 3 2" xfId="42619"/>
    <cellStyle name="Note 4 3 5 4" xfId="42620"/>
    <cellStyle name="Note 4 3 5 5" xfId="42621"/>
    <cellStyle name="Note 4 3 5 6" xfId="42622"/>
    <cellStyle name="Note 4 3 5 7" xfId="42623"/>
    <cellStyle name="Note 4 3 6" xfId="42624"/>
    <cellStyle name="Note 4 3 6 2" xfId="42625"/>
    <cellStyle name="Note 4 3 6 3" xfId="42626"/>
    <cellStyle name="Note 4 3 6 4" xfId="42627"/>
    <cellStyle name="Note 4 3 6 5" xfId="42628"/>
    <cellStyle name="Note 4 3 6 6" xfId="42629"/>
    <cellStyle name="Note 4 3 6 7" xfId="42630"/>
    <cellStyle name="Note 4 3 7" xfId="42631"/>
    <cellStyle name="Note 4 3 8" xfId="42632"/>
    <cellStyle name="Note 4 3 9" xfId="42633"/>
    <cellStyle name="Note 4 4" xfId="42634"/>
    <cellStyle name="Note 4 4 10" xfId="42635"/>
    <cellStyle name="Note 4 4 11" xfId="42636"/>
    <cellStyle name="Note 4 4 2" xfId="42637"/>
    <cellStyle name="Note 4 4 2 2" xfId="42638"/>
    <cellStyle name="Note 4 4 2 2 2" xfId="42639"/>
    <cellStyle name="Note 4 4 2 2 2 2" xfId="42640"/>
    <cellStyle name="Note 4 4 2 2 2 3" xfId="42641"/>
    <cellStyle name="Note 4 4 2 2 2 4" xfId="42642"/>
    <cellStyle name="Note 4 4 2 2 2 5" xfId="42643"/>
    <cellStyle name="Note 4 4 2 2 2 6" xfId="42644"/>
    <cellStyle name="Note 4 4 2 2 2 7" xfId="42645"/>
    <cellStyle name="Note 4 4 2 2 2 8" xfId="42646"/>
    <cellStyle name="Note 4 4 2 2 3" xfId="42647"/>
    <cellStyle name="Note 4 4 2 2 3 2" xfId="42648"/>
    <cellStyle name="Note 4 4 2 2 4" xfId="42649"/>
    <cellStyle name="Note 4 4 2 2 5" xfId="42650"/>
    <cellStyle name="Note 4 4 2 2 6" xfId="42651"/>
    <cellStyle name="Note 4 4 2 2 7" xfId="42652"/>
    <cellStyle name="Note 4 4 2 3" xfId="42653"/>
    <cellStyle name="Note 4 4 2 3 2" xfId="42654"/>
    <cellStyle name="Note 4 4 2 3 3" xfId="42655"/>
    <cellStyle name="Note 4 4 2 3 4" xfId="42656"/>
    <cellStyle name="Note 4 4 2 3 5" xfId="42657"/>
    <cellStyle name="Note 4 4 2 3 6" xfId="42658"/>
    <cellStyle name="Note 4 4 2 3 7" xfId="42659"/>
    <cellStyle name="Note 4 4 2 4" xfId="42660"/>
    <cellStyle name="Note 4 4 2 5" xfId="42661"/>
    <cellStyle name="Note 4 4 2 6" xfId="42662"/>
    <cellStyle name="Note 4 4 2 7" xfId="42663"/>
    <cellStyle name="Note 4 4 2 8" xfId="42664"/>
    <cellStyle name="Note 4 4 3" xfId="42665"/>
    <cellStyle name="Note 4 4 3 2" xfId="42666"/>
    <cellStyle name="Note 4 4 3 2 2" xfId="42667"/>
    <cellStyle name="Note 4 4 3 2 2 2" xfId="42668"/>
    <cellStyle name="Note 4 4 3 2 2 3" xfId="42669"/>
    <cellStyle name="Note 4 4 3 2 2 4" xfId="42670"/>
    <cellStyle name="Note 4 4 3 2 2 5" xfId="42671"/>
    <cellStyle name="Note 4 4 3 2 2 6" xfId="42672"/>
    <cellStyle name="Note 4 4 3 2 2 7" xfId="42673"/>
    <cellStyle name="Note 4 4 3 2 2 8" xfId="42674"/>
    <cellStyle name="Note 4 4 3 2 3" xfId="42675"/>
    <cellStyle name="Note 4 4 3 2 3 2" xfId="42676"/>
    <cellStyle name="Note 4 4 3 2 4" xfId="42677"/>
    <cellStyle name="Note 4 4 3 2 5" xfId="42678"/>
    <cellStyle name="Note 4 4 3 2 6" xfId="42679"/>
    <cellStyle name="Note 4 4 3 2 7" xfId="42680"/>
    <cellStyle name="Note 4 4 3 3" xfId="42681"/>
    <cellStyle name="Note 4 4 3 3 2" xfId="42682"/>
    <cellStyle name="Note 4 4 3 3 3" xfId="42683"/>
    <cellStyle name="Note 4 4 3 3 4" xfId="42684"/>
    <cellStyle name="Note 4 4 3 3 5" xfId="42685"/>
    <cellStyle name="Note 4 4 3 3 6" xfId="42686"/>
    <cellStyle name="Note 4 4 3 3 7" xfId="42687"/>
    <cellStyle name="Note 4 4 3 4" xfId="42688"/>
    <cellStyle name="Note 4 4 3 5" xfId="42689"/>
    <cellStyle name="Note 4 4 3 6" xfId="42690"/>
    <cellStyle name="Note 4 4 3 7" xfId="42691"/>
    <cellStyle name="Note 4 4 3 8" xfId="42692"/>
    <cellStyle name="Note 4 4 4" xfId="42693"/>
    <cellStyle name="Note 4 4 4 2" xfId="42694"/>
    <cellStyle name="Note 4 4 4 2 2" xfId="42695"/>
    <cellStyle name="Note 4 4 4 2 2 2" xfId="42696"/>
    <cellStyle name="Note 4 4 4 2 2 3" xfId="42697"/>
    <cellStyle name="Note 4 4 4 2 2 4" xfId="42698"/>
    <cellStyle name="Note 4 4 4 2 2 5" xfId="42699"/>
    <cellStyle name="Note 4 4 4 2 2 6" xfId="42700"/>
    <cellStyle name="Note 4 4 4 2 2 7" xfId="42701"/>
    <cellStyle name="Note 4 4 4 2 2 8" xfId="42702"/>
    <cellStyle name="Note 4 4 4 2 3" xfId="42703"/>
    <cellStyle name="Note 4 4 4 2 3 2" xfId="42704"/>
    <cellStyle name="Note 4 4 4 2 4" xfId="42705"/>
    <cellStyle name="Note 4 4 4 2 5" xfId="42706"/>
    <cellStyle name="Note 4 4 4 2 6" xfId="42707"/>
    <cellStyle name="Note 4 4 4 2 7" xfId="42708"/>
    <cellStyle name="Note 4 4 4 3" xfId="42709"/>
    <cellStyle name="Note 4 4 4 3 2" xfId="42710"/>
    <cellStyle name="Note 4 4 4 3 3" xfId="42711"/>
    <cellStyle name="Note 4 4 4 3 4" xfId="42712"/>
    <cellStyle name="Note 4 4 4 3 5" xfId="42713"/>
    <cellStyle name="Note 4 4 4 3 6" xfId="42714"/>
    <cellStyle name="Note 4 4 4 3 7" xfId="42715"/>
    <cellStyle name="Note 4 4 4 4" xfId="42716"/>
    <cellStyle name="Note 4 4 4 5" xfId="42717"/>
    <cellStyle name="Note 4 4 4 6" xfId="42718"/>
    <cellStyle name="Note 4 4 4 7" xfId="42719"/>
    <cellStyle name="Note 4 4 4 8" xfId="42720"/>
    <cellStyle name="Note 4 4 5" xfId="42721"/>
    <cellStyle name="Note 4 4 5 2" xfId="42722"/>
    <cellStyle name="Note 4 4 5 2 2" xfId="42723"/>
    <cellStyle name="Note 4 4 5 2 3" xfId="42724"/>
    <cellStyle name="Note 4 4 5 2 4" xfId="42725"/>
    <cellStyle name="Note 4 4 5 2 5" xfId="42726"/>
    <cellStyle name="Note 4 4 5 2 6" xfId="42727"/>
    <cellStyle name="Note 4 4 5 2 7" xfId="42728"/>
    <cellStyle name="Note 4 4 5 2 8" xfId="42729"/>
    <cellStyle name="Note 4 4 5 3" xfId="42730"/>
    <cellStyle name="Note 4 4 5 3 2" xfId="42731"/>
    <cellStyle name="Note 4 4 5 4" xfId="42732"/>
    <cellStyle name="Note 4 4 5 5" xfId="42733"/>
    <cellStyle name="Note 4 4 5 6" xfId="42734"/>
    <cellStyle name="Note 4 4 5 7" xfId="42735"/>
    <cellStyle name="Note 4 4 6" xfId="42736"/>
    <cellStyle name="Note 4 4 6 2" xfId="42737"/>
    <cellStyle name="Note 4 4 6 3" xfId="42738"/>
    <cellStyle name="Note 4 4 6 4" xfId="42739"/>
    <cellStyle name="Note 4 4 6 5" xfId="42740"/>
    <cellStyle name="Note 4 4 6 6" xfId="42741"/>
    <cellStyle name="Note 4 4 6 7" xfId="42742"/>
    <cellStyle name="Note 4 4 7" xfId="42743"/>
    <cellStyle name="Note 4 4 8" xfId="42744"/>
    <cellStyle name="Note 4 4 9" xfId="42745"/>
    <cellStyle name="Note 4 5" xfId="42746"/>
    <cellStyle name="Note 4 5 2" xfId="42747"/>
    <cellStyle name="Note 4 5 2 2" xfId="42748"/>
    <cellStyle name="Note 4 5 2 2 2" xfId="42749"/>
    <cellStyle name="Note 4 5 2 2 3" xfId="42750"/>
    <cellStyle name="Note 4 5 2 2 4" xfId="42751"/>
    <cellStyle name="Note 4 5 2 2 5" xfId="42752"/>
    <cellStyle name="Note 4 5 2 2 6" xfId="42753"/>
    <cellStyle name="Note 4 5 2 2 7" xfId="42754"/>
    <cellStyle name="Note 4 5 2 2 8" xfId="42755"/>
    <cellStyle name="Note 4 5 2 3" xfId="42756"/>
    <cellStyle name="Note 4 5 2 3 2" xfId="42757"/>
    <cellStyle name="Note 4 5 2 4" xfId="42758"/>
    <cellStyle name="Note 4 5 2 5" xfId="42759"/>
    <cellStyle name="Note 4 5 2 6" xfId="42760"/>
    <cellStyle name="Note 4 5 2 7" xfId="42761"/>
    <cellStyle name="Note 4 5 3" xfId="42762"/>
    <cellStyle name="Note 4 5 3 2" xfId="42763"/>
    <cellStyle name="Note 4 5 3 3" xfId="42764"/>
    <cellStyle name="Note 4 5 3 4" xfId="42765"/>
    <cellStyle name="Note 4 5 3 5" xfId="42766"/>
    <cellStyle name="Note 4 5 3 6" xfId="42767"/>
    <cellStyle name="Note 4 5 3 7" xfId="42768"/>
    <cellStyle name="Note 4 5 4" xfId="42769"/>
    <cellStyle name="Note 4 5 5" xfId="42770"/>
    <cellStyle name="Note 4 5 6" xfId="42771"/>
    <cellStyle name="Note 4 5 7" xfId="42772"/>
    <cellStyle name="Note 4 5 8" xfId="42773"/>
    <cellStyle name="Note 4 6" xfId="42774"/>
    <cellStyle name="Note 4 6 2" xfId="42775"/>
    <cellStyle name="Note 4 6 2 2" xfId="42776"/>
    <cellStyle name="Note 4 6 2 2 2" xfId="42777"/>
    <cellStyle name="Note 4 6 2 2 3" xfId="42778"/>
    <cellStyle name="Note 4 6 2 2 4" xfId="42779"/>
    <cellStyle name="Note 4 6 2 2 5" xfId="42780"/>
    <cellStyle name="Note 4 6 2 2 6" xfId="42781"/>
    <cellStyle name="Note 4 6 2 2 7" xfId="42782"/>
    <cellStyle name="Note 4 6 2 2 8" xfId="42783"/>
    <cellStyle name="Note 4 6 2 3" xfId="42784"/>
    <cellStyle name="Note 4 6 2 3 2" xfId="42785"/>
    <cellStyle name="Note 4 6 2 4" xfId="42786"/>
    <cellStyle name="Note 4 6 2 5" xfId="42787"/>
    <cellStyle name="Note 4 6 2 6" xfId="42788"/>
    <cellStyle name="Note 4 6 2 7" xfId="42789"/>
    <cellStyle name="Note 4 6 3" xfId="42790"/>
    <cellStyle name="Note 4 6 3 2" xfId="42791"/>
    <cellStyle name="Note 4 6 3 3" xfId="42792"/>
    <cellStyle name="Note 4 6 3 4" xfId="42793"/>
    <cellStyle name="Note 4 6 3 5" xfId="42794"/>
    <cellStyle name="Note 4 6 3 6" xfId="42795"/>
    <cellStyle name="Note 4 6 3 7" xfId="42796"/>
    <cellStyle name="Note 4 6 4" xfId="42797"/>
    <cellStyle name="Note 4 6 5" xfId="42798"/>
    <cellStyle name="Note 4 6 6" xfId="42799"/>
    <cellStyle name="Note 4 6 7" xfId="42800"/>
    <cellStyle name="Note 4 6 8" xfId="42801"/>
    <cellStyle name="Note 4 7" xfId="42802"/>
    <cellStyle name="Note 4 7 2" xfId="42803"/>
    <cellStyle name="Note 4 7 2 2" xfId="42804"/>
    <cellStyle name="Note 4 7 2 2 2" xfId="42805"/>
    <cellStyle name="Note 4 7 2 2 3" xfId="42806"/>
    <cellStyle name="Note 4 7 2 2 4" xfId="42807"/>
    <cellStyle name="Note 4 7 2 2 5" xfId="42808"/>
    <cellStyle name="Note 4 7 2 2 6" xfId="42809"/>
    <cellStyle name="Note 4 7 2 2 7" xfId="42810"/>
    <cellStyle name="Note 4 7 2 2 8" xfId="42811"/>
    <cellStyle name="Note 4 7 2 3" xfId="42812"/>
    <cellStyle name="Note 4 7 2 3 2" xfId="42813"/>
    <cellStyle name="Note 4 7 2 4" xfId="42814"/>
    <cellStyle name="Note 4 7 2 5" xfId="42815"/>
    <cellStyle name="Note 4 7 2 6" xfId="42816"/>
    <cellStyle name="Note 4 7 2 7" xfId="42817"/>
    <cellStyle name="Note 4 7 3" xfId="42818"/>
    <cellStyle name="Note 4 7 3 2" xfId="42819"/>
    <cellStyle name="Note 4 7 3 3" xfId="42820"/>
    <cellStyle name="Note 4 7 3 4" xfId="42821"/>
    <cellStyle name="Note 4 7 3 5" xfId="42822"/>
    <cellStyle name="Note 4 7 3 6" xfId="42823"/>
    <cellStyle name="Note 4 7 3 7" xfId="42824"/>
    <cellStyle name="Note 4 7 4" xfId="42825"/>
    <cellStyle name="Note 4 7 5" xfId="42826"/>
    <cellStyle name="Note 4 7 6" xfId="42827"/>
    <cellStyle name="Note 4 7 7" xfId="42828"/>
    <cellStyle name="Note 4 7 8" xfId="42829"/>
    <cellStyle name="Note 4 8" xfId="42830"/>
    <cellStyle name="Note 4 8 2" xfId="42831"/>
    <cellStyle name="Note 4 8 2 2" xfId="42832"/>
    <cellStyle name="Note 4 8 2 3" xfId="42833"/>
    <cellStyle name="Note 4 8 2 4" xfId="42834"/>
    <cellStyle name="Note 4 8 2 5" xfId="42835"/>
    <cellStyle name="Note 4 8 2 6" xfId="42836"/>
    <cellStyle name="Note 4 8 2 7" xfId="42837"/>
    <cellStyle name="Note 4 8 2 8" xfId="42838"/>
    <cellStyle name="Note 4 8 3" xfId="42839"/>
    <cellStyle name="Note 4 8 3 2" xfId="42840"/>
    <cellStyle name="Note 4 8 4" xfId="42841"/>
    <cellStyle name="Note 4 8 5" xfId="42842"/>
    <cellStyle name="Note 4 8 6" xfId="42843"/>
    <cellStyle name="Note 4 8 7" xfId="42844"/>
    <cellStyle name="Note 4 9" xfId="42845"/>
    <cellStyle name="Note 4 9 2" xfId="42846"/>
    <cellStyle name="Note 4 9 3" xfId="42847"/>
    <cellStyle name="Note 4 9 4" xfId="42848"/>
    <cellStyle name="Note 4 9 5" xfId="42849"/>
    <cellStyle name="Note 4 9 6" xfId="42850"/>
    <cellStyle name="Note 4 9 7" xfId="42851"/>
    <cellStyle name="Note 5" xfId="42852"/>
    <cellStyle name="Note 5 10" xfId="42853"/>
    <cellStyle name="Note 5 11" xfId="42854"/>
    <cellStyle name="Note 5 12" xfId="42855"/>
    <cellStyle name="Note 5 13" xfId="42856"/>
    <cellStyle name="Note 5 14" xfId="42857"/>
    <cellStyle name="Note 5 2" xfId="42858"/>
    <cellStyle name="Note 5 2 10" xfId="42859"/>
    <cellStyle name="Note 5 2 11" xfId="42860"/>
    <cellStyle name="Note 5 2 12" xfId="42861"/>
    <cellStyle name="Note 5 2 2" xfId="42862"/>
    <cellStyle name="Note 5 2 2 10" xfId="42863"/>
    <cellStyle name="Note 5 2 2 11" xfId="42864"/>
    <cellStyle name="Note 5 2 2 2" xfId="42865"/>
    <cellStyle name="Note 5 2 2 2 2" xfId="42866"/>
    <cellStyle name="Note 5 2 2 2 2 2" xfId="42867"/>
    <cellStyle name="Note 5 2 2 2 2 2 2" xfId="42868"/>
    <cellStyle name="Note 5 2 2 2 2 2 3" xfId="42869"/>
    <cellStyle name="Note 5 2 2 2 2 2 4" xfId="42870"/>
    <cellStyle name="Note 5 2 2 2 2 2 5" xfId="42871"/>
    <cellStyle name="Note 5 2 2 2 2 2 6" xfId="42872"/>
    <cellStyle name="Note 5 2 2 2 2 2 7" xfId="42873"/>
    <cellStyle name="Note 5 2 2 2 2 2 8" xfId="42874"/>
    <cellStyle name="Note 5 2 2 2 2 3" xfId="42875"/>
    <cellStyle name="Note 5 2 2 2 2 3 2" xfId="42876"/>
    <cellStyle name="Note 5 2 2 2 2 4" xfId="42877"/>
    <cellStyle name="Note 5 2 2 2 2 5" xfId="42878"/>
    <cellStyle name="Note 5 2 2 2 2 6" xfId="42879"/>
    <cellStyle name="Note 5 2 2 2 2 7" xfId="42880"/>
    <cellStyle name="Note 5 2 2 2 3" xfId="42881"/>
    <cellStyle name="Note 5 2 2 2 3 2" xfId="42882"/>
    <cellStyle name="Note 5 2 2 2 3 3" xfId="42883"/>
    <cellStyle name="Note 5 2 2 2 3 4" xfId="42884"/>
    <cellStyle name="Note 5 2 2 2 3 5" xfId="42885"/>
    <cellStyle name="Note 5 2 2 2 3 6" xfId="42886"/>
    <cellStyle name="Note 5 2 2 2 3 7" xfId="42887"/>
    <cellStyle name="Note 5 2 2 2 4" xfId="42888"/>
    <cellStyle name="Note 5 2 2 2 5" xfId="42889"/>
    <cellStyle name="Note 5 2 2 2 6" xfId="42890"/>
    <cellStyle name="Note 5 2 2 2 7" xfId="42891"/>
    <cellStyle name="Note 5 2 2 2 8" xfId="42892"/>
    <cellStyle name="Note 5 2 2 3" xfId="42893"/>
    <cellStyle name="Note 5 2 2 3 2" xfId="42894"/>
    <cellStyle name="Note 5 2 2 3 2 2" xfId="42895"/>
    <cellStyle name="Note 5 2 2 3 2 2 2" xfId="42896"/>
    <cellStyle name="Note 5 2 2 3 2 2 3" xfId="42897"/>
    <cellStyle name="Note 5 2 2 3 2 2 4" xfId="42898"/>
    <cellStyle name="Note 5 2 2 3 2 2 5" xfId="42899"/>
    <cellStyle name="Note 5 2 2 3 2 2 6" xfId="42900"/>
    <cellStyle name="Note 5 2 2 3 2 2 7" xfId="42901"/>
    <cellStyle name="Note 5 2 2 3 2 2 8" xfId="42902"/>
    <cellStyle name="Note 5 2 2 3 2 3" xfId="42903"/>
    <cellStyle name="Note 5 2 2 3 2 3 2" xfId="42904"/>
    <cellStyle name="Note 5 2 2 3 2 4" xfId="42905"/>
    <cellStyle name="Note 5 2 2 3 2 5" xfId="42906"/>
    <cellStyle name="Note 5 2 2 3 2 6" xfId="42907"/>
    <cellStyle name="Note 5 2 2 3 2 7" xfId="42908"/>
    <cellStyle name="Note 5 2 2 3 3" xfId="42909"/>
    <cellStyle name="Note 5 2 2 3 3 2" xfId="42910"/>
    <cellStyle name="Note 5 2 2 3 3 3" xfId="42911"/>
    <cellStyle name="Note 5 2 2 3 3 4" xfId="42912"/>
    <cellStyle name="Note 5 2 2 3 3 5" xfId="42913"/>
    <cellStyle name="Note 5 2 2 3 3 6" xfId="42914"/>
    <cellStyle name="Note 5 2 2 3 3 7" xfId="42915"/>
    <cellStyle name="Note 5 2 2 3 4" xfId="42916"/>
    <cellStyle name="Note 5 2 2 3 5" xfId="42917"/>
    <cellStyle name="Note 5 2 2 3 6" xfId="42918"/>
    <cellStyle name="Note 5 2 2 3 7" xfId="42919"/>
    <cellStyle name="Note 5 2 2 3 8" xfId="42920"/>
    <cellStyle name="Note 5 2 2 4" xfId="42921"/>
    <cellStyle name="Note 5 2 2 4 2" xfId="42922"/>
    <cellStyle name="Note 5 2 2 4 2 2" xfId="42923"/>
    <cellStyle name="Note 5 2 2 4 2 2 2" xfId="42924"/>
    <cellStyle name="Note 5 2 2 4 2 2 3" xfId="42925"/>
    <cellStyle name="Note 5 2 2 4 2 2 4" xfId="42926"/>
    <cellStyle name="Note 5 2 2 4 2 2 5" xfId="42927"/>
    <cellStyle name="Note 5 2 2 4 2 2 6" xfId="42928"/>
    <cellStyle name="Note 5 2 2 4 2 2 7" xfId="42929"/>
    <cellStyle name="Note 5 2 2 4 2 2 8" xfId="42930"/>
    <cellStyle name="Note 5 2 2 4 2 3" xfId="42931"/>
    <cellStyle name="Note 5 2 2 4 2 3 2" xfId="42932"/>
    <cellStyle name="Note 5 2 2 4 2 4" xfId="42933"/>
    <cellStyle name="Note 5 2 2 4 2 5" xfId="42934"/>
    <cellStyle name="Note 5 2 2 4 2 6" xfId="42935"/>
    <cellStyle name="Note 5 2 2 4 2 7" xfId="42936"/>
    <cellStyle name="Note 5 2 2 4 3" xfId="42937"/>
    <cellStyle name="Note 5 2 2 4 3 2" xfId="42938"/>
    <cellStyle name="Note 5 2 2 4 3 3" xfId="42939"/>
    <cellStyle name="Note 5 2 2 4 3 4" xfId="42940"/>
    <cellStyle name="Note 5 2 2 4 3 5" xfId="42941"/>
    <cellStyle name="Note 5 2 2 4 3 6" xfId="42942"/>
    <cellStyle name="Note 5 2 2 4 3 7" xfId="42943"/>
    <cellStyle name="Note 5 2 2 4 4" xfId="42944"/>
    <cellStyle name="Note 5 2 2 4 5" xfId="42945"/>
    <cellStyle name="Note 5 2 2 4 6" xfId="42946"/>
    <cellStyle name="Note 5 2 2 4 7" xfId="42947"/>
    <cellStyle name="Note 5 2 2 4 8" xfId="42948"/>
    <cellStyle name="Note 5 2 2 5" xfId="42949"/>
    <cellStyle name="Note 5 2 2 5 2" xfId="42950"/>
    <cellStyle name="Note 5 2 2 5 2 2" xfId="42951"/>
    <cellStyle name="Note 5 2 2 5 2 3" xfId="42952"/>
    <cellStyle name="Note 5 2 2 5 2 4" xfId="42953"/>
    <cellStyle name="Note 5 2 2 5 2 5" xfId="42954"/>
    <cellStyle name="Note 5 2 2 5 2 6" xfId="42955"/>
    <cellStyle name="Note 5 2 2 5 2 7" xfId="42956"/>
    <cellStyle name="Note 5 2 2 5 2 8" xfId="42957"/>
    <cellStyle name="Note 5 2 2 5 3" xfId="42958"/>
    <cellStyle name="Note 5 2 2 5 3 2" xfId="42959"/>
    <cellStyle name="Note 5 2 2 5 4" xfId="42960"/>
    <cellStyle name="Note 5 2 2 5 5" xfId="42961"/>
    <cellStyle name="Note 5 2 2 5 6" xfId="42962"/>
    <cellStyle name="Note 5 2 2 5 7" xfId="42963"/>
    <cellStyle name="Note 5 2 2 6" xfId="42964"/>
    <cellStyle name="Note 5 2 2 6 2" xfId="42965"/>
    <cellStyle name="Note 5 2 2 6 3" xfId="42966"/>
    <cellStyle name="Note 5 2 2 6 4" xfId="42967"/>
    <cellStyle name="Note 5 2 2 6 5" xfId="42968"/>
    <cellStyle name="Note 5 2 2 6 6" xfId="42969"/>
    <cellStyle name="Note 5 2 2 6 7" xfId="42970"/>
    <cellStyle name="Note 5 2 2 7" xfId="42971"/>
    <cellStyle name="Note 5 2 2 8" xfId="42972"/>
    <cellStyle name="Note 5 2 2 9" xfId="42973"/>
    <cellStyle name="Note 5 2 3" xfId="42974"/>
    <cellStyle name="Note 5 2 3 2" xfId="42975"/>
    <cellStyle name="Note 5 2 3 2 2" xfId="42976"/>
    <cellStyle name="Note 5 2 3 2 2 2" xfId="42977"/>
    <cellStyle name="Note 5 2 3 2 2 3" xfId="42978"/>
    <cellStyle name="Note 5 2 3 2 2 4" xfId="42979"/>
    <cellStyle name="Note 5 2 3 2 2 5" xfId="42980"/>
    <cellStyle name="Note 5 2 3 2 2 6" xfId="42981"/>
    <cellStyle name="Note 5 2 3 2 2 7" xfId="42982"/>
    <cellStyle name="Note 5 2 3 2 2 8" xfId="42983"/>
    <cellStyle name="Note 5 2 3 2 3" xfId="42984"/>
    <cellStyle name="Note 5 2 3 2 3 2" xfId="42985"/>
    <cellStyle name="Note 5 2 3 2 4" xfId="42986"/>
    <cellStyle name="Note 5 2 3 2 5" xfId="42987"/>
    <cellStyle name="Note 5 2 3 2 6" xfId="42988"/>
    <cellStyle name="Note 5 2 3 2 7" xfId="42989"/>
    <cellStyle name="Note 5 2 3 3" xfId="42990"/>
    <cellStyle name="Note 5 2 3 3 2" xfId="42991"/>
    <cellStyle name="Note 5 2 3 3 3" xfId="42992"/>
    <cellStyle name="Note 5 2 3 3 4" xfId="42993"/>
    <cellStyle name="Note 5 2 3 3 5" xfId="42994"/>
    <cellStyle name="Note 5 2 3 3 6" xfId="42995"/>
    <cellStyle name="Note 5 2 3 3 7" xfId="42996"/>
    <cellStyle name="Note 5 2 3 4" xfId="42997"/>
    <cellStyle name="Note 5 2 3 5" xfId="42998"/>
    <cellStyle name="Note 5 2 3 6" xfId="42999"/>
    <cellStyle name="Note 5 2 3 7" xfId="43000"/>
    <cellStyle name="Note 5 2 3 8" xfId="43001"/>
    <cellStyle name="Note 5 2 4" xfId="43002"/>
    <cellStyle name="Note 5 2 4 2" xfId="43003"/>
    <cellStyle name="Note 5 2 4 2 2" xfId="43004"/>
    <cellStyle name="Note 5 2 4 2 2 2" xfId="43005"/>
    <cellStyle name="Note 5 2 4 2 2 3" xfId="43006"/>
    <cellStyle name="Note 5 2 4 2 2 4" xfId="43007"/>
    <cellStyle name="Note 5 2 4 2 2 5" xfId="43008"/>
    <cellStyle name="Note 5 2 4 2 2 6" xfId="43009"/>
    <cellStyle name="Note 5 2 4 2 2 7" xfId="43010"/>
    <cellStyle name="Note 5 2 4 2 2 8" xfId="43011"/>
    <cellStyle name="Note 5 2 4 2 3" xfId="43012"/>
    <cellStyle name="Note 5 2 4 2 3 2" xfId="43013"/>
    <cellStyle name="Note 5 2 4 2 4" xfId="43014"/>
    <cellStyle name="Note 5 2 4 2 5" xfId="43015"/>
    <cellStyle name="Note 5 2 4 2 6" xfId="43016"/>
    <cellStyle name="Note 5 2 4 2 7" xfId="43017"/>
    <cellStyle name="Note 5 2 4 3" xfId="43018"/>
    <cellStyle name="Note 5 2 4 3 2" xfId="43019"/>
    <cellStyle name="Note 5 2 4 3 3" xfId="43020"/>
    <cellStyle name="Note 5 2 4 3 4" xfId="43021"/>
    <cellStyle name="Note 5 2 4 3 5" xfId="43022"/>
    <cellStyle name="Note 5 2 4 3 6" xfId="43023"/>
    <cellStyle name="Note 5 2 4 3 7" xfId="43024"/>
    <cellStyle name="Note 5 2 4 4" xfId="43025"/>
    <cellStyle name="Note 5 2 4 5" xfId="43026"/>
    <cellStyle name="Note 5 2 4 6" xfId="43027"/>
    <cellStyle name="Note 5 2 4 7" xfId="43028"/>
    <cellStyle name="Note 5 2 4 8" xfId="43029"/>
    <cellStyle name="Note 5 2 5" xfId="43030"/>
    <cellStyle name="Note 5 2 5 2" xfId="43031"/>
    <cellStyle name="Note 5 2 5 2 2" xfId="43032"/>
    <cellStyle name="Note 5 2 5 2 2 2" xfId="43033"/>
    <cellStyle name="Note 5 2 5 2 2 3" xfId="43034"/>
    <cellStyle name="Note 5 2 5 2 2 4" xfId="43035"/>
    <cellStyle name="Note 5 2 5 2 2 5" xfId="43036"/>
    <cellStyle name="Note 5 2 5 2 2 6" xfId="43037"/>
    <cellStyle name="Note 5 2 5 2 2 7" xfId="43038"/>
    <cellStyle name="Note 5 2 5 2 2 8" xfId="43039"/>
    <cellStyle name="Note 5 2 5 2 3" xfId="43040"/>
    <cellStyle name="Note 5 2 5 2 3 2" xfId="43041"/>
    <cellStyle name="Note 5 2 5 2 4" xfId="43042"/>
    <cellStyle name="Note 5 2 5 2 5" xfId="43043"/>
    <cellStyle name="Note 5 2 5 2 6" xfId="43044"/>
    <cellStyle name="Note 5 2 5 2 7" xfId="43045"/>
    <cellStyle name="Note 5 2 5 3" xfId="43046"/>
    <cellStyle name="Note 5 2 5 3 2" xfId="43047"/>
    <cellStyle name="Note 5 2 5 3 3" xfId="43048"/>
    <cellStyle name="Note 5 2 5 3 4" xfId="43049"/>
    <cellStyle name="Note 5 2 5 3 5" xfId="43050"/>
    <cellStyle name="Note 5 2 5 3 6" xfId="43051"/>
    <cellStyle name="Note 5 2 5 3 7" xfId="43052"/>
    <cellStyle name="Note 5 2 5 4" xfId="43053"/>
    <cellStyle name="Note 5 2 5 5" xfId="43054"/>
    <cellStyle name="Note 5 2 5 6" xfId="43055"/>
    <cellStyle name="Note 5 2 5 7" xfId="43056"/>
    <cellStyle name="Note 5 2 5 8" xfId="43057"/>
    <cellStyle name="Note 5 2 6" xfId="43058"/>
    <cellStyle name="Note 5 2 6 2" xfId="43059"/>
    <cellStyle name="Note 5 2 6 2 2" xfId="43060"/>
    <cellStyle name="Note 5 2 6 2 3" xfId="43061"/>
    <cellStyle name="Note 5 2 6 2 4" xfId="43062"/>
    <cellStyle name="Note 5 2 6 2 5" xfId="43063"/>
    <cellStyle name="Note 5 2 6 2 6" xfId="43064"/>
    <cellStyle name="Note 5 2 6 2 7" xfId="43065"/>
    <cellStyle name="Note 5 2 6 2 8" xfId="43066"/>
    <cellStyle name="Note 5 2 6 3" xfId="43067"/>
    <cellStyle name="Note 5 2 6 3 2" xfId="43068"/>
    <cellStyle name="Note 5 2 6 4" xfId="43069"/>
    <cellStyle name="Note 5 2 6 5" xfId="43070"/>
    <cellStyle name="Note 5 2 6 6" xfId="43071"/>
    <cellStyle name="Note 5 2 6 7" xfId="43072"/>
    <cellStyle name="Note 5 2 7" xfId="43073"/>
    <cellStyle name="Note 5 2 7 2" xfId="43074"/>
    <cellStyle name="Note 5 2 7 3" xfId="43075"/>
    <cellStyle name="Note 5 2 7 4" xfId="43076"/>
    <cellStyle name="Note 5 2 7 5" xfId="43077"/>
    <cellStyle name="Note 5 2 7 6" xfId="43078"/>
    <cellStyle name="Note 5 2 7 7" xfId="43079"/>
    <cellStyle name="Note 5 2 8" xfId="43080"/>
    <cellStyle name="Note 5 2 9" xfId="43081"/>
    <cellStyle name="Note 5 3" xfId="43082"/>
    <cellStyle name="Note 5 3 10" xfId="43083"/>
    <cellStyle name="Note 5 3 11" xfId="43084"/>
    <cellStyle name="Note 5 3 2" xfId="43085"/>
    <cellStyle name="Note 5 3 2 2" xfId="43086"/>
    <cellStyle name="Note 5 3 2 2 2" xfId="43087"/>
    <cellStyle name="Note 5 3 2 2 2 2" xfId="43088"/>
    <cellStyle name="Note 5 3 2 2 2 3" xfId="43089"/>
    <cellStyle name="Note 5 3 2 2 2 4" xfId="43090"/>
    <cellStyle name="Note 5 3 2 2 2 5" xfId="43091"/>
    <cellStyle name="Note 5 3 2 2 2 6" xfId="43092"/>
    <cellStyle name="Note 5 3 2 2 2 7" xfId="43093"/>
    <cellStyle name="Note 5 3 2 2 2 8" xfId="43094"/>
    <cellStyle name="Note 5 3 2 2 3" xfId="43095"/>
    <cellStyle name="Note 5 3 2 2 3 2" xfId="43096"/>
    <cellStyle name="Note 5 3 2 2 4" xfId="43097"/>
    <cellStyle name="Note 5 3 2 2 5" xfId="43098"/>
    <cellStyle name="Note 5 3 2 2 6" xfId="43099"/>
    <cellStyle name="Note 5 3 2 2 7" xfId="43100"/>
    <cellStyle name="Note 5 3 2 3" xfId="43101"/>
    <cellStyle name="Note 5 3 2 3 2" xfId="43102"/>
    <cellStyle name="Note 5 3 2 3 3" xfId="43103"/>
    <cellStyle name="Note 5 3 2 3 4" xfId="43104"/>
    <cellStyle name="Note 5 3 2 3 5" xfId="43105"/>
    <cellStyle name="Note 5 3 2 3 6" xfId="43106"/>
    <cellStyle name="Note 5 3 2 3 7" xfId="43107"/>
    <cellStyle name="Note 5 3 2 4" xfId="43108"/>
    <cellStyle name="Note 5 3 2 5" xfId="43109"/>
    <cellStyle name="Note 5 3 2 6" xfId="43110"/>
    <cellStyle name="Note 5 3 2 7" xfId="43111"/>
    <cellStyle name="Note 5 3 2 8" xfId="43112"/>
    <cellStyle name="Note 5 3 3" xfId="43113"/>
    <cellStyle name="Note 5 3 3 2" xfId="43114"/>
    <cellStyle name="Note 5 3 3 2 2" xfId="43115"/>
    <cellStyle name="Note 5 3 3 2 2 2" xfId="43116"/>
    <cellStyle name="Note 5 3 3 2 2 3" xfId="43117"/>
    <cellStyle name="Note 5 3 3 2 2 4" xfId="43118"/>
    <cellStyle name="Note 5 3 3 2 2 5" xfId="43119"/>
    <cellStyle name="Note 5 3 3 2 2 6" xfId="43120"/>
    <cellStyle name="Note 5 3 3 2 2 7" xfId="43121"/>
    <cellStyle name="Note 5 3 3 2 2 8" xfId="43122"/>
    <cellStyle name="Note 5 3 3 2 3" xfId="43123"/>
    <cellStyle name="Note 5 3 3 2 3 2" xfId="43124"/>
    <cellStyle name="Note 5 3 3 2 4" xfId="43125"/>
    <cellStyle name="Note 5 3 3 2 5" xfId="43126"/>
    <cellStyle name="Note 5 3 3 2 6" xfId="43127"/>
    <cellStyle name="Note 5 3 3 2 7" xfId="43128"/>
    <cellStyle name="Note 5 3 3 3" xfId="43129"/>
    <cellStyle name="Note 5 3 3 3 2" xfId="43130"/>
    <cellStyle name="Note 5 3 3 3 3" xfId="43131"/>
    <cellStyle name="Note 5 3 3 3 4" xfId="43132"/>
    <cellStyle name="Note 5 3 3 3 5" xfId="43133"/>
    <cellStyle name="Note 5 3 3 3 6" xfId="43134"/>
    <cellStyle name="Note 5 3 3 3 7" xfId="43135"/>
    <cellStyle name="Note 5 3 3 4" xfId="43136"/>
    <cellStyle name="Note 5 3 3 5" xfId="43137"/>
    <cellStyle name="Note 5 3 3 6" xfId="43138"/>
    <cellStyle name="Note 5 3 3 7" xfId="43139"/>
    <cellStyle name="Note 5 3 3 8" xfId="43140"/>
    <cellStyle name="Note 5 3 4" xfId="43141"/>
    <cellStyle name="Note 5 3 4 2" xfId="43142"/>
    <cellStyle name="Note 5 3 4 2 2" xfId="43143"/>
    <cellStyle name="Note 5 3 4 2 2 2" xfId="43144"/>
    <cellStyle name="Note 5 3 4 2 2 3" xfId="43145"/>
    <cellStyle name="Note 5 3 4 2 2 4" xfId="43146"/>
    <cellStyle name="Note 5 3 4 2 2 5" xfId="43147"/>
    <cellStyle name="Note 5 3 4 2 2 6" xfId="43148"/>
    <cellStyle name="Note 5 3 4 2 2 7" xfId="43149"/>
    <cellStyle name="Note 5 3 4 2 2 8" xfId="43150"/>
    <cellStyle name="Note 5 3 4 2 3" xfId="43151"/>
    <cellStyle name="Note 5 3 4 2 3 2" xfId="43152"/>
    <cellStyle name="Note 5 3 4 2 4" xfId="43153"/>
    <cellStyle name="Note 5 3 4 2 5" xfId="43154"/>
    <cellStyle name="Note 5 3 4 2 6" xfId="43155"/>
    <cellStyle name="Note 5 3 4 2 7" xfId="43156"/>
    <cellStyle name="Note 5 3 4 3" xfId="43157"/>
    <cellStyle name="Note 5 3 4 3 2" xfId="43158"/>
    <cellStyle name="Note 5 3 4 3 3" xfId="43159"/>
    <cellStyle name="Note 5 3 4 3 4" xfId="43160"/>
    <cellStyle name="Note 5 3 4 3 5" xfId="43161"/>
    <cellStyle name="Note 5 3 4 3 6" xfId="43162"/>
    <cellStyle name="Note 5 3 4 3 7" xfId="43163"/>
    <cellStyle name="Note 5 3 4 4" xfId="43164"/>
    <cellStyle name="Note 5 3 4 5" xfId="43165"/>
    <cellStyle name="Note 5 3 4 6" xfId="43166"/>
    <cellStyle name="Note 5 3 4 7" xfId="43167"/>
    <cellStyle name="Note 5 3 4 8" xfId="43168"/>
    <cellStyle name="Note 5 3 5" xfId="43169"/>
    <cellStyle name="Note 5 3 5 2" xfId="43170"/>
    <cellStyle name="Note 5 3 5 2 2" xfId="43171"/>
    <cellStyle name="Note 5 3 5 2 3" xfId="43172"/>
    <cellStyle name="Note 5 3 5 2 4" xfId="43173"/>
    <cellStyle name="Note 5 3 5 2 5" xfId="43174"/>
    <cellStyle name="Note 5 3 5 2 6" xfId="43175"/>
    <cellStyle name="Note 5 3 5 2 7" xfId="43176"/>
    <cellStyle name="Note 5 3 5 2 8" xfId="43177"/>
    <cellStyle name="Note 5 3 5 3" xfId="43178"/>
    <cellStyle name="Note 5 3 5 3 2" xfId="43179"/>
    <cellStyle name="Note 5 3 5 4" xfId="43180"/>
    <cellStyle name="Note 5 3 5 5" xfId="43181"/>
    <cellStyle name="Note 5 3 5 6" xfId="43182"/>
    <cellStyle name="Note 5 3 5 7" xfId="43183"/>
    <cellStyle name="Note 5 3 6" xfId="43184"/>
    <cellStyle name="Note 5 3 6 2" xfId="43185"/>
    <cellStyle name="Note 5 3 6 3" xfId="43186"/>
    <cellStyle name="Note 5 3 6 4" xfId="43187"/>
    <cellStyle name="Note 5 3 6 5" xfId="43188"/>
    <cellStyle name="Note 5 3 6 6" xfId="43189"/>
    <cellStyle name="Note 5 3 6 7" xfId="43190"/>
    <cellStyle name="Note 5 3 7" xfId="43191"/>
    <cellStyle name="Note 5 3 8" xfId="43192"/>
    <cellStyle name="Note 5 3 9" xfId="43193"/>
    <cellStyle name="Note 5 4" xfId="43194"/>
    <cellStyle name="Note 5 4 10" xfId="43195"/>
    <cellStyle name="Note 5 4 11" xfId="43196"/>
    <cellStyle name="Note 5 4 2" xfId="43197"/>
    <cellStyle name="Note 5 4 2 2" xfId="43198"/>
    <cellStyle name="Note 5 4 2 2 2" xfId="43199"/>
    <cellStyle name="Note 5 4 2 2 2 2" xfId="43200"/>
    <cellStyle name="Note 5 4 2 2 2 3" xfId="43201"/>
    <cellStyle name="Note 5 4 2 2 2 4" xfId="43202"/>
    <cellStyle name="Note 5 4 2 2 2 5" xfId="43203"/>
    <cellStyle name="Note 5 4 2 2 2 6" xfId="43204"/>
    <cellStyle name="Note 5 4 2 2 2 7" xfId="43205"/>
    <cellStyle name="Note 5 4 2 2 2 8" xfId="43206"/>
    <cellStyle name="Note 5 4 2 2 3" xfId="43207"/>
    <cellStyle name="Note 5 4 2 2 3 2" xfId="43208"/>
    <cellStyle name="Note 5 4 2 2 4" xfId="43209"/>
    <cellStyle name="Note 5 4 2 2 5" xfId="43210"/>
    <cellStyle name="Note 5 4 2 2 6" xfId="43211"/>
    <cellStyle name="Note 5 4 2 2 7" xfId="43212"/>
    <cellStyle name="Note 5 4 2 3" xfId="43213"/>
    <cellStyle name="Note 5 4 2 3 2" xfId="43214"/>
    <cellStyle name="Note 5 4 2 3 3" xfId="43215"/>
    <cellStyle name="Note 5 4 2 3 4" xfId="43216"/>
    <cellStyle name="Note 5 4 2 3 5" xfId="43217"/>
    <cellStyle name="Note 5 4 2 3 6" xfId="43218"/>
    <cellStyle name="Note 5 4 2 3 7" xfId="43219"/>
    <cellStyle name="Note 5 4 2 4" xfId="43220"/>
    <cellStyle name="Note 5 4 2 5" xfId="43221"/>
    <cellStyle name="Note 5 4 2 6" xfId="43222"/>
    <cellStyle name="Note 5 4 2 7" xfId="43223"/>
    <cellStyle name="Note 5 4 2 8" xfId="43224"/>
    <cellStyle name="Note 5 4 3" xfId="43225"/>
    <cellStyle name="Note 5 4 3 2" xfId="43226"/>
    <cellStyle name="Note 5 4 3 2 2" xfId="43227"/>
    <cellStyle name="Note 5 4 3 2 2 2" xfId="43228"/>
    <cellStyle name="Note 5 4 3 2 2 3" xfId="43229"/>
    <cellStyle name="Note 5 4 3 2 2 4" xfId="43230"/>
    <cellStyle name="Note 5 4 3 2 2 5" xfId="43231"/>
    <cellStyle name="Note 5 4 3 2 2 6" xfId="43232"/>
    <cellStyle name="Note 5 4 3 2 2 7" xfId="43233"/>
    <cellStyle name="Note 5 4 3 2 2 8" xfId="43234"/>
    <cellStyle name="Note 5 4 3 2 3" xfId="43235"/>
    <cellStyle name="Note 5 4 3 2 3 2" xfId="43236"/>
    <cellStyle name="Note 5 4 3 2 4" xfId="43237"/>
    <cellStyle name="Note 5 4 3 2 5" xfId="43238"/>
    <cellStyle name="Note 5 4 3 2 6" xfId="43239"/>
    <cellStyle name="Note 5 4 3 2 7" xfId="43240"/>
    <cellStyle name="Note 5 4 3 3" xfId="43241"/>
    <cellStyle name="Note 5 4 3 3 2" xfId="43242"/>
    <cellStyle name="Note 5 4 3 3 3" xfId="43243"/>
    <cellStyle name="Note 5 4 3 3 4" xfId="43244"/>
    <cellStyle name="Note 5 4 3 3 5" xfId="43245"/>
    <cellStyle name="Note 5 4 3 3 6" xfId="43246"/>
    <cellStyle name="Note 5 4 3 3 7" xfId="43247"/>
    <cellStyle name="Note 5 4 3 4" xfId="43248"/>
    <cellStyle name="Note 5 4 3 5" xfId="43249"/>
    <cellStyle name="Note 5 4 3 6" xfId="43250"/>
    <cellStyle name="Note 5 4 3 7" xfId="43251"/>
    <cellStyle name="Note 5 4 3 8" xfId="43252"/>
    <cellStyle name="Note 5 4 4" xfId="43253"/>
    <cellStyle name="Note 5 4 4 2" xfId="43254"/>
    <cellStyle name="Note 5 4 4 2 2" xfId="43255"/>
    <cellStyle name="Note 5 4 4 2 2 2" xfId="43256"/>
    <cellStyle name="Note 5 4 4 2 2 3" xfId="43257"/>
    <cellStyle name="Note 5 4 4 2 2 4" xfId="43258"/>
    <cellStyle name="Note 5 4 4 2 2 5" xfId="43259"/>
    <cellStyle name="Note 5 4 4 2 2 6" xfId="43260"/>
    <cellStyle name="Note 5 4 4 2 2 7" xfId="43261"/>
    <cellStyle name="Note 5 4 4 2 2 8" xfId="43262"/>
    <cellStyle name="Note 5 4 4 2 3" xfId="43263"/>
    <cellStyle name="Note 5 4 4 2 3 2" xfId="43264"/>
    <cellStyle name="Note 5 4 4 2 4" xfId="43265"/>
    <cellStyle name="Note 5 4 4 2 5" xfId="43266"/>
    <cellStyle name="Note 5 4 4 2 6" xfId="43267"/>
    <cellStyle name="Note 5 4 4 2 7" xfId="43268"/>
    <cellStyle name="Note 5 4 4 3" xfId="43269"/>
    <cellStyle name="Note 5 4 4 3 2" xfId="43270"/>
    <cellStyle name="Note 5 4 4 3 3" xfId="43271"/>
    <cellStyle name="Note 5 4 4 3 4" xfId="43272"/>
    <cellStyle name="Note 5 4 4 3 5" xfId="43273"/>
    <cellStyle name="Note 5 4 4 3 6" xfId="43274"/>
    <cellStyle name="Note 5 4 4 3 7" xfId="43275"/>
    <cellStyle name="Note 5 4 4 4" xfId="43276"/>
    <cellStyle name="Note 5 4 4 5" xfId="43277"/>
    <cellStyle name="Note 5 4 4 6" xfId="43278"/>
    <cellStyle name="Note 5 4 4 7" xfId="43279"/>
    <cellStyle name="Note 5 4 4 8" xfId="43280"/>
    <cellStyle name="Note 5 4 5" xfId="43281"/>
    <cellStyle name="Note 5 4 5 2" xfId="43282"/>
    <cellStyle name="Note 5 4 5 2 2" xfId="43283"/>
    <cellStyle name="Note 5 4 5 2 3" xfId="43284"/>
    <cellStyle name="Note 5 4 5 2 4" xfId="43285"/>
    <cellStyle name="Note 5 4 5 2 5" xfId="43286"/>
    <cellStyle name="Note 5 4 5 2 6" xfId="43287"/>
    <cellStyle name="Note 5 4 5 2 7" xfId="43288"/>
    <cellStyle name="Note 5 4 5 2 8" xfId="43289"/>
    <cellStyle name="Note 5 4 5 3" xfId="43290"/>
    <cellStyle name="Note 5 4 5 3 2" xfId="43291"/>
    <cellStyle name="Note 5 4 5 4" xfId="43292"/>
    <cellStyle name="Note 5 4 5 5" xfId="43293"/>
    <cellStyle name="Note 5 4 5 6" xfId="43294"/>
    <cellStyle name="Note 5 4 5 7" xfId="43295"/>
    <cellStyle name="Note 5 4 6" xfId="43296"/>
    <cellStyle name="Note 5 4 6 2" xfId="43297"/>
    <cellStyle name="Note 5 4 6 3" xfId="43298"/>
    <cellStyle name="Note 5 4 6 4" xfId="43299"/>
    <cellStyle name="Note 5 4 6 5" xfId="43300"/>
    <cellStyle name="Note 5 4 6 6" xfId="43301"/>
    <cellStyle name="Note 5 4 6 7" xfId="43302"/>
    <cellStyle name="Note 5 4 7" xfId="43303"/>
    <cellStyle name="Note 5 4 8" xfId="43304"/>
    <cellStyle name="Note 5 4 9" xfId="43305"/>
    <cellStyle name="Note 5 5" xfId="43306"/>
    <cellStyle name="Note 5 5 2" xfId="43307"/>
    <cellStyle name="Note 5 5 2 2" xfId="43308"/>
    <cellStyle name="Note 5 5 2 2 2" xfId="43309"/>
    <cellStyle name="Note 5 5 2 2 3" xfId="43310"/>
    <cellStyle name="Note 5 5 2 2 4" xfId="43311"/>
    <cellStyle name="Note 5 5 2 2 5" xfId="43312"/>
    <cellStyle name="Note 5 5 2 2 6" xfId="43313"/>
    <cellStyle name="Note 5 5 2 2 7" xfId="43314"/>
    <cellStyle name="Note 5 5 2 2 8" xfId="43315"/>
    <cellStyle name="Note 5 5 2 3" xfId="43316"/>
    <cellStyle name="Note 5 5 2 3 2" xfId="43317"/>
    <cellStyle name="Note 5 5 2 4" xfId="43318"/>
    <cellStyle name="Note 5 5 2 5" xfId="43319"/>
    <cellStyle name="Note 5 5 2 6" xfId="43320"/>
    <cellStyle name="Note 5 5 2 7" xfId="43321"/>
    <cellStyle name="Note 5 5 3" xfId="43322"/>
    <cellStyle name="Note 5 5 3 2" xfId="43323"/>
    <cellStyle name="Note 5 5 3 3" xfId="43324"/>
    <cellStyle name="Note 5 5 3 4" xfId="43325"/>
    <cellStyle name="Note 5 5 3 5" xfId="43326"/>
    <cellStyle name="Note 5 5 3 6" xfId="43327"/>
    <cellStyle name="Note 5 5 3 7" xfId="43328"/>
    <cellStyle name="Note 5 5 4" xfId="43329"/>
    <cellStyle name="Note 5 5 5" xfId="43330"/>
    <cellStyle name="Note 5 5 6" xfId="43331"/>
    <cellStyle name="Note 5 5 7" xfId="43332"/>
    <cellStyle name="Note 5 5 8" xfId="43333"/>
    <cellStyle name="Note 5 6" xfId="43334"/>
    <cellStyle name="Note 5 6 2" xfId="43335"/>
    <cellStyle name="Note 5 6 2 2" xfId="43336"/>
    <cellStyle name="Note 5 6 2 2 2" xfId="43337"/>
    <cellStyle name="Note 5 6 2 2 3" xfId="43338"/>
    <cellStyle name="Note 5 6 2 2 4" xfId="43339"/>
    <cellStyle name="Note 5 6 2 2 5" xfId="43340"/>
    <cellStyle name="Note 5 6 2 2 6" xfId="43341"/>
    <cellStyle name="Note 5 6 2 2 7" xfId="43342"/>
    <cellStyle name="Note 5 6 2 2 8" xfId="43343"/>
    <cellStyle name="Note 5 6 2 3" xfId="43344"/>
    <cellStyle name="Note 5 6 2 3 2" xfId="43345"/>
    <cellStyle name="Note 5 6 2 4" xfId="43346"/>
    <cellStyle name="Note 5 6 2 5" xfId="43347"/>
    <cellStyle name="Note 5 6 2 6" xfId="43348"/>
    <cellStyle name="Note 5 6 2 7" xfId="43349"/>
    <cellStyle name="Note 5 6 3" xfId="43350"/>
    <cellStyle name="Note 5 6 3 2" xfId="43351"/>
    <cellStyle name="Note 5 6 3 3" xfId="43352"/>
    <cellStyle name="Note 5 6 3 4" xfId="43353"/>
    <cellStyle name="Note 5 6 3 5" xfId="43354"/>
    <cellStyle name="Note 5 6 3 6" xfId="43355"/>
    <cellStyle name="Note 5 6 3 7" xfId="43356"/>
    <cellStyle name="Note 5 6 4" xfId="43357"/>
    <cellStyle name="Note 5 6 5" xfId="43358"/>
    <cellStyle name="Note 5 6 6" xfId="43359"/>
    <cellStyle name="Note 5 6 7" xfId="43360"/>
    <cellStyle name="Note 5 6 8" xfId="43361"/>
    <cellStyle name="Note 5 7" xfId="43362"/>
    <cellStyle name="Note 5 7 2" xfId="43363"/>
    <cellStyle name="Note 5 7 2 2" xfId="43364"/>
    <cellStyle name="Note 5 7 2 2 2" xfId="43365"/>
    <cellStyle name="Note 5 7 2 2 3" xfId="43366"/>
    <cellStyle name="Note 5 7 2 2 4" xfId="43367"/>
    <cellStyle name="Note 5 7 2 2 5" xfId="43368"/>
    <cellStyle name="Note 5 7 2 2 6" xfId="43369"/>
    <cellStyle name="Note 5 7 2 2 7" xfId="43370"/>
    <cellStyle name="Note 5 7 2 2 8" xfId="43371"/>
    <cellStyle name="Note 5 7 2 3" xfId="43372"/>
    <cellStyle name="Note 5 7 2 3 2" xfId="43373"/>
    <cellStyle name="Note 5 7 2 4" xfId="43374"/>
    <cellStyle name="Note 5 7 2 5" xfId="43375"/>
    <cellStyle name="Note 5 7 2 6" xfId="43376"/>
    <cellStyle name="Note 5 7 2 7" xfId="43377"/>
    <cellStyle name="Note 5 7 3" xfId="43378"/>
    <cellStyle name="Note 5 7 3 2" xfId="43379"/>
    <cellStyle name="Note 5 7 3 3" xfId="43380"/>
    <cellStyle name="Note 5 7 3 4" xfId="43381"/>
    <cellStyle name="Note 5 7 3 5" xfId="43382"/>
    <cellStyle name="Note 5 7 3 6" xfId="43383"/>
    <cellStyle name="Note 5 7 3 7" xfId="43384"/>
    <cellStyle name="Note 5 7 4" xfId="43385"/>
    <cellStyle name="Note 5 7 5" xfId="43386"/>
    <cellStyle name="Note 5 7 6" xfId="43387"/>
    <cellStyle name="Note 5 7 7" xfId="43388"/>
    <cellStyle name="Note 5 7 8" xfId="43389"/>
    <cellStyle name="Note 5 8" xfId="43390"/>
    <cellStyle name="Note 5 8 2" xfId="43391"/>
    <cellStyle name="Note 5 8 2 2" xfId="43392"/>
    <cellStyle name="Note 5 8 2 3" xfId="43393"/>
    <cellStyle name="Note 5 8 2 4" xfId="43394"/>
    <cellStyle name="Note 5 8 2 5" xfId="43395"/>
    <cellStyle name="Note 5 8 2 6" xfId="43396"/>
    <cellStyle name="Note 5 8 2 7" xfId="43397"/>
    <cellStyle name="Note 5 8 2 8" xfId="43398"/>
    <cellStyle name="Note 5 8 3" xfId="43399"/>
    <cellStyle name="Note 5 8 3 2" xfId="43400"/>
    <cellStyle name="Note 5 8 4" xfId="43401"/>
    <cellStyle name="Note 5 8 5" xfId="43402"/>
    <cellStyle name="Note 5 8 6" xfId="43403"/>
    <cellStyle name="Note 5 8 7" xfId="43404"/>
    <cellStyle name="Note 5 9" xfId="43405"/>
    <cellStyle name="Note 5 9 2" xfId="43406"/>
    <cellStyle name="Note 5 9 3" xfId="43407"/>
    <cellStyle name="Note 5 9 4" xfId="43408"/>
    <cellStyle name="Note 5 9 5" xfId="43409"/>
    <cellStyle name="Note 5 9 6" xfId="43410"/>
    <cellStyle name="Note 5 9 7" xfId="43411"/>
    <cellStyle name="Note 6" xfId="43412"/>
    <cellStyle name="Note 6 10" xfId="43413"/>
    <cellStyle name="Note 6 11" xfId="43414"/>
    <cellStyle name="Note 6 12" xfId="43415"/>
    <cellStyle name="Note 6 13" xfId="43416"/>
    <cellStyle name="Note 6 14" xfId="43417"/>
    <cellStyle name="Note 6 2" xfId="43418"/>
    <cellStyle name="Note 6 2 10" xfId="43419"/>
    <cellStyle name="Note 6 2 11" xfId="43420"/>
    <cellStyle name="Note 6 2 12" xfId="43421"/>
    <cellStyle name="Note 6 2 2" xfId="43422"/>
    <cellStyle name="Note 6 2 2 10" xfId="43423"/>
    <cellStyle name="Note 6 2 2 11" xfId="43424"/>
    <cellStyle name="Note 6 2 2 2" xfId="43425"/>
    <cellStyle name="Note 6 2 2 2 2" xfId="43426"/>
    <cellStyle name="Note 6 2 2 2 2 2" xfId="43427"/>
    <cellStyle name="Note 6 2 2 2 2 2 2" xfId="43428"/>
    <cellStyle name="Note 6 2 2 2 2 2 3" xfId="43429"/>
    <cellStyle name="Note 6 2 2 2 2 2 4" xfId="43430"/>
    <cellStyle name="Note 6 2 2 2 2 2 5" xfId="43431"/>
    <cellStyle name="Note 6 2 2 2 2 2 6" xfId="43432"/>
    <cellStyle name="Note 6 2 2 2 2 2 7" xfId="43433"/>
    <cellStyle name="Note 6 2 2 2 2 2 8" xfId="43434"/>
    <cellStyle name="Note 6 2 2 2 2 3" xfId="43435"/>
    <cellStyle name="Note 6 2 2 2 2 3 2" xfId="43436"/>
    <cellStyle name="Note 6 2 2 2 2 4" xfId="43437"/>
    <cellStyle name="Note 6 2 2 2 2 5" xfId="43438"/>
    <cellStyle name="Note 6 2 2 2 2 6" xfId="43439"/>
    <cellStyle name="Note 6 2 2 2 2 7" xfId="43440"/>
    <cellStyle name="Note 6 2 2 2 3" xfId="43441"/>
    <cellStyle name="Note 6 2 2 2 3 2" xfId="43442"/>
    <cellStyle name="Note 6 2 2 2 3 3" xfId="43443"/>
    <cellStyle name="Note 6 2 2 2 3 4" xfId="43444"/>
    <cellStyle name="Note 6 2 2 2 3 5" xfId="43445"/>
    <cellStyle name="Note 6 2 2 2 3 6" xfId="43446"/>
    <cellStyle name="Note 6 2 2 2 3 7" xfId="43447"/>
    <cellStyle name="Note 6 2 2 2 4" xfId="43448"/>
    <cellStyle name="Note 6 2 2 2 5" xfId="43449"/>
    <cellStyle name="Note 6 2 2 2 6" xfId="43450"/>
    <cellStyle name="Note 6 2 2 2 7" xfId="43451"/>
    <cellStyle name="Note 6 2 2 2 8" xfId="43452"/>
    <cellStyle name="Note 6 2 2 3" xfId="43453"/>
    <cellStyle name="Note 6 2 2 3 2" xfId="43454"/>
    <cellStyle name="Note 6 2 2 3 2 2" xfId="43455"/>
    <cellStyle name="Note 6 2 2 3 2 2 2" xfId="43456"/>
    <cellStyle name="Note 6 2 2 3 2 2 3" xfId="43457"/>
    <cellStyle name="Note 6 2 2 3 2 2 4" xfId="43458"/>
    <cellStyle name="Note 6 2 2 3 2 2 5" xfId="43459"/>
    <cellStyle name="Note 6 2 2 3 2 2 6" xfId="43460"/>
    <cellStyle name="Note 6 2 2 3 2 2 7" xfId="43461"/>
    <cellStyle name="Note 6 2 2 3 2 2 8" xfId="43462"/>
    <cellStyle name="Note 6 2 2 3 2 3" xfId="43463"/>
    <cellStyle name="Note 6 2 2 3 2 3 2" xfId="43464"/>
    <cellStyle name="Note 6 2 2 3 2 4" xfId="43465"/>
    <cellStyle name="Note 6 2 2 3 2 5" xfId="43466"/>
    <cellStyle name="Note 6 2 2 3 2 6" xfId="43467"/>
    <cellStyle name="Note 6 2 2 3 2 7" xfId="43468"/>
    <cellStyle name="Note 6 2 2 3 3" xfId="43469"/>
    <cellStyle name="Note 6 2 2 3 3 2" xfId="43470"/>
    <cellStyle name="Note 6 2 2 3 3 3" xfId="43471"/>
    <cellStyle name="Note 6 2 2 3 3 4" xfId="43472"/>
    <cellStyle name="Note 6 2 2 3 3 5" xfId="43473"/>
    <cellStyle name="Note 6 2 2 3 3 6" xfId="43474"/>
    <cellStyle name="Note 6 2 2 3 3 7" xfId="43475"/>
    <cellStyle name="Note 6 2 2 3 4" xfId="43476"/>
    <cellStyle name="Note 6 2 2 3 5" xfId="43477"/>
    <cellStyle name="Note 6 2 2 3 6" xfId="43478"/>
    <cellStyle name="Note 6 2 2 3 7" xfId="43479"/>
    <cellStyle name="Note 6 2 2 3 8" xfId="43480"/>
    <cellStyle name="Note 6 2 2 4" xfId="43481"/>
    <cellStyle name="Note 6 2 2 4 2" xfId="43482"/>
    <cellStyle name="Note 6 2 2 4 2 2" xfId="43483"/>
    <cellStyle name="Note 6 2 2 4 2 2 2" xfId="43484"/>
    <cellStyle name="Note 6 2 2 4 2 2 3" xfId="43485"/>
    <cellStyle name="Note 6 2 2 4 2 2 4" xfId="43486"/>
    <cellStyle name="Note 6 2 2 4 2 2 5" xfId="43487"/>
    <cellStyle name="Note 6 2 2 4 2 2 6" xfId="43488"/>
    <cellStyle name="Note 6 2 2 4 2 2 7" xfId="43489"/>
    <cellStyle name="Note 6 2 2 4 2 2 8" xfId="43490"/>
    <cellStyle name="Note 6 2 2 4 2 3" xfId="43491"/>
    <cellStyle name="Note 6 2 2 4 2 3 2" xfId="43492"/>
    <cellStyle name="Note 6 2 2 4 2 4" xfId="43493"/>
    <cellStyle name="Note 6 2 2 4 2 5" xfId="43494"/>
    <cellStyle name="Note 6 2 2 4 2 6" xfId="43495"/>
    <cellStyle name="Note 6 2 2 4 2 7" xfId="43496"/>
    <cellStyle name="Note 6 2 2 4 3" xfId="43497"/>
    <cellStyle name="Note 6 2 2 4 3 2" xfId="43498"/>
    <cellStyle name="Note 6 2 2 4 3 3" xfId="43499"/>
    <cellStyle name="Note 6 2 2 4 3 4" xfId="43500"/>
    <cellStyle name="Note 6 2 2 4 3 5" xfId="43501"/>
    <cellStyle name="Note 6 2 2 4 3 6" xfId="43502"/>
    <cellStyle name="Note 6 2 2 4 3 7" xfId="43503"/>
    <cellStyle name="Note 6 2 2 4 4" xfId="43504"/>
    <cellStyle name="Note 6 2 2 4 5" xfId="43505"/>
    <cellStyle name="Note 6 2 2 4 6" xfId="43506"/>
    <cellStyle name="Note 6 2 2 4 7" xfId="43507"/>
    <cellStyle name="Note 6 2 2 4 8" xfId="43508"/>
    <cellStyle name="Note 6 2 2 5" xfId="43509"/>
    <cellStyle name="Note 6 2 2 5 2" xfId="43510"/>
    <cellStyle name="Note 6 2 2 5 2 2" xfId="43511"/>
    <cellStyle name="Note 6 2 2 5 2 3" xfId="43512"/>
    <cellStyle name="Note 6 2 2 5 2 4" xfId="43513"/>
    <cellStyle name="Note 6 2 2 5 2 5" xfId="43514"/>
    <cellStyle name="Note 6 2 2 5 2 6" xfId="43515"/>
    <cellStyle name="Note 6 2 2 5 2 7" xfId="43516"/>
    <cellStyle name="Note 6 2 2 5 2 8" xfId="43517"/>
    <cellStyle name="Note 6 2 2 5 3" xfId="43518"/>
    <cellStyle name="Note 6 2 2 5 3 2" xfId="43519"/>
    <cellStyle name="Note 6 2 2 5 4" xfId="43520"/>
    <cellStyle name="Note 6 2 2 5 5" xfId="43521"/>
    <cellStyle name="Note 6 2 2 5 6" xfId="43522"/>
    <cellStyle name="Note 6 2 2 5 7" xfId="43523"/>
    <cellStyle name="Note 6 2 2 6" xfId="43524"/>
    <cellStyle name="Note 6 2 2 6 2" xfId="43525"/>
    <cellStyle name="Note 6 2 2 6 3" xfId="43526"/>
    <cellStyle name="Note 6 2 2 6 4" xfId="43527"/>
    <cellStyle name="Note 6 2 2 6 5" xfId="43528"/>
    <cellStyle name="Note 6 2 2 6 6" xfId="43529"/>
    <cellStyle name="Note 6 2 2 6 7" xfId="43530"/>
    <cellStyle name="Note 6 2 2 7" xfId="43531"/>
    <cellStyle name="Note 6 2 2 8" xfId="43532"/>
    <cellStyle name="Note 6 2 2 9" xfId="43533"/>
    <cellStyle name="Note 6 2 3" xfId="43534"/>
    <cellStyle name="Note 6 2 3 2" xfId="43535"/>
    <cellStyle name="Note 6 2 3 2 2" xfId="43536"/>
    <cellStyle name="Note 6 2 3 2 2 2" xfId="43537"/>
    <cellStyle name="Note 6 2 3 2 2 3" xfId="43538"/>
    <cellStyle name="Note 6 2 3 2 2 4" xfId="43539"/>
    <cellStyle name="Note 6 2 3 2 2 5" xfId="43540"/>
    <cellStyle name="Note 6 2 3 2 2 6" xfId="43541"/>
    <cellStyle name="Note 6 2 3 2 2 7" xfId="43542"/>
    <cellStyle name="Note 6 2 3 2 2 8" xfId="43543"/>
    <cellStyle name="Note 6 2 3 2 3" xfId="43544"/>
    <cellStyle name="Note 6 2 3 2 3 2" xfId="43545"/>
    <cellStyle name="Note 6 2 3 2 4" xfId="43546"/>
    <cellStyle name="Note 6 2 3 2 5" xfId="43547"/>
    <cellStyle name="Note 6 2 3 2 6" xfId="43548"/>
    <cellStyle name="Note 6 2 3 2 7" xfId="43549"/>
    <cellStyle name="Note 6 2 3 3" xfId="43550"/>
    <cellStyle name="Note 6 2 3 3 2" xfId="43551"/>
    <cellStyle name="Note 6 2 3 3 3" xfId="43552"/>
    <cellStyle name="Note 6 2 3 3 4" xfId="43553"/>
    <cellStyle name="Note 6 2 3 3 5" xfId="43554"/>
    <cellStyle name="Note 6 2 3 3 6" xfId="43555"/>
    <cellStyle name="Note 6 2 3 3 7" xfId="43556"/>
    <cellStyle name="Note 6 2 3 4" xfId="43557"/>
    <cellStyle name="Note 6 2 3 5" xfId="43558"/>
    <cellStyle name="Note 6 2 3 6" xfId="43559"/>
    <cellStyle name="Note 6 2 3 7" xfId="43560"/>
    <cellStyle name="Note 6 2 3 8" xfId="43561"/>
    <cellStyle name="Note 6 2 4" xfId="43562"/>
    <cellStyle name="Note 6 2 4 2" xfId="43563"/>
    <cellStyle name="Note 6 2 4 2 2" xfId="43564"/>
    <cellStyle name="Note 6 2 4 2 2 2" xfId="43565"/>
    <cellStyle name="Note 6 2 4 2 2 3" xfId="43566"/>
    <cellStyle name="Note 6 2 4 2 2 4" xfId="43567"/>
    <cellStyle name="Note 6 2 4 2 2 5" xfId="43568"/>
    <cellStyle name="Note 6 2 4 2 2 6" xfId="43569"/>
    <cellStyle name="Note 6 2 4 2 2 7" xfId="43570"/>
    <cellStyle name="Note 6 2 4 2 2 8" xfId="43571"/>
    <cellStyle name="Note 6 2 4 2 3" xfId="43572"/>
    <cellStyle name="Note 6 2 4 2 3 2" xfId="43573"/>
    <cellStyle name="Note 6 2 4 2 4" xfId="43574"/>
    <cellStyle name="Note 6 2 4 2 5" xfId="43575"/>
    <cellStyle name="Note 6 2 4 2 6" xfId="43576"/>
    <cellStyle name="Note 6 2 4 2 7" xfId="43577"/>
    <cellStyle name="Note 6 2 4 3" xfId="43578"/>
    <cellStyle name="Note 6 2 4 3 2" xfId="43579"/>
    <cellStyle name="Note 6 2 4 3 3" xfId="43580"/>
    <cellStyle name="Note 6 2 4 3 4" xfId="43581"/>
    <cellStyle name="Note 6 2 4 3 5" xfId="43582"/>
    <cellStyle name="Note 6 2 4 3 6" xfId="43583"/>
    <cellStyle name="Note 6 2 4 3 7" xfId="43584"/>
    <cellStyle name="Note 6 2 4 4" xfId="43585"/>
    <cellStyle name="Note 6 2 4 5" xfId="43586"/>
    <cellStyle name="Note 6 2 4 6" xfId="43587"/>
    <cellStyle name="Note 6 2 4 7" xfId="43588"/>
    <cellStyle name="Note 6 2 4 8" xfId="43589"/>
    <cellStyle name="Note 6 2 5" xfId="43590"/>
    <cellStyle name="Note 6 2 5 2" xfId="43591"/>
    <cellStyle name="Note 6 2 5 2 2" xfId="43592"/>
    <cellStyle name="Note 6 2 5 2 2 2" xfId="43593"/>
    <cellStyle name="Note 6 2 5 2 2 3" xfId="43594"/>
    <cellStyle name="Note 6 2 5 2 2 4" xfId="43595"/>
    <cellStyle name="Note 6 2 5 2 2 5" xfId="43596"/>
    <cellStyle name="Note 6 2 5 2 2 6" xfId="43597"/>
    <cellStyle name="Note 6 2 5 2 2 7" xfId="43598"/>
    <cellStyle name="Note 6 2 5 2 2 8" xfId="43599"/>
    <cellStyle name="Note 6 2 5 2 3" xfId="43600"/>
    <cellStyle name="Note 6 2 5 2 3 2" xfId="43601"/>
    <cellStyle name="Note 6 2 5 2 4" xfId="43602"/>
    <cellStyle name="Note 6 2 5 2 5" xfId="43603"/>
    <cellStyle name="Note 6 2 5 2 6" xfId="43604"/>
    <cellStyle name="Note 6 2 5 2 7" xfId="43605"/>
    <cellStyle name="Note 6 2 5 3" xfId="43606"/>
    <cellStyle name="Note 6 2 5 3 2" xfId="43607"/>
    <cellStyle name="Note 6 2 5 3 3" xfId="43608"/>
    <cellStyle name="Note 6 2 5 3 4" xfId="43609"/>
    <cellStyle name="Note 6 2 5 3 5" xfId="43610"/>
    <cellStyle name="Note 6 2 5 3 6" xfId="43611"/>
    <cellStyle name="Note 6 2 5 3 7" xfId="43612"/>
    <cellStyle name="Note 6 2 5 4" xfId="43613"/>
    <cellStyle name="Note 6 2 5 5" xfId="43614"/>
    <cellStyle name="Note 6 2 5 6" xfId="43615"/>
    <cellStyle name="Note 6 2 5 7" xfId="43616"/>
    <cellStyle name="Note 6 2 5 8" xfId="43617"/>
    <cellStyle name="Note 6 2 6" xfId="43618"/>
    <cellStyle name="Note 6 2 6 2" xfId="43619"/>
    <cellStyle name="Note 6 2 6 2 2" xfId="43620"/>
    <cellStyle name="Note 6 2 6 2 3" xfId="43621"/>
    <cellStyle name="Note 6 2 6 2 4" xfId="43622"/>
    <cellStyle name="Note 6 2 6 2 5" xfId="43623"/>
    <cellStyle name="Note 6 2 6 2 6" xfId="43624"/>
    <cellStyle name="Note 6 2 6 2 7" xfId="43625"/>
    <cellStyle name="Note 6 2 6 2 8" xfId="43626"/>
    <cellStyle name="Note 6 2 6 3" xfId="43627"/>
    <cellStyle name="Note 6 2 6 3 2" xfId="43628"/>
    <cellStyle name="Note 6 2 6 4" xfId="43629"/>
    <cellStyle name="Note 6 2 6 5" xfId="43630"/>
    <cellStyle name="Note 6 2 6 6" xfId="43631"/>
    <cellStyle name="Note 6 2 6 7" xfId="43632"/>
    <cellStyle name="Note 6 2 7" xfId="43633"/>
    <cellStyle name="Note 6 2 7 2" xfId="43634"/>
    <cellStyle name="Note 6 2 7 3" xfId="43635"/>
    <cellStyle name="Note 6 2 7 4" xfId="43636"/>
    <cellStyle name="Note 6 2 7 5" xfId="43637"/>
    <cellStyle name="Note 6 2 7 6" xfId="43638"/>
    <cellStyle name="Note 6 2 7 7" xfId="43639"/>
    <cellStyle name="Note 6 2 8" xfId="43640"/>
    <cellStyle name="Note 6 2 9" xfId="43641"/>
    <cellStyle name="Note 6 3" xfId="43642"/>
    <cellStyle name="Note 6 3 10" xfId="43643"/>
    <cellStyle name="Note 6 3 11" xfId="43644"/>
    <cellStyle name="Note 6 3 2" xfId="43645"/>
    <cellStyle name="Note 6 3 2 2" xfId="43646"/>
    <cellStyle name="Note 6 3 2 2 2" xfId="43647"/>
    <cellStyle name="Note 6 3 2 2 2 2" xfId="43648"/>
    <cellStyle name="Note 6 3 2 2 2 3" xfId="43649"/>
    <cellStyle name="Note 6 3 2 2 2 4" xfId="43650"/>
    <cellStyle name="Note 6 3 2 2 2 5" xfId="43651"/>
    <cellStyle name="Note 6 3 2 2 2 6" xfId="43652"/>
    <cellStyle name="Note 6 3 2 2 2 7" xfId="43653"/>
    <cellStyle name="Note 6 3 2 2 2 8" xfId="43654"/>
    <cellStyle name="Note 6 3 2 2 3" xfId="43655"/>
    <cellStyle name="Note 6 3 2 2 3 2" xfId="43656"/>
    <cellStyle name="Note 6 3 2 2 4" xfId="43657"/>
    <cellStyle name="Note 6 3 2 2 5" xfId="43658"/>
    <cellStyle name="Note 6 3 2 2 6" xfId="43659"/>
    <cellStyle name="Note 6 3 2 2 7" xfId="43660"/>
    <cellStyle name="Note 6 3 2 3" xfId="43661"/>
    <cellStyle name="Note 6 3 2 3 2" xfId="43662"/>
    <cellStyle name="Note 6 3 2 3 3" xfId="43663"/>
    <cellStyle name="Note 6 3 2 3 4" xfId="43664"/>
    <cellStyle name="Note 6 3 2 3 5" xfId="43665"/>
    <cellStyle name="Note 6 3 2 3 6" xfId="43666"/>
    <cellStyle name="Note 6 3 2 3 7" xfId="43667"/>
    <cellStyle name="Note 6 3 2 4" xfId="43668"/>
    <cellStyle name="Note 6 3 2 5" xfId="43669"/>
    <cellStyle name="Note 6 3 2 6" xfId="43670"/>
    <cellStyle name="Note 6 3 2 7" xfId="43671"/>
    <cellStyle name="Note 6 3 2 8" xfId="43672"/>
    <cellStyle name="Note 6 3 3" xfId="43673"/>
    <cellStyle name="Note 6 3 3 2" xfId="43674"/>
    <cellStyle name="Note 6 3 3 2 2" xfId="43675"/>
    <cellStyle name="Note 6 3 3 2 2 2" xfId="43676"/>
    <cellStyle name="Note 6 3 3 2 2 3" xfId="43677"/>
    <cellStyle name="Note 6 3 3 2 2 4" xfId="43678"/>
    <cellStyle name="Note 6 3 3 2 2 5" xfId="43679"/>
    <cellStyle name="Note 6 3 3 2 2 6" xfId="43680"/>
    <cellStyle name="Note 6 3 3 2 2 7" xfId="43681"/>
    <cellStyle name="Note 6 3 3 2 2 8" xfId="43682"/>
    <cellStyle name="Note 6 3 3 2 3" xfId="43683"/>
    <cellStyle name="Note 6 3 3 2 3 2" xfId="43684"/>
    <cellStyle name="Note 6 3 3 2 4" xfId="43685"/>
    <cellStyle name="Note 6 3 3 2 5" xfId="43686"/>
    <cellStyle name="Note 6 3 3 2 6" xfId="43687"/>
    <cellStyle name="Note 6 3 3 2 7" xfId="43688"/>
    <cellStyle name="Note 6 3 3 3" xfId="43689"/>
    <cellStyle name="Note 6 3 3 3 2" xfId="43690"/>
    <cellStyle name="Note 6 3 3 3 3" xfId="43691"/>
    <cellStyle name="Note 6 3 3 3 4" xfId="43692"/>
    <cellStyle name="Note 6 3 3 3 5" xfId="43693"/>
    <cellStyle name="Note 6 3 3 3 6" xfId="43694"/>
    <cellStyle name="Note 6 3 3 3 7" xfId="43695"/>
    <cellStyle name="Note 6 3 3 4" xfId="43696"/>
    <cellStyle name="Note 6 3 3 5" xfId="43697"/>
    <cellStyle name="Note 6 3 3 6" xfId="43698"/>
    <cellStyle name="Note 6 3 3 7" xfId="43699"/>
    <cellStyle name="Note 6 3 3 8" xfId="43700"/>
    <cellStyle name="Note 6 3 4" xfId="43701"/>
    <cellStyle name="Note 6 3 4 2" xfId="43702"/>
    <cellStyle name="Note 6 3 4 2 2" xfId="43703"/>
    <cellStyle name="Note 6 3 4 2 2 2" xfId="43704"/>
    <cellStyle name="Note 6 3 4 2 2 3" xfId="43705"/>
    <cellStyle name="Note 6 3 4 2 2 4" xfId="43706"/>
    <cellStyle name="Note 6 3 4 2 2 5" xfId="43707"/>
    <cellStyle name="Note 6 3 4 2 2 6" xfId="43708"/>
    <cellStyle name="Note 6 3 4 2 2 7" xfId="43709"/>
    <cellStyle name="Note 6 3 4 2 2 8" xfId="43710"/>
    <cellStyle name="Note 6 3 4 2 3" xfId="43711"/>
    <cellStyle name="Note 6 3 4 2 3 2" xfId="43712"/>
    <cellStyle name="Note 6 3 4 2 4" xfId="43713"/>
    <cellStyle name="Note 6 3 4 2 5" xfId="43714"/>
    <cellStyle name="Note 6 3 4 2 6" xfId="43715"/>
    <cellStyle name="Note 6 3 4 2 7" xfId="43716"/>
    <cellStyle name="Note 6 3 4 3" xfId="43717"/>
    <cellStyle name="Note 6 3 4 3 2" xfId="43718"/>
    <cellStyle name="Note 6 3 4 3 3" xfId="43719"/>
    <cellStyle name="Note 6 3 4 3 4" xfId="43720"/>
    <cellStyle name="Note 6 3 4 3 5" xfId="43721"/>
    <cellStyle name="Note 6 3 4 3 6" xfId="43722"/>
    <cellStyle name="Note 6 3 4 3 7" xfId="43723"/>
    <cellStyle name="Note 6 3 4 4" xfId="43724"/>
    <cellStyle name="Note 6 3 4 5" xfId="43725"/>
    <cellStyle name="Note 6 3 4 6" xfId="43726"/>
    <cellStyle name="Note 6 3 4 7" xfId="43727"/>
    <cellStyle name="Note 6 3 4 8" xfId="43728"/>
    <cellStyle name="Note 6 3 5" xfId="43729"/>
    <cellStyle name="Note 6 3 5 2" xfId="43730"/>
    <cellStyle name="Note 6 3 5 2 2" xfId="43731"/>
    <cellStyle name="Note 6 3 5 2 3" xfId="43732"/>
    <cellStyle name="Note 6 3 5 2 4" xfId="43733"/>
    <cellStyle name="Note 6 3 5 2 5" xfId="43734"/>
    <cellStyle name="Note 6 3 5 2 6" xfId="43735"/>
    <cellStyle name="Note 6 3 5 2 7" xfId="43736"/>
    <cellStyle name="Note 6 3 5 2 8" xfId="43737"/>
    <cellStyle name="Note 6 3 5 3" xfId="43738"/>
    <cellStyle name="Note 6 3 5 3 2" xfId="43739"/>
    <cellStyle name="Note 6 3 5 4" xfId="43740"/>
    <cellStyle name="Note 6 3 5 5" xfId="43741"/>
    <cellStyle name="Note 6 3 5 6" xfId="43742"/>
    <cellStyle name="Note 6 3 5 7" xfId="43743"/>
    <cellStyle name="Note 6 3 6" xfId="43744"/>
    <cellStyle name="Note 6 3 6 2" xfId="43745"/>
    <cellStyle name="Note 6 3 6 3" xfId="43746"/>
    <cellStyle name="Note 6 3 6 4" xfId="43747"/>
    <cellStyle name="Note 6 3 6 5" xfId="43748"/>
    <cellStyle name="Note 6 3 6 6" xfId="43749"/>
    <cellStyle name="Note 6 3 6 7" xfId="43750"/>
    <cellStyle name="Note 6 3 7" xfId="43751"/>
    <cellStyle name="Note 6 3 8" xfId="43752"/>
    <cellStyle name="Note 6 3 9" xfId="43753"/>
    <cellStyle name="Note 6 4" xfId="43754"/>
    <cellStyle name="Note 6 4 10" xfId="43755"/>
    <cellStyle name="Note 6 4 11" xfId="43756"/>
    <cellStyle name="Note 6 4 2" xfId="43757"/>
    <cellStyle name="Note 6 4 2 2" xfId="43758"/>
    <cellStyle name="Note 6 4 2 2 2" xfId="43759"/>
    <cellStyle name="Note 6 4 2 2 2 2" xfId="43760"/>
    <cellStyle name="Note 6 4 2 2 2 3" xfId="43761"/>
    <cellStyle name="Note 6 4 2 2 2 4" xfId="43762"/>
    <cellStyle name="Note 6 4 2 2 2 5" xfId="43763"/>
    <cellStyle name="Note 6 4 2 2 2 6" xfId="43764"/>
    <cellStyle name="Note 6 4 2 2 2 7" xfId="43765"/>
    <cellStyle name="Note 6 4 2 2 2 8" xfId="43766"/>
    <cellStyle name="Note 6 4 2 2 3" xfId="43767"/>
    <cellStyle name="Note 6 4 2 2 3 2" xfId="43768"/>
    <cellStyle name="Note 6 4 2 2 4" xfId="43769"/>
    <cellStyle name="Note 6 4 2 2 5" xfId="43770"/>
    <cellStyle name="Note 6 4 2 2 6" xfId="43771"/>
    <cellStyle name="Note 6 4 2 2 7" xfId="43772"/>
    <cellStyle name="Note 6 4 2 3" xfId="43773"/>
    <cellStyle name="Note 6 4 2 3 2" xfId="43774"/>
    <cellStyle name="Note 6 4 2 3 3" xfId="43775"/>
    <cellStyle name="Note 6 4 2 3 4" xfId="43776"/>
    <cellStyle name="Note 6 4 2 3 5" xfId="43777"/>
    <cellStyle name="Note 6 4 2 3 6" xfId="43778"/>
    <cellStyle name="Note 6 4 2 3 7" xfId="43779"/>
    <cellStyle name="Note 6 4 2 4" xfId="43780"/>
    <cellStyle name="Note 6 4 2 5" xfId="43781"/>
    <cellStyle name="Note 6 4 2 6" xfId="43782"/>
    <cellStyle name="Note 6 4 2 7" xfId="43783"/>
    <cellStyle name="Note 6 4 2 8" xfId="43784"/>
    <cellStyle name="Note 6 4 3" xfId="43785"/>
    <cellStyle name="Note 6 4 3 2" xfId="43786"/>
    <cellStyle name="Note 6 4 3 2 2" xfId="43787"/>
    <cellStyle name="Note 6 4 3 2 2 2" xfId="43788"/>
    <cellStyle name="Note 6 4 3 2 2 3" xfId="43789"/>
    <cellStyle name="Note 6 4 3 2 2 4" xfId="43790"/>
    <cellStyle name="Note 6 4 3 2 2 5" xfId="43791"/>
    <cellStyle name="Note 6 4 3 2 2 6" xfId="43792"/>
    <cellStyle name="Note 6 4 3 2 2 7" xfId="43793"/>
    <cellStyle name="Note 6 4 3 2 2 8" xfId="43794"/>
    <cellStyle name="Note 6 4 3 2 3" xfId="43795"/>
    <cellStyle name="Note 6 4 3 2 3 2" xfId="43796"/>
    <cellStyle name="Note 6 4 3 2 4" xfId="43797"/>
    <cellStyle name="Note 6 4 3 2 5" xfId="43798"/>
    <cellStyle name="Note 6 4 3 2 6" xfId="43799"/>
    <cellStyle name="Note 6 4 3 2 7" xfId="43800"/>
    <cellStyle name="Note 6 4 3 3" xfId="43801"/>
    <cellStyle name="Note 6 4 3 3 2" xfId="43802"/>
    <cellStyle name="Note 6 4 3 3 3" xfId="43803"/>
    <cellStyle name="Note 6 4 3 3 4" xfId="43804"/>
    <cellStyle name="Note 6 4 3 3 5" xfId="43805"/>
    <cellStyle name="Note 6 4 3 3 6" xfId="43806"/>
    <cellStyle name="Note 6 4 3 3 7" xfId="43807"/>
    <cellStyle name="Note 6 4 3 4" xfId="43808"/>
    <cellStyle name="Note 6 4 3 5" xfId="43809"/>
    <cellStyle name="Note 6 4 3 6" xfId="43810"/>
    <cellStyle name="Note 6 4 3 7" xfId="43811"/>
    <cellStyle name="Note 6 4 3 8" xfId="43812"/>
    <cellStyle name="Note 6 4 4" xfId="43813"/>
    <cellStyle name="Note 6 4 4 2" xfId="43814"/>
    <cellStyle name="Note 6 4 4 2 2" xfId="43815"/>
    <cellStyle name="Note 6 4 4 2 2 2" xfId="43816"/>
    <cellStyle name="Note 6 4 4 2 2 3" xfId="43817"/>
    <cellStyle name="Note 6 4 4 2 2 4" xfId="43818"/>
    <cellStyle name="Note 6 4 4 2 2 5" xfId="43819"/>
    <cellStyle name="Note 6 4 4 2 2 6" xfId="43820"/>
    <cellStyle name="Note 6 4 4 2 2 7" xfId="43821"/>
    <cellStyle name="Note 6 4 4 2 2 8" xfId="43822"/>
    <cellStyle name="Note 6 4 4 2 3" xfId="43823"/>
    <cellStyle name="Note 6 4 4 2 3 2" xfId="43824"/>
    <cellStyle name="Note 6 4 4 2 4" xfId="43825"/>
    <cellStyle name="Note 6 4 4 2 5" xfId="43826"/>
    <cellStyle name="Note 6 4 4 2 6" xfId="43827"/>
    <cellStyle name="Note 6 4 4 2 7" xfId="43828"/>
    <cellStyle name="Note 6 4 4 3" xfId="43829"/>
    <cellStyle name="Note 6 4 4 3 2" xfId="43830"/>
    <cellStyle name="Note 6 4 4 3 3" xfId="43831"/>
    <cellStyle name="Note 6 4 4 3 4" xfId="43832"/>
    <cellStyle name="Note 6 4 4 3 5" xfId="43833"/>
    <cellStyle name="Note 6 4 4 3 6" xfId="43834"/>
    <cellStyle name="Note 6 4 4 3 7" xfId="43835"/>
    <cellStyle name="Note 6 4 4 4" xfId="43836"/>
    <cellStyle name="Note 6 4 4 5" xfId="43837"/>
    <cellStyle name="Note 6 4 4 6" xfId="43838"/>
    <cellStyle name="Note 6 4 4 7" xfId="43839"/>
    <cellStyle name="Note 6 4 4 8" xfId="43840"/>
    <cellStyle name="Note 6 4 5" xfId="43841"/>
    <cellStyle name="Note 6 4 5 2" xfId="43842"/>
    <cellStyle name="Note 6 4 5 2 2" xfId="43843"/>
    <cellStyle name="Note 6 4 5 2 3" xfId="43844"/>
    <cellStyle name="Note 6 4 5 2 4" xfId="43845"/>
    <cellStyle name="Note 6 4 5 2 5" xfId="43846"/>
    <cellStyle name="Note 6 4 5 2 6" xfId="43847"/>
    <cellStyle name="Note 6 4 5 2 7" xfId="43848"/>
    <cellStyle name="Note 6 4 5 2 8" xfId="43849"/>
    <cellStyle name="Note 6 4 5 3" xfId="43850"/>
    <cellStyle name="Note 6 4 5 3 2" xfId="43851"/>
    <cellStyle name="Note 6 4 5 4" xfId="43852"/>
    <cellStyle name="Note 6 4 5 5" xfId="43853"/>
    <cellStyle name="Note 6 4 5 6" xfId="43854"/>
    <cellStyle name="Note 6 4 5 7" xfId="43855"/>
    <cellStyle name="Note 6 4 6" xfId="43856"/>
    <cellStyle name="Note 6 4 6 2" xfId="43857"/>
    <cellStyle name="Note 6 4 6 3" xfId="43858"/>
    <cellStyle name="Note 6 4 6 4" xfId="43859"/>
    <cellStyle name="Note 6 4 6 5" xfId="43860"/>
    <cellStyle name="Note 6 4 6 6" xfId="43861"/>
    <cellStyle name="Note 6 4 6 7" xfId="43862"/>
    <cellStyle name="Note 6 4 7" xfId="43863"/>
    <cellStyle name="Note 6 4 8" xfId="43864"/>
    <cellStyle name="Note 6 4 9" xfId="43865"/>
    <cellStyle name="Note 6 5" xfId="43866"/>
    <cellStyle name="Note 6 5 2" xfId="43867"/>
    <cellStyle name="Note 6 5 2 2" xfId="43868"/>
    <cellStyle name="Note 6 5 2 2 2" xfId="43869"/>
    <cellStyle name="Note 6 5 2 2 3" xfId="43870"/>
    <cellStyle name="Note 6 5 2 2 4" xfId="43871"/>
    <cellStyle name="Note 6 5 2 2 5" xfId="43872"/>
    <cellStyle name="Note 6 5 2 2 6" xfId="43873"/>
    <cellStyle name="Note 6 5 2 2 7" xfId="43874"/>
    <cellStyle name="Note 6 5 2 2 8" xfId="43875"/>
    <cellStyle name="Note 6 5 2 3" xfId="43876"/>
    <cellStyle name="Note 6 5 2 3 2" xfId="43877"/>
    <cellStyle name="Note 6 5 2 4" xfId="43878"/>
    <cellStyle name="Note 6 5 2 5" xfId="43879"/>
    <cellStyle name="Note 6 5 2 6" xfId="43880"/>
    <cellStyle name="Note 6 5 2 7" xfId="43881"/>
    <cellStyle name="Note 6 5 3" xfId="43882"/>
    <cellStyle name="Note 6 5 3 2" xfId="43883"/>
    <cellStyle name="Note 6 5 3 3" xfId="43884"/>
    <cellStyle name="Note 6 5 3 4" xfId="43885"/>
    <cellStyle name="Note 6 5 3 5" xfId="43886"/>
    <cellStyle name="Note 6 5 3 6" xfId="43887"/>
    <cellStyle name="Note 6 5 3 7" xfId="43888"/>
    <cellStyle name="Note 6 5 4" xfId="43889"/>
    <cellStyle name="Note 6 5 5" xfId="43890"/>
    <cellStyle name="Note 6 5 6" xfId="43891"/>
    <cellStyle name="Note 6 5 7" xfId="43892"/>
    <cellStyle name="Note 6 5 8" xfId="43893"/>
    <cellStyle name="Note 6 6" xfId="43894"/>
    <cellStyle name="Note 6 6 2" xfId="43895"/>
    <cellStyle name="Note 6 6 2 2" xfId="43896"/>
    <cellStyle name="Note 6 6 2 2 2" xfId="43897"/>
    <cellStyle name="Note 6 6 2 2 3" xfId="43898"/>
    <cellStyle name="Note 6 6 2 2 4" xfId="43899"/>
    <cellStyle name="Note 6 6 2 2 5" xfId="43900"/>
    <cellStyle name="Note 6 6 2 2 6" xfId="43901"/>
    <cellStyle name="Note 6 6 2 2 7" xfId="43902"/>
    <cellStyle name="Note 6 6 2 2 8" xfId="43903"/>
    <cellStyle name="Note 6 6 2 3" xfId="43904"/>
    <cellStyle name="Note 6 6 2 3 2" xfId="43905"/>
    <cellStyle name="Note 6 6 2 4" xfId="43906"/>
    <cellStyle name="Note 6 6 2 5" xfId="43907"/>
    <cellStyle name="Note 6 6 2 6" xfId="43908"/>
    <cellStyle name="Note 6 6 2 7" xfId="43909"/>
    <cellStyle name="Note 6 6 3" xfId="43910"/>
    <cellStyle name="Note 6 6 3 2" xfId="43911"/>
    <cellStyle name="Note 6 6 3 3" xfId="43912"/>
    <cellStyle name="Note 6 6 3 4" xfId="43913"/>
    <cellStyle name="Note 6 6 3 5" xfId="43914"/>
    <cellStyle name="Note 6 6 3 6" xfId="43915"/>
    <cellStyle name="Note 6 6 3 7" xfId="43916"/>
    <cellStyle name="Note 6 6 4" xfId="43917"/>
    <cellStyle name="Note 6 6 5" xfId="43918"/>
    <cellStyle name="Note 6 6 6" xfId="43919"/>
    <cellStyle name="Note 6 6 7" xfId="43920"/>
    <cellStyle name="Note 6 6 8" xfId="43921"/>
    <cellStyle name="Note 6 7" xfId="43922"/>
    <cellStyle name="Note 6 7 2" xfId="43923"/>
    <cellStyle name="Note 6 7 2 2" xfId="43924"/>
    <cellStyle name="Note 6 7 2 2 2" xfId="43925"/>
    <cellStyle name="Note 6 7 2 2 3" xfId="43926"/>
    <cellStyle name="Note 6 7 2 2 4" xfId="43927"/>
    <cellStyle name="Note 6 7 2 2 5" xfId="43928"/>
    <cellStyle name="Note 6 7 2 2 6" xfId="43929"/>
    <cellStyle name="Note 6 7 2 2 7" xfId="43930"/>
    <cellStyle name="Note 6 7 2 2 8" xfId="43931"/>
    <cellStyle name="Note 6 7 2 3" xfId="43932"/>
    <cellStyle name="Note 6 7 2 3 2" xfId="43933"/>
    <cellStyle name="Note 6 7 2 4" xfId="43934"/>
    <cellStyle name="Note 6 7 2 5" xfId="43935"/>
    <cellStyle name="Note 6 7 2 6" xfId="43936"/>
    <cellStyle name="Note 6 7 2 7" xfId="43937"/>
    <cellStyle name="Note 6 7 3" xfId="43938"/>
    <cellStyle name="Note 6 7 3 2" xfId="43939"/>
    <cellStyle name="Note 6 7 3 3" xfId="43940"/>
    <cellStyle name="Note 6 7 3 4" xfId="43941"/>
    <cellStyle name="Note 6 7 3 5" xfId="43942"/>
    <cellStyle name="Note 6 7 3 6" xfId="43943"/>
    <cellStyle name="Note 6 7 3 7" xfId="43944"/>
    <cellStyle name="Note 6 7 4" xfId="43945"/>
    <cellStyle name="Note 6 7 5" xfId="43946"/>
    <cellStyle name="Note 6 7 6" xfId="43947"/>
    <cellStyle name="Note 6 7 7" xfId="43948"/>
    <cellStyle name="Note 6 7 8" xfId="43949"/>
    <cellStyle name="Note 6 8" xfId="43950"/>
    <cellStyle name="Note 6 8 2" xfId="43951"/>
    <cellStyle name="Note 6 8 2 2" xfId="43952"/>
    <cellStyle name="Note 6 8 2 3" xfId="43953"/>
    <cellStyle name="Note 6 8 2 4" xfId="43954"/>
    <cellStyle name="Note 6 8 2 5" xfId="43955"/>
    <cellStyle name="Note 6 8 2 6" xfId="43956"/>
    <cellStyle name="Note 6 8 2 7" xfId="43957"/>
    <cellStyle name="Note 6 8 2 8" xfId="43958"/>
    <cellStyle name="Note 6 8 3" xfId="43959"/>
    <cellStyle name="Note 6 8 3 2" xfId="43960"/>
    <cellStyle name="Note 6 8 4" xfId="43961"/>
    <cellStyle name="Note 6 8 5" xfId="43962"/>
    <cellStyle name="Note 6 8 6" xfId="43963"/>
    <cellStyle name="Note 6 8 7" xfId="43964"/>
    <cellStyle name="Note 6 9" xfId="43965"/>
    <cellStyle name="Note 6 9 2" xfId="43966"/>
    <cellStyle name="Note 6 9 3" xfId="43967"/>
    <cellStyle name="Note 6 9 4" xfId="43968"/>
    <cellStyle name="Note 6 9 5" xfId="43969"/>
    <cellStyle name="Note 6 9 6" xfId="43970"/>
    <cellStyle name="Note 6 9 7" xfId="43971"/>
    <cellStyle name="Note 7" xfId="43972"/>
    <cellStyle name="Note 7 10" xfId="43973"/>
    <cellStyle name="Note 7 11" xfId="43974"/>
    <cellStyle name="Note 7 12" xfId="43975"/>
    <cellStyle name="Note 7 13" xfId="43976"/>
    <cellStyle name="Note 7 14" xfId="43977"/>
    <cellStyle name="Note 7 2" xfId="43978"/>
    <cellStyle name="Note 7 2 10" xfId="43979"/>
    <cellStyle name="Note 7 2 11" xfId="43980"/>
    <cellStyle name="Note 7 2 12" xfId="43981"/>
    <cellStyle name="Note 7 2 2" xfId="43982"/>
    <cellStyle name="Note 7 2 2 10" xfId="43983"/>
    <cellStyle name="Note 7 2 2 11" xfId="43984"/>
    <cellStyle name="Note 7 2 2 2" xfId="43985"/>
    <cellStyle name="Note 7 2 2 2 2" xfId="43986"/>
    <cellStyle name="Note 7 2 2 2 2 2" xfId="43987"/>
    <cellStyle name="Note 7 2 2 2 2 2 2" xfId="43988"/>
    <cellStyle name="Note 7 2 2 2 2 2 3" xfId="43989"/>
    <cellStyle name="Note 7 2 2 2 2 2 4" xfId="43990"/>
    <cellStyle name="Note 7 2 2 2 2 2 5" xfId="43991"/>
    <cellStyle name="Note 7 2 2 2 2 2 6" xfId="43992"/>
    <cellStyle name="Note 7 2 2 2 2 2 7" xfId="43993"/>
    <cellStyle name="Note 7 2 2 2 2 2 8" xfId="43994"/>
    <cellStyle name="Note 7 2 2 2 2 3" xfId="43995"/>
    <cellStyle name="Note 7 2 2 2 2 3 2" xfId="43996"/>
    <cellStyle name="Note 7 2 2 2 2 4" xfId="43997"/>
    <cellStyle name="Note 7 2 2 2 2 5" xfId="43998"/>
    <cellStyle name="Note 7 2 2 2 2 6" xfId="43999"/>
    <cellStyle name="Note 7 2 2 2 2 7" xfId="44000"/>
    <cellStyle name="Note 7 2 2 2 3" xfId="44001"/>
    <cellStyle name="Note 7 2 2 2 3 2" xfId="44002"/>
    <cellStyle name="Note 7 2 2 2 3 3" xfId="44003"/>
    <cellStyle name="Note 7 2 2 2 3 4" xfId="44004"/>
    <cellStyle name="Note 7 2 2 2 3 5" xfId="44005"/>
    <cellStyle name="Note 7 2 2 2 3 6" xfId="44006"/>
    <cellStyle name="Note 7 2 2 2 3 7" xfId="44007"/>
    <cellStyle name="Note 7 2 2 2 4" xfId="44008"/>
    <cellStyle name="Note 7 2 2 2 5" xfId="44009"/>
    <cellStyle name="Note 7 2 2 2 6" xfId="44010"/>
    <cellStyle name="Note 7 2 2 2 7" xfId="44011"/>
    <cellStyle name="Note 7 2 2 2 8" xfId="44012"/>
    <cellStyle name="Note 7 2 2 3" xfId="44013"/>
    <cellStyle name="Note 7 2 2 3 2" xfId="44014"/>
    <cellStyle name="Note 7 2 2 3 2 2" xfId="44015"/>
    <cellStyle name="Note 7 2 2 3 2 2 2" xfId="44016"/>
    <cellStyle name="Note 7 2 2 3 2 2 3" xfId="44017"/>
    <cellStyle name="Note 7 2 2 3 2 2 4" xfId="44018"/>
    <cellStyle name="Note 7 2 2 3 2 2 5" xfId="44019"/>
    <cellStyle name="Note 7 2 2 3 2 2 6" xfId="44020"/>
    <cellStyle name="Note 7 2 2 3 2 2 7" xfId="44021"/>
    <cellStyle name="Note 7 2 2 3 2 2 8" xfId="44022"/>
    <cellStyle name="Note 7 2 2 3 2 3" xfId="44023"/>
    <cellStyle name="Note 7 2 2 3 2 3 2" xfId="44024"/>
    <cellStyle name="Note 7 2 2 3 2 4" xfId="44025"/>
    <cellStyle name="Note 7 2 2 3 2 5" xfId="44026"/>
    <cellStyle name="Note 7 2 2 3 2 6" xfId="44027"/>
    <cellStyle name="Note 7 2 2 3 2 7" xfId="44028"/>
    <cellStyle name="Note 7 2 2 3 3" xfId="44029"/>
    <cellStyle name="Note 7 2 2 3 3 2" xfId="44030"/>
    <cellStyle name="Note 7 2 2 3 3 3" xfId="44031"/>
    <cellStyle name="Note 7 2 2 3 3 4" xfId="44032"/>
    <cellStyle name="Note 7 2 2 3 3 5" xfId="44033"/>
    <cellStyle name="Note 7 2 2 3 3 6" xfId="44034"/>
    <cellStyle name="Note 7 2 2 3 3 7" xfId="44035"/>
    <cellStyle name="Note 7 2 2 3 4" xfId="44036"/>
    <cellStyle name="Note 7 2 2 3 5" xfId="44037"/>
    <cellStyle name="Note 7 2 2 3 6" xfId="44038"/>
    <cellStyle name="Note 7 2 2 3 7" xfId="44039"/>
    <cellStyle name="Note 7 2 2 3 8" xfId="44040"/>
    <cellStyle name="Note 7 2 2 4" xfId="44041"/>
    <cellStyle name="Note 7 2 2 4 2" xfId="44042"/>
    <cellStyle name="Note 7 2 2 4 2 2" xfId="44043"/>
    <cellStyle name="Note 7 2 2 4 2 2 2" xfId="44044"/>
    <cellStyle name="Note 7 2 2 4 2 2 3" xfId="44045"/>
    <cellStyle name="Note 7 2 2 4 2 2 4" xfId="44046"/>
    <cellStyle name="Note 7 2 2 4 2 2 5" xfId="44047"/>
    <cellStyle name="Note 7 2 2 4 2 2 6" xfId="44048"/>
    <cellStyle name="Note 7 2 2 4 2 2 7" xfId="44049"/>
    <cellStyle name="Note 7 2 2 4 2 2 8" xfId="44050"/>
    <cellStyle name="Note 7 2 2 4 2 3" xfId="44051"/>
    <cellStyle name="Note 7 2 2 4 2 3 2" xfId="44052"/>
    <cellStyle name="Note 7 2 2 4 2 4" xfId="44053"/>
    <cellStyle name="Note 7 2 2 4 2 5" xfId="44054"/>
    <cellStyle name="Note 7 2 2 4 2 6" xfId="44055"/>
    <cellStyle name="Note 7 2 2 4 2 7" xfId="44056"/>
    <cellStyle name="Note 7 2 2 4 3" xfId="44057"/>
    <cellStyle name="Note 7 2 2 4 3 2" xfId="44058"/>
    <cellStyle name="Note 7 2 2 4 3 3" xfId="44059"/>
    <cellStyle name="Note 7 2 2 4 3 4" xfId="44060"/>
    <cellStyle name="Note 7 2 2 4 3 5" xfId="44061"/>
    <cellStyle name="Note 7 2 2 4 3 6" xfId="44062"/>
    <cellStyle name="Note 7 2 2 4 3 7" xfId="44063"/>
    <cellStyle name="Note 7 2 2 4 4" xfId="44064"/>
    <cellStyle name="Note 7 2 2 4 5" xfId="44065"/>
    <cellStyle name="Note 7 2 2 4 6" xfId="44066"/>
    <cellStyle name="Note 7 2 2 4 7" xfId="44067"/>
    <cellStyle name="Note 7 2 2 4 8" xfId="44068"/>
    <cellStyle name="Note 7 2 2 5" xfId="44069"/>
    <cellStyle name="Note 7 2 2 5 2" xfId="44070"/>
    <cellStyle name="Note 7 2 2 5 2 2" xfId="44071"/>
    <cellStyle name="Note 7 2 2 5 2 3" xfId="44072"/>
    <cellStyle name="Note 7 2 2 5 2 4" xfId="44073"/>
    <cellStyle name="Note 7 2 2 5 2 5" xfId="44074"/>
    <cellStyle name="Note 7 2 2 5 2 6" xfId="44075"/>
    <cellStyle name="Note 7 2 2 5 2 7" xfId="44076"/>
    <cellStyle name="Note 7 2 2 5 2 8" xfId="44077"/>
    <cellStyle name="Note 7 2 2 5 3" xfId="44078"/>
    <cellStyle name="Note 7 2 2 5 3 2" xfId="44079"/>
    <cellStyle name="Note 7 2 2 5 4" xfId="44080"/>
    <cellStyle name="Note 7 2 2 5 5" xfId="44081"/>
    <cellStyle name="Note 7 2 2 5 6" xfId="44082"/>
    <cellStyle name="Note 7 2 2 5 7" xfId="44083"/>
    <cellStyle name="Note 7 2 2 6" xfId="44084"/>
    <cellStyle name="Note 7 2 2 6 2" xfId="44085"/>
    <cellStyle name="Note 7 2 2 6 3" xfId="44086"/>
    <cellStyle name="Note 7 2 2 6 4" xfId="44087"/>
    <cellStyle name="Note 7 2 2 6 5" xfId="44088"/>
    <cellStyle name="Note 7 2 2 6 6" xfId="44089"/>
    <cellStyle name="Note 7 2 2 6 7" xfId="44090"/>
    <cellStyle name="Note 7 2 2 7" xfId="44091"/>
    <cellStyle name="Note 7 2 2 8" xfId="44092"/>
    <cellStyle name="Note 7 2 2 9" xfId="44093"/>
    <cellStyle name="Note 7 2 3" xfId="44094"/>
    <cellStyle name="Note 7 2 3 2" xfId="44095"/>
    <cellStyle name="Note 7 2 3 2 2" xfId="44096"/>
    <cellStyle name="Note 7 2 3 2 2 2" xfId="44097"/>
    <cellStyle name="Note 7 2 3 2 2 3" xfId="44098"/>
    <cellStyle name="Note 7 2 3 2 2 4" xfId="44099"/>
    <cellStyle name="Note 7 2 3 2 2 5" xfId="44100"/>
    <cellStyle name="Note 7 2 3 2 2 6" xfId="44101"/>
    <cellStyle name="Note 7 2 3 2 2 7" xfId="44102"/>
    <cellStyle name="Note 7 2 3 2 2 8" xfId="44103"/>
    <cellStyle name="Note 7 2 3 2 3" xfId="44104"/>
    <cellStyle name="Note 7 2 3 2 3 2" xfId="44105"/>
    <cellStyle name="Note 7 2 3 2 4" xfId="44106"/>
    <cellStyle name="Note 7 2 3 2 5" xfId="44107"/>
    <cellStyle name="Note 7 2 3 2 6" xfId="44108"/>
    <cellStyle name="Note 7 2 3 2 7" xfId="44109"/>
    <cellStyle name="Note 7 2 3 3" xfId="44110"/>
    <cellStyle name="Note 7 2 3 3 2" xfId="44111"/>
    <cellStyle name="Note 7 2 3 3 3" xfId="44112"/>
    <cellStyle name="Note 7 2 3 3 4" xfId="44113"/>
    <cellStyle name="Note 7 2 3 3 5" xfId="44114"/>
    <cellStyle name="Note 7 2 3 3 6" xfId="44115"/>
    <cellStyle name="Note 7 2 3 3 7" xfId="44116"/>
    <cellStyle name="Note 7 2 3 4" xfId="44117"/>
    <cellStyle name="Note 7 2 3 5" xfId="44118"/>
    <cellStyle name="Note 7 2 3 6" xfId="44119"/>
    <cellStyle name="Note 7 2 3 7" xfId="44120"/>
    <cellStyle name="Note 7 2 3 8" xfId="44121"/>
    <cellStyle name="Note 7 2 4" xfId="44122"/>
    <cellStyle name="Note 7 2 4 2" xfId="44123"/>
    <cellStyle name="Note 7 2 4 2 2" xfId="44124"/>
    <cellStyle name="Note 7 2 4 2 2 2" xfId="44125"/>
    <cellStyle name="Note 7 2 4 2 2 3" xfId="44126"/>
    <cellStyle name="Note 7 2 4 2 2 4" xfId="44127"/>
    <cellStyle name="Note 7 2 4 2 2 5" xfId="44128"/>
    <cellStyle name="Note 7 2 4 2 2 6" xfId="44129"/>
    <cellStyle name="Note 7 2 4 2 2 7" xfId="44130"/>
    <cellStyle name="Note 7 2 4 2 2 8" xfId="44131"/>
    <cellStyle name="Note 7 2 4 2 3" xfId="44132"/>
    <cellStyle name="Note 7 2 4 2 3 2" xfId="44133"/>
    <cellStyle name="Note 7 2 4 2 4" xfId="44134"/>
    <cellStyle name="Note 7 2 4 2 5" xfId="44135"/>
    <cellStyle name="Note 7 2 4 2 6" xfId="44136"/>
    <cellStyle name="Note 7 2 4 2 7" xfId="44137"/>
    <cellStyle name="Note 7 2 4 3" xfId="44138"/>
    <cellStyle name="Note 7 2 4 3 2" xfId="44139"/>
    <cellStyle name="Note 7 2 4 3 3" xfId="44140"/>
    <cellStyle name="Note 7 2 4 3 4" xfId="44141"/>
    <cellStyle name="Note 7 2 4 3 5" xfId="44142"/>
    <cellStyle name="Note 7 2 4 3 6" xfId="44143"/>
    <cellStyle name="Note 7 2 4 3 7" xfId="44144"/>
    <cellStyle name="Note 7 2 4 4" xfId="44145"/>
    <cellStyle name="Note 7 2 4 5" xfId="44146"/>
    <cellStyle name="Note 7 2 4 6" xfId="44147"/>
    <cellStyle name="Note 7 2 4 7" xfId="44148"/>
    <cellStyle name="Note 7 2 4 8" xfId="44149"/>
    <cellStyle name="Note 7 2 5" xfId="44150"/>
    <cellStyle name="Note 7 2 5 2" xfId="44151"/>
    <cellStyle name="Note 7 2 5 2 2" xfId="44152"/>
    <cellStyle name="Note 7 2 5 2 2 2" xfId="44153"/>
    <cellStyle name="Note 7 2 5 2 2 3" xfId="44154"/>
    <cellStyle name="Note 7 2 5 2 2 4" xfId="44155"/>
    <cellStyle name="Note 7 2 5 2 2 5" xfId="44156"/>
    <cellStyle name="Note 7 2 5 2 2 6" xfId="44157"/>
    <cellStyle name="Note 7 2 5 2 2 7" xfId="44158"/>
    <cellStyle name="Note 7 2 5 2 2 8" xfId="44159"/>
    <cellStyle name="Note 7 2 5 2 3" xfId="44160"/>
    <cellStyle name="Note 7 2 5 2 3 2" xfId="44161"/>
    <cellStyle name="Note 7 2 5 2 4" xfId="44162"/>
    <cellStyle name="Note 7 2 5 2 5" xfId="44163"/>
    <cellStyle name="Note 7 2 5 2 6" xfId="44164"/>
    <cellStyle name="Note 7 2 5 2 7" xfId="44165"/>
    <cellStyle name="Note 7 2 5 3" xfId="44166"/>
    <cellStyle name="Note 7 2 5 3 2" xfId="44167"/>
    <cellStyle name="Note 7 2 5 3 3" xfId="44168"/>
    <cellStyle name="Note 7 2 5 3 4" xfId="44169"/>
    <cellStyle name="Note 7 2 5 3 5" xfId="44170"/>
    <cellStyle name="Note 7 2 5 3 6" xfId="44171"/>
    <cellStyle name="Note 7 2 5 3 7" xfId="44172"/>
    <cellStyle name="Note 7 2 5 4" xfId="44173"/>
    <cellStyle name="Note 7 2 5 5" xfId="44174"/>
    <cellStyle name="Note 7 2 5 6" xfId="44175"/>
    <cellStyle name="Note 7 2 5 7" xfId="44176"/>
    <cellStyle name="Note 7 2 5 8" xfId="44177"/>
    <cellStyle name="Note 7 2 6" xfId="44178"/>
    <cellStyle name="Note 7 2 6 2" xfId="44179"/>
    <cellStyle name="Note 7 2 6 2 2" xfId="44180"/>
    <cellStyle name="Note 7 2 6 2 3" xfId="44181"/>
    <cellStyle name="Note 7 2 6 2 4" xfId="44182"/>
    <cellStyle name="Note 7 2 6 2 5" xfId="44183"/>
    <cellStyle name="Note 7 2 6 2 6" xfId="44184"/>
    <cellStyle name="Note 7 2 6 2 7" xfId="44185"/>
    <cellStyle name="Note 7 2 6 2 8" xfId="44186"/>
    <cellStyle name="Note 7 2 6 3" xfId="44187"/>
    <cellStyle name="Note 7 2 6 3 2" xfId="44188"/>
    <cellStyle name="Note 7 2 6 4" xfId="44189"/>
    <cellStyle name="Note 7 2 6 5" xfId="44190"/>
    <cellStyle name="Note 7 2 6 6" xfId="44191"/>
    <cellStyle name="Note 7 2 6 7" xfId="44192"/>
    <cellStyle name="Note 7 2 7" xfId="44193"/>
    <cellStyle name="Note 7 2 7 2" xfId="44194"/>
    <cellStyle name="Note 7 2 7 3" xfId="44195"/>
    <cellStyle name="Note 7 2 7 4" xfId="44196"/>
    <cellStyle name="Note 7 2 7 5" xfId="44197"/>
    <cellStyle name="Note 7 2 7 6" xfId="44198"/>
    <cellStyle name="Note 7 2 7 7" xfId="44199"/>
    <cellStyle name="Note 7 2 8" xfId="44200"/>
    <cellStyle name="Note 7 2 9" xfId="44201"/>
    <cellStyle name="Note 7 3" xfId="44202"/>
    <cellStyle name="Note 7 3 10" xfId="44203"/>
    <cellStyle name="Note 7 3 11" xfId="44204"/>
    <cellStyle name="Note 7 3 2" xfId="44205"/>
    <cellStyle name="Note 7 3 2 2" xfId="44206"/>
    <cellStyle name="Note 7 3 2 2 2" xfId="44207"/>
    <cellStyle name="Note 7 3 2 2 2 2" xfId="44208"/>
    <cellStyle name="Note 7 3 2 2 2 3" xfId="44209"/>
    <cellStyle name="Note 7 3 2 2 2 4" xfId="44210"/>
    <cellStyle name="Note 7 3 2 2 2 5" xfId="44211"/>
    <cellStyle name="Note 7 3 2 2 2 6" xfId="44212"/>
    <cellStyle name="Note 7 3 2 2 2 7" xfId="44213"/>
    <cellStyle name="Note 7 3 2 2 2 8" xfId="44214"/>
    <cellStyle name="Note 7 3 2 2 3" xfId="44215"/>
    <cellStyle name="Note 7 3 2 2 3 2" xfId="44216"/>
    <cellStyle name="Note 7 3 2 2 4" xfId="44217"/>
    <cellStyle name="Note 7 3 2 2 5" xfId="44218"/>
    <cellStyle name="Note 7 3 2 2 6" xfId="44219"/>
    <cellStyle name="Note 7 3 2 2 7" xfId="44220"/>
    <cellStyle name="Note 7 3 2 3" xfId="44221"/>
    <cellStyle name="Note 7 3 2 3 2" xfId="44222"/>
    <cellStyle name="Note 7 3 2 3 3" xfId="44223"/>
    <cellStyle name="Note 7 3 2 3 4" xfId="44224"/>
    <cellStyle name="Note 7 3 2 3 5" xfId="44225"/>
    <cellStyle name="Note 7 3 2 3 6" xfId="44226"/>
    <cellStyle name="Note 7 3 2 3 7" xfId="44227"/>
    <cellStyle name="Note 7 3 2 4" xfId="44228"/>
    <cellStyle name="Note 7 3 2 5" xfId="44229"/>
    <cellStyle name="Note 7 3 2 6" xfId="44230"/>
    <cellStyle name="Note 7 3 2 7" xfId="44231"/>
    <cellStyle name="Note 7 3 2 8" xfId="44232"/>
    <cellStyle name="Note 7 3 3" xfId="44233"/>
    <cellStyle name="Note 7 3 3 2" xfId="44234"/>
    <cellStyle name="Note 7 3 3 2 2" xfId="44235"/>
    <cellStyle name="Note 7 3 3 2 2 2" xfId="44236"/>
    <cellStyle name="Note 7 3 3 2 2 3" xfId="44237"/>
    <cellStyle name="Note 7 3 3 2 2 4" xfId="44238"/>
    <cellStyle name="Note 7 3 3 2 2 5" xfId="44239"/>
    <cellStyle name="Note 7 3 3 2 2 6" xfId="44240"/>
    <cellStyle name="Note 7 3 3 2 2 7" xfId="44241"/>
    <cellStyle name="Note 7 3 3 2 2 8" xfId="44242"/>
    <cellStyle name="Note 7 3 3 2 3" xfId="44243"/>
    <cellStyle name="Note 7 3 3 2 3 2" xfId="44244"/>
    <cellStyle name="Note 7 3 3 2 4" xfId="44245"/>
    <cellStyle name="Note 7 3 3 2 5" xfId="44246"/>
    <cellStyle name="Note 7 3 3 2 6" xfId="44247"/>
    <cellStyle name="Note 7 3 3 2 7" xfId="44248"/>
    <cellStyle name="Note 7 3 3 3" xfId="44249"/>
    <cellStyle name="Note 7 3 3 3 2" xfId="44250"/>
    <cellStyle name="Note 7 3 3 3 3" xfId="44251"/>
    <cellStyle name="Note 7 3 3 3 4" xfId="44252"/>
    <cellStyle name="Note 7 3 3 3 5" xfId="44253"/>
    <cellStyle name="Note 7 3 3 3 6" xfId="44254"/>
    <cellStyle name="Note 7 3 3 3 7" xfId="44255"/>
    <cellStyle name="Note 7 3 3 4" xfId="44256"/>
    <cellStyle name="Note 7 3 3 5" xfId="44257"/>
    <cellStyle name="Note 7 3 3 6" xfId="44258"/>
    <cellStyle name="Note 7 3 3 7" xfId="44259"/>
    <cellStyle name="Note 7 3 3 8" xfId="44260"/>
    <cellStyle name="Note 7 3 4" xfId="44261"/>
    <cellStyle name="Note 7 3 4 2" xfId="44262"/>
    <cellStyle name="Note 7 3 4 2 2" xfId="44263"/>
    <cellStyle name="Note 7 3 4 2 2 2" xfId="44264"/>
    <cellStyle name="Note 7 3 4 2 2 3" xfId="44265"/>
    <cellStyle name="Note 7 3 4 2 2 4" xfId="44266"/>
    <cellStyle name="Note 7 3 4 2 2 5" xfId="44267"/>
    <cellStyle name="Note 7 3 4 2 2 6" xfId="44268"/>
    <cellStyle name="Note 7 3 4 2 2 7" xfId="44269"/>
    <cellStyle name="Note 7 3 4 2 2 8" xfId="44270"/>
    <cellStyle name="Note 7 3 4 2 3" xfId="44271"/>
    <cellStyle name="Note 7 3 4 2 3 2" xfId="44272"/>
    <cellStyle name="Note 7 3 4 2 4" xfId="44273"/>
    <cellStyle name="Note 7 3 4 2 5" xfId="44274"/>
    <cellStyle name="Note 7 3 4 2 6" xfId="44275"/>
    <cellStyle name="Note 7 3 4 2 7" xfId="44276"/>
    <cellStyle name="Note 7 3 4 3" xfId="44277"/>
    <cellStyle name="Note 7 3 4 3 2" xfId="44278"/>
    <cellStyle name="Note 7 3 4 3 3" xfId="44279"/>
    <cellStyle name="Note 7 3 4 3 4" xfId="44280"/>
    <cellStyle name="Note 7 3 4 3 5" xfId="44281"/>
    <cellStyle name="Note 7 3 4 3 6" xfId="44282"/>
    <cellStyle name="Note 7 3 4 3 7" xfId="44283"/>
    <cellStyle name="Note 7 3 4 4" xfId="44284"/>
    <cellStyle name="Note 7 3 4 5" xfId="44285"/>
    <cellStyle name="Note 7 3 4 6" xfId="44286"/>
    <cellStyle name="Note 7 3 4 7" xfId="44287"/>
    <cellStyle name="Note 7 3 4 8" xfId="44288"/>
    <cellStyle name="Note 7 3 5" xfId="44289"/>
    <cellStyle name="Note 7 3 5 2" xfId="44290"/>
    <cellStyle name="Note 7 3 5 2 2" xfId="44291"/>
    <cellStyle name="Note 7 3 5 2 3" xfId="44292"/>
    <cellStyle name="Note 7 3 5 2 4" xfId="44293"/>
    <cellStyle name="Note 7 3 5 2 5" xfId="44294"/>
    <cellStyle name="Note 7 3 5 2 6" xfId="44295"/>
    <cellStyle name="Note 7 3 5 2 7" xfId="44296"/>
    <cellStyle name="Note 7 3 5 2 8" xfId="44297"/>
    <cellStyle name="Note 7 3 5 3" xfId="44298"/>
    <cellStyle name="Note 7 3 5 3 2" xfId="44299"/>
    <cellStyle name="Note 7 3 5 4" xfId="44300"/>
    <cellStyle name="Note 7 3 5 5" xfId="44301"/>
    <cellStyle name="Note 7 3 5 6" xfId="44302"/>
    <cellStyle name="Note 7 3 5 7" xfId="44303"/>
    <cellStyle name="Note 7 3 6" xfId="44304"/>
    <cellStyle name="Note 7 3 6 2" xfId="44305"/>
    <cellStyle name="Note 7 3 6 3" xfId="44306"/>
    <cellStyle name="Note 7 3 6 4" xfId="44307"/>
    <cellStyle name="Note 7 3 6 5" xfId="44308"/>
    <cellStyle name="Note 7 3 6 6" xfId="44309"/>
    <cellStyle name="Note 7 3 6 7" xfId="44310"/>
    <cellStyle name="Note 7 3 7" xfId="44311"/>
    <cellStyle name="Note 7 3 8" xfId="44312"/>
    <cellStyle name="Note 7 3 9" xfId="44313"/>
    <cellStyle name="Note 7 4" xfId="44314"/>
    <cellStyle name="Note 7 4 10" xfId="44315"/>
    <cellStyle name="Note 7 4 11" xfId="44316"/>
    <cellStyle name="Note 7 4 2" xfId="44317"/>
    <cellStyle name="Note 7 4 2 2" xfId="44318"/>
    <cellStyle name="Note 7 4 2 2 2" xfId="44319"/>
    <cellStyle name="Note 7 4 2 2 2 2" xfId="44320"/>
    <cellStyle name="Note 7 4 2 2 2 3" xfId="44321"/>
    <cellStyle name="Note 7 4 2 2 2 4" xfId="44322"/>
    <cellStyle name="Note 7 4 2 2 2 5" xfId="44323"/>
    <cellStyle name="Note 7 4 2 2 2 6" xfId="44324"/>
    <cellStyle name="Note 7 4 2 2 2 7" xfId="44325"/>
    <cellStyle name="Note 7 4 2 2 2 8" xfId="44326"/>
    <cellStyle name="Note 7 4 2 2 3" xfId="44327"/>
    <cellStyle name="Note 7 4 2 2 3 2" xfId="44328"/>
    <cellStyle name="Note 7 4 2 2 4" xfId="44329"/>
    <cellStyle name="Note 7 4 2 2 5" xfId="44330"/>
    <cellStyle name="Note 7 4 2 2 6" xfId="44331"/>
    <cellStyle name="Note 7 4 2 2 7" xfId="44332"/>
    <cellStyle name="Note 7 4 2 3" xfId="44333"/>
    <cellStyle name="Note 7 4 2 3 2" xfId="44334"/>
    <cellStyle name="Note 7 4 2 3 3" xfId="44335"/>
    <cellStyle name="Note 7 4 2 3 4" xfId="44336"/>
    <cellStyle name="Note 7 4 2 3 5" xfId="44337"/>
    <cellStyle name="Note 7 4 2 3 6" xfId="44338"/>
    <cellStyle name="Note 7 4 2 3 7" xfId="44339"/>
    <cellStyle name="Note 7 4 2 4" xfId="44340"/>
    <cellStyle name="Note 7 4 2 5" xfId="44341"/>
    <cellStyle name="Note 7 4 2 6" xfId="44342"/>
    <cellStyle name="Note 7 4 2 7" xfId="44343"/>
    <cellStyle name="Note 7 4 2 8" xfId="44344"/>
    <cellStyle name="Note 7 4 3" xfId="44345"/>
    <cellStyle name="Note 7 4 3 2" xfId="44346"/>
    <cellStyle name="Note 7 4 3 2 2" xfId="44347"/>
    <cellStyle name="Note 7 4 3 2 2 2" xfId="44348"/>
    <cellStyle name="Note 7 4 3 2 2 3" xfId="44349"/>
    <cellStyle name="Note 7 4 3 2 2 4" xfId="44350"/>
    <cellStyle name="Note 7 4 3 2 2 5" xfId="44351"/>
    <cellStyle name="Note 7 4 3 2 2 6" xfId="44352"/>
    <cellStyle name="Note 7 4 3 2 2 7" xfId="44353"/>
    <cellStyle name="Note 7 4 3 2 2 8" xfId="44354"/>
    <cellStyle name="Note 7 4 3 2 3" xfId="44355"/>
    <cellStyle name="Note 7 4 3 2 3 2" xfId="44356"/>
    <cellStyle name="Note 7 4 3 2 4" xfId="44357"/>
    <cellStyle name="Note 7 4 3 2 5" xfId="44358"/>
    <cellStyle name="Note 7 4 3 2 6" xfId="44359"/>
    <cellStyle name="Note 7 4 3 2 7" xfId="44360"/>
    <cellStyle name="Note 7 4 3 3" xfId="44361"/>
    <cellStyle name="Note 7 4 3 3 2" xfId="44362"/>
    <cellStyle name="Note 7 4 3 3 3" xfId="44363"/>
    <cellStyle name="Note 7 4 3 3 4" xfId="44364"/>
    <cellStyle name="Note 7 4 3 3 5" xfId="44365"/>
    <cellStyle name="Note 7 4 3 3 6" xfId="44366"/>
    <cellStyle name="Note 7 4 3 3 7" xfId="44367"/>
    <cellStyle name="Note 7 4 3 4" xfId="44368"/>
    <cellStyle name="Note 7 4 3 5" xfId="44369"/>
    <cellStyle name="Note 7 4 3 6" xfId="44370"/>
    <cellStyle name="Note 7 4 3 7" xfId="44371"/>
    <cellStyle name="Note 7 4 3 8" xfId="44372"/>
    <cellStyle name="Note 7 4 4" xfId="44373"/>
    <cellStyle name="Note 7 4 4 2" xfId="44374"/>
    <cellStyle name="Note 7 4 4 2 2" xfId="44375"/>
    <cellStyle name="Note 7 4 4 2 2 2" xfId="44376"/>
    <cellStyle name="Note 7 4 4 2 2 3" xfId="44377"/>
    <cellStyle name="Note 7 4 4 2 2 4" xfId="44378"/>
    <cellStyle name="Note 7 4 4 2 2 5" xfId="44379"/>
    <cellStyle name="Note 7 4 4 2 2 6" xfId="44380"/>
    <cellStyle name="Note 7 4 4 2 2 7" xfId="44381"/>
    <cellStyle name="Note 7 4 4 2 2 8" xfId="44382"/>
    <cellStyle name="Note 7 4 4 2 3" xfId="44383"/>
    <cellStyle name="Note 7 4 4 2 3 2" xfId="44384"/>
    <cellStyle name="Note 7 4 4 2 4" xfId="44385"/>
    <cellStyle name="Note 7 4 4 2 5" xfId="44386"/>
    <cellStyle name="Note 7 4 4 2 6" xfId="44387"/>
    <cellStyle name="Note 7 4 4 2 7" xfId="44388"/>
    <cellStyle name="Note 7 4 4 3" xfId="44389"/>
    <cellStyle name="Note 7 4 4 3 2" xfId="44390"/>
    <cellStyle name="Note 7 4 4 3 3" xfId="44391"/>
    <cellStyle name="Note 7 4 4 3 4" xfId="44392"/>
    <cellStyle name="Note 7 4 4 3 5" xfId="44393"/>
    <cellStyle name="Note 7 4 4 3 6" xfId="44394"/>
    <cellStyle name="Note 7 4 4 3 7" xfId="44395"/>
    <cellStyle name="Note 7 4 4 4" xfId="44396"/>
    <cellStyle name="Note 7 4 4 5" xfId="44397"/>
    <cellStyle name="Note 7 4 4 6" xfId="44398"/>
    <cellStyle name="Note 7 4 4 7" xfId="44399"/>
    <cellStyle name="Note 7 4 4 8" xfId="44400"/>
    <cellStyle name="Note 7 4 5" xfId="44401"/>
    <cellStyle name="Note 7 4 5 2" xfId="44402"/>
    <cellStyle name="Note 7 4 5 2 2" xfId="44403"/>
    <cellStyle name="Note 7 4 5 2 3" xfId="44404"/>
    <cellStyle name="Note 7 4 5 2 4" xfId="44405"/>
    <cellStyle name="Note 7 4 5 2 5" xfId="44406"/>
    <cellStyle name="Note 7 4 5 2 6" xfId="44407"/>
    <cellStyle name="Note 7 4 5 2 7" xfId="44408"/>
    <cellStyle name="Note 7 4 5 2 8" xfId="44409"/>
    <cellStyle name="Note 7 4 5 3" xfId="44410"/>
    <cellStyle name="Note 7 4 5 3 2" xfId="44411"/>
    <cellStyle name="Note 7 4 5 4" xfId="44412"/>
    <cellStyle name="Note 7 4 5 5" xfId="44413"/>
    <cellStyle name="Note 7 4 5 6" xfId="44414"/>
    <cellStyle name="Note 7 4 5 7" xfId="44415"/>
    <cellStyle name="Note 7 4 6" xfId="44416"/>
    <cellStyle name="Note 7 4 6 2" xfId="44417"/>
    <cellStyle name="Note 7 4 6 3" xfId="44418"/>
    <cellStyle name="Note 7 4 6 4" xfId="44419"/>
    <cellStyle name="Note 7 4 6 5" xfId="44420"/>
    <cellStyle name="Note 7 4 6 6" xfId="44421"/>
    <cellStyle name="Note 7 4 6 7" xfId="44422"/>
    <cellStyle name="Note 7 4 7" xfId="44423"/>
    <cellStyle name="Note 7 4 8" xfId="44424"/>
    <cellStyle name="Note 7 4 9" xfId="44425"/>
    <cellStyle name="Note 7 5" xfId="44426"/>
    <cellStyle name="Note 7 5 2" xfId="44427"/>
    <cellStyle name="Note 7 5 2 2" xfId="44428"/>
    <cellStyle name="Note 7 5 2 2 2" xfId="44429"/>
    <cellStyle name="Note 7 5 2 2 3" xfId="44430"/>
    <cellStyle name="Note 7 5 2 2 4" xfId="44431"/>
    <cellStyle name="Note 7 5 2 2 5" xfId="44432"/>
    <cellStyle name="Note 7 5 2 2 6" xfId="44433"/>
    <cellStyle name="Note 7 5 2 2 7" xfId="44434"/>
    <cellStyle name="Note 7 5 2 2 8" xfId="44435"/>
    <cellStyle name="Note 7 5 2 3" xfId="44436"/>
    <cellStyle name="Note 7 5 2 3 2" xfId="44437"/>
    <cellStyle name="Note 7 5 2 4" xfId="44438"/>
    <cellStyle name="Note 7 5 2 5" xfId="44439"/>
    <cellStyle name="Note 7 5 2 6" xfId="44440"/>
    <cellStyle name="Note 7 5 2 7" xfId="44441"/>
    <cellStyle name="Note 7 5 3" xfId="44442"/>
    <cellStyle name="Note 7 5 3 2" xfId="44443"/>
    <cellStyle name="Note 7 5 3 3" xfId="44444"/>
    <cellStyle name="Note 7 5 3 4" xfId="44445"/>
    <cellStyle name="Note 7 5 3 5" xfId="44446"/>
    <cellStyle name="Note 7 5 3 6" xfId="44447"/>
    <cellStyle name="Note 7 5 3 7" xfId="44448"/>
    <cellStyle name="Note 7 5 4" xfId="44449"/>
    <cellStyle name="Note 7 5 5" xfId="44450"/>
    <cellStyle name="Note 7 5 6" xfId="44451"/>
    <cellStyle name="Note 7 5 7" xfId="44452"/>
    <cellStyle name="Note 7 5 8" xfId="44453"/>
    <cellStyle name="Note 7 6" xfId="44454"/>
    <cellStyle name="Note 7 6 2" xfId="44455"/>
    <cellStyle name="Note 7 6 2 2" xfId="44456"/>
    <cellStyle name="Note 7 6 2 2 2" xfId="44457"/>
    <cellStyle name="Note 7 6 2 2 3" xfId="44458"/>
    <cellStyle name="Note 7 6 2 2 4" xfId="44459"/>
    <cellStyle name="Note 7 6 2 2 5" xfId="44460"/>
    <cellStyle name="Note 7 6 2 2 6" xfId="44461"/>
    <cellStyle name="Note 7 6 2 2 7" xfId="44462"/>
    <cellStyle name="Note 7 6 2 2 8" xfId="44463"/>
    <cellStyle name="Note 7 6 2 3" xfId="44464"/>
    <cellStyle name="Note 7 6 2 3 2" xfId="44465"/>
    <cellStyle name="Note 7 6 2 4" xfId="44466"/>
    <cellStyle name="Note 7 6 2 5" xfId="44467"/>
    <cellStyle name="Note 7 6 2 6" xfId="44468"/>
    <cellStyle name="Note 7 6 2 7" xfId="44469"/>
    <cellStyle name="Note 7 6 3" xfId="44470"/>
    <cellStyle name="Note 7 6 3 2" xfId="44471"/>
    <cellStyle name="Note 7 6 3 3" xfId="44472"/>
    <cellStyle name="Note 7 6 3 4" xfId="44473"/>
    <cellStyle name="Note 7 6 3 5" xfId="44474"/>
    <cellStyle name="Note 7 6 3 6" xfId="44475"/>
    <cellStyle name="Note 7 6 3 7" xfId="44476"/>
    <cellStyle name="Note 7 6 4" xfId="44477"/>
    <cellStyle name="Note 7 6 5" xfId="44478"/>
    <cellStyle name="Note 7 6 6" xfId="44479"/>
    <cellStyle name="Note 7 6 7" xfId="44480"/>
    <cellStyle name="Note 7 6 8" xfId="44481"/>
    <cellStyle name="Note 7 7" xfId="44482"/>
    <cellStyle name="Note 7 7 2" xfId="44483"/>
    <cellStyle name="Note 7 7 2 2" xfId="44484"/>
    <cellStyle name="Note 7 7 2 2 2" xfId="44485"/>
    <cellStyle name="Note 7 7 2 2 3" xfId="44486"/>
    <cellStyle name="Note 7 7 2 2 4" xfId="44487"/>
    <cellStyle name="Note 7 7 2 2 5" xfId="44488"/>
    <cellStyle name="Note 7 7 2 2 6" xfId="44489"/>
    <cellStyle name="Note 7 7 2 2 7" xfId="44490"/>
    <cellStyle name="Note 7 7 2 2 8" xfId="44491"/>
    <cellStyle name="Note 7 7 2 3" xfId="44492"/>
    <cellStyle name="Note 7 7 2 3 2" xfId="44493"/>
    <cellStyle name="Note 7 7 2 4" xfId="44494"/>
    <cellStyle name="Note 7 7 2 5" xfId="44495"/>
    <cellStyle name="Note 7 7 2 6" xfId="44496"/>
    <cellStyle name="Note 7 7 2 7" xfId="44497"/>
    <cellStyle name="Note 7 7 3" xfId="44498"/>
    <cellStyle name="Note 7 7 3 2" xfId="44499"/>
    <cellStyle name="Note 7 7 3 3" xfId="44500"/>
    <cellStyle name="Note 7 7 3 4" xfId="44501"/>
    <cellStyle name="Note 7 7 3 5" xfId="44502"/>
    <cellStyle name="Note 7 7 3 6" xfId="44503"/>
    <cellStyle name="Note 7 7 3 7" xfId="44504"/>
    <cellStyle name="Note 7 7 4" xfId="44505"/>
    <cellStyle name="Note 7 7 5" xfId="44506"/>
    <cellStyle name="Note 7 7 6" xfId="44507"/>
    <cellStyle name="Note 7 7 7" xfId="44508"/>
    <cellStyle name="Note 7 7 8" xfId="44509"/>
    <cellStyle name="Note 7 8" xfId="44510"/>
    <cellStyle name="Note 7 8 2" xfId="44511"/>
    <cellStyle name="Note 7 8 2 2" xfId="44512"/>
    <cellStyle name="Note 7 8 2 3" xfId="44513"/>
    <cellStyle name="Note 7 8 2 4" xfId="44514"/>
    <cellStyle name="Note 7 8 2 5" xfId="44515"/>
    <cellStyle name="Note 7 8 2 6" xfId="44516"/>
    <cellStyle name="Note 7 8 2 7" xfId="44517"/>
    <cellStyle name="Note 7 8 2 8" xfId="44518"/>
    <cellStyle name="Note 7 8 3" xfId="44519"/>
    <cellStyle name="Note 7 8 3 2" xfId="44520"/>
    <cellStyle name="Note 7 8 4" xfId="44521"/>
    <cellStyle name="Note 7 8 5" xfId="44522"/>
    <cellStyle name="Note 7 8 6" xfId="44523"/>
    <cellStyle name="Note 7 8 7" xfId="44524"/>
    <cellStyle name="Note 7 9" xfId="44525"/>
    <cellStyle name="Note 7 9 2" xfId="44526"/>
    <cellStyle name="Note 7 9 3" xfId="44527"/>
    <cellStyle name="Note 7 9 4" xfId="44528"/>
    <cellStyle name="Note 7 9 5" xfId="44529"/>
    <cellStyle name="Note 7 9 6" xfId="44530"/>
    <cellStyle name="Note 7 9 7" xfId="44531"/>
    <cellStyle name="Note 8" xfId="44532"/>
    <cellStyle name="Note 8 10" xfId="44533"/>
    <cellStyle name="Note 8 11" xfId="44534"/>
    <cellStyle name="Note 8 12" xfId="44535"/>
    <cellStyle name="Note 8 13" xfId="44536"/>
    <cellStyle name="Note 8 14" xfId="44537"/>
    <cellStyle name="Note 8 2" xfId="44538"/>
    <cellStyle name="Note 8 2 10" xfId="44539"/>
    <cellStyle name="Note 8 2 11" xfId="44540"/>
    <cellStyle name="Note 8 2 12" xfId="44541"/>
    <cellStyle name="Note 8 2 2" xfId="44542"/>
    <cellStyle name="Note 8 2 2 10" xfId="44543"/>
    <cellStyle name="Note 8 2 2 11" xfId="44544"/>
    <cellStyle name="Note 8 2 2 2" xfId="44545"/>
    <cellStyle name="Note 8 2 2 2 2" xfId="44546"/>
    <cellStyle name="Note 8 2 2 2 2 2" xfId="44547"/>
    <cellStyle name="Note 8 2 2 2 2 2 2" xfId="44548"/>
    <cellStyle name="Note 8 2 2 2 2 2 3" xfId="44549"/>
    <cellStyle name="Note 8 2 2 2 2 2 4" xfId="44550"/>
    <cellStyle name="Note 8 2 2 2 2 2 5" xfId="44551"/>
    <cellStyle name="Note 8 2 2 2 2 2 6" xfId="44552"/>
    <cellStyle name="Note 8 2 2 2 2 2 7" xfId="44553"/>
    <cellStyle name="Note 8 2 2 2 2 2 8" xfId="44554"/>
    <cellStyle name="Note 8 2 2 2 2 3" xfId="44555"/>
    <cellStyle name="Note 8 2 2 2 2 3 2" xfId="44556"/>
    <cellStyle name="Note 8 2 2 2 2 4" xfId="44557"/>
    <cellStyle name="Note 8 2 2 2 2 5" xfId="44558"/>
    <cellStyle name="Note 8 2 2 2 2 6" xfId="44559"/>
    <cellStyle name="Note 8 2 2 2 2 7" xfId="44560"/>
    <cellStyle name="Note 8 2 2 2 3" xfId="44561"/>
    <cellStyle name="Note 8 2 2 2 3 2" xfId="44562"/>
    <cellStyle name="Note 8 2 2 2 3 3" xfId="44563"/>
    <cellStyle name="Note 8 2 2 2 3 4" xfId="44564"/>
    <cellStyle name="Note 8 2 2 2 3 5" xfId="44565"/>
    <cellStyle name="Note 8 2 2 2 3 6" xfId="44566"/>
    <cellStyle name="Note 8 2 2 2 3 7" xfId="44567"/>
    <cellStyle name="Note 8 2 2 2 4" xfId="44568"/>
    <cellStyle name="Note 8 2 2 2 5" xfId="44569"/>
    <cellStyle name="Note 8 2 2 2 6" xfId="44570"/>
    <cellStyle name="Note 8 2 2 2 7" xfId="44571"/>
    <cellStyle name="Note 8 2 2 2 8" xfId="44572"/>
    <cellStyle name="Note 8 2 2 3" xfId="44573"/>
    <cellStyle name="Note 8 2 2 3 2" xfId="44574"/>
    <cellStyle name="Note 8 2 2 3 2 2" xfId="44575"/>
    <cellStyle name="Note 8 2 2 3 2 2 2" xfId="44576"/>
    <cellStyle name="Note 8 2 2 3 2 2 3" xfId="44577"/>
    <cellStyle name="Note 8 2 2 3 2 2 4" xfId="44578"/>
    <cellStyle name="Note 8 2 2 3 2 2 5" xfId="44579"/>
    <cellStyle name="Note 8 2 2 3 2 2 6" xfId="44580"/>
    <cellStyle name="Note 8 2 2 3 2 2 7" xfId="44581"/>
    <cellStyle name="Note 8 2 2 3 2 2 8" xfId="44582"/>
    <cellStyle name="Note 8 2 2 3 2 3" xfId="44583"/>
    <cellStyle name="Note 8 2 2 3 2 3 2" xfId="44584"/>
    <cellStyle name="Note 8 2 2 3 2 4" xfId="44585"/>
    <cellStyle name="Note 8 2 2 3 2 5" xfId="44586"/>
    <cellStyle name="Note 8 2 2 3 2 6" xfId="44587"/>
    <cellStyle name="Note 8 2 2 3 2 7" xfId="44588"/>
    <cellStyle name="Note 8 2 2 3 3" xfId="44589"/>
    <cellStyle name="Note 8 2 2 3 3 2" xfId="44590"/>
    <cellStyle name="Note 8 2 2 3 3 3" xfId="44591"/>
    <cellStyle name="Note 8 2 2 3 3 4" xfId="44592"/>
    <cellStyle name="Note 8 2 2 3 3 5" xfId="44593"/>
    <cellStyle name="Note 8 2 2 3 3 6" xfId="44594"/>
    <cellStyle name="Note 8 2 2 3 3 7" xfId="44595"/>
    <cellStyle name="Note 8 2 2 3 4" xfId="44596"/>
    <cellStyle name="Note 8 2 2 3 5" xfId="44597"/>
    <cellStyle name="Note 8 2 2 3 6" xfId="44598"/>
    <cellStyle name="Note 8 2 2 3 7" xfId="44599"/>
    <cellStyle name="Note 8 2 2 3 8" xfId="44600"/>
    <cellStyle name="Note 8 2 2 4" xfId="44601"/>
    <cellStyle name="Note 8 2 2 4 2" xfId="44602"/>
    <cellStyle name="Note 8 2 2 4 2 2" xfId="44603"/>
    <cellStyle name="Note 8 2 2 4 2 2 2" xfId="44604"/>
    <cellStyle name="Note 8 2 2 4 2 2 3" xfId="44605"/>
    <cellStyle name="Note 8 2 2 4 2 2 4" xfId="44606"/>
    <cellStyle name="Note 8 2 2 4 2 2 5" xfId="44607"/>
    <cellStyle name="Note 8 2 2 4 2 2 6" xfId="44608"/>
    <cellStyle name="Note 8 2 2 4 2 2 7" xfId="44609"/>
    <cellStyle name="Note 8 2 2 4 2 2 8" xfId="44610"/>
    <cellStyle name="Note 8 2 2 4 2 3" xfId="44611"/>
    <cellStyle name="Note 8 2 2 4 2 3 2" xfId="44612"/>
    <cellStyle name="Note 8 2 2 4 2 4" xfId="44613"/>
    <cellStyle name="Note 8 2 2 4 2 5" xfId="44614"/>
    <cellStyle name="Note 8 2 2 4 2 6" xfId="44615"/>
    <cellStyle name="Note 8 2 2 4 2 7" xfId="44616"/>
    <cellStyle name="Note 8 2 2 4 3" xfId="44617"/>
    <cellStyle name="Note 8 2 2 4 3 2" xfId="44618"/>
    <cellStyle name="Note 8 2 2 4 3 3" xfId="44619"/>
    <cellStyle name="Note 8 2 2 4 3 4" xfId="44620"/>
    <cellStyle name="Note 8 2 2 4 3 5" xfId="44621"/>
    <cellStyle name="Note 8 2 2 4 3 6" xfId="44622"/>
    <cellStyle name="Note 8 2 2 4 3 7" xfId="44623"/>
    <cellStyle name="Note 8 2 2 4 4" xfId="44624"/>
    <cellStyle name="Note 8 2 2 4 5" xfId="44625"/>
    <cellStyle name="Note 8 2 2 4 6" xfId="44626"/>
    <cellStyle name="Note 8 2 2 4 7" xfId="44627"/>
    <cellStyle name="Note 8 2 2 4 8" xfId="44628"/>
    <cellStyle name="Note 8 2 2 5" xfId="44629"/>
    <cellStyle name="Note 8 2 2 5 2" xfId="44630"/>
    <cellStyle name="Note 8 2 2 5 2 2" xfId="44631"/>
    <cellStyle name="Note 8 2 2 5 2 3" xfId="44632"/>
    <cellStyle name="Note 8 2 2 5 2 4" xfId="44633"/>
    <cellStyle name="Note 8 2 2 5 2 5" xfId="44634"/>
    <cellStyle name="Note 8 2 2 5 2 6" xfId="44635"/>
    <cellStyle name="Note 8 2 2 5 2 7" xfId="44636"/>
    <cellStyle name="Note 8 2 2 5 2 8" xfId="44637"/>
    <cellStyle name="Note 8 2 2 5 3" xfId="44638"/>
    <cellStyle name="Note 8 2 2 5 3 2" xfId="44639"/>
    <cellStyle name="Note 8 2 2 5 4" xfId="44640"/>
    <cellStyle name="Note 8 2 2 5 5" xfId="44641"/>
    <cellStyle name="Note 8 2 2 5 6" xfId="44642"/>
    <cellStyle name="Note 8 2 2 5 7" xfId="44643"/>
    <cellStyle name="Note 8 2 2 6" xfId="44644"/>
    <cellStyle name="Note 8 2 2 6 2" xfId="44645"/>
    <cellStyle name="Note 8 2 2 6 3" xfId="44646"/>
    <cellStyle name="Note 8 2 2 6 4" xfId="44647"/>
    <cellStyle name="Note 8 2 2 6 5" xfId="44648"/>
    <cellStyle name="Note 8 2 2 6 6" xfId="44649"/>
    <cellStyle name="Note 8 2 2 6 7" xfId="44650"/>
    <cellStyle name="Note 8 2 2 7" xfId="44651"/>
    <cellStyle name="Note 8 2 2 8" xfId="44652"/>
    <cellStyle name="Note 8 2 2 9" xfId="44653"/>
    <cellStyle name="Note 8 2 3" xfId="44654"/>
    <cellStyle name="Note 8 2 3 2" xfId="44655"/>
    <cellStyle name="Note 8 2 3 2 2" xfId="44656"/>
    <cellStyle name="Note 8 2 3 2 2 2" xfId="44657"/>
    <cellStyle name="Note 8 2 3 2 2 3" xfId="44658"/>
    <cellStyle name="Note 8 2 3 2 2 4" xfId="44659"/>
    <cellStyle name="Note 8 2 3 2 2 5" xfId="44660"/>
    <cellStyle name="Note 8 2 3 2 2 6" xfId="44661"/>
    <cellStyle name="Note 8 2 3 2 2 7" xfId="44662"/>
    <cellStyle name="Note 8 2 3 2 2 8" xfId="44663"/>
    <cellStyle name="Note 8 2 3 2 3" xfId="44664"/>
    <cellStyle name="Note 8 2 3 2 3 2" xfId="44665"/>
    <cellStyle name="Note 8 2 3 2 4" xfId="44666"/>
    <cellStyle name="Note 8 2 3 2 5" xfId="44667"/>
    <cellStyle name="Note 8 2 3 2 6" xfId="44668"/>
    <cellStyle name="Note 8 2 3 2 7" xfId="44669"/>
    <cellStyle name="Note 8 2 3 3" xfId="44670"/>
    <cellStyle name="Note 8 2 3 3 2" xfId="44671"/>
    <cellStyle name="Note 8 2 3 3 3" xfId="44672"/>
    <cellStyle name="Note 8 2 3 3 4" xfId="44673"/>
    <cellStyle name="Note 8 2 3 3 5" xfId="44674"/>
    <cellStyle name="Note 8 2 3 3 6" xfId="44675"/>
    <cellStyle name="Note 8 2 3 3 7" xfId="44676"/>
    <cellStyle name="Note 8 2 3 4" xfId="44677"/>
    <cellStyle name="Note 8 2 3 5" xfId="44678"/>
    <cellStyle name="Note 8 2 3 6" xfId="44679"/>
    <cellStyle name="Note 8 2 3 7" xfId="44680"/>
    <cellStyle name="Note 8 2 3 8" xfId="44681"/>
    <cellStyle name="Note 8 2 4" xfId="44682"/>
    <cellStyle name="Note 8 2 4 2" xfId="44683"/>
    <cellStyle name="Note 8 2 4 2 2" xfId="44684"/>
    <cellStyle name="Note 8 2 4 2 2 2" xfId="44685"/>
    <cellStyle name="Note 8 2 4 2 2 3" xfId="44686"/>
    <cellStyle name="Note 8 2 4 2 2 4" xfId="44687"/>
    <cellStyle name="Note 8 2 4 2 2 5" xfId="44688"/>
    <cellStyle name="Note 8 2 4 2 2 6" xfId="44689"/>
    <cellStyle name="Note 8 2 4 2 2 7" xfId="44690"/>
    <cellStyle name="Note 8 2 4 2 2 8" xfId="44691"/>
    <cellStyle name="Note 8 2 4 2 3" xfId="44692"/>
    <cellStyle name="Note 8 2 4 2 3 2" xfId="44693"/>
    <cellStyle name="Note 8 2 4 2 4" xfId="44694"/>
    <cellStyle name="Note 8 2 4 2 5" xfId="44695"/>
    <cellStyle name="Note 8 2 4 2 6" xfId="44696"/>
    <cellStyle name="Note 8 2 4 2 7" xfId="44697"/>
    <cellStyle name="Note 8 2 4 3" xfId="44698"/>
    <cellStyle name="Note 8 2 4 3 2" xfId="44699"/>
    <cellStyle name="Note 8 2 4 3 3" xfId="44700"/>
    <cellStyle name="Note 8 2 4 3 4" xfId="44701"/>
    <cellStyle name="Note 8 2 4 3 5" xfId="44702"/>
    <cellStyle name="Note 8 2 4 3 6" xfId="44703"/>
    <cellStyle name="Note 8 2 4 3 7" xfId="44704"/>
    <cellStyle name="Note 8 2 4 4" xfId="44705"/>
    <cellStyle name="Note 8 2 4 5" xfId="44706"/>
    <cellStyle name="Note 8 2 4 6" xfId="44707"/>
    <cellStyle name="Note 8 2 4 7" xfId="44708"/>
    <cellStyle name="Note 8 2 4 8" xfId="44709"/>
    <cellStyle name="Note 8 2 5" xfId="44710"/>
    <cellStyle name="Note 8 2 5 2" xfId="44711"/>
    <cellStyle name="Note 8 2 5 2 2" xfId="44712"/>
    <cellStyle name="Note 8 2 5 2 2 2" xfId="44713"/>
    <cellStyle name="Note 8 2 5 2 2 3" xfId="44714"/>
    <cellStyle name="Note 8 2 5 2 2 4" xfId="44715"/>
    <cellStyle name="Note 8 2 5 2 2 5" xfId="44716"/>
    <cellStyle name="Note 8 2 5 2 2 6" xfId="44717"/>
    <cellStyle name="Note 8 2 5 2 2 7" xfId="44718"/>
    <cellStyle name="Note 8 2 5 2 2 8" xfId="44719"/>
    <cellStyle name="Note 8 2 5 2 3" xfId="44720"/>
    <cellStyle name="Note 8 2 5 2 3 2" xfId="44721"/>
    <cellStyle name="Note 8 2 5 2 4" xfId="44722"/>
    <cellStyle name="Note 8 2 5 2 5" xfId="44723"/>
    <cellStyle name="Note 8 2 5 2 6" xfId="44724"/>
    <cellStyle name="Note 8 2 5 2 7" xfId="44725"/>
    <cellStyle name="Note 8 2 5 3" xfId="44726"/>
    <cellStyle name="Note 8 2 5 3 2" xfId="44727"/>
    <cellStyle name="Note 8 2 5 3 3" xfId="44728"/>
    <cellStyle name="Note 8 2 5 3 4" xfId="44729"/>
    <cellStyle name="Note 8 2 5 3 5" xfId="44730"/>
    <cellStyle name="Note 8 2 5 3 6" xfId="44731"/>
    <cellStyle name="Note 8 2 5 3 7" xfId="44732"/>
    <cellStyle name="Note 8 2 5 4" xfId="44733"/>
    <cellStyle name="Note 8 2 5 5" xfId="44734"/>
    <cellStyle name="Note 8 2 5 6" xfId="44735"/>
    <cellStyle name="Note 8 2 5 7" xfId="44736"/>
    <cellStyle name="Note 8 2 5 8" xfId="44737"/>
    <cellStyle name="Note 8 2 6" xfId="44738"/>
    <cellStyle name="Note 8 2 6 2" xfId="44739"/>
    <cellStyle name="Note 8 2 6 2 2" xfId="44740"/>
    <cellStyle name="Note 8 2 6 2 3" xfId="44741"/>
    <cellStyle name="Note 8 2 6 2 4" xfId="44742"/>
    <cellStyle name="Note 8 2 6 2 5" xfId="44743"/>
    <cellStyle name="Note 8 2 6 2 6" xfId="44744"/>
    <cellStyle name="Note 8 2 6 2 7" xfId="44745"/>
    <cellStyle name="Note 8 2 6 2 8" xfId="44746"/>
    <cellStyle name="Note 8 2 6 3" xfId="44747"/>
    <cellStyle name="Note 8 2 6 3 2" xfId="44748"/>
    <cellStyle name="Note 8 2 6 4" xfId="44749"/>
    <cellStyle name="Note 8 2 6 5" xfId="44750"/>
    <cellStyle name="Note 8 2 6 6" xfId="44751"/>
    <cellStyle name="Note 8 2 6 7" xfId="44752"/>
    <cellStyle name="Note 8 2 7" xfId="44753"/>
    <cellStyle name="Note 8 2 7 2" xfId="44754"/>
    <cellStyle name="Note 8 2 7 3" xfId="44755"/>
    <cellStyle name="Note 8 2 7 4" xfId="44756"/>
    <cellStyle name="Note 8 2 7 5" xfId="44757"/>
    <cellStyle name="Note 8 2 7 6" xfId="44758"/>
    <cellStyle name="Note 8 2 7 7" xfId="44759"/>
    <cellStyle name="Note 8 2 8" xfId="44760"/>
    <cellStyle name="Note 8 2 9" xfId="44761"/>
    <cellStyle name="Note 8 3" xfId="44762"/>
    <cellStyle name="Note 8 3 10" xfId="44763"/>
    <cellStyle name="Note 8 3 11" xfId="44764"/>
    <cellStyle name="Note 8 3 2" xfId="44765"/>
    <cellStyle name="Note 8 3 2 2" xfId="44766"/>
    <cellStyle name="Note 8 3 2 2 2" xfId="44767"/>
    <cellStyle name="Note 8 3 2 2 2 2" xfId="44768"/>
    <cellStyle name="Note 8 3 2 2 2 3" xfId="44769"/>
    <cellStyle name="Note 8 3 2 2 2 4" xfId="44770"/>
    <cellStyle name="Note 8 3 2 2 2 5" xfId="44771"/>
    <cellStyle name="Note 8 3 2 2 2 6" xfId="44772"/>
    <cellStyle name="Note 8 3 2 2 2 7" xfId="44773"/>
    <cellStyle name="Note 8 3 2 2 2 8" xfId="44774"/>
    <cellStyle name="Note 8 3 2 2 3" xfId="44775"/>
    <cellStyle name="Note 8 3 2 2 3 2" xfId="44776"/>
    <cellStyle name="Note 8 3 2 2 4" xfId="44777"/>
    <cellStyle name="Note 8 3 2 2 5" xfId="44778"/>
    <cellStyle name="Note 8 3 2 2 6" xfId="44779"/>
    <cellStyle name="Note 8 3 2 2 7" xfId="44780"/>
    <cellStyle name="Note 8 3 2 3" xfId="44781"/>
    <cellStyle name="Note 8 3 2 3 2" xfId="44782"/>
    <cellStyle name="Note 8 3 2 3 3" xfId="44783"/>
    <cellStyle name="Note 8 3 2 3 4" xfId="44784"/>
    <cellStyle name="Note 8 3 2 3 5" xfId="44785"/>
    <cellStyle name="Note 8 3 2 3 6" xfId="44786"/>
    <cellStyle name="Note 8 3 2 3 7" xfId="44787"/>
    <cellStyle name="Note 8 3 2 4" xfId="44788"/>
    <cellStyle name="Note 8 3 2 5" xfId="44789"/>
    <cellStyle name="Note 8 3 2 6" xfId="44790"/>
    <cellStyle name="Note 8 3 2 7" xfId="44791"/>
    <cellStyle name="Note 8 3 2 8" xfId="44792"/>
    <cellStyle name="Note 8 3 3" xfId="44793"/>
    <cellStyle name="Note 8 3 3 2" xfId="44794"/>
    <cellStyle name="Note 8 3 3 2 2" xfId="44795"/>
    <cellStyle name="Note 8 3 3 2 2 2" xfId="44796"/>
    <cellStyle name="Note 8 3 3 2 2 3" xfId="44797"/>
    <cellStyle name="Note 8 3 3 2 2 4" xfId="44798"/>
    <cellStyle name="Note 8 3 3 2 2 5" xfId="44799"/>
    <cellStyle name="Note 8 3 3 2 2 6" xfId="44800"/>
    <cellStyle name="Note 8 3 3 2 2 7" xfId="44801"/>
    <cellStyle name="Note 8 3 3 2 2 8" xfId="44802"/>
    <cellStyle name="Note 8 3 3 2 3" xfId="44803"/>
    <cellStyle name="Note 8 3 3 2 3 2" xfId="44804"/>
    <cellStyle name="Note 8 3 3 2 4" xfId="44805"/>
    <cellStyle name="Note 8 3 3 2 5" xfId="44806"/>
    <cellStyle name="Note 8 3 3 2 6" xfId="44807"/>
    <cellStyle name="Note 8 3 3 2 7" xfId="44808"/>
    <cellStyle name="Note 8 3 3 3" xfId="44809"/>
    <cellStyle name="Note 8 3 3 3 2" xfId="44810"/>
    <cellStyle name="Note 8 3 3 3 3" xfId="44811"/>
    <cellStyle name="Note 8 3 3 3 4" xfId="44812"/>
    <cellStyle name="Note 8 3 3 3 5" xfId="44813"/>
    <cellStyle name="Note 8 3 3 3 6" xfId="44814"/>
    <cellStyle name="Note 8 3 3 3 7" xfId="44815"/>
    <cellStyle name="Note 8 3 3 4" xfId="44816"/>
    <cellStyle name="Note 8 3 3 5" xfId="44817"/>
    <cellStyle name="Note 8 3 3 6" xfId="44818"/>
    <cellStyle name="Note 8 3 3 7" xfId="44819"/>
    <cellStyle name="Note 8 3 3 8" xfId="44820"/>
    <cellStyle name="Note 8 3 4" xfId="44821"/>
    <cellStyle name="Note 8 3 4 2" xfId="44822"/>
    <cellStyle name="Note 8 3 4 2 2" xfId="44823"/>
    <cellStyle name="Note 8 3 4 2 2 2" xfId="44824"/>
    <cellStyle name="Note 8 3 4 2 2 3" xfId="44825"/>
    <cellStyle name="Note 8 3 4 2 2 4" xfId="44826"/>
    <cellStyle name="Note 8 3 4 2 2 5" xfId="44827"/>
    <cellStyle name="Note 8 3 4 2 2 6" xfId="44828"/>
    <cellStyle name="Note 8 3 4 2 2 7" xfId="44829"/>
    <cellStyle name="Note 8 3 4 2 2 8" xfId="44830"/>
    <cellStyle name="Note 8 3 4 2 3" xfId="44831"/>
    <cellStyle name="Note 8 3 4 2 3 2" xfId="44832"/>
    <cellStyle name="Note 8 3 4 2 4" xfId="44833"/>
    <cellStyle name="Note 8 3 4 2 5" xfId="44834"/>
    <cellStyle name="Note 8 3 4 2 6" xfId="44835"/>
    <cellStyle name="Note 8 3 4 2 7" xfId="44836"/>
    <cellStyle name="Note 8 3 4 3" xfId="44837"/>
    <cellStyle name="Note 8 3 4 3 2" xfId="44838"/>
    <cellStyle name="Note 8 3 4 3 3" xfId="44839"/>
    <cellStyle name="Note 8 3 4 3 4" xfId="44840"/>
    <cellStyle name="Note 8 3 4 3 5" xfId="44841"/>
    <cellStyle name="Note 8 3 4 3 6" xfId="44842"/>
    <cellStyle name="Note 8 3 4 3 7" xfId="44843"/>
    <cellStyle name="Note 8 3 4 4" xfId="44844"/>
    <cellStyle name="Note 8 3 4 5" xfId="44845"/>
    <cellStyle name="Note 8 3 4 6" xfId="44846"/>
    <cellStyle name="Note 8 3 4 7" xfId="44847"/>
    <cellStyle name="Note 8 3 4 8" xfId="44848"/>
    <cellStyle name="Note 8 3 5" xfId="44849"/>
    <cellStyle name="Note 8 3 5 2" xfId="44850"/>
    <cellStyle name="Note 8 3 5 2 2" xfId="44851"/>
    <cellStyle name="Note 8 3 5 2 3" xfId="44852"/>
    <cellStyle name="Note 8 3 5 2 4" xfId="44853"/>
    <cellStyle name="Note 8 3 5 2 5" xfId="44854"/>
    <cellStyle name="Note 8 3 5 2 6" xfId="44855"/>
    <cellStyle name="Note 8 3 5 2 7" xfId="44856"/>
    <cellStyle name="Note 8 3 5 2 8" xfId="44857"/>
    <cellStyle name="Note 8 3 5 3" xfId="44858"/>
    <cellStyle name="Note 8 3 5 3 2" xfId="44859"/>
    <cellStyle name="Note 8 3 5 4" xfId="44860"/>
    <cellStyle name="Note 8 3 5 5" xfId="44861"/>
    <cellStyle name="Note 8 3 5 6" xfId="44862"/>
    <cellStyle name="Note 8 3 5 7" xfId="44863"/>
    <cellStyle name="Note 8 3 6" xfId="44864"/>
    <cellStyle name="Note 8 3 6 2" xfId="44865"/>
    <cellStyle name="Note 8 3 6 3" xfId="44866"/>
    <cellStyle name="Note 8 3 6 4" xfId="44867"/>
    <cellStyle name="Note 8 3 6 5" xfId="44868"/>
    <cellStyle name="Note 8 3 6 6" xfId="44869"/>
    <cellStyle name="Note 8 3 6 7" xfId="44870"/>
    <cellStyle name="Note 8 3 7" xfId="44871"/>
    <cellStyle name="Note 8 3 8" xfId="44872"/>
    <cellStyle name="Note 8 3 9" xfId="44873"/>
    <cellStyle name="Note 8 4" xfId="44874"/>
    <cellStyle name="Note 8 4 10" xfId="44875"/>
    <cellStyle name="Note 8 4 11" xfId="44876"/>
    <cellStyle name="Note 8 4 2" xfId="44877"/>
    <cellStyle name="Note 8 4 2 2" xfId="44878"/>
    <cellStyle name="Note 8 4 2 2 2" xfId="44879"/>
    <cellStyle name="Note 8 4 2 2 2 2" xfId="44880"/>
    <cellStyle name="Note 8 4 2 2 2 3" xfId="44881"/>
    <cellStyle name="Note 8 4 2 2 2 4" xfId="44882"/>
    <cellStyle name="Note 8 4 2 2 2 5" xfId="44883"/>
    <cellStyle name="Note 8 4 2 2 2 6" xfId="44884"/>
    <cellStyle name="Note 8 4 2 2 2 7" xfId="44885"/>
    <cellStyle name="Note 8 4 2 2 2 8" xfId="44886"/>
    <cellStyle name="Note 8 4 2 2 3" xfId="44887"/>
    <cellStyle name="Note 8 4 2 2 3 2" xfId="44888"/>
    <cellStyle name="Note 8 4 2 2 4" xfId="44889"/>
    <cellStyle name="Note 8 4 2 2 5" xfId="44890"/>
    <cellStyle name="Note 8 4 2 2 6" xfId="44891"/>
    <cellStyle name="Note 8 4 2 2 7" xfId="44892"/>
    <cellStyle name="Note 8 4 2 3" xfId="44893"/>
    <cellStyle name="Note 8 4 2 3 2" xfId="44894"/>
    <cellStyle name="Note 8 4 2 3 3" xfId="44895"/>
    <cellStyle name="Note 8 4 2 3 4" xfId="44896"/>
    <cellStyle name="Note 8 4 2 3 5" xfId="44897"/>
    <cellStyle name="Note 8 4 2 3 6" xfId="44898"/>
    <cellStyle name="Note 8 4 2 3 7" xfId="44899"/>
    <cellStyle name="Note 8 4 2 4" xfId="44900"/>
    <cellStyle name="Note 8 4 2 5" xfId="44901"/>
    <cellStyle name="Note 8 4 2 6" xfId="44902"/>
    <cellStyle name="Note 8 4 2 7" xfId="44903"/>
    <cellStyle name="Note 8 4 2 8" xfId="44904"/>
    <cellStyle name="Note 8 4 3" xfId="44905"/>
    <cellStyle name="Note 8 4 3 2" xfId="44906"/>
    <cellStyle name="Note 8 4 3 2 2" xfId="44907"/>
    <cellStyle name="Note 8 4 3 2 2 2" xfId="44908"/>
    <cellStyle name="Note 8 4 3 2 2 3" xfId="44909"/>
    <cellStyle name="Note 8 4 3 2 2 4" xfId="44910"/>
    <cellStyle name="Note 8 4 3 2 2 5" xfId="44911"/>
    <cellStyle name="Note 8 4 3 2 2 6" xfId="44912"/>
    <cellStyle name="Note 8 4 3 2 2 7" xfId="44913"/>
    <cellStyle name="Note 8 4 3 2 2 8" xfId="44914"/>
    <cellStyle name="Note 8 4 3 2 3" xfId="44915"/>
    <cellStyle name="Note 8 4 3 2 3 2" xfId="44916"/>
    <cellStyle name="Note 8 4 3 2 4" xfId="44917"/>
    <cellStyle name="Note 8 4 3 2 5" xfId="44918"/>
    <cellStyle name="Note 8 4 3 2 6" xfId="44919"/>
    <cellStyle name="Note 8 4 3 2 7" xfId="44920"/>
    <cellStyle name="Note 8 4 3 3" xfId="44921"/>
    <cellStyle name="Note 8 4 3 3 2" xfId="44922"/>
    <cellStyle name="Note 8 4 3 3 3" xfId="44923"/>
    <cellStyle name="Note 8 4 3 3 4" xfId="44924"/>
    <cellStyle name="Note 8 4 3 3 5" xfId="44925"/>
    <cellStyle name="Note 8 4 3 3 6" xfId="44926"/>
    <cellStyle name="Note 8 4 3 3 7" xfId="44927"/>
    <cellStyle name="Note 8 4 3 4" xfId="44928"/>
    <cellStyle name="Note 8 4 3 5" xfId="44929"/>
    <cellStyle name="Note 8 4 3 6" xfId="44930"/>
    <cellStyle name="Note 8 4 3 7" xfId="44931"/>
    <cellStyle name="Note 8 4 3 8" xfId="44932"/>
    <cellStyle name="Note 8 4 4" xfId="44933"/>
    <cellStyle name="Note 8 4 4 2" xfId="44934"/>
    <cellStyle name="Note 8 4 4 2 2" xfId="44935"/>
    <cellStyle name="Note 8 4 4 2 2 2" xfId="44936"/>
    <cellStyle name="Note 8 4 4 2 2 3" xfId="44937"/>
    <cellStyle name="Note 8 4 4 2 2 4" xfId="44938"/>
    <cellStyle name="Note 8 4 4 2 2 5" xfId="44939"/>
    <cellStyle name="Note 8 4 4 2 2 6" xfId="44940"/>
    <cellStyle name="Note 8 4 4 2 2 7" xfId="44941"/>
    <cellStyle name="Note 8 4 4 2 2 8" xfId="44942"/>
    <cellStyle name="Note 8 4 4 2 3" xfId="44943"/>
    <cellStyle name="Note 8 4 4 2 3 2" xfId="44944"/>
    <cellStyle name="Note 8 4 4 2 4" xfId="44945"/>
    <cellStyle name="Note 8 4 4 2 5" xfId="44946"/>
    <cellStyle name="Note 8 4 4 2 6" xfId="44947"/>
    <cellStyle name="Note 8 4 4 2 7" xfId="44948"/>
    <cellStyle name="Note 8 4 4 3" xfId="44949"/>
    <cellStyle name="Note 8 4 4 3 2" xfId="44950"/>
    <cellStyle name="Note 8 4 4 3 3" xfId="44951"/>
    <cellStyle name="Note 8 4 4 3 4" xfId="44952"/>
    <cellStyle name="Note 8 4 4 3 5" xfId="44953"/>
    <cellStyle name="Note 8 4 4 3 6" xfId="44954"/>
    <cellStyle name="Note 8 4 4 3 7" xfId="44955"/>
    <cellStyle name="Note 8 4 4 4" xfId="44956"/>
    <cellStyle name="Note 8 4 4 5" xfId="44957"/>
    <cellStyle name="Note 8 4 4 6" xfId="44958"/>
    <cellStyle name="Note 8 4 4 7" xfId="44959"/>
    <cellStyle name="Note 8 4 4 8" xfId="44960"/>
    <cellStyle name="Note 8 4 5" xfId="44961"/>
    <cellStyle name="Note 8 4 5 2" xfId="44962"/>
    <cellStyle name="Note 8 4 5 2 2" xfId="44963"/>
    <cellStyle name="Note 8 4 5 2 3" xfId="44964"/>
    <cellStyle name="Note 8 4 5 2 4" xfId="44965"/>
    <cellStyle name="Note 8 4 5 2 5" xfId="44966"/>
    <cellStyle name="Note 8 4 5 2 6" xfId="44967"/>
    <cellStyle name="Note 8 4 5 2 7" xfId="44968"/>
    <cellStyle name="Note 8 4 5 2 8" xfId="44969"/>
    <cellStyle name="Note 8 4 5 3" xfId="44970"/>
    <cellStyle name="Note 8 4 5 3 2" xfId="44971"/>
    <cellStyle name="Note 8 4 5 4" xfId="44972"/>
    <cellStyle name="Note 8 4 5 5" xfId="44973"/>
    <cellStyle name="Note 8 4 5 6" xfId="44974"/>
    <cellStyle name="Note 8 4 5 7" xfId="44975"/>
    <cellStyle name="Note 8 4 6" xfId="44976"/>
    <cellStyle name="Note 8 4 6 2" xfId="44977"/>
    <cellStyle name="Note 8 4 6 3" xfId="44978"/>
    <cellStyle name="Note 8 4 6 4" xfId="44979"/>
    <cellStyle name="Note 8 4 6 5" xfId="44980"/>
    <cellStyle name="Note 8 4 6 6" xfId="44981"/>
    <cellStyle name="Note 8 4 6 7" xfId="44982"/>
    <cellStyle name="Note 8 4 7" xfId="44983"/>
    <cellStyle name="Note 8 4 8" xfId="44984"/>
    <cellStyle name="Note 8 4 9" xfId="44985"/>
    <cellStyle name="Note 8 5" xfId="44986"/>
    <cellStyle name="Note 8 5 2" xfId="44987"/>
    <cellStyle name="Note 8 5 2 2" xfId="44988"/>
    <cellStyle name="Note 8 5 2 2 2" xfId="44989"/>
    <cellStyle name="Note 8 5 2 2 3" xfId="44990"/>
    <cellStyle name="Note 8 5 2 2 4" xfId="44991"/>
    <cellStyle name="Note 8 5 2 2 5" xfId="44992"/>
    <cellStyle name="Note 8 5 2 2 6" xfId="44993"/>
    <cellStyle name="Note 8 5 2 2 7" xfId="44994"/>
    <cellStyle name="Note 8 5 2 2 8" xfId="44995"/>
    <cellStyle name="Note 8 5 2 3" xfId="44996"/>
    <cellStyle name="Note 8 5 2 3 2" xfId="44997"/>
    <cellStyle name="Note 8 5 2 4" xfId="44998"/>
    <cellStyle name="Note 8 5 2 5" xfId="44999"/>
    <cellStyle name="Note 8 5 2 6" xfId="45000"/>
    <cellStyle name="Note 8 5 2 7" xfId="45001"/>
    <cellStyle name="Note 8 5 3" xfId="45002"/>
    <cellStyle name="Note 8 5 3 2" xfId="45003"/>
    <cellStyle name="Note 8 5 3 3" xfId="45004"/>
    <cellStyle name="Note 8 5 3 4" xfId="45005"/>
    <cellStyle name="Note 8 5 3 5" xfId="45006"/>
    <cellStyle name="Note 8 5 3 6" xfId="45007"/>
    <cellStyle name="Note 8 5 3 7" xfId="45008"/>
    <cellStyle name="Note 8 5 4" xfId="45009"/>
    <cellStyle name="Note 8 5 5" xfId="45010"/>
    <cellStyle name="Note 8 5 6" xfId="45011"/>
    <cellStyle name="Note 8 5 7" xfId="45012"/>
    <cellStyle name="Note 8 5 8" xfId="45013"/>
    <cellStyle name="Note 8 6" xfId="45014"/>
    <cellStyle name="Note 8 6 2" xfId="45015"/>
    <cellStyle name="Note 8 6 2 2" xfId="45016"/>
    <cellStyle name="Note 8 6 2 2 2" xfId="45017"/>
    <cellStyle name="Note 8 6 2 2 3" xfId="45018"/>
    <cellStyle name="Note 8 6 2 2 4" xfId="45019"/>
    <cellStyle name="Note 8 6 2 2 5" xfId="45020"/>
    <cellStyle name="Note 8 6 2 2 6" xfId="45021"/>
    <cellStyle name="Note 8 6 2 2 7" xfId="45022"/>
    <cellStyle name="Note 8 6 2 2 8" xfId="45023"/>
    <cellStyle name="Note 8 6 2 3" xfId="45024"/>
    <cellStyle name="Note 8 6 2 3 2" xfId="45025"/>
    <cellStyle name="Note 8 6 2 4" xfId="45026"/>
    <cellStyle name="Note 8 6 2 5" xfId="45027"/>
    <cellStyle name="Note 8 6 2 6" xfId="45028"/>
    <cellStyle name="Note 8 6 2 7" xfId="45029"/>
    <cellStyle name="Note 8 6 3" xfId="45030"/>
    <cellStyle name="Note 8 6 3 2" xfId="45031"/>
    <cellStyle name="Note 8 6 3 3" xfId="45032"/>
    <cellStyle name="Note 8 6 3 4" xfId="45033"/>
    <cellStyle name="Note 8 6 3 5" xfId="45034"/>
    <cellStyle name="Note 8 6 3 6" xfId="45035"/>
    <cellStyle name="Note 8 6 3 7" xfId="45036"/>
    <cellStyle name="Note 8 6 4" xfId="45037"/>
    <cellStyle name="Note 8 6 5" xfId="45038"/>
    <cellStyle name="Note 8 6 6" xfId="45039"/>
    <cellStyle name="Note 8 6 7" xfId="45040"/>
    <cellStyle name="Note 8 6 8" xfId="45041"/>
    <cellStyle name="Note 8 7" xfId="45042"/>
    <cellStyle name="Note 8 7 2" xfId="45043"/>
    <cellStyle name="Note 8 7 2 2" xfId="45044"/>
    <cellStyle name="Note 8 7 2 2 2" xfId="45045"/>
    <cellStyle name="Note 8 7 2 2 3" xfId="45046"/>
    <cellStyle name="Note 8 7 2 2 4" xfId="45047"/>
    <cellStyle name="Note 8 7 2 2 5" xfId="45048"/>
    <cellStyle name="Note 8 7 2 2 6" xfId="45049"/>
    <cellStyle name="Note 8 7 2 2 7" xfId="45050"/>
    <cellStyle name="Note 8 7 2 2 8" xfId="45051"/>
    <cellStyle name="Note 8 7 2 3" xfId="45052"/>
    <cellStyle name="Note 8 7 2 3 2" xfId="45053"/>
    <cellStyle name="Note 8 7 2 4" xfId="45054"/>
    <cellStyle name="Note 8 7 2 5" xfId="45055"/>
    <cellStyle name="Note 8 7 2 6" xfId="45056"/>
    <cellStyle name="Note 8 7 2 7" xfId="45057"/>
    <cellStyle name="Note 8 7 3" xfId="45058"/>
    <cellStyle name="Note 8 7 3 2" xfId="45059"/>
    <cellStyle name="Note 8 7 3 3" xfId="45060"/>
    <cellStyle name="Note 8 7 3 4" xfId="45061"/>
    <cellStyle name="Note 8 7 3 5" xfId="45062"/>
    <cellStyle name="Note 8 7 3 6" xfId="45063"/>
    <cellStyle name="Note 8 7 3 7" xfId="45064"/>
    <cellStyle name="Note 8 7 4" xfId="45065"/>
    <cellStyle name="Note 8 7 5" xfId="45066"/>
    <cellStyle name="Note 8 7 6" xfId="45067"/>
    <cellStyle name="Note 8 7 7" xfId="45068"/>
    <cellStyle name="Note 8 7 8" xfId="45069"/>
    <cellStyle name="Note 8 8" xfId="45070"/>
    <cellStyle name="Note 8 8 2" xfId="45071"/>
    <cellStyle name="Note 8 8 2 2" xfId="45072"/>
    <cellStyle name="Note 8 8 2 3" xfId="45073"/>
    <cellStyle name="Note 8 8 2 4" xfId="45074"/>
    <cellStyle name="Note 8 8 2 5" xfId="45075"/>
    <cellStyle name="Note 8 8 2 6" xfId="45076"/>
    <cellStyle name="Note 8 8 2 7" xfId="45077"/>
    <cellStyle name="Note 8 8 2 8" xfId="45078"/>
    <cellStyle name="Note 8 8 3" xfId="45079"/>
    <cellStyle name="Note 8 8 3 2" xfId="45080"/>
    <cellStyle name="Note 8 8 4" xfId="45081"/>
    <cellStyle name="Note 8 8 5" xfId="45082"/>
    <cellStyle name="Note 8 8 6" xfId="45083"/>
    <cellStyle name="Note 8 8 7" xfId="45084"/>
    <cellStyle name="Note 8 9" xfId="45085"/>
    <cellStyle name="Note 8 9 2" xfId="45086"/>
    <cellStyle name="Note 8 9 3" xfId="45087"/>
    <cellStyle name="Note 8 9 4" xfId="45088"/>
    <cellStyle name="Note 8 9 5" xfId="45089"/>
    <cellStyle name="Note 8 9 6" xfId="45090"/>
    <cellStyle name="Note 8 9 7" xfId="45091"/>
    <cellStyle name="Note 9" xfId="45092"/>
    <cellStyle name="Note 9 10" xfId="45093"/>
    <cellStyle name="Note 9 11" xfId="45094"/>
    <cellStyle name="Note 9 12" xfId="45095"/>
    <cellStyle name="Note 9 13" xfId="45096"/>
    <cellStyle name="Note 9 14" xfId="45097"/>
    <cellStyle name="Note 9 2" xfId="45098"/>
    <cellStyle name="Note 9 2 10" xfId="45099"/>
    <cellStyle name="Note 9 2 11" xfId="45100"/>
    <cellStyle name="Note 9 2 12" xfId="45101"/>
    <cellStyle name="Note 9 2 2" xfId="45102"/>
    <cellStyle name="Note 9 2 2 10" xfId="45103"/>
    <cellStyle name="Note 9 2 2 11" xfId="45104"/>
    <cellStyle name="Note 9 2 2 2" xfId="45105"/>
    <cellStyle name="Note 9 2 2 2 2" xfId="45106"/>
    <cellStyle name="Note 9 2 2 2 2 2" xfId="45107"/>
    <cellStyle name="Note 9 2 2 2 2 2 2" xfId="45108"/>
    <cellStyle name="Note 9 2 2 2 2 2 3" xfId="45109"/>
    <cellStyle name="Note 9 2 2 2 2 2 4" xfId="45110"/>
    <cellStyle name="Note 9 2 2 2 2 2 5" xfId="45111"/>
    <cellStyle name="Note 9 2 2 2 2 2 6" xfId="45112"/>
    <cellStyle name="Note 9 2 2 2 2 2 7" xfId="45113"/>
    <cellStyle name="Note 9 2 2 2 2 2 8" xfId="45114"/>
    <cellStyle name="Note 9 2 2 2 2 3" xfId="45115"/>
    <cellStyle name="Note 9 2 2 2 2 3 2" xfId="45116"/>
    <cellStyle name="Note 9 2 2 2 2 4" xfId="45117"/>
    <cellStyle name="Note 9 2 2 2 2 5" xfId="45118"/>
    <cellStyle name="Note 9 2 2 2 2 6" xfId="45119"/>
    <cellStyle name="Note 9 2 2 2 2 7" xfId="45120"/>
    <cellStyle name="Note 9 2 2 2 3" xfId="45121"/>
    <cellStyle name="Note 9 2 2 2 3 2" xfId="45122"/>
    <cellStyle name="Note 9 2 2 2 3 3" xfId="45123"/>
    <cellStyle name="Note 9 2 2 2 3 4" xfId="45124"/>
    <cellStyle name="Note 9 2 2 2 3 5" xfId="45125"/>
    <cellStyle name="Note 9 2 2 2 3 6" xfId="45126"/>
    <cellStyle name="Note 9 2 2 2 3 7" xfId="45127"/>
    <cellStyle name="Note 9 2 2 2 4" xfId="45128"/>
    <cellStyle name="Note 9 2 2 2 5" xfId="45129"/>
    <cellStyle name="Note 9 2 2 2 6" xfId="45130"/>
    <cellStyle name="Note 9 2 2 2 7" xfId="45131"/>
    <cellStyle name="Note 9 2 2 2 8" xfId="45132"/>
    <cellStyle name="Note 9 2 2 3" xfId="45133"/>
    <cellStyle name="Note 9 2 2 3 2" xfId="45134"/>
    <cellStyle name="Note 9 2 2 3 2 2" xfId="45135"/>
    <cellStyle name="Note 9 2 2 3 2 2 2" xfId="45136"/>
    <cellStyle name="Note 9 2 2 3 2 2 3" xfId="45137"/>
    <cellStyle name="Note 9 2 2 3 2 2 4" xfId="45138"/>
    <cellStyle name="Note 9 2 2 3 2 2 5" xfId="45139"/>
    <cellStyle name="Note 9 2 2 3 2 2 6" xfId="45140"/>
    <cellStyle name="Note 9 2 2 3 2 2 7" xfId="45141"/>
    <cellStyle name="Note 9 2 2 3 2 2 8" xfId="45142"/>
    <cellStyle name="Note 9 2 2 3 2 3" xfId="45143"/>
    <cellStyle name="Note 9 2 2 3 2 3 2" xfId="45144"/>
    <cellStyle name="Note 9 2 2 3 2 4" xfId="45145"/>
    <cellStyle name="Note 9 2 2 3 2 5" xfId="45146"/>
    <cellStyle name="Note 9 2 2 3 2 6" xfId="45147"/>
    <cellStyle name="Note 9 2 2 3 2 7" xfId="45148"/>
    <cellStyle name="Note 9 2 2 3 3" xfId="45149"/>
    <cellStyle name="Note 9 2 2 3 3 2" xfId="45150"/>
    <cellStyle name="Note 9 2 2 3 3 3" xfId="45151"/>
    <cellStyle name="Note 9 2 2 3 3 4" xfId="45152"/>
    <cellStyle name="Note 9 2 2 3 3 5" xfId="45153"/>
    <cellStyle name="Note 9 2 2 3 3 6" xfId="45154"/>
    <cellStyle name="Note 9 2 2 3 3 7" xfId="45155"/>
    <cellStyle name="Note 9 2 2 3 4" xfId="45156"/>
    <cellStyle name="Note 9 2 2 3 5" xfId="45157"/>
    <cellStyle name="Note 9 2 2 3 6" xfId="45158"/>
    <cellStyle name="Note 9 2 2 3 7" xfId="45159"/>
    <cellStyle name="Note 9 2 2 3 8" xfId="45160"/>
    <cellStyle name="Note 9 2 2 4" xfId="45161"/>
    <cellStyle name="Note 9 2 2 4 2" xfId="45162"/>
    <cellStyle name="Note 9 2 2 4 2 2" xfId="45163"/>
    <cellStyle name="Note 9 2 2 4 2 2 2" xfId="45164"/>
    <cellStyle name="Note 9 2 2 4 2 2 3" xfId="45165"/>
    <cellStyle name="Note 9 2 2 4 2 2 4" xfId="45166"/>
    <cellStyle name="Note 9 2 2 4 2 2 5" xfId="45167"/>
    <cellStyle name="Note 9 2 2 4 2 2 6" xfId="45168"/>
    <cellStyle name="Note 9 2 2 4 2 2 7" xfId="45169"/>
    <cellStyle name="Note 9 2 2 4 2 2 8" xfId="45170"/>
    <cellStyle name="Note 9 2 2 4 2 3" xfId="45171"/>
    <cellStyle name="Note 9 2 2 4 2 3 2" xfId="45172"/>
    <cellStyle name="Note 9 2 2 4 2 4" xfId="45173"/>
    <cellStyle name="Note 9 2 2 4 2 5" xfId="45174"/>
    <cellStyle name="Note 9 2 2 4 2 6" xfId="45175"/>
    <cellStyle name="Note 9 2 2 4 2 7" xfId="45176"/>
    <cellStyle name="Note 9 2 2 4 3" xfId="45177"/>
    <cellStyle name="Note 9 2 2 4 3 2" xfId="45178"/>
    <cellStyle name="Note 9 2 2 4 3 3" xfId="45179"/>
    <cellStyle name="Note 9 2 2 4 3 4" xfId="45180"/>
    <cellStyle name="Note 9 2 2 4 3 5" xfId="45181"/>
    <cellStyle name="Note 9 2 2 4 3 6" xfId="45182"/>
    <cellStyle name="Note 9 2 2 4 3 7" xfId="45183"/>
    <cellStyle name="Note 9 2 2 4 4" xfId="45184"/>
    <cellStyle name="Note 9 2 2 4 5" xfId="45185"/>
    <cellStyle name="Note 9 2 2 4 6" xfId="45186"/>
    <cellStyle name="Note 9 2 2 4 7" xfId="45187"/>
    <cellStyle name="Note 9 2 2 4 8" xfId="45188"/>
    <cellStyle name="Note 9 2 2 5" xfId="45189"/>
    <cellStyle name="Note 9 2 2 5 2" xfId="45190"/>
    <cellStyle name="Note 9 2 2 5 2 2" xfId="45191"/>
    <cellStyle name="Note 9 2 2 5 2 3" xfId="45192"/>
    <cellStyle name="Note 9 2 2 5 2 4" xfId="45193"/>
    <cellStyle name="Note 9 2 2 5 2 5" xfId="45194"/>
    <cellStyle name="Note 9 2 2 5 2 6" xfId="45195"/>
    <cellStyle name="Note 9 2 2 5 2 7" xfId="45196"/>
    <cellStyle name="Note 9 2 2 5 2 8" xfId="45197"/>
    <cellStyle name="Note 9 2 2 5 3" xfId="45198"/>
    <cellStyle name="Note 9 2 2 5 3 2" xfId="45199"/>
    <cellStyle name="Note 9 2 2 5 4" xfId="45200"/>
    <cellStyle name="Note 9 2 2 5 5" xfId="45201"/>
    <cellStyle name="Note 9 2 2 5 6" xfId="45202"/>
    <cellStyle name="Note 9 2 2 5 7" xfId="45203"/>
    <cellStyle name="Note 9 2 2 6" xfId="45204"/>
    <cellStyle name="Note 9 2 2 6 2" xfId="45205"/>
    <cellStyle name="Note 9 2 2 6 3" xfId="45206"/>
    <cellStyle name="Note 9 2 2 6 4" xfId="45207"/>
    <cellStyle name="Note 9 2 2 6 5" xfId="45208"/>
    <cellStyle name="Note 9 2 2 6 6" xfId="45209"/>
    <cellStyle name="Note 9 2 2 6 7" xfId="45210"/>
    <cellStyle name="Note 9 2 2 7" xfId="45211"/>
    <cellStyle name="Note 9 2 2 8" xfId="45212"/>
    <cellStyle name="Note 9 2 2 9" xfId="45213"/>
    <cellStyle name="Note 9 2 3" xfId="45214"/>
    <cellStyle name="Note 9 2 3 2" xfId="45215"/>
    <cellStyle name="Note 9 2 3 2 2" xfId="45216"/>
    <cellStyle name="Note 9 2 3 2 2 2" xfId="45217"/>
    <cellStyle name="Note 9 2 3 2 2 3" xfId="45218"/>
    <cellStyle name="Note 9 2 3 2 2 4" xfId="45219"/>
    <cellStyle name="Note 9 2 3 2 2 5" xfId="45220"/>
    <cellStyle name="Note 9 2 3 2 2 6" xfId="45221"/>
    <cellStyle name="Note 9 2 3 2 2 7" xfId="45222"/>
    <cellStyle name="Note 9 2 3 2 2 8" xfId="45223"/>
    <cellStyle name="Note 9 2 3 2 3" xfId="45224"/>
    <cellStyle name="Note 9 2 3 2 3 2" xfId="45225"/>
    <cellStyle name="Note 9 2 3 2 4" xfId="45226"/>
    <cellStyle name="Note 9 2 3 2 5" xfId="45227"/>
    <cellStyle name="Note 9 2 3 2 6" xfId="45228"/>
    <cellStyle name="Note 9 2 3 2 7" xfId="45229"/>
    <cellStyle name="Note 9 2 3 3" xfId="45230"/>
    <cellStyle name="Note 9 2 3 3 2" xfId="45231"/>
    <cellStyle name="Note 9 2 3 3 3" xfId="45232"/>
    <cellStyle name="Note 9 2 3 3 4" xfId="45233"/>
    <cellStyle name="Note 9 2 3 3 5" xfId="45234"/>
    <cellStyle name="Note 9 2 3 3 6" xfId="45235"/>
    <cellStyle name="Note 9 2 3 3 7" xfId="45236"/>
    <cellStyle name="Note 9 2 3 4" xfId="45237"/>
    <cellStyle name="Note 9 2 3 5" xfId="45238"/>
    <cellStyle name="Note 9 2 3 6" xfId="45239"/>
    <cellStyle name="Note 9 2 3 7" xfId="45240"/>
    <cellStyle name="Note 9 2 3 8" xfId="45241"/>
    <cellStyle name="Note 9 2 4" xfId="45242"/>
    <cellStyle name="Note 9 2 4 2" xfId="45243"/>
    <cellStyle name="Note 9 2 4 2 2" xfId="45244"/>
    <cellStyle name="Note 9 2 4 2 2 2" xfId="45245"/>
    <cellStyle name="Note 9 2 4 2 2 3" xfId="45246"/>
    <cellStyle name="Note 9 2 4 2 2 4" xfId="45247"/>
    <cellStyle name="Note 9 2 4 2 2 5" xfId="45248"/>
    <cellStyle name="Note 9 2 4 2 2 6" xfId="45249"/>
    <cellStyle name="Note 9 2 4 2 2 7" xfId="45250"/>
    <cellStyle name="Note 9 2 4 2 2 8" xfId="45251"/>
    <cellStyle name="Note 9 2 4 2 3" xfId="45252"/>
    <cellStyle name="Note 9 2 4 2 3 2" xfId="45253"/>
    <cellStyle name="Note 9 2 4 2 4" xfId="45254"/>
    <cellStyle name="Note 9 2 4 2 5" xfId="45255"/>
    <cellStyle name="Note 9 2 4 2 6" xfId="45256"/>
    <cellStyle name="Note 9 2 4 2 7" xfId="45257"/>
    <cellStyle name="Note 9 2 4 3" xfId="45258"/>
    <cellStyle name="Note 9 2 4 3 2" xfId="45259"/>
    <cellStyle name="Note 9 2 4 3 3" xfId="45260"/>
    <cellStyle name="Note 9 2 4 3 4" xfId="45261"/>
    <cellStyle name="Note 9 2 4 3 5" xfId="45262"/>
    <cellStyle name="Note 9 2 4 3 6" xfId="45263"/>
    <cellStyle name="Note 9 2 4 3 7" xfId="45264"/>
    <cellStyle name="Note 9 2 4 4" xfId="45265"/>
    <cellStyle name="Note 9 2 4 5" xfId="45266"/>
    <cellStyle name="Note 9 2 4 6" xfId="45267"/>
    <cellStyle name="Note 9 2 4 7" xfId="45268"/>
    <cellStyle name="Note 9 2 4 8" xfId="45269"/>
    <cellStyle name="Note 9 2 5" xfId="45270"/>
    <cellStyle name="Note 9 2 5 2" xfId="45271"/>
    <cellStyle name="Note 9 2 5 2 2" xfId="45272"/>
    <cellStyle name="Note 9 2 5 2 2 2" xfId="45273"/>
    <cellStyle name="Note 9 2 5 2 2 3" xfId="45274"/>
    <cellStyle name="Note 9 2 5 2 2 4" xfId="45275"/>
    <cellStyle name="Note 9 2 5 2 2 5" xfId="45276"/>
    <cellStyle name="Note 9 2 5 2 2 6" xfId="45277"/>
    <cellStyle name="Note 9 2 5 2 2 7" xfId="45278"/>
    <cellStyle name="Note 9 2 5 2 2 8" xfId="45279"/>
    <cellStyle name="Note 9 2 5 2 3" xfId="45280"/>
    <cellStyle name="Note 9 2 5 2 3 2" xfId="45281"/>
    <cellStyle name="Note 9 2 5 2 4" xfId="45282"/>
    <cellStyle name="Note 9 2 5 2 5" xfId="45283"/>
    <cellStyle name="Note 9 2 5 2 6" xfId="45284"/>
    <cellStyle name="Note 9 2 5 2 7" xfId="45285"/>
    <cellStyle name="Note 9 2 5 3" xfId="45286"/>
    <cellStyle name="Note 9 2 5 3 2" xfId="45287"/>
    <cellStyle name="Note 9 2 5 3 3" xfId="45288"/>
    <cellStyle name="Note 9 2 5 3 4" xfId="45289"/>
    <cellStyle name="Note 9 2 5 3 5" xfId="45290"/>
    <cellStyle name="Note 9 2 5 3 6" xfId="45291"/>
    <cellStyle name="Note 9 2 5 3 7" xfId="45292"/>
    <cellStyle name="Note 9 2 5 4" xfId="45293"/>
    <cellStyle name="Note 9 2 5 5" xfId="45294"/>
    <cellStyle name="Note 9 2 5 6" xfId="45295"/>
    <cellStyle name="Note 9 2 5 7" xfId="45296"/>
    <cellStyle name="Note 9 2 5 8" xfId="45297"/>
    <cellStyle name="Note 9 2 6" xfId="45298"/>
    <cellStyle name="Note 9 2 6 2" xfId="45299"/>
    <cellStyle name="Note 9 2 6 2 2" xfId="45300"/>
    <cellStyle name="Note 9 2 6 2 3" xfId="45301"/>
    <cellStyle name="Note 9 2 6 2 4" xfId="45302"/>
    <cellStyle name="Note 9 2 6 2 5" xfId="45303"/>
    <cellStyle name="Note 9 2 6 2 6" xfId="45304"/>
    <cellStyle name="Note 9 2 6 2 7" xfId="45305"/>
    <cellStyle name="Note 9 2 6 2 8" xfId="45306"/>
    <cellStyle name="Note 9 2 6 3" xfId="45307"/>
    <cellStyle name="Note 9 2 6 3 2" xfId="45308"/>
    <cellStyle name="Note 9 2 6 4" xfId="45309"/>
    <cellStyle name="Note 9 2 6 5" xfId="45310"/>
    <cellStyle name="Note 9 2 6 6" xfId="45311"/>
    <cellStyle name="Note 9 2 6 7" xfId="45312"/>
    <cellStyle name="Note 9 2 7" xfId="45313"/>
    <cellStyle name="Note 9 2 7 2" xfId="45314"/>
    <cellStyle name="Note 9 2 7 3" xfId="45315"/>
    <cellStyle name="Note 9 2 7 4" xfId="45316"/>
    <cellStyle name="Note 9 2 7 5" xfId="45317"/>
    <cellStyle name="Note 9 2 7 6" xfId="45318"/>
    <cellStyle name="Note 9 2 7 7" xfId="45319"/>
    <cellStyle name="Note 9 2 8" xfId="45320"/>
    <cellStyle name="Note 9 2 9" xfId="45321"/>
    <cellStyle name="Note 9 3" xfId="45322"/>
    <cellStyle name="Note 9 3 10" xfId="45323"/>
    <cellStyle name="Note 9 3 11" xfId="45324"/>
    <cellStyle name="Note 9 3 2" xfId="45325"/>
    <cellStyle name="Note 9 3 2 2" xfId="45326"/>
    <cellStyle name="Note 9 3 2 2 2" xfId="45327"/>
    <cellStyle name="Note 9 3 2 2 2 2" xfId="45328"/>
    <cellStyle name="Note 9 3 2 2 2 3" xfId="45329"/>
    <cellStyle name="Note 9 3 2 2 2 4" xfId="45330"/>
    <cellStyle name="Note 9 3 2 2 2 5" xfId="45331"/>
    <cellStyle name="Note 9 3 2 2 2 6" xfId="45332"/>
    <cellStyle name="Note 9 3 2 2 2 7" xfId="45333"/>
    <cellStyle name="Note 9 3 2 2 2 8" xfId="45334"/>
    <cellStyle name="Note 9 3 2 2 3" xfId="45335"/>
    <cellStyle name="Note 9 3 2 2 3 2" xfId="45336"/>
    <cellStyle name="Note 9 3 2 2 4" xfId="45337"/>
    <cellStyle name="Note 9 3 2 2 5" xfId="45338"/>
    <cellStyle name="Note 9 3 2 2 6" xfId="45339"/>
    <cellStyle name="Note 9 3 2 2 7" xfId="45340"/>
    <cellStyle name="Note 9 3 2 3" xfId="45341"/>
    <cellStyle name="Note 9 3 2 3 2" xfId="45342"/>
    <cellStyle name="Note 9 3 2 3 3" xfId="45343"/>
    <cellStyle name="Note 9 3 2 3 4" xfId="45344"/>
    <cellStyle name="Note 9 3 2 3 5" xfId="45345"/>
    <cellStyle name="Note 9 3 2 3 6" xfId="45346"/>
    <cellStyle name="Note 9 3 2 3 7" xfId="45347"/>
    <cellStyle name="Note 9 3 2 4" xfId="45348"/>
    <cellStyle name="Note 9 3 2 5" xfId="45349"/>
    <cellStyle name="Note 9 3 2 6" xfId="45350"/>
    <cellStyle name="Note 9 3 2 7" xfId="45351"/>
    <cellStyle name="Note 9 3 2 8" xfId="45352"/>
    <cellStyle name="Note 9 3 3" xfId="45353"/>
    <cellStyle name="Note 9 3 3 2" xfId="45354"/>
    <cellStyle name="Note 9 3 3 2 2" xfId="45355"/>
    <cellStyle name="Note 9 3 3 2 2 2" xfId="45356"/>
    <cellStyle name="Note 9 3 3 2 2 3" xfId="45357"/>
    <cellStyle name="Note 9 3 3 2 2 4" xfId="45358"/>
    <cellStyle name="Note 9 3 3 2 2 5" xfId="45359"/>
    <cellStyle name="Note 9 3 3 2 2 6" xfId="45360"/>
    <cellStyle name="Note 9 3 3 2 2 7" xfId="45361"/>
    <cellStyle name="Note 9 3 3 2 2 8" xfId="45362"/>
    <cellStyle name="Note 9 3 3 2 3" xfId="45363"/>
    <cellStyle name="Note 9 3 3 2 3 2" xfId="45364"/>
    <cellStyle name="Note 9 3 3 2 4" xfId="45365"/>
    <cellStyle name="Note 9 3 3 2 5" xfId="45366"/>
    <cellStyle name="Note 9 3 3 2 6" xfId="45367"/>
    <cellStyle name="Note 9 3 3 2 7" xfId="45368"/>
    <cellStyle name="Note 9 3 3 3" xfId="45369"/>
    <cellStyle name="Note 9 3 3 3 2" xfId="45370"/>
    <cellStyle name="Note 9 3 3 3 3" xfId="45371"/>
    <cellStyle name="Note 9 3 3 3 4" xfId="45372"/>
    <cellStyle name="Note 9 3 3 3 5" xfId="45373"/>
    <cellStyle name="Note 9 3 3 3 6" xfId="45374"/>
    <cellStyle name="Note 9 3 3 3 7" xfId="45375"/>
    <cellStyle name="Note 9 3 3 4" xfId="45376"/>
    <cellStyle name="Note 9 3 3 5" xfId="45377"/>
    <cellStyle name="Note 9 3 3 6" xfId="45378"/>
    <cellStyle name="Note 9 3 3 7" xfId="45379"/>
    <cellStyle name="Note 9 3 3 8" xfId="45380"/>
    <cellStyle name="Note 9 3 4" xfId="45381"/>
    <cellStyle name="Note 9 3 4 2" xfId="45382"/>
    <cellStyle name="Note 9 3 4 2 2" xfId="45383"/>
    <cellStyle name="Note 9 3 4 2 2 2" xfId="45384"/>
    <cellStyle name="Note 9 3 4 2 2 3" xfId="45385"/>
    <cellStyle name="Note 9 3 4 2 2 4" xfId="45386"/>
    <cellStyle name="Note 9 3 4 2 2 5" xfId="45387"/>
    <cellStyle name="Note 9 3 4 2 2 6" xfId="45388"/>
    <cellStyle name="Note 9 3 4 2 2 7" xfId="45389"/>
    <cellStyle name="Note 9 3 4 2 2 8" xfId="45390"/>
    <cellStyle name="Note 9 3 4 2 3" xfId="45391"/>
    <cellStyle name="Note 9 3 4 2 3 2" xfId="45392"/>
    <cellStyle name="Note 9 3 4 2 4" xfId="45393"/>
    <cellStyle name="Note 9 3 4 2 5" xfId="45394"/>
    <cellStyle name="Note 9 3 4 2 6" xfId="45395"/>
    <cellStyle name="Note 9 3 4 2 7" xfId="45396"/>
    <cellStyle name="Note 9 3 4 3" xfId="45397"/>
    <cellStyle name="Note 9 3 4 3 2" xfId="45398"/>
    <cellStyle name="Note 9 3 4 3 3" xfId="45399"/>
    <cellStyle name="Note 9 3 4 3 4" xfId="45400"/>
    <cellStyle name="Note 9 3 4 3 5" xfId="45401"/>
    <cellStyle name="Note 9 3 4 3 6" xfId="45402"/>
    <cellStyle name="Note 9 3 4 3 7" xfId="45403"/>
    <cellStyle name="Note 9 3 4 4" xfId="45404"/>
    <cellStyle name="Note 9 3 4 5" xfId="45405"/>
    <cellStyle name="Note 9 3 4 6" xfId="45406"/>
    <cellStyle name="Note 9 3 4 7" xfId="45407"/>
    <cellStyle name="Note 9 3 4 8" xfId="45408"/>
    <cellStyle name="Note 9 3 5" xfId="45409"/>
    <cellStyle name="Note 9 3 5 2" xfId="45410"/>
    <cellStyle name="Note 9 3 5 2 2" xfId="45411"/>
    <cellStyle name="Note 9 3 5 2 3" xfId="45412"/>
    <cellStyle name="Note 9 3 5 2 4" xfId="45413"/>
    <cellStyle name="Note 9 3 5 2 5" xfId="45414"/>
    <cellStyle name="Note 9 3 5 2 6" xfId="45415"/>
    <cellStyle name="Note 9 3 5 2 7" xfId="45416"/>
    <cellStyle name="Note 9 3 5 2 8" xfId="45417"/>
    <cellStyle name="Note 9 3 5 3" xfId="45418"/>
    <cellStyle name="Note 9 3 5 3 2" xfId="45419"/>
    <cellStyle name="Note 9 3 5 4" xfId="45420"/>
    <cellStyle name="Note 9 3 5 5" xfId="45421"/>
    <cellStyle name="Note 9 3 5 6" xfId="45422"/>
    <cellStyle name="Note 9 3 5 7" xfId="45423"/>
    <cellStyle name="Note 9 3 6" xfId="45424"/>
    <cellStyle name="Note 9 3 6 2" xfId="45425"/>
    <cellStyle name="Note 9 3 6 3" xfId="45426"/>
    <cellStyle name="Note 9 3 6 4" xfId="45427"/>
    <cellStyle name="Note 9 3 6 5" xfId="45428"/>
    <cellStyle name="Note 9 3 6 6" xfId="45429"/>
    <cellStyle name="Note 9 3 6 7" xfId="45430"/>
    <cellStyle name="Note 9 3 7" xfId="45431"/>
    <cellStyle name="Note 9 3 8" xfId="45432"/>
    <cellStyle name="Note 9 3 9" xfId="45433"/>
    <cellStyle name="Note 9 4" xfId="45434"/>
    <cellStyle name="Note 9 4 10" xfId="45435"/>
    <cellStyle name="Note 9 4 11" xfId="45436"/>
    <cellStyle name="Note 9 4 2" xfId="45437"/>
    <cellStyle name="Note 9 4 2 2" xfId="45438"/>
    <cellStyle name="Note 9 4 2 2 2" xfId="45439"/>
    <cellStyle name="Note 9 4 2 2 2 2" xfId="45440"/>
    <cellStyle name="Note 9 4 2 2 2 3" xfId="45441"/>
    <cellStyle name="Note 9 4 2 2 2 4" xfId="45442"/>
    <cellStyle name="Note 9 4 2 2 2 5" xfId="45443"/>
    <cellStyle name="Note 9 4 2 2 2 6" xfId="45444"/>
    <cellStyle name="Note 9 4 2 2 2 7" xfId="45445"/>
    <cellStyle name="Note 9 4 2 2 2 8" xfId="45446"/>
    <cellStyle name="Note 9 4 2 2 3" xfId="45447"/>
    <cellStyle name="Note 9 4 2 2 3 2" xfId="45448"/>
    <cellStyle name="Note 9 4 2 2 4" xfId="45449"/>
    <cellStyle name="Note 9 4 2 2 5" xfId="45450"/>
    <cellStyle name="Note 9 4 2 2 6" xfId="45451"/>
    <cellStyle name="Note 9 4 2 2 7" xfId="45452"/>
    <cellStyle name="Note 9 4 2 3" xfId="45453"/>
    <cellStyle name="Note 9 4 2 3 2" xfId="45454"/>
    <cellStyle name="Note 9 4 2 3 3" xfId="45455"/>
    <cellStyle name="Note 9 4 2 3 4" xfId="45456"/>
    <cellStyle name="Note 9 4 2 3 5" xfId="45457"/>
    <cellStyle name="Note 9 4 2 3 6" xfId="45458"/>
    <cellStyle name="Note 9 4 2 3 7" xfId="45459"/>
    <cellStyle name="Note 9 4 2 4" xfId="45460"/>
    <cellStyle name="Note 9 4 2 5" xfId="45461"/>
    <cellStyle name="Note 9 4 2 6" xfId="45462"/>
    <cellStyle name="Note 9 4 2 7" xfId="45463"/>
    <cellStyle name="Note 9 4 2 8" xfId="45464"/>
    <cellStyle name="Note 9 4 3" xfId="45465"/>
    <cellStyle name="Note 9 4 3 2" xfId="45466"/>
    <cellStyle name="Note 9 4 3 2 2" xfId="45467"/>
    <cellStyle name="Note 9 4 3 2 2 2" xfId="45468"/>
    <cellStyle name="Note 9 4 3 2 2 3" xfId="45469"/>
    <cellStyle name="Note 9 4 3 2 2 4" xfId="45470"/>
    <cellStyle name="Note 9 4 3 2 2 5" xfId="45471"/>
    <cellStyle name="Note 9 4 3 2 2 6" xfId="45472"/>
    <cellStyle name="Note 9 4 3 2 2 7" xfId="45473"/>
    <cellStyle name="Note 9 4 3 2 2 8" xfId="45474"/>
    <cellStyle name="Note 9 4 3 2 3" xfId="45475"/>
    <cellStyle name="Note 9 4 3 2 3 2" xfId="45476"/>
    <cellStyle name="Note 9 4 3 2 4" xfId="45477"/>
    <cellStyle name="Note 9 4 3 2 5" xfId="45478"/>
    <cellStyle name="Note 9 4 3 2 6" xfId="45479"/>
    <cellStyle name="Note 9 4 3 2 7" xfId="45480"/>
    <cellStyle name="Note 9 4 3 3" xfId="45481"/>
    <cellStyle name="Note 9 4 3 3 2" xfId="45482"/>
    <cellStyle name="Note 9 4 3 3 3" xfId="45483"/>
    <cellStyle name="Note 9 4 3 3 4" xfId="45484"/>
    <cellStyle name="Note 9 4 3 3 5" xfId="45485"/>
    <cellStyle name="Note 9 4 3 3 6" xfId="45486"/>
    <cellStyle name="Note 9 4 3 3 7" xfId="45487"/>
    <cellStyle name="Note 9 4 3 4" xfId="45488"/>
    <cellStyle name="Note 9 4 3 5" xfId="45489"/>
    <cellStyle name="Note 9 4 3 6" xfId="45490"/>
    <cellStyle name="Note 9 4 3 7" xfId="45491"/>
    <cellStyle name="Note 9 4 3 8" xfId="45492"/>
    <cellStyle name="Note 9 4 4" xfId="45493"/>
    <cellStyle name="Note 9 4 4 2" xfId="45494"/>
    <cellStyle name="Note 9 4 4 2 2" xfId="45495"/>
    <cellStyle name="Note 9 4 4 2 2 2" xfId="45496"/>
    <cellStyle name="Note 9 4 4 2 2 3" xfId="45497"/>
    <cellStyle name="Note 9 4 4 2 2 4" xfId="45498"/>
    <cellStyle name="Note 9 4 4 2 2 5" xfId="45499"/>
    <cellStyle name="Note 9 4 4 2 2 6" xfId="45500"/>
    <cellStyle name="Note 9 4 4 2 2 7" xfId="45501"/>
    <cellStyle name="Note 9 4 4 2 2 8" xfId="45502"/>
    <cellStyle name="Note 9 4 4 2 3" xfId="45503"/>
    <cellStyle name="Note 9 4 4 2 3 2" xfId="45504"/>
    <cellStyle name="Note 9 4 4 2 4" xfId="45505"/>
    <cellStyle name="Note 9 4 4 2 5" xfId="45506"/>
    <cellStyle name="Note 9 4 4 2 6" xfId="45507"/>
    <cellStyle name="Note 9 4 4 2 7" xfId="45508"/>
    <cellStyle name="Note 9 4 4 3" xfId="45509"/>
    <cellStyle name="Note 9 4 4 3 2" xfId="45510"/>
    <cellStyle name="Note 9 4 4 3 3" xfId="45511"/>
    <cellStyle name="Note 9 4 4 3 4" xfId="45512"/>
    <cellStyle name="Note 9 4 4 3 5" xfId="45513"/>
    <cellStyle name="Note 9 4 4 3 6" xfId="45514"/>
    <cellStyle name="Note 9 4 4 3 7" xfId="45515"/>
    <cellStyle name="Note 9 4 4 4" xfId="45516"/>
    <cellStyle name="Note 9 4 4 5" xfId="45517"/>
    <cellStyle name="Note 9 4 4 6" xfId="45518"/>
    <cellStyle name="Note 9 4 4 7" xfId="45519"/>
    <cellStyle name="Note 9 4 4 8" xfId="45520"/>
    <cellStyle name="Note 9 4 5" xfId="45521"/>
    <cellStyle name="Note 9 4 5 2" xfId="45522"/>
    <cellStyle name="Note 9 4 5 2 2" xfId="45523"/>
    <cellStyle name="Note 9 4 5 2 3" xfId="45524"/>
    <cellStyle name="Note 9 4 5 2 4" xfId="45525"/>
    <cellStyle name="Note 9 4 5 2 5" xfId="45526"/>
    <cellStyle name="Note 9 4 5 2 6" xfId="45527"/>
    <cellStyle name="Note 9 4 5 2 7" xfId="45528"/>
    <cellStyle name="Note 9 4 5 2 8" xfId="45529"/>
    <cellStyle name="Note 9 4 5 3" xfId="45530"/>
    <cellStyle name="Note 9 4 5 3 2" xfId="45531"/>
    <cellStyle name="Note 9 4 5 4" xfId="45532"/>
    <cellStyle name="Note 9 4 5 5" xfId="45533"/>
    <cellStyle name="Note 9 4 5 6" xfId="45534"/>
    <cellStyle name="Note 9 4 5 7" xfId="45535"/>
    <cellStyle name="Note 9 4 6" xfId="45536"/>
    <cellStyle name="Note 9 4 6 2" xfId="45537"/>
    <cellStyle name="Note 9 4 6 3" xfId="45538"/>
    <cellStyle name="Note 9 4 6 4" xfId="45539"/>
    <cellStyle name="Note 9 4 6 5" xfId="45540"/>
    <cellStyle name="Note 9 4 6 6" xfId="45541"/>
    <cellStyle name="Note 9 4 6 7" xfId="45542"/>
    <cellStyle name="Note 9 4 7" xfId="45543"/>
    <cellStyle name="Note 9 4 8" xfId="45544"/>
    <cellStyle name="Note 9 4 9" xfId="45545"/>
    <cellStyle name="Note 9 5" xfId="45546"/>
    <cellStyle name="Note 9 5 2" xfId="45547"/>
    <cellStyle name="Note 9 5 2 2" xfId="45548"/>
    <cellStyle name="Note 9 5 2 2 2" xfId="45549"/>
    <cellStyle name="Note 9 5 2 2 3" xfId="45550"/>
    <cellStyle name="Note 9 5 2 2 4" xfId="45551"/>
    <cellStyle name="Note 9 5 2 2 5" xfId="45552"/>
    <cellStyle name="Note 9 5 2 2 6" xfId="45553"/>
    <cellStyle name="Note 9 5 2 2 7" xfId="45554"/>
    <cellStyle name="Note 9 5 2 2 8" xfId="45555"/>
    <cellStyle name="Note 9 5 2 3" xfId="45556"/>
    <cellStyle name="Note 9 5 2 3 2" xfId="45557"/>
    <cellStyle name="Note 9 5 2 4" xfId="45558"/>
    <cellStyle name="Note 9 5 2 5" xfId="45559"/>
    <cellStyle name="Note 9 5 2 6" xfId="45560"/>
    <cellStyle name="Note 9 5 2 7" xfId="45561"/>
    <cellStyle name="Note 9 5 3" xfId="45562"/>
    <cellStyle name="Note 9 5 3 2" xfId="45563"/>
    <cellStyle name="Note 9 5 3 3" xfId="45564"/>
    <cellStyle name="Note 9 5 3 4" xfId="45565"/>
    <cellStyle name="Note 9 5 3 5" xfId="45566"/>
    <cellStyle name="Note 9 5 3 6" xfId="45567"/>
    <cellStyle name="Note 9 5 3 7" xfId="45568"/>
    <cellStyle name="Note 9 5 4" xfId="45569"/>
    <cellStyle name="Note 9 5 5" xfId="45570"/>
    <cellStyle name="Note 9 5 6" xfId="45571"/>
    <cellStyle name="Note 9 5 7" xfId="45572"/>
    <cellStyle name="Note 9 5 8" xfId="45573"/>
    <cellStyle name="Note 9 6" xfId="45574"/>
    <cellStyle name="Note 9 6 2" xfId="45575"/>
    <cellStyle name="Note 9 6 2 2" xfId="45576"/>
    <cellStyle name="Note 9 6 2 2 2" xfId="45577"/>
    <cellStyle name="Note 9 6 2 2 3" xfId="45578"/>
    <cellStyle name="Note 9 6 2 2 4" xfId="45579"/>
    <cellStyle name="Note 9 6 2 2 5" xfId="45580"/>
    <cellStyle name="Note 9 6 2 2 6" xfId="45581"/>
    <cellStyle name="Note 9 6 2 2 7" xfId="45582"/>
    <cellStyle name="Note 9 6 2 2 8" xfId="45583"/>
    <cellStyle name="Note 9 6 2 3" xfId="45584"/>
    <cellStyle name="Note 9 6 2 3 2" xfId="45585"/>
    <cellStyle name="Note 9 6 2 4" xfId="45586"/>
    <cellStyle name="Note 9 6 2 5" xfId="45587"/>
    <cellStyle name="Note 9 6 2 6" xfId="45588"/>
    <cellStyle name="Note 9 6 2 7" xfId="45589"/>
    <cellStyle name="Note 9 6 3" xfId="45590"/>
    <cellStyle name="Note 9 6 3 2" xfId="45591"/>
    <cellStyle name="Note 9 6 3 3" xfId="45592"/>
    <cellStyle name="Note 9 6 3 4" xfId="45593"/>
    <cellStyle name="Note 9 6 3 5" xfId="45594"/>
    <cellStyle name="Note 9 6 3 6" xfId="45595"/>
    <cellStyle name="Note 9 6 3 7" xfId="45596"/>
    <cellStyle name="Note 9 6 4" xfId="45597"/>
    <cellStyle name="Note 9 6 5" xfId="45598"/>
    <cellStyle name="Note 9 6 6" xfId="45599"/>
    <cellStyle name="Note 9 6 7" xfId="45600"/>
    <cellStyle name="Note 9 6 8" xfId="45601"/>
    <cellStyle name="Note 9 7" xfId="45602"/>
    <cellStyle name="Note 9 7 2" xfId="45603"/>
    <cellStyle name="Note 9 7 2 2" xfId="45604"/>
    <cellStyle name="Note 9 7 2 2 2" xfId="45605"/>
    <cellStyle name="Note 9 7 2 2 3" xfId="45606"/>
    <cellStyle name="Note 9 7 2 2 4" xfId="45607"/>
    <cellStyle name="Note 9 7 2 2 5" xfId="45608"/>
    <cellStyle name="Note 9 7 2 2 6" xfId="45609"/>
    <cellStyle name="Note 9 7 2 2 7" xfId="45610"/>
    <cellStyle name="Note 9 7 2 2 8" xfId="45611"/>
    <cellStyle name="Note 9 7 2 3" xfId="45612"/>
    <cellStyle name="Note 9 7 2 3 2" xfId="45613"/>
    <cellStyle name="Note 9 7 2 4" xfId="45614"/>
    <cellStyle name="Note 9 7 2 5" xfId="45615"/>
    <cellStyle name="Note 9 7 2 6" xfId="45616"/>
    <cellStyle name="Note 9 7 2 7" xfId="45617"/>
    <cellStyle name="Note 9 7 3" xfId="45618"/>
    <cellStyle name="Note 9 7 3 2" xfId="45619"/>
    <cellStyle name="Note 9 7 3 3" xfId="45620"/>
    <cellStyle name="Note 9 7 3 4" xfId="45621"/>
    <cellStyle name="Note 9 7 3 5" xfId="45622"/>
    <cellStyle name="Note 9 7 3 6" xfId="45623"/>
    <cellStyle name="Note 9 7 3 7" xfId="45624"/>
    <cellStyle name="Note 9 7 4" xfId="45625"/>
    <cellStyle name="Note 9 7 5" xfId="45626"/>
    <cellStyle name="Note 9 7 6" xfId="45627"/>
    <cellStyle name="Note 9 7 7" xfId="45628"/>
    <cellStyle name="Note 9 7 8" xfId="45629"/>
    <cellStyle name="Note 9 8" xfId="45630"/>
    <cellStyle name="Note 9 8 2" xfId="45631"/>
    <cellStyle name="Note 9 8 2 2" xfId="45632"/>
    <cellStyle name="Note 9 8 2 3" xfId="45633"/>
    <cellStyle name="Note 9 8 2 4" xfId="45634"/>
    <cellStyle name="Note 9 8 2 5" xfId="45635"/>
    <cellStyle name="Note 9 8 2 6" xfId="45636"/>
    <cellStyle name="Note 9 8 2 7" xfId="45637"/>
    <cellStyle name="Note 9 8 2 8" xfId="45638"/>
    <cellStyle name="Note 9 8 3" xfId="45639"/>
    <cellStyle name="Note 9 8 3 2" xfId="45640"/>
    <cellStyle name="Note 9 8 4" xfId="45641"/>
    <cellStyle name="Note 9 8 5" xfId="45642"/>
    <cellStyle name="Note 9 8 6" xfId="45643"/>
    <cellStyle name="Note 9 8 7" xfId="45644"/>
    <cellStyle name="Note 9 9" xfId="45645"/>
    <cellStyle name="Note 9 9 2" xfId="45646"/>
    <cellStyle name="Note 9 9 3" xfId="45647"/>
    <cellStyle name="Note 9 9 4" xfId="45648"/>
    <cellStyle name="Note 9 9 5" xfId="45649"/>
    <cellStyle name="Note 9 9 6" xfId="45650"/>
    <cellStyle name="Note 9 9 7" xfId="45651"/>
    <cellStyle name="NUMEROS" xfId="45652"/>
    <cellStyle name="NUMEROS 2" xfId="45653"/>
    <cellStyle name="NUMEROS 2 2" xfId="45654"/>
    <cellStyle name="NUMEROS 2 2 2" xfId="45655"/>
    <cellStyle name="NUMEROS 2 2 3" xfId="45656"/>
    <cellStyle name="NUMEROS 2 2 4" xfId="45657"/>
    <cellStyle name="NUMEROS 2 2 5" xfId="45658"/>
    <cellStyle name="NUMEROS 2 2 6" xfId="45659"/>
    <cellStyle name="NUMEROS 2 2 7" xfId="45660"/>
    <cellStyle name="NUMEROS 2 2 8" xfId="45661"/>
    <cellStyle name="NUMEROS 2 3" xfId="45662"/>
    <cellStyle name="NUMEROS 2 4" xfId="45663"/>
    <cellStyle name="NUMEROS 2 5" xfId="45664"/>
    <cellStyle name="NUMEROS 2 6" xfId="45665"/>
    <cellStyle name="NUMEROS 2 7" xfId="45666"/>
    <cellStyle name="NUMEROS 2 8" xfId="45667"/>
    <cellStyle name="NUMEROS 3" xfId="45668"/>
    <cellStyle name="NUMEROS 3 2" xfId="45669"/>
    <cellStyle name="NUMEROS 4" xfId="45670"/>
    <cellStyle name="NUMEROS 5" xfId="45671"/>
    <cellStyle name="NUMEROS 6" xfId="45672"/>
    <cellStyle name="NUMEROS 7" xfId="45673"/>
    <cellStyle name="NUMEROS 8" xfId="45674"/>
    <cellStyle name="Output" xfId="45675"/>
    <cellStyle name="Output 10" xfId="45676"/>
    <cellStyle name="Output 10 10" xfId="45677"/>
    <cellStyle name="Output 10 11" xfId="45678"/>
    <cellStyle name="Output 10 12" xfId="45679"/>
    <cellStyle name="Output 10 13" xfId="45680"/>
    <cellStyle name="Output 10 14" xfId="45681"/>
    <cellStyle name="Output 10 2" xfId="45682"/>
    <cellStyle name="Output 10 2 10" xfId="45683"/>
    <cellStyle name="Output 10 2 11" xfId="45684"/>
    <cellStyle name="Output 10 2 12" xfId="45685"/>
    <cellStyle name="Output 10 2 2" xfId="45686"/>
    <cellStyle name="Output 10 2 2 10" xfId="45687"/>
    <cellStyle name="Output 10 2 2 11" xfId="45688"/>
    <cellStyle name="Output 10 2 2 2" xfId="45689"/>
    <cellStyle name="Output 10 2 2 2 2" xfId="45690"/>
    <cellStyle name="Output 10 2 2 2 2 2" xfId="45691"/>
    <cellStyle name="Output 10 2 2 2 2 2 2" xfId="45692"/>
    <cellStyle name="Output 10 2 2 2 2 2 3" xfId="45693"/>
    <cellStyle name="Output 10 2 2 2 2 2 4" xfId="45694"/>
    <cellStyle name="Output 10 2 2 2 2 2 5" xfId="45695"/>
    <cellStyle name="Output 10 2 2 2 2 2 6" xfId="45696"/>
    <cellStyle name="Output 10 2 2 2 2 2 7" xfId="45697"/>
    <cellStyle name="Output 10 2 2 2 2 2 8" xfId="45698"/>
    <cellStyle name="Output 10 2 2 2 2 3" xfId="45699"/>
    <cellStyle name="Output 10 2 2 2 2 3 2" xfId="45700"/>
    <cellStyle name="Output 10 2 2 2 2 4" xfId="45701"/>
    <cellStyle name="Output 10 2 2 2 2 5" xfId="45702"/>
    <cellStyle name="Output 10 2 2 2 2 6" xfId="45703"/>
    <cellStyle name="Output 10 2 2 2 2 7" xfId="45704"/>
    <cellStyle name="Output 10 2 2 2 3" xfId="45705"/>
    <cellStyle name="Output 10 2 2 2 3 2" xfId="45706"/>
    <cellStyle name="Output 10 2 2 2 3 3" xfId="45707"/>
    <cellStyle name="Output 10 2 2 2 3 4" xfId="45708"/>
    <cellStyle name="Output 10 2 2 2 3 5" xfId="45709"/>
    <cellStyle name="Output 10 2 2 2 3 6" xfId="45710"/>
    <cellStyle name="Output 10 2 2 2 3 7" xfId="45711"/>
    <cellStyle name="Output 10 2 2 2 4" xfId="45712"/>
    <cellStyle name="Output 10 2 2 2 5" xfId="45713"/>
    <cellStyle name="Output 10 2 2 2 6" xfId="45714"/>
    <cellStyle name="Output 10 2 2 2 7" xfId="45715"/>
    <cellStyle name="Output 10 2 2 2 8" xfId="45716"/>
    <cellStyle name="Output 10 2 2 3" xfId="45717"/>
    <cellStyle name="Output 10 2 2 3 2" xfId="45718"/>
    <cellStyle name="Output 10 2 2 3 2 2" xfId="45719"/>
    <cellStyle name="Output 10 2 2 3 2 2 2" xfId="45720"/>
    <cellStyle name="Output 10 2 2 3 2 2 3" xfId="45721"/>
    <cellStyle name="Output 10 2 2 3 2 2 4" xfId="45722"/>
    <cellStyle name="Output 10 2 2 3 2 2 5" xfId="45723"/>
    <cellStyle name="Output 10 2 2 3 2 2 6" xfId="45724"/>
    <cellStyle name="Output 10 2 2 3 2 2 7" xfId="45725"/>
    <cellStyle name="Output 10 2 2 3 2 2 8" xfId="45726"/>
    <cellStyle name="Output 10 2 2 3 2 3" xfId="45727"/>
    <cellStyle name="Output 10 2 2 3 2 3 2" xfId="45728"/>
    <cellStyle name="Output 10 2 2 3 2 4" xfId="45729"/>
    <cellStyle name="Output 10 2 2 3 2 5" xfId="45730"/>
    <cellStyle name="Output 10 2 2 3 2 6" xfId="45731"/>
    <cellStyle name="Output 10 2 2 3 2 7" xfId="45732"/>
    <cellStyle name="Output 10 2 2 3 3" xfId="45733"/>
    <cellStyle name="Output 10 2 2 3 3 2" xfId="45734"/>
    <cellStyle name="Output 10 2 2 3 3 3" xfId="45735"/>
    <cellStyle name="Output 10 2 2 3 3 4" xfId="45736"/>
    <cellStyle name="Output 10 2 2 3 3 5" xfId="45737"/>
    <cellStyle name="Output 10 2 2 3 3 6" xfId="45738"/>
    <cellStyle name="Output 10 2 2 3 3 7" xfId="45739"/>
    <cellStyle name="Output 10 2 2 3 4" xfId="45740"/>
    <cellStyle name="Output 10 2 2 3 5" xfId="45741"/>
    <cellStyle name="Output 10 2 2 3 6" xfId="45742"/>
    <cellStyle name="Output 10 2 2 3 7" xfId="45743"/>
    <cellStyle name="Output 10 2 2 3 8" xfId="45744"/>
    <cellStyle name="Output 10 2 2 4" xfId="45745"/>
    <cellStyle name="Output 10 2 2 4 2" xfId="45746"/>
    <cellStyle name="Output 10 2 2 4 2 2" xfId="45747"/>
    <cellStyle name="Output 10 2 2 4 2 2 2" xfId="45748"/>
    <cellStyle name="Output 10 2 2 4 2 2 3" xfId="45749"/>
    <cellStyle name="Output 10 2 2 4 2 2 4" xfId="45750"/>
    <cellStyle name="Output 10 2 2 4 2 2 5" xfId="45751"/>
    <cellStyle name="Output 10 2 2 4 2 2 6" xfId="45752"/>
    <cellStyle name="Output 10 2 2 4 2 2 7" xfId="45753"/>
    <cellStyle name="Output 10 2 2 4 2 2 8" xfId="45754"/>
    <cellStyle name="Output 10 2 2 4 2 3" xfId="45755"/>
    <cellStyle name="Output 10 2 2 4 2 3 2" xfId="45756"/>
    <cellStyle name="Output 10 2 2 4 2 4" xfId="45757"/>
    <cellStyle name="Output 10 2 2 4 2 5" xfId="45758"/>
    <cellStyle name="Output 10 2 2 4 2 6" xfId="45759"/>
    <cellStyle name="Output 10 2 2 4 2 7" xfId="45760"/>
    <cellStyle name="Output 10 2 2 4 3" xfId="45761"/>
    <cellStyle name="Output 10 2 2 4 3 2" xfId="45762"/>
    <cellStyle name="Output 10 2 2 4 3 3" xfId="45763"/>
    <cellStyle name="Output 10 2 2 4 3 4" xfId="45764"/>
    <cellStyle name="Output 10 2 2 4 3 5" xfId="45765"/>
    <cellStyle name="Output 10 2 2 4 3 6" xfId="45766"/>
    <cellStyle name="Output 10 2 2 4 3 7" xfId="45767"/>
    <cellStyle name="Output 10 2 2 4 4" xfId="45768"/>
    <cellStyle name="Output 10 2 2 4 5" xfId="45769"/>
    <cellStyle name="Output 10 2 2 4 6" xfId="45770"/>
    <cellStyle name="Output 10 2 2 4 7" xfId="45771"/>
    <cellStyle name="Output 10 2 2 4 8" xfId="45772"/>
    <cellStyle name="Output 10 2 2 5" xfId="45773"/>
    <cellStyle name="Output 10 2 2 5 2" xfId="45774"/>
    <cellStyle name="Output 10 2 2 5 2 2" xfId="45775"/>
    <cellStyle name="Output 10 2 2 5 2 3" xfId="45776"/>
    <cellStyle name="Output 10 2 2 5 2 4" xfId="45777"/>
    <cellStyle name="Output 10 2 2 5 2 5" xfId="45778"/>
    <cellStyle name="Output 10 2 2 5 2 6" xfId="45779"/>
    <cellStyle name="Output 10 2 2 5 2 7" xfId="45780"/>
    <cellStyle name="Output 10 2 2 5 2 8" xfId="45781"/>
    <cellStyle name="Output 10 2 2 5 3" xfId="45782"/>
    <cellStyle name="Output 10 2 2 5 3 2" xfId="45783"/>
    <cellStyle name="Output 10 2 2 5 4" xfId="45784"/>
    <cellStyle name="Output 10 2 2 5 5" xfId="45785"/>
    <cellStyle name="Output 10 2 2 5 6" xfId="45786"/>
    <cellStyle name="Output 10 2 2 5 7" xfId="45787"/>
    <cellStyle name="Output 10 2 2 6" xfId="45788"/>
    <cellStyle name="Output 10 2 2 6 2" xfId="45789"/>
    <cellStyle name="Output 10 2 2 6 3" xfId="45790"/>
    <cellStyle name="Output 10 2 2 6 4" xfId="45791"/>
    <cellStyle name="Output 10 2 2 6 5" xfId="45792"/>
    <cellStyle name="Output 10 2 2 6 6" xfId="45793"/>
    <cellStyle name="Output 10 2 2 6 7" xfId="45794"/>
    <cellStyle name="Output 10 2 2 7" xfId="45795"/>
    <cellStyle name="Output 10 2 2 8" xfId="45796"/>
    <cellStyle name="Output 10 2 2 9" xfId="45797"/>
    <cellStyle name="Output 10 2 3" xfId="45798"/>
    <cellStyle name="Output 10 2 3 2" xfId="45799"/>
    <cellStyle name="Output 10 2 3 2 2" xfId="45800"/>
    <cellStyle name="Output 10 2 3 2 2 2" xfId="45801"/>
    <cellStyle name="Output 10 2 3 2 2 3" xfId="45802"/>
    <cellStyle name="Output 10 2 3 2 2 4" xfId="45803"/>
    <cellStyle name="Output 10 2 3 2 2 5" xfId="45804"/>
    <cellStyle name="Output 10 2 3 2 2 6" xfId="45805"/>
    <cellStyle name="Output 10 2 3 2 2 7" xfId="45806"/>
    <cellStyle name="Output 10 2 3 2 2 8" xfId="45807"/>
    <cellStyle name="Output 10 2 3 2 3" xfId="45808"/>
    <cellStyle name="Output 10 2 3 2 3 2" xfId="45809"/>
    <cellStyle name="Output 10 2 3 2 4" xfId="45810"/>
    <cellStyle name="Output 10 2 3 2 5" xfId="45811"/>
    <cellStyle name="Output 10 2 3 2 6" xfId="45812"/>
    <cellStyle name="Output 10 2 3 2 7" xfId="45813"/>
    <cellStyle name="Output 10 2 3 3" xfId="45814"/>
    <cellStyle name="Output 10 2 3 3 2" xfId="45815"/>
    <cellStyle name="Output 10 2 3 3 3" xfId="45816"/>
    <cellStyle name="Output 10 2 3 3 4" xfId="45817"/>
    <cellStyle name="Output 10 2 3 3 5" xfId="45818"/>
    <cellStyle name="Output 10 2 3 3 6" xfId="45819"/>
    <cellStyle name="Output 10 2 3 3 7" xfId="45820"/>
    <cellStyle name="Output 10 2 3 4" xfId="45821"/>
    <cellStyle name="Output 10 2 3 5" xfId="45822"/>
    <cellStyle name="Output 10 2 3 6" xfId="45823"/>
    <cellStyle name="Output 10 2 3 7" xfId="45824"/>
    <cellStyle name="Output 10 2 3 8" xfId="45825"/>
    <cellStyle name="Output 10 2 4" xfId="45826"/>
    <cellStyle name="Output 10 2 4 2" xfId="45827"/>
    <cellStyle name="Output 10 2 4 2 2" xfId="45828"/>
    <cellStyle name="Output 10 2 4 2 2 2" xfId="45829"/>
    <cellStyle name="Output 10 2 4 2 2 3" xfId="45830"/>
    <cellStyle name="Output 10 2 4 2 2 4" xfId="45831"/>
    <cellStyle name="Output 10 2 4 2 2 5" xfId="45832"/>
    <cellStyle name="Output 10 2 4 2 2 6" xfId="45833"/>
    <cellStyle name="Output 10 2 4 2 2 7" xfId="45834"/>
    <cellStyle name="Output 10 2 4 2 2 8" xfId="45835"/>
    <cellStyle name="Output 10 2 4 2 3" xfId="45836"/>
    <cellStyle name="Output 10 2 4 2 3 2" xfId="45837"/>
    <cellStyle name="Output 10 2 4 2 4" xfId="45838"/>
    <cellStyle name="Output 10 2 4 2 5" xfId="45839"/>
    <cellStyle name="Output 10 2 4 2 6" xfId="45840"/>
    <cellStyle name="Output 10 2 4 2 7" xfId="45841"/>
    <cellStyle name="Output 10 2 4 3" xfId="45842"/>
    <cellStyle name="Output 10 2 4 3 2" xfId="45843"/>
    <cellStyle name="Output 10 2 4 3 3" xfId="45844"/>
    <cellStyle name="Output 10 2 4 3 4" xfId="45845"/>
    <cellStyle name="Output 10 2 4 3 5" xfId="45846"/>
    <cellStyle name="Output 10 2 4 3 6" xfId="45847"/>
    <cellStyle name="Output 10 2 4 3 7" xfId="45848"/>
    <cellStyle name="Output 10 2 4 4" xfId="45849"/>
    <cellStyle name="Output 10 2 4 5" xfId="45850"/>
    <cellStyle name="Output 10 2 4 6" xfId="45851"/>
    <cellStyle name="Output 10 2 4 7" xfId="45852"/>
    <cellStyle name="Output 10 2 4 8" xfId="45853"/>
    <cellStyle name="Output 10 2 5" xfId="45854"/>
    <cellStyle name="Output 10 2 5 2" xfId="45855"/>
    <cellStyle name="Output 10 2 5 2 2" xfId="45856"/>
    <cellStyle name="Output 10 2 5 2 2 2" xfId="45857"/>
    <cellStyle name="Output 10 2 5 2 2 3" xfId="45858"/>
    <cellStyle name="Output 10 2 5 2 2 4" xfId="45859"/>
    <cellStyle name="Output 10 2 5 2 2 5" xfId="45860"/>
    <cellStyle name="Output 10 2 5 2 2 6" xfId="45861"/>
    <cellStyle name="Output 10 2 5 2 2 7" xfId="45862"/>
    <cellStyle name="Output 10 2 5 2 2 8" xfId="45863"/>
    <cellStyle name="Output 10 2 5 2 3" xfId="45864"/>
    <cellStyle name="Output 10 2 5 2 3 2" xfId="45865"/>
    <cellStyle name="Output 10 2 5 2 4" xfId="45866"/>
    <cellStyle name="Output 10 2 5 2 5" xfId="45867"/>
    <cellStyle name="Output 10 2 5 2 6" xfId="45868"/>
    <cellStyle name="Output 10 2 5 2 7" xfId="45869"/>
    <cellStyle name="Output 10 2 5 3" xfId="45870"/>
    <cellStyle name="Output 10 2 5 3 2" xfId="45871"/>
    <cellStyle name="Output 10 2 5 3 3" xfId="45872"/>
    <cellStyle name="Output 10 2 5 3 4" xfId="45873"/>
    <cellStyle name="Output 10 2 5 3 5" xfId="45874"/>
    <cellStyle name="Output 10 2 5 3 6" xfId="45875"/>
    <cellStyle name="Output 10 2 5 3 7" xfId="45876"/>
    <cellStyle name="Output 10 2 5 4" xfId="45877"/>
    <cellStyle name="Output 10 2 5 5" xfId="45878"/>
    <cellStyle name="Output 10 2 5 6" xfId="45879"/>
    <cellStyle name="Output 10 2 5 7" xfId="45880"/>
    <cellStyle name="Output 10 2 5 8" xfId="45881"/>
    <cellStyle name="Output 10 2 6" xfId="45882"/>
    <cellStyle name="Output 10 2 6 2" xfId="45883"/>
    <cellStyle name="Output 10 2 6 2 2" xfId="45884"/>
    <cellStyle name="Output 10 2 6 2 3" xfId="45885"/>
    <cellStyle name="Output 10 2 6 2 4" xfId="45886"/>
    <cellStyle name="Output 10 2 6 2 5" xfId="45887"/>
    <cellStyle name="Output 10 2 6 2 6" xfId="45888"/>
    <cellStyle name="Output 10 2 6 2 7" xfId="45889"/>
    <cellStyle name="Output 10 2 6 2 8" xfId="45890"/>
    <cellStyle name="Output 10 2 6 3" xfId="45891"/>
    <cellStyle name="Output 10 2 6 3 2" xfId="45892"/>
    <cellStyle name="Output 10 2 6 4" xfId="45893"/>
    <cellStyle name="Output 10 2 6 5" xfId="45894"/>
    <cellStyle name="Output 10 2 6 6" xfId="45895"/>
    <cellStyle name="Output 10 2 6 7" xfId="45896"/>
    <cellStyle name="Output 10 2 7" xfId="45897"/>
    <cellStyle name="Output 10 2 7 2" xfId="45898"/>
    <cellStyle name="Output 10 2 7 3" xfId="45899"/>
    <cellStyle name="Output 10 2 7 4" xfId="45900"/>
    <cellStyle name="Output 10 2 7 5" xfId="45901"/>
    <cellStyle name="Output 10 2 7 6" xfId="45902"/>
    <cellStyle name="Output 10 2 7 7" xfId="45903"/>
    <cellStyle name="Output 10 2 8" xfId="45904"/>
    <cellStyle name="Output 10 2 9" xfId="45905"/>
    <cellStyle name="Output 10 3" xfId="45906"/>
    <cellStyle name="Output 10 3 10" xfId="45907"/>
    <cellStyle name="Output 10 3 11" xfId="45908"/>
    <cellStyle name="Output 10 3 2" xfId="45909"/>
    <cellStyle name="Output 10 3 2 2" xfId="45910"/>
    <cellStyle name="Output 10 3 2 2 2" xfId="45911"/>
    <cellStyle name="Output 10 3 2 2 2 2" xfId="45912"/>
    <cellStyle name="Output 10 3 2 2 2 3" xfId="45913"/>
    <cellStyle name="Output 10 3 2 2 2 4" xfId="45914"/>
    <cellStyle name="Output 10 3 2 2 2 5" xfId="45915"/>
    <cellStyle name="Output 10 3 2 2 2 6" xfId="45916"/>
    <cellStyle name="Output 10 3 2 2 2 7" xfId="45917"/>
    <cellStyle name="Output 10 3 2 2 2 8" xfId="45918"/>
    <cellStyle name="Output 10 3 2 2 3" xfId="45919"/>
    <cellStyle name="Output 10 3 2 2 3 2" xfId="45920"/>
    <cellStyle name="Output 10 3 2 2 4" xfId="45921"/>
    <cellStyle name="Output 10 3 2 2 5" xfId="45922"/>
    <cellStyle name="Output 10 3 2 2 6" xfId="45923"/>
    <cellStyle name="Output 10 3 2 2 7" xfId="45924"/>
    <cellStyle name="Output 10 3 2 3" xfId="45925"/>
    <cellStyle name="Output 10 3 2 3 2" xfId="45926"/>
    <cellStyle name="Output 10 3 2 3 3" xfId="45927"/>
    <cellStyle name="Output 10 3 2 3 4" xfId="45928"/>
    <cellStyle name="Output 10 3 2 3 5" xfId="45929"/>
    <cellStyle name="Output 10 3 2 3 6" xfId="45930"/>
    <cellStyle name="Output 10 3 2 3 7" xfId="45931"/>
    <cellStyle name="Output 10 3 2 4" xfId="45932"/>
    <cellStyle name="Output 10 3 2 5" xfId="45933"/>
    <cellStyle name="Output 10 3 2 6" xfId="45934"/>
    <cellStyle name="Output 10 3 2 7" xfId="45935"/>
    <cellStyle name="Output 10 3 2 8" xfId="45936"/>
    <cellStyle name="Output 10 3 3" xfId="45937"/>
    <cellStyle name="Output 10 3 3 2" xfId="45938"/>
    <cellStyle name="Output 10 3 3 2 2" xfId="45939"/>
    <cellStyle name="Output 10 3 3 2 2 2" xfId="45940"/>
    <cellStyle name="Output 10 3 3 2 2 3" xfId="45941"/>
    <cellStyle name="Output 10 3 3 2 2 4" xfId="45942"/>
    <cellStyle name="Output 10 3 3 2 2 5" xfId="45943"/>
    <cellStyle name="Output 10 3 3 2 2 6" xfId="45944"/>
    <cellStyle name="Output 10 3 3 2 2 7" xfId="45945"/>
    <cellStyle name="Output 10 3 3 2 2 8" xfId="45946"/>
    <cellStyle name="Output 10 3 3 2 3" xfId="45947"/>
    <cellStyle name="Output 10 3 3 2 3 2" xfId="45948"/>
    <cellStyle name="Output 10 3 3 2 4" xfId="45949"/>
    <cellStyle name="Output 10 3 3 2 5" xfId="45950"/>
    <cellStyle name="Output 10 3 3 2 6" xfId="45951"/>
    <cellStyle name="Output 10 3 3 2 7" xfId="45952"/>
    <cellStyle name="Output 10 3 3 3" xfId="45953"/>
    <cellStyle name="Output 10 3 3 3 2" xfId="45954"/>
    <cellStyle name="Output 10 3 3 3 3" xfId="45955"/>
    <cellStyle name="Output 10 3 3 3 4" xfId="45956"/>
    <cellStyle name="Output 10 3 3 3 5" xfId="45957"/>
    <cellStyle name="Output 10 3 3 3 6" xfId="45958"/>
    <cellStyle name="Output 10 3 3 3 7" xfId="45959"/>
    <cellStyle name="Output 10 3 3 4" xfId="45960"/>
    <cellStyle name="Output 10 3 3 5" xfId="45961"/>
    <cellStyle name="Output 10 3 3 6" xfId="45962"/>
    <cellStyle name="Output 10 3 3 7" xfId="45963"/>
    <cellStyle name="Output 10 3 3 8" xfId="45964"/>
    <cellStyle name="Output 10 3 4" xfId="45965"/>
    <cellStyle name="Output 10 3 4 2" xfId="45966"/>
    <cellStyle name="Output 10 3 4 2 2" xfId="45967"/>
    <cellStyle name="Output 10 3 4 2 2 2" xfId="45968"/>
    <cellStyle name="Output 10 3 4 2 2 3" xfId="45969"/>
    <cellStyle name="Output 10 3 4 2 2 4" xfId="45970"/>
    <cellStyle name="Output 10 3 4 2 2 5" xfId="45971"/>
    <cellStyle name="Output 10 3 4 2 2 6" xfId="45972"/>
    <cellStyle name="Output 10 3 4 2 2 7" xfId="45973"/>
    <cellStyle name="Output 10 3 4 2 2 8" xfId="45974"/>
    <cellStyle name="Output 10 3 4 2 3" xfId="45975"/>
    <cellStyle name="Output 10 3 4 2 3 2" xfId="45976"/>
    <cellStyle name="Output 10 3 4 2 4" xfId="45977"/>
    <cellStyle name="Output 10 3 4 2 5" xfId="45978"/>
    <cellStyle name="Output 10 3 4 2 6" xfId="45979"/>
    <cellStyle name="Output 10 3 4 2 7" xfId="45980"/>
    <cellStyle name="Output 10 3 4 3" xfId="45981"/>
    <cellStyle name="Output 10 3 4 3 2" xfId="45982"/>
    <cellStyle name="Output 10 3 4 3 3" xfId="45983"/>
    <cellStyle name="Output 10 3 4 3 4" xfId="45984"/>
    <cellStyle name="Output 10 3 4 3 5" xfId="45985"/>
    <cellStyle name="Output 10 3 4 3 6" xfId="45986"/>
    <cellStyle name="Output 10 3 4 3 7" xfId="45987"/>
    <cellStyle name="Output 10 3 4 4" xfId="45988"/>
    <cellStyle name="Output 10 3 4 5" xfId="45989"/>
    <cellStyle name="Output 10 3 4 6" xfId="45990"/>
    <cellStyle name="Output 10 3 4 7" xfId="45991"/>
    <cellStyle name="Output 10 3 4 8" xfId="45992"/>
    <cellStyle name="Output 10 3 5" xfId="45993"/>
    <cellStyle name="Output 10 3 5 2" xfId="45994"/>
    <cellStyle name="Output 10 3 5 2 2" xfId="45995"/>
    <cellStyle name="Output 10 3 5 2 3" xfId="45996"/>
    <cellStyle name="Output 10 3 5 2 4" xfId="45997"/>
    <cellStyle name="Output 10 3 5 2 5" xfId="45998"/>
    <cellStyle name="Output 10 3 5 2 6" xfId="45999"/>
    <cellStyle name="Output 10 3 5 2 7" xfId="46000"/>
    <cellStyle name="Output 10 3 5 2 8" xfId="46001"/>
    <cellStyle name="Output 10 3 5 3" xfId="46002"/>
    <cellStyle name="Output 10 3 5 3 2" xfId="46003"/>
    <cellStyle name="Output 10 3 5 4" xfId="46004"/>
    <cellStyle name="Output 10 3 5 5" xfId="46005"/>
    <cellStyle name="Output 10 3 5 6" xfId="46006"/>
    <cellStyle name="Output 10 3 5 7" xfId="46007"/>
    <cellStyle name="Output 10 3 6" xfId="46008"/>
    <cellStyle name="Output 10 3 6 2" xfId="46009"/>
    <cellStyle name="Output 10 3 6 3" xfId="46010"/>
    <cellStyle name="Output 10 3 6 4" xfId="46011"/>
    <cellStyle name="Output 10 3 6 5" xfId="46012"/>
    <cellStyle name="Output 10 3 6 6" xfId="46013"/>
    <cellStyle name="Output 10 3 6 7" xfId="46014"/>
    <cellStyle name="Output 10 3 7" xfId="46015"/>
    <cellStyle name="Output 10 3 8" xfId="46016"/>
    <cellStyle name="Output 10 3 9" xfId="46017"/>
    <cellStyle name="Output 10 4" xfId="46018"/>
    <cellStyle name="Output 10 4 10" xfId="46019"/>
    <cellStyle name="Output 10 4 11" xfId="46020"/>
    <cellStyle name="Output 10 4 2" xfId="46021"/>
    <cellStyle name="Output 10 4 2 2" xfId="46022"/>
    <cellStyle name="Output 10 4 2 2 2" xfId="46023"/>
    <cellStyle name="Output 10 4 2 2 2 2" xfId="46024"/>
    <cellStyle name="Output 10 4 2 2 2 3" xfId="46025"/>
    <cellStyle name="Output 10 4 2 2 2 4" xfId="46026"/>
    <cellStyle name="Output 10 4 2 2 2 5" xfId="46027"/>
    <cellStyle name="Output 10 4 2 2 2 6" xfId="46028"/>
    <cellStyle name="Output 10 4 2 2 2 7" xfId="46029"/>
    <cellStyle name="Output 10 4 2 2 2 8" xfId="46030"/>
    <cellStyle name="Output 10 4 2 2 3" xfId="46031"/>
    <cellStyle name="Output 10 4 2 2 3 2" xfId="46032"/>
    <cellStyle name="Output 10 4 2 2 4" xfId="46033"/>
    <cellStyle name="Output 10 4 2 2 5" xfId="46034"/>
    <cellStyle name="Output 10 4 2 2 6" xfId="46035"/>
    <cellStyle name="Output 10 4 2 2 7" xfId="46036"/>
    <cellStyle name="Output 10 4 2 3" xfId="46037"/>
    <cellStyle name="Output 10 4 2 3 2" xfId="46038"/>
    <cellStyle name="Output 10 4 2 3 3" xfId="46039"/>
    <cellStyle name="Output 10 4 2 3 4" xfId="46040"/>
    <cellStyle name="Output 10 4 2 3 5" xfId="46041"/>
    <cellStyle name="Output 10 4 2 3 6" xfId="46042"/>
    <cellStyle name="Output 10 4 2 3 7" xfId="46043"/>
    <cellStyle name="Output 10 4 2 4" xfId="46044"/>
    <cellStyle name="Output 10 4 2 5" xfId="46045"/>
    <cellStyle name="Output 10 4 2 6" xfId="46046"/>
    <cellStyle name="Output 10 4 2 7" xfId="46047"/>
    <cellStyle name="Output 10 4 2 8" xfId="46048"/>
    <cellStyle name="Output 10 4 3" xfId="46049"/>
    <cellStyle name="Output 10 4 3 2" xfId="46050"/>
    <cellStyle name="Output 10 4 3 2 2" xfId="46051"/>
    <cellStyle name="Output 10 4 3 2 2 2" xfId="46052"/>
    <cellStyle name="Output 10 4 3 2 2 3" xfId="46053"/>
    <cellStyle name="Output 10 4 3 2 2 4" xfId="46054"/>
    <cellStyle name="Output 10 4 3 2 2 5" xfId="46055"/>
    <cellStyle name="Output 10 4 3 2 2 6" xfId="46056"/>
    <cellStyle name="Output 10 4 3 2 2 7" xfId="46057"/>
    <cellStyle name="Output 10 4 3 2 2 8" xfId="46058"/>
    <cellStyle name="Output 10 4 3 2 3" xfId="46059"/>
    <cellStyle name="Output 10 4 3 2 3 2" xfId="46060"/>
    <cellStyle name="Output 10 4 3 2 4" xfId="46061"/>
    <cellStyle name="Output 10 4 3 2 5" xfId="46062"/>
    <cellStyle name="Output 10 4 3 2 6" xfId="46063"/>
    <cellStyle name="Output 10 4 3 2 7" xfId="46064"/>
    <cellStyle name="Output 10 4 3 3" xfId="46065"/>
    <cellStyle name="Output 10 4 3 3 2" xfId="46066"/>
    <cellStyle name="Output 10 4 3 3 3" xfId="46067"/>
    <cellStyle name="Output 10 4 3 3 4" xfId="46068"/>
    <cellStyle name="Output 10 4 3 3 5" xfId="46069"/>
    <cellStyle name="Output 10 4 3 3 6" xfId="46070"/>
    <cellStyle name="Output 10 4 3 3 7" xfId="46071"/>
    <cellStyle name="Output 10 4 3 4" xfId="46072"/>
    <cellStyle name="Output 10 4 3 5" xfId="46073"/>
    <cellStyle name="Output 10 4 3 6" xfId="46074"/>
    <cellStyle name="Output 10 4 3 7" xfId="46075"/>
    <cellStyle name="Output 10 4 3 8" xfId="46076"/>
    <cellStyle name="Output 10 4 4" xfId="46077"/>
    <cellStyle name="Output 10 4 4 2" xfId="46078"/>
    <cellStyle name="Output 10 4 4 2 2" xfId="46079"/>
    <cellStyle name="Output 10 4 4 2 2 2" xfId="46080"/>
    <cellStyle name="Output 10 4 4 2 2 3" xfId="46081"/>
    <cellStyle name="Output 10 4 4 2 2 4" xfId="46082"/>
    <cellStyle name="Output 10 4 4 2 2 5" xfId="46083"/>
    <cellStyle name="Output 10 4 4 2 2 6" xfId="46084"/>
    <cellStyle name="Output 10 4 4 2 2 7" xfId="46085"/>
    <cellStyle name="Output 10 4 4 2 2 8" xfId="46086"/>
    <cellStyle name="Output 10 4 4 2 3" xfId="46087"/>
    <cellStyle name="Output 10 4 4 2 3 2" xfId="46088"/>
    <cellStyle name="Output 10 4 4 2 4" xfId="46089"/>
    <cellStyle name="Output 10 4 4 2 5" xfId="46090"/>
    <cellStyle name="Output 10 4 4 2 6" xfId="46091"/>
    <cellStyle name="Output 10 4 4 2 7" xfId="46092"/>
    <cellStyle name="Output 10 4 4 3" xfId="46093"/>
    <cellStyle name="Output 10 4 4 3 2" xfId="46094"/>
    <cellStyle name="Output 10 4 4 3 3" xfId="46095"/>
    <cellStyle name="Output 10 4 4 3 4" xfId="46096"/>
    <cellStyle name="Output 10 4 4 3 5" xfId="46097"/>
    <cellStyle name="Output 10 4 4 3 6" xfId="46098"/>
    <cellStyle name="Output 10 4 4 3 7" xfId="46099"/>
    <cellStyle name="Output 10 4 4 4" xfId="46100"/>
    <cellStyle name="Output 10 4 4 5" xfId="46101"/>
    <cellStyle name="Output 10 4 4 6" xfId="46102"/>
    <cellStyle name="Output 10 4 4 7" xfId="46103"/>
    <cellStyle name="Output 10 4 4 8" xfId="46104"/>
    <cellStyle name="Output 10 4 5" xfId="46105"/>
    <cellStyle name="Output 10 4 5 2" xfId="46106"/>
    <cellStyle name="Output 10 4 5 2 2" xfId="46107"/>
    <cellStyle name="Output 10 4 5 2 3" xfId="46108"/>
    <cellStyle name="Output 10 4 5 2 4" xfId="46109"/>
    <cellStyle name="Output 10 4 5 2 5" xfId="46110"/>
    <cellStyle name="Output 10 4 5 2 6" xfId="46111"/>
    <cellStyle name="Output 10 4 5 2 7" xfId="46112"/>
    <cellStyle name="Output 10 4 5 2 8" xfId="46113"/>
    <cellStyle name="Output 10 4 5 3" xfId="46114"/>
    <cellStyle name="Output 10 4 5 3 2" xfId="46115"/>
    <cellStyle name="Output 10 4 5 4" xfId="46116"/>
    <cellStyle name="Output 10 4 5 5" xfId="46117"/>
    <cellStyle name="Output 10 4 5 6" xfId="46118"/>
    <cellStyle name="Output 10 4 5 7" xfId="46119"/>
    <cellStyle name="Output 10 4 6" xfId="46120"/>
    <cellStyle name="Output 10 4 6 2" xfId="46121"/>
    <cellStyle name="Output 10 4 6 3" xfId="46122"/>
    <cellStyle name="Output 10 4 6 4" xfId="46123"/>
    <cellStyle name="Output 10 4 6 5" xfId="46124"/>
    <cellStyle name="Output 10 4 6 6" xfId="46125"/>
    <cellStyle name="Output 10 4 6 7" xfId="46126"/>
    <cellStyle name="Output 10 4 7" xfId="46127"/>
    <cellStyle name="Output 10 4 8" xfId="46128"/>
    <cellStyle name="Output 10 4 9" xfId="46129"/>
    <cellStyle name="Output 10 5" xfId="46130"/>
    <cellStyle name="Output 10 5 2" xfId="46131"/>
    <cellStyle name="Output 10 5 2 2" xfId="46132"/>
    <cellStyle name="Output 10 5 2 2 2" xfId="46133"/>
    <cellStyle name="Output 10 5 2 2 3" xfId="46134"/>
    <cellStyle name="Output 10 5 2 2 4" xfId="46135"/>
    <cellStyle name="Output 10 5 2 2 5" xfId="46136"/>
    <cellStyle name="Output 10 5 2 2 6" xfId="46137"/>
    <cellStyle name="Output 10 5 2 2 7" xfId="46138"/>
    <cellStyle name="Output 10 5 2 2 8" xfId="46139"/>
    <cellStyle name="Output 10 5 2 3" xfId="46140"/>
    <cellStyle name="Output 10 5 2 3 2" xfId="46141"/>
    <cellStyle name="Output 10 5 2 4" xfId="46142"/>
    <cellStyle name="Output 10 5 2 5" xfId="46143"/>
    <cellStyle name="Output 10 5 2 6" xfId="46144"/>
    <cellStyle name="Output 10 5 2 7" xfId="46145"/>
    <cellStyle name="Output 10 5 3" xfId="46146"/>
    <cellStyle name="Output 10 5 3 2" xfId="46147"/>
    <cellStyle name="Output 10 5 3 3" xfId="46148"/>
    <cellStyle name="Output 10 5 3 4" xfId="46149"/>
    <cellStyle name="Output 10 5 3 5" xfId="46150"/>
    <cellStyle name="Output 10 5 3 6" xfId="46151"/>
    <cellStyle name="Output 10 5 3 7" xfId="46152"/>
    <cellStyle name="Output 10 5 4" xfId="46153"/>
    <cellStyle name="Output 10 5 5" xfId="46154"/>
    <cellStyle name="Output 10 5 6" xfId="46155"/>
    <cellStyle name="Output 10 5 7" xfId="46156"/>
    <cellStyle name="Output 10 5 8" xfId="46157"/>
    <cellStyle name="Output 10 6" xfId="46158"/>
    <cellStyle name="Output 10 6 2" xfId="46159"/>
    <cellStyle name="Output 10 6 2 2" xfId="46160"/>
    <cellStyle name="Output 10 6 2 2 2" xfId="46161"/>
    <cellStyle name="Output 10 6 2 2 3" xfId="46162"/>
    <cellStyle name="Output 10 6 2 2 4" xfId="46163"/>
    <cellStyle name="Output 10 6 2 2 5" xfId="46164"/>
    <cellStyle name="Output 10 6 2 2 6" xfId="46165"/>
    <cellStyle name="Output 10 6 2 2 7" xfId="46166"/>
    <cellStyle name="Output 10 6 2 2 8" xfId="46167"/>
    <cellStyle name="Output 10 6 2 3" xfId="46168"/>
    <cellStyle name="Output 10 6 2 3 2" xfId="46169"/>
    <cellStyle name="Output 10 6 2 4" xfId="46170"/>
    <cellStyle name="Output 10 6 2 5" xfId="46171"/>
    <cellStyle name="Output 10 6 2 6" xfId="46172"/>
    <cellStyle name="Output 10 6 2 7" xfId="46173"/>
    <cellStyle name="Output 10 6 3" xfId="46174"/>
    <cellStyle name="Output 10 6 3 2" xfId="46175"/>
    <cellStyle name="Output 10 6 3 3" xfId="46176"/>
    <cellStyle name="Output 10 6 3 4" xfId="46177"/>
    <cellStyle name="Output 10 6 3 5" xfId="46178"/>
    <cellStyle name="Output 10 6 3 6" xfId="46179"/>
    <cellStyle name="Output 10 6 3 7" xfId="46180"/>
    <cellStyle name="Output 10 6 4" xfId="46181"/>
    <cellStyle name="Output 10 6 5" xfId="46182"/>
    <cellStyle name="Output 10 6 6" xfId="46183"/>
    <cellStyle name="Output 10 6 7" xfId="46184"/>
    <cellStyle name="Output 10 6 8" xfId="46185"/>
    <cellStyle name="Output 10 7" xfId="46186"/>
    <cellStyle name="Output 10 7 2" xfId="46187"/>
    <cellStyle name="Output 10 7 2 2" xfId="46188"/>
    <cellStyle name="Output 10 7 2 2 2" xfId="46189"/>
    <cellStyle name="Output 10 7 2 2 3" xfId="46190"/>
    <cellStyle name="Output 10 7 2 2 4" xfId="46191"/>
    <cellStyle name="Output 10 7 2 2 5" xfId="46192"/>
    <cellStyle name="Output 10 7 2 2 6" xfId="46193"/>
    <cellStyle name="Output 10 7 2 2 7" xfId="46194"/>
    <cellStyle name="Output 10 7 2 2 8" xfId="46195"/>
    <cellStyle name="Output 10 7 2 3" xfId="46196"/>
    <cellStyle name="Output 10 7 2 3 2" xfId="46197"/>
    <cellStyle name="Output 10 7 2 4" xfId="46198"/>
    <cellStyle name="Output 10 7 2 5" xfId="46199"/>
    <cellStyle name="Output 10 7 2 6" xfId="46200"/>
    <cellStyle name="Output 10 7 2 7" xfId="46201"/>
    <cellStyle name="Output 10 7 3" xfId="46202"/>
    <cellStyle name="Output 10 7 3 2" xfId="46203"/>
    <cellStyle name="Output 10 7 3 3" xfId="46204"/>
    <cellStyle name="Output 10 7 3 4" xfId="46205"/>
    <cellStyle name="Output 10 7 3 5" xfId="46206"/>
    <cellStyle name="Output 10 7 3 6" xfId="46207"/>
    <cellStyle name="Output 10 7 3 7" xfId="46208"/>
    <cellStyle name="Output 10 7 4" xfId="46209"/>
    <cellStyle name="Output 10 7 5" xfId="46210"/>
    <cellStyle name="Output 10 7 6" xfId="46211"/>
    <cellStyle name="Output 10 7 7" xfId="46212"/>
    <cellStyle name="Output 10 7 8" xfId="46213"/>
    <cellStyle name="Output 10 8" xfId="46214"/>
    <cellStyle name="Output 10 8 2" xfId="46215"/>
    <cellStyle name="Output 10 8 2 2" xfId="46216"/>
    <cellStyle name="Output 10 8 2 3" xfId="46217"/>
    <cellStyle name="Output 10 8 2 4" xfId="46218"/>
    <cellStyle name="Output 10 8 2 5" xfId="46219"/>
    <cellStyle name="Output 10 8 2 6" xfId="46220"/>
    <cellStyle name="Output 10 8 2 7" xfId="46221"/>
    <cellStyle name="Output 10 8 2 8" xfId="46222"/>
    <cellStyle name="Output 10 8 3" xfId="46223"/>
    <cellStyle name="Output 10 8 3 2" xfId="46224"/>
    <cellStyle name="Output 10 8 4" xfId="46225"/>
    <cellStyle name="Output 10 8 5" xfId="46226"/>
    <cellStyle name="Output 10 8 6" xfId="46227"/>
    <cellStyle name="Output 10 8 7" xfId="46228"/>
    <cellStyle name="Output 10 9" xfId="46229"/>
    <cellStyle name="Output 10 9 2" xfId="46230"/>
    <cellStyle name="Output 10 9 3" xfId="46231"/>
    <cellStyle name="Output 10 9 4" xfId="46232"/>
    <cellStyle name="Output 10 9 5" xfId="46233"/>
    <cellStyle name="Output 10 9 6" xfId="46234"/>
    <cellStyle name="Output 10 9 7" xfId="46235"/>
    <cellStyle name="Output 11" xfId="46236"/>
    <cellStyle name="Output 11 10" xfId="46237"/>
    <cellStyle name="Output 11 11" xfId="46238"/>
    <cellStyle name="Output 11 12" xfId="46239"/>
    <cellStyle name="Output 11 13" xfId="46240"/>
    <cellStyle name="Output 11 14" xfId="46241"/>
    <cellStyle name="Output 11 2" xfId="46242"/>
    <cellStyle name="Output 11 2 10" xfId="46243"/>
    <cellStyle name="Output 11 2 11" xfId="46244"/>
    <cellStyle name="Output 11 2 12" xfId="46245"/>
    <cellStyle name="Output 11 2 2" xfId="46246"/>
    <cellStyle name="Output 11 2 2 10" xfId="46247"/>
    <cellStyle name="Output 11 2 2 11" xfId="46248"/>
    <cellStyle name="Output 11 2 2 2" xfId="46249"/>
    <cellStyle name="Output 11 2 2 2 2" xfId="46250"/>
    <cellStyle name="Output 11 2 2 2 2 2" xfId="46251"/>
    <cellStyle name="Output 11 2 2 2 2 2 2" xfId="46252"/>
    <cellStyle name="Output 11 2 2 2 2 2 3" xfId="46253"/>
    <cellStyle name="Output 11 2 2 2 2 2 4" xfId="46254"/>
    <cellStyle name="Output 11 2 2 2 2 2 5" xfId="46255"/>
    <cellStyle name="Output 11 2 2 2 2 2 6" xfId="46256"/>
    <cellStyle name="Output 11 2 2 2 2 2 7" xfId="46257"/>
    <cellStyle name="Output 11 2 2 2 2 2 8" xfId="46258"/>
    <cellStyle name="Output 11 2 2 2 2 3" xfId="46259"/>
    <cellStyle name="Output 11 2 2 2 2 3 2" xfId="46260"/>
    <cellStyle name="Output 11 2 2 2 2 4" xfId="46261"/>
    <cellStyle name="Output 11 2 2 2 2 5" xfId="46262"/>
    <cellStyle name="Output 11 2 2 2 2 6" xfId="46263"/>
    <cellStyle name="Output 11 2 2 2 2 7" xfId="46264"/>
    <cellStyle name="Output 11 2 2 2 3" xfId="46265"/>
    <cellStyle name="Output 11 2 2 2 3 2" xfId="46266"/>
    <cellStyle name="Output 11 2 2 2 3 3" xfId="46267"/>
    <cellStyle name="Output 11 2 2 2 3 4" xfId="46268"/>
    <cellStyle name="Output 11 2 2 2 3 5" xfId="46269"/>
    <cellStyle name="Output 11 2 2 2 3 6" xfId="46270"/>
    <cellStyle name="Output 11 2 2 2 3 7" xfId="46271"/>
    <cellStyle name="Output 11 2 2 2 4" xfId="46272"/>
    <cellStyle name="Output 11 2 2 2 5" xfId="46273"/>
    <cellStyle name="Output 11 2 2 2 6" xfId="46274"/>
    <cellStyle name="Output 11 2 2 2 7" xfId="46275"/>
    <cellStyle name="Output 11 2 2 2 8" xfId="46276"/>
    <cellStyle name="Output 11 2 2 3" xfId="46277"/>
    <cellStyle name="Output 11 2 2 3 2" xfId="46278"/>
    <cellStyle name="Output 11 2 2 3 2 2" xfId="46279"/>
    <cellStyle name="Output 11 2 2 3 2 2 2" xfId="46280"/>
    <cellStyle name="Output 11 2 2 3 2 2 3" xfId="46281"/>
    <cellStyle name="Output 11 2 2 3 2 2 4" xfId="46282"/>
    <cellStyle name="Output 11 2 2 3 2 2 5" xfId="46283"/>
    <cellStyle name="Output 11 2 2 3 2 2 6" xfId="46284"/>
    <cellStyle name="Output 11 2 2 3 2 2 7" xfId="46285"/>
    <cellStyle name="Output 11 2 2 3 2 2 8" xfId="46286"/>
    <cellStyle name="Output 11 2 2 3 2 3" xfId="46287"/>
    <cellStyle name="Output 11 2 2 3 2 3 2" xfId="46288"/>
    <cellStyle name="Output 11 2 2 3 2 4" xfId="46289"/>
    <cellStyle name="Output 11 2 2 3 2 5" xfId="46290"/>
    <cellStyle name="Output 11 2 2 3 2 6" xfId="46291"/>
    <cellStyle name="Output 11 2 2 3 2 7" xfId="46292"/>
    <cellStyle name="Output 11 2 2 3 3" xfId="46293"/>
    <cellStyle name="Output 11 2 2 3 3 2" xfId="46294"/>
    <cellStyle name="Output 11 2 2 3 3 3" xfId="46295"/>
    <cellStyle name="Output 11 2 2 3 3 4" xfId="46296"/>
    <cellStyle name="Output 11 2 2 3 3 5" xfId="46297"/>
    <cellStyle name="Output 11 2 2 3 3 6" xfId="46298"/>
    <cellStyle name="Output 11 2 2 3 3 7" xfId="46299"/>
    <cellStyle name="Output 11 2 2 3 4" xfId="46300"/>
    <cellStyle name="Output 11 2 2 3 5" xfId="46301"/>
    <cellStyle name="Output 11 2 2 3 6" xfId="46302"/>
    <cellStyle name="Output 11 2 2 3 7" xfId="46303"/>
    <cellStyle name="Output 11 2 2 3 8" xfId="46304"/>
    <cellStyle name="Output 11 2 2 4" xfId="46305"/>
    <cellStyle name="Output 11 2 2 4 2" xfId="46306"/>
    <cellStyle name="Output 11 2 2 4 2 2" xfId="46307"/>
    <cellStyle name="Output 11 2 2 4 2 2 2" xfId="46308"/>
    <cellStyle name="Output 11 2 2 4 2 2 3" xfId="46309"/>
    <cellStyle name="Output 11 2 2 4 2 2 4" xfId="46310"/>
    <cellStyle name="Output 11 2 2 4 2 2 5" xfId="46311"/>
    <cellStyle name="Output 11 2 2 4 2 2 6" xfId="46312"/>
    <cellStyle name="Output 11 2 2 4 2 2 7" xfId="46313"/>
    <cellStyle name="Output 11 2 2 4 2 2 8" xfId="46314"/>
    <cellStyle name="Output 11 2 2 4 2 3" xfId="46315"/>
    <cellStyle name="Output 11 2 2 4 2 3 2" xfId="46316"/>
    <cellStyle name="Output 11 2 2 4 2 4" xfId="46317"/>
    <cellStyle name="Output 11 2 2 4 2 5" xfId="46318"/>
    <cellStyle name="Output 11 2 2 4 2 6" xfId="46319"/>
    <cellStyle name="Output 11 2 2 4 2 7" xfId="46320"/>
    <cellStyle name="Output 11 2 2 4 3" xfId="46321"/>
    <cellStyle name="Output 11 2 2 4 3 2" xfId="46322"/>
    <cellStyle name="Output 11 2 2 4 3 3" xfId="46323"/>
    <cellStyle name="Output 11 2 2 4 3 4" xfId="46324"/>
    <cellStyle name="Output 11 2 2 4 3 5" xfId="46325"/>
    <cellStyle name="Output 11 2 2 4 3 6" xfId="46326"/>
    <cellStyle name="Output 11 2 2 4 3 7" xfId="46327"/>
    <cellStyle name="Output 11 2 2 4 4" xfId="46328"/>
    <cellStyle name="Output 11 2 2 4 5" xfId="46329"/>
    <cellStyle name="Output 11 2 2 4 6" xfId="46330"/>
    <cellStyle name="Output 11 2 2 4 7" xfId="46331"/>
    <cellStyle name="Output 11 2 2 4 8" xfId="46332"/>
    <cellStyle name="Output 11 2 2 5" xfId="46333"/>
    <cellStyle name="Output 11 2 2 5 2" xfId="46334"/>
    <cellStyle name="Output 11 2 2 5 2 2" xfId="46335"/>
    <cellStyle name="Output 11 2 2 5 2 3" xfId="46336"/>
    <cellStyle name="Output 11 2 2 5 2 4" xfId="46337"/>
    <cellStyle name="Output 11 2 2 5 2 5" xfId="46338"/>
    <cellStyle name="Output 11 2 2 5 2 6" xfId="46339"/>
    <cellStyle name="Output 11 2 2 5 2 7" xfId="46340"/>
    <cellStyle name="Output 11 2 2 5 2 8" xfId="46341"/>
    <cellStyle name="Output 11 2 2 5 3" xfId="46342"/>
    <cellStyle name="Output 11 2 2 5 3 2" xfId="46343"/>
    <cellStyle name="Output 11 2 2 5 4" xfId="46344"/>
    <cellStyle name="Output 11 2 2 5 5" xfId="46345"/>
    <cellStyle name="Output 11 2 2 5 6" xfId="46346"/>
    <cellStyle name="Output 11 2 2 5 7" xfId="46347"/>
    <cellStyle name="Output 11 2 2 6" xfId="46348"/>
    <cellStyle name="Output 11 2 2 6 2" xfId="46349"/>
    <cellStyle name="Output 11 2 2 6 3" xfId="46350"/>
    <cellStyle name="Output 11 2 2 6 4" xfId="46351"/>
    <cellStyle name="Output 11 2 2 6 5" xfId="46352"/>
    <cellStyle name="Output 11 2 2 6 6" xfId="46353"/>
    <cellStyle name="Output 11 2 2 6 7" xfId="46354"/>
    <cellStyle name="Output 11 2 2 7" xfId="46355"/>
    <cellStyle name="Output 11 2 2 8" xfId="46356"/>
    <cellStyle name="Output 11 2 2 9" xfId="46357"/>
    <cellStyle name="Output 11 2 3" xfId="46358"/>
    <cellStyle name="Output 11 2 3 2" xfId="46359"/>
    <cellStyle name="Output 11 2 3 2 2" xfId="46360"/>
    <cellStyle name="Output 11 2 3 2 2 2" xfId="46361"/>
    <cellStyle name="Output 11 2 3 2 2 3" xfId="46362"/>
    <cellStyle name="Output 11 2 3 2 2 4" xfId="46363"/>
    <cellStyle name="Output 11 2 3 2 2 5" xfId="46364"/>
    <cellStyle name="Output 11 2 3 2 2 6" xfId="46365"/>
    <cellStyle name="Output 11 2 3 2 2 7" xfId="46366"/>
    <cellStyle name="Output 11 2 3 2 2 8" xfId="46367"/>
    <cellStyle name="Output 11 2 3 2 3" xfId="46368"/>
    <cellStyle name="Output 11 2 3 2 3 2" xfId="46369"/>
    <cellStyle name="Output 11 2 3 2 4" xfId="46370"/>
    <cellStyle name="Output 11 2 3 2 5" xfId="46371"/>
    <cellStyle name="Output 11 2 3 2 6" xfId="46372"/>
    <cellStyle name="Output 11 2 3 2 7" xfId="46373"/>
    <cellStyle name="Output 11 2 3 3" xfId="46374"/>
    <cellStyle name="Output 11 2 3 3 2" xfId="46375"/>
    <cellStyle name="Output 11 2 3 3 3" xfId="46376"/>
    <cellStyle name="Output 11 2 3 3 4" xfId="46377"/>
    <cellStyle name="Output 11 2 3 3 5" xfId="46378"/>
    <cellStyle name="Output 11 2 3 3 6" xfId="46379"/>
    <cellStyle name="Output 11 2 3 3 7" xfId="46380"/>
    <cellStyle name="Output 11 2 3 4" xfId="46381"/>
    <cellStyle name="Output 11 2 3 5" xfId="46382"/>
    <cellStyle name="Output 11 2 3 6" xfId="46383"/>
    <cellStyle name="Output 11 2 3 7" xfId="46384"/>
    <cellStyle name="Output 11 2 3 8" xfId="46385"/>
    <cellStyle name="Output 11 2 4" xfId="46386"/>
    <cellStyle name="Output 11 2 4 2" xfId="46387"/>
    <cellStyle name="Output 11 2 4 2 2" xfId="46388"/>
    <cellStyle name="Output 11 2 4 2 2 2" xfId="46389"/>
    <cellStyle name="Output 11 2 4 2 2 3" xfId="46390"/>
    <cellStyle name="Output 11 2 4 2 2 4" xfId="46391"/>
    <cellStyle name="Output 11 2 4 2 2 5" xfId="46392"/>
    <cellStyle name="Output 11 2 4 2 2 6" xfId="46393"/>
    <cellStyle name="Output 11 2 4 2 2 7" xfId="46394"/>
    <cellStyle name="Output 11 2 4 2 2 8" xfId="46395"/>
    <cellStyle name="Output 11 2 4 2 3" xfId="46396"/>
    <cellStyle name="Output 11 2 4 2 3 2" xfId="46397"/>
    <cellStyle name="Output 11 2 4 2 4" xfId="46398"/>
    <cellStyle name="Output 11 2 4 2 5" xfId="46399"/>
    <cellStyle name="Output 11 2 4 2 6" xfId="46400"/>
    <cellStyle name="Output 11 2 4 2 7" xfId="46401"/>
    <cellStyle name="Output 11 2 4 3" xfId="46402"/>
    <cellStyle name="Output 11 2 4 3 2" xfId="46403"/>
    <cellStyle name="Output 11 2 4 3 3" xfId="46404"/>
    <cellStyle name="Output 11 2 4 3 4" xfId="46405"/>
    <cellStyle name="Output 11 2 4 3 5" xfId="46406"/>
    <cellStyle name="Output 11 2 4 3 6" xfId="46407"/>
    <cellStyle name="Output 11 2 4 3 7" xfId="46408"/>
    <cellStyle name="Output 11 2 4 4" xfId="46409"/>
    <cellStyle name="Output 11 2 4 5" xfId="46410"/>
    <cellStyle name="Output 11 2 4 6" xfId="46411"/>
    <cellStyle name="Output 11 2 4 7" xfId="46412"/>
    <cellStyle name="Output 11 2 4 8" xfId="46413"/>
    <cellStyle name="Output 11 2 5" xfId="46414"/>
    <cellStyle name="Output 11 2 5 2" xfId="46415"/>
    <cellStyle name="Output 11 2 5 2 2" xfId="46416"/>
    <cellStyle name="Output 11 2 5 2 2 2" xfId="46417"/>
    <cellStyle name="Output 11 2 5 2 2 3" xfId="46418"/>
    <cellStyle name="Output 11 2 5 2 2 4" xfId="46419"/>
    <cellStyle name="Output 11 2 5 2 2 5" xfId="46420"/>
    <cellStyle name="Output 11 2 5 2 2 6" xfId="46421"/>
    <cellStyle name="Output 11 2 5 2 2 7" xfId="46422"/>
    <cellStyle name="Output 11 2 5 2 2 8" xfId="46423"/>
    <cellStyle name="Output 11 2 5 2 3" xfId="46424"/>
    <cellStyle name="Output 11 2 5 2 3 2" xfId="46425"/>
    <cellStyle name="Output 11 2 5 2 4" xfId="46426"/>
    <cellStyle name="Output 11 2 5 2 5" xfId="46427"/>
    <cellStyle name="Output 11 2 5 2 6" xfId="46428"/>
    <cellStyle name="Output 11 2 5 2 7" xfId="46429"/>
    <cellStyle name="Output 11 2 5 3" xfId="46430"/>
    <cellStyle name="Output 11 2 5 3 2" xfId="46431"/>
    <cellStyle name="Output 11 2 5 3 3" xfId="46432"/>
    <cellStyle name="Output 11 2 5 3 4" xfId="46433"/>
    <cellStyle name="Output 11 2 5 3 5" xfId="46434"/>
    <cellStyle name="Output 11 2 5 3 6" xfId="46435"/>
    <cellStyle name="Output 11 2 5 3 7" xfId="46436"/>
    <cellStyle name="Output 11 2 5 4" xfId="46437"/>
    <cellStyle name="Output 11 2 5 5" xfId="46438"/>
    <cellStyle name="Output 11 2 5 6" xfId="46439"/>
    <cellStyle name="Output 11 2 5 7" xfId="46440"/>
    <cellStyle name="Output 11 2 5 8" xfId="46441"/>
    <cellStyle name="Output 11 2 6" xfId="46442"/>
    <cellStyle name="Output 11 2 6 2" xfId="46443"/>
    <cellStyle name="Output 11 2 6 2 2" xfId="46444"/>
    <cellStyle name="Output 11 2 6 2 3" xfId="46445"/>
    <cellStyle name="Output 11 2 6 2 4" xfId="46446"/>
    <cellStyle name="Output 11 2 6 2 5" xfId="46447"/>
    <cellStyle name="Output 11 2 6 2 6" xfId="46448"/>
    <cellStyle name="Output 11 2 6 2 7" xfId="46449"/>
    <cellStyle name="Output 11 2 6 2 8" xfId="46450"/>
    <cellStyle name="Output 11 2 6 3" xfId="46451"/>
    <cellStyle name="Output 11 2 6 3 2" xfId="46452"/>
    <cellStyle name="Output 11 2 6 4" xfId="46453"/>
    <cellStyle name="Output 11 2 6 5" xfId="46454"/>
    <cellStyle name="Output 11 2 6 6" xfId="46455"/>
    <cellStyle name="Output 11 2 6 7" xfId="46456"/>
    <cellStyle name="Output 11 2 7" xfId="46457"/>
    <cellStyle name="Output 11 2 7 2" xfId="46458"/>
    <cellStyle name="Output 11 2 7 3" xfId="46459"/>
    <cellStyle name="Output 11 2 7 4" xfId="46460"/>
    <cellStyle name="Output 11 2 7 5" xfId="46461"/>
    <cellStyle name="Output 11 2 7 6" xfId="46462"/>
    <cellStyle name="Output 11 2 7 7" xfId="46463"/>
    <cellStyle name="Output 11 2 8" xfId="46464"/>
    <cellStyle name="Output 11 2 9" xfId="46465"/>
    <cellStyle name="Output 11 3" xfId="46466"/>
    <cellStyle name="Output 11 3 10" xfId="46467"/>
    <cellStyle name="Output 11 3 11" xfId="46468"/>
    <cellStyle name="Output 11 3 2" xfId="46469"/>
    <cellStyle name="Output 11 3 2 2" xfId="46470"/>
    <cellStyle name="Output 11 3 2 2 2" xfId="46471"/>
    <cellStyle name="Output 11 3 2 2 2 2" xfId="46472"/>
    <cellStyle name="Output 11 3 2 2 2 3" xfId="46473"/>
    <cellStyle name="Output 11 3 2 2 2 4" xfId="46474"/>
    <cellStyle name="Output 11 3 2 2 2 5" xfId="46475"/>
    <cellStyle name="Output 11 3 2 2 2 6" xfId="46476"/>
    <cellStyle name="Output 11 3 2 2 2 7" xfId="46477"/>
    <cellStyle name="Output 11 3 2 2 2 8" xfId="46478"/>
    <cellStyle name="Output 11 3 2 2 3" xfId="46479"/>
    <cellStyle name="Output 11 3 2 2 3 2" xfId="46480"/>
    <cellStyle name="Output 11 3 2 2 4" xfId="46481"/>
    <cellStyle name="Output 11 3 2 2 5" xfId="46482"/>
    <cellStyle name="Output 11 3 2 2 6" xfId="46483"/>
    <cellStyle name="Output 11 3 2 2 7" xfId="46484"/>
    <cellStyle name="Output 11 3 2 3" xfId="46485"/>
    <cellStyle name="Output 11 3 2 3 2" xfId="46486"/>
    <cellStyle name="Output 11 3 2 3 3" xfId="46487"/>
    <cellStyle name="Output 11 3 2 3 4" xfId="46488"/>
    <cellStyle name="Output 11 3 2 3 5" xfId="46489"/>
    <cellStyle name="Output 11 3 2 3 6" xfId="46490"/>
    <cellStyle name="Output 11 3 2 3 7" xfId="46491"/>
    <cellStyle name="Output 11 3 2 4" xfId="46492"/>
    <cellStyle name="Output 11 3 2 5" xfId="46493"/>
    <cellStyle name="Output 11 3 2 6" xfId="46494"/>
    <cellStyle name="Output 11 3 2 7" xfId="46495"/>
    <cellStyle name="Output 11 3 2 8" xfId="46496"/>
    <cellStyle name="Output 11 3 3" xfId="46497"/>
    <cellStyle name="Output 11 3 3 2" xfId="46498"/>
    <cellStyle name="Output 11 3 3 2 2" xfId="46499"/>
    <cellStyle name="Output 11 3 3 2 2 2" xfId="46500"/>
    <cellStyle name="Output 11 3 3 2 2 3" xfId="46501"/>
    <cellStyle name="Output 11 3 3 2 2 4" xfId="46502"/>
    <cellStyle name="Output 11 3 3 2 2 5" xfId="46503"/>
    <cellStyle name="Output 11 3 3 2 2 6" xfId="46504"/>
    <cellStyle name="Output 11 3 3 2 2 7" xfId="46505"/>
    <cellStyle name="Output 11 3 3 2 2 8" xfId="46506"/>
    <cellStyle name="Output 11 3 3 2 3" xfId="46507"/>
    <cellStyle name="Output 11 3 3 2 3 2" xfId="46508"/>
    <cellStyle name="Output 11 3 3 2 4" xfId="46509"/>
    <cellStyle name="Output 11 3 3 2 5" xfId="46510"/>
    <cellStyle name="Output 11 3 3 2 6" xfId="46511"/>
    <cellStyle name="Output 11 3 3 2 7" xfId="46512"/>
    <cellStyle name="Output 11 3 3 3" xfId="46513"/>
    <cellStyle name="Output 11 3 3 3 2" xfId="46514"/>
    <cellStyle name="Output 11 3 3 3 3" xfId="46515"/>
    <cellStyle name="Output 11 3 3 3 4" xfId="46516"/>
    <cellStyle name="Output 11 3 3 3 5" xfId="46517"/>
    <cellStyle name="Output 11 3 3 3 6" xfId="46518"/>
    <cellStyle name="Output 11 3 3 3 7" xfId="46519"/>
    <cellStyle name="Output 11 3 3 4" xfId="46520"/>
    <cellStyle name="Output 11 3 3 5" xfId="46521"/>
    <cellStyle name="Output 11 3 3 6" xfId="46522"/>
    <cellStyle name="Output 11 3 3 7" xfId="46523"/>
    <cellStyle name="Output 11 3 3 8" xfId="46524"/>
    <cellStyle name="Output 11 3 4" xfId="46525"/>
    <cellStyle name="Output 11 3 4 2" xfId="46526"/>
    <cellStyle name="Output 11 3 4 2 2" xfId="46527"/>
    <cellStyle name="Output 11 3 4 2 2 2" xfId="46528"/>
    <cellStyle name="Output 11 3 4 2 2 3" xfId="46529"/>
    <cellStyle name="Output 11 3 4 2 2 4" xfId="46530"/>
    <cellStyle name="Output 11 3 4 2 2 5" xfId="46531"/>
    <cellStyle name="Output 11 3 4 2 2 6" xfId="46532"/>
    <cellStyle name="Output 11 3 4 2 2 7" xfId="46533"/>
    <cellStyle name="Output 11 3 4 2 2 8" xfId="46534"/>
    <cellStyle name="Output 11 3 4 2 3" xfId="46535"/>
    <cellStyle name="Output 11 3 4 2 3 2" xfId="46536"/>
    <cellStyle name="Output 11 3 4 2 4" xfId="46537"/>
    <cellStyle name="Output 11 3 4 2 5" xfId="46538"/>
    <cellStyle name="Output 11 3 4 2 6" xfId="46539"/>
    <cellStyle name="Output 11 3 4 2 7" xfId="46540"/>
    <cellStyle name="Output 11 3 4 3" xfId="46541"/>
    <cellStyle name="Output 11 3 4 3 2" xfId="46542"/>
    <cellStyle name="Output 11 3 4 3 3" xfId="46543"/>
    <cellStyle name="Output 11 3 4 3 4" xfId="46544"/>
    <cellStyle name="Output 11 3 4 3 5" xfId="46545"/>
    <cellStyle name="Output 11 3 4 3 6" xfId="46546"/>
    <cellStyle name="Output 11 3 4 3 7" xfId="46547"/>
    <cellStyle name="Output 11 3 4 4" xfId="46548"/>
    <cellStyle name="Output 11 3 4 5" xfId="46549"/>
    <cellStyle name="Output 11 3 4 6" xfId="46550"/>
    <cellStyle name="Output 11 3 4 7" xfId="46551"/>
    <cellStyle name="Output 11 3 4 8" xfId="46552"/>
    <cellStyle name="Output 11 3 5" xfId="46553"/>
    <cellStyle name="Output 11 3 5 2" xfId="46554"/>
    <cellStyle name="Output 11 3 5 2 2" xfId="46555"/>
    <cellStyle name="Output 11 3 5 2 3" xfId="46556"/>
    <cellStyle name="Output 11 3 5 2 4" xfId="46557"/>
    <cellStyle name="Output 11 3 5 2 5" xfId="46558"/>
    <cellStyle name="Output 11 3 5 2 6" xfId="46559"/>
    <cellStyle name="Output 11 3 5 2 7" xfId="46560"/>
    <cellStyle name="Output 11 3 5 2 8" xfId="46561"/>
    <cellStyle name="Output 11 3 5 3" xfId="46562"/>
    <cellStyle name="Output 11 3 5 3 2" xfId="46563"/>
    <cellStyle name="Output 11 3 5 4" xfId="46564"/>
    <cellStyle name="Output 11 3 5 5" xfId="46565"/>
    <cellStyle name="Output 11 3 5 6" xfId="46566"/>
    <cellStyle name="Output 11 3 5 7" xfId="46567"/>
    <cellStyle name="Output 11 3 6" xfId="46568"/>
    <cellStyle name="Output 11 3 6 2" xfId="46569"/>
    <cellStyle name="Output 11 3 6 3" xfId="46570"/>
    <cellStyle name="Output 11 3 6 4" xfId="46571"/>
    <cellStyle name="Output 11 3 6 5" xfId="46572"/>
    <cellStyle name="Output 11 3 6 6" xfId="46573"/>
    <cellStyle name="Output 11 3 6 7" xfId="46574"/>
    <cellStyle name="Output 11 3 7" xfId="46575"/>
    <cellStyle name="Output 11 3 8" xfId="46576"/>
    <cellStyle name="Output 11 3 9" xfId="46577"/>
    <cellStyle name="Output 11 4" xfId="46578"/>
    <cellStyle name="Output 11 4 10" xfId="46579"/>
    <cellStyle name="Output 11 4 11" xfId="46580"/>
    <cellStyle name="Output 11 4 2" xfId="46581"/>
    <cellStyle name="Output 11 4 2 2" xfId="46582"/>
    <cellStyle name="Output 11 4 2 2 2" xfId="46583"/>
    <cellStyle name="Output 11 4 2 2 2 2" xfId="46584"/>
    <cellStyle name="Output 11 4 2 2 2 3" xfId="46585"/>
    <cellStyle name="Output 11 4 2 2 2 4" xfId="46586"/>
    <cellStyle name="Output 11 4 2 2 2 5" xfId="46587"/>
    <cellStyle name="Output 11 4 2 2 2 6" xfId="46588"/>
    <cellStyle name="Output 11 4 2 2 2 7" xfId="46589"/>
    <cellStyle name="Output 11 4 2 2 2 8" xfId="46590"/>
    <cellStyle name="Output 11 4 2 2 3" xfId="46591"/>
    <cellStyle name="Output 11 4 2 2 3 2" xfId="46592"/>
    <cellStyle name="Output 11 4 2 2 4" xfId="46593"/>
    <cellStyle name="Output 11 4 2 2 5" xfId="46594"/>
    <cellStyle name="Output 11 4 2 2 6" xfId="46595"/>
    <cellStyle name="Output 11 4 2 2 7" xfId="46596"/>
    <cellStyle name="Output 11 4 2 3" xfId="46597"/>
    <cellStyle name="Output 11 4 2 3 2" xfId="46598"/>
    <cellStyle name="Output 11 4 2 3 3" xfId="46599"/>
    <cellStyle name="Output 11 4 2 3 4" xfId="46600"/>
    <cellStyle name="Output 11 4 2 3 5" xfId="46601"/>
    <cellStyle name="Output 11 4 2 3 6" xfId="46602"/>
    <cellStyle name="Output 11 4 2 3 7" xfId="46603"/>
    <cellStyle name="Output 11 4 2 4" xfId="46604"/>
    <cellStyle name="Output 11 4 2 5" xfId="46605"/>
    <cellStyle name="Output 11 4 2 6" xfId="46606"/>
    <cellStyle name="Output 11 4 2 7" xfId="46607"/>
    <cellStyle name="Output 11 4 2 8" xfId="46608"/>
    <cellStyle name="Output 11 4 3" xfId="46609"/>
    <cellStyle name="Output 11 4 3 2" xfId="46610"/>
    <cellStyle name="Output 11 4 3 2 2" xfId="46611"/>
    <cellStyle name="Output 11 4 3 2 2 2" xfId="46612"/>
    <cellStyle name="Output 11 4 3 2 2 3" xfId="46613"/>
    <cellStyle name="Output 11 4 3 2 2 4" xfId="46614"/>
    <cellStyle name="Output 11 4 3 2 2 5" xfId="46615"/>
    <cellStyle name="Output 11 4 3 2 2 6" xfId="46616"/>
    <cellStyle name="Output 11 4 3 2 2 7" xfId="46617"/>
    <cellStyle name="Output 11 4 3 2 2 8" xfId="46618"/>
    <cellStyle name="Output 11 4 3 2 3" xfId="46619"/>
    <cellStyle name="Output 11 4 3 2 3 2" xfId="46620"/>
    <cellStyle name="Output 11 4 3 2 4" xfId="46621"/>
    <cellStyle name="Output 11 4 3 2 5" xfId="46622"/>
    <cellStyle name="Output 11 4 3 2 6" xfId="46623"/>
    <cellStyle name="Output 11 4 3 2 7" xfId="46624"/>
    <cellStyle name="Output 11 4 3 3" xfId="46625"/>
    <cellStyle name="Output 11 4 3 3 2" xfId="46626"/>
    <cellStyle name="Output 11 4 3 3 3" xfId="46627"/>
    <cellStyle name="Output 11 4 3 3 4" xfId="46628"/>
    <cellStyle name="Output 11 4 3 3 5" xfId="46629"/>
    <cellStyle name="Output 11 4 3 3 6" xfId="46630"/>
    <cellStyle name="Output 11 4 3 3 7" xfId="46631"/>
    <cellStyle name="Output 11 4 3 4" xfId="46632"/>
    <cellStyle name="Output 11 4 3 5" xfId="46633"/>
    <cellStyle name="Output 11 4 3 6" xfId="46634"/>
    <cellStyle name="Output 11 4 3 7" xfId="46635"/>
    <cellStyle name="Output 11 4 3 8" xfId="46636"/>
    <cellStyle name="Output 11 4 4" xfId="46637"/>
    <cellStyle name="Output 11 4 4 2" xfId="46638"/>
    <cellStyle name="Output 11 4 4 2 2" xfId="46639"/>
    <cellStyle name="Output 11 4 4 2 2 2" xfId="46640"/>
    <cellStyle name="Output 11 4 4 2 2 3" xfId="46641"/>
    <cellStyle name="Output 11 4 4 2 2 4" xfId="46642"/>
    <cellStyle name="Output 11 4 4 2 2 5" xfId="46643"/>
    <cellStyle name="Output 11 4 4 2 2 6" xfId="46644"/>
    <cellStyle name="Output 11 4 4 2 2 7" xfId="46645"/>
    <cellStyle name="Output 11 4 4 2 2 8" xfId="46646"/>
    <cellStyle name="Output 11 4 4 2 3" xfId="46647"/>
    <cellStyle name="Output 11 4 4 2 3 2" xfId="46648"/>
    <cellStyle name="Output 11 4 4 2 4" xfId="46649"/>
    <cellStyle name="Output 11 4 4 2 5" xfId="46650"/>
    <cellStyle name="Output 11 4 4 2 6" xfId="46651"/>
    <cellStyle name="Output 11 4 4 2 7" xfId="46652"/>
    <cellStyle name="Output 11 4 4 3" xfId="46653"/>
    <cellStyle name="Output 11 4 4 3 2" xfId="46654"/>
    <cellStyle name="Output 11 4 4 3 3" xfId="46655"/>
    <cellStyle name="Output 11 4 4 3 4" xfId="46656"/>
    <cellStyle name="Output 11 4 4 3 5" xfId="46657"/>
    <cellStyle name="Output 11 4 4 3 6" xfId="46658"/>
    <cellStyle name="Output 11 4 4 3 7" xfId="46659"/>
    <cellStyle name="Output 11 4 4 4" xfId="46660"/>
    <cellStyle name="Output 11 4 4 5" xfId="46661"/>
    <cellStyle name="Output 11 4 4 6" xfId="46662"/>
    <cellStyle name="Output 11 4 4 7" xfId="46663"/>
    <cellStyle name="Output 11 4 4 8" xfId="46664"/>
    <cellStyle name="Output 11 4 5" xfId="46665"/>
    <cellStyle name="Output 11 4 5 2" xfId="46666"/>
    <cellStyle name="Output 11 4 5 2 2" xfId="46667"/>
    <cellStyle name="Output 11 4 5 2 3" xfId="46668"/>
    <cellStyle name="Output 11 4 5 2 4" xfId="46669"/>
    <cellStyle name="Output 11 4 5 2 5" xfId="46670"/>
    <cellStyle name="Output 11 4 5 2 6" xfId="46671"/>
    <cellStyle name="Output 11 4 5 2 7" xfId="46672"/>
    <cellStyle name="Output 11 4 5 2 8" xfId="46673"/>
    <cellStyle name="Output 11 4 5 3" xfId="46674"/>
    <cellStyle name="Output 11 4 5 3 2" xfId="46675"/>
    <cellStyle name="Output 11 4 5 4" xfId="46676"/>
    <cellStyle name="Output 11 4 5 5" xfId="46677"/>
    <cellStyle name="Output 11 4 5 6" xfId="46678"/>
    <cellStyle name="Output 11 4 5 7" xfId="46679"/>
    <cellStyle name="Output 11 4 6" xfId="46680"/>
    <cellStyle name="Output 11 4 6 2" xfId="46681"/>
    <cellStyle name="Output 11 4 6 3" xfId="46682"/>
    <cellStyle name="Output 11 4 6 4" xfId="46683"/>
    <cellStyle name="Output 11 4 6 5" xfId="46684"/>
    <cellStyle name="Output 11 4 6 6" xfId="46685"/>
    <cellStyle name="Output 11 4 6 7" xfId="46686"/>
    <cellStyle name="Output 11 4 7" xfId="46687"/>
    <cellStyle name="Output 11 4 8" xfId="46688"/>
    <cellStyle name="Output 11 4 9" xfId="46689"/>
    <cellStyle name="Output 11 5" xfId="46690"/>
    <cellStyle name="Output 11 5 2" xfId="46691"/>
    <cellStyle name="Output 11 5 2 2" xfId="46692"/>
    <cellStyle name="Output 11 5 2 2 2" xfId="46693"/>
    <cellStyle name="Output 11 5 2 2 3" xfId="46694"/>
    <cellStyle name="Output 11 5 2 2 4" xfId="46695"/>
    <cellStyle name="Output 11 5 2 2 5" xfId="46696"/>
    <cellStyle name="Output 11 5 2 2 6" xfId="46697"/>
    <cellStyle name="Output 11 5 2 2 7" xfId="46698"/>
    <cellStyle name="Output 11 5 2 2 8" xfId="46699"/>
    <cellStyle name="Output 11 5 2 3" xfId="46700"/>
    <cellStyle name="Output 11 5 2 3 2" xfId="46701"/>
    <cellStyle name="Output 11 5 2 4" xfId="46702"/>
    <cellStyle name="Output 11 5 2 5" xfId="46703"/>
    <cellStyle name="Output 11 5 2 6" xfId="46704"/>
    <cellStyle name="Output 11 5 2 7" xfId="46705"/>
    <cellStyle name="Output 11 5 3" xfId="46706"/>
    <cellStyle name="Output 11 5 3 2" xfId="46707"/>
    <cellStyle name="Output 11 5 3 3" xfId="46708"/>
    <cellStyle name="Output 11 5 3 4" xfId="46709"/>
    <cellStyle name="Output 11 5 3 5" xfId="46710"/>
    <cellStyle name="Output 11 5 3 6" xfId="46711"/>
    <cellStyle name="Output 11 5 3 7" xfId="46712"/>
    <cellStyle name="Output 11 5 4" xfId="46713"/>
    <cellStyle name="Output 11 5 5" xfId="46714"/>
    <cellStyle name="Output 11 5 6" xfId="46715"/>
    <cellStyle name="Output 11 5 7" xfId="46716"/>
    <cellStyle name="Output 11 5 8" xfId="46717"/>
    <cellStyle name="Output 11 6" xfId="46718"/>
    <cellStyle name="Output 11 6 2" xfId="46719"/>
    <cellStyle name="Output 11 6 2 2" xfId="46720"/>
    <cellStyle name="Output 11 6 2 2 2" xfId="46721"/>
    <cellStyle name="Output 11 6 2 2 3" xfId="46722"/>
    <cellStyle name="Output 11 6 2 2 4" xfId="46723"/>
    <cellStyle name="Output 11 6 2 2 5" xfId="46724"/>
    <cellStyle name="Output 11 6 2 2 6" xfId="46725"/>
    <cellStyle name="Output 11 6 2 2 7" xfId="46726"/>
    <cellStyle name="Output 11 6 2 2 8" xfId="46727"/>
    <cellStyle name="Output 11 6 2 3" xfId="46728"/>
    <cellStyle name="Output 11 6 2 3 2" xfId="46729"/>
    <cellStyle name="Output 11 6 2 4" xfId="46730"/>
    <cellStyle name="Output 11 6 2 5" xfId="46731"/>
    <cellStyle name="Output 11 6 2 6" xfId="46732"/>
    <cellStyle name="Output 11 6 2 7" xfId="46733"/>
    <cellStyle name="Output 11 6 3" xfId="46734"/>
    <cellStyle name="Output 11 6 3 2" xfId="46735"/>
    <cellStyle name="Output 11 6 3 3" xfId="46736"/>
    <cellStyle name="Output 11 6 3 4" xfId="46737"/>
    <cellStyle name="Output 11 6 3 5" xfId="46738"/>
    <cellStyle name="Output 11 6 3 6" xfId="46739"/>
    <cellStyle name="Output 11 6 3 7" xfId="46740"/>
    <cellStyle name="Output 11 6 4" xfId="46741"/>
    <cellStyle name="Output 11 6 5" xfId="46742"/>
    <cellStyle name="Output 11 6 6" xfId="46743"/>
    <cellStyle name="Output 11 6 7" xfId="46744"/>
    <cellStyle name="Output 11 6 8" xfId="46745"/>
    <cellStyle name="Output 11 7" xfId="46746"/>
    <cellStyle name="Output 11 7 2" xfId="46747"/>
    <cellStyle name="Output 11 7 2 2" xfId="46748"/>
    <cellStyle name="Output 11 7 2 2 2" xfId="46749"/>
    <cellStyle name="Output 11 7 2 2 3" xfId="46750"/>
    <cellStyle name="Output 11 7 2 2 4" xfId="46751"/>
    <cellStyle name="Output 11 7 2 2 5" xfId="46752"/>
    <cellStyle name="Output 11 7 2 2 6" xfId="46753"/>
    <cellStyle name="Output 11 7 2 2 7" xfId="46754"/>
    <cellStyle name="Output 11 7 2 2 8" xfId="46755"/>
    <cellStyle name="Output 11 7 2 3" xfId="46756"/>
    <cellStyle name="Output 11 7 2 3 2" xfId="46757"/>
    <cellStyle name="Output 11 7 2 4" xfId="46758"/>
    <cellStyle name="Output 11 7 2 5" xfId="46759"/>
    <cellStyle name="Output 11 7 2 6" xfId="46760"/>
    <cellStyle name="Output 11 7 2 7" xfId="46761"/>
    <cellStyle name="Output 11 7 3" xfId="46762"/>
    <cellStyle name="Output 11 7 3 2" xfId="46763"/>
    <cellStyle name="Output 11 7 3 3" xfId="46764"/>
    <cellStyle name="Output 11 7 3 4" xfId="46765"/>
    <cellStyle name="Output 11 7 3 5" xfId="46766"/>
    <cellStyle name="Output 11 7 3 6" xfId="46767"/>
    <cellStyle name="Output 11 7 3 7" xfId="46768"/>
    <cellStyle name="Output 11 7 4" xfId="46769"/>
    <cellStyle name="Output 11 7 5" xfId="46770"/>
    <cellStyle name="Output 11 7 6" xfId="46771"/>
    <cellStyle name="Output 11 7 7" xfId="46772"/>
    <cellStyle name="Output 11 7 8" xfId="46773"/>
    <cellStyle name="Output 11 8" xfId="46774"/>
    <cellStyle name="Output 11 8 2" xfId="46775"/>
    <cellStyle name="Output 11 8 2 2" xfId="46776"/>
    <cellStyle name="Output 11 8 2 3" xfId="46777"/>
    <cellStyle name="Output 11 8 2 4" xfId="46778"/>
    <cellStyle name="Output 11 8 2 5" xfId="46779"/>
    <cellStyle name="Output 11 8 2 6" xfId="46780"/>
    <cellStyle name="Output 11 8 2 7" xfId="46781"/>
    <cellStyle name="Output 11 8 2 8" xfId="46782"/>
    <cellStyle name="Output 11 8 3" xfId="46783"/>
    <cellStyle name="Output 11 8 3 2" xfId="46784"/>
    <cellStyle name="Output 11 8 4" xfId="46785"/>
    <cellStyle name="Output 11 8 5" xfId="46786"/>
    <cellStyle name="Output 11 8 6" xfId="46787"/>
    <cellStyle name="Output 11 8 7" xfId="46788"/>
    <cellStyle name="Output 11 9" xfId="46789"/>
    <cellStyle name="Output 11 9 2" xfId="46790"/>
    <cellStyle name="Output 11 9 3" xfId="46791"/>
    <cellStyle name="Output 11 9 4" xfId="46792"/>
    <cellStyle name="Output 11 9 5" xfId="46793"/>
    <cellStyle name="Output 11 9 6" xfId="46794"/>
    <cellStyle name="Output 11 9 7" xfId="46795"/>
    <cellStyle name="Output 12" xfId="46796"/>
    <cellStyle name="Output 12 10" xfId="46797"/>
    <cellStyle name="Output 12 11" xfId="46798"/>
    <cellStyle name="Output 12 12" xfId="46799"/>
    <cellStyle name="Output 12 13" xfId="46800"/>
    <cellStyle name="Output 12 14" xfId="46801"/>
    <cellStyle name="Output 12 2" xfId="46802"/>
    <cellStyle name="Output 12 2 10" xfId="46803"/>
    <cellStyle name="Output 12 2 11" xfId="46804"/>
    <cellStyle name="Output 12 2 12" xfId="46805"/>
    <cellStyle name="Output 12 2 2" xfId="46806"/>
    <cellStyle name="Output 12 2 2 10" xfId="46807"/>
    <cellStyle name="Output 12 2 2 11" xfId="46808"/>
    <cellStyle name="Output 12 2 2 2" xfId="46809"/>
    <cellStyle name="Output 12 2 2 2 2" xfId="46810"/>
    <cellStyle name="Output 12 2 2 2 2 2" xfId="46811"/>
    <cellStyle name="Output 12 2 2 2 2 2 2" xfId="46812"/>
    <cellStyle name="Output 12 2 2 2 2 2 3" xfId="46813"/>
    <cellStyle name="Output 12 2 2 2 2 2 4" xfId="46814"/>
    <cellStyle name="Output 12 2 2 2 2 2 5" xfId="46815"/>
    <cellStyle name="Output 12 2 2 2 2 2 6" xfId="46816"/>
    <cellStyle name="Output 12 2 2 2 2 2 7" xfId="46817"/>
    <cellStyle name="Output 12 2 2 2 2 2 8" xfId="46818"/>
    <cellStyle name="Output 12 2 2 2 2 3" xfId="46819"/>
    <cellStyle name="Output 12 2 2 2 2 3 2" xfId="46820"/>
    <cellStyle name="Output 12 2 2 2 2 4" xfId="46821"/>
    <cellStyle name="Output 12 2 2 2 2 5" xfId="46822"/>
    <cellStyle name="Output 12 2 2 2 2 6" xfId="46823"/>
    <cellStyle name="Output 12 2 2 2 2 7" xfId="46824"/>
    <cellStyle name="Output 12 2 2 2 3" xfId="46825"/>
    <cellStyle name="Output 12 2 2 2 3 2" xfId="46826"/>
    <cellStyle name="Output 12 2 2 2 3 3" xfId="46827"/>
    <cellStyle name="Output 12 2 2 2 3 4" xfId="46828"/>
    <cellStyle name="Output 12 2 2 2 3 5" xfId="46829"/>
    <cellStyle name="Output 12 2 2 2 3 6" xfId="46830"/>
    <cellStyle name="Output 12 2 2 2 3 7" xfId="46831"/>
    <cellStyle name="Output 12 2 2 2 4" xfId="46832"/>
    <cellStyle name="Output 12 2 2 2 5" xfId="46833"/>
    <cellStyle name="Output 12 2 2 2 6" xfId="46834"/>
    <cellStyle name="Output 12 2 2 2 7" xfId="46835"/>
    <cellStyle name="Output 12 2 2 2 8" xfId="46836"/>
    <cellStyle name="Output 12 2 2 3" xfId="46837"/>
    <cellStyle name="Output 12 2 2 3 2" xfId="46838"/>
    <cellStyle name="Output 12 2 2 3 2 2" xfId="46839"/>
    <cellStyle name="Output 12 2 2 3 2 2 2" xfId="46840"/>
    <cellStyle name="Output 12 2 2 3 2 2 3" xfId="46841"/>
    <cellStyle name="Output 12 2 2 3 2 2 4" xfId="46842"/>
    <cellStyle name="Output 12 2 2 3 2 2 5" xfId="46843"/>
    <cellStyle name="Output 12 2 2 3 2 2 6" xfId="46844"/>
    <cellStyle name="Output 12 2 2 3 2 2 7" xfId="46845"/>
    <cellStyle name="Output 12 2 2 3 2 2 8" xfId="46846"/>
    <cellStyle name="Output 12 2 2 3 2 3" xfId="46847"/>
    <cellStyle name="Output 12 2 2 3 2 3 2" xfId="46848"/>
    <cellStyle name="Output 12 2 2 3 2 4" xfId="46849"/>
    <cellStyle name="Output 12 2 2 3 2 5" xfId="46850"/>
    <cellStyle name="Output 12 2 2 3 2 6" xfId="46851"/>
    <cellStyle name="Output 12 2 2 3 2 7" xfId="46852"/>
    <cellStyle name="Output 12 2 2 3 3" xfId="46853"/>
    <cellStyle name="Output 12 2 2 3 3 2" xfId="46854"/>
    <cellStyle name="Output 12 2 2 3 3 3" xfId="46855"/>
    <cellStyle name="Output 12 2 2 3 3 4" xfId="46856"/>
    <cellStyle name="Output 12 2 2 3 3 5" xfId="46857"/>
    <cellStyle name="Output 12 2 2 3 3 6" xfId="46858"/>
    <cellStyle name="Output 12 2 2 3 3 7" xfId="46859"/>
    <cellStyle name="Output 12 2 2 3 4" xfId="46860"/>
    <cellStyle name="Output 12 2 2 3 5" xfId="46861"/>
    <cellStyle name="Output 12 2 2 3 6" xfId="46862"/>
    <cellStyle name="Output 12 2 2 3 7" xfId="46863"/>
    <cellStyle name="Output 12 2 2 3 8" xfId="46864"/>
    <cellStyle name="Output 12 2 2 4" xfId="46865"/>
    <cellStyle name="Output 12 2 2 4 2" xfId="46866"/>
    <cellStyle name="Output 12 2 2 4 2 2" xfId="46867"/>
    <cellStyle name="Output 12 2 2 4 2 2 2" xfId="46868"/>
    <cellStyle name="Output 12 2 2 4 2 2 3" xfId="46869"/>
    <cellStyle name="Output 12 2 2 4 2 2 4" xfId="46870"/>
    <cellStyle name="Output 12 2 2 4 2 2 5" xfId="46871"/>
    <cellStyle name="Output 12 2 2 4 2 2 6" xfId="46872"/>
    <cellStyle name="Output 12 2 2 4 2 2 7" xfId="46873"/>
    <cellStyle name="Output 12 2 2 4 2 2 8" xfId="46874"/>
    <cellStyle name="Output 12 2 2 4 2 3" xfId="46875"/>
    <cellStyle name="Output 12 2 2 4 2 3 2" xfId="46876"/>
    <cellStyle name="Output 12 2 2 4 2 4" xfId="46877"/>
    <cellStyle name="Output 12 2 2 4 2 5" xfId="46878"/>
    <cellStyle name="Output 12 2 2 4 2 6" xfId="46879"/>
    <cellStyle name="Output 12 2 2 4 2 7" xfId="46880"/>
    <cellStyle name="Output 12 2 2 4 3" xfId="46881"/>
    <cellStyle name="Output 12 2 2 4 3 2" xfId="46882"/>
    <cellStyle name="Output 12 2 2 4 3 3" xfId="46883"/>
    <cellStyle name="Output 12 2 2 4 3 4" xfId="46884"/>
    <cellStyle name="Output 12 2 2 4 3 5" xfId="46885"/>
    <cellStyle name="Output 12 2 2 4 3 6" xfId="46886"/>
    <cellStyle name="Output 12 2 2 4 3 7" xfId="46887"/>
    <cellStyle name="Output 12 2 2 4 4" xfId="46888"/>
    <cellStyle name="Output 12 2 2 4 5" xfId="46889"/>
    <cellStyle name="Output 12 2 2 4 6" xfId="46890"/>
    <cellStyle name="Output 12 2 2 4 7" xfId="46891"/>
    <cellStyle name="Output 12 2 2 4 8" xfId="46892"/>
    <cellStyle name="Output 12 2 2 5" xfId="46893"/>
    <cellStyle name="Output 12 2 2 5 2" xfId="46894"/>
    <cellStyle name="Output 12 2 2 5 2 2" xfId="46895"/>
    <cellStyle name="Output 12 2 2 5 2 3" xfId="46896"/>
    <cellStyle name="Output 12 2 2 5 2 4" xfId="46897"/>
    <cellStyle name="Output 12 2 2 5 2 5" xfId="46898"/>
    <cellStyle name="Output 12 2 2 5 2 6" xfId="46899"/>
    <cellStyle name="Output 12 2 2 5 2 7" xfId="46900"/>
    <cellStyle name="Output 12 2 2 5 2 8" xfId="46901"/>
    <cellStyle name="Output 12 2 2 5 3" xfId="46902"/>
    <cellStyle name="Output 12 2 2 5 3 2" xfId="46903"/>
    <cellStyle name="Output 12 2 2 5 4" xfId="46904"/>
    <cellStyle name="Output 12 2 2 5 5" xfId="46905"/>
    <cellStyle name="Output 12 2 2 5 6" xfId="46906"/>
    <cellStyle name="Output 12 2 2 5 7" xfId="46907"/>
    <cellStyle name="Output 12 2 2 6" xfId="46908"/>
    <cellStyle name="Output 12 2 2 6 2" xfId="46909"/>
    <cellStyle name="Output 12 2 2 6 3" xfId="46910"/>
    <cellStyle name="Output 12 2 2 6 4" xfId="46911"/>
    <cellStyle name="Output 12 2 2 6 5" xfId="46912"/>
    <cellStyle name="Output 12 2 2 6 6" xfId="46913"/>
    <cellStyle name="Output 12 2 2 6 7" xfId="46914"/>
    <cellStyle name="Output 12 2 2 7" xfId="46915"/>
    <cellStyle name="Output 12 2 2 8" xfId="46916"/>
    <cellStyle name="Output 12 2 2 9" xfId="46917"/>
    <cellStyle name="Output 12 2 3" xfId="46918"/>
    <cellStyle name="Output 12 2 3 2" xfId="46919"/>
    <cellStyle name="Output 12 2 3 2 2" xfId="46920"/>
    <cellStyle name="Output 12 2 3 2 2 2" xfId="46921"/>
    <cellStyle name="Output 12 2 3 2 2 3" xfId="46922"/>
    <cellStyle name="Output 12 2 3 2 2 4" xfId="46923"/>
    <cellStyle name="Output 12 2 3 2 2 5" xfId="46924"/>
    <cellStyle name="Output 12 2 3 2 2 6" xfId="46925"/>
    <cellStyle name="Output 12 2 3 2 2 7" xfId="46926"/>
    <cellStyle name="Output 12 2 3 2 2 8" xfId="46927"/>
    <cellStyle name="Output 12 2 3 2 3" xfId="46928"/>
    <cellStyle name="Output 12 2 3 2 3 2" xfId="46929"/>
    <cellStyle name="Output 12 2 3 2 4" xfId="46930"/>
    <cellStyle name="Output 12 2 3 2 5" xfId="46931"/>
    <cellStyle name="Output 12 2 3 2 6" xfId="46932"/>
    <cellStyle name="Output 12 2 3 2 7" xfId="46933"/>
    <cellStyle name="Output 12 2 3 3" xfId="46934"/>
    <cellStyle name="Output 12 2 3 3 2" xfId="46935"/>
    <cellStyle name="Output 12 2 3 3 3" xfId="46936"/>
    <cellStyle name="Output 12 2 3 3 4" xfId="46937"/>
    <cellStyle name="Output 12 2 3 3 5" xfId="46938"/>
    <cellStyle name="Output 12 2 3 3 6" xfId="46939"/>
    <cellStyle name="Output 12 2 3 3 7" xfId="46940"/>
    <cellStyle name="Output 12 2 3 4" xfId="46941"/>
    <cellStyle name="Output 12 2 3 5" xfId="46942"/>
    <cellStyle name="Output 12 2 3 6" xfId="46943"/>
    <cellStyle name="Output 12 2 3 7" xfId="46944"/>
    <cellStyle name="Output 12 2 3 8" xfId="46945"/>
    <cellStyle name="Output 12 2 4" xfId="46946"/>
    <cellStyle name="Output 12 2 4 2" xfId="46947"/>
    <cellStyle name="Output 12 2 4 2 2" xfId="46948"/>
    <cellStyle name="Output 12 2 4 2 2 2" xfId="46949"/>
    <cellStyle name="Output 12 2 4 2 2 3" xfId="46950"/>
    <cellStyle name="Output 12 2 4 2 2 4" xfId="46951"/>
    <cellStyle name="Output 12 2 4 2 2 5" xfId="46952"/>
    <cellStyle name="Output 12 2 4 2 2 6" xfId="46953"/>
    <cellStyle name="Output 12 2 4 2 2 7" xfId="46954"/>
    <cellStyle name="Output 12 2 4 2 2 8" xfId="46955"/>
    <cellStyle name="Output 12 2 4 2 3" xfId="46956"/>
    <cellStyle name="Output 12 2 4 2 3 2" xfId="46957"/>
    <cellStyle name="Output 12 2 4 2 4" xfId="46958"/>
    <cellStyle name="Output 12 2 4 2 5" xfId="46959"/>
    <cellStyle name="Output 12 2 4 2 6" xfId="46960"/>
    <cellStyle name="Output 12 2 4 2 7" xfId="46961"/>
    <cellStyle name="Output 12 2 4 3" xfId="46962"/>
    <cellStyle name="Output 12 2 4 3 2" xfId="46963"/>
    <cellStyle name="Output 12 2 4 3 3" xfId="46964"/>
    <cellStyle name="Output 12 2 4 3 4" xfId="46965"/>
    <cellStyle name="Output 12 2 4 3 5" xfId="46966"/>
    <cellStyle name="Output 12 2 4 3 6" xfId="46967"/>
    <cellStyle name="Output 12 2 4 3 7" xfId="46968"/>
    <cellStyle name="Output 12 2 4 4" xfId="46969"/>
    <cellStyle name="Output 12 2 4 5" xfId="46970"/>
    <cellStyle name="Output 12 2 4 6" xfId="46971"/>
    <cellStyle name="Output 12 2 4 7" xfId="46972"/>
    <cellStyle name="Output 12 2 4 8" xfId="46973"/>
    <cellStyle name="Output 12 2 5" xfId="46974"/>
    <cellStyle name="Output 12 2 5 2" xfId="46975"/>
    <cellStyle name="Output 12 2 5 2 2" xfId="46976"/>
    <cellStyle name="Output 12 2 5 2 2 2" xfId="46977"/>
    <cellStyle name="Output 12 2 5 2 2 3" xfId="46978"/>
    <cellStyle name="Output 12 2 5 2 2 4" xfId="46979"/>
    <cellStyle name="Output 12 2 5 2 2 5" xfId="46980"/>
    <cellStyle name="Output 12 2 5 2 2 6" xfId="46981"/>
    <cellStyle name="Output 12 2 5 2 2 7" xfId="46982"/>
    <cellStyle name="Output 12 2 5 2 2 8" xfId="46983"/>
    <cellStyle name="Output 12 2 5 2 3" xfId="46984"/>
    <cellStyle name="Output 12 2 5 2 3 2" xfId="46985"/>
    <cellStyle name="Output 12 2 5 2 4" xfId="46986"/>
    <cellStyle name="Output 12 2 5 2 5" xfId="46987"/>
    <cellStyle name="Output 12 2 5 2 6" xfId="46988"/>
    <cellStyle name="Output 12 2 5 2 7" xfId="46989"/>
    <cellStyle name="Output 12 2 5 3" xfId="46990"/>
    <cellStyle name="Output 12 2 5 3 2" xfId="46991"/>
    <cellStyle name="Output 12 2 5 3 3" xfId="46992"/>
    <cellStyle name="Output 12 2 5 3 4" xfId="46993"/>
    <cellStyle name="Output 12 2 5 3 5" xfId="46994"/>
    <cellStyle name="Output 12 2 5 3 6" xfId="46995"/>
    <cellStyle name="Output 12 2 5 3 7" xfId="46996"/>
    <cellStyle name="Output 12 2 5 4" xfId="46997"/>
    <cellStyle name="Output 12 2 5 5" xfId="46998"/>
    <cellStyle name="Output 12 2 5 6" xfId="46999"/>
    <cellStyle name="Output 12 2 5 7" xfId="47000"/>
    <cellStyle name="Output 12 2 5 8" xfId="47001"/>
    <cellStyle name="Output 12 2 6" xfId="47002"/>
    <cellStyle name="Output 12 2 6 2" xfId="47003"/>
    <cellStyle name="Output 12 2 6 2 2" xfId="47004"/>
    <cellStyle name="Output 12 2 6 2 3" xfId="47005"/>
    <cellStyle name="Output 12 2 6 2 4" xfId="47006"/>
    <cellStyle name="Output 12 2 6 2 5" xfId="47007"/>
    <cellStyle name="Output 12 2 6 2 6" xfId="47008"/>
    <cellStyle name="Output 12 2 6 2 7" xfId="47009"/>
    <cellStyle name="Output 12 2 6 2 8" xfId="47010"/>
    <cellStyle name="Output 12 2 6 3" xfId="47011"/>
    <cellStyle name="Output 12 2 6 3 2" xfId="47012"/>
    <cellStyle name="Output 12 2 6 4" xfId="47013"/>
    <cellStyle name="Output 12 2 6 5" xfId="47014"/>
    <cellStyle name="Output 12 2 6 6" xfId="47015"/>
    <cellStyle name="Output 12 2 6 7" xfId="47016"/>
    <cellStyle name="Output 12 2 7" xfId="47017"/>
    <cellStyle name="Output 12 2 7 2" xfId="47018"/>
    <cellStyle name="Output 12 2 7 3" xfId="47019"/>
    <cellStyle name="Output 12 2 7 4" xfId="47020"/>
    <cellStyle name="Output 12 2 7 5" xfId="47021"/>
    <cellStyle name="Output 12 2 7 6" xfId="47022"/>
    <cellStyle name="Output 12 2 7 7" xfId="47023"/>
    <cellStyle name="Output 12 2 8" xfId="47024"/>
    <cellStyle name="Output 12 2 9" xfId="47025"/>
    <cellStyle name="Output 12 3" xfId="47026"/>
    <cellStyle name="Output 12 3 10" xfId="47027"/>
    <cellStyle name="Output 12 3 11" xfId="47028"/>
    <cellStyle name="Output 12 3 2" xfId="47029"/>
    <cellStyle name="Output 12 3 2 2" xfId="47030"/>
    <cellStyle name="Output 12 3 2 2 2" xfId="47031"/>
    <cellStyle name="Output 12 3 2 2 2 2" xfId="47032"/>
    <cellStyle name="Output 12 3 2 2 2 3" xfId="47033"/>
    <cellStyle name="Output 12 3 2 2 2 4" xfId="47034"/>
    <cellStyle name="Output 12 3 2 2 2 5" xfId="47035"/>
    <cellStyle name="Output 12 3 2 2 2 6" xfId="47036"/>
    <cellStyle name="Output 12 3 2 2 2 7" xfId="47037"/>
    <cellStyle name="Output 12 3 2 2 2 8" xfId="47038"/>
    <cellStyle name="Output 12 3 2 2 3" xfId="47039"/>
    <cellStyle name="Output 12 3 2 2 3 2" xfId="47040"/>
    <cellStyle name="Output 12 3 2 2 4" xfId="47041"/>
    <cellStyle name="Output 12 3 2 2 5" xfId="47042"/>
    <cellStyle name="Output 12 3 2 2 6" xfId="47043"/>
    <cellStyle name="Output 12 3 2 2 7" xfId="47044"/>
    <cellStyle name="Output 12 3 2 3" xfId="47045"/>
    <cellStyle name="Output 12 3 2 3 2" xfId="47046"/>
    <cellStyle name="Output 12 3 2 3 3" xfId="47047"/>
    <cellStyle name="Output 12 3 2 3 4" xfId="47048"/>
    <cellStyle name="Output 12 3 2 3 5" xfId="47049"/>
    <cellStyle name="Output 12 3 2 3 6" xfId="47050"/>
    <cellStyle name="Output 12 3 2 3 7" xfId="47051"/>
    <cellStyle name="Output 12 3 2 4" xfId="47052"/>
    <cellStyle name="Output 12 3 2 5" xfId="47053"/>
    <cellStyle name="Output 12 3 2 6" xfId="47054"/>
    <cellStyle name="Output 12 3 2 7" xfId="47055"/>
    <cellStyle name="Output 12 3 2 8" xfId="47056"/>
    <cellStyle name="Output 12 3 3" xfId="47057"/>
    <cellStyle name="Output 12 3 3 2" xfId="47058"/>
    <cellStyle name="Output 12 3 3 2 2" xfId="47059"/>
    <cellStyle name="Output 12 3 3 2 2 2" xfId="47060"/>
    <cellStyle name="Output 12 3 3 2 2 3" xfId="47061"/>
    <cellStyle name="Output 12 3 3 2 2 4" xfId="47062"/>
    <cellStyle name="Output 12 3 3 2 2 5" xfId="47063"/>
    <cellStyle name="Output 12 3 3 2 2 6" xfId="47064"/>
    <cellStyle name="Output 12 3 3 2 2 7" xfId="47065"/>
    <cellStyle name="Output 12 3 3 2 2 8" xfId="47066"/>
    <cellStyle name="Output 12 3 3 2 3" xfId="47067"/>
    <cellStyle name="Output 12 3 3 2 3 2" xfId="47068"/>
    <cellStyle name="Output 12 3 3 2 4" xfId="47069"/>
    <cellStyle name="Output 12 3 3 2 5" xfId="47070"/>
    <cellStyle name="Output 12 3 3 2 6" xfId="47071"/>
    <cellStyle name="Output 12 3 3 2 7" xfId="47072"/>
    <cellStyle name="Output 12 3 3 3" xfId="47073"/>
    <cellStyle name="Output 12 3 3 3 2" xfId="47074"/>
    <cellStyle name="Output 12 3 3 3 3" xfId="47075"/>
    <cellStyle name="Output 12 3 3 3 4" xfId="47076"/>
    <cellStyle name="Output 12 3 3 3 5" xfId="47077"/>
    <cellStyle name="Output 12 3 3 3 6" xfId="47078"/>
    <cellStyle name="Output 12 3 3 3 7" xfId="47079"/>
    <cellStyle name="Output 12 3 3 4" xfId="47080"/>
    <cellStyle name="Output 12 3 3 5" xfId="47081"/>
    <cellStyle name="Output 12 3 3 6" xfId="47082"/>
    <cellStyle name="Output 12 3 3 7" xfId="47083"/>
    <cellStyle name="Output 12 3 3 8" xfId="47084"/>
    <cellStyle name="Output 12 3 4" xfId="47085"/>
    <cellStyle name="Output 12 3 4 2" xfId="47086"/>
    <cellStyle name="Output 12 3 4 2 2" xfId="47087"/>
    <cellStyle name="Output 12 3 4 2 2 2" xfId="47088"/>
    <cellStyle name="Output 12 3 4 2 2 3" xfId="47089"/>
    <cellStyle name="Output 12 3 4 2 2 4" xfId="47090"/>
    <cellStyle name="Output 12 3 4 2 2 5" xfId="47091"/>
    <cellStyle name="Output 12 3 4 2 2 6" xfId="47092"/>
    <cellStyle name="Output 12 3 4 2 2 7" xfId="47093"/>
    <cellStyle name="Output 12 3 4 2 2 8" xfId="47094"/>
    <cellStyle name="Output 12 3 4 2 3" xfId="47095"/>
    <cellStyle name="Output 12 3 4 2 3 2" xfId="47096"/>
    <cellStyle name="Output 12 3 4 2 4" xfId="47097"/>
    <cellStyle name="Output 12 3 4 2 5" xfId="47098"/>
    <cellStyle name="Output 12 3 4 2 6" xfId="47099"/>
    <cellStyle name="Output 12 3 4 2 7" xfId="47100"/>
    <cellStyle name="Output 12 3 4 3" xfId="47101"/>
    <cellStyle name="Output 12 3 4 3 2" xfId="47102"/>
    <cellStyle name="Output 12 3 4 3 3" xfId="47103"/>
    <cellStyle name="Output 12 3 4 3 4" xfId="47104"/>
    <cellStyle name="Output 12 3 4 3 5" xfId="47105"/>
    <cellStyle name="Output 12 3 4 3 6" xfId="47106"/>
    <cellStyle name="Output 12 3 4 3 7" xfId="47107"/>
    <cellStyle name="Output 12 3 4 4" xfId="47108"/>
    <cellStyle name="Output 12 3 4 5" xfId="47109"/>
    <cellStyle name="Output 12 3 4 6" xfId="47110"/>
    <cellStyle name="Output 12 3 4 7" xfId="47111"/>
    <cellStyle name="Output 12 3 4 8" xfId="47112"/>
    <cellStyle name="Output 12 3 5" xfId="47113"/>
    <cellStyle name="Output 12 3 5 2" xfId="47114"/>
    <cellStyle name="Output 12 3 5 2 2" xfId="47115"/>
    <cellStyle name="Output 12 3 5 2 3" xfId="47116"/>
    <cellStyle name="Output 12 3 5 2 4" xfId="47117"/>
    <cellStyle name="Output 12 3 5 2 5" xfId="47118"/>
    <cellStyle name="Output 12 3 5 2 6" xfId="47119"/>
    <cellStyle name="Output 12 3 5 2 7" xfId="47120"/>
    <cellStyle name="Output 12 3 5 2 8" xfId="47121"/>
    <cellStyle name="Output 12 3 5 3" xfId="47122"/>
    <cellStyle name="Output 12 3 5 3 2" xfId="47123"/>
    <cellStyle name="Output 12 3 5 4" xfId="47124"/>
    <cellStyle name="Output 12 3 5 5" xfId="47125"/>
    <cellStyle name="Output 12 3 5 6" xfId="47126"/>
    <cellStyle name="Output 12 3 5 7" xfId="47127"/>
    <cellStyle name="Output 12 3 6" xfId="47128"/>
    <cellStyle name="Output 12 3 6 2" xfId="47129"/>
    <cellStyle name="Output 12 3 6 3" xfId="47130"/>
    <cellStyle name="Output 12 3 6 4" xfId="47131"/>
    <cellStyle name="Output 12 3 6 5" xfId="47132"/>
    <cellStyle name="Output 12 3 6 6" xfId="47133"/>
    <cellStyle name="Output 12 3 6 7" xfId="47134"/>
    <cellStyle name="Output 12 3 7" xfId="47135"/>
    <cellStyle name="Output 12 3 8" xfId="47136"/>
    <cellStyle name="Output 12 3 9" xfId="47137"/>
    <cellStyle name="Output 12 4" xfId="47138"/>
    <cellStyle name="Output 12 4 10" xfId="47139"/>
    <cellStyle name="Output 12 4 11" xfId="47140"/>
    <cellStyle name="Output 12 4 2" xfId="47141"/>
    <cellStyle name="Output 12 4 2 2" xfId="47142"/>
    <cellStyle name="Output 12 4 2 2 2" xfId="47143"/>
    <cellStyle name="Output 12 4 2 2 2 2" xfId="47144"/>
    <cellStyle name="Output 12 4 2 2 2 3" xfId="47145"/>
    <cellStyle name="Output 12 4 2 2 2 4" xfId="47146"/>
    <cellStyle name="Output 12 4 2 2 2 5" xfId="47147"/>
    <cellStyle name="Output 12 4 2 2 2 6" xfId="47148"/>
    <cellStyle name="Output 12 4 2 2 2 7" xfId="47149"/>
    <cellStyle name="Output 12 4 2 2 2 8" xfId="47150"/>
    <cellStyle name="Output 12 4 2 2 3" xfId="47151"/>
    <cellStyle name="Output 12 4 2 2 3 2" xfId="47152"/>
    <cellStyle name="Output 12 4 2 2 4" xfId="47153"/>
    <cellStyle name="Output 12 4 2 2 5" xfId="47154"/>
    <cellStyle name="Output 12 4 2 2 6" xfId="47155"/>
    <cellStyle name="Output 12 4 2 2 7" xfId="47156"/>
    <cellStyle name="Output 12 4 2 3" xfId="47157"/>
    <cellStyle name="Output 12 4 2 3 2" xfId="47158"/>
    <cellStyle name="Output 12 4 2 3 3" xfId="47159"/>
    <cellStyle name="Output 12 4 2 3 4" xfId="47160"/>
    <cellStyle name="Output 12 4 2 3 5" xfId="47161"/>
    <cellStyle name="Output 12 4 2 3 6" xfId="47162"/>
    <cellStyle name="Output 12 4 2 3 7" xfId="47163"/>
    <cellStyle name="Output 12 4 2 4" xfId="47164"/>
    <cellStyle name="Output 12 4 2 5" xfId="47165"/>
    <cellStyle name="Output 12 4 2 6" xfId="47166"/>
    <cellStyle name="Output 12 4 2 7" xfId="47167"/>
    <cellStyle name="Output 12 4 2 8" xfId="47168"/>
    <cellStyle name="Output 12 4 3" xfId="47169"/>
    <cellStyle name="Output 12 4 3 2" xfId="47170"/>
    <cellStyle name="Output 12 4 3 2 2" xfId="47171"/>
    <cellStyle name="Output 12 4 3 2 2 2" xfId="47172"/>
    <cellStyle name="Output 12 4 3 2 2 3" xfId="47173"/>
    <cellStyle name="Output 12 4 3 2 2 4" xfId="47174"/>
    <cellStyle name="Output 12 4 3 2 2 5" xfId="47175"/>
    <cellStyle name="Output 12 4 3 2 2 6" xfId="47176"/>
    <cellStyle name="Output 12 4 3 2 2 7" xfId="47177"/>
    <cellStyle name="Output 12 4 3 2 2 8" xfId="47178"/>
    <cellStyle name="Output 12 4 3 2 3" xfId="47179"/>
    <cellStyle name="Output 12 4 3 2 3 2" xfId="47180"/>
    <cellStyle name="Output 12 4 3 2 4" xfId="47181"/>
    <cellStyle name="Output 12 4 3 2 5" xfId="47182"/>
    <cellStyle name="Output 12 4 3 2 6" xfId="47183"/>
    <cellStyle name="Output 12 4 3 2 7" xfId="47184"/>
    <cellStyle name="Output 12 4 3 3" xfId="47185"/>
    <cellStyle name="Output 12 4 3 3 2" xfId="47186"/>
    <cellStyle name="Output 12 4 3 3 3" xfId="47187"/>
    <cellStyle name="Output 12 4 3 3 4" xfId="47188"/>
    <cellStyle name="Output 12 4 3 3 5" xfId="47189"/>
    <cellStyle name="Output 12 4 3 3 6" xfId="47190"/>
    <cellStyle name="Output 12 4 3 3 7" xfId="47191"/>
    <cellStyle name="Output 12 4 3 4" xfId="47192"/>
    <cellStyle name="Output 12 4 3 5" xfId="47193"/>
    <cellStyle name="Output 12 4 3 6" xfId="47194"/>
    <cellStyle name="Output 12 4 3 7" xfId="47195"/>
    <cellStyle name="Output 12 4 3 8" xfId="47196"/>
    <cellStyle name="Output 12 4 4" xfId="47197"/>
    <cellStyle name="Output 12 4 4 2" xfId="47198"/>
    <cellStyle name="Output 12 4 4 2 2" xfId="47199"/>
    <cellStyle name="Output 12 4 4 2 2 2" xfId="47200"/>
    <cellStyle name="Output 12 4 4 2 2 3" xfId="47201"/>
    <cellStyle name="Output 12 4 4 2 2 4" xfId="47202"/>
    <cellStyle name="Output 12 4 4 2 2 5" xfId="47203"/>
    <cellStyle name="Output 12 4 4 2 2 6" xfId="47204"/>
    <cellStyle name="Output 12 4 4 2 2 7" xfId="47205"/>
    <cellStyle name="Output 12 4 4 2 2 8" xfId="47206"/>
    <cellStyle name="Output 12 4 4 2 3" xfId="47207"/>
    <cellStyle name="Output 12 4 4 2 3 2" xfId="47208"/>
    <cellStyle name="Output 12 4 4 2 4" xfId="47209"/>
    <cellStyle name="Output 12 4 4 2 5" xfId="47210"/>
    <cellStyle name="Output 12 4 4 2 6" xfId="47211"/>
    <cellStyle name="Output 12 4 4 2 7" xfId="47212"/>
    <cellStyle name="Output 12 4 4 3" xfId="47213"/>
    <cellStyle name="Output 12 4 4 3 2" xfId="47214"/>
    <cellStyle name="Output 12 4 4 3 3" xfId="47215"/>
    <cellStyle name="Output 12 4 4 3 4" xfId="47216"/>
    <cellStyle name="Output 12 4 4 3 5" xfId="47217"/>
    <cellStyle name="Output 12 4 4 3 6" xfId="47218"/>
    <cellStyle name="Output 12 4 4 3 7" xfId="47219"/>
    <cellStyle name="Output 12 4 4 4" xfId="47220"/>
    <cellStyle name="Output 12 4 4 5" xfId="47221"/>
    <cellStyle name="Output 12 4 4 6" xfId="47222"/>
    <cellStyle name="Output 12 4 4 7" xfId="47223"/>
    <cellStyle name="Output 12 4 4 8" xfId="47224"/>
    <cellStyle name="Output 12 4 5" xfId="47225"/>
    <cellStyle name="Output 12 4 5 2" xfId="47226"/>
    <cellStyle name="Output 12 4 5 2 2" xfId="47227"/>
    <cellStyle name="Output 12 4 5 2 3" xfId="47228"/>
    <cellStyle name="Output 12 4 5 2 4" xfId="47229"/>
    <cellStyle name="Output 12 4 5 2 5" xfId="47230"/>
    <cellStyle name="Output 12 4 5 2 6" xfId="47231"/>
    <cellStyle name="Output 12 4 5 2 7" xfId="47232"/>
    <cellStyle name="Output 12 4 5 2 8" xfId="47233"/>
    <cellStyle name="Output 12 4 5 3" xfId="47234"/>
    <cellStyle name="Output 12 4 5 3 2" xfId="47235"/>
    <cellStyle name="Output 12 4 5 4" xfId="47236"/>
    <cellStyle name="Output 12 4 5 5" xfId="47237"/>
    <cellStyle name="Output 12 4 5 6" xfId="47238"/>
    <cellStyle name="Output 12 4 5 7" xfId="47239"/>
    <cellStyle name="Output 12 4 6" xfId="47240"/>
    <cellStyle name="Output 12 4 6 2" xfId="47241"/>
    <cellStyle name="Output 12 4 6 3" xfId="47242"/>
    <cellStyle name="Output 12 4 6 4" xfId="47243"/>
    <cellStyle name="Output 12 4 6 5" xfId="47244"/>
    <cellStyle name="Output 12 4 6 6" xfId="47245"/>
    <cellStyle name="Output 12 4 6 7" xfId="47246"/>
    <cellStyle name="Output 12 4 7" xfId="47247"/>
    <cellStyle name="Output 12 4 8" xfId="47248"/>
    <cellStyle name="Output 12 4 9" xfId="47249"/>
    <cellStyle name="Output 12 5" xfId="47250"/>
    <cellStyle name="Output 12 5 2" xfId="47251"/>
    <cellStyle name="Output 12 5 2 2" xfId="47252"/>
    <cellStyle name="Output 12 5 2 2 2" xfId="47253"/>
    <cellStyle name="Output 12 5 2 2 3" xfId="47254"/>
    <cellStyle name="Output 12 5 2 2 4" xfId="47255"/>
    <cellStyle name="Output 12 5 2 2 5" xfId="47256"/>
    <cellStyle name="Output 12 5 2 2 6" xfId="47257"/>
    <cellStyle name="Output 12 5 2 2 7" xfId="47258"/>
    <cellStyle name="Output 12 5 2 2 8" xfId="47259"/>
    <cellStyle name="Output 12 5 2 3" xfId="47260"/>
    <cellStyle name="Output 12 5 2 3 2" xfId="47261"/>
    <cellStyle name="Output 12 5 2 4" xfId="47262"/>
    <cellStyle name="Output 12 5 2 5" xfId="47263"/>
    <cellStyle name="Output 12 5 2 6" xfId="47264"/>
    <cellStyle name="Output 12 5 2 7" xfId="47265"/>
    <cellStyle name="Output 12 5 3" xfId="47266"/>
    <cellStyle name="Output 12 5 3 2" xfId="47267"/>
    <cellStyle name="Output 12 5 3 3" xfId="47268"/>
    <cellStyle name="Output 12 5 3 4" xfId="47269"/>
    <cellStyle name="Output 12 5 3 5" xfId="47270"/>
    <cellStyle name="Output 12 5 3 6" xfId="47271"/>
    <cellStyle name="Output 12 5 3 7" xfId="47272"/>
    <cellStyle name="Output 12 5 4" xfId="47273"/>
    <cellStyle name="Output 12 5 5" xfId="47274"/>
    <cellStyle name="Output 12 5 6" xfId="47275"/>
    <cellStyle name="Output 12 5 7" xfId="47276"/>
    <cellStyle name="Output 12 5 8" xfId="47277"/>
    <cellStyle name="Output 12 6" xfId="47278"/>
    <cellStyle name="Output 12 6 2" xfId="47279"/>
    <cellStyle name="Output 12 6 2 2" xfId="47280"/>
    <cellStyle name="Output 12 6 2 2 2" xfId="47281"/>
    <cellStyle name="Output 12 6 2 2 3" xfId="47282"/>
    <cellStyle name="Output 12 6 2 2 4" xfId="47283"/>
    <cellStyle name="Output 12 6 2 2 5" xfId="47284"/>
    <cellStyle name="Output 12 6 2 2 6" xfId="47285"/>
    <cellStyle name="Output 12 6 2 2 7" xfId="47286"/>
    <cellStyle name="Output 12 6 2 2 8" xfId="47287"/>
    <cellStyle name="Output 12 6 2 3" xfId="47288"/>
    <cellStyle name="Output 12 6 2 3 2" xfId="47289"/>
    <cellStyle name="Output 12 6 2 4" xfId="47290"/>
    <cellStyle name="Output 12 6 2 5" xfId="47291"/>
    <cellStyle name="Output 12 6 2 6" xfId="47292"/>
    <cellStyle name="Output 12 6 2 7" xfId="47293"/>
    <cellStyle name="Output 12 6 3" xfId="47294"/>
    <cellStyle name="Output 12 6 3 2" xfId="47295"/>
    <cellStyle name="Output 12 6 3 3" xfId="47296"/>
    <cellStyle name="Output 12 6 3 4" xfId="47297"/>
    <cellStyle name="Output 12 6 3 5" xfId="47298"/>
    <cellStyle name="Output 12 6 3 6" xfId="47299"/>
    <cellStyle name="Output 12 6 3 7" xfId="47300"/>
    <cellStyle name="Output 12 6 4" xfId="47301"/>
    <cellStyle name="Output 12 6 5" xfId="47302"/>
    <cellStyle name="Output 12 6 6" xfId="47303"/>
    <cellStyle name="Output 12 6 7" xfId="47304"/>
    <cellStyle name="Output 12 6 8" xfId="47305"/>
    <cellStyle name="Output 12 7" xfId="47306"/>
    <cellStyle name="Output 12 7 2" xfId="47307"/>
    <cellStyle name="Output 12 7 2 2" xfId="47308"/>
    <cellStyle name="Output 12 7 2 2 2" xfId="47309"/>
    <cellStyle name="Output 12 7 2 2 3" xfId="47310"/>
    <cellStyle name="Output 12 7 2 2 4" xfId="47311"/>
    <cellStyle name="Output 12 7 2 2 5" xfId="47312"/>
    <cellStyle name="Output 12 7 2 2 6" xfId="47313"/>
    <cellStyle name="Output 12 7 2 2 7" xfId="47314"/>
    <cellStyle name="Output 12 7 2 2 8" xfId="47315"/>
    <cellStyle name="Output 12 7 2 3" xfId="47316"/>
    <cellStyle name="Output 12 7 2 3 2" xfId="47317"/>
    <cellStyle name="Output 12 7 2 4" xfId="47318"/>
    <cellStyle name="Output 12 7 2 5" xfId="47319"/>
    <cellStyle name="Output 12 7 2 6" xfId="47320"/>
    <cellStyle name="Output 12 7 2 7" xfId="47321"/>
    <cellStyle name="Output 12 7 3" xfId="47322"/>
    <cellStyle name="Output 12 7 3 2" xfId="47323"/>
    <cellStyle name="Output 12 7 3 3" xfId="47324"/>
    <cellStyle name="Output 12 7 3 4" xfId="47325"/>
    <cellStyle name="Output 12 7 3 5" xfId="47326"/>
    <cellStyle name="Output 12 7 3 6" xfId="47327"/>
    <cellStyle name="Output 12 7 3 7" xfId="47328"/>
    <cellStyle name="Output 12 7 4" xfId="47329"/>
    <cellStyle name="Output 12 7 5" xfId="47330"/>
    <cellStyle name="Output 12 7 6" xfId="47331"/>
    <cellStyle name="Output 12 7 7" xfId="47332"/>
    <cellStyle name="Output 12 7 8" xfId="47333"/>
    <cellStyle name="Output 12 8" xfId="47334"/>
    <cellStyle name="Output 12 8 2" xfId="47335"/>
    <cellStyle name="Output 12 8 2 2" xfId="47336"/>
    <cellStyle name="Output 12 8 2 3" xfId="47337"/>
    <cellStyle name="Output 12 8 2 4" xfId="47338"/>
    <cellStyle name="Output 12 8 2 5" xfId="47339"/>
    <cellStyle name="Output 12 8 2 6" xfId="47340"/>
    <cellStyle name="Output 12 8 2 7" xfId="47341"/>
    <cellStyle name="Output 12 8 2 8" xfId="47342"/>
    <cellStyle name="Output 12 8 3" xfId="47343"/>
    <cellStyle name="Output 12 8 3 2" xfId="47344"/>
    <cellStyle name="Output 12 8 4" xfId="47345"/>
    <cellStyle name="Output 12 8 5" xfId="47346"/>
    <cellStyle name="Output 12 8 6" xfId="47347"/>
    <cellStyle name="Output 12 8 7" xfId="47348"/>
    <cellStyle name="Output 12 9" xfId="47349"/>
    <cellStyle name="Output 12 9 2" xfId="47350"/>
    <cellStyle name="Output 12 9 3" xfId="47351"/>
    <cellStyle name="Output 12 9 4" xfId="47352"/>
    <cellStyle name="Output 12 9 5" xfId="47353"/>
    <cellStyle name="Output 12 9 6" xfId="47354"/>
    <cellStyle name="Output 12 9 7" xfId="47355"/>
    <cellStyle name="Output 13" xfId="47356"/>
    <cellStyle name="Output 13 10" xfId="47357"/>
    <cellStyle name="Output 13 11" xfId="47358"/>
    <cellStyle name="Output 13 2" xfId="47359"/>
    <cellStyle name="Output 13 2 2" xfId="47360"/>
    <cellStyle name="Output 13 2 2 2" xfId="47361"/>
    <cellStyle name="Output 13 2 2 2 2" xfId="47362"/>
    <cellStyle name="Output 13 2 2 2 3" xfId="47363"/>
    <cellStyle name="Output 13 2 2 2 4" xfId="47364"/>
    <cellStyle name="Output 13 2 2 2 5" xfId="47365"/>
    <cellStyle name="Output 13 2 2 2 6" xfId="47366"/>
    <cellStyle name="Output 13 2 2 2 7" xfId="47367"/>
    <cellStyle name="Output 13 2 2 2 8" xfId="47368"/>
    <cellStyle name="Output 13 2 2 3" xfId="47369"/>
    <cellStyle name="Output 13 2 2 3 2" xfId="47370"/>
    <cellStyle name="Output 13 2 2 4" xfId="47371"/>
    <cellStyle name="Output 13 2 2 5" xfId="47372"/>
    <cellStyle name="Output 13 2 2 6" xfId="47373"/>
    <cellStyle name="Output 13 2 2 7" xfId="47374"/>
    <cellStyle name="Output 13 2 3" xfId="47375"/>
    <cellStyle name="Output 13 2 3 2" xfId="47376"/>
    <cellStyle name="Output 13 2 3 3" xfId="47377"/>
    <cellStyle name="Output 13 2 3 4" xfId="47378"/>
    <cellStyle name="Output 13 2 3 5" xfId="47379"/>
    <cellStyle name="Output 13 2 3 6" xfId="47380"/>
    <cellStyle name="Output 13 2 3 7" xfId="47381"/>
    <cellStyle name="Output 13 2 4" xfId="47382"/>
    <cellStyle name="Output 13 2 5" xfId="47383"/>
    <cellStyle name="Output 13 2 6" xfId="47384"/>
    <cellStyle name="Output 13 2 7" xfId="47385"/>
    <cellStyle name="Output 13 2 8" xfId="47386"/>
    <cellStyle name="Output 13 3" xfId="47387"/>
    <cellStyle name="Output 13 3 2" xfId="47388"/>
    <cellStyle name="Output 13 3 2 2" xfId="47389"/>
    <cellStyle name="Output 13 3 2 2 2" xfId="47390"/>
    <cellStyle name="Output 13 3 2 2 3" xfId="47391"/>
    <cellStyle name="Output 13 3 2 2 4" xfId="47392"/>
    <cellStyle name="Output 13 3 2 2 5" xfId="47393"/>
    <cellStyle name="Output 13 3 2 2 6" xfId="47394"/>
    <cellStyle name="Output 13 3 2 2 7" xfId="47395"/>
    <cellStyle name="Output 13 3 2 2 8" xfId="47396"/>
    <cellStyle name="Output 13 3 2 3" xfId="47397"/>
    <cellStyle name="Output 13 3 2 3 2" xfId="47398"/>
    <cellStyle name="Output 13 3 2 4" xfId="47399"/>
    <cellStyle name="Output 13 3 2 5" xfId="47400"/>
    <cellStyle name="Output 13 3 2 6" xfId="47401"/>
    <cellStyle name="Output 13 3 2 7" xfId="47402"/>
    <cellStyle name="Output 13 3 3" xfId="47403"/>
    <cellStyle name="Output 13 3 3 2" xfId="47404"/>
    <cellStyle name="Output 13 3 3 3" xfId="47405"/>
    <cellStyle name="Output 13 3 3 4" xfId="47406"/>
    <cellStyle name="Output 13 3 3 5" xfId="47407"/>
    <cellStyle name="Output 13 3 3 6" xfId="47408"/>
    <cellStyle name="Output 13 3 3 7" xfId="47409"/>
    <cellStyle name="Output 13 3 4" xfId="47410"/>
    <cellStyle name="Output 13 3 5" xfId="47411"/>
    <cellStyle name="Output 13 3 6" xfId="47412"/>
    <cellStyle name="Output 13 3 7" xfId="47413"/>
    <cellStyle name="Output 13 3 8" xfId="47414"/>
    <cellStyle name="Output 13 4" xfId="47415"/>
    <cellStyle name="Output 13 4 2" xfId="47416"/>
    <cellStyle name="Output 13 4 2 2" xfId="47417"/>
    <cellStyle name="Output 13 4 2 2 2" xfId="47418"/>
    <cellStyle name="Output 13 4 2 2 3" xfId="47419"/>
    <cellStyle name="Output 13 4 2 2 4" xfId="47420"/>
    <cellStyle name="Output 13 4 2 2 5" xfId="47421"/>
    <cellStyle name="Output 13 4 2 2 6" xfId="47422"/>
    <cellStyle name="Output 13 4 2 2 7" xfId="47423"/>
    <cellStyle name="Output 13 4 2 2 8" xfId="47424"/>
    <cellStyle name="Output 13 4 2 3" xfId="47425"/>
    <cellStyle name="Output 13 4 2 3 2" xfId="47426"/>
    <cellStyle name="Output 13 4 2 4" xfId="47427"/>
    <cellStyle name="Output 13 4 2 5" xfId="47428"/>
    <cellStyle name="Output 13 4 2 6" xfId="47429"/>
    <cellStyle name="Output 13 4 2 7" xfId="47430"/>
    <cellStyle name="Output 13 4 3" xfId="47431"/>
    <cellStyle name="Output 13 4 3 2" xfId="47432"/>
    <cellStyle name="Output 13 4 3 3" xfId="47433"/>
    <cellStyle name="Output 13 4 3 4" xfId="47434"/>
    <cellStyle name="Output 13 4 3 5" xfId="47435"/>
    <cellStyle name="Output 13 4 3 6" xfId="47436"/>
    <cellStyle name="Output 13 4 3 7" xfId="47437"/>
    <cellStyle name="Output 13 4 4" xfId="47438"/>
    <cellStyle name="Output 13 4 5" xfId="47439"/>
    <cellStyle name="Output 13 4 6" xfId="47440"/>
    <cellStyle name="Output 13 4 7" xfId="47441"/>
    <cellStyle name="Output 13 4 8" xfId="47442"/>
    <cellStyle name="Output 13 5" xfId="47443"/>
    <cellStyle name="Output 13 5 2" xfId="47444"/>
    <cellStyle name="Output 13 5 2 2" xfId="47445"/>
    <cellStyle name="Output 13 5 2 3" xfId="47446"/>
    <cellStyle name="Output 13 5 2 4" xfId="47447"/>
    <cellStyle name="Output 13 5 2 5" xfId="47448"/>
    <cellStyle name="Output 13 5 2 6" xfId="47449"/>
    <cellStyle name="Output 13 5 2 7" xfId="47450"/>
    <cellStyle name="Output 13 5 2 8" xfId="47451"/>
    <cellStyle name="Output 13 5 3" xfId="47452"/>
    <cellStyle name="Output 13 5 3 2" xfId="47453"/>
    <cellStyle name="Output 13 5 4" xfId="47454"/>
    <cellStyle name="Output 13 5 5" xfId="47455"/>
    <cellStyle name="Output 13 5 6" xfId="47456"/>
    <cellStyle name="Output 13 5 7" xfId="47457"/>
    <cellStyle name="Output 13 6" xfId="47458"/>
    <cellStyle name="Output 13 6 2" xfId="47459"/>
    <cellStyle name="Output 13 6 3" xfId="47460"/>
    <cellStyle name="Output 13 6 4" xfId="47461"/>
    <cellStyle name="Output 13 6 5" xfId="47462"/>
    <cellStyle name="Output 13 6 6" xfId="47463"/>
    <cellStyle name="Output 13 6 7" xfId="47464"/>
    <cellStyle name="Output 13 7" xfId="47465"/>
    <cellStyle name="Output 13 8" xfId="47466"/>
    <cellStyle name="Output 13 9" xfId="47467"/>
    <cellStyle name="Output 14" xfId="47468"/>
    <cellStyle name="Output 14 2" xfId="47469"/>
    <cellStyle name="Output 14 2 2" xfId="47470"/>
    <cellStyle name="Output 14 2 2 2" xfId="47471"/>
    <cellStyle name="Output 14 2 2 3" xfId="47472"/>
    <cellStyle name="Output 14 2 2 4" xfId="47473"/>
    <cellStyle name="Output 14 2 2 5" xfId="47474"/>
    <cellStyle name="Output 14 2 2 6" xfId="47475"/>
    <cellStyle name="Output 14 2 2 7" xfId="47476"/>
    <cellStyle name="Output 14 2 2 8" xfId="47477"/>
    <cellStyle name="Output 14 2 3" xfId="47478"/>
    <cellStyle name="Output 14 2 3 2" xfId="47479"/>
    <cellStyle name="Output 14 2 4" xfId="47480"/>
    <cellStyle name="Output 14 2 5" xfId="47481"/>
    <cellStyle name="Output 14 2 6" xfId="47482"/>
    <cellStyle name="Output 14 2 7" xfId="47483"/>
    <cellStyle name="Output 14 3" xfId="47484"/>
    <cellStyle name="Output 14 3 2" xfId="47485"/>
    <cellStyle name="Output 14 3 3" xfId="47486"/>
    <cellStyle name="Output 14 3 4" xfId="47487"/>
    <cellStyle name="Output 14 3 5" xfId="47488"/>
    <cellStyle name="Output 14 3 6" xfId="47489"/>
    <cellStyle name="Output 14 3 7" xfId="47490"/>
    <cellStyle name="Output 14 4" xfId="47491"/>
    <cellStyle name="Output 14 5" xfId="47492"/>
    <cellStyle name="Output 14 6" xfId="47493"/>
    <cellStyle name="Output 14 7" xfId="47494"/>
    <cellStyle name="Output 14 8" xfId="47495"/>
    <cellStyle name="Output 15" xfId="47496"/>
    <cellStyle name="Output 15 2" xfId="47497"/>
    <cellStyle name="Output 15 2 2" xfId="47498"/>
    <cellStyle name="Output 15 2 2 2" xfId="47499"/>
    <cellStyle name="Output 15 2 2 3" xfId="47500"/>
    <cellStyle name="Output 15 2 2 4" xfId="47501"/>
    <cellStyle name="Output 15 2 2 5" xfId="47502"/>
    <cellStyle name="Output 15 2 2 6" xfId="47503"/>
    <cellStyle name="Output 15 2 2 7" xfId="47504"/>
    <cellStyle name="Output 15 2 2 8" xfId="47505"/>
    <cellStyle name="Output 15 2 3" xfId="47506"/>
    <cellStyle name="Output 15 2 3 2" xfId="47507"/>
    <cellStyle name="Output 15 2 4" xfId="47508"/>
    <cellStyle name="Output 15 2 5" xfId="47509"/>
    <cellStyle name="Output 15 2 6" xfId="47510"/>
    <cellStyle name="Output 15 2 7" xfId="47511"/>
    <cellStyle name="Output 15 3" xfId="47512"/>
    <cellStyle name="Output 15 3 2" xfId="47513"/>
    <cellStyle name="Output 15 3 3" xfId="47514"/>
    <cellStyle name="Output 15 3 4" xfId="47515"/>
    <cellStyle name="Output 15 3 5" xfId="47516"/>
    <cellStyle name="Output 15 3 6" xfId="47517"/>
    <cellStyle name="Output 15 3 7" xfId="47518"/>
    <cellStyle name="Output 15 4" xfId="47519"/>
    <cellStyle name="Output 15 5" xfId="47520"/>
    <cellStyle name="Output 15 6" xfId="47521"/>
    <cellStyle name="Output 15 7" xfId="47522"/>
    <cellStyle name="Output 15 8" xfId="47523"/>
    <cellStyle name="Output 16" xfId="47524"/>
    <cellStyle name="Output 16 2" xfId="47525"/>
    <cellStyle name="Output 16 2 2" xfId="47526"/>
    <cellStyle name="Output 16 2 2 2" xfId="47527"/>
    <cellStyle name="Output 16 2 2 3" xfId="47528"/>
    <cellStyle name="Output 16 2 2 4" xfId="47529"/>
    <cellStyle name="Output 16 2 2 5" xfId="47530"/>
    <cellStyle name="Output 16 2 2 6" xfId="47531"/>
    <cellStyle name="Output 16 2 2 7" xfId="47532"/>
    <cellStyle name="Output 16 2 2 8" xfId="47533"/>
    <cellStyle name="Output 16 2 3" xfId="47534"/>
    <cellStyle name="Output 16 2 3 2" xfId="47535"/>
    <cellStyle name="Output 16 2 4" xfId="47536"/>
    <cellStyle name="Output 16 2 5" xfId="47537"/>
    <cellStyle name="Output 16 2 6" xfId="47538"/>
    <cellStyle name="Output 16 2 7" xfId="47539"/>
    <cellStyle name="Output 16 3" xfId="47540"/>
    <cellStyle name="Output 16 3 2" xfId="47541"/>
    <cellStyle name="Output 16 3 3" xfId="47542"/>
    <cellStyle name="Output 16 3 4" xfId="47543"/>
    <cellStyle name="Output 16 3 5" xfId="47544"/>
    <cellStyle name="Output 16 3 6" xfId="47545"/>
    <cellStyle name="Output 16 3 7" xfId="47546"/>
    <cellStyle name="Output 16 4" xfId="47547"/>
    <cellStyle name="Output 16 5" xfId="47548"/>
    <cellStyle name="Output 16 6" xfId="47549"/>
    <cellStyle name="Output 16 7" xfId="47550"/>
    <cellStyle name="Output 16 8" xfId="47551"/>
    <cellStyle name="Output 17" xfId="47552"/>
    <cellStyle name="Output 17 2" xfId="47553"/>
    <cellStyle name="Output 17 2 2" xfId="47554"/>
    <cellStyle name="Output 17 2 3" xfId="47555"/>
    <cellStyle name="Output 17 2 4" xfId="47556"/>
    <cellStyle name="Output 17 2 5" xfId="47557"/>
    <cellStyle name="Output 17 2 6" xfId="47558"/>
    <cellStyle name="Output 17 2 7" xfId="47559"/>
    <cellStyle name="Output 17 2 8" xfId="47560"/>
    <cellStyle name="Output 17 3" xfId="47561"/>
    <cellStyle name="Output 17 3 2" xfId="47562"/>
    <cellStyle name="Output 17 4" xfId="47563"/>
    <cellStyle name="Output 17 5" xfId="47564"/>
    <cellStyle name="Output 17 6" xfId="47565"/>
    <cellStyle name="Output 17 7" xfId="47566"/>
    <cellStyle name="Output 18" xfId="47567"/>
    <cellStyle name="Output 18 2" xfId="47568"/>
    <cellStyle name="Output 18 3" xfId="47569"/>
    <cellStyle name="Output 18 4" xfId="47570"/>
    <cellStyle name="Output 18 5" xfId="47571"/>
    <cellStyle name="Output 18 6" xfId="47572"/>
    <cellStyle name="Output 18 7" xfId="47573"/>
    <cellStyle name="Output 19" xfId="47574"/>
    <cellStyle name="Output 2" xfId="47575"/>
    <cellStyle name="Output 2 10" xfId="47576"/>
    <cellStyle name="Output 2 10 2" xfId="47577"/>
    <cellStyle name="Output 2 10 3" xfId="47578"/>
    <cellStyle name="Output 2 10 4" xfId="47579"/>
    <cellStyle name="Output 2 10 5" xfId="47580"/>
    <cellStyle name="Output 2 10 6" xfId="47581"/>
    <cellStyle name="Output 2 10 7" xfId="47582"/>
    <cellStyle name="Output 2 11" xfId="47583"/>
    <cellStyle name="Output 2 12" xfId="47584"/>
    <cellStyle name="Output 2 13" xfId="47585"/>
    <cellStyle name="Output 2 14" xfId="47586"/>
    <cellStyle name="Output 2 15" xfId="47587"/>
    <cellStyle name="Output 2 2" xfId="47588"/>
    <cellStyle name="Output 2 2 10" xfId="47589"/>
    <cellStyle name="Output 2 2 11" xfId="47590"/>
    <cellStyle name="Output 2 2 12" xfId="47591"/>
    <cellStyle name="Output 2 2 2" xfId="47592"/>
    <cellStyle name="Output 2 2 2 10" xfId="47593"/>
    <cellStyle name="Output 2 2 2 11" xfId="47594"/>
    <cellStyle name="Output 2 2 2 2" xfId="47595"/>
    <cellStyle name="Output 2 2 2 2 2" xfId="47596"/>
    <cellStyle name="Output 2 2 2 2 2 2" xfId="47597"/>
    <cellStyle name="Output 2 2 2 2 2 2 2" xfId="47598"/>
    <cellStyle name="Output 2 2 2 2 2 2 3" xfId="47599"/>
    <cellStyle name="Output 2 2 2 2 2 2 4" xfId="47600"/>
    <cellStyle name="Output 2 2 2 2 2 2 5" xfId="47601"/>
    <cellStyle name="Output 2 2 2 2 2 2 6" xfId="47602"/>
    <cellStyle name="Output 2 2 2 2 2 2 7" xfId="47603"/>
    <cellStyle name="Output 2 2 2 2 2 2 8" xfId="47604"/>
    <cellStyle name="Output 2 2 2 2 2 3" xfId="47605"/>
    <cellStyle name="Output 2 2 2 2 2 3 2" xfId="47606"/>
    <cellStyle name="Output 2 2 2 2 2 4" xfId="47607"/>
    <cellStyle name="Output 2 2 2 2 2 5" xfId="47608"/>
    <cellStyle name="Output 2 2 2 2 2 6" xfId="47609"/>
    <cellStyle name="Output 2 2 2 2 2 7" xfId="47610"/>
    <cellStyle name="Output 2 2 2 2 3" xfId="47611"/>
    <cellStyle name="Output 2 2 2 2 3 2" xfId="47612"/>
    <cellStyle name="Output 2 2 2 2 3 3" xfId="47613"/>
    <cellStyle name="Output 2 2 2 2 3 4" xfId="47614"/>
    <cellStyle name="Output 2 2 2 2 3 5" xfId="47615"/>
    <cellStyle name="Output 2 2 2 2 3 6" xfId="47616"/>
    <cellStyle name="Output 2 2 2 2 3 7" xfId="47617"/>
    <cellStyle name="Output 2 2 2 2 4" xfId="47618"/>
    <cellStyle name="Output 2 2 2 2 5" xfId="47619"/>
    <cellStyle name="Output 2 2 2 2 6" xfId="47620"/>
    <cellStyle name="Output 2 2 2 2 7" xfId="47621"/>
    <cellStyle name="Output 2 2 2 2 8" xfId="47622"/>
    <cellStyle name="Output 2 2 2 3" xfId="47623"/>
    <cellStyle name="Output 2 2 2 3 2" xfId="47624"/>
    <cellStyle name="Output 2 2 2 3 2 2" xfId="47625"/>
    <cellStyle name="Output 2 2 2 3 2 2 2" xfId="47626"/>
    <cellStyle name="Output 2 2 2 3 2 2 3" xfId="47627"/>
    <cellStyle name="Output 2 2 2 3 2 2 4" xfId="47628"/>
    <cellStyle name="Output 2 2 2 3 2 2 5" xfId="47629"/>
    <cellStyle name="Output 2 2 2 3 2 2 6" xfId="47630"/>
    <cellStyle name="Output 2 2 2 3 2 2 7" xfId="47631"/>
    <cellStyle name="Output 2 2 2 3 2 2 8" xfId="47632"/>
    <cellStyle name="Output 2 2 2 3 2 3" xfId="47633"/>
    <cellStyle name="Output 2 2 2 3 2 3 2" xfId="47634"/>
    <cellStyle name="Output 2 2 2 3 2 4" xfId="47635"/>
    <cellStyle name="Output 2 2 2 3 2 5" xfId="47636"/>
    <cellStyle name="Output 2 2 2 3 2 6" xfId="47637"/>
    <cellStyle name="Output 2 2 2 3 2 7" xfId="47638"/>
    <cellStyle name="Output 2 2 2 3 3" xfId="47639"/>
    <cellStyle name="Output 2 2 2 3 3 2" xfId="47640"/>
    <cellStyle name="Output 2 2 2 3 3 3" xfId="47641"/>
    <cellStyle name="Output 2 2 2 3 3 4" xfId="47642"/>
    <cellStyle name="Output 2 2 2 3 3 5" xfId="47643"/>
    <cellStyle name="Output 2 2 2 3 3 6" xfId="47644"/>
    <cellStyle name="Output 2 2 2 3 3 7" xfId="47645"/>
    <cellStyle name="Output 2 2 2 3 4" xfId="47646"/>
    <cellStyle name="Output 2 2 2 3 5" xfId="47647"/>
    <cellStyle name="Output 2 2 2 3 6" xfId="47648"/>
    <cellStyle name="Output 2 2 2 3 7" xfId="47649"/>
    <cellStyle name="Output 2 2 2 3 8" xfId="47650"/>
    <cellStyle name="Output 2 2 2 4" xfId="47651"/>
    <cellStyle name="Output 2 2 2 4 2" xfId="47652"/>
    <cellStyle name="Output 2 2 2 4 2 2" xfId="47653"/>
    <cellStyle name="Output 2 2 2 4 2 2 2" xfId="47654"/>
    <cellStyle name="Output 2 2 2 4 2 2 3" xfId="47655"/>
    <cellStyle name="Output 2 2 2 4 2 2 4" xfId="47656"/>
    <cellStyle name="Output 2 2 2 4 2 2 5" xfId="47657"/>
    <cellStyle name="Output 2 2 2 4 2 2 6" xfId="47658"/>
    <cellStyle name="Output 2 2 2 4 2 2 7" xfId="47659"/>
    <cellStyle name="Output 2 2 2 4 2 2 8" xfId="47660"/>
    <cellStyle name="Output 2 2 2 4 2 3" xfId="47661"/>
    <cellStyle name="Output 2 2 2 4 2 3 2" xfId="47662"/>
    <cellStyle name="Output 2 2 2 4 2 4" xfId="47663"/>
    <cellStyle name="Output 2 2 2 4 2 5" xfId="47664"/>
    <cellStyle name="Output 2 2 2 4 2 6" xfId="47665"/>
    <cellStyle name="Output 2 2 2 4 2 7" xfId="47666"/>
    <cellStyle name="Output 2 2 2 4 3" xfId="47667"/>
    <cellStyle name="Output 2 2 2 4 3 2" xfId="47668"/>
    <cellStyle name="Output 2 2 2 4 3 3" xfId="47669"/>
    <cellStyle name="Output 2 2 2 4 3 4" xfId="47670"/>
    <cellStyle name="Output 2 2 2 4 3 5" xfId="47671"/>
    <cellStyle name="Output 2 2 2 4 3 6" xfId="47672"/>
    <cellStyle name="Output 2 2 2 4 3 7" xfId="47673"/>
    <cellStyle name="Output 2 2 2 4 4" xfId="47674"/>
    <cellStyle name="Output 2 2 2 4 5" xfId="47675"/>
    <cellStyle name="Output 2 2 2 4 6" xfId="47676"/>
    <cellStyle name="Output 2 2 2 4 7" xfId="47677"/>
    <cellStyle name="Output 2 2 2 4 8" xfId="47678"/>
    <cellStyle name="Output 2 2 2 5" xfId="47679"/>
    <cellStyle name="Output 2 2 2 5 2" xfId="47680"/>
    <cellStyle name="Output 2 2 2 5 2 2" xfId="47681"/>
    <cellStyle name="Output 2 2 2 5 2 3" xfId="47682"/>
    <cellStyle name="Output 2 2 2 5 2 4" xfId="47683"/>
    <cellStyle name="Output 2 2 2 5 2 5" xfId="47684"/>
    <cellStyle name="Output 2 2 2 5 2 6" xfId="47685"/>
    <cellStyle name="Output 2 2 2 5 2 7" xfId="47686"/>
    <cellStyle name="Output 2 2 2 5 2 8" xfId="47687"/>
    <cellStyle name="Output 2 2 2 5 3" xfId="47688"/>
    <cellStyle name="Output 2 2 2 5 3 2" xfId="47689"/>
    <cellStyle name="Output 2 2 2 5 4" xfId="47690"/>
    <cellStyle name="Output 2 2 2 5 5" xfId="47691"/>
    <cellStyle name="Output 2 2 2 5 6" xfId="47692"/>
    <cellStyle name="Output 2 2 2 5 7" xfId="47693"/>
    <cellStyle name="Output 2 2 2 6" xfId="47694"/>
    <cellStyle name="Output 2 2 2 6 2" xfId="47695"/>
    <cellStyle name="Output 2 2 2 6 3" xfId="47696"/>
    <cellStyle name="Output 2 2 2 6 4" xfId="47697"/>
    <cellStyle name="Output 2 2 2 6 5" xfId="47698"/>
    <cellStyle name="Output 2 2 2 6 6" xfId="47699"/>
    <cellStyle name="Output 2 2 2 6 7" xfId="47700"/>
    <cellStyle name="Output 2 2 2 7" xfId="47701"/>
    <cellStyle name="Output 2 2 2 8" xfId="47702"/>
    <cellStyle name="Output 2 2 2 9" xfId="47703"/>
    <cellStyle name="Output 2 2 3" xfId="47704"/>
    <cellStyle name="Output 2 2 3 2" xfId="47705"/>
    <cellStyle name="Output 2 2 3 2 2" xfId="47706"/>
    <cellStyle name="Output 2 2 3 2 2 2" xfId="47707"/>
    <cellStyle name="Output 2 2 3 2 2 3" xfId="47708"/>
    <cellStyle name="Output 2 2 3 2 2 4" xfId="47709"/>
    <cellStyle name="Output 2 2 3 2 2 5" xfId="47710"/>
    <cellStyle name="Output 2 2 3 2 2 6" xfId="47711"/>
    <cellStyle name="Output 2 2 3 2 2 7" xfId="47712"/>
    <cellStyle name="Output 2 2 3 2 2 8" xfId="47713"/>
    <cellStyle name="Output 2 2 3 2 3" xfId="47714"/>
    <cellStyle name="Output 2 2 3 2 3 2" xfId="47715"/>
    <cellStyle name="Output 2 2 3 2 4" xfId="47716"/>
    <cellStyle name="Output 2 2 3 2 5" xfId="47717"/>
    <cellStyle name="Output 2 2 3 2 6" xfId="47718"/>
    <cellStyle name="Output 2 2 3 2 7" xfId="47719"/>
    <cellStyle name="Output 2 2 3 3" xfId="47720"/>
    <cellStyle name="Output 2 2 3 3 2" xfId="47721"/>
    <cellStyle name="Output 2 2 3 3 3" xfId="47722"/>
    <cellStyle name="Output 2 2 3 3 4" xfId="47723"/>
    <cellStyle name="Output 2 2 3 3 5" xfId="47724"/>
    <cellStyle name="Output 2 2 3 3 6" xfId="47725"/>
    <cellStyle name="Output 2 2 3 3 7" xfId="47726"/>
    <cellStyle name="Output 2 2 3 4" xfId="47727"/>
    <cellStyle name="Output 2 2 3 5" xfId="47728"/>
    <cellStyle name="Output 2 2 3 6" xfId="47729"/>
    <cellStyle name="Output 2 2 3 7" xfId="47730"/>
    <cellStyle name="Output 2 2 3 8" xfId="47731"/>
    <cellStyle name="Output 2 2 4" xfId="47732"/>
    <cellStyle name="Output 2 2 4 2" xfId="47733"/>
    <cellStyle name="Output 2 2 4 2 2" xfId="47734"/>
    <cellStyle name="Output 2 2 4 2 2 2" xfId="47735"/>
    <cellStyle name="Output 2 2 4 2 2 3" xfId="47736"/>
    <cellStyle name="Output 2 2 4 2 2 4" xfId="47737"/>
    <cellStyle name="Output 2 2 4 2 2 5" xfId="47738"/>
    <cellStyle name="Output 2 2 4 2 2 6" xfId="47739"/>
    <cellStyle name="Output 2 2 4 2 2 7" xfId="47740"/>
    <cellStyle name="Output 2 2 4 2 2 8" xfId="47741"/>
    <cellStyle name="Output 2 2 4 2 3" xfId="47742"/>
    <cellStyle name="Output 2 2 4 2 3 2" xfId="47743"/>
    <cellStyle name="Output 2 2 4 2 4" xfId="47744"/>
    <cellStyle name="Output 2 2 4 2 5" xfId="47745"/>
    <cellStyle name="Output 2 2 4 2 6" xfId="47746"/>
    <cellStyle name="Output 2 2 4 2 7" xfId="47747"/>
    <cellStyle name="Output 2 2 4 3" xfId="47748"/>
    <cellStyle name="Output 2 2 4 3 2" xfId="47749"/>
    <cellStyle name="Output 2 2 4 3 3" xfId="47750"/>
    <cellStyle name="Output 2 2 4 3 4" xfId="47751"/>
    <cellStyle name="Output 2 2 4 3 5" xfId="47752"/>
    <cellStyle name="Output 2 2 4 3 6" xfId="47753"/>
    <cellStyle name="Output 2 2 4 3 7" xfId="47754"/>
    <cellStyle name="Output 2 2 4 4" xfId="47755"/>
    <cellStyle name="Output 2 2 4 5" xfId="47756"/>
    <cellStyle name="Output 2 2 4 6" xfId="47757"/>
    <cellStyle name="Output 2 2 4 7" xfId="47758"/>
    <cellStyle name="Output 2 2 4 8" xfId="47759"/>
    <cellStyle name="Output 2 2 5" xfId="47760"/>
    <cellStyle name="Output 2 2 5 2" xfId="47761"/>
    <cellStyle name="Output 2 2 5 2 2" xfId="47762"/>
    <cellStyle name="Output 2 2 5 2 2 2" xfId="47763"/>
    <cellStyle name="Output 2 2 5 2 2 3" xfId="47764"/>
    <cellStyle name="Output 2 2 5 2 2 4" xfId="47765"/>
    <cellStyle name="Output 2 2 5 2 2 5" xfId="47766"/>
    <cellStyle name="Output 2 2 5 2 2 6" xfId="47767"/>
    <cellStyle name="Output 2 2 5 2 2 7" xfId="47768"/>
    <cellStyle name="Output 2 2 5 2 2 8" xfId="47769"/>
    <cellStyle name="Output 2 2 5 2 3" xfId="47770"/>
    <cellStyle name="Output 2 2 5 2 3 2" xfId="47771"/>
    <cellStyle name="Output 2 2 5 2 4" xfId="47772"/>
    <cellStyle name="Output 2 2 5 2 5" xfId="47773"/>
    <cellStyle name="Output 2 2 5 2 6" xfId="47774"/>
    <cellStyle name="Output 2 2 5 2 7" xfId="47775"/>
    <cellStyle name="Output 2 2 5 3" xfId="47776"/>
    <cellStyle name="Output 2 2 5 3 2" xfId="47777"/>
    <cellStyle name="Output 2 2 5 3 3" xfId="47778"/>
    <cellStyle name="Output 2 2 5 3 4" xfId="47779"/>
    <cellStyle name="Output 2 2 5 3 5" xfId="47780"/>
    <cellStyle name="Output 2 2 5 3 6" xfId="47781"/>
    <cellStyle name="Output 2 2 5 3 7" xfId="47782"/>
    <cellStyle name="Output 2 2 5 4" xfId="47783"/>
    <cellStyle name="Output 2 2 5 5" xfId="47784"/>
    <cellStyle name="Output 2 2 5 6" xfId="47785"/>
    <cellStyle name="Output 2 2 5 7" xfId="47786"/>
    <cellStyle name="Output 2 2 5 8" xfId="47787"/>
    <cellStyle name="Output 2 2 6" xfId="47788"/>
    <cellStyle name="Output 2 2 6 2" xfId="47789"/>
    <cellStyle name="Output 2 2 6 2 2" xfId="47790"/>
    <cellStyle name="Output 2 2 6 2 3" xfId="47791"/>
    <cellStyle name="Output 2 2 6 2 4" xfId="47792"/>
    <cellStyle name="Output 2 2 6 2 5" xfId="47793"/>
    <cellStyle name="Output 2 2 6 2 6" xfId="47794"/>
    <cellStyle name="Output 2 2 6 2 7" xfId="47795"/>
    <cellStyle name="Output 2 2 6 2 8" xfId="47796"/>
    <cellStyle name="Output 2 2 6 3" xfId="47797"/>
    <cellStyle name="Output 2 2 6 3 2" xfId="47798"/>
    <cellStyle name="Output 2 2 6 4" xfId="47799"/>
    <cellStyle name="Output 2 2 6 5" xfId="47800"/>
    <cellStyle name="Output 2 2 6 6" xfId="47801"/>
    <cellStyle name="Output 2 2 6 7" xfId="47802"/>
    <cellStyle name="Output 2 2 7" xfId="47803"/>
    <cellStyle name="Output 2 2 7 2" xfId="47804"/>
    <cellStyle name="Output 2 2 7 3" xfId="47805"/>
    <cellStyle name="Output 2 2 7 4" xfId="47806"/>
    <cellStyle name="Output 2 2 7 5" xfId="47807"/>
    <cellStyle name="Output 2 2 7 6" xfId="47808"/>
    <cellStyle name="Output 2 2 7 7" xfId="47809"/>
    <cellStyle name="Output 2 2 8" xfId="47810"/>
    <cellStyle name="Output 2 2 9" xfId="47811"/>
    <cellStyle name="Output 2 3" xfId="47812"/>
    <cellStyle name="Output 2 3 10" xfId="47813"/>
    <cellStyle name="Output 2 3 11" xfId="47814"/>
    <cellStyle name="Output 2 3 12" xfId="47815"/>
    <cellStyle name="Output 2 3 2" xfId="47816"/>
    <cellStyle name="Output 2 3 2 10" xfId="47817"/>
    <cellStyle name="Output 2 3 2 11" xfId="47818"/>
    <cellStyle name="Output 2 3 2 2" xfId="47819"/>
    <cellStyle name="Output 2 3 2 2 2" xfId="47820"/>
    <cellStyle name="Output 2 3 2 2 2 2" xfId="47821"/>
    <cellStyle name="Output 2 3 2 2 2 2 2" xfId="47822"/>
    <cellStyle name="Output 2 3 2 2 2 2 3" xfId="47823"/>
    <cellStyle name="Output 2 3 2 2 2 2 4" xfId="47824"/>
    <cellStyle name="Output 2 3 2 2 2 2 5" xfId="47825"/>
    <cellStyle name="Output 2 3 2 2 2 2 6" xfId="47826"/>
    <cellStyle name="Output 2 3 2 2 2 2 7" xfId="47827"/>
    <cellStyle name="Output 2 3 2 2 2 2 8" xfId="47828"/>
    <cellStyle name="Output 2 3 2 2 2 3" xfId="47829"/>
    <cellStyle name="Output 2 3 2 2 2 3 2" xfId="47830"/>
    <cellStyle name="Output 2 3 2 2 2 4" xfId="47831"/>
    <cellStyle name="Output 2 3 2 2 2 5" xfId="47832"/>
    <cellStyle name="Output 2 3 2 2 2 6" xfId="47833"/>
    <cellStyle name="Output 2 3 2 2 2 7" xfId="47834"/>
    <cellStyle name="Output 2 3 2 2 3" xfId="47835"/>
    <cellStyle name="Output 2 3 2 2 3 2" xfId="47836"/>
    <cellStyle name="Output 2 3 2 2 3 3" xfId="47837"/>
    <cellStyle name="Output 2 3 2 2 3 4" xfId="47838"/>
    <cellStyle name="Output 2 3 2 2 3 5" xfId="47839"/>
    <cellStyle name="Output 2 3 2 2 3 6" xfId="47840"/>
    <cellStyle name="Output 2 3 2 2 3 7" xfId="47841"/>
    <cellStyle name="Output 2 3 2 2 4" xfId="47842"/>
    <cellStyle name="Output 2 3 2 2 5" xfId="47843"/>
    <cellStyle name="Output 2 3 2 2 6" xfId="47844"/>
    <cellStyle name="Output 2 3 2 2 7" xfId="47845"/>
    <cellStyle name="Output 2 3 2 2 8" xfId="47846"/>
    <cellStyle name="Output 2 3 2 3" xfId="47847"/>
    <cellStyle name="Output 2 3 2 3 2" xfId="47848"/>
    <cellStyle name="Output 2 3 2 3 2 2" xfId="47849"/>
    <cellStyle name="Output 2 3 2 3 2 2 2" xfId="47850"/>
    <cellStyle name="Output 2 3 2 3 2 2 3" xfId="47851"/>
    <cellStyle name="Output 2 3 2 3 2 2 4" xfId="47852"/>
    <cellStyle name="Output 2 3 2 3 2 2 5" xfId="47853"/>
    <cellStyle name="Output 2 3 2 3 2 2 6" xfId="47854"/>
    <cellStyle name="Output 2 3 2 3 2 2 7" xfId="47855"/>
    <cellStyle name="Output 2 3 2 3 2 2 8" xfId="47856"/>
    <cellStyle name="Output 2 3 2 3 2 3" xfId="47857"/>
    <cellStyle name="Output 2 3 2 3 2 3 2" xfId="47858"/>
    <cellStyle name="Output 2 3 2 3 2 4" xfId="47859"/>
    <cellStyle name="Output 2 3 2 3 2 5" xfId="47860"/>
    <cellStyle name="Output 2 3 2 3 2 6" xfId="47861"/>
    <cellStyle name="Output 2 3 2 3 2 7" xfId="47862"/>
    <cellStyle name="Output 2 3 2 3 3" xfId="47863"/>
    <cellStyle name="Output 2 3 2 3 3 2" xfId="47864"/>
    <cellStyle name="Output 2 3 2 3 3 3" xfId="47865"/>
    <cellStyle name="Output 2 3 2 3 3 4" xfId="47866"/>
    <cellStyle name="Output 2 3 2 3 3 5" xfId="47867"/>
    <cellStyle name="Output 2 3 2 3 3 6" xfId="47868"/>
    <cellStyle name="Output 2 3 2 3 3 7" xfId="47869"/>
    <cellStyle name="Output 2 3 2 3 4" xfId="47870"/>
    <cellStyle name="Output 2 3 2 3 5" xfId="47871"/>
    <cellStyle name="Output 2 3 2 3 6" xfId="47872"/>
    <cellStyle name="Output 2 3 2 3 7" xfId="47873"/>
    <cellStyle name="Output 2 3 2 3 8" xfId="47874"/>
    <cellStyle name="Output 2 3 2 4" xfId="47875"/>
    <cellStyle name="Output 2 3 2 4 2" xfId="47876"/>
    <cellStyle name="Output 2 3 2 4 2 2" xfId="47877"/>
    <cellStyle name="Output 2 3 2 4 2 2 2" xfId="47878"/>
    <cellStyle name="Output 2 3 2 4 2 2 3" xfId="47879"/>
    <cellStyle name="Output 2 3 2 4 2 2 4" xfId="47880"/>
    <cellStyle name="Output 2 3 2 4 2 2 5" xfId="47881"/>
    <cellStyle name="Output 2 3 2 4 2 2 6" xfId="47882"/>
    <cellStyle name="Output 2 3 2 4 2 2 7" xfId="47883"/>
    <cellStyle name="Output 2 3 2 4 2 2 8" xfId="47884"/>
    <cellStyle name="Output 2 3 2 4 2 3" xfId="47885"/>
    <cellStyle name="Output 2 3 2 4 2 3 2" xfId="47886"/>
    <cellStyle name="Output 2 3 2 4 2 4" xfId="47887"/>
    <cellStyle name="Output 2 3 2 4 2 5" xfId="47888"/>
    <cellStyle name="Output 2 3 2 4 2 6" xfId="47889"/>
    <cellStyle name="Output 2 3 2 4 2 7" xfId="47890"/>
    <cellStyle name="Output 2 3 2 4 3" xfId="47891"/>
    <cellStyle name="Output 2 3 2 4 3 2" xfId="47892"/>
    <cellStyle name="Output 2 3 2 4 3 3" xfId="47893"/>
    <cellStyle name="Output 2 3 2 4 3 4" xfId="47894"/>
    <cellStyle name="Output 2 3 2 4 3 5" xfId="47895"/>
    <cellStyle name="Output 2 3 2 4 3 6" xfId="47896"/>
    <cellStyle name="Output 2 3 2 4 3 7" xfId="47897"/>
    <cellStyle name="Output 2 3 2 4 4" xfId="47898"/>
    <cellStyle name="Output 2 3 2 4 5" xfId="47899"/>
    <cellStyle name="Output 2 3 2 4 6" xfId="47900"/>
    <cellStyle name="Output 2 3 2 4 7" xfId="47901"/>
    <cellStyle name="Output 2 3 2 4 8" xfId="47902"/>
    <cellStyle name="Output 2 3 2 5" xfId="47903"/>
    <cellStyle name="Output 2 3 2 5 2" xfId="47904"/>
    <cellStyle name="Output 2 3 2 5 2 2" xfId="47905"/>
    <cellStyle name="Output 2 3 2 5 2 3" xfId="47906"/>
    <cellStyle name="Output 2 3 2 5 2 4" xfId="47907"/>
    <cellStyle name="Output 2 3 2 5 2 5" xfId="47908"/>
    <cellStyle name="Output 2 3 2 5 2 6" xfId="47909"/>
    <cellStyle name="Output 2 3 2 5 2 7" xfId="47910"/>
    <cellStyle name="Output 2 3 2 5 2 8" xfId="47911"/>
    <cellStyle name="Output 2 3 2 5 3" xfId="47912"/>
    <cellStyle name="Output 2 3 2 5 3 2" xfId="47913"/>
    <cellStyle name="Output 2 3 2 5 4" xfId="47914"/>
    <cellStyle name="Output 2 3 2 5 5" xfId="47915"/>
    <cellStyle name="Output 2 3 2 5 6" xfId="47916"/>
    <cellStyle name="Output 2 3 2 5 7" xfId="47917"/>
    <cellStyle name="Output 2 3 2 6" xfId="47918"/>
    <cellStyle name="Output 2 3 2 6 2" xfId="47919"/>
    <cellStyle name="Output 2 3 2 6 3" xfId="47920"/>
    <cellStyle name="Output 2 3 2 6 4" xfId="47921"/>
    <cellStyle name="Output 2 3 2 6 5" xfId="47922"/>
    <cellStyle name="Output 2 3 2 6 6" xfId="47923"/>
    <cellStyle name="Output 2 3 2 6 7" xfId="47924"/>
    <cellStyle name="Output 2 3 2 7" xfId="47925"/>
    <cellStyle name="Output 2 3 2 8" xfId="47926"/>
    <cellStyle name="Output 2 3 2 9" xfId="47927"/>
    <cellStyle name="Output 2 3 3" xfId="47928"/>
    <cellStyle name="Output 2 3 3 2" xfId="47929"/>
    <cellStyle name="Output 2 3 3 2 2" xfId="47930"/>
    <cellStyle name="Output 2 3 3 2 2 2" xfId="47931"/>
    <cellStyle name="Output 2 3 3 2 2 3" xfId="47932"/>
    <cellStyle name="Output 2 3 3 2 2 4" xfId="47933"/>
    <cellStyle name="Output 2 3 3 2 2 5" xfId="47934"/>
    <cellStyle name="Output 2 3 3 2 2 6" xfId="47935"/>
    <cellStyle name="Output 2 3 3 2 2 7" xfId="47936"/>
    <cellStyle name="Output 2 3 3 2 2 8" xfId="47937"/>
    <cellStyle name="Output 2 3 3 2 3" xfId="47938"/>
    <cellStyle name="Output 2 3 3 2 3 2" xfId="47939"/>
    <cellStyle name="Output 2 3 3 2 4" xfId="47940"/>
    <cellStyle name="Output 2 3 3 2 5" xfId="47941"/>
    <cellStyle name="Output 2 3 3 2 6" xfId="47942"/>
    <cellStyle name="Output 2 3 3 2 7" xfId="47943"/>
    <cellStyle name="Output 2 3 3 3" xfId="47944"/>
    <cellStyle name="Output 2 3 3 3 2" xfId="47945"/>
    <cellStyle name="Output 2 3 3 3 3" xfId="47946"/>
    <cellStyle name="Output 2 3 3 3 4" xfId="47947"/>
    <cellStyle name="Output 2 3 3 3 5" xfId="47948"/>
    <cellStyle name="Output 2 3 3 3 6" xfId="47949"/>
    <cellStyle name="Output 2 3 3 3 7" xfId="47950"/>
    <cellStyle name="Output 2 3 3 4" xfId="47951"/>
    <cellStyle name="Output 2 3 3 5" xfId="47952"/>
    <cellStyle name="Output 2 3 3 6" xfId="47953"/>
    <cellStyle name="Output 2 3 3 7" xfId="47954"/>
    <cellStyle name="Output 2 3 3 8" xfId="47955"/>
    <cellStyle name="Output 2 3 4" xfId="47956"/>
    <cellStyle name="Output 2 3 4 2" xfId="47957"/>
    <cellStyle name="Output 2 3 4 2 2" xfId="47958"/>
    <cellStyle name="Output 2 3 4 2 2 2" xfId="47959"/>
    <cellStyle name="Output 2 3 4 2 2 3" xfId="47960"/>
    <cellStyle name="Output 2 3 4 2 2 4" xfId="47961"/>
    <cellStyle name="Output 2 3 4 2 2 5" xfId="47962"/>
    <cellStyle name="Output 2 3 4 2 2 6" xfId="47963"/>
    <cellStyle name="Output 2 3 4 2 2 7" xfId="47964"/>
    <cellStyle name="Output 2 3 4 2 2 8" xfId="47965"/>
    <cellStyle name="Output 2 3 4 2 3" xfId="47966"/>
    <cellStyle name="Output 2 3 4 2 3 2" xfId="47967"/>
    <cellStyle name="Output 2 3 4 2 4" xfId="47968"/>
    <cellStyle name="Output 2 3 4 2 5" xfId="47969"/>
    <cellStyle name="Output 2 3 4 2 6" xfId="47970"/>
    <cellStyle name="Output 2 3 4 2 7" xfId="47971"/>
    <cellStyle name="Output 2 3 4 3" xfId="47972"/>
    <cellStyle name="Output 2 3 4 3 2" xfId="47973"/>
    <cellStyle name="Output 2 3 4 3 3" xfId="47974"/>
    <cellStyle name="Output 2 3 4 3 4" xfId="47975"/>
    <cellStyle name="Output 2 3 4 3 5" xfId="47976"/>
    <cellStyle name="Output 2 3 4 3 6" xfId="47977"/>
    <cellStyle name="Output 2 3 4 3 7" xfId="47978"/>
    <cellStyle name="Output 2 3 4 4" xfId="47979"/>
    <cellStyle name="Output 2 3 4 5" xfId="47980"/>
    <cellStyle name="Output 2 3 4 6" xfId="47981"/>
    <cellStyle name="Output 2 3 4 7" xfId="47982"/>
    <cellStyle name="Output 2 3 4 8" xfId="47983"/>
    <cellStyle name="Output 2 3 5" xfId="47984"/>
    <cellStyle name="Output 2 3 5 2" xfId="47985"/>
    <cellStyle name="Output 2 3 5 2 2" xfId="47986"/>
    <cellStyle name="Output 2 3 5 2 2 2" xfId="47987"/>
    <cellStyle name="Output 2 3 5 2 2 3" xfId="47988"/>
    <cellStyle name="Output 2 3 5 2 2 4" xfId="47989"/>
    <cellStyle name="Output 2 3 5 2 2 5" xfId="47990"/>
    <cellStyle name="Output 2 3 5 2 2 6" xfId="47991"/>
    <cellStyle name="Output 2 3 5 2 2 7" xfId="47992"/>
    <cellStyle name="Output 2 3 5 2 2 8" xfId="47993"/>
    <cellStyle name="Output 2 3 5 2 3" xfId="47994"/>
    <cellStyle name="Output 2 3 5 2 3 2" xfId="47995"/>
    <cellStyle name="Output 2 3 5 2 4" xfId="47996"/>
    <cellStyle name="Output 2 3 5 2 5" xfId="47997"/>
    <cellStyle name="Output 2 3 5 2 6" xfId="47998"/>
    <cellStyle name="Output 2 3 5 2 7" xfId="47999"/>
    <cellStyle name="Output 2 3 5 3" xfId="48000"/>
    <cellStyle name="Output 2 3 5 3 2" xfId="48001"/>
    <cellStyle name="Output 2 3 5 3 3" xfId="48002"/>
    <cellStyle name="Output 2 3 5 3 4" xfId="48003"/>
    <cellStyle name="Output 2 3 5 3 5" xfId="48004"/>
    <cellStyle name="Output 2 3 5 3 6" xfId="48005"/>
    <cellStyle name="Output 2 3 5 3 7" xfId="48006"/>
    <cellStyle name="Output 2 3 5 4" xfId="48007"/>
    <cellStyle name="Output 2 3 5 5" xfId="48008"/>
    <cellStyle name="Output 2 3 5 6" xfId="48009"/>
    <cellStyle name="Output 2 3 5 7" xfId="48010"/>
    <cellStyle name="Output 2 3 5 8" xfId="48011"/>
    <cellStyle name="Output 2 3 6" xfId="48012"/>
    <cellStyle name="Output 2 3 6 2" xfId="48013"/>
    <cellStyle name="Output 2 3 6 2 2" xfId="48014"/>
    <cellStyle name="Output 2 3 6 2 3" xfId="48015"/>
    <cellStyle name="Output 2 3 6 2 4" xfId="48016"/>
    <cellStyle name="Output 2 3 6 2 5" xfId="48017"/>
    <cellStyle name="Output 2 3 6 2 6" xfId="48018"/>
    <cellStyle name="Output 2 3 6 2 7" xfId="48019"/>
    <cellStyle name="Output 2 3 6 2 8" xfId="48020"/>
    <cellStyle name="Output 2 3 6 3" xfId="48021"/>
    <cellStyle name="Output 2 3 6 3 2" xfId="48022"/>
    <cellStyle name="Output 2 3 6 4" xfId="48023"/>
    <cellStyle name="Output 2 3 6 5" xfId="48024"/>
    <cellStyle name="Output 2 3 6 6" xfId="48025"/>
    <cellStyle name="Output 2 3 6 7" xfId="48026"/>
    <cellStyle name="Output 2 3 7" xfId="48027"/>
    <cellStyle name="Output 2 3 7 2" xfId="48028"/>
    <cellStyle name="Output 2 3 7 3" xfId="48029"/>
    <cellStyle name="Output 2 3 7 4" xfId="48030"/>
    <cellStyle name="Output 2 3 7 5" xfId="48031"/>
    <cellStyle name="Output 2 3 7 6" xfId="48032"/>
    <cellStyle name="Output 2 3 7 7" xfId="48033"/>
    <cellStyle name="Output 2 3 8" xfId="48034"/>
    <cellStyle name="Output 2 3 9" xfId="48035"/>
    <cellStyle name="Output 2 4" xfId="48036"/>
    <cellStyle name="Output 2 4 10" xfId="48037"/>
    <cellStyle name="Output 2 4 11" xfId="48038"/>
    <cellStyle name="Output 2 4 2" xfId="48039"/>
    <cellStyle name="Output 2 4 2 2" xfId="48040"/>
    <cellStyle name="Output 2 4 2 2 2" xfId="48041"/>
    <cellStyle name="Output 2 4 2 2 2 2" xfId="48042"/>
    <cellStyle name="Output 2 4 2 2 2 3" xfId="48043"/>
    <cellStyle name="Output 2 4 2 2 2 4" xfId="48044"/>
    <cellStyle name="Output 2 4 2 2 2 5" xfId="48045"/>
    <cellStyle name="Output 2 4 2 2 2 6" xfId="48046"/>
    <cellStyle name="Output 2 4 2 2 2 7" xfId="48047"/>
    <cellStyle name="Output 2 4 2 2 2 8" xfId="48048"/>
    <cellStyle name="Output 2 4 2 2 3" xfId="48049"/>
    <cellStyle name="Output 2 4 2 2 3 2" xfId="48050"/>
    <cellStyle name="Output 2 4 2 2 4" xfId="48051"/>
    <cellStyle name="Output 2 4 2 2 5" xfId="48052"/>
    <cellStyle name="Output 2 4 2 2 6" xfId="48053"/>
    <cellStyle name="Output 2 4 2 2 7" xfId="48054"/>
    <cellStyle name="Output 2 4 2 3" xfId="48055"/>
    <cellStyle name="Output 2 4 2 3 2" xfId="48056"/>
    <cellStyle name="Output 2 4 2 3 3" xfId="48057"/>
    <cellStyle name="Output 2 4 2 3 4" xfId="48058"/>
    <cellStyle name="Output 2 4 2 3 5" xfId="48059"/>
    <cellStyle name="Output 2 4 2 3 6" xfId="48060"/>
    <cellStyle name="Output 2 4 2 3 7" xfId="48061"/>
    <cellStyle name="Output 2 4 2 4" xfId="48062"/>
    <cellStyle name="Output 2 4 2 5" xfId="48063"/>
    <cellStyle name="Output 2 4 2 6" xfId="48064"/>
    <cellStyle name="Output 2 4 2 7" xfId="48065"/>
    <cellStyle name="Output 2 4 2 8" xfId="48066"/>
    <cellStyle name="Output 2 4 3" xfId="48067"/>
    <cellStyle name="Output 2 4 3 2" xfId="48068"/>
    <cellStyle name="Output 2 4 3 2 2" xfId="48069"/>
    <cellStyle name="Output 2 4 3 2 2 2" xfId="48070"/>
    <cellStyle name="Output 2 4 3 2 2 3" xfId="48071"/>
    <cellStyle name="Output 2 4 3 2 2 4" xfId="48072"/>
    <cellStyle name="Output 2 4 3 2 2 5" xfId="48073"/>
    <cellStyle name="Output 2 4 3 2 2 6" xfId="48074"/>
    <cellStyle name="Output 2 4 3 2 2 7" xfId="48075"/>
    <cellStyle name="Output 2 4 3 2 2 8" xfId="48076"/>
    <cellStyle name="Output 2 4 3 2 3" xfId="48077"/>
    <cellStyle name="Output 2 4 3 2 3 2" xfId="48078"/>
    <cellStyle name="Output 2 4 3 2 4" xfId="48079"/>
    <cellStyle name="Output 2 4 3 2 5" xfId="48080"/>
    <cellStyle name="Output 2 4 3 2 6" xfId="48081"/>
    <cellStyle name="Output 2 4 3 2 7" xfId="48082"/>
    <cellStyle name="Output 2 4 3 3" xfId="48083"/>
    <cellStyle name="Output 2 4 3 3 2" xfId="48084"/>
    <cellStyle name="Output 2 4 3 3 3" xfId="48085"/>
    <cellStyle name="Output 2 4 3 3 4" xfId="48086"/>
    <cellStyle name="Output 2 4 3 3 5" xfId="48087"/>
    <cellStyle name="Output 2 4 3 3 6" xfId="48088"/>
    <cellStyle name="Output 2 4 3 3 7" xfId="48089"/>
    <cellStyle name="Output 2 4 3 4" xfId="48090"/>
    <cellStyle name="Output 2 4 3 5" xfId="48091"/>
    <cellStyle name="Output 2 4 3 6" xfId="48092"/>
    <cellStyle name="Output 2 4 3 7" xfId="48093"/>
    <cellStyle name="Output 2 4 3 8" xfId="48094"/>
    <cellStyle name="Output 2 4 4" xfId="48095"/>
    <cellStyle name="Output 2 4 4 2" xfId="48096"/>
    <cellStyle name="Output 2 4 4 2 2" xfId="48097"/>
    <cellStyle name="Output 2 4 4 2 2 2" xfId="48098"/>
    <cellStyle name="Output 2 4 4 2 2 3" xfId="48099"/>
    <cellStyle name="Output 2 4 4 2 2 4" xfId="48100"/>
    <cellStyle name="Output 2 4 4 2 2 5" xfId="48101"/>
    <cellStyle name="Output 2 4 4 2 2 6" xfId="48102"/>
    <cellStyle name="Output 2 4 4 2 2 7" xfId="48103"/>
    <cellStyle name="Output 2 4 4 2 2 8" xfId="48104"/>
    <cellStyle name="Output 2 4 4 2 3" xfId="48105"/>
    <cellStyle name="Output 2 4 4 2 3 2" xfId="48106"/>
    <cellStyle name="Output 2 4 4 2 4" xfId="48107"/>
    <cellStyle name="Output 2 4 4 2 5" xfId="48108"/>
    <cellStyle name="Output 2 4 4 2 6" xfId="48109"/>
    <cellStyle name="Output 2 4 4 2 7" xfId="48110"/>
    <cellStyle name="Output 2 4 4 3" xfId="48111"/>
    <cellStyle name="Output 2 4 4 3 2" xfId="48112"/>
    <cellStyle name="Output 2 4 4 3 3" xfId="48113"/>
    <cellStyle name="Output 2 4 4 3 4" xfId="48114"/>
    <cellStyle name="Output 2 4 4 3 5" xfId="48115"/>
    <cellStyle name="Output 2 4 4 3 6" xfId="48116"/>
    <cellStyle name="Output 2 4 4 3 7" xfId="48117"/>
    <cellStyle name="Output 2 4 4 4" xfId="48118"/>
    <cellStyle name="Output 2 4 4 5" xfId="48119"/>
    <cellStyle name="Output 2 4 4 6" xfId="48120"/>
    <cellStyle name="Output 2 4 4 7" xfId="48121"/>
    <cellStyle name="Output 2 4 4 8" xfId="48122"/>
    <cellStyle name="Output 2 4 5" xfId="48123"/>
    <cellStyle name="Output 2 4 5 2" xfId="48124"/>
    <cellStyle name="Output 2 4 5 2 2" xfId="48125"/>
    <cellStyle name="Output 2 4 5 2 3" xfId="48126"/>
    <cellStyle name="Output 2 4 5 2 4" xfId="48127"/>
    <cellStyle name="Output 2 4 5 2 5" xfId="48128"/>
    <cellStyle name="Output 2 4 5 2 6" xfId="48129"/>
    <cellStyle name="Output 2 4 5 2 7" xfId="48130"/>
    <cellStyle name="Output 2 4 5 2 8" xfId="48131"/>
    <cellStyle name="Output 2 4 5 3" xfId="48132"/>
    <cellStyle name="Output 2 4 5 3 2" xfId="48133"/>
    <cellStyle name="Output 2 4 5 4" xfId="48134"/>
    <cellStyle name="Output 2 4 5 5" xfId="48135"/>
    <cellStyle name="Output 2 4 5 6" xfId="48136"/>
    <cellStyle name="Output 2 4 5 7" xfId="48137"/>
    <cellStyle name="Output 2 4 6" xfId="48138"/>
    <cellStyle name="Output 2 4 6 2" xfId="48139"/>
    <cellStyle name="Output 2 4 6 3" xfId="48140"/>
    <cellStyle name="Output 2 4 6 4" xfId="48141"/>
    <cellStyle name="Output 2 4 6 5" xfId="48142"/>
    <cellStyle name="Output 2 4 6 6" xfId="48143"/>
    <cellStyle name="Output 2 4 6 7" xfId="48144"/>
    <cellStyle name="Output 2 4 7" xfId="48145"/>
    <cellStyle name="Output 2 4 8" xfId="48146"/>
    <cellStyle name="Output 2 4 9" xfId="48147"/>
    <cellStyle name="Output 2 5" xfId="48148"/>
    <cellStyle name="Output 2 5 10" xfId="48149"/>
    <cellStyle name="Output 2 5 11" xfId="48150"/>
    <cellStyle name="Output 2 5 2" xfId="48151"/>
    <cellStyle name="Output 2 5 2 2" xfId="48152"/>
    <cellStyle name="Output 2 5 2 2 2" xfId="48153"/>
    <cellStyle name="Output 2 5 2 2 2 2" xfId="48154"/>
    <cellStyle name="Output 2 5 2 2 2 3" xfId="48155"/>
    <cellStyle name="Output 2 5 2 2 2 4" xfId="48156"/>
    <cellStyle name="Output 2 5 2 2 2 5" xfId="48157"/>
    <cellStyle name="Output 2 5 2 2 2 6" xfId="48158"/>
    <cellStyle name="Output 2 5 2 2 2 7" xfId="48159"/>
    <cellStyle name="Output 2 5 2 2 2 8" xfId="48160"/>
    <cellStyle name="Output 2 5 2 2 3" xfId="48161"/>
    <cellStyle name="Output 2 5 2 2 3 2" xfId="48162"/>
    <cellStyle name="Output 2 5 2 2 4" xfId="48163"/>
    <cellStyle name="Output 2 5 2 2 5" xfId="48164"/>
    <cellStyle name="Output 2 5 2 2 6" xfId="48165"/>
    <cellStyle name="Output 2 5 2 2 7" xfId="48166"/>
    <cellStyle name="Output 2 5 2 3" xfId="48167"/>
    <cellStyle name="Output 2 5 2 3 2" xfId="48168"/>
    <cellStyle name="Output 2 5 2 3 3" xfId="48169"/>
    <cellStyle name="Output 2 5 2 3 4" xfId="48170"/>
    <cellStyle name="Output 2 5 2 3 5" xfId="48171"/>
    <cellStyle name="Output 2 5 2 3 6" xfId="48172"/>
    <cellStyle name="Output 2 5 2 3 7" xfId="48173"/>
    <cellStyle name="Output 2 5 2 4" xfId="48174"/>
    <cellStyle name="Output 2 5 2 5" xfId="48175"/>
    <cellStyle name="Output 2 5 2 6" xfId="48176"/>
    <cellStyle name="Output 2 5 2 7" xfId="48177"/>
    <cellStyle name="Output 2 5 2 8" xfId="48178"/>
    <cellStyle name="Output 2 5 3" xfId="48179"/>
    <cellStyle name="Output 2 5 3 2" xfId="48180"/>
    <cellStyle name="Output 2 5 3 2 2" xfId="48181"/>
    <cellStyle name="Output 2 5 3 2 2 2" xfId="48182"/>
    <cellStyle name="Output 2 5 3 2 2 3" xfId="48183"/>
    <cellStyle name="Output 2 5 3 2 2 4" xfId="48184"/>
    <cellStyle name="Output 2 5 3 2 2 5" xfId="48185"/>
    <cellStyle name="Output 2 5 3 2 2 6" xfId="48186"/>
    <cellStyle name="Output 2 5 3 2 2 7" xfId="48187"/>
    <cellStyle name="Output 2 5 3 2 2 8" xfId="48188"/>
    <cellStyle name="Output 2 5 3 2 3" xfId="48189"/>
    <cellStyle name="Output 2 5 3 2 3 2" xfId="48190"/>
    <cellStyle name="Output 2 5 3 2 4" xfId="48191"/>
    <cellStyle name="Output 2 5 3 2 5" xfId="48192"/>
    <cellStyle name="Output 2 5 3 2 6" xfId="48193"/>
    <cellStyle name="Output 2 5 3 2 7" xfId="48194"/>
    <cellStyle name="Output 2 5 3 3" xfId="48195"/>
    <cellStyle name="Output 2 5 3 3 2" xfId="48196"/>
    <cellStyle name="Output 2 5 3 3 3" xfId="48197"/>
    <cellStyle name="Output 2 5 3 3 4" xfId="48198"/>
    <cellStyle name="Output 2 5 3 3 5" xfId="48199"/>
    <cellStyle name="Output 2 5 3 3 6" xfId="48200"/>
    <cellStyle name="Output 2 5 3 3 7" xfId="48201"/>
    <cellStyle name="Output 2 5 3 4" xfId="48202"/>
    <cellStyle name="Output 2 5 3 5" xfId="48203"/>
    <cellStyle name="Output 2 5 3 6" xfId="48204"/>
    <cellStyle name="Output 2 5 3 7" xfId="48205"/>
    <cellStyle name="Output 2 5 3 8" xfId="48206"/>
    <cellStyle name="Output 2 5 4" xfId="48207"/>
    <cellStyle name="Output 2 5 4 2" xfId="48208"/>
    <cellStyle name="Output 2 5 4 2 2" xfId="48209"/>
    <cellStyle name="Output 2 5 4 2 2 2" xfId="48210"/>
    <cellStyle name="Output 2 5 4 2 2 3" xfId="48211"/>
    <cellStyle name="Output 2 5 4 2 2 4" xfId="48212"/>
    <cellStyle name="Output 2 5 4 2 2 5" xfId="48213"/>
    <cellStyle name="Output 2 5 4 2 2 6" xfId="48214"/>
    <cellStyle name="Output 2 5 4 2 2 7" xfId="48215"/>
    <cellStyle name="Output 2 5 4 2 2 8" xfId="48216"/>
    <cellStyle name="Output 2 5 4 2 3" xfId="48217"/>
    <cellStyle name="Output 2 5 4 2 3 2" xfId="48218"/>
    <cellStyle name="Output 2 5 4 2 4" xfId="48219"/>
    <cellStyle name="Output 2 5 4 2 5" xfId="48220"/>
    <cellStyle name="Output 2 5 4 2 6" xfId="48221"/>
    <cellStyle name="Output 2 5 4 2 7" xfId="48222"/>
    <cellStyle name="Output 2 5 4 3" xfId="48223"/>
    <cellStyle name="Output 2 5 4 3 2" xfId="48224"/>
    <cellStyle name="Output 2 5 4 3 3" xfId="48225"/>
    <cellStyle name="Output 2 5 4 3 4" xfId="48226"/>
    <cellStyle name="Output 2 5 4 3 5" xfId="48227"/>
    <cellStyle name="Output 2 5 4 3 6" xfId="48228"/>
    <cellStyle name="Output 2 5 4 3 7" xfId="48229"/>
    <cellStyle name="Output 2 5 4 4" xfId="48230"/>
    <cellStyle name="Output 2 5 4 5" xfId="48231"/>
    <cellStyle name="Output 2 5 4 6" xfId="48232"/>
    <cellStyle name="Output 2 5 4 7" xfId="48233"/>
    <cellStyle name="Output 2 5 4 8" xfId="48234"/>
    <cellStyle name="Output 2 5 5" xfId="48235"/>
    <cellStyle name="Output 2 5 5 2" xfId="48236"/>
    <cellStyle name="Output 2 5 5 2 2" xfId="48237"/>
    <cellStyle name="Output 2 5 5 2 3" xfId="48238"/>
    <cellStyle name="Output 2 5 5 2 4" xfId="48239"/>
    <cellStyle name="Output 2 5 5 2 5" xfId="48240"/>
    <cellStyle name="Output 2 5 5 2 6" xfId="48241"/>
    <cellStyle name="Output 2 5 5 2 7" xfId="48242"/>
    <cellStyle name="Output 2 5 5 2 8" xfId="48243"/>
    <cellStyle name="Output 2 5 5 3" xfId="48244"/>
    <cellStyle name="Output 2 5 5 3 2" xfId="48245"/>
    <cellStyle name="Output 2 5 5 4" xfId="48246"/>
    <cellStyle name="Output 2 5 5 5" xfId="48247"/>
    <cellStyle name="Output 2 5 5 6" xfId="48248"/>
    <cellStyle name="Output 2 5 5 7" xfId="48249"/>
    <cellStyle name="Output 2 5 6" xfId="48250"/>
    <cellStyle name="Output 2 5 6 2" xfId="48251"/>
    <cellStyle name="Output 2 5 6 3" xfId="48252"/>
    <cellStyle name="Output 2 5 6 4" xfId="48253"/>
    <cellStyle name="Output 2 5 6 5" xfId="48254"/>
    <cellStyle name="Output 2 5 6 6" xfId="48255"/>
    <cellStyle name="Output 2 5 6 7" xfId="48256"/>
    <cellStyle name="Output 2 5 7" xfId="48257"/>
    <cellStyle name="Output 2 5 8" xfId="48258"/>
    <cellStyle name="Output 2 5 9" xfId="48259"/>
    <cellStyle name="Output 2 6" xfId="48260"/>
    <cellStyle name="Output 2 6 2" xfId="48261"/>
    <cellStyle name="Output 2 6 2 2" xfId="48262"/>
    <cellStyle name="Output 2 6 2 2 2" xfId="48263"/>
    <cellStyle name="Output 2 6 2 2 3" xfId="48264"/>
    <cellStyle name="Output 2 6 2 2 4" xfId="48265"/>
    <cellStyle name="Output 2 6 2 2 5" xfId="48266"/>
    <cellStyle name="Output 2 6 2 2 6" xfId="48267"/>
    <cellStyle name="Output 2 6 2 2 7" xfId="48268"/>
    <cellStyle name="Output 2 6 2 2 8" xfId="48269"/>
    <cellStyle name="Output 2 6 2 3" xfId="48270"/>
    <cellStyle name="Output 2 6 2 3 2" xfId="48271"/>
    <cellStyle name="Output 2 6 2 4" xfId="48272"/>
    <cellStyle name="Output 2 6 2 5" xfId="48273"/>
    <cellStyle name="Output 2 6 2 6" xfId="48274"/>
    <cellStyle name="Output 2 6 2 7" xfId="48275"/>
    <cellStyle name="Output 2 6 3" xfId="48276"/>
    <cellStyle name="Output 2 6 3 2" xfId="48277"/>
    <cellStyle name="Output 2 6 3 3" xfId="48278"/>
    <cellStyle name="Output 2 6 3 4" xfId="48279"/>
    <cellStyle name="Output 2 6 3 5" xfId="48280"/>
    <cellStyle name="Output 2 6 3 6" xfId="48281"/>
    <cellStyle name="Output 2 6 3 7" xfId="48282"/>
    <cellStyle name="Output 2 6 4" xfId="48283"/>
    <cellStyle name="Output 2 6 5" xfId="48284"/>
    <cellStyle name="Output 2 6 6" xfId="48285"/>
    <cellStyle name="Output 2 6 7" xfId="48286"/>
    <cellStyle name="Output 2 6 8" xfId="48287"/>
    <cellStyle name="Output 2 7" xfId="48288"/>
    <cellStyle name="Output 2 7 2" xfId="48289"/>
    <cellStyle name="Output 2 7 2 2" xfId="48290"/>
    <cellStyle name="Output 2 7 2 2 2" xfId="48291"/>
    <cellStyle name="Output 2 7 2 2 3" xfId="48292"/>
    <cellStyle name="Output 2 7 2 2 4" xfId="48293"/>
    <cellStyle name="Output 2 7 2 2 5" xfId="48294"/>
    <cellStyle name="Output 2 7 2 2 6" xfId="48295"/>
    <cellStyle name="Output 2 7 2 2 7" xfId="48296"/>
    <cellStyle name="Output 2 7 2 2 8" xfId="48297"/>
    <cellStyle name="Output 2 7 2 3" xfId="48298"/>
    <cellStyle name="Output 2 7 2 3 2" xfId="48299"/>
    <cellStyle name="Output 2 7 2 4" xfId="48300"/>
    <cellStyle name="Output 2 7 2 5" xfId="48301"/>
    <cellStyle name="Output 2 7 2 6" xfId="48302"/>
    <cellStyle name="Output 2 7 2 7" xfId="48303"/>
    <cellStyle name="Output 2 7 3" xfId="48304"/>
    <cellStyle name="Output 2 7 3 2" xfId="48305"/>
    <cellStyle name="Output 2 7 3 3" xfId="48306"/>
    <cellStyle name="Output 2 7 3 4" xfId="48307"/>
    <cellStyle name="Output 2 7 3 5" xfId="48308"/>
    <cellStyle name="Output 2 7 3 6" xfId="48309"/>
    <cellStyle name="Output 2 7 3 7" xfId="48310"/>
    <cellStyle name="Output 2 7 4" xfId="48311"/>
    <cellStyle name="Output 2 7 5" xfId="48312"/>
    <cellStyle name="Output 2 7 6" xfId="48313"/>
    <cellStyle name="Output 2 7 7" xfId="48314"/>
    <cellStyle name="Output 2 7 8" xfId="48315"/>
    <cellStyle name="Output 2 8" xfId="48316"/>
    <cellStyle name="Output 2 8 2" xfId="48317"/>
    <cellStyle name="Output 2 8 2 2" xfId="48318"/>
    <cellStyle name="Output 2 8 2 2 2" xfId="48319"/>
    <cellStyle name="Output 2 8 2 2 3" xfId="48320"/>
    <cellStyle name="Output 2 8 2 2 4" xfId="48321"/>
    <cellStyle name="Output 2 8 2 2 5" xfId="48322"/>
    <cellStyle name="Output 2 8 2 2 6" xfId="48323"/>
    <cellStyle name="Output 2 8 2 2 7" xfId="48324"/>
    <cellStyle name="Output 2 8 2 2 8" xfId="48325"/>
    <cellStyle name="Output 2 8 2 3" xfId="48326"/>
    <cellStyle name="Output 2 8 2 3 2" xfId="48327"/>
    <cellStyle name="Output 2 8 2 4" xfId="48328"/>
    <cellStyle name="Output 2 8 2 5" xfId="48329"/>
    <cellStyle name="Output 2 8 2 6" xfId="48330"/>
    <cellStyle name="Output 2 8 2 7" xfId="48331"/>
    <cellStyle name="Output 2 8 3" xfId="48332"/>
    <cellStyle name="Output 2 8 3 2" xfId="48333"/>
    <cellStyle name="Output 2 8 3 3" xfId="48334"/>
    <cellStyle name="Output 2 8 3 4" xfId="48335"/>
    <cellStyle name="Output 2 8 3 5" xfId="48336"/>
    <cellStyle name="Output 2 8 3 6" xfId="48337"/>
    <cellStyle name="Output 2 8 3 7" xfId="48338"/>
    <cellStyle name="Output 2 8 4" xfId="48339"/>
    <cellStyle name="Output 2 8 5" xfId="48340"/>
    <cellStyle name="Output 2 8 6" xfId="48341"/>
    <cellStyle name="Output 2 8 7" xfId="48342"/>
    <cellStyle name="Output 2 8 8" xfId="48343"/>
    <cellStyle name="Output 2 9" xfId="48344"/>
    <cellStyle name="Output 2 9 2" xfId="48345"/>
    <cellStyle name="Output 2 9 2 2" xfId="48346"/>
    <cellStyle name="Output 2 9 2 3" xfId="48347"/>
    <cellStyle name="Output 2 9 2 4" xfId="48348"/>
    <cellStyle name="Output 2 9 2 5" xfId="48349"/>
    <cellStyle name="Output 2 9 2 6" xfId="48350"/>
    <cellStyle name="Output 2 9 2 7" xfId="48351"/>
    <cellStyle name="Output 2 9 2 8" xfId="48352"/>
    <cellStyle name="Output 2 9 3" xfId="48353"/>
    <cellStyle name="Output 2 9 3 2" xfId="48354"/>
    <cellStyle name="Output 2 9 4" xfId="48355"/>
    <cellStyle name="Output 2 9 5" xfId="48356"/>
    <cellStyle name="Output 2 9 6" xfId="48357"/>
    <cellStyle name="Output 2 9 7" xfId="48358"/>
    <cellStyle name="Output 20" xfId="48359"/>
    <cellStyle name="Output 21" xfId="48360"/>
    <cellStyle name="Output 22" xfId="48361"/>
    <cellStyle name="Output 23" xfId="48362"/>
    <cellStyle name="Output 24" xfId="48363"/>
    <cellStyle name="Output 3" xfId="48364"/>
    <cellStyle name="Output 3 10" xfId="48365"/>
    <cellStyle name="Output 3 11" xfId="48366"/>
    <cellStyle name="Output 3 12" xfId="48367"/>
    <cellStyle name="Output 3 13" xfId="48368"/>
    <cellStyle name="Output 3 14" xfId="48369"/>
    <cellStyle name="Output 3 2" xfId="48370"/>
    <cellStyle name="Output 3 2 10" xfId="48371"/>
    <cellStyle name="Output 3 2 11" xfId="48372"/>
    <cellStyle name="Output 3 2 12" xfId="48373"/>
    <cellStyle name="Output 3 2 2" xfId="48374"/>
    <cellStyle name="Output 3 2 2 10" xfId="48375"/>
    <cellStyle name="Output 3 2 2 11" xfId="48376"/>
    <cellStyle name="Output 3 2 2 2" xfId="48377"/>
    <cellStyle name="Output 3 2 2 2 2" xfId="48378"/>
    <cellStyle name="Output 3 2 2 2 2 2" xfId="48379"/>
    <cellStyle name="Output 3 2 2 2 2 2 2" xfId="48380"/>
    <cellStyle name="Output 3 2 2 2 2 2 3" xfId="48381"/>
    <cellStyle name="Output 3 2 2 2 2 2 4" xfId="48382"/>
    <cellStyle name="Output 3 2 2 2 2 2 5" xfId="48383"/>
    <cellStyle name="Output 3 2 2 2 2 2 6" xfId="48384"/>
    <cellStyle name="Output 3 2 2 2 2 2 7" xfId="48385"/>
    <cellStyle name="Output 3 2 2 2 2 2 8" xfId="48386"/>
    <cellStyle name="Output 3 2 2 2 2 3" xfId="48387"/>
    <cellStyle name="Output 3 2 2 2 2 3 2" xfId="48388"/>
    <cellStyle name="Output 3 2 2 2 2 4" xfId="48389"/>
    <cellStyle name="Output 3 2 2 2 2 5" xfId="48390"/>
    <cellStyle name="Output 3 2 2 2 2 6" xfId="48391"/>
    <cellStyle name="Output 3 2 2 2 2 7" xfId="48392"/>
    <cellStyle name="Output 3 2 2 2 3" xfId="48393"/>
    <cellStyle name="Output 3 2 2 2 3 2" xfId="48394"/>
    <cellStyle name="Output 3 2 2 2 3 3" xfId="48395"/>
    <cellStyle name="Output 3 2 2 2 3 4" xfId="48396"/>
    <cellStyle name="Output 3 2 2 2 3 5" xfId="48397"/>
    <cellStyle name="Output 3 2 2 2 3 6" xfId="48398"/>
    <cellStyle name="Output 3 2 2 2 3 7" xfId="48399"/>
    <cellStyle name="Output 3 2 2 2 4" xfId="48400"/>
    <cellStyle name="Output 3 2 2 2 5" xfId="48401"/>
    <cellStyle name="Output 3 2 2 2 6" xfId="48402"/>
    <cellStyle name="Output 3 2 2 2 7" xfId="48403"/>
    <cellStyle name="Output 3 2 2 2 8" xfId="48404"/>
    <cellStyle name="Output 3 2 2 3" xfId="48405"/>
    <cellStyle name="Output 3 2 2 3 2" xfId="48406"/>
    <cellStyle name="Output 3 2 2 3 2 2" xfId="48407"/>
    <cellStyle name="Output 3 2 2 3 2 2 2" xfId="48408"/>
    <cellStyle name="Output 3 2 2 3 2 2 3" xfId="48409"/>
    <cellStyle name="Output 3 2 2 3 2 2 4" xfId="48410"/>
    <cellStyle name="Output 3 2 2 3 2 2 5" xfId="48411"/>
    <cellStyle name="Output 3 2 2 3 2 2 6" xfId="48412"/>
    <cellStyle name="Output 3 2 2 3 2 2 7" xfId="48413"/>
    <cellStyle name="Output 3 2 2 3 2 2 8" xfId="48414"/>
    <cellStyle name="Output 3 2 2 3 2 3" xfId="48415"/>
    <cellStyle name="Output 3 2 2 3 2 3 2" xfId="48416"/>
    <cellStyle name="Output 3 2 2 3 2 4" xfId="48417"/>
    <cellStyle name="Output 3 2 2 3 2 5" xfId="48418"/>
    <cellStyle name="Output 3 2 2 3 2 6" xfId="48419"/>
    <cellStyle name="Output 3 2 2 3 2 7" xfId="48420"/>
    <cellStyle name="Output 3 2 2 3 3" xfId="48421"/>
    <cellStyle name="Output 3 2 2 3 3 2" xfId="48422"/>
    <cellStyle name="Output 3 2 2 3 3 3" xfId="48423"/>
    <cellStyle name="Output 3 2 2 3 3 4" xfId="48424"/>
    <cellStyle name="Output 3 2 2 3 3 5" xfId="48425"/>
    <cellStyle name="Output 3 2 2 3 3 6" xfId="48426"/>
    <cellStyle name="Output 3 2 2 3 3 7" xfId="48427"/>
    <cellStyle name="Output 3 2 2 3 4" xfId="48428"/>
    <cellStyle name="Output 3 2 2 3 5" xfId="48429"/>
    <cellStyle name="Output 3 2 2 3 6" xfId="48430"/>
    <cellStyle name="Output 3 2 2 3 7" xfId="48431"/>
    <cellStyle name="Output 3 2 2 3 8" xfId="48432"/>
    <cellStyle name="Output 3 2 2 4" xfId="48433"/>
    <cellStyle name="Output 3 2 2 4 2" xfId="48434"/>
    <cellStyle name="Output 3 2 2 4 2 2" xfId="48435"/>
    <cellStyle name="Output 3 2 2 4 2 2 2" xfId="48436"/>
    <cellStyle name="Output 3 2 2 4 2 2 3" xfId="48437"/>
    <cellStyle name="Output 3 2 2 4 2 2 4" xfId="48438"/>
    <cellStyle name="Output 3 2 2 4 2 2 5" xfId="48439"/>
    <cellStyle name="Output 3 2 2 4 2 2 6" xfId="48440"/>
    <cellStyle name="Output 3 2 2 4 2 2 7" xfId="48441"/>
    <cellStyle name="Output 3 2 2 4 2 2 8" xfId="48442"/>
    <cellStyle name="Output 3 2 2 4 2 3" xfId="48443"/>
    <cellStyle name="Output 3 2 2 4 2 3 2" xfId="48444"/>
    <cellStyle name="Output 3 2 2 4 2 4" xfId="48445"/>
    <cellStyle name="Output 3 2 2 4 2 5" xfId="48446"/>
    <cellStyle name="Output 3 2 2 4 2 6" xfId="48447"/>
    <cellStyle name="Output 3 2 2 4 2 7" xfId="48448"/>
    <cellStyle name="Output 3 2 2 4 3" xfId="48449"/>
    <cellStyle name="Output 3 2 2 4 3 2" xfId="48450"/>
    <cellStyle name="Output 3 2 2 4 3 3" xfId="48451"/>
    <cellStyle name="Output 3 2 2 4 3 4" xfId="48452"/>
    <cellStyle name="Output 3 2 2 4 3 5" xfId="48453"/>
    <cellStyle name="Output 3 2 2 4 3 6" xfId="48454"/>
    <cellStyle name="Output 3 2 2 4 3 7" xfId="48455"/>
    <cellStyle name="Output 3 2 2 4 4" xfId="48456"/>
    <cellStyle name="Output 3 2 2 4 5" xfId="48457"/>
    <cellStyle name="Output 3 2 2 4 6" xfId="48458"/>
    <cellStyle name="Output 3 2 2 4 7" xfId="48459"/>
    <cellStyle name="Output 3 2 2 4 8" xfId="48460"/>
    <cellStyle name="Output 3 2 2 5" xfId="48461"/>
    <cellStyle name="Output 3 2 2 5 2" xfId="48462"/>
    <cellStyle name="Output 3 2 2 5 2 2" xfId="48463"/>
    <cellStyle name="Output 3 2 2 5 2 3" xfId="48464"/>
    <cellStyle name="Output 3 2 2 5 2 4" xfId="48465"/>
    <cellStyle name="Output 3 2 2 5 2 5" xfId="48466"/>
    <cellStyle name="Output 3 2 2 5 2 6" xfId="48467"/>
    <cellStyle name="Output 3 2 2 5 2 7" xfId="48468"/>
    <cellStyle name="Output 3 2 2 5 2 8" xfId="48469"/>
    <cellStyle name="Output 3 2 2 5 3" xfId="48470"/>
    <cellStyle name="Output 3 2 2 5 3 2" xfId="48471"/>
    <cellStyle name="Output 3 2 2 5 4" xfId="48472"/>
    <cellStyle name="Output 3 2 2 5 5" xfId="48473"/>
    <cellStyle name="Output 3 2 2 5 6" xfId="48474"/>
    <cellStyle name="Output 3 2 2 5 7" xfId="48475"/>
    <cellStyle name="Output 3 2 2 6" xfId="48476"/>
    <cellStyle name="Output 3 2 2 6 2" xfId="48477"/>
    <cellStyle name="Output 3 2 2 6 3" xfId="48478"/>
    <cellStyle name="Output 3 2 2 6 4" xfId="48479"/>
    <cellStyle name="Output 3 2 2 6 5" xfId="48480"/>
    <cellStyle name="Output 3 2 2 6 6" xfId="48481"/>
    <cellStyle name="Output 3 2 2 6 7" xfId="48482"/>
    <cellStyle name="Output 3 2 2 7" xfId="48483"/>
    <cellStyle name="Output 3 2 2 8" xfId="48484"/>
    <cellStyle name="Output 3 2 2 9" xfId="48485"/>
    <cellStyle name="Output 3 2 3" xfId="48486"/>
    <cellStyle name="Output 3 2 3 2" xfId="48487"/>
    <cellStyle name="Output 3 2 3 2 2" xfId="48488"/>
    <cellStyle name="Output 3 2 3 2 2 2" xfId="48489"/>
    <cellStyle name="Output 3 2 3 2 2 3" xfId="48490"/>
    <cellStyle name="Output 3 2 3 2 2 4" xfId="48491"/>
    <cellStyle name="Output 3 2 3 2 2 5" xfId="48492"/>
    <cellStyle name="Output 3 2 3 2 2 6" xfId="48493"/>
    <cellStyle name="Output 3 2 3 2 2 7" xfId="48494"/>
    <cellStyle name="Output 3 2 3 2 2 8" xfId="48495"/>
    <cellStyle name="Output 3 2 3 2 3" xfId="48496"/>
    <cellStyle name="Output 3 2 3 2 3 2" xfId="48497"/>
    <cellStyle name="Output 3 2 3 2 4" xfId="48498"/>
    <cellStyle name="Output 3 2 3 2 5" xfId="48499"/>
    <cellStyle name="Output 3 2 3 2 6" xfId="48500"/>
    <cellStyle name="Output 3 2 3 2 7" xfId="48501"/>
    <cellStyle name="Output 3 2 3 3" xfId="48502"/>
    <cellStyle name="Output 3 2 3 3 2" xfId="48503"/>
    <cellStyle name="Output 3 2 3 3 3" xfId="48504"/>
    <cellStyle name="Output 3 2 3 3 4" xfId="48505"/>
    <cellStyle name="Output 3 2 3 3 5" xfId="48506"/>
    <cellStyle name="Output 3 2 3 3 6" xfId="48507"/>
    <cellStyle name="Output 3 2 3 3 7" xfId="48508"/>
    <cellStyle name="Output 3 2 3 4" xfId="48509"/>
    <cellStyle name="Output 3 2 3 5" xfId="48510"/>
    <cellStyle name="Output 3 2 3 6" xfId="48511"/>
    <cellStyle name="Output 3 2 3 7" xfId="48512"/>
    <cellStyle name="Output 3 2 3 8" xfId="48513"/>
    <cellStyle name="Output 3 2 4" xfId="48514"/>
    <cellStyle name="Output 3 2 4 2" xfId="48515"/>
    <cellStyle name="Output 3 2 4 2 2" xfId="48516"/>
    <cellStyle name="Output 3 2 4 2 2 2" xfId="48517"/>
    <cellStyle name="Output 3 2 4 2 2 3" xfId="48518"/>
    <cellStyle name="Output 3 2 4 2 2 4" xfId="48519"/>
    <cellStyle name="Output 3 2 4 2 2 5" xfId="48520"/>
    <cellStyle name="Output 3 2 4 2 2 6" xfId="48521"/>
    <cellStyle name="Output 3 2 4 2 2 7" xfId="48522"/>
    <cellStyle name="Output 3 2 4 2 2 8" xfId="48523"/>
    <cellStyle name="Output 3 2 4 2 3" xfId="48524"/>
    <cellStyle name="Output 3 2 4 2 3 2" xfId="48525"/>
    <cellStyle name="Output 3 2 4 2 4" xfId="48526"/>
    <cellStyle name="Output 3 2 4 2 5" xfId="48527"/>
    <cellStyle name="Output 3 2 4 2 6" xfId="48528"/>
    <cellStyle name="Output 3 2 4 2 7" xfId="48529"/>
    <cellStyle name="Output 3 2 4 3" xfId="48530"/>
    <cellStyle name="Output 3 2 4 3 2" xfId="48531"/>
    <cellStyle name="Output 3 2 4 3 3" xfId="48532"/>
    <cellStyle name="Output 3 2 4 3 4" xfId="48533"/>
    <cellStyle name="Output 3 2 4 3 5" xfId="48534"/>
    <cellStyle name="Output 3 2 4 3 6" xfId="48535"/>
    <cellStyle name="Output 3 2 4 3 7" xfId="48536"/>
    <cellStyle name="Output 3 2 4 4" xfId="48537"/>
    <cellStyle name="Output 3 2 4 5" xfId="48538"/>
    <cellStyle name="Output 3 2 4 6" xfId="48539"/>
    <cellStyle name="Output 3 2 4 7" xfId="48540"/>
    <cellStyle name="Output 3 2 4 8" xfId="48541"/>
    <cellStyle name="Output 3 2 5" xfId="48542"/>
    <cellStyle name="Output 3 2 5 2" xfId="48543"/>
    <cellStyle name="Output 3 2 5 2 2" xfId="48544"/>
    <cellStyle name="Output 3 2 5 2 2 2" xfId="48545"/>
    <cellStyle name="Output 3 2 5 2 2 3" xfId="48546"/>
    <cellStyle name="Output 3 2 5 2 2 4" xfId="48547"/>
    <cellStyle name="Output 3 2 5 2 2 5" xfId="48548"/>
    <cellStyle name="Output 3 2 5 2 2 6" xfId="48549"/>
    <cellStyle name="Output 3 2 5 2 2 7" xfId="48550"/>
    <cellStyle name="Output 3 2 5 2 2 8" xfId="48551"/>
    <cellStyle name="Output 3 2 5 2 3" xfId="48552"/>
    <cellStyle name="Output 3 2 5 2 3 2" xfId="48553"/>
    <cellStyle name="Output 3 2 5 2 4" xfId="48554"/>
    <cellStyle name="Output 3 2 5 2 5" xfId="48555"/>
    <cellStyle name="Output 3 2 5 2 6" xfId="48556"/>
    <cellStyle name="Output 3 2 5 2 7" xfId="48557"/>
    <cellStyle name="Output 3 2 5 3" xfId="48558"/>
    <cellStyle name="Output 3 2 5 3 2" xfId="48559"/>
    <cellStyle name="Output 3 2 5 3 3" xfId="48560"/>
    <cellStyle name="Output 3 2 5 3 4" xfId="48561"/>
    <cellStyle name="Output 3 2 5 3 5" xfId="48562"/>
    <cellStyle name="Output 3 2 5 3 6" xfId="48563"/>
    <cellStyle name="Output 3 2 5 3 7" xfId="48564"/>
    <cellStyle name="Output 3 2 5 4" xfId="48565"/>
    <cellStyle name="Output 3 2 5 5" xfId="48566"/>
    <cellStyle name="Output 3 2 5 6" xfId="48567"/>
    <cellStyle name="Output 3 2 5 7" xfId="48568"/>
    <cellStyle name="Output 3 2 5 8" xfId="48569"/>
    <cellStyle name="Output 3 2 6" xfId="48570"/>
    <cellStyle name="Output 3 2 6 2" xfId="48571"/>
    <cellStyle name="Output 3 2 6 2 2" xfId="48572"/>
    <cellStyle name="Output 3 2 6 2 3" xfId="48573"/>
    <cellStyle name="Output 3 2 6 2 4" xfId="48574"/>
    <cellStyle name="Output 3 2 6 2 5" xfId="48575"/>
    <cellStyle name="Output 3 2 6 2 6" xfId="48576"/>
    <cellStyle name="Output 3 2 6 2 7" xfId="48577"/>
    <cellStyle name="Output 3 2 6 2 8" xfId="48578"/>
    <cellStyle name="Output 3 2 6 3" xfId="48579"/>
    <cellStyle name="Output 3 2 6 3 2" xfId="48580"/>
    <cellStyle name="Output 3 2 6 4" xfId="48581"/>
    <cellStyle name="Output 3 2 6 5" xfId="48582"/>
    <cellStyle name="Output 3 2 6 6" xfId="48583"/>
    <cellStyle name="Output 3 2 6 7" xfId="48584"/>
    <cellStyle name="Output 3 2 7" xfId="48585"/>
    <cellStyle name="Output 3 2 7 2" xfId="48586"/>
    <cellStyle name="Output 3 2 7 3" xfId="48587"/>
    <cellStyle name="Output 3 2 7 4" xfId="48588"/>
    <cellStyle name="Output 3 2 7 5" xfId="48589"/>
    <cellStyle name="Output 3 2 7 6" xfId="48590"/>
    <cellStyle name="Output 3 2 7 7" xfId="48591"/>
    <cellStyle name="Output 3 2 8" xfId="48592"/>
    <cellStyle name="Output 3 2 9" xfId="48593"/>
    <cellStyle name="Output 3 3" xfId="48594"/>
    <cellStyle name="Output 3 3 10" xfId="48595"/>
    <cellStyle name="Output 3 3 11" xfId="48596"/>
    <cellStyle name="Output 3 3 2" xfId="48597"/>
    <cellStyle name="Output 3 3 2 2" xfId="48598"/>
    <cellStyle name="Output 3 3 2 2 2" xfId="48599"/>
    <cellStyle name="Output 3 3 2 2 2 2" xfId="48600"/>
    <cellStyle name="Output 3 3 2 2 2 3" xfId="48601"/>
    <cellStyle name="Output 3 3 2 2 2 4" xfId="48602"/>
    <cellStyle name="Output 3 3 2 2 2 5" xfId="48603"/>
    <cellStyle name="Output 3 3 2 2 2 6" xfId="48604"/>
    <cellStyle name="Output 3 3 2 2 2 7" xfId="48605"/>
    <cellStyle name="Output 3 3 2 2 2 8" xfId="48606"/>
    <cellStyle name="Output 3 3 2 2 3" xfId="48607"/>
    <cellStyle name="Output 3 3 2 2 3 2" xfId="48608"/>
    <cellStyle name="Output 3 3 2 2 4" xfId="48609"/>
    <cellStyle name="Output 3 3 2 2 5" xfId="48610"/>
    <cellStyle name="Output 3 3 2 2 6" xfId="48611"/>
    <cellStyle name="Output 3 3 2 2 7" xfId="48612"/>
    <cellStyle name="Output 3 3 2 3" xfId="48613"/>
    <cellStyle name="Output 3 3 2 3 2" xfId="48614"/>
    <cellStyle name="Output 3 3 2 3 3" xfId="48615"/>
    <cellStyle name="Output 3 3 2 3 4" xfId="48616"/>
    <cellStyle name="Output 3 3 2 3 5" xfId="48617"/>
    <cellStyle name="Output 3 3 2 3 6" xfId="48618"/>
    <cellStyle name="Output 3 3 2 3 7" xfId="48619"/>
    <cellStyle name="Output 3 3 2 4" xfId="48620"/>
    <cellStyle name="Output 3 3 2 5" xfId="48621"/>
    <cellStyle name="Output 3 3 2 6" xfId="48622"/>
    <cellStyle name="Output 3 3 2 7" xfId="48623"/>
    <cellStyle name="Output 3 3 2 8" xfId="48624"/>
    <cellStyle name="Output 3 3 3" xfId="48625"/>
    <cellStyle name="Output 3 3 3 2" xfId="48626"/>
    <cellStyle name="Output 3 3 3 2 2" xfId="48627"/>
    <cellStyle name="Output 3 3 3 2 2 2" xfId="48628"/>
    <cellStyle name="Output 3 3 3 2 2 3" xfId="48629"/>
    <cellStyle name="Output 3 3 3 2 2 4" xfId="48630"/>
    <cellStyle name="Output 3 3 3 2 2 5" xfId="48631"/>
    <cellStyle name="Output 3 3 3 2 2 6" xfId="48632"/>
    <cellStyle name="Output 3 3 3 2 2 7" xfId="48633"/>
    <cellStyle name="Output 3 3 3 2 2 8" xfId="48634"/>
    <cellStyle name="Output 3 3 3 2 3" xfId="48635"/>
    <cellStyle name="Output 3 3 3 2 3 2" xfId="48636"/>
    <cellStyle name="Output 3 3 3 2 4" xfId="48637"/>
    <cellStyle name="Output 3 3 3 2 5" xfId="48638"/>
    <cellStyle name="Output 3 3 3 2 6" xfId="48639"/>
    <cellStyle name="Output 3 3 3 2 7" xfId="48640"/>
    <cellStyle name="Output 3 3 3 3" xfId="48641"/>
    <cellStyle name="Output 3 3 3 3 2" xfId="48642"/>
    <cellStyle name="Output 3 3 3 3 3" xfId="48643"/>
    <cellStyle name="Output 3 3 3 3 4" xfId="48644"/>
    <cellStyle name="Output 3 3 3 3 5" xfId="48645"/>
    <cellStyle name="Output 3 3 3 3 6" xfId="48646"/>
    <cellStyle name="Output 3 3 3 3 7" xfId="48647"/>
    <cellStyle name="Output 3 3 3 4" xfId="48648"/>
    <cellStyle name="Output 3 3 3 5" xfId="48649"/>
    <cellStyle name="Output 3 3 3 6" xfId="48650"/>
    <cellStyle name="Output 3 3 3 7" xfId="48651"/>
    <cellStyle name="Output 3 3 3 8" xfId="48652"/>
    <cellStyle name="Output 3 3 4" xfId="48653"/>
    <cellStyle name="Output 3 3 4 2" xfId="48654"/>
    <cellStyle name="Output 3 3 4 2 2" xfId="48655"/>
    <cellStyle name="Output 3 3 4 2 2 2" xfId="48656"/>
    <cellStyle name="Output 3 3 4 2 2 3" xfId="48657"/>
    <cellStyle name="Output 3 3 4 2 2 4" xfId="48658"/>
    <cellStyle name="Output 3 3 4 2 2 5" xfId="48659"/>
    <cellStyle name="Output 3 3 4 2 2 6" xfId="48660"/>
    <cellStyle name="Output 3 3 4 2 2 7" xfId="48661"/>
    <cellStyle name="Output 3 3 4 2 2 8" xfId="48662"/>
    <cellStyle name="Output 3 3 4 2 3" xfId="48663"/>
    <cellStyle name="Output 3 3 4 2 3 2" xfId="48664"/>
    <cellStyle name="Output 3 3 4 2 4" xfId="48665"/>
    <cellStyle name="Output 3 3 4 2 5" xfId="48666"/>
    <cellStyle name="Output 3 3 4 2 6" xfId="48667"/>
    <cellStyle name="Output 3 3 4 2 7" xfId="48668"/>
    <cellStyle name="Output 3 3 4 3" xfId="48669"/>
    <cellStyle name="Output 3 3 4 3 2" xfId="48670"/>
    <cellStyle name="Output 3 3 4 3 3" xfId="48671"/>
    <cellStyle name="Output 3 3 4 3 4" xfId="48672"/>
    <cellStyle name="Output 3 3 4 3 5" xfId="48673"/>
    <cellStyle name="Output 3 3 4 3 6" xfId="48674"/>
    <cellStyle name="Output 3 3 4 3 7" xfId="48675"/>
    <cellStyle name="Output 3 3 4 4" xfId="48676"/>
    <cellStyle name="Output 3 3 4 5" xfId="48677"/>
    <cellStyle name="Output 3 3 4 6" xfId="48678"/>
    <cellStyle name="Output 3 3 4 7" xfId="48679"/>
    <cellStyle name="Output 3 3 4 8" xfId="48680"/>
    <cellStyle name="Output 3 3 5" xfId="48681"/>
    <cellStyle name="Output 3 3 5 2" xfId="48682"/>
    <cellStyle name="Output 3 3 5 2 2" xfId="48683"/>
    <cellStyle name="Output 3 3 5 2 3" xfId="48684"/>
    <cellStyle name="Output 3 3 5 2 4" xfId="48685"/>
    <cellStyle name="Output 3 3 5 2 5" xfId="48686"/>
    <cellStyle name="Output 3 3 5 2 6" xfId="48687"/>
    <cellStyle name="Output 3 3 5 2 7" xfId="48688"/>
    <cellStyle name="Output 3 3 5 2 8" xfId="48689"/>
    <cellStyle name="Output 3 3 5 3" xfId="48690"/>
    <cellStyle name="Output 3 3 5 3 2" xfId="48691"/>
    <cellStyle name="Output 3 3 5 4" xfId="48692"/>
    <cellStyle name="Output 3 3 5 5" xfId="48693"/>
    <cellStyle name="Output 3 3 5 6" xfId="48694"/>
    <cellStyle name="Output 3 3 5 7" xfId="48695"/>
    <cellStyle name="Output 3 3 6" xfId="48696"/>
    <cellStyle name="Output 3 3 6 2" xfId="48697"/>
    <cellStyle name="Output 3 3 6 3" xfId="48698"/>
    <cellStyle name="Output 3 3 6 4" xfId="48699"/>
    <cellStyle name="Output 3 3 6 5" xfId="48700"/>
    <cellStyle name="Output 3 3 6 6" xfId="48701"/>
    <cellStyle name="Output 3 3 6 7" xfId="48702"/>
    <cellStyle name="Output 3 3 7" xfId="48703"/>
    <cellStyle name="Output 3 3 8" xfId="48704"/>
    <cellStyle name="Output 3 3 9" xfId="48705"/>
    <cellStyle name="Output 3 4" xfId="48706"/>
    <cellStyle name="Output 3 4 10" xfId="48707"/>
    <cellStyle name="Output 3 4 11" xfId="48708"/>
    <cellStyle name="Output 3 4 2" xfId="48709"/>
    <cellStyle name="Output 3 4 2 2" xfId="48710"/>
    <cellStyle name="Output 3 4 2 2 2" xfId="48711"/>
    <cellStyle name="Output 3 4 2 2 2 2" xfId="48712"/>
    <cellStyle name="Output 3 4 2 2 2 3" xfId="48713"/>
    <cellStyle name="Output 3 4 2 2 2 4" xfId="48714"/>
    <cellStyle name="Output 3 4 2 2 2 5" xfId="48715"/>
    <cellStyle name="Output 3 4 2 2 2 6" xfId="48716"/>
    <cellStyle name="Output 3 4 2 2 2 7" xfId="48717"/>
    <cellStyle name="Output 3 4 2 2 2 8" xfId="48718"/>
    <cellStyle name="Output 3 4 2 2 3" xfId="48719"/>
    <cellStyle name="Output 3 4 2 2 3 2" xfId="48720"/>
    <cellStyle name="Output 3 4 2 2 4" xfId="48721"/>
    <cellStyle name="Output 3 4 2 2 5" xfId="48722"/>
    <cellStyle name="Output 3 4 2 2 6" xfId="48723"/>
    <cellStyle name="Output 3 4 2 2 7" xfId="48724"/>
    <cellStyle name="Output 3 4 2 3" xfId="48725"/>
    <cellStyle name="Output 3 4 2 3 2" xfId="48726"/>
    <cellStyle name="Output 3 4 2 3 3" xfId="48727"/>
    <cellStyle name="Output 3 4 2 3 4" xfId="48728"/>
    <cellStyle name="Output 3 4 2 3 5" xfId="48729"/>
    <cellStyle name="Output 3 4 2 3 6" xfId="48730"/>
    <cellStyle name="Output 3 4 2 3 7" xfId="48731"/>
    <cellStyle name="Output 3 4 2 4" xfId="48732"/>
    <cellStyle name="Output 3 4 2 5" xfId="48733"/>
    <cellStyle name="Output 3 4 2 6" xfId="48734"/>
    <cellStyle name="Output 3 4 2 7" xfId="48735"/>
    <cellStyle name="Output 3 4 2 8" xfId="48736"/>
    <cellStyle name="Output 3 4 3" xfId="48737"/>
    <cellStyle name="Output 3 4 3 2" xfId="48738"/>
    <cellStyle name="Output 3 4 3 2 2" xfId="48739"/>
    <cellStyle name="Output 3 4 3 2 2 2" xfId="48740"/>
    <cellStyle name="Output 3 4 3 2 2 3" xfId="48741"/>
    <cellStyle name="Output 3 4 3 2 2 4" xfId="48742"/>
    <cellStyle name="Output 3 4 3 2 2 5" xfId="48743"/>
    <cellStyle name="Output 3 4 3 2 2 6" xfId="48744"/>
    <cellStyle name="Output 3 4 3 2 2 7" xfId="48745"/>
    <cellStyle name="Output 3 4 3 2 2 8" xfId="48746"/>
    <cellStyle name="Output 3 4 3 2 3" xfId="48747"/>
    <cellStyle name="Output 3 4 3 2 3 2" xfId="48748"/>
    <cellStyle name="Output 3 4 3 2 4" xfId="48749"/>
    <cellStyle name="Output 3 4 3 2 5" xfId="48750"/>
    <cellStyle name="Output 3 4 3 2 6" xfId="48751"/>
    <cellStyle name="Output 3 4 3 2 7" xfId="48752"/>
    <cellStyle name="Output 3 4 3 3" xfId="48753"/>
    <cellStyle name="Output 3 4 3 3 2" xfId="48754"/>
    <cellStyle name="Output 3 4 3 3 3" xfId="48755"/>
    <cellStyle name="Output 3 4 3 3 4" xfId="48756"/>
    <cellStyle name="Output 3 4 3 3 5" xfId="48757"/>
    <cellStyle name="Output 3 4 3 3 6" xfId="48758"/>
    <cellStyle name="Output 3 4 3 3 7" xfId="48759"/>
    <cellStyle name="Output 3 4 3 4" xfId="48760"/>
    <cellStyle name="Output 3 4 3 5" xfId="48761"/>
    <cellStyle name="Output 3 4 3 6" xfId="48762"/>
    <cellStyle name="Output 3 4 3 7" xfId="48763"/>
    <cellStyle name="Output 3 4 3 8" xfId="48764"/>
    <cellStyle name="Output 3 4 4" xfId="48765"/>
    <cellStyle name="Output 3 4 4 2" xfId="48766"/>
    <cellStyle name="Output 3 4 4 2 2" xfId="48767"/>
    <cellStyle name="Output 3 4 4 2 2 2" xfId="48768"/>
    <cellStyle name="Output 3 4 4 2 2 3" xfId="48769"/>
    <cellStyle name="Output 3 4 4 2 2 4" xfId="48770"/>
    <cellStyle name="Output 3 4 4 2 2 5" xfId="48771"/>
    <cellStyle name="Output 3 4 4 2 2 6" xfId="48772"/>
    <cellStyle name="Output 3 4 4 2 2 7" xfId="48773"/>
    <cellStyle name="Output 3 4 4 2 2 8" xfId="48774"/>
    <cellStyle name="Output 3 4 4 2 3" xfId="48775"/>
    <cellStyle name="Output 3 4 4 2 3 2" xfId="48776"/>
    <cellStyle name="Output 3 4 4 2 4" xfId="48777"/>
    <cellStyle name="Output 3 4 4 2 5" xfId="48778"/>
    <cellStyle name="Output 3 4 4 2 6" xfId="48779"/>
    <cellStyle name="Output 3 4 4 2 7" xfId="48780"/>
    <cellStyle name="Output 3 4 4 3" xfId="48781"/>
    <cellStyle name="Output 3 4 4 3 2" xfId="48782"/>
    <cellStyle name="Output 3 4 4 3 3" xfId="48783"/>
    <cellStyle name="Output 3 4 4 3 4" xfId="48784"/>
    <cellStyle name="Output 3 4 4 3 5" xfId="48785"/>
    <cellStyle name="Output 3 4 4 3 6" xfId="48786"/>
    <cellStyle name="Output 3 4 4 3 7" xfId="48787"/>
    <cellStyle name="Output 3 4 4 4" xfId="48788"/>
    <cellStyle name="Output 3 4 4 5" xfId="48789"/>
    <cellStyle name="Output 3 4 4 6" xfId="48790"/>
    <cellStyle name="Output 3 4 4 7" xfId="48791"/>
    <cellStyle name="Output 3 4 4 8" xfId="48792"/>
    <cellStyle name="Output 3 4 5" xfId="48793"/>
    <cellStyle name="Output 3 4 5 2" xfId="48794"/>
    <cellStyle name="Output 3 4 5 2 2" xfId="48795"/>
    <cellStyle name="Output 3 4 5 2 3" xfId="48796"/>
    <cellStyle name="Output 3 4 5 2 4" xfId="48797"/>
    <cellStyle name="Output 3 4 5 2 5" xfId="48798"/>
    <cellStyle name="Output 3 4 5 2 6" xfId="48799"/>
    <cellStyle name="Output 3 4 5 2 7" xfId="48800"/>
    <cellStyle name="Output 3 4 5 2 8" xfId="48801"/>
    <cellStyle name="Output 3 4 5 3" xfId="48802"/>
    <cellStyle name="Output 3 4 5 3 2" xfId="48803"/>
    <cellStyle name="Output 3 4 5 4" xfId="48804"/>
    <cellStyle name="Output 3 4 5 5" xfId="48805"/>
    <cellStyle name="Output 3 4 5 6" xfId="48806"/>
    <cellStyle name="Output 3 4 5 7" xfId="48807"/>
    <cellStyle name="Output 3 4 6" xfId="48808"/>
    <cellStyle name="Output 3 4 6 2" xfId="48809"/>
    <cellStyle name="Output 3 4 6 3" xfId="48810"/>
    <cellStyle name="Output 3 4 6 4" xfId="48811"/>
    <cellStyle name="Output 3 4 6 5" xfId="48812"/>
    <cellStyle name="Output 3 4 6 6" xfId="48813"/>
    <cellStyle name="Output 3 4 6 7" xfId="48814"/>
    <cellStyle name="Output 3 4 7" xfId="48815"/>
    <cellStyle name="Output 3 4 8" xfId="48816"/>
    <cellStyle name="Output 3 4 9" xfId="48817"/>
    <cellStyle name="Output 3 5" xfId="48818"/>
    <cellStyle name="Output 3 5 2" xfId="48819"/>
    <cellStyle name="Output 3 5 2 2" xfId="48820"/>
    <cellStyle name="Output 3 5 2 2 2" xfId="48821"/>
    <cellStyle name="Output 3 5 2 2 3" xfId="48822"/>
    <cellStyle name="Output 3 5 2 2 4" xfId="48823"/>
    <cellStyle name="Output 3 5 2 2 5" xfId="48824"/>
    <cellStyle name="Output 3 5 2 2 6" xfId="48825"/>
    <cellStyle name="Output 3 5 2 2 7" xfId="48826"/>
    <cellStyle name="Output 3 5 2 2 8" xfId="48827"/>
    <cellStyle name="Output 3 5 2 3" xfId="48828"/>
    <cellStyle name="Output 3 5 2 3 2" xfId="48829"/>
    <cellStyle name="Output 3 5 2 4" xfId="48830"/>
    <cellStyle name="Output 3 5 2 5" xfId="48831"/>
    <cellStyle name="Output 3 5 2 6" xfId="48832"/>
    <cellStyle name="Output 3 5 2 7" xfId="48833"/>
    <cellStyle name="Output 3 5 3" xfId="48834"/>
    <cellStyle name="Output 3 5 3 2" xfId="48835"/>
    <cellStyle name="Output 3 5 3 3" xfId="48836"/>
    <cellStyle name="Output 3 5 3 4" xfId="48837"/>
    <cellStyle name="Output 3 5 3 5" xfId="48838"/>
    <cellStyle name="Output 3 5 3 6" xfId="48839"/>
    <cellStyle name="Output 3 5 3 7" xfId="48840"/>
    <cellStyle name="Output 3 5 4" xfId="48841"/>
    <cellStyle name="Output 3 5 5" xfId="48842"/>
    <cellStyle name="Output 3 5 6" xfId="48843"/>
    <cellStyle name="Output 3 5 7" xfId="48844"/>
    <cellStyle name="Output 3 5 8" xfId="48845"/>
    <cellStyle name="Output 3 6" xfId="48846"/>
    <cellStyle name="Output 3 6 2" xfId="48847"/>
    <cellStyle name="Output 3 6 2 2" xfId="48848"/>
    <cellStyle name="Output 3 6 2 2 2" xfId="48849"/>
    <cellStyle name="Output 3 6 2 2 3" xfId="48850"/>
    <cellStyle name="Output 3 6 2 2 4" xfId="48851"/>
    <cellStyle name="Output 3 6 2 2 5" xfId="48852"/>
    <cellStyle name="Output 3 6 2 2 6" xfId="48853"/>
    <cellStyle name="Output 3 6 2 2 7" xfId="48854"/>
    <cellStyle name="Output 3 6 2 2 8" xfId="48855"/>
    <cellStyle name="Output 3 6 2 3" xfId="48856"/>
    <cellStyle name="Output 3 6 2 3 2" xfId="48857"/>
    <cellStyle name="Output 3 6 2 4" xfId="48858"/>
    <cellStyle name="Output 3 6 2 5" xfId="48859"/>
    <cellStyle name="Output 3 6 2 6" xfId="48860"/>
    <cellStyle name="Output 3 6 2 7" xfId="48861"/>
    <cellStyle name="Output 3 6 3" xfId="48862"/>
    <cellStyle name="Output 3 6 3 2" xfId="48863"/>
    <cellStyle name="Output 3 6 3 3" xfId="48864"/>
    <cellStyle name="Output 3 6 3 4" xfId="48865"/>
    <cellStyle name="Output 3 6 3 5" xfId="48866"/>
    <cellStyle name="Output 3 6 3 6" xfId="48867"/>
    <cellStyle name="Output 3 6 3 7" xfId="48868"/>
    <cellStyle name="Output 3 6 4" xfId="48869"/>
    <cellStyle name="Output 3 6 5" xfId="48870"/>
    <cellStyle name="Output 3 6 6" xfId="48871"/>
    <cellStyle name="Output 3 6 7" xfId="48872"/>
    <cellStyle name="Output 3 6 8" xfId="48873"/>
    <cellStyle name="Output 3 7" xfId="48874"/>
    <cellStyle name="Output 3 7 2" xfId="48875"/>
    <cellStyle name="Output 3 7 2 2" xfId="48876"/>
    <cellStyle name="Output 3 7 2 2 2" xfId="48877"/>
    <cellStyle name="Output 3 7 2 2 3" xfId="48878"/>
    <cellStyle name="Output 3 7 2 2 4" xfId="48879"/>
    <cellStyle name="Output 3 7 2 2 5" xfId="48880"/>
    <cellStyle name="Output 3 7 2 2 6" xfId="48881"/>
    <cellStyle name="Output 3 7 2 2 7" xfId="48882"/>
    <cellStyle name="Output 3 7 2 2 8" xfId="48883"/>
    <cellStyle name="Output 3 7 2 3" xfId="48884"/>
    <cellStyle name="Output 3 7 2 3 2" xfId="48885"/>
    <cellStyle name="Output 3 7 2 4" xfId="48886"/>
    <cellStyle name="Output 3 7 2 5" xfId="48887"/>
    <cellStyle name="Output 3 7 2 6" xfId="48888"/>
    <cellStyle name="Output 3 7 2 7" xfId="48889"/>
    <cellStyle name="Output 3 7 3" xfId="48890"/>
    <cellStyle name="Output 3 7 3 2" xfId="48891"/>
    <cellStyle name="Output 3 7 3 3" xfId="48892"/>
    <cellStyle name="Output 3 7 3 4" xfId="48893"/>
    <cellStyle name="Output 3 7 3 5" xfId="48894"/>
    <cellStyle name="Output 3 7 3 6" xfId="48895"/>
    <cellStyle name="Output 3 7 3 7" xfId="48896"/>
    <cellStyle name="Output 3 7 4" xfId="48897"/>
    <cellStyle name="Output 3 7 5" xfId="48898"/>
    <cellStyle name="Output 3 7 6" xfId="48899"/>
    <cellStyle name="Output 3 7 7" xfId="48900"/>
    <cellStyle name="Output 3 7 8" xfId="48901"/>
    <cellStyle name="Output 3 8" xfId="48902"/>
    <cellStyle name="Output 3 8 2" xfId="48903"/>
    <cellStyle name="Output 3 8 2 2" xfId="48904"/>
    <cellStyle name="Output 3 8 2 3" xfId="48905"/>
    <cellStyle name="Output 3 8 2 4" xfId="48906"/>
    <cellStyle name="Output 3 8 2 5" xfId="48907"/>
    <cellStyle name="Output 3 8 2 6" xfId="48908"/>
    <cellStyle name="Output 3 8 2 7" xfId="48909"/>
    <cellStyle name="Output 3 8 2 8" xfId="48910"/>
    <cellStyle name="Output 3 8 3" xfId="48911"/>
    <cellStyle name="Output 3 8 3 2" xfId="48912"/>
    <cellStyle name="Output 3 8 4" xfId="48913"/>
    <cellStyle name="Output 3 8 5" xfId="48914"/>
    <cellStyle name="Output 3 8 6" xfId="48915"/>
    <cellStyle name="Output 3 8 7" xfId="48916"/>
    <cellStyle name="Output 3 9" xfId="48917"/>
    <cellStyle name="Output 3 9 2" xfId="48918"/>
    <cellStyle name="Output 3 9 3" xfId="48919"/>
    <cellStyle name="Output 3 9 4" xfId="48920"/>
    <cellStyle name="Output 3 9 5" xfId="48921"/>
    <cellStyle name="Output 3 9 6" xfId="48922"/>
    <cellStyle name="Output 3 9 7" xfId="48923"/>
    <cellStyle name="Output 4" xfId="48924"/>
    <cellStyle name="Output 4 10" xfId="48925"/>
    <cellStyle name="Output 4 11" xfId="48926"/>
    <cellStyle name="Output 4 12" xfId="48927"/>
    <cellStyle name="Output 4 13" xfId="48928"/>
    <cellStyle name="Output 4 14" xfId="48929"/>
    <cellStyle name="Output 4 2" xfId="48930"/>
    <cellStyle name="Output 4 2 10" xfId="48931"/>
    <cellStyle name="Output 4 2 11" xfId="48932"/>
    <cellStyle name="Output 4 2 12" xfId="48933"/>
    <cellStyle name="Output 4 2 2" xfId="48934"/>
    <cellStyle name="Output 4 2 2 10" xfId="48935"/>
    <cellStyle name="Output 4 2 2 11" xfId="48936"/>
    <cellStyle name="Output 4 2 2 2" xfId="48937"/>
    <cellStyle name="Output 4 2 2 2 2" xfId="48938"/>
    <cellStyle name="Output 4 2 2 2 2 2" xfId="48939"/>
    <cellStyle name="Output 4 2 2 2 2 2 2" xfId="48940"/>
    <cellStyle name="Output 4 2 2 2 2 2 3" xfId="48941"/>
    <cellStyle name="Output 4 2 2 2 2 2 4" xfId="48942"/>
    <cellStyle name="Output 4 2 2 2 2 2 5" xfId="48943"/>
    <cellStyle name="Output 4 2 2 2 2 2 6" xfId="48944"/>
    <cellStyle name="Output 4 2 2 2 2 2 7" xfId="48945"/>
    <cellStyle name="Output 4 2 2 2 2 2 8" xfId="48946"/>
    <cellStyle name="Output 4 2 2 2 2 3" xfId="48947"/>
    <cellStyle name="Output 4 2 2 2 2 3 2" xfId="48948"/>
    <cellStyle name="Output 4 2 2 2 2 4" xfId="48949"/>
    <cellStyle name="Output 4 2 2 2 2 5" xfId="48950"/>
    <cellStyle name="Output 4 2 2 2 2 6" xfId="48951"/>
    <cellStyle name="Output 4 2 2 2 2 7" xfId="48952"/>
    <cellStyle name="Output 4 2 2 2 3" xfId="48953"/>
    <cellStyle name="Output 4 2 2 2 3 2" xfId="48954"/>
    <cellStyle name="Output 4 2 2 2 3 3" xfId="48955"/>
    <cellStyle name="Output 4 2 2 2 3 4" xfId="48956"/>
    <cellStyle name="Output 4 2 2 2 3 5" xfId="48957"/>
    <cellStyle name="Output 4 2 2 2 3 6" xfId="48958"/>
    <cellStyle name="Output 4 2 2 2 3 7" xfId="48959"/>
    <cellStyle name="Output 4 2 2 2 4" xfId="48960"/>
    <cellStyle name="Output 4 2 2 2 5" xfId="48961"/>
    <cellStyle name="Output 4 2 2 2 6" xfId="48962"/>
    <cellStyle name="Output 4 2 2 2 7" xfId="48963"/>
    <cellStyle name="Output 4 2 2 2 8" xfId="48964"/>
    <cellStyle name="Output 4 2 2 3" xfId="48965"/>
    <cellStyle name="Output 4 2 2 3 2" xfId="48966"/>
    <cellStyle name="Output 4 2 2 3 2 2" xfId="48967"/>
    <cellStyle name="Output 4 2 2 3 2 2 2" xfId="48968"/>
    <cellStyle name="Output 4 2 2 3 2 2 3" xfId="48969"/>
    <cellStyle name="Output 4 2 2 3 2 2 4" xfId="48970"/>
    <cellStyle name="Output 4 2 2 3 2 2 5" xfId="48971"/>
    <cellStyle name="Output 4 2 2 3 2 2 6" xfId="48972"/>
    <cellStyle name="Output 4 2 2 3 2 2 7" xfId="48973"/>
    <cellStyle name="Output 4 2 2 3 2 2 8" xfId="48974"/>
    <cellStyle name="Output 4 2 2 3 2 3" xfId="48975"/>
    <cellStyle name="Output 4 2 2 3 2 3 2" xfId="48976"/>
    <cellStyle name="Output 4 2 2 3 2 4" xfId="48977"/>
    <cellStyle name="Output 4 2 2 3 2 5" xfId="48978"/>
    <cellStyle name="Output 4 2 2 3 2 6" xfId="48979"/>
    <cellStyle name="Output 4 2 2 3 2 7" xfId="48980"/>
    <cellStyle name="Output 4 2 2 3 3" xfId="48981"/>
    <cellStyle name="Output 4 2 2 3 3 2" xfId="48982"/>
    <cellStyle name="Output 4 2 2 3 3 3" xfId="48983"/>
    <cellStyle name="Output 4 2 2 3 3 4" xfId="48984"/>
    <cellStyle name="Output 4 2 2 3 3 5" xfId="48985"/>
    <cellStyle name="Output 4 2 2 3 3 6" xfId="48986"/>
    <cellStyle name="Output 4 2 2 3 3 7" xfId="48987"/>
    <cellStyle name="Output 4 2 2 3 4" xfId="48988"/>
    <cellStyle name="Output 4 2 2 3 5" xfId="48989"/>
    <cellStyle name="Output 4 2 2 3 6" xfId="48990"/>
    <cellStyle name="Output 4 2 2 3 7" xfId="48991"/>
    <cellStyle name="Output 4 2 2 3 8" xfId="48992"/>
    <cellStyle name="Output 4 2 2 4" xfId="48993"/>
    <cellStyle name="Output 4 2 2 4 2" xfId="48994"/>
    <cellStyle name="Output 4 2 2 4 2 2" xfId="48995"/>
    <cellStyle name="Output 4 2 2 4 2 2 2" xfId="48996"/>
    <cellStyle name="Output 4 2 2 4 2 2 3" xfId="48997"/>
    <cellStyle name="Output 4 2 2 4 2 2 4" xfId="48998"/>
    <cellStyle name="Output 4 2 2 4 2 2 5" xfId="48999"/>
    <cellStyle name="Output 4 2 2 4 2 2 6" xfId="49000"/>
    <cellStyle name="Output 4 2 2 4 2 2 7" xfId="49001"/>
    <cellStyle name="Output 4 2 2 4 2 2 8" xfId="49002"/>
    <cellStyle name="Output 4 2 2 4 2 3" xfId="49003"/>
    <cellStyle name="Output 4 2 2 4 2 3 2" xfId="49004"/>
    <cellStyle name="Output 4 2 2 4 2 4" xfId="49005"/>
    <cellStyle name="Output 4 2 2 4 2 5" xfId="49006"/>
    <cellStyle name="Output 4 2 2 4 2 6" xfId="49007"/>
    <cellStyle name="Output 4 2 2 4 2 7" xfId="49008"/>
    <cellStyle name="Output 4 2 2 4 3" xfId="49009"/>
    <cellStyle name="Output 4 2 2 4 3 2" xfId="49010"/>
    <cellStyle name="Output 4 2 2 4 3 3" xfId="49011"/>
    <cellStyle name="Output 4 2 2 4 3 4" xfId="49012"/>
    <cellStyle name="Output 4 2 2 4 3 5" xfId="49013"/>
    <cellStyle name="Output 4 2 2 4 3 6" xfId="49014"/>
    <cellStyle name="Output 4 2 2 4 3 7" xfId="49015"/>
    <cellStyle name="Output 4 2 2 4 4" xfId="49016"/>
    <cellStyle name="Output 4 2 2 4 5" xfId="49017"/>
    <cellStyle name="Output 4 2 2 4 6" xfId="49018"/>
    <cellStyle name="Output 4 2 2 4 7" xfId="49019"/>
    <cellStyle name="Output 4 2 2 4 8" xfId="49020"/>
    <cellStyle name="Output 4 2 2 5" xfId="49021"/>
    <cellStyle name="Output 4 2 2 5 2" xfId="49022"/>
    <cellStyle name="Output 4 2 2 5 2 2" xfId="49023"/>
    <cellStyle name="Output 4 2 2 5 2 3" xfId="49024"/>
    <cellStyle name="Output 4 2 2 5 2 4" xfId="49025"/>
    <cellStyle name="Output 4 2 2 5 2 5" xfId="49026"/>
    <cellStyle name="Output 4 2 2 5 2 6" xfId="49027"/>
    <cellStyle name="Output 4 2 2 5 2 7" xfId="49028"/>
    <cellStyle name="Output 4 2 2 5 2 8" xfId="49029"/>
    <cellStyle name="Output 4 2 2 5 3" xfId="49030"/>
    <cellStyle name="Output 4 2 2 5 3 2" xfId="49031"/>
    <cellStyle name="Output 4 2 2 5 4" xfId="49032"/>
    <cellStyle name="Output 4 2 2 5 5" xfId="49033"/>
    <cellStyle name="Output 4 2 2 5 6" xfId="49034"/>
    <cellStyle name="Output 4 2 2 5 7" xfId="49035"/>
    <cellStyle name="Output 4 2 2 6" xfId="49036"/>
    <cellStyle name="Output 4 2 2 6 2" xfId="49037"/>
    <cellStyle name="Output 4 2 2 6 3" xfId="49038"/>
    <cellStyle name="Output 4 2 2 6 4" xfId="49039"/>
    <cellStyle name="Output 4 2 2 6 5" xfId="49040"/>
    <cellStyle name="Output 4 2 2 6 6" xfId="49041"/>
    <cellStyle name="Output 4 2 2 6 7" xfId="49042"/>
    <cellStyle name="Output 4 2 2 7" xfId="49043"/>
    <cellStyle name="Output 4 2 2 8" xfId="49044"/>
    <cellStyle name="Output 4 2 2 9" xfId="49045"/>
    <cellStyle name="Output 4 2 3" xfId="49046"/>
    <cellStyle name="Output 4 2 3 2" xfId="49047"/>
    <cellStyle name="Output 4 2 3 2 2" xfId="49048"/>
    <cellStyle name="Output 4 2 3 2 2 2" xfId="49049"/>
    <cellStyle name="Output 4 2 3 2 2 3" xfId="49050"/>
    <cellStyle name="Output 4 2 3 2 2 4" xfId="49051"/>
    <cellStyle name="Output 4 2 3 2 2 5" xfId="49052"/>
    <cellStyle name="Output 4 2 3 2 2 6" xfId="49053"/>
    <cellStyle name="Output 4 2 3 2 2 7" xfId="49054"/>
    <cellStyle name="Output 4 2 3 2 2 8" xfId="49055"/>
    <cellStyle name="Output 4 2 3 2 3" xfId="49056"/>
    <cellStyle name="Output 4 2 3 2 3 2" xfId="49057"/>
    <cellStyle name="Output 4 2 3 2 4" xfId="49058"/>
    <cellStyle name="Output 4 2 3 2 5" xfId="49059"/>
    <cellStyle name="Output 4 2 3 2 6" xfId="49060"/>
    <cellStyle name="Output 4 2 3 2 7" xfId="49061"/>
    <cellStyle name="Output 4 2 3 3" xfId="49062"/>
    <cellStyle name="Output 4 2 3 3 2" xfId="49063"/>
    <cellStyle name="Output 4 2 3 3 3" xfId="49064"/>
    <cellStyle name="Output 4 2 3 3 4" xfId="49065"/>
    <cellStyle name="Output 4 2 3 3 5" xfId="49066"/>
    <cellStyle name="Output 4 2 3 3 6" xfId="49067"/>
    <cellStyle name="Output 4 2 3 3 7" xfId="49068"/>
    <cellStyle name="Output 4 2 3 4" xfId="49069"/>
    <cellStyle name="Output 4 2 3 5" xfId="49070"/>
    <cellStyle name="Output 4 2 3 6" xfId="49071"/>
    <cellStyle name="Output 4 2 3 7" xfId="49072"/>
    <cellStyle name="Output 4 2 3 8" xfId="49073"/>
    <cellStyle name="Output 4 2 4" xfId="49074"/>
    <cellStyle name="Output 4 2 4 2" xfId="49075"/>
    <cellStyle name="Output 4 2 4 2 2" xfId="49076"/>
    <cellStyle name="Output 4 2 4 2 2 2" xfId="49077"/>
    <cellStyle name="Output 4 2 4 2 2 3" xfId="49078"/>
    <cellStyle name="Output 4 2 4 2 2 4" xfId="49079"/>
    <cellStyle name="Output 4 2 4 2 2 5" xfId="49080"/>
    <cellStyle name="Output 4 2 4 2 2 6" xfId="49081"/>
    <cellStyle name="Output 4 2 4 2 2 7" xfId="49082"/>
    <cellStyle name="Output 4 2 4 2 2 8" xfId="49083"/>
    <cellStyle name="Output 4 2 4 2 3" xfId="49084"/>
    <cellStyle name="Output 4 2 4 2 3 2" xfId="49085"/>
    <cellStyle name="Output 4 2 4 2 4" xfId="49086"/>
    <cellStyle name="Output 4 2 4 2 5" xfId="49087"/>
    <cellStyle name="Output 4 2 4 2 6" xfId="49088"/>
    <cellStyle name="Output 4 2 4 2 7" xfId="49089"/>
    <cellStyle name="Output 4 2 4 3" xfId="49090"/>
    <cellStyle name="Output 4 2 4 3 2" xfId="49091"/>
    <cellStyle name="Output 4 2 4 3 3" xfId="49092"/>
    <cellStyle name="Output 4 2 4 3 4" xfId="49093"/>
    <cellStyle name="Output 4 2 4 3 5" xfId="49094"/>
    <cellStyle name="Output 4 2 4 3 6" xfId="49095"/>
    <cellStyle name="Output 4 2 4 3 7" xfId="49096"/>
    <cellStyle name="Output 4 2 4 4" xfId="49097"/>
    <cellStyle name="Output 4 2 4 5" xfId="49098"/>
    <cellStyle name="Output 4 2 4 6" xfId="49099"/>
    <cellStyle name="Output 4 2 4 7" xfId="49100"/>
    <cellStyle name="Output 4 2 4 8" xfId="49101"/>
    <cellStyle name="Output 4 2 5" xfId="49102"/>
    <cellStyle name="Output 4 2 5 2" xfId="49103"/>
    <cellStyle name="Output 4 2 5 2 2" xfId="49104"/>
    <cellStyle name="Output 4 2 5 2 2 2" xfId="49105"/>
    <cellStyle name="Output 4 2 5 2 2 3" xfId="49106"/>
    <cellStyle name="Output 4 2 5 2 2 4" xfId="49107"/>
    <cellStyle name="Output 4 2 5 2 2 5" xfId="49108"/>
    <cellStyle name="Output 4 2 5 2 2 6" xfId="49109"/>
    <cellStyle name="Output 4 2 5 2 2 7" xfId="49110"/>
    <cellStyle name="Output 4 2 5 2 2 8" xfId="49111"/>
    <cellStyle name="Output 4 2 5 2 3" xfId="49112"/>
    <cellStyle name="Output 4 2 5 2 3 2" xfId="49113"/>
    <cellStyle name="Output 4 2 5 2 4" xfId="49114"/>
    <cellStyle name="Output 4 2 5 2 5" xfId="49115"/>
    <cellStyle name="Output 4 2 5 2 6" xfId="49116"/>
    <cellStyle name="Output 4 2 5 2 7" xfId="49117"/>
    <cellStyle name="Output 4 2 5 3" xfId="49118"/>
    <cellStyle name="Output 4 2 5 3 2" xfId="49119"/>
    <cellStyle name="Output 4 2 5 3 3" xfId="49120"/>
    <cellStyle name="Output 4 2 5 3 4" xfId="49121"/>
    <cellStyle name="Output 4 2 5 3 5" xfId="49122"/>
    <cellStyle name="Output 4 2 5 3 6" xfId="49123"/>
    <cellStyle name="Output 4 2 5 3 7" xfId="49124"/>
    <cellStyle name="Output 4 2 5 4" xfId="49125"/>
    <cellStyle name="Output 4 2 5 5" xfId="49126"/>
    <cellStyle name="Output 4 2 5 6" xfId="49127"/>
    <cellStyle name="Output 4 2 5 7" xfId="49128"/>
    <cellStyle name="Output 4 2 5 8" xfId="49129"/>
    <cellStyle name="Output 4 2 6" xfId="49130"/>
    <cellStyle name="Output 4 2 6 2" xfId="49131"/>
    <cellStyle name="Output 4 2 6 2 2" xfId="49132"/>
    <cellStyle name="Output 4 2 6 2 3" xfId="49133"/>
    <cellStyle name="Output 4 2 6 2 4" xfId="49134"/>
    <cellStyle name="Output 4 2 6 2 5" xfId="49135"/>
    <cellStyle name="Output 4 2 6 2 6" xfId="49136"/>
    <cellStyle name="Output 4 2 6 2 7" xfId="49137"/>
    <cellStyle name="Output 4 2 6 2 8" xfId="49138"/>
    <cellStyle name="Output 4 2 6 3" xfId="49139"/>
    <cellStyle name="Output 4 2 6 3 2" xfId="49140"/>
    <cellStyle name="Output 4 2 6 4" xfId="49141"/>
    <cellStyle name="Output 4 2 6 5" xfId="49142"/>
    <cellStyle name="Output 4 2 6 6" xfId="49143"/>
    <cellStyle name="Output 4 2 6 7" xfId="49144"/>
    <cellStyle name="Output 4 2 7" xfId="49145"/>
    <cellStyle name="Output 4 2 7 2" xfId="49146"/>
    <cellStyle name="Output 4 2 7 3" xfId="49147"/>
    <cellStyle name="Output 4 2 7 4" xfId="49148"/>
    <cellStyle name="Output 4 2 7 5" xfId="49149"/>
    <cellStyle name="Output 4 2 7 6" xfId="49150"/>
    <cellStyle name="Output 4 2 7 7" xfId="49151"/>
    <cellStyle name="Output 4 2 8" xfId="49152"/>
    <cellStyle name="Output 4 2 9" xfId="49153"/>
    <cellStyle name="Output 4 3" xfId="49154"/>
    <cellStyle name="Output 4 3 10" xfId="49155"/>
    <cellStyle name="Output 4 3 11" xfId="49156"/>
    <cellStyle name="Output 4 3 2" xfId="49157"/>
    <cellStyle name="Output 4 3 2 2" xfId="49158"/>
    <cellStyle name="Output 4 3 2 2 2" xfId="49159"/>
    <cellStyle name="Output 4 3 2 2 2 2" xfId="49160"/>
    <cellStyle name="Output 4 3 2 2 2 3" xfId="49161"/>
    <cellStyle name="Output 4 3 2 2 2 4" xfId="49162"/>
    <cellStyle name="Output 4 3 2 2 2 5" xfId="49163"/>
    <cellStyle name="Output 4 3 2 2 2 6" xfId="49164"/>
    <cellStyle name="Output 4 3 2 2 2 7" xfId="49165"/>
    <cellStyle name="Output 4 3 2 2 2 8" xfId="49166"/>
    <cellStyle name="Output 4 3 2 2 3" xfId="49167"/>
    <cellStyle name="Output 4 3 2 2 3 2" xfId="49168"/>
    <cellStyle name="Output 4 3 2 2 4" xfId="49169"/>
    <cellStyle name="Output 4 3 2 2 5" xfId="49170"/>
    <cellStyle name="Output 4 3 2 2 6" xfId="49171"/>
    <cellStyle name="Output 4 3 2 2 7" xfId="49172"/>
    <cellStyle name="Output 4 3 2 3" xfId="49173"/>
    <cellStyle name="Output 4 3 2 3 2" xfId="49174"/>
    <cellStyle name="Output 4 3 2 3 3" xfId="49175"/>
    <cellStyle name="Output 4 3 2 3 4" xfId="49176"/>
    <cellStyle name="Output 4 3 2 3 5" xfId="49177"/>
    <cellStyle name="Output 4 3 2 3 6" xfId="49178"/>
    <cellStyle name="Output 4 3 2 3 7" xfId="49179"/>
    <cellStyle name="Output 4 3 2 4" xfId="49180"/>
    <cellStyle name="Output 4 3 2 5" xfId="49181"/>
    <cellStyle name="Output 4 3 2 6" xfId="49182"/>
    <cellStyle name="Output 4 3 2 7" xfId="49183"/>
    <cellStyle name="Output 4 3 2 8" xfId="49184"/>
    <cellStyle name="Output 4 3 3" xfId="49185"/>
    <cellStyle name="Output 4 3 3 2" xfId="49186"/>
    <cellStyle name="Output 4 3 3 2 2" xfId="49187"/>
    <cellStyle name="Output 4 3 3 2 2 2" xfId="49188"/>
    <cellStyle name="Output 4 3 3 2 2 3" xfId="49189"/>
    <cellStyle name="Output 4 3 3 2 2 4" xfId="49190"/>
    <cellStyle name="Output 4 3 3 2 2 5" xfId="49191"/>
    <cellStyle name="Output 4 3 3 2 2 6" xfId="49192"/>
    <cellStyle name="Output 4 3 3 2 2 7" xfId="49193"/>
    <cellStyle name="Output 4 3 3 2 2 8" xfId="49194"/>
    <cellStyle name="Output 4 3 3 2 3" xfId="49195"/>
    <cellStyle name="Output 4 3 3 2 3 2" xfId="49196"/>
    <cellStyle name="Output 4 3 3 2 4" xfId="49197"/>
    <cellStyle name="Output 4 3 3 2 5" xfId="49198"/>
    <cellStyle name="Output 4 3 3 2 6" xfId="49199"/>
    <cellStyle name="Output 4 3 3 2 7" xfId="49200"/>
    <cellStyle name="Output 4 3 3 3" xfId="49201"/>
    <cellStyle name="Output 4 3 3 3 2" xfId="49202"/>
    <cellStyle name="Output 4 3 3 3 3" xfId="49203"/>
    <cellStyle name="Output 4 3 3 3 4" xfId="49204"/>
    <cellStyle name="Output 4 3 3 3 5" xfId="49205"/>
    <cellStyle name="Output 4 3 3 3 6" xfId="49206"/>
    <cellStyle name="Output 4 3 3 3 7" xfId="49207"/>
    <cellStyle name="Output 4 3 3 4" xfId="49208"/>
    <cellStyle name="Output 4 3 3 5" xfId="49209"/>
    <cellStyle name="Output 4 3 3 6" xfId="49210"/>
    <cellStyle name="Output 4 3 3 7" xfId="49211"/>
    <cellStyle name="Output 4 3 3 8" xfId="49212"/>
    <cellStyle name="Output 4 3 4" xfId="49213"/>
    <cellStyle name="Output 4 3 4 2" xfId="49214"/>
    <cellStyle name="Output 4 3 4 2 2" xfId="49215"/>
    <cellStyle name="Output 4 3 4 2 2 2" xfId="49216"/>
    <cellStyle name="Output 4 3 4 2 2 3" xfId="49217"/>
    <cellStyle name="Output 4 3 4 2 2 4" xfId="49218"/>
    <cellStyle name="Output 4 3 4 2 2 5" xfId="49219"/>
    <cellStyle name="Output 4 3 4 2 2 6" xfId="49220"/>
    <cellStyle name="Output 4 3 4 2 2 7" xfId="49221"/>
    <cellStyle name="Output 4 3 4 2 2 8" xfId="49222"/>
    <cellStyle name="Output 4 3 4 2 3" xfId="49223"/>
    <cellStyle name="Output 4 3 4 2 3 2" xfId="49224"/>
    <cellStyle name="Output 4 3 4 2 4" xfId="49225"/>
    <cellStyle name="Output 4 3 4 2 5" xfId="49226"/>
    <cellStyle name="Output 4 3 4 2 6" xfId="49227"/>
    <cellStyle name="Output 4 3 4 2 7" xfId="49228"/>
    <cellStyle name="Output 4 3 4 3" xfId="49229"/>
    <cellStyle name="Output 4 3 4 3 2" xfId="49230"/>
    <cellStyle name="Output 4 3 4 3 3" xfId="49231"/>
    <cellStyle name="Output 4 3 4 3 4" xfId="49232"/>
    <cellStyle name="Output 4 3 4 3 5" xfId="49233"/>
    <cellStyle name="Output 4 3 4 3 6" xfId="49234"/>
    <cellStyle name="Output 4 3 4 3 7" xfId="49235"/>
    <cellStyle name="Output 4 3 4 4" xfId="49236"/>
    <cellStyle name="Output 4 3 4 5" xfId="49237"/>
    <cellStyle name="Output 4 3 4 6" xfId="49238"/>
    <cellStyle name="Output 4 3 4 7" xfId="49239"/>
    <cellStyle name="Output 4 3 4 8" xfId="49240"/>
    <cellStyle name="Output 4 3 5" xfId="49241"/>
    <cellStyle name="Output 4 3 5 2" xfId="49242"/>
    <cellStyle name="Output 4 3 5 2 2" xfId="49243"/>
    <cellStyle name="Output 4 3 5 2 3" xfId="49244"/>
    <cellStyle name="Output 4 3 5 2 4" xfId="49245"/>
    <cellStyle name="Output 4 3 5 2 5" xfId="49246"/>
    <cellStyle name="Output 4 3 5 2 6" xfId="49247"/>
    <cellStyle name="Output 4 3 5 2 7" xfId="49248"/>
    <cellStyle name="Output 4 3 5 2 8" xfId="49249"/>
    <cellStyle name="Output 4 3 5 3" xfId="49250"/>
    <cellStyle name="Output 4 3 5 3 2" xfId="49251"/>
    <cellStyle name="Output 4 3 5 4" xfId="49252"/>
    <cellStyle name="Output 4 3 5 5" xfId="49253"/>
    <cellStyle name="Output 4 3 5 6" xfId="49254"/>
    <cellStyle name="Output 4 3 5 7" xfId="49255"/>
    <cellStyle name="Output 4 3 6" xfId="49256"/>
    <cellStyle name="Output 4 3 6 2" xfId="49257"/>
    <cellStyle name="Output 4 3 6 3" xfId="49258"/>
    <cellStyle name="Output 4 3 6 4" xfId="49259"/>
    <cellStyle name="Output 4 3 6 5" xfId="49260"/>
    <cellStyle name="Output 4 3 6 6" xfId="49261"/>
    <cellStyle name="Output 4 3 6 7" xfId="49262"/>
    <cellStyle name="Output 4 3 7" xfId="49263"/>
    <cellStyle name="Output 4 3 8" xfId="49264"/>
    <cellStyle name="Output 4 3 9" xfId="49265"/>
    <cellStyle name="Output 4 4" xfId="49266"/>
    <cellStyle name="Output 4 4 10" xfId="49267"/>
    <cellStyle name="Output 4 4 11" xfId="49268"/>
    <cellStyle name="Output 4 4 2" xfId="49269"/>
    <cellStyle name="Output 4 4 2 2" xfId="49270"/>
    <cellStyle name="Output 4 4 2 2 2" xfId="49271"/>
    <cellStyle name="Output 4 4 2 2 2 2" xfId="49272"/>
    <cellStyle name="Output 4 4 2 2 2 3" xfId="49273"/>
    <cellStyle name="Output 4 4 2 2 2 4" xfId="49274"/>
    <cellStyle name="Output 4 4 2 2 2 5" xfId="49275"/>
    <cellStyle name="Output 4 4 2 2 2 6" xfId="49276"/>
    <cellStyle name="Output 4 4 2 2 2 7" xfId="49277"/>
    <cellStyle name="Output 4 4 2 2 2 8" xfId="49278"/>
    <cellStyle name="Output 4 4 2 2 3" xfId="49279"/>
    <cellStyle name="Output 4 4 2 2 3 2" xfId="49280"/>
    <cellStyle name="Output 4 4 2 2 4" xfId="49281"/>
    <cellStyle name="Output 4 4 2 2 5" xfId="49282"/>
    <cellStyle name="Output 4 4 2 2 6" xfId="49283"/>
    <cellStyle name="Output 4 4 2 2 7" xfId="49284"/>
    <cellStyle name="Output 4 4 2 3" xfId="49285"/>
    <cellStyle name="Output 4 4 2 3 2" xfId="49286"/>
    <cellStyle name="Output 4 4 2 3 3" xfId="49287"/>
    <cellStyle name="Output 4 4 2 3 4" xfId="49288"/>
    <cellStyle name="Output 4 4 2 3 5" xfId="49289"/>
    <cellStyle name="Output 4 4 2 3 6" xfId="49290"/>
    <cellStyle name="Output 4 4 2 3 7" xfId="49291"/>
    <cellStyle name="Output 4 4 2 4" xfId="49292"/>
    <cellStyle name="Output 4 4 2 5" xfId="49293"/>
    <cellStyle name="Output 4 4 2 6" xfId="49294"/>
    <cellStyle name="Output 4 4 2 7" xfId="49295"/>
    <cellStyle name="Output 4 4 2 8" xfId="49296"/>
    <cellStyle name="Output 4 4 3" xfId="49297"/>
    <cellStyle name="Output 4 4 3 2" xfId="49298"/>
    <cellStyle name="Output 4 4 3 2 2" xfId="49299"/>
    <cellStyle name="Output 4 4 3 2 2 2" xfId="49300"/>
    <cellStyle name="Output 4 4 3 2 2 3" xfId="49301"/>
    <cellStyle name="Output 4 4 3 2 2 4" xfId="49302"/>
    <cellStyle name="Output 4 4 3 2 2 5" xfId="49303"/>
    <cellStyle name="Output 4 4 3 2 2 6" xfId="49304"/>
    <cellStyle name="Output 4 4 3 2 2 7" xfId="49305"/>
    <cellStyle name="Output 4 4 3 2 2 8" xfId="49306"/>
    <cellStyle name="Output 4 4 3 2 3" xfId="49307"/>
    <cellStyle name="Output 4 4 3 2 3 2" xfId="49308"/>
    <cellStyle name="Output 4 4 3 2 4" xfId="49309"/>
    <cellStyle name="Output 4 4 3 2 5" xfId="49310"/>
    <cellStyle name="Output 4 4 3 2 6" xfId="49311"/>
    <cellStyle name="Output 4 4 3 2 7" xfId="49312"/>
    <cellStyle name="Output 4 4 3 3" xfId="49313"/>
    <cellStyle name="Output 4 4 3 3 2" xfId="49314"/>
    <cellStyle name="Output 4 4 3 3 3" xfId="49315"/>
    <cellStyle name="Output 4 4 3 3 4" xfId="49316"/>
    <cellStyle name="Output 4 4 3 3 5" xfId="49317"/>
    <cellStyle name="Output 4 4 3 3 6" xfId="49318"/>
    <cellStyle name="Output 4 4 3 3 7" xfId="49319"/>
    <cellStyle name="Output 4 4 3 4" xfId="49320"/>
    <cellStyle name="Output 4 4 3 5" xfId="49321"/>
    <cellStyle name="Output 4 4 3 6" xfId="49322"/>
    <cellStyle name="Output 4 4 3 7" xfId="49323"/>
    <cellStyle name="Output 4 4 3 8" xfId="49324"/>
    <cellStyle name="Output 4 4 4" xfId="49325"/>
    <cellStyle name="Output 4 4 4 2" xfId="49326"/>
    <cellStyle name="Output 4 4 4 2 2" xfId="49327"/>
    <cellStyle name="Output 4 4 4 2 2 2" xfId="49328"/>
    <cellStyle name="Output 4 4 4 2 2 3" xfId="49329"/>
    <cellStyle name="Output 4 4 4 2 2 4" xfId="49330"/>
    <cellStyle name="Output 4 4 4 2 2 5" xfId="49331"/>
    <cellStyle name="Output 4 4 4 2 2 6" xfId="49332"/>
    <cellStyle name="Output 4 4 4 2 2 7" xfId="49333"/>
    <cellStyle name="Output 4 4 4 2 2 8" xfId="49334"/>
    <cellStyle name="Output 4 4 4 2 3" xfId="49335"/>
    <cellStyle name="Output 4 4 4 2 3 2" xfId="49336"/>
    <cellStyle name="Output 4 4 4 2 4" xfId="49337"/>
    <cellStyle name="Output 4 4 4 2 5" xfId="49338"/>
    <cellStyle name="Output 4 4 4 2 6" xfId="49339"/>
    <cellStyle name="Output 4 4 4 2 7" xfId="49340"/>
    <cellStyle name="Output 4 4 4 3" xfId="49341"/>
    <cellStyle name="Output 4 4 4 3 2" xfId="49342"/>
    <cellStyle name="Output 4 4 4 3 3" xfId="49343"/>
    <cellStyle name="Output 4 4 4 3 4" xfId="49344"/>
    <cellStyle name="Output 4 4 4 3 5" xfId="49345"/>
    <cellStyle name="Output 4 4 4 3 6" xfId="49346"/>
    <cellStyle name="Output 4 4 4 3 7" xfId="49347"/>
    <cellStyle name="Output 4 4 4 4" xfId="49348"/>
    <cellStyle name="Output 4 4 4 5" xfId="49349"/>
    <cellStyle name="Output 4 4 4 6" xfId="49350"/>
    <cellStyle name="Output 4 4 4 7" xfId="49351"/>
    <cellStyle name="Output 4 4 4 8" xfId="49352"/>
    <cellStyle name="Output 4 4 5" xfId="49353"/>
    <cellStyle name="Output 4 4 5 2" xfId="49354"/>
    <cellStyle name="Output 4 4 5 2 2" xfId="49355"/>
    <cellStyle name="Output 4 4 5 2 3" xfId="49356"/>
    <cellStyle name="Output 4 4 5 2 4" xfId="49357"/>
    <cellStyle name="Output 4 4 5 2 5" xfId="49358"/>
    <cellStyle name="Output 4 4 5 2 6" xfId="49359"/>
    <cellStyle name="Output 4 4 5 2 7" xfId="49360"/>
    <cellStyle name="Output 4 4 5 2 8" xfId="49361"/>
    <cellStyle name="Output 4 4 5 3" xfId="49362"/>
    <cellStyle name="Output 4 4 5 3 2" xfId="49363"/>
    <cellStyle name="Output 4 4 5 4" xfId="49364"/>
    <cellStyle name="Output 4 4 5 5" xfId="49365"/>
    <cellStyle name="Output 4 4 5 6" xfId="49366"/>
    <cellStyle name="Output 4 4 5 7" xfId="49367"/>
    <cellStyle name="Output 4 4 6" xfId="49368"/>
    <cellStyle name="Output 4 4 6 2" xfId="49369"/>
    <cellStyle name="Output 4 4 6 3" xfId="49370"/>
    <cellStyle name="Output 4 4 6 4" xfId="49371"/>
    <cellStyle name="Output 4 4 6 5" xfId="49372"/>
    <cellStyle name="Output 4 4 6 6" xfId="49373"/>
    <cellStyle name="Output 4 4 6 7" xfId="49374"/>
    <cellStyle name="Output 4 4 7" xfId="49375"/>
    <cellStyle name="Output 4 4 8" xfId="49376"/>
    <cellStyle name="Output 4 4 9" xfId="49377"/>
    <cellStyle name="Output 4 5" xfId="49378"/>
    <cellStyle name="Output 4 5 2" xfId="49379"/>
    <cellStyle name="Output 4 5 2 2" xfId="49380"/>
    <cellStyle name="Output 4 5 2 2 2" xfId="49381"/>
    <cellStyle name="Output 4 5 2 2 3" xfId="49382"/>
    <cellStyle name="Output 4 5 2 2 4" xfId="49383"/>
    <cellStyle name="Output 4 5 2 2 5" xfId="49384"/>
    <cellStyle name="Output 4 5 2 2 6" xfId="49385"/>
    <cellStyle name="Output 4 5 2 2 7" xfId="49386"/>
    <cellStyle name="Output 4 5 2 2 8" xfId="49387"/>
    <cellStyle name="Output 4 5 2 3" xfId="49388"/>
    <cellStyle name="Output 4 5 2 3 2" xfId="49389"/>
    <cellStyle name="Output 4 5 2 4" xfId="49390"/>
    <cellStyle name="Output 4 5 2 5" xfId="49391"/>
    <cellStyle name="Output 4 5 2 6" xfId="49392"/>
    <cellStyle name="Output 4 5 2 7" xfId="49393"/>
    <cellStyle name="Output 4 5 3" xfId="49394"/>
    <cellStyle name="Output 4 5 3 2" xfId="49395"/>
    <cellStyle name="Output 4 5 3 3" xfId="49396"/>
    <cellStyle name="Output 4 5 3 4" xfId="49397"/>
    <cellStyle name="Output 4 5 3 5" xfId="49398"/>
    <cellStyle name="Output 4 5 3 6" xfId="49399"/>
    <cellStyle name="Output 4 5 3 7" xfId="49400"/>
    <cellStyle name="Output 4 5 4" xfId="49401"/>
    <cellStyle name="Output 4 5 5" xfId="49402"/>
    <cellStyle name="Output 4 5 6" xfId="49403"/>
    <cellStyle name="Output 4 5 7" xfId="49404"/>
    <cellStyle name="Output 4 5 8" xfId="49405"/>
    <cellStyle name="Output 4 6" xfId="49406"/>
    <cellStyle name="Output 4 6 2" xfId="49407"/>
    <cellStyle name="Output 4 6 2 2" xfId="49408"/>
    <cellStyle name="Output 4 6 2 2 2" xfId="49409"/>
    <cellStyle name="Output 4 6 2 2 3" xfId="49410"/>
    <cellStyle name="Output 4 6 2 2 4" xfId="49411"/>
    <cellStyle name="Output 4 6 2 2 5" xfId="49412"/>
    <cellStyle name="Output 4 6 2 2 6" xfId="49413"/>
    <cellStyle name="Output 4 6 2 2 7" xfId="49414"/>
    <cellStyle name="Output 4 6 2 2 8" xfId="49415"/>
    <cellStyle name="Output 4 6 2 3" xfId="49416"/>
    <cellStyle name="Output 4 6 2 3 2" xfId="49417"/>
    <cellStyle name="Output 4 6 2 4" xfId="49418"/>
    <cellStyle name="Output 4 6 2 5" xfId="49419"/>
    <cellStyle name="Output 4 6 2 6" xfId="49420"/>
    <cellStyle name="Output 4 6 2 7" xfId="49421"/>
    <cellStyle name="Output 4 6 3" xfId="49422"/>
    <cellStyle name="Output 4 6 3 2" xfId="49423"/>
    <cellStyle name="Output 4 6 3 3" xfId="49424"/>
    <cellStyle name="Output 4 6 3 4" xfId="49425"/>
    <cellStyle name="Output 4 6 3 5" xfId="49426"/>
    <cellStyle name="Output 4 6 3 6" xfId="49427"/>
    <cellStyle name="Output 4 6 3 7" xfId="49428"/>
    <cellStyle name="Output 4 6 4" xfId="49429"/>
    <cellStyle name="Output 4 6 5" xfId="49430"/>
    <cellStyle name="Output 4 6 6" xfId="49431"/>
    <cellStyle name="Output 4 6 7" xfId="49432"/>
    <cellStyle name="Output 4 6 8" xfId="49433"/>
    <cellStyle name="Output 4 7" xfId="49434"/>
    <cellStyle name="Output 4 7 2" xfId="49435"/>
    <cellStyle name="Output 4 7 2 2" xfId="49436"/>
    <cellStyle name="Output 4 7 2 2 2" xfId="49437"/>
    <cellStyle name="Output 4 7 2 2 3" xfId="49438"/>
    <cellStyle name="Output 4 7 2 2 4" xfId="49439"/>
    <cellStyle name="Output 4 7 2 2 5" xfId="49440"/>
    <cellStyle name="Output 4 7 2 2 6" xfId="49441"/>
    <cellStyle name="Output 4 7 2 2 7" xfId="49442"/>
    <cellStyle name="Output 4 7 2 2 8" xfId="49443"/>
    <cellStyle name="Output 4 7 2 3" xfId="49444"/>
    <cellStyle name="Output 4 7 2 3 2" xfId="49445"/>
    <cellStyle name="Output 4 7 2 4" xfId="49446"/>
    <cellStyle name="Output 4 7 2 5" xfId="49447"/>
    <cellStyle name="Output 4 7 2 6" xfId="49448"/>
    <cellStyle name="Output 4 7 2 7" xfId="49449"/>
    <cellStyle name="Output 4 7 3" xfId="49450"/>
    <cellStyle name="Output 4 7 3 2" xfId="49451"/>
    <cellStyle name="Output 4 7 3 3" xfId="49452"/>
    <cellStyle name="Output 4 7 3 4" xfId="49453"/>
    <cellStyle name="Output 4 7 3 5" xfId="49454"/>
    <cellStyle name="Output 4 7 3 6" xfId="49455"/>
    <cellStyle name="Output 4 7 3 7" xfId="49456"/>
    <cellStyle name="Output 4 7 4" xfId="49457"/>
    <cellStyle name="Output 4 7 5" xfId="49458"/>
    <cellStyle name="Output 4 7 6" xfId="49459"/>
    <cellStyle name="Output 4 7 7" xfId="49460"/>
    <cellStyle name="Output 4 7 8" xfId="49461"/>
    <cellStyle name="Output 4 8" xfId="49462"/>
    <cellStyle name="Output 4 8 2" xfId="49463"/>
    <cellStyle name="Output 4 8 2 2" xfId="49464"/>
    <cellStyle name="Output 4 8 2 3" xfId="49465"/>
    <cellStyle name="Output 4 8 2 4" xfId="49466"/>
    <cellStyle name="Output 4 8 2 5" xfId="49467"/>
    <cellStyle name="Output 4 8 2 6" xfId="49468"/>
    <cellStyle name="Output 4 8 2 7" xfId="49469"/>
    <cellStyle name="Output 4 8 2 8" xfId="49470"/>
    <cellStyle name="Output 4 8 3" xfId="49471"/>
    <cellStyle name="Output 4 8 3 2" xfId="49472"/>
    <cellStyle name="Output 4 8 4" xfId="49473"/>
    <cellStyle name="Output 4 8 5" xfId="49474"/>
    <cellStyle name="Output 4 8 6" xfId="49475"/>
    <cellStyle name="Output 4 8 7" xfId="49476"/>
    <cellStyle name="Output 4 9" xfId="49477"/>
    <cellStyle name="Output 4 9 2" xfId="49478"/>
    <cellStyle name="Output 4 9 3" xfId="49479"/>
    <cellStyle name="Output 4 9 4" xfId="49480"/>
    <cellStyle name="Output 4 9 5" xfId="49481"/>
    <cellStyle name="Output 4 9 6" xfId="49482"/>
    <cellStyle name="Output 4 9 7" xfId="49483"/>
    <cellStyle name="Output 5" xfId="49484"/>
    <cellStyle name="Output 5 10" xfId="49485"/>
    <cellStyle name="Output 5 11" xfId="49486"/>
    <cellStyle name="Output 5 12" xfId="49487"/>
    <cellStyle name="Output 5 13" xfId="49488"/>
    <cellStyle name="Output 5 14" xfId="49489"/>
    <cellStyle name="Output 5 2" xfId="49490"/>
    <cellStyle name="Output 5 2 10" xfId="49491"/>
    <cellStyle name="Output 5 2 11" xfId="49492"/>
    <cellStyle name="Output 5 2 12" xfId="49493"/>
    <cellStyle name="Output 5 2 2" xfId="49494"/>
    <cellStyle name="Output 5 2 2 10" xfId="49495"/>
    <cellStyle name="Output 5 2 2 11" xfId="49496"/>
    <cellStyle name="Output 5 2 2 2" xfId="49497"/>
    <cellStyle name="Output 5 2 2 2 2" xfId="49498"/>
    <cellStyle name="Output 5 2 2 2 2 2" xfId="49499"/>
    <cellStyle name="Output 5 2 2 2 2 2 2" xfId="49500"/>
    <cellStyle name="Output 5 2 2 2 2 2 3" xfId="49501"/>
    <cellStyle name="Output 5 2 2 2 2 2 4" xfId="49502"/>
    <cellStyle name="Output 5 2 2 2 2 2 5" xfId="49503"/>
    <cellStyle name="Output 5 2 2 2 2 2 6" xfId="49504"/>
    <cellStyle name="Output 5 2 2 2 2 2 7" xfId="49505"/>
    <cellStyle name="Output 5 2 2 2 2 2 8" xfId="49506"/>
    <cellStyle name="Output 5 2 2 2 2 3" xfId="49507"/>
    <cellStyle name="Output 5 2 2 2 2 3 2" xfId="49508"/>
    <cellStyle name="Output 5 2 2 2 2 4" xfId="49509"/>
    <cellStyle name="Output 5 2 2 2 2 5" xfId="49510"/>
    <cellStyle name="Output 5 2 2 2 2 6" xfId="49511"/>
    <cellStyle name="Output 5 2 2 2 2 7" xfId="49512"/>
    <cellStyle name="Output 5 2 2 2 3" xfId="49513"/>
    <cellStyle name="Output 5 2 2 2 3 2" xfId="49514"/>
    <cellStyle name="Output 5 2 2 2 3 3" xfId="49515"/>
    <cellStyle name="Output 5 2 2 2 3 4" xfId="49516"/>
    <cellStyle name="Output 5 2 2 2 3 5" xfId="49517"/>
    <cellStyle name="Output 5 2 2 2 3 6" xfId="49518"/>
    <cellStyle name="Output 5 2 2 2 3 7" xfId="49519"/>
    <cellStyle name="Output 5 2 2 2 4" xfId="49520"/>
    <cellStyle name="Output 5 2 2 2 5" xfId="49521"/>
    <cellStyle name="Output 5 2 2 2 6" xfId="49522"/>
    <cellStyle name="Output 5 2 2 2 7" xfId="49523"/>
    <cellStyle name="Output 5 2 2 2 8" xfId="49524"/>
    <cellStyle name="Output 5 2 2 3" xfId="49525"/>
    <cellStyle name="Output 5 2 2 3 2" xfId="49526"/>
    <cellStyle name="Output 5 2 2 3 2 2" xfId="49527"/>
    <cellStyle name="Output 5 2 2 3 2 2 2" xfId="49528"/>
    <cellStyle name="Output 5 2 2 3 2 2 3" xfId="49529"/>
    <cellStyle name="Output 5 2 2 3 2 2 4" xfId="49530"/>
    <cellStyle name="Output 5 2 2 3 2 2 5" xfId="49531"/>
    <cellStyle name="Output 5 2 2 3 2 2 6" xfId="49532"/>
    <cellStyle name="Output 5 2 2 3 2 2 7" xfId="49533"/>
    <cellStyle name="Output 5 2 2 3 2 2 8" xfId="49534"/>
    <cellStyle name="Output 5 2 2 3 2 3" xfId="49535"/>
    <cellStyle name="Output 5 2 2 3 2 3 2" xfId="49536"/>
    <cellStyle name="Output 5 2 2 3 2 4" xfId="49537"/>
    <cellStyle name="Output 5 2 2 3 2 5" xfId="49538"/>
    <cellStyle name="Output 5 2 2 3 2 6" xfId="49539"/>
    <cellStyle name="Output 5 2 2 3 2 7" xfId="49540"/>
    <cellStyle name="Output 5 2 2 3 3" xfId="49541"/>
    <cellStyle name="Output 5 2 2 3 3 2" xfId="49542"/>
    <cellStyle name="Output 5 2 2 3 3 3" xfId="49543"/>
    <cellStyle name="Output 5 2 2 3 3 4" xfId="49544"/>
    <cellStyle name="Output 5 2 2 3 3 5" xfId="49545"/>
    <cellStyle name="Output 5 2 2 3 3 6" xfId="49546"/>
    <cellStyle name="Output 5 2 2 3 3 7" xfId="49547"/>
    <cellStyle name="Output 5 2 2 3 4" xfId="49548"/>
    <cellStyle name="Output 5 2 2 3 5" xfId="49549"/>
    <cellStyle name="Output 5 2 2 3 6" xfId="49550"/>
    <cellStyle name="Output 5 2 2 3 7" xfId="49551"/>
    <cellStyle name="Output 5 2 2 3 8" xfId="49552"/>
    <cellStyle name="Output 5 2 2 4" xfId="49553"/>
    <cellStyle name="Output 5 2 2 4 2" xfId="49554"/>
    <cellStyle name="Output 5 2 2 4 2 2" xfId="49555"/>
    <cellStyle name="Output 5 2 2 4 2 2 2" xfId="49556"/>
    <cellStyle name="Output 5 2 2 4 2 2 3" xfId="49557"/>
    <cellStyle name="Output 5 2 2 4 2 2 4" xfId="49558"/>
    <cellStyle name="Output 5 2 2 4 2 2 5" xfId="49559"/>
    <cellStyle name="Output 5 2 2 4 2 2 6" xfId="49560"/>
    <cellStyle name="Output 5 2 2 4 2 2 7" xfId="49561"/>
    <cellStyle name="Output 5 2 2 4 2 2 8" xfId="49562"/>
    <cellStyle name="Output 5 2 2 4 2 3" xfId="49563"/>
    <cellStyle name="Output 5 2 2 4 2 3 2" xfId="49564"/>
    <cellStyle name="Output 5 2 2 4 2 4" xfId="49565"/>
    <cellStyle name="Output 5 2 2 4 2 5" xfId="49566"/>
    <cellStyle name="Output 5 2 2 4 2 6" xfId="49567"/>
    <cellStyle name="Output 5 2 2 4 2 7" xfId="49568"/>
    <cellStyle name="Output 5 2 2 4 3" xfId="49569"/>
    <cellStyle name="Output 5 2 2 4 3 2" xfId="49570"/>
    <cellStyle name="Output 5 2 2 4 3 3" xfId="49571"/>
    <cellStyle name="Output 5 2 2 4 3 4" xfId="49572"/>
    <cellStyle name="Output 5 2 2 4 3 5" xfId="49573"/>
    <cellStyle name="Output 5 2 2 4 3 6" xfId="49574"/>
    <cellStyle name="Output 5 2 2 4 3 7" xfId="49575"/>
    <cellStyle name="Output 5 2 2 4 4" xfId="49576"/>
    <cellStyle name="Output 5 2 2 4 5" xfId="49577"/>
    <cellStyle name="Output 5 2 2 4 6" xfId="49578"/>
    <cellStyle name="Output 5 2 2 4 7" xfId="49579"/>
    <cellStyle name="Output 5 2 2 4 8" xfId="49580"/>
    <cellStyle name="Output 5 2 2 5" xfId="49581"/>
    <cellStyle name="Output 5 2 2 5 2" xfId="49582"/>
    <cellStyle name="Output 5 2 2 5 2 2" xfId="49583"/>
    <cellStyle name="Output 5 2 2 5 2 3" xfId="49584"/>
    <cellStyle name="Output 5 2 2 5 2 4" xfId="49585"/>
    <cellStyle name="Output 5 2 2 5 2 5" xfId="49586"/>
    <cellStyle name="Output 5 2 2 5 2 6" xfId="49587"/>
    <cellStyle name="Output 5 2 2 5 2 7" xfId="49588"/>
    <cellStyle name="Output 5 2 2 5 2 8" xfId="49589"/>
    <cellStyle name="Output 5 2 2 5 3" xfId="49590"/>
    <cellStyle name="Output 5 2 2 5 3 2" xfId="49591"/>
    <cellStyle name="Output 5 2 2 5 4" xfId="49592"/>
    <cellStyle name="Output 5 2 2 5 5" xfId="49593"/>
    <cellStyle name="Output 5 2 2 5 6" xfId="49594"/>
    <cellStyle name="Output 5 2 2 5 7" xfId="49595"/>
    <cellStyle name="Output 5 2 2 6" xfId="49596"/>
    <cellStyle name="Output 5 2 2 6 2" xfId="49597"/>
    <cellStyle name="Output 5 2 2 6 3" xfId="49598"/>
    <cellStyle name="Output 5 2 2 6 4" xfId="49599"/>
    <cellStyle name="Output 5 2 2 6 5" xfId="49600"/>
    <cellStyle name="Output 5 2 2 6 6" xfId="49601"/>
    <cellStyle name="Output 5 2 2 6 7" xfId="49602"/>
    <cellStyle name="Output 5 2 2 7" xfId="49603"/>
    <cellStyle name="Output 5 2 2 8" xfId="49604"/>
    <cellStyle name="Output 5 2 2 9" xfId="49605"/>
    <cellStyle name="Output 5 2 3" xfId="49606"/>
    <cellStyle name="Output 5 2 3 2" xfId="49607"/>
    <cellStyle name="Output 5 2 3 2 2" xfId="49608"/>
    <cellStyle name="Output 5 2 3 2 2 2" xfId="49609"/>
    <cellStyle name="Output 5 2 3 2 2 3" xfId="49610"/>
    <cellStyle name="Output 5 2 3 2 2 4" xfId="49611"/>
    <cellStyle name="Output 5 2 3 2 2 5" xfId="49612"/>
    <cellStyle name="Output 5 2 3 2 2 6" xfId="49613"/>
    <cellStyle name="Output 5 2 3 2 2 7" xfId="49614"/>
    <cellStyle name="Output 5 2 3 2 2 8" xfId="49615"/>
    <cellStyle name="Output 5 2 3 2 3" xfId="49616"/>
    <cellStyle name="Output 5 2 3 2 3 2" xfId="49617"/>
    <cellStyle name="Output 5 2 3 2 4" xfId="49618"/>
    <cellStyle name="Output 5 2 3 2 5" xfId="49619"/>
    <cellStyle name="Output 5 2 3 2 6" xfId="49620"/>
    <cellStyle name="Output 5 2 3 2 7" xfId="49621"/>
    <cellStyle name="Output 5 2 3 3" xfId="49622"/>
    <cellStyle name="Output 5 2 3 3 2" xfId="49623"/>
    <cellStyle name="Output 5 2 3 3 3" xfId="49624"/>
    <cellStyle name="Output 5 2 3 3 4" xfId="49625"/>
    <cellStyle name="Output 5 2 3 3 5" xfId="49626"/>
    <cellStyle name="Output 5 2 3 3 6" xfId="49627"/>
    <cellStyle name="Output 5 2 3 3 7" xfId="49628"/>
    <cellStyle name="Output 5 2 3 4" xfId="49629"/>
    <cellStyle name="Output 5 2 3 5" xfId="49630"/>
    <cellStyle name="Output 5 2 3 6" xfId="49631"/>
    <cellStyle name="Output 5 2 3 7" xfId="49632"/>
    <cellStyle name="Output 5 2 3 8" xfId="49633"/>
    <cellStyle name="Output 5 2 4" xfId="49634"/>
    <cellStyle name="Output 5 2 4 2" xfId="49635"/>
    <cellStyle name="Output 5 2 4 2 2" xfId="49636"/>
    <cellStyle name="Output 5 2 4 2 2 2" xfId="49637"/>
    <cellStyle name="Output 5 2 4 2 2 3" xfId="49638"/>
    <cellStyle name="Output 5 2 4 2 2 4" xfId="49639"/>
    <cellStyle name="Output 5 2 4 2 2 5" xfId="49640"/>
    <cellStyle name="Output 5 2 4 2 2 6" xfId="49641"/>
    <cellStyle name="Output 5 2 4 2 2 7" xfId="49642"/>
    <cellStyle name="Output 5 2 4 2 2 8" xfId="49643"/>
    <cellStyle name="Output 5 2 4 2 3" xfId="49644"/>
    <cellStyle name="Output 5 2 4 2 3 2" xfId="49645"/>
    <cellStyle name="Output 5 2 4 2 4" xfId="49646"/>
    <cellStyle name="Output 5 2 4 2 5" xfId="49647"/>
    <cellStyle name="Output 5 2 4 2 6" xfId="49648"/>
    <cellStyle name="Output 5 2 4 2 7" xfId="49649"/>
    <cellStyle name="Output 5 2 4 3" xfId="49650"/>
    <cellStyle name="Output 5 2 4 3 2" xfId="49651"/>
    <cellStyle name="Output 5 2 4 3 3" xfId="49652"/>
    <cellStyle name="Output 5 2 4 3 4" xfId="49653"/>
    <cellStyle name="Output 5 2 4 3 5" xfId="49654"/>
    <cellStyle name="Output 5 2 4 3 6" xfId="49655"/>
    <cellStyle name="Output 5 2 4 3 7" xfId="49656"/>
    <cellStyle name="Output 5 2 4 4" xfId="49657"/>
    <cellStyle name="Output 5 2 4 5" xfId="49658"/>
    <cellStyle name="Output 5 2 4 6" xfId="49659"/>
    <cellStyle name="Output 5 2 4 7" xfId="49660"/>
    <cellStyle name="Output 5 2 4 8" xfId="49661"/>
    <cellStyle name="Output 5 2 5" xfId="49662"/>
    <cellStyle name="Output 5 2 5 2" xfId="49663"/>
    <cellStyle name="Output 5 2 5 2 2" xfId="49664"/>
    <cellStyle name="Output 5 2 5 2 2 2" xfId="49665"/>
    <cellStyle name="Output 5 2 5 2 2 3" xfId="49666"/>
    <cellStyle name="Output 5 2 5 2 2 4" xfId="49667"/>
    <cellStyle name="Output 5 2 5 2 2 5" xfId="49668"/>
    <cellStyle name="Output 5 2 5 2 2 6" xfId="49669"/>
    <cellStyle name="Output 5 2 5 2 2 7" xfId="49670"/>
    <cellStyle name="Output 5 2 5 2 2 8" xfId="49671"/>
    <cellStyle name="Output 5 2 5 2 3" xfId="49672"/>
    <cellStyle name="Output 5 2 5 2 3 2" xfId="49673"/>
    <cellStyle name="Output 5 2 5 2 4" xfId="49674"/>
    <cellStyle name="Output 5 2 5 2 5" xfId="49675"/>
    <cellStyle name="Output 5 2 5 2 6" xfId="49676"/>
    <cellStyle name="Output 5 2 5 2 7" xfId="49677"/>
    <cellStyle name="Output 5 2 5 3" xfId="49678"/>
    <cellStyle name="Output 5 2 5 3 2" xfId="49679"/>
    <cellStyle name="Output 5 2 5 3 3" xfId="49680"/>
    <cellStyle name="Output 5 2 5 3 4" xfId="49681"/>
    <cellStyle name="Output 5 2 5 3 5" xfId="49682"/>
    <cellStyle name="Output 5 2 5 3 6" xfId="49683"/>
    <cellStyle name="Output 5 2 5 3 7" xfId="49684"/>
    <cellStyle name="Output 5 2 5 4" xfId="49685"/>
    <cellStyle name="Output 5 2 5 5" xfId="49686"/>
    <cellStyle name="Output 5 2 5 6" xfId="49687"/>
    <cellStyle name="Output 5 2 5 7" xfId="49688"/>
    <cellStyle name="Output 5 2 5 8" xfId="49689"/>
    <cellStyle name="Output 5 2 6" xfId="49690"/>
    <cellStyle name="Output 5 2 6 2" xfId="49691"/>
    <cellStyle name="Output 5 2 6 2 2" xfId="49692"/>
    <cellStyle name="Output 5 2 6 2 3" xfId="49693"/>
    <cellStyle name="Output 5 2 6 2 4" xfId="49694"/>
    <cellStyle name="Output 5 2 6 2 5" xfId="49695"/>
    <cellStyle name="Output 5 2 6 2 6" xfId="49696"/>
    <cellStyle name="Output 5 2 6 2 7" xfId="49697"/>
    <cellStyle name="Output 5 2 6 2 8" xfId="49698"/>
    <cellStyle name="Output 5 2 6 3" xfId="49699"/>
    <cellStyle name="Output 5 2 6 3 2" xfId="49700"/>
    <cellStyle name="Output 5 2 6 4" xfId="49701"/>
    <cellStyle name="Output 5 2 6 5" xfId="49702"/>
    <cellStyle name="Output 5 2 6 6" xfId="49703"/>
    <cellStyle name="Output 5 2 6 7" xfId="49704"/>
    <cellStyle name="Output 5 2 7" xfId="49705"/>
    <cellStyle name="Output 5 2 7 2" xfId="49706"/>
    <cellStyle name="Output 5 2 7 3" xfId="49707"/>
    <cellStyle name="Output 5 2 7 4" xfId="49708"/>
    <cellStyle name="Output 5 2 7 5" xfId="49709"/>
    <cellStyle name="Output 5 2 7 6" xfId="49710"/>
    <cellStyle name="Output 5 2 7 7" xfId="49711"/>
    <cellStyle name="Output 5 2 8" xfId="49712"/>
    <cellStyle name="Output 5 2 9" xfId="49713"/>
    <cellStyle name="Output 5 3" xfId="49714"/>
    <cellStyle name="Output 5 3 10" xfId="49715"/>
    <cellStyle name="Output 5 3 11" xfId="49716"/>
    <cellStyle name="Output 5 3 2" xfId="49717"/>
    <cellStyle name="Output 5 3 2 2" xfId="49718"/>
    <cellStyle name="Output 5 3 2 2 2" xfId="49719"/>
    <cellStyle name="Output 5 3 2 2 2 2" xfId="49720"/>
    <cellStyle name="Output 5 3 2 2 2 3" xfId="49721"/>
    <cellStyle name="Output 5 3 2 2 2 4" xfId="49722"/>
    <cellStyle name="Output 5 3 2 2 2 5" xfId="49723"/>
    <cellStyle name="Output 5 3 2 2 2 6" xfId="49724"/>
    <cellStyle name="Output 5 3 2 2 2 7" xfId="49725"/>
    <cellStyle name="Output 5 3 2 2 2 8" xfId="49726"/>
    <cellStyle name="Output 5 3 2 2 3" xfId="49727"/>
    <cellStyle name="Output 5 3 2 2 3 2" xfId="49728"/>
    <cellStyle name="Output 5 3 2 2 4" xfId="49729"/>
    <cellStyle name="Output 5 3 2 2 5" xfId="49730"/>
    <cellStyle name="Output 5 3 2 2 6" xfId="49731"/>
    <cellStyle name="Output 5 3 2 2 7" xfId="49732"/>
    <cellStyle name="Output 5 3 2 3" xfId="49733"/>
    <cellStyle name="Output 5 3 2 3 2" xfId="49734"/>
    <cellStyle name="Output 5 3 2 3 3" xfId="49735"/>
    <cellStyle name="Output 5 3 2 3 4" xfId="49736"/>
    <cellStyle name="Output 5 3 2 3 5" xfId="49737"/>
    <cellStyle name="Output 5 3 2 3 6" xfId="49738"/>
    <cellStyle name="Output 5 3 2 3 7" xfId="49739"/>
    <cellStyle name="Output 5 3 2 4" xfId="49740"/>
    <cellStyle name="Output 5 3 2 5" xfId="49741"/>
    <cellStyle name="Output 5 3 2 6" xfId="49742"/>
    <cellStyle name="Output 5 3 2 7" xfId="49743"/>
    <cellStyle name="Output 5 3 2 8" xfId="49744"/>
    <cellStyle name="Output 5 3 3" xfId="49745"/>
    <cellStyle name="Output 5 3 3 2" xfId="49746"/>
    <cellStyle name="Output 5 3 3 2 2" xfId="49747"/>
    <cellStyle name="Output 5 3 3 2 2 2" xfId="49748"/>
    <cellStyle name="Output 5 3 3 2 2 3" xfId="49749"/>
    <cellStyle name="Output 5 3 3 2 2 4" xfId="49750"/>
    <cellStyle name="Output 5 3 3 2 2 5" xfId="49751"/>
    <cellStyle name="Output 5 3 3 2 2 6" xfId="49752"/>
    <cellStyle name="Output 5 3 3 2 2 7" xfId="49753"/>
    <cellStyle name="Output 5 3 3 2 2 8" xfId="49754"/>
    <cellStyle name="Output 5 3 3 2 3" xfId="49755"/>
    <cellStyle name="Output 5 3 3 2 3 2" xfId="49756"/>
    <cellStyle name="Output 5 3 3 2 4" xfId="49757"/>
    <cellStyle name="Output 5 3 3 2 5" xfId="49758"/>
    <cellStyle name="Output 5 3 3 2 6" xfId="49759"/>
    <cellStyle name="Output 5 3 3 2 7" xfId="49760"/>
    <cellStyle name="Output 5 3 3 3" xfId="49761"/>
    <cellStyle name="Output 5 3 3 3 2" xfId="49762"/>
    <cellStyle name="Output 5 3 3 3 3" xfId="49763"/>
    <cellStyle name="Output 5 3 3 3 4" xfId="49764"/>
    <cellStyle name="Output 5 3 3 3 5" xfId="49765"/>
    <cellStyle name="Output 5 3 3 3 6" xfId="49766"/>
    <cellStyle name="Output 5 3 3 3 7" xfId="49767"/>
    <cellStyle name="Output 5 3 3 4" xfId="49768"/>
    <cellStyle name="Output 5 3 3 5" xfId="49769"/>
    <cellStyle name="Output 5 3 3 6" xfId="49770"/>
    <cellStyle name="Output 5 3 3 7" xfId="49771"/>
    <cellStyle name="Output 5 3 3 8" xfId="49772"/>
    <cellStyle name="Output 5 3 4" xfId="49773"/>
    <cellStyle name="Output 5 3 4 2" xfId="49774"/>
    <cellStyle name="Output 5 3 4 2 2" xfId="49775"/>
    <cellStyle name="Output 5 3 4 2 2 2" xfId="49776"/>
    <cellStyle name="Output 5 3 4 2 2 3" xfId="49777"/>
    <cellStyle name="Output 5 3 4 2 2 4" xfId="49778"/>
    <cellStyle name="Output 5 3 4 2 2 5" xfId="49779"/>
    <cellStyle name="Output 5 3 4 2 2 6" xfId="49780"/>
    <cellStyle name="Output 5 3 4 2 2 7" xfId="49781"/>
    <cellStyle name="Output 5 3 4 2 2 8" xfId="49782"/>
    <cellStyle name="Output 5 3 4 2 3" xfId="49783"/>
    <cellStyle name="Output 5 3 4 2 3 2" xfId="49784"/>
    <cellStyle name="Output 5 3 4 2 4" xfId="49785"/>
    <cellStyle name="Output 5 3 4 2 5" xfId="49786"/>
    <cellStyle name="Output 5 3 4 2 6" xfId="49787"/>
    <cellStyle name="Output 5 3 4 2 7" xfId="49788"/>
    <cellStyle name="Output 5 3 4 3" xfId="49789"/>
    <cellStyle name="Output 5 3 4 3 2" xfId="49790"/>
    <cellStyle name="Output 5 3 4 3 3" xfId="49791"/>
    <cellStyle name="Output 5 3 4 3 4" xfId="49792"/>
    <cellStyle name="Output 5 3 4 3 5" xfId="49793"/>
    <cellStyle name="Output 5 3 4 3 6" xfId="49794"/>
    <cellStyle name="Output 5 3 4 3 7" xfId="49795"/>
    <cellStyle name="Output 5 3 4 4" xfId="49796"/>
    <cellStyle name="Output 5 3 4 5" xfId="49797"/>
    <cellStyle name="Output 5 3 4 6" xfId="49798"/>
    <cellStyle name="Output 5 3 4 7" xfId="49799"/>
    <cellStyle name="Output 5 3 4 8" xfId="49800"/>
    <cellStyle name="Output 5 3 5" xfId="49801"/>
    <cellStyle name="Output 5 3 5 2" xfId="49802"/>
    <cellStyle name="Output 5 3 5 2 2" xfId="49803"/>
    <cellStyle name="Output 5 3 5 2 3" xfId="49804"/>
    <cellStyle name="Output 5 3 5 2 4" xfId="49805"/>
    <cellStyle name="Output 5 3 5 2 5" xfId="49806"/>
    <cellStyle name="Output 5 3 5 2 6" xfId="49807"/>
    <cellStyle name="Output 5 3 5 2 7" xfId="49808"/>
    <cellStyle name="Output 5 3 5 2 8" xfId="49809"/>
    <cellStyle name="Output 5 3 5 3" xfId="49810"/>
    <cellStyle name="Output 5 3 5 3 2" xfId="49811"/>
    <cellStyle name="Output 5 3 5 4" xfId="49812"/>
    <cellStyle name="Output 5 3 5 5" xfId="49813"/>
    <cellStyle name="Output 5 3 5 6" xfId="49814"/>
    <cellStyle name="Output 5 3 5 7" xfId="49815"/>
    <cellStyle name="Output 5 3 6" xfId="49816"/>
    <cellStyle name="Output 5 3 6 2" xfId="49817"/>
    <cellStyle name="Output 5 3 6 3" xfId="49818"/>
    <cellStyle name="Output 5 3 6 4" xfId="49819"/>
    <cellStyle name="Output 5 3 6 5" xfId="49820"/>
    <cellStyle name="Output 5 3 6 6" xfId="49821"/>
    <cellStyle name="Output 5 3 6 7" xfId="49822"/>
    <cellStyle name="Output 5 3 7" xfId="49823"/>
    <cellStyle name="Output 5 3 8" xfId="49824"/>
    <cellStyle name="Output 5 3 9" xfId="49825"/>
    <cellStyle name="Output 5 4" xfId="49826"/>
    <cellStyle name="Output 5 4 10" xfId="49827"/>
    <cellStyle name="Output 5 4 11" xfId="49828"/>
    <cellStyle name="Output 5 4 2" xfId="49829"/>
    <cellStyle name="Output 5 4 2 2" xfId="49830"/>
    <cellStyle name="Output 5 4 2 2 2" xfId="49831"/>
    <cellStyle name="Output 5 4 2 2 2 2" xfId="49832"/>
    <cellStyle name="Output 5 4 2 2 2 3" xfId="49833"/>
    <cellStyle name="Output 5 4 2 2 2 4" xfId="49834"/>
    <cellStyle name="Output 5 4 2 2 2 5" xfId="49835"/>
    <cellStyle name="Output 5 4 2 2 2 6" xfId="49836"/>
    <cellStyle name="Output 5 4 2 2 2 7" xfId="49837"/>
    <cellStyle name="Output 5 4 2 2 2 8" xfId="49838"/>
    <cellStyle name="Output 5 4 2 2 3" xfId="49839"/>
    <cellStyle name="Output 5 4 2 2 3 2" xfId="49840"/>
    <cellStyle name="Output 5 4 2 2 4" xfId="49841"/>
    <cellStyle name="Output 5 4 2 2 5" xfId="49842"/>
    <cellStyle name="Output 5 4 2 2 6" xfId="49843"/>
    <cellStyle name="Output 5 4 2 2 7" xfId="49844"/>
    <cellStyle name="Output 5 4 2 3" xfId="49845"/>
    <cellStyle name="Output 5 4 2 3 2" xfId="49846"/>
    <cellStyle name="Output 5 4 2 3 3" xfId="49847"/>
    <cellStyle name="Output 5 4 2 3 4" xfId="49848"/>
    <cellStyle name="Output 5 4 2 3 5" xfId="49849"/>
    <cellStyle name="Output 5 4 2 3 6" xfId="49850"/>
    <cellStyle name="Output 5 4 2 3 7" xfId="49851"/>
    <cellStyle name="Output 5 4 2 4" xfId="49852"/>
    <cellStyle name="Output 5 4 2 5" xfId="49853"/>
    <cellStyle name="Output 5 4 2 6" xfId="49854"/>
    <cellStyle name="Output 5 4 2 7" xfId="49855"/>
    <cellStyle name="Output 5 4 2 8" xfId="49856"/>
    <cellStyle name="Output 5 4 3" xfId="49857"/>
    <cellStyle name="Output 5 4 3 2" xfId="49858"/>
    <cellStyle name="Output 5 4 3 2 2" xfId="49859"/>
    <cellStyle name="Output 5 4 3 2 2 2" xfId="49860"/>
    <cellStyle name="Output 5 4 3 2 2 3" xfId="49861"/>
    <cellStyle name="Output 5 4 3 2 2 4" xfId="49862"/>
    <cellStyle name="Output 5 4 3 2 2 5" xfId="49863"/>
    <cellStyle name="Output 5 4 3 2 2 6" xfId="49864"/>
    <cellStyle name="Output 5 4 3 2 2 7" xfId="49865"/>
    <cellStyle name="Output 5 4 3 2 2 8" xfId="49866"/>
    <cellStyle name="Output 5 4 3 2 3" xfId="49867"/>
    <cellStyle name="Output 5 4 3 2 3 2" xfId="49868"/>
    <cellStyle name="Output 5 4 3 2 4" xfId="49869"/>
    <cellStyle name="Output 5 4 3 2 5" xfId="49870"/>
    <cellStyle name="Output 5 4 3 2 6" xfId="49871"/>
    <cellStyle name="Output 5 4 3 2 7" xfId="49872"/>
    <cellStyle name="Output 5 4 3 3" xfId="49873"/>
    <cellStyle name="Output 5 4 3 3 2" xfId="49874"/>
    <cellStyle name="Output 5 4 3 3 3" xfId="49875"/>
    <cellStyle name="Output 5 4 3 3 4" xfId="49876"/>
    <cellStyle name="Output 5 4 3 3 5" xfId="49877"/>
    <cellStyle name="Output 5 4 3 3 6" xfId="49878"/>
    <cellStyle name="Output 5 4 3 3 7" xfId="49879"/>
    <cellStyle name="Output 5 4 3 4" xfId="49880"/>
    <cellStyle name="Output 5 4 3 5" xfId="49881"/>
    <cellStyle name="Output 5 4 3 6" xfId="49882"/>
    <cellStyle name="Output 5 4 3 7" xfId="49883"/>
    <cellStyle name="Output 5 4 3 8" xfId="49884"/>
    <cellStyle name="Output 5 4 4" xfId="49885"/>
    <cellStyle name="Output 5 4 4 2" xfId="49886"/>
    <cellStyle name="Output 5 4 4 2 2" xfId="49887"/>
    <cellStyle name="Output 5 4 4 2 2 2" xfId="49888"/>
    <cellStyle name="Output 5 4 4 2 2 3" xfId="49889"/>
    <cellStyle name="Output 5 4 4 2 2 4" xfId="49890"/>
    <cellStyle name="Output 5 4 4 2 2 5" xfId="49891"/>
    <cellStyle name="Output 5 4 4 2 2 6" xfId="49892"/>
    <cellStyle name="Output 5 4 4 2 2 7" xfId="49893"/>
    <cellStyle name="Output 5 4 4 2 2 8" xfId="49894"/>
    <cellStyle name="Output 5 4 4 2 3" xfId="49895"/>
    <cellStyle name="Output 5 4 4 2 3 2" xfId="49896"/>
    <cellStyle name="Output 5 4 4 2 4" xfId="49897"/>
    <cellStyle name="Output 5 4 4 2 5" xfId="49898"/>
    <cellStyle name="Output 5 4 4 2 6" xfId="49899"/>
    <cellStyle name="Output 5 4 4 2 7" xfId="49900"/>
    <cellStyle name="Output 5 4 4 3" xfId="49901"/>
    <cellStyle name="Output 5 4 4 3 2" xfId="49902"/>
    <cellStyle name="Output 5 4 4 3 3" xfId="49903"/>
    <cellStyle name="Output 5 4 4 3 4" xfId="49904"/>
    <cellStyle name="Output 5 4 4 3 5" xfId="49905"/>
    <cellStyle name="Output 5 4 4 3 6" xfId="49906"/>
    <cellStyle name="Output 5 4 4 3 7" xfId="49907"/>
    <cellStyle name="Output 5 4 4 4" xfId="49908"/>
    <cellStyle name="Output 5 4 4 5" xfId="49909"/>
    <cellStyle name="Output 5 4 4 6" xfId="49910"/>
    <cellStyle name="Output 5 4 4 7" xfId="49911"/>
    <cellStyle name="Output 5 4 4 8" xfId="49912"/>
    <cellStyle name="Output 5 4 5" xfId="49913"/>
    <cellStyle name="Output 5 4 5 2" xfId="49914"/>
    <cellStyle name="Output 5 4 5 2 2" xfId="49915"/>
    <cellStyle name="Output 5 4 5 2 3" xfId="49916"/>
    <cellStyle name="Output 5 4 5 2 4" xfId="49917"/>
    <cellStyle name="Output 5 4 5 2 5" xfId="49918"/>
    <cellStyle name="Output 5 4 5 2 6" xfId="49919"/>
    <cellStyle name="Output 5 4 5 2 7" xfId="49920"/>
    <cellStyle name="Output 5 4 5 2 8" xfId="49921"/>
    <cellStyle name="Output 5 4 5 3" xfId="49922"/>
    <cellStyle name="Output 5 4 5 3 2" xfId="49923"/>
    <cellStyle name="Output 5 4 5 4" xfId="49924"/>
    <cellStyle name="Output 5 4 5 5" xfId="49925"/>
    <cellStyle name="Output 5 4 5 6" xfId="49926"/>
    <cellStyle name="Output 5 4 5 7" xfId="49927"/>
    <cellStyle name="Output 5 4 6" xfId="49928"/>
    <cellStyle name="Output 5 4 6 2" xfId="49929"/>
    <cellStyle name="Output 5 4 6 3" xfId="49930"/>
    <cellStyle name="Output 5 4 6 4" xfId="49931"/>
    <cellStyle name="Output 5 4 6 5" xfId="49932"/>
    <cellStyle name="Output 5 4 6 6" xfId="49933"/>
    <cellStyle name="Output 5 4 6 7" xfId="49934"/>
    <cellStyle name="Output 5 4 7" xfId="49935"/>
    <cellStyle name="Output 5 4 8" xfId="49936"/>
    <cellStyle name="Output 5 4 9" xfId="49937"/>
    <cellStyle name="Output 5 5" xfId="49938"/>
    <cellStyle name="Output 5 5 2" xfId="49939"/>
    <cellStyle name="Output 5 5 2 2" xfId="49940"/>
    <cellStyle name="Output 5 5 2 2 2" xfId="49941"/>
    <cellStyle name="Output 5 5 2 2 3" xfId="49942"/>
    <cellStyle name="Output 5 5 2 2 4" xfId="49943"/>
    <cellStyle name="Output 5 5 2 2 5" xfId="49944"/>
    <cellStyle name="Output 5 5 2 2 6" xfId="49945"/>
    <cellStyle name="Output 5 5 2 2 7" xfId="49946"/>
    <cellStyle name="Output 5 5 2 2 8" xfId="49947"/>
    <cellStyle name="Output 5 5 2 3" xfId="49948"/>
    <cellStyle name="Output 5 5 2 3 2" xfId="49949"/>
    <cellStyle name="Output 5 5 2 4" xfId="49950"/>
    <cellStyle name="Output 5 5 2 5" xfId="49951"/>
    <cellStyle name="Output 5 5 2 6" xfId="49952"/>
    <cellStyle name="Output 5 5 2 7" xfId="49953"/>
    <cellStyle name="Output 5 5 3" xfId="49954"/>
    <cellStyle name="Output 5 5 3 2" xfId="49955"/>
    <cellStyle name="Output 5 5 3 3" xfId="49956"/>
    <cellStyle name="Output 5 5 3 4" xfId="49957"/>
    <cellStyle name="Output 5 5 3 5" xfId="49958"/>
    <cellStyle name="Output 5 5 3 6" xfId="49959"/>
    <cellStyle name="Output 5 5 3 7" xfId="49960"/>
    <cellStyle name="Output 5 5 4" xfId="49961"/>
    <cellStyle name="Output 5 5 5" xfId="49962"/>
    <cellStyle name="Output 5 5 6" xfId="49963"/>
    <cellStyle name="Output 5 5 7" xfId="49964"/>
    <cellStyle name="Output 5 5 8" xfId="49965"/>
    <cellStyle name="Output 5 6" xfId="49966"/>
    <cellStyle name="Output 5 6 2" xfId="49967"/>
    <cellStyle name="Output 5 6 2 2" xfId="49968"/>
    <cellStyle name="Output 5 6 2 2 2" xfId="49969"/>
    <cellStyle name="Output 5 6 2 2 3" xfId="49970"/>
    <cellStyle name="Output 5 6 2 2 4" xfId="49971"/>
    <cellStyle name="Output 5 6 2 2 5" xfId="49972"/>
    <cellStyle name="Output 5 6 2 2 6" xfId="49973"/>
    <cellStyle name="Output 5 6 2 2 7" xfId="49974"/>
    <cellStyle name="Output 5 6 2 2 8" xfId="49975"/>
    <cellStyle name="Output 5 6 2 3" xfId="49976"/>
    <cellStyle name="Output 5 6 2 3 2" xfId="49977"/>
    <cellStyle name="Output 5 6 2 4" xfId="49978"/>
    <cellStyle name="Output 5 6 2 5" xfId="49979"/>
    <cellStyle name="Output 5 6 2 6" xfId="49980"/>
    <cellStyle name="Output 5 6 2 7" xfId="49981"/>
    <cellStyle name="Output 5 6 3" xfId="49982"/>
    <cellStyle name="Output 5 6 3 2" xfId="49983"/>
    <cellStyle name="Output 5 6 3 3" xfId="49984"/>
    <cellStyle name="Output 5 6 3 4" xfId="49985"/>
    <cellStyle name="Output 5 6 3 5" xfId="49986"/>
    <cellStyle name="Output 5 6 3 6" xfId="49987"/>
    <cellStyle name="Output 5 6 3 7" xfId="49988"/>
    <cellStyle name="Output 5 6 4" xfId="49989"/>
    <cellStyle name="Output 5 6 5" xfId="49990"/>
    <cellStyle name="Output 5 6 6" xfId="49991"/>
    <cellStyle name="Output 5 6 7" xfId="49992"/>
    <cellStyle name="Output 5 6 8" xfId="49993"/>
    <cellStyle name="Output 5 7" xfId="49994"/>
    <cellStyle name="Output 5 7 2" xfId="49995"/>
    <cellStyle name="Output 5 7 2 2" xfId="49996"/>
    <cellStyle name="Output 5 7 2 2 2" xfId="49997"/>
    <cellStyle name="Output 5 7 2 2 3" xfId="49998"/>
    <cellStyle name="Output 5 7 2 2 4" xfId="49999"/>
    <cellStyle name="Output 5 7 2 2 5" xfId="50000"/>
    <cellStyle name="Output 5 7 2 2 6" xfId="50001"/>
    <cellStyle name="Output 5 7 2 2 7" xfId="50002"/>
    <cellStyle name="Output 5 7 2 2 8" xfId="50003"/>
    <cellStyle name="Output 5 7 2 3" xfId="50004"/>
    <cellStyle name="Output 5 7 2 3 2" xfId="50005"/>
    <cellStyle name="Output 5 7 2 4" xfId="50006"/>
    <cellStyle name="Output 5 7 2 5" xfId="50007"/>
    <cellStyle name="Output 5 7 2 6" xfId="50008"/>
    <cellStyle name="Output 5 7 2 7" xfId="50009"/>
    <cellStyle name="Output 5 7 3" xfId="50010"/>
    <cellStyle name="Output 5 7 3 2" xfId="50011"/>
    <cellStyle name="Output 5 7 3 3" xfId="50012"/>
    <cellStyle name="Output 5 7 3 4" xfId="50013"/>
    <cellStyle name="Output 5 7 3 5" xfId="50014"/>
    <cellStyle name="Output 5 7 3 6" xfId="50015"/>
    <cellStyle name="Output 5 7 3 7" xfId="50016"/>
    <cellStyle name="Output 5 7 4" xfId="50017"/>
    <cellStyle name="Output 5 7 5" xfId="50018"/>
    <cellStyle name="Output 5 7 6" xfId="50019"/>
    <cellStyle name="Output 5 7 7" xfId="50020"/>
    <cellStyle name="Output 5 7 8" xfId="50021"/>
    <cellStyle name="Output 5 8" xfId="50022"/>
    <cellStyle name="Output 5 8 2" xfId="50023"/>
    <cellStyle name="Output 5 8 2 2" xfId="50024"/>
    <cellStyle name="Output 5 8 2 3" xfId="50025"/>
    <cellStyle name="Output 5 8 2 4" xfId="50026"/>
    <cellStyle name="Output 5 8 2 5" xfId="50027"/>
    <cellStyle name="Output 5 8 2 6" xfId="50028"/>
    <cellStyle name="Output 5 8 2 7" xfId="50029"/>
    <cellStyle name="Output 5 8 2 8" xfId="50030"/>
    <cellStyle name="Output 5 8 3" xfId="50031"/>
    <cellStyle name="Output 5 8 3 2" xfId="50032"/>
    <cellStyle name="Output 5 8 4" xfId="50033"/>
    <cellStyle name="Output 5 8 5" xfId="50034"/>
    <cellStyle name="Output 5 8 6" xfId="50035"/>
    <cellStyle name="Output 5 8 7" xfId="50036"/>
    <cellStyle name="Output 5 9" xfId="50037"/>
    <cellStyle name="Output 5 9 2" xfId="50038"/>
    <cellStyle name="Output 5 9 3" xfId="50039"/>
    <cellStyle name="Output 5 9 4" xfId="50040"/>
    <cellStyle name="Output 5 9 5" xfId="50041"/>
    <cellStyle name="Output 5 9 6" xfId="50042"/>
    <cellStyle name="Output 5 9 7" xfId="50043"/>
    <cellStyle name="Output 6" xfId="50044"/>
    <cellStyle name="Output 6 10" xfId="50045"/>
    <cellStyle name="Output 6 11" xfId="50046"/>
    <cellStyle name="Output 6 12" xfId="50047"/>
    <cellStyle name="Output 6 13" xfId="50048"/>
    <cellStyle name="Output 6 14" xfId="50049"/>
    <cellStyle name="Output 6 2" xfId="50050"/>
    <cellStyle name="Output 6 2 10" xfId="50051"/>
    <cellStyle name="Output 6 2 11" xfId="50052"/>
    <cellStyle name="Output 6 2 12" xfId="50053"/>
    <cellStyle name="Output 6 2 2" xfId="50054"/>
    <cellStyle name="Output 6 2 2 10" xfId="50055"/>
    <cellStyle name="Output 6 2 2 11" xfId="50056"/>
    <cellStyle name="Output 6 2 2 2" xfId="50057"/>
    <cellStyle name="Output 6 2 2 2 2" xfId="50058"/>
    <cellStyle name="Output 6 2 2 2 2 2" xfId="50059"/>
    <cellStyle name="Output 6 2 2 2 2 2 2" xfId="50060"/>
    <cellStyle name="Output 6 2 2 2 2 2 3" xfId="50061"/>
    <cellStyle name="Output 6 2 2 2 2 2 4" xfId="50062"/>
    <cellStyle name="Output 6 2 2 2 2 2 5" xfId="50063"/>
    <cellStyle name="Output 6 2 2 2 2 2 6" xfId="50064"/>
    <cellStyle name="Output 6 2 2 2 2 2 7" xfId="50065"/>
    <cellStyle name="Output 6 2 2 2 2 2 8" xfId="50066"/>
    <cellStyle name="Output 6 2 2 2 2 3" xfId="50067"/>
    <cellStyle name="Output 6 2 2 2 2 3 2" xfId="50068"/>
    <cellStyle name="Output 6 2 2 2 2 4" xfId="50069"/>
    <cellStyle name="Output 6 2 2 2 2 5" xfId="50070"/>
    <cellStyle name="Output 6 2 2 2 2 6" xfId="50071"/>
    <cellStyle name="Output 6 2 2 2 2 7" xfId="50072"/>
    <cellStyle name="Output 6 2 2 2 3" xfId="50073"/>
    <cellStyle name="Output 6 2 2 2 3 2" xfId="50074"/>
    <cellStyle name="Output 6 2 2 2 3 3" xfId="50075"/>
    <cellStyle name="Output 6 2 2 2 3 4" xfId="50076"/>
    <cellStyle name="Output 6 2 2 2 3 5" xfId="50077"/>
    <cellStyle name="Output 6 2 2 2 3 6" xfId="50078"/>
    <cellStyle name="Output 6 2 2 2 3 7" xfId="50079"/>
    <cellStyle name="Output 6 2 2 2 4" xfId="50080"/>
    <cellStyle name="Output 6 2 2 2 5" xfId="50081"/>
    <cellStyle name="Output 6 2 2 2 6" xfId="50082"/>
    <cellStyle name="Output 6 2 2 2 7" xfId="50083"/>
    <cellStyle name="Output 6 2 2 2 8" xfId="50084"/>
    <cellStyle name="Output 6 2 2 3" xfId="50085"/>
    <cellStyle name="Output 6 2 2 3 2" xfId="50086"/>
    <cellStyle name="Output 6 2 2 3 2 2" xfId="50087"/>
    <cellStyle name="Output 6 2 2 3 2 2 2" xfId="50088"/>
    <cellStyle name="Output 6 2 2 3 2 2 3" xfId="50089"/>
    <cellStyle name="Output 6 2 2 3 2 2 4" xfId="50090"/>
    <cellStyle name="Output 6 2 2 3 2 2 5" xfId="50091"/>
    <cellStyle name="Output 6 2 2 3 2 2 6" xfId="50092"/>
    <cellStyle name="Output 6 2 2 3 2 2 7" xfId="50093"/>
    <cellStyle name="Output 6 2 2 3 2 2 8" xfId="50094"/>
    <cellStyle name="Output 6 2 2 3 2 3" xfId="50095"/>
    <cellStyle name="Output 6 2 2 3 2 3 2" xfId="50096"/>
    <cellStyle name="Output 6 2 2 3 2 4" xfId="50097"/>
    <cellStyle name="Output 6 2 2 3 2 5" xfId="50098"/>
    <cellStyle name="Output 6 2 2 3 2 6" xfId="50099"/>
    <cellStyle name="Output 6 2 2 3 2 7" xfId="50100"/>
    <cellStyle name="Output 6 2 2 3 3" xfId="50101"/>
    <cellStyle name="Output 6 2 2 3 3 2" xfId="50102"/>
    <cellStyle name="Output 6 2 2 3 3 3" xfId="50103"/>
    <cellStyle name="Output 6 2 2 3 3 4" xfId="50104"/>
    <cellStyle name="Output 6 2 2 3 3 5" xfId="50105"/>
    <cellStyle name="Output 6 2 2 3 3 6" xfId="50106"/>
    <cellStyle name="Output 6 2 2 3 3 7" xfId="50107"/>
    <cellStyle name="Output 6 2 2 3 4" xfId="50108"/>
    <cellStyle name="Output 6 2 2 3 5" xfId="50109"/>
    <cellStyle name="Output 6 2 2 3 6" xfId="50110"/>
    <cellStyle name="Output 6 2 2 3 7" xfId="50111"/>
    <cellStyle name="Output 6 2 2 3 8" xfId="50112"/>
    <cellStyle name="Output 6 2 2 4" xfId="50113"/>
    <cellStyle name="Output 6 2 2 4 2" xfId="50114"/>
    <cellStyle name="Output 6 2 2 4 2 2" xfId="50115"/>
    <cellStyle name="Output 6 2 2 4 2 2 2" xfId="50116"/>
    <cellStyle name="Output 6 2 2 4 2 2 3" xfId="50117"/>
    <cellStyle name="Output 6 2 2 4 2 2 4" xfId="50118"/>
    <cellStyle name="Output 6 2 2 4 2 2 5" xfId="50119"/>
    <cellStyle name="Output 6 2 2 4 2 2 6" xfId="50120"/>
    <cellStyle name="Output 6 2 2 4 2 2 7" xfId="50121"/>
    <cellStyle name="Output 6 2 2 4 2 2 8" xfId="50122"/>
    <cellStyle name="Output 6 2 2 4 2 3" xfId="50123"/>
    <cellStyle name="Output 6 2 2 4 2 3 2" xfId="50124"/>
    <cellStyle name="Output 6 2 2 4 2 4" xfId="50125"/>
    <cellStyle name="Output 6 2 2 4 2 5" xfId="50126"/>
    <cellStyle name="Output 6 2 2 4 2 6" xfId="50127"/>
    <cellStyle name="Output 6 2 2 4 2 7" xfId="50128"/>
    <cellStyle name="Output 6 2 2 4 3" xfId="50129"/>
    <cellStyle name="Output 6 2 2 4 3 2" xfId="50130"/>
    <cellStyle name="Output 6 2 2 4 3 3" xfId="50131"/>
    <cellStyle name="Output 6 2 2 4 3 4" xfId="50132"/>
    <cellStyle name="Output 6 2 2 4 3 5" xfId="50133"/>
    <cellStyle name="Output 6 2 2 4 3 6" xfId="50134"/>
    <cellStyle name="Output 6 2 2 4 3 7" xfId="50135"/>
    <cellStyle name="Output 6 2 2 4 4" xfId="50136"/>
    <cellStyle name="Output 6 2 2 4 5" xfId="50137"/>
    <cellStyle name="Output 6 2 2 4 6" xfId="50138"/>
    <cellStyle name="Output 6 2 2 4 7" xfId="50139"/>
    <cellStyle name="Output 6 2 2 4 8" xfId="50140"/>
    <cellStyle name="Output 6 2 2 5" xfId="50141"/>
    <cellStyle name="Output 6 2 2 5 2" xfId="50142"/>
    <cellStyle name="Output 6 2 2 5 2 2" xfId="50143"/>
    <cellStyle name="Output 6 2 2 5 2 3" xfId="50144"/>
    <cellStyle name="Output 6 2 2 5 2 4" xfId="50145"/>
    <cellStyle name="Output 6 2 2 5 2 5" xfId="50146"/>
    <cellStyle name="Output 6 2 2 5 2 6" xfId="50147"/>
    <cellStyle name="Output 6 2 2 5 2 7" xfId="50148"/>
    <cellStyle name="Output 6 2 2 5 2 8" xfId="50149"/>
    <cellStyle name="Output 6 2 2 5 3" xfId="50150"/>
    <cellStyle name="Output 6 2 2 5 3 2" xfId="50151"/>
    <cellStyle name="Output 6 2 2 5 4" xfId="50152"/>
    <cellStyle name="Output 6 2 2 5 5" xfId="50153"/>
    <cellStyle name="Output 6 2 2 5 6" xfId="50154"/>
    <cellStyle name="Output 6 2 2 5 7" xfId="50155"/>
    <cellStyle name="Output 6 2 2 6" xfId="50156"/>
    <cellStyle name="Output 6 2 2 6 2" xfId="50157"/>
    <cellStyle name="Output 6 2 2 6 3" xfId="50158"/>
    <cellStyle name="Output 6 2 2 6 4" xfId="50159"/>
    <cellStyle name="Output 6 2 2 6 5" xfId="50160"/>
    <cellStyle name="Output 6 2 2 6 6" xfId="50161"/>
    <cellStyle name="Output 6 2 2 6 7" xfId="50162"/>
    <cellStyle name="Output 6 2 2 7" xfId="50163"/>
    <cellStyle name="Output 6 2 2 8" xfId="50164"/>
    <cellStyle name="Output 6 2 2 9" xfId="50165"/>
    <cellStyle name="Output 6 2 3" xfId="50166"/>
    <cellStyle name="Output 6 2 3 2" xfId="50167"/>
    <cellStyle name="Output 6 2 3 2 2" xfId="50168"/>
    <cellStyle name="Output 6 2 3 2 2 2" xfId="50169"/>
    <cellStyle name="Output 6 2 3 2 2 3" xfId="50170"/>
    <cellStyle name="Output 6 2 3 2 2 4" xfId="50171"/>
    <cellStyle name="Output 6 2 3 2 2 5" xfId="50172"/>
    <cellStyle name="Output 6 2 3 2 2 6" xfId="50173"/>
    <cellStyle name="Output 6 2 3 2 2 7" xfId="50174"/>
    <cellStyle name="Output 6 2 3 2 2 8" xfId="50175"/>
    <cellStyle name="Output 6 2 3 2 3" xfId="50176"/>
    <cellStyle name="Output 6 2 3 2 3 2" xfId="50177"/>
    <cellStyle name="Output 6 2 3 2 4" xfId="50178"/>
    <cellStyle name="Output 6 2 3 2 5" xfId="50179"/>
    <cellStyle name="Output 6 2 3 2 6" xfId="50180"/>
    <cellStyle name="Output 6 2 3 2 7" xfId="50181"/>
    <cellStyle name="Output 6 2 3 3" xfId="50182"/>
    <cellStyle name="Output 6 2 3 3 2" xfId="50183"/>
    <cellStyle name="Output 6 2 3 3 3" xfId="50184"/>
    <cellStyle name="Output 6 2 3 3 4" xfId="50185"/>
    <cellStyle name="Output 6 2 3 3 5" xfId="50186"/>
    <cellStyle name="Output 6 2 3 3 6" xfId="50187"/>
    <cellStyle name="Output 6 2 3 3 7" xfId="50188"/>
    <cellStyle name="Output 6 2 3 4" xfId="50189"/>
    <cellStyle name="Output 6 2 3 5" xfId="50190"/>
    <cellStyle name="Output 6 2 3 6" xfId="50191"/>
    <cellStyle name="Output 6 2 3 7" xfId="50192"/>
    <cellStyle name="Output 6 2 3 8" xfId="50193"/>
    <cellStyle name="Output 6 2 4" xfId="50194"/>
    <cellStyle name="Output 6 2 4 2" xfId="50195"/>
    <cellStyle name="Output 6 2 4 2 2" xfId="50196"/>
    <cellStyle name="Output 6 2 4 2 2 2" xfId="50197"/>
    <cellStyle name="Output 6 2 4 2 2 3" xfId="50198"/>
    <cellStyle name="Output 6 2 4 2 2 4" xfId="50199"/>
    <cellStyle name="Output 6 2 4 2 2 5" xfId="50200"/>
    <cellStyle name="Output 6 2 4 2 2 6" xfId="50201"/>
    <cellStyle name="Output 6 2 4 2 2 7" xfId="50202"/>
    <cellStyle name="Output 6 2 4 2 2 8" xfId="50203"/>
    <cellStyle name="Output 6 2 4 2 3" xfId="50204"/>
    <cellStyle name="Output 6 2 4 2 3 2" xfId="50205"/>
    <cellStyle name="Output 6 2 4 2 4" xfId="50206"/>
    <cellStyle name="Output 6 2 4 2 5" xfId="50207"/>
    <cellStyle name="Output 6 2 4 2 6" xfId="50208"/>
    <cellStyle name="Output 6 2 4 2 7" xfId="50209"/>
    <cellStyle name="Output 6 2 4 3" xfId="50210"/>
    <cellStyle name="Output 6 2 4 3 2" xfId="50211"/>
    <cellStyle name="Output 6 2 4 3 3" xfId="50212"/>
    <cellStyle name="Output 6 2 4 3 4" xfId="50213"/>
    <cellStyle name="Output 6 2 4 3 5" xfId="50214"/>
    <cellStyle name="Output 6 2 4 3 6" xfId="50215"/>
    <cellStyle name="Output 6 2 4 3 7" xfId="50216"/>
    <cellStyle name="Output 6 2 4 4" xfId="50217"/>
    <cellStyle name="Output 6 2 4 5" xfId="50218"/>
    <cellStyle name="Output 6 2 4 6" xfId="50219"/>
    <cellStyle name="Output 6 2 4 7" xfId="50220"/>
    <cellStyle name="Output 6 2 4 8" xfId="50221"/>
    <cellStyle name="Output 6 2 5" xfId="50222"/>
    <cellStyle name="Output 6 2 5 2" xfId="50223"/>
    <cellStyle name="Output 6 2 5 2 2" xfId="50224"/>
    <cellStyle name="Output 6 2 5 2 2 2" xfId="50225"/>
    <cellStyle name="Output 6 2 5 2 2 3" xfId="50226"/>
    <cellStyle name="Output 6 2 5 2 2 4" xfId="50227"/>
    <cellStyle name="Output 6 2 5 2 2 5" xfId="50228"/>
    <cellStyle name="Output 6 2 5 2 2 6" xfId="50229"/>
    <cellStyle name="Output 6 2 5 2 2 7" xfId="50230"/>
    <cellStyle name="Output 6 2 5 2 2 8" xfId="50231"/>
    <cellStyle name="Output 6 2 5 2 3" xfId="50232"/>
    <cellStyle name="Output 6 2 5 2 3 2" xfId="50233"/>
    <cellStyle name="Output 6 2 5 2 4" xfId="50234"/>
    <cellStyle name="Output 6 2 5 2 5" xfId="50235"/>
    <cellStyle name="Output 6 2 5 2 6" xfId="50236"/>
    <cellStyle name="Output 6 2 5 2 7" xfId="50237"/>
    <cellStyle name="Output 6 2 5 3" xfId="50238"/>
    <cellStyle name="Output 6 2 5 3 2" xfId="50239"/>
    <cellStyle name="Output 6 2 5 3 3" xfId="50240"/>
    <cellStyle name="Output 6 2 5 3 4" xfId="50241"/>
    <cellStyle name="Output 6 2 5 3 5" xfId="50242"/>
    <cellStyle name="Output 6 2 5 3 6" xfId="50243"/>
    <cellStyle name="Output 6 2 5 3 7" xfId="50244"/>
    <cellStyle name="Output 6 2 5 4" xfId="50245"/>
    <cellStyle name="Output 6 2 5 5" xfId="50246"/>
    <cellStyle name="Output 6 2 5 6" xfId="50247"/>
    <cellStyle name="Output 6 2 5 7" xfId="50248"/>
    <cellStyle name="Output 6 2 5 8" xfId="50249"/>
    <cellStyle name="Output 6 2 6" xfId="50250"/>
    <cellStyle name="Output 6 2 6 2" xfId="50251"/>
    <cellStyle name="Output 6 2 6 2 2" xfId="50252"/>
    <cellStyle name="Output 6 2 6 2 3" xfId="50253"/>
    <cellStyle name="Output 6 2 6 2 4" xfId="50254"/>
    <cellStyle name="Output 6 2 6 2 5" xfId="50255"/>
    <cellStyle name="Output 6 2 6 2 6" xfId="50256"/>
    <cellStyle name="Output 6 2 6 2 7" xfId="50257"/>
    <cellStyle name="Output 6 2 6 2 8" xfId="50258"/>
    <cellStyle name="Output 6 2 6 3" xfId="50259"/>
    <cellStyle name="Output 6 2 6 3 2" xfId="50260"/>
    <cellStyle name="Output 6 2 6 4" xfId="50261"/>
    <cellStyle name="Output 6 2 6 5" xfId="50262"/>
    <cellStyle name="Output 6 2 6 6" xfId="50263"/>
    <cellStyle name="Output 6 2 6 7" xfId="50264"/>
    <cellStyle name="Output 6 2 7" xfId="50265"/>
    <cellStyle name="Output 6 2 7 2" xfId="50266"/>
    <cellStyle name="Output 6 2 7 3" xfId="50267"/>
    <cellStyle name="Output 6 2 7 4" xfId="50268"/>
    <cellStyle name="Output 6 2 7 5" xfId="50269"/>
    <cellStyle name="Output 6 2 7 6" xfId="50270"/>
    <cellStyle name="Output 6 2 7 7" xfId="50271"/>
    <cellStyle name="Output 6 2 8" xfId="50272"/>
    <cellStyle name="Output 6 2 9" xfId="50273"/>
    <cellStyle name="Output 6 3" xfId="50274"/>
    <cellStyle name="Output 6 3 10" xfId="50275"/>
    <cellStyle name="Output 6 3 11" xfId="50276"/>
    <cellStyle name="Output 6 3 2" xfId="50277"/>
    <cellStyle name="Output 6 3 2 2" xfId="50278"/>
    <cellStyle name="Output 6 3 2 2 2" xfId="50279"/>
    <cellStyle name="Output 6 3 2 2 2 2" xfId="50280"/>
    <cellStyle name="Output 6 3 2 2 2 3" xfId="50281"/>
    <cellStyle name="Output 6 3 2 2 2 4" xfId="50282"/>
    <cellStyle name="Output 6 3 2 2 2 5" xfId="50283"/>
    <cellStyle name="Output 6 3 2 2 2 6" xfId="50284"/>
    <cellStyle name="Output 6 3 2 2 2 7" xfId="50285"/>
    <cellStyle name="Output 6 3 2 2 2 8" xfId="50286"/>
    <cellStyle name="Output 6 3 2 2 3" xfId="50287"/>
    <cellStyle name="Output 6 3 2 2 3 2" xfId="50288"/>
    <cellStyle name="Output 6 3 2 2 4" xfId="50289"/>
    <cellStyle name="Output 6 3 2 2 5" xfId="50290"/>
    <cellStyle name="Output 6 3 2 2 6" xfId="50291"/>
    <cellStyle name="Output 6 3 2 2 7" xfId="50292"/>
    <cellStyle name="Output 6 3 2 3" xfId="50293"/>
    <cellStyle name="Output 6 3 2 3 2" xfId="50294"/>
    <cellStyle name="Output 6 3 2 3 3" xfId="50295"/>
    <cellStyle name="Output 6 3 2 3 4" xfId="50296"/>
    <cellStyle name="Output 6 3 2 3 5" xfId="50297"/>
    <cellStyle name="Output 6 3 2 3 6" xfId="50298"/>
    <cellStyle name="Output 6 3 2 3 7" xfId="50299"/>
    <cellStyle name="Output 6 3 2 4" xfId="50300"/>
    <cellStyle name="Output 6 3 2 5" xfId="50301"/>
    <cellStyle name="Output 6 3 2 6" xfId="50302"/>
    <cellStyle name="Output 6 3 2 7" xfId="50303"/>
    <cellStyle name="Output 6 3 2 8" xfId="50304"/>
    <cellStyle name="Output 6 3 3" xfId="50305"/>
    <cellStyle name="Output 6 3 3 2" xfId="50306"/>
    <cellStyle name="Output 6 3 3 2 2" xfId="50307"/>
    <cellStyle name="Output 6 3 3 2 2 2" xfId="50308"/>
    <cellStyle name="Output 6 3 3 2 2 3" xfId="50309"/>
    <cellStyle name="Output 6 3 3 2 2 4" xfId="50310"/>
    <cellStyle name="Output 6 3 3 2 2 5" xfId="50311"/>
    <cellStyle name="Output 6 3 3 2 2 6" xfId="50312"/>
    <cellStyle name="Output 6 3 3 2 2 7" xfId="50313"/>
    <cellStyle name="Output 6 3 3 2 2 8" xfId="50314"/>
    <cellStyle name="Output 6 3 3 2 3" xfId="50315"/>
    <cellStyle name="Output 6 3 3 2 3 2" xfId="50316"/>
    <cellStyle name="Output 6 3 3 2 4" xfId="50317"/>
    <cellStyle name="Output 6 3 3 2 5" xfId="50318"/>
    <cellStyle name="Output 6 3 3 2 6" xfId="50319"/>
    <cellStyle name="Output 6 3 3 2 7" xfId="50320"/>
    <cellStyle name="Output 6 3 3 3" xfId="50321"/>
    <cellStyle name="Output 6 3 3 3 2" xfId="50322"/>
    <cellStyle name="Output 6 3 3 3 3" xfId="50323"/>
    <cellStyle name="Output 6 3 3 3 4" xfId="50324"/>
    <cellStyle name="Output 6 3 3 3 5" xfId="50325"/>
    <cellStyle name="Output 6 3 3 3 6" xfId="50326"/>
    <cellStyle name="Output 6 3 3 3 7" xfId="50327"/>
    <cellStyle name="Output 6 3 3 4" xfId="50328"/>
    <cellStyle name="Output 6 3 3 5" xfId="50329"/>
    <cellStyle name="Output 6 3 3 6" xfId="50330"/>
    <cellStyle name="Output 6 3 3 7" xfId="50331"/>
    <cellStyle name="Output 6 3 3 8" xfId="50332"/>
    <cellStyle name="Output 6 3 4" xfId="50333"/>
    <cellStyle name="Output 6 3 4 2" xfId="50334"/>
    <cellStyle name="Output 6 3 4 2 2" xfId="50335"/>
    <cellStyle name="Output 6 3 4 2 2 2" xfId="50336"/>
    <cellStyle name="Output 6 3 4 2 2 3" xfId="50337"/>
    <cellStyle name="Output 6 3 4 2 2 4" xfId="50338"/>
    <cellStyle name="Output 6 3 4 2 2 5" xfId="50339"/>
    <cellStyle name="Output 6 3 4 2 2 6" xfId="50340"/>
    <cellStyle name="Output 6 3 4 2 2 7" xfId="50341"/>
    <cellStyle name="Output 6 3 4 2 2 8" xfId="50342"/>
    <cellStyle name="Output 6 3 4 2 3" xfId="50343"/>
    <cellStyle name="Output 6 3 4 2 3 2" xfId="50344"/>
    <cellStyle name="Output 6 3 4 2 4" xfId="50345"/>
    <cellStyle name="Output 6 3 4 2 5" xfId="50346"/>
    <cellStyle name="Output 6 3 4 2 6" xfId="50347"/>
    <cellStyle name="Output 6 3 4 2 7" xfId="50348"/>
    <cellStyle name="Output 6 3 4 3" xfId="50349"/>
    <cellStyle name="Output 6 3 4 3 2" xfId="50350"/>
    <cellStyle name="Output 6 3 4 3 3" xfId="50351"/>
    <cellStyle name="Output 6 3 4 3 4" xfId="50352"/>
    <cellStyle name="Output 6 3 4 3 5" xfId="50353"/>
    <cellStyle name="Output 6 3 4 3 6" xfId="50354"/>
    <cellStyle name="Output 6 3 4 3 7" xfId="50355"/>
    <cellStyle name="Output 6 3 4 4" xfId="50356"/>
    <cellStyle name="Output 6 3 4 5" xfId="50357"/>
    <cellStyle name="Output 6 3 4 6" xfId="50358"/>
    <cellStyle name="Output 6 3 4 7" xfId="50359"/>
    <cellStyle name="Output 6 3 4 8" xfId="50360"/>
    <cellStyle name="Output 6 3 5" xfId="50361"/>
    <cellStyle name="Output 6 3 5 2" xfId="50362"/>
    <cellStyle name="Output 6 3 5 2 2" xfId="50363"/>
    <cellStyle name="Output 6 3 5 2 3" xfId="50364"/>
    <cellStyle name="Output 6 3 5 2 4" xfId="50365"/>
    <cellStyle name="Output 6 3 5 2 5" xfId="50366"/>
    <cellStyle name="Output 6 3 5 2 6" xfId="50367"/>
    <cellStyle name="Output 6 3 5 2 7" xfId="50368"/>
    <cellStyle name="Output 6 3 5 2 8" xfId="50369"/>
    <cellStyle name="Output 6 3 5 3" xfId="50370"/>
    <cellStyle name="Output 6 3 5 3 2" xfId="50371"/>
    <cellStyle name="Output 6 3 5 4" xfId="50372"/>
    <cellStyle name="Output 6 3 5 5" xfId="50373"/>
    <cellStyle name="Output 6 3 5 6" xfId="50374"/>
    <cellStyle name="Output 6 3 5 7" xfId="50375"/>
    <cellStyle name="Output 6 3 6" xfId="50376"/>
    <cellStyle name="Output 6 3 6 2" xfId="50377"/>
    <cellStyle name="Output 6 3 6 3" xfId="50378"/>
    <cellStyle name="Output 6 3 6 4" xfId="50379"/>
    <cellStyle name="Output 6 3 6 5" xfId="50380"/>
    <cellStyle name="Output 6 3 6 6" xfId="50381"/>
    <cellStyle name="Output 6 3 6 7" xfId="50382"/>
    <cellStyle name="Output 6 3 7" xfId="50383"/>
    <cellStyle name="Output 6 3 8" xfId="50384"/>
    <cellStyle name="Output 6 3 9" xfId="50385"/>
    <cellStyle name="Output 6 4" xfId="50386"/>
    <cellStyle name="Output 6 4 10" xfId="50387"/>
    <cellStyle name="Output 6 4 11" xfId="50388"/>
    <cellStyle name="Output 6 4 2" xfId="50389"/>
    <cellStyle name="Output 6 4 2 2" xfId="50390"/>
    <cellStyle name="Output 6 4 2 2 2" xfId="50391"/>
    <cellStyle name="Output 6 4 2 2 2 2" xfId="50392"/>
    <cellStyle name="Output 6 4 2 2 2 3" xfId="50393"/>
    <cellStyle name="Output 6 4 2 2 2 4" xfId="50394"/>
    <cellStyle name="Output 6 4 2 2 2 5" xfId="50395"/>
    <cellStyle name="Output 6 4 2 2 2 6" xfId="50396"/>
    <cellStyle name="Output 6 4 2 2 2 7" xfId="50397"/>
    <cellStyle name="Output 6 4 2 2 2 8" xfId="50398"/>
    <cellStyle name="Output 6 4 2 2 3" xfId="50399"/>
    <cellStyle name="Output 6 4 2 2 3 2" xfId="50400"/>
    <cellStyle name="Output 6 4 2 2 4" xfId="50401"/>
    <cellStyle name="Output 6 4 2 2 5" xfId="50402"/>
    <cellStyle name="Output 6 4 2 2 6" xfId="50403"/>
    <cellStyle name="Output 6 4 2 2 7" xfId="50404"/>
    <cellStyle name="Output 6 4 2 3" xfId="50405"/>
    <cellStyle name="Output 6 4 2 3 2" xfId="50406"/>
    <cellStyle name="Output 6 4 2 3 3" xfId="50407"/>
    <cellStyle name="Output 6 4 2 3 4" xfId="50408"/>
    <cellStyle name="Output 6 4 2 3 5" xfId="50409"/>
    <cellStyle name="Output 6 4 2 3 6" xfId="50410"/>
    <cellStyle name="Output 6 4 2 3 7" xfId="50411"/>
    <cellStyle name="Output 6 4 2 4" xfId="50412"/>
    <cellStyle name="Output 6 4 2 5" xfId="50413"/>
    <cellStyle name="Output 6 4 2 6" xfId="50414"/>
    <cellStyle name="Output 6 4 2 7" xfId="50415"/>
    <cellStyle name="Output 6 4 2 8" xfId="50416"/>
    <cellStyle name="Output 6 4 3" xfId="50417"/>
    <cellStyle name="Output 6 4 3 2" xfId="50418"/>
    <cellStyle name="Output 6 4 3 2 2" xfId="50419"/>
    <cellStyle name="Output 6 4 3 2 2 2" xfId="50420"/>
    <cellStyle name="Output 6 4 3 2 2 3" xfId="50421"/>
    <cellStyle name="Output 6 4 3 2 2 4" xfId="50422"/>
    <cellStyle name="Output 6 4 3 2 2 5" xfId="50423"/>
    <cellStyle name="Output 6 4 3 2 2 6" xfId="50424"/>
    <cellStyle name="Output 6 4 3 2 2 7" xfId="50425"/>
    <cellStyle name="Output 6 4 3 2 2 8" xfId="50426"/>
    <cellStyle name="Output 6 4 3 2 3" xfId="50427"/>
    <cellStyle name="Output 6 4 3 2 3 2" xfId="50428"/>
    <cellStyle name="Output 6 4 3 2 4" xfId="50429"/>
    <cellStyle name="Output 6 4 3 2 5" xfId="50430"/>
    <cellStyle name="Output 6 4 3 2 6" xfId="50431"/>
    <cellStyle name="Output 6 4 3 2 7" xfId="50432"/>
    <cellStyle name="Output 6 4 3 3" xfId="50433"/>
    <cellStyle name="Output 6 4 3 3 2" xfId="50434"/>
    <cellStyle name="Output 6 4 3 3 3" xfId="50435"/>
    <cellStyle name="Output 6 4 3 3 4" xfId="50436"/>
    <cellStyle name="Output 6 4 3 3 5" xfId="50437"/>
    <cellStyle name="Output 6 4 3 3 6" xfId="50438"/>
    <cellStyle name="Output 6 4 3 3 7" xfId="50439"/>
    <cellStyle name="Output 6 4 3 4" xfId="50440"/>
    <cellStyle name="Output 6 4 3 5" xfId="50441"/>
    <cellStyle name="Output 6 4 3 6" xfId="50442"/>
    <cellStyle name="Output 6 4 3 7" xfId="50443"/>
    <cellStyle name="Output 6 4 3 8" xfId="50444"/>
    <cellStyle name="Output 6 4 4" xfId="50445"/>
    <cellStyle name="Output 6 4 4 2" xfId="50446"/>
    <cellStyle name="Output 6 4 4 2 2" xfId="50447"/>
    <cellStyle name="Output 6 4 4 2 2 2" xfId="50448"/>
    <cellStyle name="Output 6 4 4 2 2 3" xfId="50449"/>
    <cellStyle name="Output 6 4 4 2 2 4" xfId="50450"/>
    <cellStyle name="Output 6 4 4 2 2 5" xfId="50451"/>
    <cellStyle name="Output 6 4 4 2 2 6" xfId="50452"/>
    <cellStyle name="Output 6 4 4 2 2 7" xfId="50453"/>
    <cellStyle name="Output 6 4 4 2 2 8" xfId="50454"/>
    <cellStyle name="Output 6 4 4 2 3" xfId="50455"/>
    <cellStyle name="Output 6 4 4 2 3 2" xfId="50456"/>
    <cellStyle name="Output 6 4 4 2 4" xfId="50457"/>
    <cellStyle name="Output 6 4 4 2 5" xfId="50458"/>
    <cellStyle name="Output 6 4 4 2 6" xfId="50459"/>
    <cellStyle name="Output 6 4 4 2 7" xfId="50460"/>
    <cellStyle name="Output 6 4 4 3" xfId="50461"/>
    <cellStyle name="Output 6 4 4 3 2" xfId="50462"/>
    <cellStyle name="Output 6 4 4 3 3" xfId="50463"/>
    <cellStyle name="Output 6 4 4 3 4" xfId="50464"/>
    <cellStyle name="Output 6 4 4 3 5" xfId="50465"/>
    <cellStyle name="Output 6 4 4 3 6" xfId="50466"/>
    <cellStyle name="Output 6 4 4 3 7" xfId="50467"/>
    <cellStyle name="Output 6 4 4 4" xfId="50468"/>
    <cellStyle name="Output 6 4 4 5" xfId="50469"/>
    <cellStyle name="Output 6 4 4 6" xfId="50470"/>
    <cellStyle name="Output 6 4 4 7" xfId="50471"/>
    <cellStyle name="Output 6 4 4 8" xfId="50472"/>
    <cellStyle name="Output 6 4 5" xfId="50473"/>
    <cellStyle name="Output 6 4 5 2" xfId="50474"/>
    <cellStyle name="Output 6 4 5 2 2" xfId="50475"/>
    <cellStyle name="Output 6 4 5 2 3" xfId="50476"/>
    <cellStyle name="Output 6 4 5 2 4" xfId="50477"/>
    <cellStyle name="Output 6 4 5 2 5" xfId="50478"/>
    <cellStyle name="Output 6 4 5 2 6" xfId="50479"/>
    <cellStyle name="Output 6 4 5 2 7" xfId="50480"/>
    <cellStyle name="Output 6 4 5 2 8" xfId="50481"/>
    <cellStyle name="Output 6 4 5 3" xfId="50482"/>
    <cellStyle name="Output 6 4 5 3 2" xfId="50483"/>
    <cellStyle name="Output 6 4 5 4" xfId="50484"/>
    <cellStyle name="Output 6 4 5 5" xfId="50485"/>
    <cellStyle name="Output 6 4 5 6" xfId="50486"/>
    <cellStyle name="Output 6 4 5 7" xfId="50487"/>
    <cellStyle name="Output 6 4 6" xfId="50488"/>
    <cellStyle name="Output 6 4 6 2" xfId="50489"/>
    <cellStyle name="Output 6 4 6 3" xfId="50490"/>
    <cellStyle name="Output 6 4 6 4" xfId="50491"/>
    <cellStyle name="Output 6 4 6 5" xfId="50492"/>
    <cellStyle name="Output 6 4 6 6" xfId="50493"/>
    <cellStyle name="Output 6 4 6 7" xfId="50494"/>
    <cellStyle name="Output 6 4 7" xfId="50495"/>
    <cellStyle name="Output 6 4 8" xfId="50496"/>
    <cellStyle name="Output 6 4 9" xfId="50497"/>
    <cellStyle name="Output 6 5" xfId="50498"/>
    <cellStyle name="Output 6 5 2" xfId="50499"/>
    <cellStyle name="Output 6 5 2 2" xfId="50500"/>
    <cellStyle name="Output 6 5 2 2 2" xfId="50501"/>
    <cellStyle name="Output 6 5 2 2 3" xfId="50502"/>
    <cellStyle name="Output 6 5 2 2 4" xfId="50503"/>
    <cellStyle name="Output 6 5 2 2 5" xfId="50504"/>
    <cellStyle name="Output 6 5 2 2 6" xfId="50505"/>
    <cellStyle name="Output 6 5 2 2 7" xfId="50506"/>
    <cellStyle name="Output 6 5 2 2 8" xfId="50507"/>
    <cellStyle name="Output 6 5 2 3" xfId="50508"/>
    <cellStyle name="Output 6 5 2 3 2" xfId="50509"/>
    <cellStyle name="Output 6 5 2 4" xfId="50510"/>
    <cellStyle name="Output 6 5 2 5" xfId="50511"/>
    <cellStyle name="Output 6 5 2 6" xfId="50512"/>
    <cellStyle name="Output 6 5 2 7" xfId="50513"/>
    <cellStyle name="Output 6 5 3" xfId="50514"/>
    <cellStyle name="Output 6 5 3 2" xfId="50515"/>
    <cellStyle name="Output 6 5 3 3" xfId="50516"/>
    <cellStyle name="Output 6 5 3 4" xfId="50517"/>
    <cellStyle name="Output 6 5 3 5" xfId="50518"/>
    <cellStyle name="Output 6 5 3 6" xfId="50519"/>
    <cellStyle name="Output 6 5 3 7" xfId="50520"/>
    <cellStyle name="Output 6 5 4" xfId="50521"/>
    <cellStyle name="Output 6 5 5" xfId="50522"/>
    <cellStyle name="Output 6 5 6" xfId="50523"/>
    <cellStyle name="Output 6 5 7" xfId="50524"/>
    <cellStyle name="Output 6 5 8" xfId="50525"/>
    <cellStyle name="Output 6 6" xfId="50526"/>
    <cellStyle name="Output 6 6 2" xfId="50527"/>
    <cellStyle name="Output 6 6 2 2" xfId="50528"/>
    <cellStyle name="Output 6 6 2 2 2" xfId="50529"/>
    <cellStyle name="Output 6 6 2 2 3" xfId="50530"/>
    <cellStyle name="Output 6 6 2 2 4" xfId="50531"/>
    <cellStyle name="Output 6 6 2 2 5" xfId="50532"/>
    <cellStyle name="Output 6 6 2 2 6" xfId="50533"/>
    <cellStyle name="Output 6 6 2 2 7" xfId="50534"/>
    <cellStyle name="Output 6 6 2 2 8" xfId="50535"/>
    <cellStyle name="Output 6 6 2 3" xfId="50536"/>
    <cellStyle name="Output 6 6 2 3 2" xfId="50537"/>
    <cellStyle name="Output 6 6 2 4" xfId="50538"/>
    <cellStyle name="Output 6 6 2 5" xfId="50539"/>
    <cellStyle name="Output 6 6 2 6" xfId="50540"/>
    <cellStyle name="Output 6 6 2 7" xfId="50541"/>
    <cellStyle name="Output 6 6 3" xfId="50542"/>
    <cellStyle name="Output 6 6 3 2" xfId="50543"/>
    <cellStyle name="Output 6 6 3 3" xfId="50544"/>
    <cellStyle name="Output 6 6 3 4" xfId="50545"/>
    <cellStyle name="Output 6 6 3 5" xfId="50546"/>
    <cellStyle name="Output 6 6 3 6" xfId="50547"/>
    <cellStyle name="Output 6 6 3 7" xfId="50548"/>
    <cellStyle name="Output 6 6 4" xfId="50549"/>
    <cellStyle name="Output 6 6 5" xfId="50550"/>
    <cellStyle name="Output 6 6 6" xfId="50551"/>
    <cellStyle name="Output 6 6 7" xfId="50552"/>
    <cellStyle name="Output 6 6 8" xfId="50553"/>
    <cellStyle name="Output 6 7" xfId="50554"/>
    <cellStyle name="Output 6 7 2" xfId="50555"/>
    <cellStyle name="Output 6 7 2 2" xfId="50556"/>
    <cellStyle name="Output 6 7 2 2 2" xfId="50557"/>
    <cellStyle name="Output 6 7 2 2 3" xfId="50558"/>
    <cellStyle name="Output 6 7 2 2 4" xfId="50559"/>
    <cellStyle name="Output 6 7 2 2 5" xfId="50560"/>
    <cellStyle name="Output 6 7 2 2 6" xfId="50561"/>
    <cellStyle name="Output 6 7 2 2 7" xfId="50562"/>
    <cellStyle name="Output 6 7 2 2 8" xfId="50563"/>
    <cellStyle name="Output 6 7 2 3" xfId="50564"/>
    <cellStyle name="Output 6 7 2 3 2" xfId="50565"/>
    <cellStyle name="Output 6 7 2 4" xfId="50566"/>
    <cellStyle name="Output 6 7 2 5" xfId="50567"/>
    <cellStyle name="Output 6 7 2 6" xfId="50568"/>
    <cellStyle name="Output 6 7 2 7" xfId="50569"/>
    <cellStyle name="Output 6 7 3" xfId="50570"/>
    <cellStyle name="Output 6 7 3 2" xfId="50571"/>
    <cellStyle name="Output 6 7 3 3" xfId="50572"/>
    <cellStyle name="Output 6 7 3 4" xfId="50573"/>
    <cellStyle name="Output 6 7 3 5" xfId="50574"/>
    <cellStyle name="Output 6 7 3 6" xfId="50575"/>
    <cellStyle name="Output 6 7 3 7" xfId="50576"/>
    <cellStyle name="Output 6 7 4" xfId="50577"/>
    <cellStyle name="Output 6 7 5" xfId="50578"/>
    <cellStyle name="Output 6 7 6" xfId="50579"/>
    <cellStyle name="Output 6 7 7" xfId="50580"/>
    <cellStyle name="Output 6 7 8" xfId="50581"/>
    <cellStyle name="Output 6 8" xfId="50582"/>
    <cellStyle name="Output 6 8 2" xfId="50583"/>
    <cellStyle name="Output 6 8 2 2" xfId="50584"/>
    <cellStyle name="Output 6 8 2 3" xfId="50585"/>
    <cellStyle name="Output 6 8 2 4" xfId="50586"/>
    <cellStyle name="Output 6 8 2 5" xfId="50587"/>
    <cellStyle name="Output 6 8 2 6" xfId="50588"/>
    <cellStyle name="Output 6 8 2 7" xfId="50589"/>
    <cellStyle name="Output 6 8 2 8" xfId="50590"/>
    <cellStyle name="Output 6 8 3" xfId="50591"/>
    <cellStyle name="Output 6 8 3 2" xfId="50592"/>
    <cellStyle name="Output 6 8 4" xfId="50593"/>
    <cellStyle name="Output 6 8 5" xfId="50594"/>
    <cellStyle name="Output 6 8 6" xfId="50595"/>
    <cellStyle name="Output 6 8 7" xfId="50596"/>
    <cellStyle name="Output 6 9" xfId="50597"/>
    <cellStyle name="Output 6 9 2" xfId="50598"/>
    <cellStyle name="Output 6 9 3" xfId="50599"/>
    <cellStyle name="Output 6 9 4" xfId="50600"/>
    <cellStyle name="Output 6 9 5" xfId="50601"/>
    <cellStyle name="Output 6 9 6" xfId="50602"/>
    <cellStyle name="Output 6 9 7" xfId="50603"/>
    <cellStyle name="Output 7" xfId="50604"/>
    <cellStyle name="Output 7 10" xfId="50605"/>
    <cellStyle name="Output 7 11" xfId="50606"/>
    <cellStyle name="Output 7 12" xfId="50607"/>
    <cellStyle name="Output 7 13" xfId="50608"/>
    <cellStyle name="Output 7 14" xfId="50609"/>
    <cellStyle name="Output 7 2" xfId="50610"/>
    <cellStyle name="Output 7 2 10" xfId="50611"/>
    <cellStyle name="Output 7 2 11" xfId="50612"/>
    <cellStyle name="Output 7 2 12" xfId="50613"/>
    <cellStyle name="Output 7 2 2" xfId="50614"/>
    <cellStyle name="Output 7 2 2 10" xfId="50615"/>
    <cellStyle name="Output 7 2 2 11" xfId="50616"/>
    <cellStyle name="Output 7 2 2 2" xfId="50617"/>
    <cellStyle name="Output 7 2 2 2 2" xfId="50618"/>
    <cellStyle name="Output 7 2 2 2 2 2" xfId="50619"/>
    <cellStyle name="Output 7 2 2 2 2 2 2" xfId="50620"/>
    <cellStyle name="Output 7 2 2 2 2 2 3" xfId="50621"/>
    <cellStyle name="Output 7 2 2 2 2 2 4" xfId="50622"/>
    <cellStyle name="Output 7 2 2 2 2 2 5" xfId="50623"/>
    <cellStyle name="Output 7 2 2 2 2 2 6" xfId="50624"/>
    <cellStyle name="Output 7 2 2 2 2 2 7" xfId="50625"/>
    <cellStyle name="Output 7 2 2 2 2 2 8" xfId="50626"/>
    <cellStyle name="Output 7 2 2 2 2 3" xfId="50627"/>
    <cellStyle name="Output 7 2 2 2 2 3 2" xfId="50628"/>
    <cellStyle name="Output 7 2 2 2 2 4" xfId="50629"/>
    <cellStyle name="Output 7 2 2 2 2 5" xfId="50630"/>
    <cellStyle name="Output 7 2 2 2 2 6" xfId="50631"/>
    <cellStyle name="Output 7 2 2 2 2 7" xfId="50632"/>
    <cellStyle name="Output 7 2 2 2 3" xfId="50633"/>
    <cellStyle name="Output 7 2 2 2 3 2" xfId="50634"/>
    <cellStyle name="Output 7 2 2 2 3 3" xfId="50635"/>
    <cellStyle name="Output 7 2 2 2 3 4" xfId="50636"/>
    <cellStyle name="Output 7 2 2 2 3 5" xfId="50637"/>
    <cellStyle name="Output 7 2 2 2 3 6" xfId="50638"/>
    <cellStyle name="Output 7 2 2 2 3 7" xfId="50639"/>
    <cellStyle name="Output 7 2 2 2 4" xfId="50640"/>
    <cellStyle name="Output 7 2 2 2 5" xfId="50641"/>
    <cellStyle name="Output 7 2 2 2 6" xfId="50642"/>
    <cellStyle name="Output 7 2 2 2 7" xfId="50643"/>
    <cellStyle name="Output 7 2 2 2 8" xfId="50644"/>
    <cellStyle name="Output 7 2 2 3" xfId="50645"/>
    <cellStyle name="Output 7 2 2 3 2" xfId="50646"/>
    <cellStyle name="Output 7 2 2 3 2 2" xfId="50647"/>
    <cellStyle name="Output 7 2 2 3 2 2 2" xfId="50648"/>
    <cellStyle name="Output 7 2 2 3 2 2 3" xfId="50649"/>
    <cellStyle name="Output 7 2 2 3 2 2 4" xfId="50650"/>
    <cellStyle name="Output 7 2 2 3 2 2 5" xfId="50651"/>
    <cellStyle name="Output 7 2 2 3 2 2 6" xfId="50652"/>
    <cellStyle name="Output 7 2 2 3 2 2 7" xfId="50653"/>
    <cellStyle name="Output 7 2 2 3 2 2 8" xfId="50654"/>
    <cellStyle name="Output 7 2 2 3 2 3" xfId="50655"/>
    <cellStyle name="Output 7 2 2 3 2 3 2" xfId="50656"/>
    <cellStyle name="Output 7 2 2 3 2 4" xfId="50657"/>
    <cellStyle name="Output 7 2 2 3 2 5" xfId="50658"/>
    <cellStyle name="Output 7 2 2 3 2 6" xfId="50659"/>
    <cellStyle name="Output 7 2 2 3 2 7" xfId="50660"/>
    <cellStyle name="Output 7 2 2 3 3" xfId="50661"/>
    <cellStyle name="Output 7 2 2 3 3 2" xfId="50662"/>
    <cellStyle name="Output 7 2 2 3 3 3" xfId="50663"/>
    <cellStyle name="Output 7 2 2 3 3 4" xfId="50664"/>
    <cellStyle name="Output 7 2 2 3 3 5" xfId="50665"/>
    <cellStyle name="Output 7 2 2 3 3 6" xfId="50666"/>
    <cellStyle name="Output 7 2 2 3 3 7" xfId="50667"/>
    <cellStyle name="Output 7 2 2 3 4" xfId="50668"/>
    <cellStyle name="Output 7 2 2 3 5" xfId="50669"/>
    <cellStyle name="Output 7 2 2 3 6" xfId="50670"/>
    <cellStyle name="Output 7 2 2 3 7" xfId="50671"/>
    <cellStyle name="Output 7 2 2 3 8" xfId="50672"/>
    <cellStyle name="Output 7 2 2 4" xfId="50673"/>
    <cellStyle name="Output 7 2 2 4 2" xfId="50674"/>
    <cellStyle name="Output 7 2 2 4 2 2" xfId="50675"/>
    <cellStyle name="Output 7 2 2 4 2 2 2" xfId="50676"/>
    <cellStyle name="Output 7 2 2 4 2 2 3" xfId="50677"/>
    <cellStyle name="Output 7 2 2 4 2 2 4" xfId="50678"/>
    <cellStyle name="Output 7 2 2 4 2 2 5" xfId="50679"/>
    <cellStyle name="Output 7 2 2 4 2 2 6" xfId="50680"/>
    <cellStyle name="Output 7 2 2 4 2 2 7" xfId="50681"/>
    <cellStyle name="Output 7 2 2 4 2 2 8" xfId="50682"/>
    <cellStyle name="Output 7 2 2 4 2 3" xfId="50683"/>
    <cellStyle name="Output 7 2 2 4 2 3 2" xfId="50684"/>
    <cellStyle name="Output 7 2 2 4 2 4" xfId="50685"/>
    <cellStyle name="Output 7 2 2 4 2 5" xfId="50686"/>
    <cellStyle name="Output 7 2 2 4 2 6" xfId="50687"/>
    <cellStyle name="Output 7 2 2 4 2 7" xfId="50688"/>
    <cellStyle name="Output 7 2 2 4 3" xfId="50689"/>
    <cellStyle name="Output 7 2 2 4 3 2" xfId="50690"/>
    <cellStyle name="Output 7 2 2 4 3 3" xfId="50691"/>
    <cellStyle name="Output 7 2 2 4 3 4" xfId="50692"/>
    <cellStyle name="Output 7 2 2 4 3 5" xfId="50693"/>
    <cellStyle name="Output 7 2 2 4 3 6" xfId="50694"/>
    <cellStyle name="Output 7 2 2 4 3 7" xfId="50695"/>
    <cellStyle name="Output 7 2 2 4 4" xfId="50696"/>
    <cellStyle name="Output 7 2 2 4 5" xfId="50697"/>
    <cellStyle name="Output 7 2 2 4 6" xfId="50698"/>
    <cellStyle name="Output 7 2 2 4 7" xfId="50699"/>
    <cellStyle name="Output 7 2 2 4 8" xfId="50700"/>
    <cellStyle name="Output 7 2 2 5" xfId="50701"/>
    <cellStyle name="Output 7 2 2 5 2" xfId="50702"/>
    <cellStyle name="Output 7 2 2 5 2 2" xfId="50703"/>
    <cellStyle name="Output 7 2 2 5 2 3" xfId="50704"/>
    <cellStyle name="Output 7 2 2 5 2 4" xfId="50705"/>
    <cellStyle name="Output 7 2 2 5 2 5" xfId="50706"/>
    <cellStyle name="Output 7 2 2 5 2 6" xfId="50707"/>
    <cellStyle name="Output 7 2 2 5 2 7" xfId="50708"/>
    <cellStyle name="Output 7 2 2 5 2 8" xfId="50709"/>
    <cellStyle name="Output 7 2 2 5 3" xfId="50710"/>
    <cellStyle name="Output 7 2 2 5 3 2" xfId="50711"/>
    <cellStyle name="Output 7 2 2 5 4" xfId="50712"/>
    <cellStyle name="Output 7 2 2 5 5" xfId="50713"/>
    <cellStyle name="Output 7 2 2 5 6" xfId="50714"/>
    <cellStyle name="Output 7 2 2 5 7" xfId="50715"/>
    <cellStyle name="Output 7 2 2 6" xfId="50716"/>
    <cellStyle name="Output 7 2 2 6 2" xfId="50717"/>
    <cellStyle name="Output 7 2 2 6 3" xfId="50718"/>
    <cellStyle name="Output 7 2 2 6 4" xfId="50719"/>
    <cellStyle name="Output 7 2 2 6 5" xfId="50720"/>
    <cellStyle name="Output 7 2 2 6 6" xfId="50721"/>
    <cellStyle name="Output 7 2 2 6 7" xfId="50722"/>
    <cellStyle name="Output 7 2 2 7" xfId="50723"/>
    <cellStyle name="Output 7 2 2 8" xfId="50724"/>
    <cellStyle name="Output 7 2 2 9" xfId="50725"/>
    <cellStyle name="Output 7 2 3" xfId="50726"/>
    <cellStyle name="Output 7 2 3 2" xfId="50727"/>
    <cellStyle name="Output 7 2 3 2 2" xfId="50728"/>
    <cellStyle name="Output 7 2 3 2 2 2" xfId="50729"/>
    <cellStyle name="Output 7 2 3 2 2 3" xfId="50730"/>
    <cellStyle name="Output 7 2 3 2 2 4" xfId="50731"/>
    <cellStyle name="Output 7 2 3 2 2 5" xfId="50732"/>
    <cellStyle name="Output 7 2 3 2 2 6" xfId="50733"/>
    <cellStyle name="Output 7 2 3 2 2 7" xfId="50734"/>
    <cellStyle name="Output 7 2 3 2 2 8" xfId="50735"/>
    <cellStyle name="Output 7 2 3 2 3" xfId="50736"/>
    <cellStyle name="Output 7 2 3 2 3 2" xfId="50737"/>
    <cellStyle name="Output 7 2 3 2 4" xfId="50738"/>
    <cellStyle name="Output 7 2 3 2 5" xfId="50739"/>
    <cellStyle name="Output 7 2 3 2 6" xfId="50740"/>
    <cellStyle name="Output 7 2 3 2 7" xfId="50741"/>
    <cellStyle name="Output 7 2 3 3" xfId="50742"/>
    <cellStyle name="Output 7 2 3 3 2" xfId="50743"/>
    <cellStyle name="Output 7 2 3 3 3" xfId="50744"/>
    <cellStyle name="Output 7 2 3 3 4" xfId="50745"/>
    <cellStyle name="Output 7 2 3 3 5" xfId="50746"/>
    <cellStyle name="Output 7 2 3 3 6" xfId="50747"/>
    <cellStyle name="Output 7 2 3 3 7" xfId="50748"/>
    <cellStyle name="Output 7 2 3 4" xfId="50749"/>
    <cellStyle name="Output 7 2 3 5" xfId="50750"/>
    <cellStyle name="Output 7 2 3 6" xfId="50751"/>
    <cellStyle name="Output 7 2 3 7" xfId="50752"/>
    <cellStyle name="Output 7 2 3 8" xfId="50753"/>
    <cellStyle name="Output 7 2 4" xfId="50754"/>
    <cellStyle name="Output 7 2 4 2" xfId="50755"/>
    <cellStyle name="Output 7 2 4 2 2" xfId="50756"/>
    <cellStyle name="Output 7 2 4 2 2 2" xfId="50757"/>
    <cellStyle name="Output 7 2 4 2 2 3" xfId="50758"/>
    <cellStyle name="Output 7 2 4 2 2 4" xfId="50759"/>
    <cellStyle name="Output 7 2 4 2 2 5" xfId="50760"/>
    <cellStyle name="Output 7 2 4 2 2 6" xfId="50761"/>
    <cellStyle name="Output 7 2 4 2 2 7" xfId="50762"/>
    <cellStyle name="Output 7 2 4 2 2 8" xfId="50763"/>
    <cellStyle name="Output 7 2 4 2 3" xfId="50764"/>
    <cellStyle name="Output 7 2 4 2 3 2" xfId="50765"/>
    <cellStyle name="Output 7 2 4 2 4" xfId="50766"/>
    <cellStyle name="Output 7 2 4 2 5" xfId="50767"/>
    <cellStyle name="Output 7 2 4 2 6" xfId="50768"/>
    <cellStyle name="Output 7 2 4 2 7" xfId="50769"/>
    <cellStyle name="Output 7 2 4 3" xfId="50770"/>
    <cellStyle name="Output 7 2 4 3 2" xfId="50771"/>
    <cellStyle name="Output 7 2 4 3 3" xfId="50772"/>
    <cellStyle name="Output 7 2 4 3 4" xfId="50773"/>
    <cellStyle name="Output 7 2 4 3 5" xfId="50774"/>
    <cellStyle name="Output 7 2 4 3 6" xfId="50775"/>
    <cellStyle name="Output 7 2 4 3 7" xfId="50776"/>
    <cellStyle name="Output 7 2 4 4" xfId="50777"/>
    <cellStyle name="Output 7 2 4 5" xfId="50778"/>
    <cellStyle name="Output 7 2 4 6" xfId="50779"/>
    <cellStyle name="Output 7 2 4 7" xfId="50780"/>
    <cellStyle name="Output 7 2 4 8" xfId="50781"/>
    <cellStyle name="Output 7 2 5" xfId="50782"/>
    <cellStyle name="Output 7 2 5 2" xfId="50783"/>
    <cellStyle name="Output 7 2 5 2 2" xfId="50784"/>
    <cellStyle name="Output 7 2 5 2 2 2" xfId="50785"/>
    <cellStyle name="Output 7 2 5 2 2 3" xfId="50786"/>
    <cellStyle name="Output 7 2 5 2 2 4" xfId="50787"/>
    <cellStyle name="Output 7 2 5 2 2 5" xfId="50788"/>
    <cellStyle name="Output 7 2 5 2 2 6" xfId="50789"/>
    <cellStyle name="Output 7 2 5 2 2 7" xfId="50790"/>
    <cellStyle name="Output 7 2 5 2 2 8" xfId="50791"/>
    <cellStyle name="Output 7 2 5 2 3" xfId="50792"/>
    <cellStyle name="Output 7 2 5 2 3 2" xfId="50793"/>
    <cellStyle name="Output 7 2 5 2 4" xfId="50794"/>
    <cellStyle name="Output 7 2 5 2 5" xfId="50795"/>
    <cellStyle name="Output 7 2 5 2 6" xfId="50796"/>
    <cellStyle name="Output 7 2 5 2 7" xfId="50797"/>
    <cellStyle name="Output 7 2 5 3" xfId="50798"/>
    <cellStyle name="Output 7 2 5 3 2" xfId="50799"/>
    <cellStyle name="Output 7 2 5 3 3" xfId="50800"/>
    <cellStyle name="Output 7 2 5 3 4" xfId="50801"/>
    <cellStyle name="Output 7 2 5 3 5" xfId="50802"/>
    <cellStyle name="Output 7 2 5 3 6" xfId="50803"/>
    <cellStyle name="Output 7 2 5 3 7" xfId="50804"/>
    <cellStyle name="Output 7 2 5 4" xfId="50805"/>
    <cellStyle name="Output 7 2 5 5" xfId="50806"/>
    <cellStyle name="Output 7 2 5 6" xfId="50807"/>
    <cellStyle name="Output 7 2 5 7" xfId="50808"/>
    <cellStyle name="Output 7 2 5 8" xfId="50809"/>
    <cellStyle name="Output 7 2 6" xfId="50810"/>
    <cellStyle name="Output 7 2 6 2" xfId="50811"/>
    <cellStyle name="Output 7 2 6 2 2" xfId="50812"/>
    <cellStyle name="Output 7 2 6 2 3" xfId="50813"/>
    <cellStyle name="Output 7 2 6 2 4" xfId="50814"/>
    <cellStyle name="Output 7 2 6 2 5" xfId="50815"/>
    <cellStyle name="Output 7 2 6 2 6" xfId="50816"/>
    <cellStyle name="Output 7 2 6 2 7" xfId="50817"/>
    <cellStyle name="Output 7 2 6 2 8" xfId="50818"/>
    <cellStyle name="Output 7 2 6 3" xfId="50819"/>
    <cellStyle name="Output 7 2 6 3 2" xfId="50820"/>
    <cellStyle name="Output 7 2 6 4" xfId="50821"/>
    <cellStyle name="Output 7 2 6 5" xfId="50822"/>
    <cellStyle name="Output 7 2 6 6" xfId="50823"/>
    <cellStyle name="Output 7 2 6 7" xfId="50824"/>
    <cellStyle name="Output 7 2 7" xfId="50825"/>
    <cellStyle name="Output 7 2 7 2" xfId="50826"/>
    <cellStyle name="Output 7 2 7 3" xfId="50827"/>
    <cellStyle name="Output 7 2 7 4" xfId="50828"/>
    <cellStyle name="Output 7 2 7 5" xfId="50829"/>
    <cellStyle name="Output 7 2 7 6" xfId="50830"/>
    <cellStyle name="Output 7 2 7 7" xfId="50831"/>
    <cellStyle name="Output 7 2 8" xfId="50832"/>
    <cellStyle name="Output 7 2 9" xfId="50833"/>
    <cellStyle name="Output 7 3" xfId="50834"/>
    <cellStyle name="Output 7 3 10" xfId="50835"/>
    <cellStyle name="Output 7 3 11" xfId="50836"/>
    <cellStyle name="Output 7 3 2" xfId="50837"/>
    <cellStyle name="Output 7 3 2 2" xfId="50838"/>
    <cellStyle name="Output 7 3 2 2 2" xfId="50839"/>
    <cellStyle name="Output 7 3 2 2 2 2" xfId="50840"/>
    <cellStyle name="Output 7 3 2 2 2 3" xfId="50841"/>
    <cellStyle name="Output 7 3 2 2 2 4" xfId="50842"/>
    <cellStyle name="Output 7 3 2 2 2 5" xfId="50843"/>
    <cellStyle name="Output 7 3 2 2 2 6" xfId="50844"/>
    <cellStyle name="Output 7 3 2 2 2 7" xfId="50845"/>
    <cellStyle name="Output 7 3 2 2 2 8" xfId="50846"/>
    <cellStyle name="Output 7 3 2 2 3" xfId="50847"/>
    <cellStyle name="Output 7 3 2 2 3 2" xfId="50848"/>
    <cellStyle name="Output 7 3 2 2 4" xfId="50849"/>
    <cellStyle name="Output 7 3 2 2 5" xfId="50850"/>
    <cellStyle name="Output 7 3 2 2 6" xfId="50851"/>
    <cellStyle name="Output 7 3 2 2 7" xfId="50852"/>
    <cellStyle name="Output 7 3 2 3" xfId="50853"/>
    <cellStyle name="Output 7 3 2 3 2" xfId="50854"/>
    <cellStyle name="Output 7 3 2 3 3" xfId="50855"/>
    <cellStyle name="Output 7 3 2 3 4" xfId="50856"/>
    <cellStyle name="Output 7 3 2 3 5" xfId="50857"/>
    <cellStyle name="Output 7 3 2 3 6" xfId="50858"/>
    <cellStyle name="Output 7 3 2 3 7" xfId="50859"/>
    <cellStyle name="Output 7 3 2 4" xfId="50860"/>
    <cellStyle name="Output 7 3 2 5" xfId="50861"/>
    <cellStyle name="Output 7 3 2 6" xfId="50862"/>
    <cellStyle name="Output 7 3 2 7" xfId="50863"/>
    <cellStyle name="Output 7 3 2 8" xfId="50864"/>
    <cellStyle name="Output 7 3 3" xfId="50865"/>
    <cellStyle name="Output 7 3 3 2" xfId="50866"/>
    <cellStyle name="Output 7 3 3 2 2" xfId="50867"/>
    <cellStyle name="Output 7 3 3 2 2 2" xfId="50868"/>
    <cellStyle name="Output 7 3 3 2 2 3" xfId="50869"/>
    <cellStyle name="Output 7 3 3 2 2 4" xfId="50870"/>
    <cellStyle name="Output 7 3 3 2 2 5" xfId="50871"/>
    <cellStyle name="Output 7 3 3 2 2 6" xfId="50872"/>
    <cellStyle name="Output 7 3 3 2 2 7" xfId="50873"/>
    <cellStyle name="Output 7 3 3 2 2 8" xfId="50874"/>
    <cellStyle name="Output 7 3 3 2 3" xfId="50875"/>
    <cellStyle name="Output 7 3 3 2 3 2" xfId="50876"/>
    <cellStyle name="Output 7 3 3 2 4" xfId="50877"/>
    <cellStyle name="Output 7 3 3 2 5" xfId="50878"/>
    <cellStyle name="Output 7 3 3 2 6" xfId="50879"/>
    <cellStyle name="Output 7 3 3 2 7" xfId="50880"/>
    <cellStyle name="Output 7 3 3 3" xfId="50881"/>
    <cellStyle name="Output 7 3 3 3 2" xfId="50882"/>
    <cellStyle name="Output 7 3 3 3 3" xfId="50883"/>
    <cellStyle name="Output 7 3 3 3 4" xfId="50884"/>
    <cellStyle name="Output 7 3 3 3 5" xfId="50885"/>
    <cellStyle name="Output 7 3 3 3 6" xfId="50886"/>
    <cellStyle name="Output 7 3 3 3 7" xfId="50887"/>
    <cellStyle name="Output 7 3 3 4" xfId="50888"/>
    <cellStyle name="Output 7 3 3 5" xfId="50889"/>
    <cellStyle name="Output 7 3 3 6" xfId="50890"/>
    <cellStyle name="Output 7 3 3 7" xfId="50891"/>
    <cellStyle name="Output 7 3 3 8" xfId="50892"/>
    <cellStyle name="Output 7 3 4" xfId="50893"/>
    <cellStyle name="Output 7 3 4 2" xfId="50894"/>
    <cellStyle name="Output 7 3 4 2 2" xfId="50895"/>
    <cellStyle name="Output 7 3 4 2 2 2" xfId="50896"/>
    <cellStyle name="Output 7 3 4 2 2 3" xfId="50897"/>
    <cellStyle name="Output 7 3 4 2 2 4" xfId="50898"/>
    <cellStyle name="Output 7 3 4 2 2 5" xfId="50899"/>
    <cellStyle name="Output 7 3 4 2 2 6" xfId="50900"/>
    <cellStyle name="Output 7 3 4 2 2 7" xfId="50901"/>
    <cellStyle name="Output 7 3 4 2 2 8" xfId="50902"/>
    <cellStyle name="Output 7 3 4 2 3" xfId="50903"/>
    <cellStyle name="Output 7 3 4 2 3 2" xfId="50904"/>
    <cellStyle name="Output 7 3 4 2 4" xfId="50905"/>
    <cellStyle name="Output 7 3 4 2 5" xfId="50906"/>
    <cellStyle name="Output 7 3 4 2 6" xfId="50907"/>
    <cellStyle name="Output 7 3 4 2 7" xfId="50908"/>
    <cellStyle name="Output 7 3 4 3" xfId="50909"/>
    <cellStyle name="Output 7 3 4 3 2" xfId="50910"/>
    <cellStyle name="Output 7 3 4 3 3" xfId="50911"/>
    <cellStyle name="Output 7 3 4 3 4" xfId="50912"/>
    <cellStyle name="Output 7 3 4 3 5" xfId="50913"/>
    <cellStyle name="Output 7 3 4 3 6" xfId="50914"/>
    <cellStyle name="Output 7 3 4 3 7" xfId="50915"/>
    <cellStyle name="Output 7 3 4 4" xfId="50916"/>
    <cellStyle name="Output 7 3 4 5" xfId="50917"/>
    <cellStyle name="Output 7 3 4 6" xfId="50918"/>
    <cellStyle name="Output 7 3 4 7" xfId="50919"/>
    <cellStyle name="Output 7 3 4 8" xfId="50920"/>
    <cellStyle name="Output 7 3 5" xfId="50921"/>
    <cellStyle name="Output 7 3 5 2" xfId="50922"/>
    <cellStyle name="Output 7 3 5 2 2" xfId="50923"/>
    <cellStyle name="Output 7 3 5 2 3" xfId="50924"/>
    <cellStyle name="Output 7 3 5 2 4" xfId="50925"/>
    <cellStyle name="Output 7 3 5 2 5" xfId="50926"/>
    <cellStyle name="Output 7 3 5 2 6" xfId="50927"/>
    <cellStyle name="Output 7 3 5 2 7" xfId="50928"/>
    <cellStyle name="Output 7 3 5 2 8" xfId="50929"/>
    <cellStyle name="Output 7 3 5 3" xfId="50930"/>
    <cellStyle name="Output 7 3 5 3 2" xfId="50931"/>
    <cellStyle name="Output 7 3 5 4" xfId="50932"/>
    <cellStyle name="Output 7 3 5 5" xfId="50933"/>
    <cellStyle name="Output 7 3 5 6" xfId="50934"/>
    <cellStyle name="Output 7 3 5 7" xfId="50935"/>
    <cellStyle name="Output 7 3 6" xfId="50936"/>
    <cellStyle name="Output 7 3 6 2" xfId="50937"/>
    <cellStyle name="Output 7 3 6 3" xfId="50938"/>
    <cellStyle name="Output 7 3 6 4" xfId="50939"/>
    <cellStyle name="Output 7 3 6 5" xfId="50940"/>
    <cellStyle name="Output 7 3 6 6" xfId="50941"/>
    <cellStyle name="Output 7 3 6 7" xfId="50942"/>
    <cellStyle name="Output 7 3 7" xfId="50943"/>
    <cellStyle name="Output 7 3 8" xfId="50944"/>
    <cellStyle name="Output 7 3 9" xfId="50945"/>
    <cellStyle name="Output 7 4" xfId="50946"/>
    <cellStyle name="Output 7 4 10" xfId="50947"/>
    <cellStyle name="Output 7 4 11" xfId="50948"/>
    <cellStyle name="Output 7 4 2" xfId="50949"/>
    <cellStyle name="Output 7 4 2 2" xfId="50950"/>
    <cellStyle name="Output 7 4 2 2 2" xfId="50951"/>
    <cellStyle name="Output 7 4 2 2 2 2" xfId="50952"/>
    <cellStyle name="Output 7 4 2 2 2 3" xfId="50953"/>
    <cellStyle name="Output 7 4 2 2 2 4" xfId="50954"/>
    <cellStyle name="Output 7 4 2 2 2 5" xfId="50955"/>
    <cellStyle name="Output 7 4 2 2 2 6" xfId="50956"/>
    <cellStyle name="Output 7 4 2 2 2 7" xfId="50957"/>
    <cellStyle name="Output 7 4 2 2 2 8" xfId="50958"/>
    <cellStyle name="Output 7 4 2 2 3" xfId="50959"/>
    <cellStyle name="Output 7 4 2 2 3 2" xfId="50960"/>
    <cellStyle name="Output 7 4 2 2 4" xfId="50961"/>
    <cellStyle name="Output 7 4 2 2 5" xfId="50962"/>
    <cellStyle name="Output 7 4 2 2 6" xfId="50963"/>
    <cellStyle name="Output 7 4 2 2 7" xfId="50964"/>
    <cellStyle name="Output 7 4 2 3" xfId="50965"/>
    <cellStyle name="Output 7 4 2 3 2" xfId="50966"/>
    <cellStyle name="Output 7 4 2 3 3" xfId="50967"/>
    <cellStyle name="Output 7 4 2 3 4" xfId="50968"/>
    <cellStyle name="Output 7 4 2 3 5" xfId="50969"/>
    <cellStyle name="Output 7 4 2 3 6" xfId="50970"/>
    <cellStyle name="Output 7 4 2 3 7" xfId="50971"/>
    <cellStyle name="Output 7 4 2 4" xfId="50972"/>
    <cellStyle name="Output 7 4 2 5" xfId="50973"/>
    <cellStyle name="Output 7 4 2 6" xfId="50974"/>
    <cellStyle name="Output 7 4 2 7" xfId="50975"/>
    <cellStyle name="Output 7 4 2 8" xfId="50976"/>
    <cellStyle name="Output 7 4 3" xfId="50977"/>
    <cellStyle name="Output 7 4 3 2" xfId="50978"/>
    <cellStyle name="Output 7 4 3 2 2" xfId="50979"/>
    <cellStyle name="Output 7 4 3 2 2 2" xfId="50980"/>
    <cellStyle name="Output 7 4 3 2 2 3" xfId="50981"/>
    <cellStyle name="Output 7 4 3 2 2 4" xfId="50982"/>
    <cellStyle name="Output 7 4 3 2 2 5" xfId="50983"/>
    <cellStyle name="Output 7 4 3 2 2 6" xfId="50984"/>
    <cellStyle name="Output 7 4 3 2 2 7" xfId="50985"/>
    <cellStyle name="Output 7 4 3 2 2 8" xfId="50986"/>
    <cellStyle name="Output 7 4 3 2 3" xfId="50987"/>
    <cellStyle name="Output 7 4 3 2 3 2" xfId="50988"/>
    <cellStyle name="Output 7 4 3 2 4" xfId="50989"/>
    <cellStyle name="Output 7 4 3 2 5" xfId="50990"/>
    <cellStyle name="Output 7 4 3 2 6" xfId="50991"/>
    <cellStyle name="Output 7 4 3 2 7" xfId="50992"/>
    <cellStyle name="Output 7 4 3 3" xfId="50993"/>
    <cellStyle name="Output 7 4 3 3 2" xfId="50994"/>
    <cellStyle name="Output 7 4 3 3 3" xfId="50995"/>
    <cellStyle name="Output 7 4 3 3 4" xfId="50996"/>
    <cellStyle name="Output 7 4 3 3 5" xfId="50997"/>
    <cellStyle name="Output 7 4 3 3 6" xfId="50998"/>
    <cellStyle name="Output 7 4 3 3 7" xfId="50999"/>
    <cellStyle name="Output 7 4 3 4" xfId="51000"/>
    <cellStyle name="Output 7 4 3 5" xfId="51001"/>
    <cellStyle name="Output 7 4 3 6" xfId="51002"/>
    <cellStyle name="Output 7 4 3 7" xfId="51003"/>
    <cellStyle name="Output 7 4 3 8" xfId="51004"/>
    <cellStyle name="Output 7 4 4" xfId="51005"/>
    <cellStyle name="Output 7 4 4 2" xfId="51006"/>
    <cellStyle name="Output 7 4 4 2 2" xfId="51007"/>
    <cellStyle name="Output 7 4 4 2 2 2" xfId="51008"/>
    <cellStyle name="Output 7 4 4 2 2 3" xfId="51009"/>
    <cellStyle name="Output 7 4 4 2 2 4" xfId="51010"/>
    <cellStyle name="Output 7 4 4 2 2 5" xfId="51011"/>
    <cellStyle name="Output 7 4 4 2 2 6" xfId="51012"/>
    <cellStyle name="Output 7 4 4 2 2 7" xfId="51013"/>
    <cellStyle name="Output 7 4 4 2 2 8" xfId="51014"/>
    <cellStyle name="Output 7 4 4 2 3" xfId="51015"/>
    <cellStyle name="Output 7 4 4 2 3 2" xfId="51016"/>
    <cellStyle name="Output 7 4 4 2 4" xfId="51017"/>
    <cellStyle name="Output 7 4 4 2 5" xfId="51018"/>
    <cellStyle name="Output 7 4 4 2 6" xfId="51019"/>
    <cellStyle name="Output 7 4 4 2 7" xfId="51020"/>
    <cellStyle name="Output 7 4 4 3" xfId="51021"/>
    <cellStyle name="Output 7 4 4 3 2" xfId="51022"/>
    <cellStyle name="Output 7 4 4 3 3" xfId="51023"/>
    <cellStyle name="Output 7 4 4 3 4" xfId="51024"/>
    <cellStyle name="Output 7 4 4 3 5" xfId="51025"/>
    <cellStyle name="Output 7 4 4 3 6" xfId="51026"/>
    <cellStyle name="Output 7 4 4 3 7" xfId="51027"/>
    <cellStyle name="Output 7 4 4 4" xfId="51028"/>
    <cellStyle name="Output 7 4 4 5" xfId="51029"/>
    <cellStyle name="Output 7 4 4 6" xfId="51030"/>
    <cellStyle name="Output 7 4 4 7" xfId="51031"/>
    <cellStyle name="Output 7 4 4 8" xfId="51032"/>
    <cellStyle name="Output 7 4 5" xfId="51033"/>
    <cellStyle name="Output 7 4 5 2" xfId="51034"/>
    <cellStyle name="Output 7 4 5 2 2" xfId="51035"/>
    <cellStyle name="Output 7 4 5 2 3" xfId="51036"/>
    <cellStyle name="Output 7 4 5 2 4" xfId="51037"/>
    <cellStyle name="Output 7 4 5 2 5" xfId="51038"/>
    <cellStyle name="Output 7 4 5 2 6" xfId="51039"/>
    <cellStyle name="Output 7 4 5 2 7" xfId="51040"/>
    <cellStyle name="Output 7 4 5 2 8" xfId="51041"/>
    <cellStyle name="Output 7 4 5 3" xfId="51042"/>
    <cellStyle name="Output 7 4 5 3 2" xfId="51043"/>
    <cellStyle name="Output 7 4 5 4" xfId="51044"/>
    <cellStyle name="Output 7 4 5 5" xfId="51045"/>
    <cellStyle name="Output 7 4 5 6" xfId="51046"/>
    <cellStyle name="Output 7 4 5 7" xfId="51047"/>
    <cellStyle name="Output 7 4 6" xfId="51048"/>
    <cellStyle name="Output 7 4 6 2" xfId="51049"/>
    <cellStyle name="Output 7 4 6 3" xfId="51050"/>
    <cellStyle name="Output 7 4 6 4" xfId="51051"/>
    <cellStyle name="Output 7 4 6 5" xfId="51052"/>
    <cellStyle name="Output 7 4 6 6" xfId="51053"/>
    <cellStyle name="Output 7 4 6 7" xfId="51054"/>
    <cellStyle name="Output 7 4 7" xfId="51055"/>
    <cellStyle name="Output 7 4 8" xfId="51056"/>
    <cellStyle name="Output 7 4 9" xfId="51057"/>
    <cellStyle name="Output 7 5" xfId="51058"/>
    <cellStyle name="Output 7 5 2" xfId="51059"/>
    <cellStyle name="Output 7 5 2 2" xfId="51060"/>
    <cellStyle name="Output 7 5 2 2 2" xfId="51061"/>
    <cellStyle name="Output 7 5 2 2 3" xfId="51062"/>
    <cellStyle name="Output 7 5 2 2 4" xfId="51063"/>
    <cellStyle name="Output 7 5 2 2 5" xfId="51064"/>
    <cellStyle name="Output 7 5 2 2 6" xfId="51065"/>
    <cellStyle name="Output 7 5 2 2 7" xfId="51066"/>
    <cellStyle name="Output 7 5 2 2 8" xfId="51067"/>
    <cellStyle name="Output 7 5 2 3" xfId="51068"/>
    <cellStyle name="Output 7 5 2 3 2" xfId="51069"/>
    <cellStyle name="Output 7 5 2 4" xfId="51070"/>
    <cellStyle name="Output 7 5 2 5" xfId="51071"/>
    <cellStyle name="Output 7 5 2 6" xfId="51072"/>
    <cellStyle name="Output 7 5 2 7" xfId="51073"/>
    <cellStyle name="Output 7 5 3" xfId="51074"/>
    <cellStyle name="Output 7 5 3 2" xfId="51075"/>
    <cellStyle name="Output 7 5 3 3" xfId="51076"/>
    <cellStyle name="Output 7 5 3 4" xfId="51077"/>
    <cellStyle name="Output 7 5 3 5" xfId="51078"/>
    <cellStyle name="Output 7 5 3 6" xfId="51079"/>
    <cellStyle name="Output 7 5 3 7" xfId="51080"/>
    <cellStyle name="Output 7 5 4" xfId="51081"/>
    <cellStyle name="Output 7 5 5" xfId="51082"/>
    <cellStyle name="Output 7 5 6" xfId="51083"/>
    <cellStyle name="Output 7 5 7" xfId="51084"/>
    <cellStyle name="Output 7 5 8" xfId="51085"/>
    <cellStyle name="Output 7 6" xfId="51086"/>
    <cellStyle name="Output 7 6 2" xfId="51087"/>
    <cellStyle name="Output 7 6 2 2" xfId="51088"/>
    <cellStyle name="Output 7 6 2 2 2" xfId="51089"/>
    <cellStyle name="Output 7 6 2 2 3" xfId="51090"/>
    <cellStyle name="Output 7 6 2 2 4" xfId="51091"/>
    <cellStyle name="Output 7 6 2 2 5" xfId="51092"/>
    <cellStyle name="Output 7 6 2 2 6" xfId="51093"/>
    <cellStyle name="Output 7 6 2 2 7" xfId="51094"/>
    <cellStyle name="Output 7 6 2 2 8" xfId="51095"/>
    <cellStyle name="Output 7 6 2 3" xfId="51096"/>
    <cellStyle name="Output 7 6 2 3 2" xfId="51097"/>
    <cellStyle name="Output 7 6 2 4" xfId="51098"/>
    <cellStyle name="Output 7 6 2 5" xfId="51099"/>
    <cellStyle name="Output 7 6 2 6" xfId="51100"/>
    <cellStyle name="Output 7 6 2 7" xfId="51101"/>
    <cellStyle name="Output 7 6 3" xfId="51102"/>
    <cellStyle name="Output 7 6 3 2" xfId="51103"/>
    <cellStyle name="Output 7 6 3 3" xfId="51104"/>
    <cellStyle name="Output 7 6 3 4" xfId="51105"/>
    <cellStyle name="Output 7 6 3 5" xfId="51106"/>
    <cellStyle name="Output 7 6 3 6" xfId="51107"/>
    <cellStyle name="Output 7 6 3 7" xfId="51108"/>
    <cellStyle name="Output 7 6 4" xfId="51109"/>
    <cellStyle name="Output 7 6 5" xfId="51110"/>
    <cellStyle name="Output 7 6 6" xfId="51111"/>
    <cellStyle name="Output 7 6 7" xfId="51112"/>
    <cellStyle name="Output 7 6 8" xfId="51113"/>
    <cellStyle name="Output 7 7" xfId="51114"/>
    <cellStyle name="Output 7 7 2" xfId="51115"/>
    <cellStyle name="Output 7 7 2 2" xfId="51116"/>
    <cellStyle name="Output 7 7 2 2 2" xfId="51117"/>
    <cellStyle name="Output 7 7 2 2 3" xfId="51118"/>
    <cellStyle name="Output 7 7 2 2 4" xfId="51119"/>
    <cellStyle name="Output 7 7 2 2 5" xfId="51120"/>
    <cellStyle name="Output 7 7 2 2 6" xfId="51121"/>
    <cellStyle name="Output 7 7 2 2 7" xfId="51122"/>
    <cellStyle name="Output 7 7 2 2 8" xfId="51123"/>
    <cellStyle name="Output 7 7 2 3" xfId="51124"/>
    <cellStyle name="Output 7 7 2 3 2" xfId="51125"/>
    <cellStyle name="Output 7 7 2 4" xfId="51126"/>
    <cellStyle name="Output 7 7 2 5" xfId="51127"/>
    <cellStyle name="Output 7 7 2 6" xfId="51128"/>
    <cellStyle name="Output 7 7 2 7" xfId="51129"/>
    <cellStyle name="Output 7 7 3" xfId="51130"/>
    <cellStyle name="Output 7 7 3 2" xfId="51131"/>
    <cellStyle name="Output 7 7 3 3" xfId="51132"/>
    <cellStyle name="Output 7 7 3 4" xfId="51133"/>
    <cellStyle name="Output 7 7 3 5" xfId="51134"/>
    <cellStyle name="Output 7 7 3 6" xfId="51135"/>
    <cellStyle name="Output 7 7 3 7" xfId="51136"/>
    <cellStyle name="Output 7 7 4" xfId="51137"/>
    <cellStyle name="Output 7 7 5" xfId="51138"/>
    <cellStyle name="Output 7 7 6" xfId="51139"/>
    <cellStyle name="Output 7 7 7" xfId="51140"/>
    <cellStyle name="Output 7 7 8" xfId="51141"/>
    <cellStyle name="Output 7 8" xfId="51142"/>
    <cellStyle name="Output 7 8 2" xfId="51143"/>
    <cellStyle name="Output 7 8 2 2" xfId="51144"/>
    <cellStyle name="Output 7 8 2 3" xfId="51145"/>
    <cellStyle name="Output 7 8 2 4" xfId="51146"/>
    <cellStyle name="Output 7 8 2 5" xfId="51147"/>
    <cellStyle name="Output 7 8 2 6" xfId="51148"/>
    <cellStyle name="Output 7 8 2 7" xfId="51149"/>
    <cellStyle name="Output 7 8 2 8" xfId="51150"/>
    <cellStyle name="Output 7 8 3" xfId="51151"/>
    <cellStyle name="Output 7 8 3 2" xfId="51152"/>
    <cellStyle name="Output 7 8 4" xfId="51153"/>
    <cellStyle name="Output 7 8 5" xfId="51154"/>
    <cellStyle name="Output 7 8 6" xfId="51155"/>
    <cellStyle name="Output 7 8 7" xfId="51156"/>
    <cellStyle name="Output 7 9" xfId="51157"/>
    <cellStyle name="Output 7 9 2" xfId="51158"/>
    <cellStyle name="Output 7 9 3" xfId="51159"/>
    <cellStyle name="Output 7 9 4" xfId="51160"/>
    <cellStyle name="Output 7 9 5" xfId="51161"/>
    <cellStyle name="Output 7 9 6" xfId="51162"/>
    <cellStyle name="Output 7 9 7" xfId="51163"/>
    <cellStyle name="Output 8" xfId="51164"/>
    <cellStyle name="Output 8 10" xfId="51165"/>
    <cellStyle name="Output 8 11" xfId="51166"/>
    <cellStyle name="Output 8 12" xfId="51167"/>
    <cellStyle name="Output 8 13" xfId="51168"/>
    <cellStyle name="Output 8 14" xfId="51169"/>
    <cellStyle name="Output 8 2" xfId="51170"/>
    <cellStyle name="Output 8 2 10" xfId="51171"/>
    <cellStyle name="Output 8 2 11" xfId="51172"/>
    <cellStyle name="Output 8 2 12" xfId="51173"/>
    <cellStyle name="Output 8 2 2" xfId="51174"/>
    <cellStyle name="Output 8 2 2 10" xfId="51175"/>
    <cellStyle name="Output 8 2 2 11" xfId="51176"/>
    <cellStyle name="Output 8 2 2 2" xfId="51177"/>
    <cellStyle name="Output 8 2 2 2 2" xfId="51178"/>
    <cellStyle name="Output 8 2 2 2 2 2" xfId="51179"/>
    <cellStyle name="Output 8 2 2 2 2 2 2" xfId="51180"/>
    <cellStyle name="Output 8 2 2 2 2 2 3" xfId="51181"/>
    <cellStyle name="Output 8 2 2 2 2 2 4" xfId="51182"/>
    <cellStyle name="Output 8 2 2 2 2 2 5" xfId="51183"/>
    <cellStyle name="Output 8 2 2 2 2 2 6" xfId="51184"/>
    <cellStyle name="Output 8 2 2 2 2 2 7" xfId="51185"/>
    <cellStyle name="Output 8 2 2 2 2 2 8" xfId="51186"/>
    <cellStyle name="Output 8 2 2 2 2 3" xfId="51187"/>
    <cellStyle name="Output 8 2 2 2 2 3 2" xfId="51188"/>
    <cellStyle name="Output 8 2 2 2 2 4" xfId="51189"/>
    <cellStyle name="Output 8 2 2 2 2 5" xfId="51190"/>
    <cellStyle name="Output 8 2 2 2 2 6" xfId="51191"/>
    <cellStyle name="Output 8 2 2 2 2 7" xfId="51192"/>
    <cellStyle name="Output 8 2 2 2 3" xfId="51193"/>
    <cellStyle name="Output 8 2 2 2 3 2" xfId="51194"/>
    <cellStyle name="Output 8 2 2 2 3 3" xfId="51195"/>
    <cellStyle name="Output 8 2 2 2 3 4" xfId="51196"/>
    <cellStyle name="Output 8 2 2 2 3 5" xfId="51197"/>
    <cellStyle name="Output 8 2 2 2 3 6" xfId="51198"/>
    <cellStyle name="Output 8 2 2 2 3 7" xfId="51199"/>
    <cellStyle name="Output 8 2 2 2 4" xfId="51200"/>
    <cellStyle name="Output 8 2 2 2 5" xfId="51201"/>
    <cellStyle name="Output 8 2 2 2 6" xfId="51202"/>
    <cellStyle name="Output 8 2 2 2 7" xfId="51203"/>
    <cellStyle name="Output 8 2 2 2 8" xfId="51204"/>
    <cellStyle name="Output 8 2 2 3" xfId="51205"/>
    <cellStyle name="Output 8 2 2 3 2" xfId="51206"/>
    <cellStyle name="Output 8 2 2 3 2 2" xfId="51207"/>
    <cellStyle name="Output 8 2 2 3 2 2 2" xfId="51208"/>
    <cellStyle name="Output 8 2 2 3 2 2 3" xfId="51209"/>
    <cellStyle name="Output 8 2 2 3 2 2 4" xfId="51210"/>
    <cellStyle name="Output 8 2 2 3 2 2 5" xfId="51211"/>
    <cellStyle name="Output 8 2 2 3 2 2 6" xfId="51212"/>
    <cellStyle name="Output 8 2 2 3 2 2 7" xfId="51213"/>
    <cellStyle name="Output 8 2 2 3 2 2 8" xfId="51214"/>
    <cellStyle name="Output 8 2 2 3 2 3" xfId="51215"/>
    <cellStyle name="Output 8 2 2 3 2 3 2" xfId="51216"/>
    <cellStyle name="Output 8 2 2 3 2 4" xfId="51217"/>
    <cellStyle name="Output 8 2 2 3 2 5" xfId="51218"/>
    <cellStyle name="Output 8 2 2 3 2 6" xfId="51219"/>
    <cellStyle name="Output 8 2 2 3 2 7" xfId="51220"/>
    <cellStyle name="Output 8 2 2 3 3" xfId="51221"/>
    <cellStyle name="Output 8 2 2 3 3 2" xfId="51222"/>
    <cellStyle name="Output 8 2 2 3 3 3" xfId="51223"/>
    <cellStyle name="Output 8 2 2 3 3 4" xfId="51224"/>
    <cellStyle name="Output 8 2 2 3 3 5" xfId="51225"/>
    <cellStyle name="Output 8 2 2 3 3 6" xfId="51226"/>
    <cellStyle name="Output 8 2 2 3 3 7" xfId="51227"/>
    <cellStyle name="Output 8 2 2 3 4" xfId="51228"/>
    <cellStyle name="Output 8 2 2 3 5" xfId="51229"/>
    <cellStyle name="Output 8 2 2 3 6" xfId="51230"/>
    <cellStyle name="Output 8 2 2 3 7" xfId="51231"/>
    <cellStyle name="Output 8 2 2 3 8" xfId="51232"/>
    <cellStyle name="Output 8 2 2 4" xfId="51233"/>
    <cellStyle name="Output 8 2 2 4 2" xfId="51234"/>
    <cellStyle name="Output 8 2 2 4 2 2" xfId="51235"/>
    <cellStyle name="Output 8 2 2 4 2 2 2" xfId="51236"/>
    <cellStyle name="Output 8 2 2 4 2 2 3" xfId="51237"/>
    <cellStyle name="Output 8 2 2 4 2 2 4" xfId="51238"/>
    <cellStyle name="Output 8 2 2 4 2 2 5" xfId="51239"/>
    <cellStyle name="Output 8 2 2 4 2 2 6" xfId="51240"/>
    <cellStyle name="Output 8 2 2 4 2 2 7" xfId="51241"/>
    <cellStyle name="Output 8 2 2 4 2 2 8" xfId="51242"/>
    <cellStyle name="Output 8 2 2 4 2 3" xfId="51243"/>
    <cellStyle name="Output 8 2 2 4 2 3 2" xfId="51244"/>
    <cellStyle name="Output 8 2 2 4 2 4" xfId="51245"/>
    <cellStyle name="Output 8 2 2 4 2 5" xfId="51246"/>
    <cellStyle name="Output 8 2 2 4 2 6" xfId="51247"/>
    <cellStyle name="Output 8 2 2 4 2 7" xfId="51248"/>
    <cellStyle name="Output 8 2 2 4 3" xfId="51249"/>
    <cellStyle name="Output 8 2 2 4 3 2" xfId="51250"/>
    <cellStyle name="Output 8 2 2 4 3 3" xfId="51251"/>
    <cellStyle name="Output 8 2 2 4 3 4" xfId="51252"/>
    <cellStyle name="Output 8 2 2 4 3 5" xfId="51253"/>
    <cellStyle name="Output 8 2 2 4 3 6" xfId="51254"/>
    <cellStyle name="Output 8 2 2 4 3 7" xfId="51255"/>
    <cellStyle name="Output 8 2 2 4 4" xfId="51256"/>
    <cellStyle name="Output 8 2 2 4 5" xfId="51257"/>
    <cellStyle name="Output 8 2 2 4 6" xfId="51258"/>
    <cellStyle name="Output 8 2 2 4 7" xfId="51259"/>
    <cellStyle name="Output 8 2 2 4 8" xfId="51260"/>
    <cellStyle name="Output 8 2 2 5" xfId="51261"/>
    <cellStyle name="Output 8 2 2 5 2" xfId="51262"/>
    <cellStyle name="Output 8 2 2 5 2 2" xfId="51263"/>
    <cellStyle name="Output 8 2 2 5 2 3" xfId="51264"/>
    <cellStyle name="Output 8 2 2 5 2 4" xfId="51265"/>
    <cellStyle name="Output 8 2 2 5 2 5" xfId="51266"/>
    <cellStyle name="Output 8 2 2 5 2 6" xfId="51267"/>
    <cellStyle name="Output 8 2 2 5 2 7" xfId="51268"/>
    <cellStyle name="Output 8 2 2 5 2 8" xfId="51269"/>
    <cellStyle name="Output 8 2 2 5 3" xfId="51270"/>
    <cellStyle name="Output 8 2 2 5 3 2" xfId="51271"/>
    <cellStyle name="Output 8 2 2 5 4" xfId="51272"/>
    <cellStyle name="Output 8 2 2 5 5" xfId="51273"/>
    <cellStyle name="Output 8 2 2 5 6" xfId="51274"/>
    <cellStyle name="Output 8 2 2 5 7" xfId="51275"/>
    <cellStyle name="Output 8 2 2 6" xfId="51276"/>
    <cellStyle name="Output 8 2 2 6 2" xfId="51277"/>
    <cellStyle name="Output 8 2 2 6 3" xfId="51278"/>
    <cellStyle name="Output 8 2 2 6 4" xfId="51279"/>
    <cellStyle name="Output 8 2 2 6 5" xfId="51280"/>
    <cellStyle name="Output 8 2 2 6 6" xfId="51281"/>
    <cellStyle name="Output 8 2 2 6 7" xfId="51282"/>
    <cellStyle name="Output 8 2 2 7" xfId="51283"/>
    <cellStyle name="Output 8 2 2 8" xfId="51284"/>
    <cellStyle name="Output 8 2 2 9" xfId="51285"/>
    <cellStyle name="Output 8 2 3" xfId="51286"/>
    <cellStyle name="Output 8 2 3 2" xfId="51287"/>
    <cellStyle name="Output 8 2 3 2 2" xfId="51288"/>
    <cellStyle name="Output 8 2 3 2 2 2" xfId="51289"/>
    <cellStyle name="Output 8 2 3 2 2 3" xfId="51290"/>
    <cellStyle name="Output 8 2 3 2 2 4" xfId="51291"/>
    <cellStyle name="Output 8 2 3 2 2 5" xfId="51292"/>
    <cellStyle name="Output 8 2 3 2 2 6" xfId="51293"/>
    <cellStyle name="Output 8 2 3 2 2 7" xfId="51294"/>
    <cellStyle name="Output 8 2 3 2 2 8" xfId="51295"/>
    <cellStyle name="Output 8 2 3 2 3" xfId="51296"/>
    <cellStyle name="Output 8 2 3 2 3 2" xfId="51297"/>
    <cellStyle name="Output 8 2 3 2 4" xfId="51298"/>
    <cellStyle name="Output 8 2 3 2 5" xfId="51299"/>
    <cellStyle name="Output 8 2 3 2 6" xfId="51300"/>
    <cellStyle name="Output 8 2 3 2 7" xfId="51301"/>
    <cellStyle name="Output 8 2 3 3" xfId="51302"/>
    <cellStyle name="Output 8 2 3 3 2" xfId="51303"/>
    <cellStyle name="Output 8 2 3 3 3" xfId="51304"/>
    <cellStyle name="Output 8 2 3 3 4" xfId="51305"/>
    <cellStyle name="Output 8 2 3 3 5" xfId="51306"/>
    <cellStyle name="Output 8 2 3 3 6" xfId="51307"/>
    <cellStyle name="Output 8 2 3 3 7" xfId="51308"/>
    <cellStyle name="Output 8 2 3 4" xfId="51309"/>
    <cellStyle name="Output 8 2 3 5" xfId="51310"/>
    <cellStyle name="Output 8 2 3 6" xfId="51311"/>
    <cellStyle name="Output 8 2 3 7" xfId="51312"/>
    <cellStyle name="Output 8 2 3 8" xfId="51313"/>
    <cellStyle name="Output 8 2 4" xfId="51314"/>
    <cellStyle name="Output 8 2 4 2" xfId="51315"/>
    <cellStyle name="Output 8 2 4 2 2" xfId="51316"/>
    <cellStyle name="Output 8 2 4 2 2 2" xfId="51317"/>
    <cellStyle name="Output 8 2 4 2 2 3" xfId="51318"/>
    <cellStyle name="Output 8 2 4 2 2 4" xfId="51319"/>
    <cellStyle name="Output 8 2 4 2 2 5" xfId="51320"/>
    <cellStyle name="Output 8 2 4 2 2 6" xfId="51321"/>
    <cellStyle name="Output 8 2 4 2 2 7" xfId="51322"/>
    <cellStyle name="Output 8 2 4 2 2 8" xfId="51323"/>
    <cellStyle name="Output 8 2 4 2 3" xfId="51324"/>
    <cellStyle name="Output 8 2 4 2 3 2" xfId="51325"/>
    <cellStyle name="Output 8 2 4 2 4" xfId="51326"/>
    <cellStyle name="Output 8 2 4 2 5" xfId="51327"/>
    <cellStyle name="Output 8 2 4 2 6" xfId="51328"/>
    <cellStyle name="Output 8 2 4 2 7" xfId="51329"/>
    <cellStyle name="Output 8 2 4 3" xfId="51330"/>
    <cellStyle name="Output 8 2 4 3 2" xfId="51331"/>
    <cellStyle name="Output 8 2 4 3 3" xfId="51332"/>
    <cellStyle name="Output 8 2 4 3 4" xfId="51333"/>
    <cellStyle name="Output 8 2 4 3 5" xfId="51334"/>
    <cellStyle name="Output 8 2 4 3 6" xfId="51335"/>
    <cellStyle name="Output 8 2 4 3 7" xfId="51336"/>
    <cellStyle name="Output 8 2 4 4" xfId="51337"/>
    <cellStyle name="Output 8 2 4 5" xfId="51338"/>
    <cellStyle name="Output 8 2 4 6" xfId="51339"/>
    <cellStyle name="Output 8 2 4 7" xfId="51340"/>
    <cellStyle name="Output 8 2 4 8" xfId="51341"/>
    <cellStyle name="Output 8 2 5" xfId="51342"/>
    <cellStyle name="Output 8 2 5 2" xfId="51343"/>
    <cellStyle name="Output 8 2 5 2 2" xfId="51344"/>
    <cellStyle name="Output 8 2 5 2 2 2" xfId="51345"/>
    <cellStyle name="Output 8 2 5 2 2 3" xfId="51346"/>
    <cellStyle name="Output 8 2 5 2 2 4" xfId="51347"/>
    <cellStyle name="Output 8 2 5 2 2 5" xfId="51348"/>
    <cellStyle name="Output 8 2 5 2 2 6" xfId="51349"/>
    <cellStyle name="Output 8 2 5 2 2 7" xfId="51350"/>
    <cellStyle name="Output 8 2 5 2 2 8" xfId="51351"/>
    <cellStyle name="Output 8 2 5 2 3" xfId="51352"/>
    <cellStyle name="Output 8 2 5 2 3 2" xfId="51353"/>
    <cellStyle name="Output 8 2 5 2 4" xfId="51354"/>
    <cellStyle name="Output 8 2 5 2 5" xfId="51355"/>
    <cellStyle name="Output 8 2 5 2 6" xfId="51356"/>
    <cellStyle name="Output 8 2 5 2 7" xfId="51357"/>
    <cellStyle name="Output 8 2 5 3" xfId="51358"/>
    <cellStyle name="Output 8 2 5 3 2" xfId="51359"/>
    <cellStyle name="Output 8 2 5 3 3" xfId="51360"/>
    <cellStyle name="Output 8 2 5 3 4" xfId="51361"/>
    <cellStyle name="Output 8 2 5 3 5" xfId="51362"/>
    <cellStyle name="Output 8 2 5 3 6" xfId="51363"/>
    <cellStyle name="Output 8 2 5 3 7" xfId="51364"/>
    <cellStyle name="Output 8 2 5 4" xfId="51365"/>
    <cellStyle name="Output 8 2 5 5" xfId="51366"/>
    <cellStyle name="Output 8 2 5 6" xfId="51367"/>
    <cellStyle name="Output 8 2 5 7" xfId="51368"/>
    <cellStyle name="Output 8 2 5 8" xfId="51369"/>
    <cellStyle name="Output 8 2 6" xfId="51370"/>
    <cellStyle name="Output 8 2 6 2" xfId="51371"/>
    <cellStyle name="Output 8 2 6 2 2" xfId="51372"/>
    <cellStyle name="Output 8 2 6 2 3" xfId="51373"/>
    <cellStyle name="Output 8 2 6 2 4" xfId="51374"/>
    <cellStyle name="Output 8 2 6 2 5" xfId="51375"/>
    <cellStyle name="Output 8 2 6 2 6" xfId="51376"/>
    <cellStyle name="Output 8 2 6 2 7" xfId="51377"/>
    <cellStyle name="Output 8 2 6 2 8" xfId="51378"/>
    <cellStyle name="Output 8 2 6 3" xfId="51379"/>
    <cellStyle name="Output 8 2 6 3 2" xfId="51380"/>
    <cellStyle name="Output 8 2 6 4" xfId="51381"/>
    <cellStyle name="Output 8 2 6 5" xfId="51382"/>
    <cellStyle name="Output 8 2 6 6" xfId="51383"/>
    <cellStyle name="Output 8 2 6 7" xfId="51384"/>
    <cellStyle name="Output 8 2 7" xfId="51385"/>
    <cellStyle name="Output 8 2 7 2" xfId="51386"/>
    <cellStyle name="Output 8 2 7 3" xfId="51387"/>
    <cellStyle name="Output 8 2 7 4" xfId="51388"/>
    <cellStyle name="Output 8 2 7 5" xfId="51389"/>
    <cellStyle name="Output 8 2 7 6" xfId="51390"/>
    <cellStyle name="Output 8 2 7 7" xfId="51391"/>
    <cellStyle name="Output 8 2 8" xfId="51392"/>
    <cellStyle name="Output 8 2 9" xfId="51393"/>
    <cellStyle name="Output 8 3" xfId="51394"/>
    <cellStyle name="Output 8 3 10" xfId="51395"/>
    <cellStyle name="Output 8 3 11" xfId="51396"/>
    <cellStyle name="Output 8 3 2" xfId="51397"/>
    <cellStyle name="Output 8 3 2 2" xfId="51398"/>
    <cellStyle name="Output 8 3 2 2 2" xfId="51399"/>
    <cellStyle name="Output 8 3 2 2 2 2" xfId="51400"/>
    <cellStyle name="Output 8 3 2 2 2 3" xfId="51401"/>
    <cellStyle name="Output 8 3 2 2 2 4" xfId="51402"/>
    <cellStyle name="Output 8 3 2 2 2 5" xfId="51403"/>
    <cellStyle name="Output 8 3 2 2 2 6" xfId="51404"/>
    <cellStyle name="Output 8 3 2 2 2 7" xfId="51405"/>
    <cellStyle name="Output 8 3 2 2 2 8" xfId="51406"/>
    <cellStyle name="Output 8 3 2 2 3" xfId="51407"/>
    <cellStyle name="Output 8 3 2 2 3 2" xfId="51408"/>
    <cellStyle name="Output 8 3 2 2 4" xfId="51409"/>
    <cellStyle name="Output 8 3 2 2 5" xfId="51410"/>
    <cellStyle name="Output 8 3 2 2 6" xfId="51411"/>
    <cellStyle name="Output 8 3 2 2 7" xfId="51412"/>
    <cellStyle name="Output 8 3 2 3" xfId="51413"/>
    <cellStyle name="Output 8 3 2 3 2" xfId="51414"/>
    <cellStyle name="Output 8 3 2 3 3" xfId="51415"/>
    <cellStyle name="Output 8 3 2 3 4" xfId="51416"/>
    <cellStyle name="Output 8 3 2 3 5" xfId="51417"/>
    <cellStyle name="Output 8 3 2 3 6" xfId="51418"/>
    <cellStyle name="Output 8 3 2 3 7" xfId="51419"/>
    <cellStyle name="Output 8 3 2 4" xfId="51420"/>
    <cellStyle name="Output 8 3 2 5" xfId="51421"/>
    <cellStyle name="Output 8 3 2 6" xfId="51422"/>
    <cellStyle name="Output 8 3 2 7" xfId="51423"/>
    <cellStyle name="Output 8 3 2 8" xfId="51424"/>
    <cellStyle name="Output 8 3 3" xfId="51425"/>
    <cellStyle name="Output 8 3 3 2" xfId="51426"/>
    <cellStyle name="Output 8 3 3 2 2" xfId="51427"/>
    <cellStyle name="Output 8 3 3 2 2 2" xfId="51428"/>
    <cellStyle name="Output 8 3 3 2 2 3" xfId="51429"/>
    <cellStyle name="Output 8 3 3 2 2 4" xfId="51430"/>
    <cellStyle name="Output 8 3 3 2 2 5" xfId="51431"/>
    <cellStyle name="Output 8 3 3 2 2 6" xfId="51432"/>
    <cellStyle name="Output 8 3 3 2 2 7" xfId="51433"/>
    <cellStyle name="Output 8 3 3 2 2 8" xfId="51434"/>
    <cellStyle name="Output 8 3 3 2 3" xfId="51435"/>
    <cellStyle name="Output 8 3 3 2 3 2" xfId="51436"/>
    <cellStyle name="Output 8 3 3 2 4" xfId="51437"/>
    <cellStyle name="Output 8 3 3 2 5" xfId="51438"/>
    <cellStyle name="Output 8 3 3 2 6" xfId="51439"/>
    <cellStyle name="Output 8 3 3 2 7" xfId="51440"/>
    <cellStyle name="Output 8 3 3 3" xfId="51441"/>
    <cellStyle name="Output 8 3 3 3 2" xfId="51442"/>
    <cellStyle name="Output 8 3 3 3 3" xfId="51443"/>
    <cellStyle name="Output 8 3 3 3 4" xfId="51444"/>
    <cellStyle name="Output 8 3 3 3 5" xfId="51445"/>
    <cellStyle name="Output 8 3 3 3 6" xfId="51446"/>
    <cellStyle name="Output 8 3 3 3 7" xfId="51447"/>
    <cellStyle name="Output 8 3 3 4" xfId="51448"/>
    <cellStyle name="Output 8 3 3 5" xfId="51449"/>
    <cellStyle name="Output 8 3 3 6" xfId="51450"/>
    <cellStyle name="Output 8 3 3 7" xfId="51451"/>
    <cellStyle name="Output 8 3 3 8" xfId="51452"/>
    <cellStyle name="Output 8 3 4" xfId="51453"/>
    <cellStyle name="Output 8 3 4 2" xfId="51454"/>
    <cellStyle name="Output 8 3 4 2 2" xfId="51455"/>
    <cellStyle name="Output 8 3 4 2 2 2" xfId="51456"/>
    <cellStyle name="Output 8 3 4 2 2 3" xfId="51457"/>
    <cellStyle name="Output 8 3 4 2 2 4" xfId="51458"/>
    <cellStyle name="Output 8 3 4 2 2 5" xfId="51459"/>
    <cellStyle name="Output 8 3 4 2 2 6" xfId="51460"/>
    <cellStyle name="Output 8 3 4 2 2 7" xfId="51461"/>
    <cellStyle name="Output 8 3 4 2 2 8" xfId="51462"/>
    <cellStyle name="Output 8 3 4 2 3" xfId="51463"/>
    <cellStyle name="Output 8 3 4 2 3 2" xfId="51464"/>
    <cellStyle name="Output 8 3 4 2 4" xfId="51465"/>
    <cellStyle name="Output 8 3 4 2 5" xfId="51466"/>
    <cellStyle name="Output 8 3 4 2 6" xfId="51467"/>
    <cellStyle name="Output 8 3 4 2 7" xfId="51468"/>
    <cellStyle name="Output 8 3 4 3" xfId="51469"/>
    <cellStyle name="Output 8 3 4 3 2" xfId="51470"/>
    <cellStyle name="Output 8 3 4 3 3" xfId="51471"/>
    <cellStyle name="Output 8 3 4 3 4" xfId="51472"/>
    <cellStyle name="Output 8 3 4 3 5" xfId="51473"/>
    <cellStyle name="Output 8 3 4 3 6" xfId="51474"/>
    <cellStyle name="Output 8 3 4 3 7" xfId="51475"/>
    <cellStyle name="Output 8 3 4 4" xfId="51476"/>
    <cellStyle name="Output 8 3 4 5" xfId="51477"/>
    <cellStyle name="Output 8 3 4 6" xfId="51478"/>
    <cellStyle name="Output 8 3 4 7" xfId="51479"/>
    <cellStyle name="Output 8 3 4 8" xfId="51480"/>
    <cellStyle name="Output 8 3 5" xfId="51481"/>
    <cellStyle name="Output 8 3 5 2" xfId="51482"/>
    <cellStyle name="Output 8 3 5 2 2" xfId="51483"/>
    <cellStyle name="Output 8 3 5 2 3" xfId="51484"/>
    <cellStyle name="Output 8 3 5 2 4" xfId="51485"/>
    <cellStyle name="Output 8 3 5 2 5" xfId="51486"/>
    <cellStyle name="Output 8 3 5 2 6" xfId="51487"/>
    <cellStyle name="Output 8 3 5 2 7" xfId="51488"/>
    <cellStyle name="Output 8 3 5 2 8" xfId="51489"/>
    <cellStyle name="Output 8 3 5 3" xfId="51490"/>
    <cellStyle name="Output 8 3 5 3 2" xfId="51491"/>
    <cellStyle name="Output 8 3 5 4" xfId="51492"/>
    <cellStyle name="Output 8 3 5 5" xfId="51493"/>
    <cellStyle name="Output 8 3 5 6" xfId="51494"/>
    <cellStyle name="Output 8 3 5 7" xfId="51495"/>
    <cellStyle name="Output 8 3 6" xfId="51496"/>
    <cellStyle name="Output 8 3 6 2" xfId="51497"/>
    <cellStyle name="Output 8 3 6 3" xfId="51498"/>
    <cellStyle name="Output 8 3 6 4" xfId="51499"/>
    <cellStyle name="Output 8 3 6 5" xfId="51500"/>
    <cellStyle name="Output 8 3 6 6" xfId="51501"/>
    <cellStyle name="Output 8 3 6 7" xfId="51502"/>
    <cellStyle name="Output 8 3 7" xfId="51503"/>
    <cellStyle name="Output 8 3 8" xfId="51504"/>
    <cellStyle name="Output 8 3 9" xfId="51505"/>
    <cellStyle name="Output 8 4" xfId="51506"/>
    <cellStyle name="Output 8 4 10" xfId="51507"/>
    <cellStyle name="Output 8 4 11" xfId="51508"/>
    <cellStyle name="Output 8 4 2" xfId="51509"/>
    <cellStyle name="Output 8 4 2 2" xfId="51510"/>
    <cellStyle name="Output 8 4 2 2 2" xfId="51511"/>
    <cellStyle name="Output 8 4 2 2 2 2" xfId="51512"/>
    <cellStyle name="Output 8 4 2 2 2 3" xfId="51513"/>
    <cellStyle name="Output 8 4 2 2 2 4" xfId="51514"/>
    <cellStyle name="Output 8 4 2 2 2 5" xfId="51515"/>
    <cellStyle name="Output 8 4 2 2 2 6" xfId="51516"/>
    <cellStyle name="Output 8 4 2 2 2 7" xfId="51517"/>
    <cellStyle name="Output 8 4 2 2 2 8" xfId="51518"/>
    <cellStyle name="Output 8 4 2 2 3" xfId="51519"/>
    <cellStyle name="Output 8 4 2 2 3 2" xfId="51520"/>
    <cellStyle name="Output 8 4 2 2 4" xfId="51521"/>
    <cellStyle name="Output 8 4 2 2 5" xfId="51522"/>
    <cellStyle name="Output 8 4 2 2 6" xfId="51523"/>
    <cellStyle name="Output 8 4 2 2 7" xfId="51524"/>
    <cellStyle name="Output 8 4 2 3" xfId="51525"/>
    <cellStyle name="Output 8 4 2 3 2" xfId="51526"/>
    <cellStyle name="Output 8 4 2 3 3" xfId="51527"/>
    <cellStyle name="Output 8 4 2 3 4" xfId="51528"/>
    <cellStyle name="Output 8 4 2 3 5" xfId="51529"/>
    <cellStyle name="Output 8 4 2 3 6" xfId="51530"/>
    <cellStyle name="Output 8 4 2 3 7" xfId="51531"/>
    <cellStyle name="Output 8 4 2 4" xfId="51532"/>
    <cellStyle name="Output 8 4 2 5" xfId="51533"/>
    <cellStyle name="Output 8 4 2 6" xfId="51534"/>
    <cellStyle name="Output 8 4 2 7" xfId="51535"/>
    <cellStyle name="Output 8 4 2 8" xfId="51536"/>
    <cellStyle name="Output 8 4 3" xfId="51537"/>
    <cellStyle name="Output 8 4 3 2" xfId="51538"/>
    <cellStyle name="Output 8 4 3 2 2" xfId="51539"/>
    <cellStyle name="Output 8 4 3 2 2 2" xfId="51540"/>
    <cellStyle name="Output 8 4 3 2 2 3" xfId="51541"/>
    <cellStyle name="Output 8 4 3 2 2 4" xfId="51542"/>
    <cellStyle name="Output 8 4 3 2 2 5" xfId="51543"/>
    <cellStyle name="Output 8 4 3 2 2 6" xfId="51544"/>
    <cellStyle name="Output 8 4 3 2 2 7" xfId="51545"/>
    <cellStyle name="Output 8 4 3 2 2 8" xfId="51546"/>
    <cellStyle name="Output 8 4 3 2 3" xfId="51547"/>
    <cellStyle name="Output 8 4 3 2 3 2" xfId="51548"/>
    <cellStyle name="Output 8 4 3 2 4" xfId="51549"/>
    <cellStyle name="Output 8 4 3 2 5" xfId="51550"/>
    <cellStyle name="Output 8 4 3 2 6" xfId="51551"/>
    <cellStyle name="Output 8 4 3 2 7" xfId="51552"/>
    <cellStyle name="Output 8 4 3 3" xfId="51553"/>
    <cellStyle name="Output 8 4 3 3 2" xfId="51554"/>
    <cellStyle name="Output 8 4 3 3 3" xfId="51555"/>
    <cellStyle name="Output 8 4 3 3 4" xfId="51556"/>
    <cellStyle name="Output 8 4 3 3 5" xfId="51557"/>
    <cellStyle name="Output 8 4 3 3 6" xfId="51558"/>
    <cellStyle name="Output 8 4 3 3 7" xfId="51559"/>
    <cellStyle name="Output 8 4 3 4" xfId="51560"/>
    <cellStyle name="Output 8 4 3 5" xfId="51561"/>
    <cellStyle name="Output 8 4 3 6" xfId="51562"/>
    <cellStyle name="Output 8 4 3 7" xfId="51563"/>
    <cellStyle name="Output 8 4 3 8" xfId="51564"/>
    <cellStyle name="Output 8 4 4" xfId="51565"/>
    <cellStyle name="Output 8 4 4 2" xfId="51566"/>
    <cellStyle name="Output 8 4 4 2 2" xfId="51567"/>
    <cellStyle name="Output 8 4 4 2 2 2" xfId="51568"/>
    <cellStyle name="Output 8 4 4 2 2 3" xfId="51569"/>
    <cellStyle name="Output 8 4 4 2 2 4" xfId="51570"/>
    <cellStyle name="Output 8 4 4 2 2 5" xfId="51571"/>
    <cellStyle name="Output 8 4 4 2 2 6" xfId="51572"/>
    <cellStyle name="Output 8 4 4 2 2 7" xfId="51573"/>
    <cellStyle name="Output 8 4 4 2 2 8" xfId="51574"/>
    <cellStyle name="Output 8 4 4 2 3" xfId="51575"/>
    <cellStyle name="Output 8 4 4 2 3 2" xfId="51576"/>
    <cellStyle name="Output 8 4 4 2 4" xfId="51577"/>
    <cellStyle name="Output 8 4 4 2 5" xfId="51578"/>
    <cellStyle name="Output 8 4 4 2 6" xfId="51579"/>
    <cellStyle name="Output 8 4 4 2 7" xfId="51580"/>
    <cellStyle name="Output 8 4 4 3" xfId="51581"/>
    <cellStyle name="Output 8 4 4 3 2" xfId="51582"/>
    <cellStyle name="Output 8 4 4 3 3" xfId="51583"/>
    <cellStyle name="Output 8 4 4 3 4" xfId="51584"/>
    <cellStyle name="Output 8 4 4 3 5" xfId="51585"/>
    <cellStyle name="Output 8 4 4 3 6" xfId="51586"/>
    <cellStyle name="Output 8 4 4 3 7" xfId="51587"/>
    <cellStyle name="Output 8 4 4 4" xfId="51588"/>
    <cellStyle name="Output 8 4 4 5" xfId="51589"/>
    <cellStyle name="Output 8 4 4 6" xfId="51590"/>
    <cellStyle name="Output 8 4 4 7" xfId="51591"/>
    <cellStyle name="Output 8 4 4 8" xfId="51592"/>
    <cellStyle name="Output 8 4 5" xfId="51593"/>
    <cellStyle name="Output 8 4 5 2" xfId="51594"/>
    <cellStyle name="Output 8 4 5 2 2" xfId="51595"/>
    <cellStyle name="Output 8 4 5 2 3" xfId="51596"/>
    <cellStyle name="Output 8 4 5 2 4" xfId="51597"/>
    <cellStyle name="Output 8 4 5 2 5" xfId="51598"/>
    <cellStyle name="Output 8 4 5 2 6" xfId="51599"/>
    <cellStyle name="Output 8 4 5 2 7" xfId="51600"/>
    <cellStyle name="Output 8 4 5 2 8" xfId="51601"/>
    <cellStyle name="Output 8 4 5 3" xfId="51602"/>
    <cellStyle name="Output 8 4 5 3 2" xfId="51603"/>
    <cellStyle name="Output 8 4 5 4" xfId="51604"/>
    <cellStyle name="Output 8 4 5 5" xfId="51605"/>
    <cellStyle name="Output 8 4 5 6" xfId="51606"/>
    <cellStyle name="Output 8 4 5 7" xfId="51607"/>
    <cellStyle name="Output 8 4 6" xfId="51608"/>
    <cellStyle name="Output 8 4 6 2" xfId="51609"/>
    <cellStyle name="Output 8 4 6 3" xfId="51610"/>
    <cellStyle name="Output 8 4 6 4" xfId="51611"/>
    <cellStyle name="Output 8 4 6 5" xfId="51612"/>
    <cellStyle name="Output 8 4 6 6" xfId="51613"/>
    <cellStyle name="Output 8 4 6 7" xfId="51614"/>
    <cellStyle name="Output 8 4 7" xfId="51615"/>
    <cellStyle name="Output 8 4 8" xfId="51616"/>
    <cellStyle name="Output 8 4 9" xfId="51617"/>
    <cellStyle name="Output 8 5" xfId="51618"/>
    <cellStyle name="Output 8 5 2" xfId="51619"/>
    <cellStyle name="Output 8 5 2 2" xfId="51620"/>
    <cellStyle name="Output 8 5 2 2 2" xfId="51621"/>
    <cellStyle name="Output 8 5 2 2 3" xfId="51622"/>
    <cellStyle name="Output 8 5 2 2 4" xfId="51623"/>
    <cellStyle name="Output 8 5 2 2 5" xfId="51624"/>
    <cellStyle name="Output 8 5 2 2 6" xfId="51625"/>
    <cellStyle name="Output 8 5 2 2 7" xfId="51626"/>
    <cellStyle name="Output 8 5 2 2 8" xfId="51627"/>
    <cellStyle name="Output 8 5 2 3" xfId="51628"/>
    <cellStyle name="Output 8 5 2 3 2" xfId="51629"/>
    <cellStyle name="Output 8 5 2 4" xfId="51630"/>
    <cellStyle name="Output 8 5 2 5" xfId="51631"/>
    <cellStyle name="Output 8 5 2 6" xfId="51632"/>
    <cellStyle name="Output 8 5 2 7" xfId="51633"/>
    <cellStyle name="Output 8 5 3" xfId="51634"/>
    <cellStyle name="Output 8 5 3 2" xfId="51635"/>
    <cellStyle name="Output 8 5 3 3" xfId="51636"/>
    <cellStyle name="Output 8 5 3 4" xfId="51637"/>
    <cellStyle name="Output 8 5 3 5" xfId="51638"/>
    <cellStyle name="Output 8 5 3 6" xfId="51639"/>
    <cellStyle name="Output 8 5 3 7" xfId="51640"/>
    <cellStyle name="Output 8 5 4" xfId="51641"/>
    <cellStyle name="Output 8 5 5" xfId="51642"/>
    <cellStyle name="Output 8 5 6" xfId="51643"/>
    <cellStyle name="Output 8 5 7" xfId="51644"/>
    <cellStyle name="Output 8 5 8" xfId="51645"/>
    <cellStyle name="Output 8 6" xfId="51646"/>
    <cellStyle name="Output 8 6 2" xfId="51647"/>
    <cellStyle name="Output 8 6 2 2" xfId="51648"/>
    <cellStyle name="Output 8 6 2 2 2" xfId="51649"/>
    <cellStyle name="Output 8 6 2 2 3" xfId="51650"/>
    <cellStyle name="Output 8 6 2 2 4" xfId="51651"/>
    <cellStyle name="Output 8 6 2 2 5" xfId="51652"/>
    <cellStyle name="Output 8 6 2 2 6" xfId="51653"/>
    <cellStyle name="Output 8 6 2 2 7" xfId="51654"/>
    <cellStyle name="Output 8 6 2 2 8" xfId="51655"/>
    <cellStyle name="Output 8 6 2 3" xfId="51656"/>
    <cellStyle name="Output 8 6 2 3 2" xfId="51657"/>
    <cellStyle name="Output 8 6 2 4" xfId="51658"/>
    <cellStyle name="Output 8 6 2 5" xfId="51659"/>
    <cellStyle name="Output 8 6 2 6" xfId="51660"/>
    <cellStyle name="Output 8 6 2 7" xfId="51661"/>
    <cellStyle name="Output 8 6 3" xfId="51662"/>
    <cellStyle name="Output 8 6 3 2" xfId="51663"/>
    <cellStyle name="Output 8 6 3 3" xfId="51664"/>
    <cellStyle name="Output 8 6 3 4" xfId="51665"/>
    <cellStyle name="Output 8 6 3 5" xfId="51666"/>
    <cellStyle name="Output 8 6 3 6" xfId="51667"/>
    <cellStyle name="Output 8 6 3 7" xfId="51668"/>
    <cellStyle name="Output 8 6 4" xfId="51669"/>
    <cellStyle name="Output 8 6 5" xfId="51670"/>
    <cellStyle name="Output 8 6 6" xfId="51671"/>
    <cellStyle name="Output 8 6 7" xfId="51672"/>
    <cellStyle name="Output 8 6 8" xfId="51673"/>
    <cellStyle name="Output 8 7" xfId="51674"/>
    <cellStyle name="Output 8 7 2" xfId="51675"/>
    <cellStyle name="Output 8 7 2 2" xfId="51676"/>
    <cellStyle name="Output 8 7 2 2 2" xfId="51677"/>
    <cellStyle name="Output 8 7 2 2 3" xfId="51678"/>
    <cellStyle name="Output 8 7 2 2 4" xfId="51679"/>
    <cellStyle name="Output 8 7 2 2 5" xfId="51680"/>
    <cellStyle name="Output 8 7 2 2 6" xfId="51681"/>
    <cellStyle name="Output 8 7 2 2 7" xfId="51682"/>
    <cellStyle name="Output 8 7 2 2 8" xfId="51683"/>
    <cellStyle name="Output 8 7 2 3" xfId="51684"/>
    <cellStyle name="Output 8 7 2 3 2" xfId="51685"/>
    <cellStyle name="Output 8 7 2 4" xfId="51686"/>
    <cellStyle name="Output 8 7 2 5" xfId="51687"/>
    <cellStyle name="Output 8 7 2 6" xfId="51688"/>
    <cellStyle name="Output 8 7 2 7" xfId="51689"/>
    <cellStyle name="Output 8 7 3" xfId="51690"/>
    <cellStyle name="Output 8 7 3 2" xfId="51691"/>
    <cellStyle name="Output 8 7 3 3" xfId="51692"/>
    <cellStyle name="Output 8 7 3 4" xfId="51693"/>
    <cellStyle name="Output 8 7 3 5" xfId="51694"/>
    <cellStyle name="Output 8 7 3 6" xfId="51695"/>
    <cellStyle name="Output 8 7 3 7" xfId="51696"/>
    <cellStyle name="Output 8 7 4" xfId="51697"/>
    <cellStyle name="Output 8 7 5" xfId="51698"/>
    <cellStyle name="Output 8 7 6" xfId="51699"/>
    <cellStyle name="Output 8 7 7" xfId="51700"/>
    <cellStyle name="Output 8 7 8" xfId="51701"/>
    <cellStyle name="Output 8 8" xfId="51702"/>
    <cellStyle name="Output 8 8 2" xfId="51703"/>
    <cellStyle name="Output 8 8 2 2" xfId="51704"/>
    <cellStyle name="Output 8 8 2 3" xfId="51705"/>
    <cellStyle name="Output 8 8 2 4" xfId="51706"/>
    <cellStyle name="Output 8 8 2 5" xfId="51707"/>
    <cellStyle name="Output 8 8 2 6" xfId="51708"/>
    <cellStyle name="Output 8 8 2 7" xfId="51709"/>
    <cellStyle name="Output 8 8 2 8" xfId="51710"/>
    <cellStyle name="Output 8 8 3" xfId="51711"/>
    <cellStyle name="Output 8 8 3 2" xfId="51712"/>
    <cellStyle name="Output 8 8 4" xfId="51713"/>
    <cellStyle name="Output 8 8 5" xfId="51714"/>
    <cellStyle name="Output 8 8 6" xfId="51715"/>
    <cellStyle name="Output 8 8 7" xfId="51716"/>
    <cellStyle name="Output 8 9" xfId="51717"/>
    <cellStyle name="Output 8 9 2" xfId="51718"/>
    <cellStyle name="Output 8 9 3" xfId="51719"/>
    <cellStyle name="Output 8 9 4" xfId="51720"/>
    <cellStyle name="Output 8 9 5" xfId="51721"/>
    <cellStyle name="Output 8 9 6" xfId="51722"/>
    <cellStyle name="Output 8 9 7" xfId="51723"/>
    <cellStyle name="Output 9" xfId="51724"/>
    <cellStyle name="Output 9 10" xfId="51725"/>
    <cellStyle name="Output 9 11" xfId="51726"/>
    <cellStyle name="Output 9 12" xfId="51727"/>
    <cellStyle name="Output 9 13" xfId="51728"/>
    <cellStyle name="Output 9 14" xfId="51729"/>
    <cellStyle name="Output 9 2" xfId="51730"/>
    <cellStyle name="Output 9 2 10" xfId="51731"/>
    <cellStyle name="Output 9 2 11" xfId="51732"/>
    <cellStyle name="Output 9 2 12" xfId="51733"/>
    <cellStyle name="Output 9 2 2" xfId="51734"/>
    <cellStyle name="Output 9 2 2 10" xfId="51735"/>
    <cellStyle name="Output 9 2 2 11" xfId="51736"/>
    <cellStyle name="Output 9 2 2 2" xfId="51737"/>
    <cellStyle name="Output 9 2 2 2 2" xfId="51738"/>
    <cellStyle name="Output 9 2 2 2 2 2" xfId="51739"/>
    <cellStyle name="Output 9 2 2 2 2 2 2" xfId="51740"/>
    <cellStyle name="Output 9 2 2 2 2 2 3" xfId="51741"/>
    <cellStyle name="Output 9 2 2 2 2 2 4" xfId="51742"/>
    <cellStyle name="Output 9 2 2 2 2 2 5" xfId="51743"/>
    <cellStyle name="Output 9 2 2 2 2 2 6" xfId="51744"/>
    <cellStyle name="Output 9 2 2 2 2 2 7" xfId="51745"/>
    <cellStyle name="Output 9 2 2 2 2 2 8" xfId="51746"/>
    <cellStyle name="Output 9 2 2 2 2 3" xfId="51747"/>
    <cellStyle name="Output 9 2 2 2 2 3 2" xfId="51748"/>
    <cellStyle name="Output 9 2 2 2 2 4" xfId="51749"/>
    <cellStyle name="Output 9 2 2 2 2 5" xfId="51750"/>
    <cellStyle name="Output 9 2 2 2 2 6" xfId="51751"/>
    <cellStyle name="Output 9 2 2 2 2 7" xfId="51752"/>
    <cellStyle name="Output 9 2 2 2 3" xfId="51753"/>
    <cellStyle name="Output 9 2 2 2 3 2" xfId="51754"/>
    <cellStyle name="Output 9 2 2 2 3 3" xfId="51755"/>
    <cellStyle name="Output 9 2 2 2 3 4" xfId="51756"/>
    <cellStyle name="Output 9 2 2 2 3 5" xfId="51757"/>
    <cellStyle name="Output 9 2 2 2 3 6" xfId="51758"/>
    <cellStyle name="Output 9 2 2 2 3 7" xfId="51759"/>
    <cellStyle name="Output 9 2 2 2 4" xfId="51760"/>
    <cellStyle name="Output 9 2 2 2 5" xfId="51761"/>
    <cellStyle name="Output 9 2 2 2 6" xfId="51762"/>
    <cellStyle name="Output 9 2 2 2 7" xfId="51763"/>
    <cellStyle name="Output 9 2 2 2 8" xfId="51764"/>
    <cellStyle name="Output 9 2 2 3" xfId="51765"/>
    <cellStyle name="Output 9 2 2 3 2" xfId="51766"/>
    <cellStyle name="Output 9 2 2 3 2 2" xfId="51767"/>
    <cellStyle name="Output 9 2 2 3 2 2 2" xfId="51768"/>
    <cellStyle name="Output 9 2 2 3 2 2 3" xfId="51769"/>
    <cellStyle name="Output 9 2 2 3 2 2 4" xfId="51770"/>
    <cellStyle name="Output 9 2 2 3 2 2 5" xfId="51771"/>
    <cellStyle name="Output 9 2 2 3 2 2 6" xfId="51772"/>
    <cellStyle name="Output 9 2 2 3 2 2 7" xfId="51773"/>
    <cellStyle name="Output 9 2 2 3 2 2 8" xfId="51774"/>
    <cellStyle name="Output 9 2 2 3 2 3" xfId="51775"/>
    <cellStyle name="Output 9 2 2 3 2 3 2" xfId="51776"/>
    <cellStyle name="Output 9 2 2 3 2 4" xfId="51777"/>
    <cellStyle name="Output 9 2 2 3 2 5" xfId="51778"/>
    <cellStyle name="Output 9 2 2 3 2 6" xfId="51779"/>
    <cellStyle name="Output 9 2 2 3 2 7" xfId="51780"/>
    <cellStyle name="Output 9 2 2 3 3" xfId="51781"/>
    <cellStyle name="Output 9 2 2 3 3 2" xfId="51782"/>
    <cellStyle name="Output 9 2 2 3 3 3" xfId="51783"/>
    <cellStyle name="Output 9 2 2 3 3 4" xfId="51784"/>
    <cellStyle name="Output 9 2 2 3 3 5" xfId="51785"/>
    <cellStyle name="Output 9 2 2 3 3 6" xfId="51786"/>
    <cellStyle name="Output 9 2 2 3 3 7" xfId="51787"/>
    <cellStyle name="Output 9 2 2 3 4" xfId="51788"/>
    <cellStyle name="Output 9 2 2 3 5" xfId="51789"/>
    <cellStyle name="Output 9 2 2 3 6" xfId="51790"/>
    <cellStyle name="Output 9 2 2 3 7" xfId="51791"/>
    <cellStyle name="Output 9 2 2 3 8" xfId="51792"/>
    <cellStyle name="Output 9 2 2 4" xfId="51793"/>
    <cellStyle name="Output 9 2 2 4 2" xfId="51794"/>
    <cellStyle name="Output 9 2 2 4 2 2" xfId="51795"/>
    <cellStyle name="Output 9 2 2 4 2 2 2" xfId="51796"/>
    <cellStyle name="Output 9 2 2 4 2 2 3" xfId="51797"/>
    <cellStyle name="Output 9 2 2 4 2 2 4" xfId="51798"/>
    <cellStyle name="Output 9 2 2 4 2 2 5" xfId="51799"/>
    <cellStyle name="Output 9 2 2 4 2 2 6" xfId="51800"/>
    <cellStyle name="Output 9 2 2 4 2 2 7" xfId="51801"/>
    <cellStyle name="Output 9 2 2 4 2 2 8" xfId="51802"/>
    <cellStyle name="Output 9 2 2 4 2 3" xfId="51803"/>
    <cellStyle name="Output 9 2 2 4 2 3 2" xfId="51804"/>
    <cellStyle name="Output 9 2 2 4 2 4" xfId="51805"/>
    <cellStyle name="Output 9 2 2 4 2 5" xfId="51806"/>
    <cellStyle name="Output 9 2 2 4 2 6" xfId="51807"/>
    <cellStyle name="Output 9 2 2 4 2 7" xfId="51808"/>
    <cellStyle name="Output 9 2 2 4 3" xfId="51809"/>
    <cellStyle name="Output 9 2 2 4 3 2" xfId="51810"/>
    <cellStyle name="Output 9 2 2 4 3 3" xfId="51811"/>
    <cellStyle name="Output 9 2 2 4 3 4" xfId="51812"/>
    <cellStyle name="Output 9 2 2 4 3 5" xfId="51813"/>
    <cellStyle name="Output 9 2 2 4 3 6" xfId="51814"/>
    <cellStyle name="Output 9 2 2 4 3 7" xfId="51815"/>
    <cellStyle name="Output 9 2 2 4 4" xfId="51816"/>
    <cellStyle name="Output 9 2 2 4 5" xfId="51817"/>
    <cellStyle name="Output 9 2 2 4 6" xfId="51818"/>
    <cellStyle name="Output 9 2 2 4 7" xfId="51819"/>
    <cellStyle name="Output 9 2 2 4 8" xfId="51820"/>
    <cellStyle name="Output 9 2 2 5" xfId="51821"/>
    <cellStyle name="Output 9 2 2 5 2" xfId="51822"/>
    <cellStyle name="Output 9 2 2 5 2 2" xfId="51823"/>
    <cellStyle name="Output 9 2 2 5 2 3" xfId="51824"/>
    <cellStyle name="Output 9 2 2 5 2 4" xfId="51825"/>
    <cellStyle name="Output 9 2 2 5 2 5" xfId="51826"/>
    <cellStyle name="Output 9 2 2 5 2 6" xfId="51827"/>
    <cellStyle name="Output 9 2 2 5 2 7" xfId="51828"/>
    <cellStyle name="Output 9 2 2 5 2 8" xfId="51829"/>
    <cellStyle name="Output 9 2 2 5 3" xfId="51830"/>
    <cellStyle name="Output 9 2 2 5 3 2" xfId="51831"/>
    <cellStyle name="Output 9 2 2 5 4" xfId="51832"/>
    <cellStyle name="Output 9 2 2 5 5" xfId="51833"/>
    <cellStyle name="Output 9 2 2 5 6" xfId="51834"/>
    <cellStyle name="Output 9 2 2 5 7" xfId="51835"/>
    <cellStyle name="Output 9 2 2 6" xfId="51836"/>
    <cellStyle name="Output 9 2 2 6 2" xfId="51837"/>
    <cellStyle name="Output 9 2 2 6 3" xfId="51838"/>
    <cellStyle name="Output 9 2 2 6 4" xfId="51839"/>
    <cellStyle name="Output 9 2 2 6 5" xfId="51840"/>
    <cellStyle name="Output 9 2 2 6 6" xfId="51841"/>
    <cellStyle name="Output 9 2 2 6 7" xfId="51842"/>
    <cellStyle name="Output 9 2 2 7" xfId="51843"/>
    <cellStyle name="Output 9 2 2 8" xfId="51844"/>
    <cellStyle name="Output 9 2 2 9" xfId="51845"/>
    <cellStyle name="Output 9 2 3" xfId="51846"/>
    <cellStyle name="Output 9 2 3 2" xfId="51847"/>
    <cellStyle name="Output 9 2 3 2 2" xfId="51848"/>
    <cellStyle name="Output 9 2 3 2 2 2" xfId="51849"/>
    <cellStyle name="Output 9 2 3 2 2 3" xfId="51850"/>
    <cellStyle name="Output 9 2 3 2 2 4" xfId="51851"/>
    <cellStyle name="Output 9 2 3 2 2 5" xfId="51852"/>
    <cellStyle name="Output 9 2 3 2 2 6" xfId="51853"/>
    <cellStyle name="Output 9 2 3 2 2 7" xfId="51854"/>
    <cellStyle name="Output 9 2 3 2 2 8" xfId="51855"/>
    <cellStyle name="Output 9 2 3 2 3" xfId="51856"/>
    <cellStyle name="Output 9 2 3 2 3 2" xfId="51857"/>
    <cellStyle name="Output 9 2 3 2 4" xfId="51858"/>
    <cellStyle name="Output 9 2 3 2 5" xfId="51859"/>
    <cellStyle name="Output 9 2 3 2 6" xfId="51860"/>
    <cellStyle name="Output 9 2 3 2 7" xfId="51861"/>
    <cellStyle name="Output 9 2 3 3" xfId="51862"/>
    <cellStyle name="Output 9 2 3 3 2" xfId="51863"/>
    <cellStyle name="Output 9 2 3 3 3" xfId="51864"/>
    <cellStyle name="Output 9 2 3 3 4" xfId="51865"/>
    <cellStyle name="Output 9 2 3 3 5" xfId="51866"/>
    <cellStyle name="Output 9 2 3 3 6" xfId="51867"/>
    <cellStyle name="Output 9 2 3 3 7" xfId="51868"/>
    <cellStyle name="Output 9 2 3 4" xfId="51869"/>
    <cellStyle name="Output 9 2 3 5" xfId="51870"/>
    <cellStyle name="Output 9 2 3 6" xfId="51871"/>
    <cellStyle name="Output 9 2 3 7" xfId="51872"/>
    <cellStyle name="Output 9 2 3 8" xfId="51873"/>
    <cellStyle name="Output 9 2 4" xfId="51874"/>
    <cellStyle name="Output 9 2 4 2" xfId="51875"/>
    <cellStyle name="Output 9 2 4 2 2" xfId="51876"/>
    <cellStyle name="Output 9 2 4 2 2 2" xfId="51877"/>
    <cellStyle name="Output 9 2 4 2 2 3" xfId="51878"/>
    <cellStyle name="Output 9 2 4 2 2 4" xfId="51879"/>
    <cellStyle name="Output 9 2 4 2 2 5" xfId="51880"/>
    <cellStyle name="Output 9 2 4 2 2 6" xfId="51881"/>
    <cellStyle name="Output 9 2 4 2 2 7" xfId="51882"/>
    <cellStyle name="Output 9 2 4 2 2 8" xfId="51883"/>
    <cellStyle name="Output 9 2 4 2 3" xfId="51884"/>
    <cellStyle name="Output 9 2 4 2 3 2" xfId="51885"/>
    <cellStyle name="Output 9 2 4 2 4" xfId="51886"/>
    <cellStyle name="Output 9 2 4 2 5" xfId="51887"/>
    <cellStyle name="Output 9 2 4 2 6" xfId="51888"/>
    <cellStyle name="Output 9 2 4 2 7" xfId="51889"/>
    <cellStyle name="Output 9 2 4 3" xfId="51890"/>
    <cellStyle name="Output 9 2 4 3 2" xfId="51891"/>
    <cellStyle name="Output 9 2 4 3 3" xfId="51892"/>
    <cellStyle name="Output 9 2 4 3 4" xfId="51893"/>
    <cellStyle name="Output 9 2 4 3 5" xfId="51894"/>
    <cellStyle name="Output 9 2 4 3 6" xfId="51895"/>
    <cellStyle name="Output 9 2 4 3 7" xfId="51896"/>
    <cellStyle name="Output 9 2 4 4" xfId="51897"/>
    <cellStyle name="Output 9 2 4 5" xfId="51898"/>
    <cellStyle name="Output 9 2 4 6" xfId="51899"/>
    <cellStyle name="Output 9 2 4 7" xfId="51900"/>
    <cellStyle name="Output 9 2 4 8" xfId="51901"/>
    <cellStyle name="Output 9 2 5" xfId="51902"/>
    <cellStyle name="Output 9 2 5 2" xfId="51903"/>
    <cellStyle name="Output 9 2 5 2 2" xfId="51904"/>
    <cellStyle name="Output 9 2 5 2 2 2" xfId="51905"/>
    <cellStyle name="Output 9 2 5 2 2 3" xfId="51906"/>
    <cellStyle name="Output 9 2 5 2 2 4" xfId="51907"/>
    <cellStyle name="Output 9 2 5 2 2 5" xfId="51908"/>
    <cellStyle name="Output 9 2 5 2 2 6" xfId="51909"/>
    <cellStyle name="Output 9 2 5 2 2 7" xfId="51910"/>
    <cellStyle name="Output 9 2 5 2 2 8" xfId="51911"/>
    <cellStyle name="Output 9 2 5 2 3" xfId="51912"/>
    <cellStyle name="Output 9 2 5 2 3 2" xfId="51913"/>
    <cellStyle name="Output 9 2 5 2 4" xfId="51914"/>
    <cellStyle name="Output 9 2 5 2 5" xfId="51915"/>
    <cellStyle name="Output 9 2 5 2 6" xfId="51916"/>
    <cellStyle name="Output 9 2 5 2 7" xfId="51917"/>
    <cellStyle name="Output 9 2 5 3" xfId="51918"/>
    <cellStyle name="Output 9 2 5 3 2" xfId="51919"/>
    <cellStyle name="Output 9 2 5 3 3" xfId="51920"/>
    <cellStyle name="Output 9 2 5 3 4" xfId="51921"/>
    <cellStyle name="Output 9 2 5 3 5" xfId="51922"/>
    <cellStyle name="Output 9 2 5 3 6" xfId="51923"/>
    <cellStyle name="Output 9 2 5 3 7" xfId="51924"/>
    <cellStyle name="Output 9 2 5 4" xfId="51925"/>
    <cellStyle name="Output 9 2 5 5" xfId="51926"/>
    <cellStyle name="Output 9 2 5 6" xfId="51927"/>
    <cellStyle name="Output 9 2 5 7" xfId="51928"/>
    <cellStyle name="Output 9 2 5 8" xfId="51929"/>
    <cellStyle name="Output 9 2 6" xfId="51930"/>
    <cellStyle name="Output 9 2 6 2" xfId="51931"/>
    <cellStyle name="Output 9 2 6 2 2" xfId="51932"/>
    <cellStyle name="Output 9 2 6 2 3" xfId="51933"/>
    <cellStyle name="Output 9 2 6 2 4" xfId="51934"/>
    <cellStyle name="Output 9 2 6 2 5" xfId="51935"/>
    <cellStyle name="Output 9 2 6 2 6" xfId="51936"/>
    <cellStyle name="Output 9 2 6 2 7" xfId="51937"/>
    <cellStyle name="Output 9 2 6 2 8" xfId="51938"/>
    <cellStyle name="Output 9 2 6 3" xfId="51939"/>
    <cellStyle name="Output 9 2 6 3 2" xfId="51940"/>
    <cellStyle name="Output 9 2 6 4" xfId="51941"/>
    <cellStyle name="Output 9 2 6 5" xfId="51942"/>
    <cellStyle name="Output 9 2 6 6" xfId="51943"/>
    <cellStyle name="Output 9 2 6 7" xfId="51944"/>
    <cellStyle name="Output 9 2 7" xfId="51945"/>
    <cellStyle name="Output 9 2 7 2" xfId="51946"/>
    <cellStyle name="Output 9 2 7 3" xfId="51947"/>
    <cellStyle name="Output 9 2 7 4" xfId="51948"/>
    <cellStyle name="Output 9 2 7 5" xfId="51949"/>
    <cellStyle name="Output 9 2 7 6" xfId="51950"/>
    <cellStyle name="Output 9 2 7 7" xfId="51951"/>
    <cellStyle name="Output 9 2 8" xfId="51952"/>
    <cellStyle name="Output 9 2 9" xfId="51953"/>
    <cellStyle name="Output 9 3" xfId="51954"/>
    <cellStyle name="Output 9 3 10" xfId="51955"/>
    <cellStyle name="Output 9 3 11" xfId="51956"/>
    <cellStyle name="Output 9 3 2" xfId="51957"/>
    <cellStyle name="Output 9 3 2 2" xfId="51958"/>
    <cellStyle name="Output 9 3 2 2 2" xfId="51959"/>
    <cellStyle name="Output 9 3 2 2 2 2" xfId="51960"/>
    <cellStyle name="Output 9 3 2 2 2 3" xfId="51961"/>
    <cellStyle name="Output 9 3 2 2 2 4" xfId="51962"/>
    <cellStyle name="Output 9 3 2 2 2 5" xfId="51963"/>
    <cellStyle name="Output 9 3 2 2 2 6" xfId="51964"/>
    <cellStyle name="Output 9 3 2 2 2 7" xfId="51965"/>
    <cellStyle name="Output 9 3 2 2 2 8" xfId="51966"/>
    <cellStyle name="Output 9 3 2 2 3" xfId="51967"/>
    <cellStyle name="Output 9 3 2 2 3 2" xfId="51968"/>
    <cellStyle name="Output 9 3 2 2 4" xfId="51969"/>
    <cellStyle name="Output 9 3 2 2 5" xfId="51970"/>
    <cellStyle name="Output 9 3 2 2 6" xfId="51971"/>
    <cellStyle name="Output 9 3 2 2 7" xfId="51972"/>
    <cellStyle name="Output 9 3 2 3" xfId="51973"/>
    <cellStyle name="Output 9 3 2 3 2" xfId="51974"/>
    <cellStyle name="Output 9 3 2 3 3" xfId="51975"/>
    <cellStyle name="Output 9 3 2 3 4" xfId="51976"/>
    <cellStyle name="Output 9 3 2 3 5" xfId="51977"/>
    <cellStyle name="Output 9 3 2 3 6" xfId="51978"/>
    <cellStyle name="Output 9 3 2 3 7" xfId="51979"/>
    <cellStyle name="Output 9 3 2 4" xfId="51980"/>
    <cellStyle name="Output 9 3 2 5" xfId="51981"/>
    <cellStyle name="Output 9 3 2 6" xfId="51982"/>
    <cellStyle name="Output 9 3 2 7" xfId="51983"/>
    <cellStyle name="Output 9 3 2 8" xfId="51984"/>
    <cellStyle name="Output 9 3 3" xfId="51985"/>
    <cellStyle name="Output 9 3 3 2" xfId="51986"/>
    <cellStyle name="Output 9 3 3 2 2" xfId="51987"/>
    <cellStyle name="Output 9 3 3 2 2 2" xfId="51988"/>
    <cellStyle name="Output 9 3 3 2 2 3" xfId="51989"/>
    <cellStyle name="Output 9 3 3 2 2 4" xfId="51990"/>
    <cellStyle name="Output 9 3 3 2 2 5" xfId="51991"/>
    <cellStyle name="Output 9 3 3 2 2 6" xfId="51992"/>
    <cellStyle name="Output 9 3 3 2 2 7" xfId="51993"/>
    <cellStyle name="Output 9 3 3 2 2 8" xfId="51994"/>
    <cellStyle name="Output 9 3 3 2 3" xfId="51995"/>
    <cellStyle name="Output 9 3 3 2 3 2" xfId="51996"/>
    <cellStyle name="Output 9 3 3 2 4" xfId="51997"/>
    <cellStyle name="Output 9 3 3 2 5" xfId="51998"/>
    <cellStyle name="Output 9 3 3 2 6" xfId="51999"/>
    <cellStyle name="Output 9 3 3 2 7" xfId="52000"/>
    <cellStyle name="Output 9 3 3 3" xfId="52001"/>
    <cellStyle name="Output 9 3 3 3 2" xfId="52002"/>
    <cellStyle name="Output 9 3 3 3 3" xfId="52003"/>
    <cellStyle name="Output 9 3 3 3 4" xfId="52004"/>
    <cellStyle name="Output 9 3 3 3 5" xfId="52005"/>
    <cellStyle name="Output 9 3 3 3 6" xfId="52006"/>
    <cellStyle name="Output 9 3 3 3 7" xfId="52007"/>
    <cellStyle name="Output 9 3 3 4" xfId="52008"/>
    <cellStyle name="Output 9 3 3 5" xfId="52009"/>
    <cellStyle name="Output 9 3 3 6" xfId="52010"/>
    <cellStyle name="Output 9 3 3 7" xfId="52011"/>
    <cellStyle name="Output 9 3 3 8" xfId="52012"/>
    <cellStyle name="Output 9 3 4" xfId="52013"/>
    <cellStyle name="Output 9 3 4 2" xfId="52014"/>
    <cellStyle name="Output 9 3 4 2 2" xfId="52015"/>
    <cellStyle name="Output 9 3 4 2 2 2" xfId="52016"/>
    <cellStyle name="Output 9 3 4 2 2 3" xfId="52017"/>
    <cellStyle name="Output 9 3 4 2 2 4" xfId="52018"/>
    <cellStyle name="Output 9 3 4 2 2 5" xfId="52019"/>
    <cellStyle name="Output 9 3 4 2 2 6" xfId="52020"/>
    <cellStyle name="Output 9 3 4 2 2 7" xfId="52021"/>
    <cellStyle name="Output 9 3 4 2 2 8" xfId="52022"/>
    <cellStyle name="Output 9 3 4 2 3" xfId="52023"/>
    <cellStyle name="Output 9 3 4 2 3 2" xfId="52024"/>
    <cellStyle name="Output 9 3 4 2 4" xfId="52025"/>
    <cellStyle name="Output 9 3 4 2 5" xfId="52026"/>
    <cellStyle name="Output 9 3 4 2 6" xfId="52027"/>
    <cellStyle name="Output 9 3 4 2 7" xfId="52028"/>
    <cellStyle name="Output 9 3 4 3" xfId="52029"/>
    <cellStyle name="Output 9 3 4 3 2" xfId="52030"/>
    <cellStyle name="Output 9 3 4 3 3" xfId="52031"/>
    <cellStyle name="Output 9 3 4 3 4" xfId="52032"/>
    <cellStyle name="Output 9 3 4 3 5" xfId="52033"/>
    <cellStyle name="Output 9 3 4 3 6" xfId="52034"/>
    <cellStyle name="Output 9 3 4 3 7" xfId="52035"/>
    <cellStyle name="Output 9 3 4 4" xfId="52036"/>
    <cellStyle name="Output 9 3 4 5" xfId="52037"/>
    <cellStyle name="Output 9 3 4 6" xfId="52038"/>
    <cellStyle name="Output 9 3 4 7" xfId="52039"/>
    <cellStyle name="Output 9 3 4 8" xfId="52040"/>
    <cellStyle name="Output 9 3 5" xfId="52041"/>
    <cellStyle name="Output 9 3 5 2" xfId="52042"/>
    <cellStyle name="Output 9 3 5 2 2" xfId="52043"/>
    <cellStyle name="Output 9 3 5 2 3" xfId="52044"/>
    <cellStyle name="Output 9 3 5 2 4" xfId="52045"/>
    <cellStyle name="Output 9 3 5 2 5" xfId="52046"/>
    <cellStyle name="Output 9 3 5 2 6" xfId="52047"/>
    <cellStyle name="Output 9 3 5 2 7" xfId="52048"/>
    <cellStyle name="Output 9 3 5 2 8" xfId="52049"/>
    <cellStyle name="Output 9 3 5 3" xfId="52050"/>
    <cellStyle name="Output 9 3 5 3 2" xfId="52051"/>
    <cellStyle name="Output 9 3 5 4" xfId="52052"/>
    <cellStyle name="Output 9 3 5 5" xfId="52053"/>
    <cellStyle name="Output 9 3 5 6" xfId="52054"/>
    <cellStyle name="Output 9 3 5 7" xfId="52055"/>
    <cellStyle name="Output 9 3 6" xfId="52056"/>
    <cellStyle name="Output 9 3 6 2" xfId="52057"/>
    <cellStyle name="Output 9 3 6 3" xfId="52058"/>
    <cellStyle name="Output 9 3 6 4" xfId="52059"/>
    <cellStyle name="Output 9 3 6 5" xfId="52060"/>
    <cellStyle name="Output 9 3 6 6" xfId="52061"/>
    <cellStyle name="Output 9 3 6 7" xfId="52062"/>
    <cellStyle name="Output 9 3 7" xfId="52063"/>
    <cellStyle name="Output 9 3 8" xfId="52064"/>
    <cellStyle name="Output 9 3 9" xfId="52065"/>
    <cellStyle name="Output 9 4" xfId="52066"/>
    <cellStyle name="Output 9 4 10" xfId="52067"/>
    <cellStyle name="Output 9 4 11" xfId="52068"/>
    <cellStyle name="Output 9 4 2" xfId="52069"/>
    <cellStyle name="Output 9 4 2 2" xfId="52070"/>
    <cellStyle name="Output 9 4 2 2 2" xfId="52071"/>
    <cellStyle name="Output 9 4 2 2 2 2" xfId="52072"/>
    <cellStyle name="Output 9 4 2 2 2 3" xfId="52073"/>
    <cellStyle name="Output 9 4 2 2 2 4" xfId="52074"/>
    <cellStyle name="Output 9 4 2 2 2 5" xfId="52075"/>
    <cellStyle name="Output 9 4 2 2 2 6" xfId="52076"/>
    <cellStyle name="Output 9 4 2 2 2 7" xfId="52077"/>
    <cellStyle name="Output 9 4 2 2 2 8" xfId="52078"/>
    <cellStyle name="Output 9 4 2 2 3" xfId="52079"/>
    <cellStyle name="Output 9 4 2 2 3 2" xfId="52080"/>
    <cellStyle name="Output 9 4 2 2 4" xfId="52081"/>
    <cellStyle name="Output 9 4 2 2 5" xfId="52082"/>
    <cellStyle name="Output 9 4 2 2 6" xfId="52083"/>
    <cellStyle name="Output 9 4 2 2 7" xfId="52084"/>
    <cellStyle name="Output 9 4 2 3" xfId="52085"/>
    <cellStyle name="Output 9 4 2 3 2" xfId="52086"/>
    <cellStyle name="Output 9 4 2 3 3" xfId="52087"/>
    <cellStyle name="Output 9 4 2 3 4" xfId="52088"/>
    <cellStyle name="Output 9 4 2 3 5" xfId="52089"/>
    <cellStyle name="Output 9 4 2 3 6" xfId="52090"/>
    <cellStyle name="Output 9 4 2 3 7" xfId="52091"/>
    <cellStyle name="Output 9 4 2 4" xfId="52092"/>
    <cellStyle name="Output 9 4 2 5" xfId="52093"/>
    <cellStyle name="Output 9 4 2 6" xfId="52094"/>
    <cellStyle name="Output 9 4 2 7" xfId="52095"/>
    <cellStyle name="Output 9 4 2 8" xfId="52096"/>
    <cellStyle name="Output 9 4 3" xfId="52097"/>
    <cellStyle name="Output 9 4 3 2" xfId="52098"/>
    <cellStyle name="Output 9 4 3 2 2" xfId="52099"/>
    <cellStyle name="Output 9 4 3 2 2 2" xfId="52100"/>
    <cellStyle name="Output 9 4 3 2 2 3" xfId="52101"/>
    <cellStyle name="Output 9 4 3 2 2 4" xfId="52102"/>
    <cellStyle name="Output 9 4 3 2 2 5" xfId="52103"/>
    <cellStyle name="Output 9 4 3 2 2 6" xfId="52104"/>
    <cellStyle name="Output 9 4 3 2 2 7" xfId="52105"/>
    <cellStyle name="Output 9 4 3 2 2 8" xfId="52106"/>
    <cellStyle name="Output 9 4 3 2 3" xfId="52107"/>
    <cellStyle name="Output 9 4 3 2 3 2" xfId="52108"/>
    <cellStyle name="Output 9 4 3 2 4" xfId="52109"/>
    <cellStyle name="Output 9 4 3 2 5" xfId="52110"/>
    <cellStyle name="Output 9 4 3 2 6" xfId="52111"/>
    <cellStyle name="Output 9 4 3 2 7" xfId="52112"/>
    <cellStyle name="Output 9 4 3 3" xfId="52113"/>
    <cellStyle name="Output 9 4 3 3 2" xfId="52114"/>
    <cellStyle name="Output 9 4 3 3 3" xfId="52115"/>
    <cellStyle name="Output 9 4 3 3 4" xfId="52116"/>
    <cellStyle name="Output 9 4 3 3 5" xfId="52117"/>
    <cellStyle name="Output 9 4 3 3 6" xfId="52118"/>
    <cellStyle name="Output 9 4 3 3 7" xfId="52119"/>
    <cellStyle name="Output 9 4 3 4" xfId="52120"/>
    <cellStyle name="Output 9 4 3 5" xfId="52121"/>
    <cellStyle name="Output 9 4 3 6" xfId="52122"/>
    <cellStyle name="Output 9 4 3 7" xfId="52123"/>
    <cellStyle name="Output 9 4 3 8" xfId="52124"/>
    <cellStyle name="Output 9 4 4" xfId="52125"/>
    <cellStyle name="Output 9 4 4 2" xfId="52126"/>
    <cellStyle name="Output 9 4 4 2 2" xfId="52127"/>
    <cellStyle name="Output 9 4 4 2 2 2" xfId="52128"/>
    <cellStyle name="Output 9 4 4 2 2 3" xfId="52129"/>
    <cellStyle name="Output 9 4 4 2 2 4" xfId="52130"/>
    <cellStyle name="Output 9 4 4 2 2 5" xfId="52131"/>
    <cellStyle name="Output 9 4 4 2 2 6" xfId="52132"/>
    <cellStyle name="Output 9 4 4 2 2 7" xfId="52133"/>
    <cellStyle name="Output 9 4 4 2 2 8" xfId="52134"/>
    <cellStyle name="Output 9 4 4 2 3" xfId="52135"/>
    <cellStyle name="Output 9 4 4 2 3 2" xfId="52136"/>
    <cellStyle name="Output 9 4 4 2 4" xfId="52137"/>
    <cellStyle name="Output 9 4 4 2 5" xfId="52138"/>
    <cellStyle name="Output 9 4 4 2 6" xfId="52139"/>
    <cellStyle name="Output 9 4 4 2 7" xfId="52140"/>
    <cellStyle name="Output 9 4 4 3" xfId="52141"/>
    <cellStyle name="Output 9 4 4 3 2" xfId="52142"/>
    <cellStyle name="Output 9 4 4 3 3" xfId="52143"/>
    <cellStyle name="Output 9 4 4 3 4" xfId="52144"/>
    <cellStyle name="Output 9 4 4 3 5" xfId="52145"/>
    <cellStyle name="Output 9 4 4 3 6" xfId="52146"/>
    <cellStyle name="Output 9 4 4 3 7" xfId="52147"/>
    <cellStyle name="Output 9 4 4 4" xfId="52148"/>
    <cellStyle name="Output 9 4 4 5" xfId="52149"/>
    <cellStyle name="Output 9 4 4 6" xfId="52150"/>
    <cellStyle name="Output 9 4 4 7" xfId="52151"/>
    <cellStyle name="Output 9 4 4 8" xfId="52152"/>
    <cellStyle name="Output 9 4 5" xfId="52153"/>
    <cellStyle name="Output 9 4 5 2" xfId="52154"/>
    <cellStyle name="Output 9 4 5 2 2" xfId="52155"/>
    <cellStyle name="Output 9 4 5 2 3" xfId="52156"/>
    <cellStyle name="Output 9 4 5 2 4" xfId="52157"/>
    <cellStyle name="Output 9 4 5 2 5" xfId="52158"/>
    <cellStyle name="Output 9 4 5 2 6" xfId="52159"/>
    <cellStyle name="Output 9 4 5 2 7" xfId="52160"/>
    <cellStyle name="Output 9 4 5 2 8" xfId="52161"/>
    <cellStyle name="Output 9 4 5 3" xfId="52162"/>
    <cellStyle name="Output 9 4 5 3 2" xfId="52163"/>
    <cellStyle name="Output 9 4 5 4" xfId="52164"/>
    <cellStyle name="Output 9 4 5 5" xfId="52165"/>
    <cellStyle name="Output 9 4 5 6" xfId="52166"/>
    <cellStyle name="Output 9 4 5 7" xfId="52167"/>
    <cellStyle name="Output 9 4 6" xfId="52168"/>
    <cellStyle name="Output 9 4 6 2" xfId="52169"/>
    <cellStyle name="Output 9 4 6 3" xfId="52170"/>
    <cellStyle name="Output 9 4 6 4" xfId="52171"/>
    <cellStyle name="Output 9 4 6 5" xfId="52172"/>
    <cellStyle name="Output 9 4 6 6" xfId="52173"/>
    <cellStyle name="Output 9 4 6 7" xfId="52174"/>
    <cellStyle name="Output 9 4 7" xfId="52175"/>
    <cellStyle name="Output 9 4 8" xfId="52176"/>
    <cellStyle name="Output 9 4 9" xfId="52177"/>
    <cellStyle name="Output 9 5" xfId="52178"/>
    <cellStyle name="Output 9 5 2" xfId="52179"/>
    <cellStyle name="Output 9 5 2 2" xfId="52180"/>
    <cellStyle name="Output 9 5 2 2 2" xfId="52181"/>
    <cellStyle name="Output 9 5 2 2 3" xfId="52182"/>
    <cellStyle name="Output 9 5 2 2 4" xfId="52183"/>
    <cellStyle name="Output 9 5 2 2 5" xfId="52184"/>
    <cellStyle name="Output 9 5 2 2 6" xfId="52185"/>
    <cellStyle name="Output 9 5 2 2 7" xfId="52186"/>
    <cellStyle name="Output 9 5 2 2 8" xfId="52187"/>
    <cellStyle name="Output 9 5 2 3" xfId="52188"/>
    <cellStyle name="Output 9 5 2 3 2" xfId="52189"/>
    <cellStyle name="Output 9 5 2 4" xfId="52190"/>
    <cellStyle name="Output 9 5 2 5" xfId="52191"/>
    <cellStyle name="Output 9 5 2 6" xfId="52192"/>
    <cellStyle name="Output 9 5 2 7" xfId="52193"/>
    <cellStyle name="Output 9 5 3" xfId="52194"/>
    <cellStyle name="Output 9 5 3 2" xfId="52195"/>
    <cellStyle name="Output 9 5 3 3" xfId="52196"/>
    <cellStyle name="Output 9 5 3 4" xfId="52197"/>
    <cellStyle name="Output 9 5 3 5" xfId="52198"/>
    <cellStyle name="Output 9 5 3 6" xfId="52199"/>
    <cellStyle name="Output 9 5 3 7" xfId="52200"/>
    <cellStyle name="Output 9 5 4" xfId="52201"/>
    <cellStyle name="Output 9 5 5" xfId="52202"/>
    <cellStyle name="Output 9 5 6" xfId="52203"/>
    <cellStyle name="Output 9 5 7" xfId="52204"/>
    <cellStyle name="Output 9 5 8" xfId="52205"/>
    <cellStyle name="Output 9 6" xfId="52206"/>
    <cellStyle name="Output 9 6 2" xfId="52207"/>
    <cellStyle name="Output 9 6 2 2" xfId="52208"/>
    <cellStyle name="Output 9 6 2 2 2" xfId="52209"/>
    <cellStyle name="Output 9 6 2 2 3" xfId="52210"/>
    <cellStyle name="Output 9 6 2 2 4" xfId="52211"/>
    <cellStyle name="Output 9 6 2 2 5" xfId="52212"/>
    <cellStyle name="Output 9 6 2 2 6" xfId="52213"/>
    <cellStyle name="Output 9 6 2 2 7" xfId="52214"/>
    <cellStyle name="Output 9 6 2 2 8" xfId="52215"/>
    <cellStyle name="Output 9 6 2 3" xfId="52216"/>
    <cellStyle name="Output 9 6 2 3 2" xfId="52217"/>
    <cellStyle name="Output 9 6 2 4" xfId="52218"/>
    <cellStyle name="Output 9 6 2 5" xfId="52219"/>
    <cellStyle name="Output 9 6 2 6" xfId="52220"/>
    <cellStyle name="Output 9 6 2 7" xfId="52221"/>
    <cellStyle name="Output 9 6 3" xfId="52222"/>
    <cellStyle name="Output 9 6 3 2" xfId="52223"/>
    <cellStyle name="Output 9 6 3 3" xfId="52224"/>
    <cellStyle name="Output 9 6 3 4" xfId="52225"/>
    <cellStyle name="Output 9 6 3 5" xfId="52226"/>
    <cellStyle name="Output 9 6 3 6" xfId="52227"/>
    <cellStyle name="Output 9 6 3 7" xfId="52228"/>
    <cellStyle name="Output 9 6 4" xfId="52229"/>
    <cellStyle name="Output 9 6 5" xfId="52230"/>
    <cellStyle name="Output 9 6 6" xfId="52231"/>
    <cellStyle name="Output 9 6 7" xfId="52232"/>
    <cellStyle name="Output 9 6 8" xfId="52233"/>
    <cellStyle name="Output 9 7" xfId="52234"/>
    <cellStyle name="Output 9 7 2" xfId="52235"/>
    <cellStyle name="Output 9 7 2 2" xfId="52236"/>
    <cellStyle name="Output 9 7 2 2 2" xfId="52237"/>
    <cellStyle name="Output 9 7 2 2 3" xfId="52238"/>
    <cellStyle name="Output 9 7 2 2 4" xfId="52239"/>
    <cellStyle name="Output 9 7 2 2 5" xfId="52240"/>
    <cellStyle name="Output 9 7 2 2 6" xfId="52241"/>
    <cellStyle name="Output 9 7 2 2 7" xfId="52242"/>
    <cellStyle name="Output 9 7 2 2 8" xfId="52243"/>
    <cellStyle name="Output 9 7 2 3" xfId="52244"/>
    <cellStyle name="Output 9 7 2 3 2" xfId="52245"/>
    <cellStyle name="Output 9 7 2 4" xfId="52246"/>
    <cellStyle name="Output 9 7 2 5" xfId="52247"/>
    <cellStyle name="Output 9 7 2 6" xfId="52248"/>
    <cellStyle name="Output 9 7 2 7" xfId="52249"/>
    <cellStyle name="Output 9 7 3" xfId="52250"/>
    <cellStyle name="Output 9 7 3 2" xfId="52251"/>
    <cellStyle name="Output 9 7 3 3" xfId="52252"/>
    <cellStyle name="Output 9 7 3 4" xfId="52253"/>
    <cellStyle name="Output 9 7 3 5" xfId="52254"/>
    <cellStyle name="Output 9 7 3 6" xfId="52255"/>
    <cellStyle name="Output 9 7 3 7" xfId="52256"/>
    <cellStyle name="Output 9 7 4" xfId="52257"/>
    <cellStyle name="Output 9 7 5" xfId="52258"/>
    <cellStyle name="Output 9 7 6" xfId="52259"/>
    <cellStyle name="Output 9 7 7" xfId="52260"/>
    <cellStyle name="Output 9 7 8" xfId="52261"/>
    <cellStyle name="Output 9 8" xfId="52262"/>
    <cellStyle name="Output 9 8 2" xfId="52263"/>
    <cellStyle name="Output 9 8 2 2" xfId="52264"/>
    <cellStyle name="Output 9 8 2 3" xfId="52265"/>
    <cellStyle name="Output 9 8 2 4" xfId="52266"/>
    <cellStyle name="Output 9 8 2 5" xfId="52267"/>
    <cellStyle name="Output 9 8 2 6" xfId="52268"/>
    <cellStyle name="Output 9 8 2 7" xfId="52269"/>
    <cellStyle name="Output 9 8 2 8" xfId="52270"/>
    <cellStyle name="Output 9 8 3" xfId="52271"/>
    <cellStyle name="Output 9 8 3 2" xfId="52272"/>
    <cellStyle name="Output 9 8 4" xfId="52273"/>
    <cellStyle name="Output 9 8 5" xfId="52274"/>
    <cellStyle name="Output 9 8 6" xfId="52275"/>
    <cellStyle name="Output 9 8 7" xfId="52276"/>
    <cellStyle name="Output 9 9" xfId="52277"/>
    <cellStyle name="Output 9 9 2" xfId="52278"/>
    <cellStyle name="Output 9 9 3" xfId="52279"/>
    <cellStyle name="Output 9 9 4" xfId="52280"/>
    <cellStyle name="Output 9 9 5" xfId="52281"/>
    <cellStyle name="Output 9 9 6" xfId="52282"/>
    <cellStyle name="Output 9 9 7" xfId="52283"/>
    <cellStyle name="padroes" xfId="52284"/>
    <cellStyle name="padroes 10" xfId="52285"/>
    <cellStyle name="padroes 10 10" xfId="52286"/>
    <cellStyle name="padroes 10 11" xfId="52287"/>
    <cellStyle name="padroes 10 2" xfId="52288"/>
    <cellStyle name="padroes 10 2 10" xfId="52289"/>
    <cellStyle name="padroes 10 2 11" xfId="52290"/>
    <cellStyle name="padroes 10 2 2" xfId="52291"/>
    <cellStyle name="padroes 10 2 2 2" xfId="52292"/>
    <cellStyle name="padroes 10 2 2 2 2" xfId="52293"/>
    <cellStyle name="padroes 10 2 2 2 2 2" xfId="52294"/>
    <cellStyle name="padroes 10 2 2 2 2 3" xfId="52295"/>
    <cellStyle name="padroes 10 2 2 2 2 4" xfId="52296"/>
    <cellStyle name="padroes 10 2 2 2 2 5" xfId="52297"/>
    <cellStyle name="padroes 10 2 2 2 2 6" xfId="52298"/>
    <cellStyle name="padroes 10 2 2 2 2 7" xfId="52299"/>
    <cellStyle name="padroes 10 2 2 2 2 8" xfId="52300"/>
    <cellStyle name="padroes 10 2 2 2 3" xfId="52301"/>
    <cellStyle name="padroes 10 2 2 2 4" xfId="52302"/>
    <cellStyle name="padroes 10 2 2 2 5" xfId="52303"/>
    <cellStyle name="padroes 10 2 2 2 6" xfId="52304"/>
    <cellStyle name="padroes 10 2 2 2 7" xfId="52305"/>
    <cellStyle name="padroes 10 2 2 2 8" xfId="52306"/>
    <cellStyle name="padroes 10 2 2 3" xfId="52307"/>
    <cellStyle name="padroes 10 2 2 3 2" xfId="52308"/>
    <cellStyle name="padroes 10 2 2 3 3" xfId="52309"/>
    <cellStyle name="padroes 10 2 2 3 4" xfId="52310"/>
    <cellStyle name="padroes 10 2 2 3 5" xfId="52311"/>
    <cellStyle name="padroes 10 2 2 3 6" xfId="52312"/>
    <cellStyle name="padroes 10 2 2 3 7" xfId="52313"/>
    <cellStyle name="padroes 10 2 2 4" xfId="52314"/>
    <cellStyle name="padroes 10 2 2 5" xfId="52315"/>
    <cellStyle name="padroes 10 2 2 6" xfId="52316"/>
    <cellStyle name="padroes 10 2 2 7" xfId="52317"/>
    <cellStyle name="padroes 10 2 2 8" xfId="52318"/>
    <cellStyle name="padroes 10 2 3" xfId="52319"/>
    <cellStyle name="padroes 10 2 3 2" xfId="52320"/>
    <cellStyle name="padroes 10 2 3 2 2" xfId="52321"/>
    <cellStyle name="padroes 10 2 3 2 2 2" xfId="52322"/>
    <cellStyle name="padroes 10 2 3 2 2 3" xfId="52323"/>
    <cellStyle name="padroes 10 2 3 2 2 4" xfId="52324"/>
    <cellStyle name="padroes 10 2 3 2 2 5" xfId="52325"/>
    <cellStyle name="padroes 10 2 3 2 2 6" xfId="52326"/>
    <cellStyle name="padroes 10 2 3 2 2 7" xfId="52327"/>
    <cellStyle name="padroes 10 2 3 2 2 8" xfId="52328"/>
    <cellStyle name="padroes 10 2 3 2 3" xfId="52329"/>
    <cellStyle name="padroes 10 2 3 2 4" xfId="52330"/>
    <cellStyle name="padroes 10 2 3 2 5" xfId="52331"/>
    <cellStyle name="padroes 10 2 3 2 6" xfId="52332"/>
    <cellStyle name="padroes 10 2 3 2 7" xfId="52333"/>
    <cellStyle name="padroes 10 2 3 2 8" xfId="52334"/>
    <cellStyle name="padroes 10 2 3 3" xfId="52335"/>
    <cellStyle name="padroes 10 2 3 3 2" xfId="52336"/>
    <cellStyle name="padroes 10 2 3 3 3" xfId="52337"/>
    <cellStyle name="padroes 10 2 3 3 4" xfId="52338"/>
    <cellStyle name="padroes 10 2 3 3 5" xfId="52339"/>
    <cellStyle name="padroes 10 2 3 3 6" xfId="52340"/>
    <cellStyle name="padroes 10 2 3 3 7" xfId="52341"/>
    <cellStyle name="padroes 10 2 3 4" xfId="52342"/>
    <cellStyle name="padroes 10 2 3 5" xfId="52343"/>
    <cellStyle name="padroes 10 2 3 6" xfId="52344"/>
    <cellStyle name="padroes 10 2 3 7" xfId="52345"/>
    <cellStyle name="padroes 10 2 3 8" xfId="52346"/>
    <cellStyle name="padroes 10 2 4" xfId="52347"/>
    <cellStyle name="padroes 10 2 4 2" xfId="52348"/>
    <cellStyle name="padroes 10 2 4 2 2" xfId="52349"/>
    <cellStyle name="padroes 10 2 4 2 2 2" xfId="52350"/>
    <cellStyle name="padroes 10 2 4 2 2 3" xfId="52351"/>
    <cellStyle name="padroes 10 2 4 2 2 4" xfId="52352"/>
    <cellStyle name="padroes 10 2 4 2 2 5" xfId="52353"/>
    <cellStyle name="padroes 10 2 4 2 2 6" xfId="52354"/>
    <cellStyle name="padroes 10 2 4 2 2 7" xfId="52355"/>
    <cellStyle name="padroes 10 2 4 2 2 8" xfId="52356"/>
    <cellStyle name="padroes 10 2 4 2 3" xfId="52357"/>
    <cellStyle name="padroes 10 2 4 2 4" xfId="52358"/>
    <cellStyle name="padroes 10 2 4 2 5" xfId="52359"/>
    <cellStyle name="padroes 10 2 4 2 6" xfId="52360"/>
    <cellStyle name="padroes 10 2 4 2 7" xfId="52361"/>
    <cellStyle name="padroes 10 2 4 2 8" xfId="52362"/>
    <cellStyle name="padroes 10 2 4 3" xfId="52363"/>
    <cellStyle name="padroes 10 2 4 3 2" xfId="52364"/>
    <cellStyle name="padroes 10 2 4 3 3" xfId="52365"/>
    <cellStyle name="padroes 10 2 4 3 4" xfId="52366"/>
    <cellStyle name="padroes 10 2 4 3 5" xfId="52367"/>
    <cellStyle name="padroes 10 2 4 3 6" xfId="52368"/>
    <cellStyle name="padroes 10 2 4 3 7" xfId="52369"/>
    <cellStyle name="padroes 10 2 4 4" xfId="52370"/>
    <cellStyle name="padroes 10 2 4 5" xfId="52371"/>
    <cellStyle name="padroes 10 2 4 6" xfId="52372"/>
    <cellStyle name="padroes 10 2 4 7" xfId="52373"/>
    <cellStyle name="padroes 10 2 4 8" xfId="52374"/>
    <cellStyle name="padroes 10 2 5" xfId="52375"/>
    <cellStyle name="padroes 10 2 5 2" xfId="52376"/>
    <cellStyle name="padroes 10 2 5 2 2" xfId="52377"/>
    <cellStyle name="padroes 10 2 5 2 3" xfId="52378"/>
    <cellStyle name="padroes 10 2 5 2 4" xfId="52379"/>
    <cellStyle name="padroes 10 2 5 2 5" xfId="52380"/>
    <cellStyle name="padroes 10 2 5 2 6" xfId="52381"/>
    <cellStyle name="padroes 10 2 5 2 7" xfId="52382"/>
    <cellStyle name="padroes 10 2 5 2 8" xfId="52383"/>
    <cellStyle name="padroes 10 2 5 3" xfId="52384"/>
    <cellStyle name="padroes 10 2 5 4" xfId="52385"/>
    <cellStyle name="padroes 10 2 5 5" xfId="52386"/>
    <cellStyle name="padroes 10 2 5 6" xfId="52387"/>
    <cellStyle name="padroes 10 2 5 7" xfId="52388"/>
    <cellStyle name="padroes 10 2 5 8" xfId="52389"/>
    <cellStyle name="padroes 10 2 6" xfId="52390"/>
    <cellStyle name="padroes 10 2 6 2" xfId="52391"/>
    <cellStyle name="padroes 10 2 6 3" xfId="52392"/>
    <cellStyle name="padroes 10 2 6 4" xfId="52393"/>
    <cellStyle name="padroes 10 2 6 5" xfId="52394"/>
    <cellStyle name="padroes 10 2 6 6" xfId="52395"/>
    <cellStyle name="padroes 10 2 6 7" xfId="52396"/>
    <cellStyle name="padroes 10 2 7" xfId="52397"/>
    <cellStyle name="padroes 10 2 8" xfId="52398"/>
    <cellStyle name="padroes 10 2 9" xfId="52399"/>
    <cellStyle name="padroes 10 3" xfId="52400"/>
    <cellStyle name="padroes 10 3 2" xfId="52401"/>
    <cellStyle name="padroes 10 3 2 2" xfId="52402"/>
    <cellStyle name="padroes 10 3 2 2 2" xfId="52403"/>
    <cellStyle name="padroes 10 3 2 2 3" xfId="52404"/>
    <cellStyle name="padroes 10 3 2 2 4" xfId="52405"/>
    <cellStyle name="padroes 10 3 2 2 5" xfId="52406"/>
    <cellStyle name="padroes 10 3 2 2 6" xfId="52407"/>
    <cellStyle name="padroes 10 3 2 2 7" xfId="52408"/>
    <cellStyle name="padroes 10 3 2 2 8" xfId="52409"/>
    <cellStyle name="padroes 10 3 2 3" xfId="52410"/>
    <cellStyle name="padroes 10 3 2 4" xfId="52411"/>
    <cellStyle name="padroes 10 3 2 5" xfId="52412"/>
    <cellStyle name="padroes 10 3 2 6" xfId="52413"/>
    <cellStyle name="padroes 10 3 2 7" xfId="52414"/>
    <cellStyle name="padroes 10 3 2 8" xfId="52415"/>
    <cellStyle name="padroes 10 3 3" xfId="52416"/>
    <cellStyle name="padroes 10 3 3 2" xfId="52417"/>
    <cellStyle name="padroes 10 3 3 3" xfId="52418"/>
    <cellStyle name="padroes 10 3 3 4" xfId="52419"/>
    <cellStyle name="padroes 10 3 3 5" xfId="52420"/>
    <cellStyle name="padroes 10 3 3 6" xfId="52421"/>
    <cellStyle name="padroes 10 3 3 7" xfId="52422"/>
    <cellStyle name="padroes 10 3 4" xfId="52423"/>
    <cellStyle name="padroes 10 3 5" xfId="52424"/>
    <cellStyle name="padroes 10 3 6" xfId="52425"/>
    <cellStyle name="padroes 10 3 7" xfId="52426"/>
    <cellStyle name="padroes 10 3 8" xfId="52427"/>
    <cellStyle name="padroes 10 4" xfId="52428"/>
    <cellStyle name="padroes 10 4 2" xfId="52429"/>
    <cellStyle name="padroes 10 4 2 2" xfId="52430"/>
    <cellStyle name="padroes 10 4 2 2 2" xfId="52431"/>
    <cellStyle name="padroes 10 4 2 2 3" xfId="52432"/>
    <cellStyle name="padroes 10 4 2 2 4" xfId="52433"/>
    <cellStyle name="padroes 10 4 2 2 5" xfId="52434"/>
    <cellStyle name="padroes 10 4 2 2 6" xfId="52435"/>
    <cellStyle name="padroes 10 4 2 2 7" xfId="52436"/>
    <cellStyle name="padroes 10 4 2 2 8" xfId="52437"/>
    <cellStyle name="padroes 10 4 2 3" xfId="52438"/>
    <cellStyle name="padroes 10 4 2 4" xfId="52439"/>
    <cellStyle name="padroes 10 4 2 5" xfId="52440"/>
    <cellStyle name="padroes 10 4 2 6" xfId="52441"/>
    <cellStyle name="padroes 10 4 2 7" xfId="52442"/>
    <cellStyle name="padroes 10 4 2 8" xfId="52443"/>
    <cellStyle name="padroes 10 4 3" xfId="52444"/>
    <cellStyle name="padroes 10 4 3 2" xfId="52445"/>
    <cellStyle name="padroes 10 4 3 3" xfId="52446"/>
    <cellStyle name="padroes 10 4 3 4" xfId="52447"/>
    <cellStyle name="padroes 10 4 3 5" xfId="52448"/>
    <cellStyle name="padroes 10 4 3 6" xfId="52449"/>
    <cellStyle name="padroes 10 4 3 7" xfId="52450"/>
    <cellStyle name="padroes 10 4 4" xfId="52451"/>
    <cellStyle name="padroes 10 4 5" xfId="52452"/>
    <cellStyle name="padroes 10 4 6" xfId="52453"/>
    <cellStyle name="padroes 10 4 7" xfId="52454"/>
    <cellStyle name="padroes 10 4 8" xfId="52455"/>
    <cellStyle name="padroes 10 5" xfId="52456"/>
    <cellStyle name="padroes 10 5 2" xfId="52457"/>
    <cellStyle name="padroes 10 5 2 2" xfId="52458"/>
    <cellStyle name="padroes 10 5 2 3" xfId="52459"/>
    <cellStyle name="padroes 10 5 2 4" xfId="52460"/>
    <cellStyle name="padroes 10 5 2 5" xfId="52461"/>
    <cellStyle name="padroes 10 5 2 6" xfId="52462"/>
    <cellStyle name="padroes 10 5 2 7" xfId="52463"/>
    <cellStyle name="padroes 10 5 2 8" xfId="52464"/>
    <cellStyle name="padroes 10 5 3" xfId="52465"/>
    <cellStyle name="padroes 10 5 4" xfId="52466"/>
    <cellStyle name="padroes 10 5 5" xfId="52467"/>
    <cellStyle name="padroes 10 5 6" xfId="52468"/>
    <cellStyle name="padroes 10 5 7" xfId="52469"/>
    <cellStyle name="padroes 10 5 8" xfId="52470"/>
    <cellStyle name="padroes 10 6" xfId="52471"/>
    <cellStyle name="padroes 10 6 2" xfId="52472"/>
    <cellStyle name="padroes 10 6 3" xfId="52473"/>
    <cellStyle name="padroes 10 6 4" xfId="52474"/>
    <cellStyle name="padroes 10 6 5" xfId="52475"/>
    <cellStyle name="padroes 10 6 6" xfId="52476"/>
    <cellStyle name="padroes 10 6 7" xfId="52477"/>
    <cellStyle name="padroes 10 7" xfId="52478"/>
    <cellStyle name="padroes 10 8" xfId="52479"/>
    <cellStyle name="padroes 10 9" xfId="52480"/>
    <cellStyle name="padroes 11" xfId="52481"/>
    <cellStyle name="padroes 11 10" xfId="52482"/>
    <cellStyle name="padroes 11 11" xfId="52483"/>
    <cellStyle name="padroes 11 2" xfId="52484"/>
    <cellStyle name="padroes 11 2 10" xfId="52485"/>
    <cellStyle name="padroes 11 2 11" xfId="52486"/>
    <cellStyle name="padroes 11 2 2" xfId="52487"/>
    <cellStyle name="padroes 11 2 2 2" xfId="52488"/>
    <cellStyle name="padroes 11 2 2 2 2" xfId="52489"/>
    <cellStyle name="padroes 11 2 2 2 2 2" xfId="52490"/>
    <cellStyle name="padroes 11 2 2 2 2 3" xfId="52491"/>
    <cellStyle name="padroes 11 2 2 2 2 4" xfId="52492"/>
    <cellStyle name="padroes 11 2 2 2 2 5" xfId="52493"/>
    <cellStyle name="padroes 11 2 2 2 2 6" xfId="52494"/>
    <cellStyle name="padroes 11 2 2 2 2 7" xfId="52495"/>
    <cellStyle name="padroes 11 2 2 2 2 8" xfId="52496"/>
    <cellStyle name="padroes 11 2 2 2 3" xfId="52497"/>
    <cellStyle name="padroes 11 2 2 2 4" xfId="52498"/>
    <cellStyle name="padroes 11 2 2 2 5" xfId="52499"/>
    <cellStyle name="padroes 11 2 2 2 6" xfId="52500"/>
    <cellStyle name="padroes 11 2 2 2 7" xfId="52501"/>
    <cellStyle name="padroes 11 2 2 2 8" xfId="52502"/>
    <cellStyle name="padroes 11 2 2 3" xfId="52503"/>
    <cellStyle name="padroes 11 2 2 3 2" xfId="52504"/>
    <cellStyle name="padroes 11 2 2 3 3" xfId="52505"/>
    <cellStyle name="padroes 11 2 2 3 4" xfId="52506"/>
    <cellStyle name="padroes 11 2 2 3 5" xfId="52507"/>
    <cellStyle name="padroes 11 2 2 3 6" xfId="52508"/>
    <cellStyle name="padroes 11 2 2 3 7" xfId="52509"/>
    <cellStyle name="padroes 11 2 2 4" xfId="52510"/>
    <cellStyle name="padroes 11 2 2 5" xfId="52511"/>
    <cellStyle name="padroes 11 2 2 6" xfId="52512"/>
    <cellStyle name="padroes 11 2 2 7" xfId="52513"/>
    <cellStyle name="padroes 11 2 2 8" xfId="52514"/>
    <cellStyle name="padroes 11 2 3" xfId="52515"/>
    <cellStyle name="padroes 11 2 3 2" xfId="52516"/>
    <cellStyle name="padroes 11 2 3 2 2" xfId="52517"/>
    <cellStyle name="padroes 11 2 3 2 2 2" xfId="52518"/>
    <cellStyle name="padroes 11 2 3 2 2 3" xfId="52519"/>
    <cellStyle name="padroes 11 2 3 2 2 4" xfId="52520"/>
    <cellStyle name="padroes 11 2 3 2 2 5" xfId="52521"/>
    <cellStyle name="padroes 11 2 3 2 2 6" xfId="52522"/>
    <cellStyle name="padroes 11 2 3 2 2 7" xfId="52523"/>
    <cellStyle name="padroes 11 2 3 2 2 8" xfId="52524"/>
    <cellStyle name="padroes 11 2 3 2 3" xfId="52525"/>
    <cellStyle name="padroes 11 2 3 2 4" xfId="52526"/>
    <cellStyle name="padroes 11 2 3 2 5" xfId="52527"/>
    <cellStyle name="padroes 11 2 3 2 6" xfId="52528"/>
    <cellStyle name="padroes 11 2 3 2 7" xfId="52529"/>
    <cellStyle name="padroes 11 2 3 2 8" xfId="52530"/>
    <cellStyle name="padroes 11 2 3 3" xfId="52531"/>
    <cellStyle name="padroes 11 2 3 3 2" xfId="52532"/>
    <cellStyle name="padroes 11 2 3 3 3" xfId="52533"/>
    <cellStyle name="padroes 11 2 3 3 4" xfId="52534"/>
    <cellStyle name="padroes 11 2 3 3 5" xfId="52535"/>
    <cellStyle name="padroes 11 2 3 3 6" xfId="52536"/>
    <cellStyle name="padroes 11 2 3 3 7" xfId="52537"/>
    <cellStyle name="padroes 11 2 3 4" xfId="52538"/>
    <cellStyle name="padroes 11 2 3 5" xfId="52539"/>
    <cellStyle name="padroes 11 2 3 6" xfId="52540"/>
    <cellStyle name="padroes 11 2 3 7" xfId="52541"/>
    <cellStyle name="padroes 11 2 3 8" xfId="52542"/>
    <cellStyle name="padroes 11 2 4" xfId="52543"/>
    <cellStyle name="padroes 11 2 4 2" xfId="52544"/>
    <cellStyle name="padroes 11 2 4 2 2" xfId="52545"/>
    <cellStyle name="padroes 11 2 4 2 2 2" xfId="52546"/>
    <cellStyle name="padroes 11 2 4 2 2 3" xfId="52547"/>
    <cellStyle name="padroes 11 2 4 2 2 4" xfId="52548"/>
    <cellStyle name="padroes 11 2 4 2 2 5" xfId="52549"/>
    <cellStyle name="padroes 11 2 4 2 2 6" xfId="52550"/>
    <cellStyle name="padroes 11 2 4 2 2 7" xfId="52551"/>
    <cellStyle name="padroes 11 2 4 2 2 8" xfId="52552"/>
    <cellStyle name="padroes 11 2 4 2 3" xfId="52553"/>
    <cellStyle name="padroes 11 2 4 2 4" xfId="52554"/>
    <cellStyle name="padroes 11 2 4 2 5" xfId="52555"/>
    <cellStyle name="padroes 11 2 4 2 6" xfId="52556"/>
    <cellStyle name="padroes 11 2 4 2 7" xfId="52557"/>
    <cellStyle name="padroes 11 2 4 2 8" xfId="52558"/>
    <cellStyle name="padroes 11 2 4 3" xfId="52559"/>
    <cellStyle name="padroes 11 2 4 3 2" xfId="52560"/>
    <cellStyle name="padroes 11 2 4 3 3" xfId="52561"/>
    <cellStyle name="padroes 11 2 4 3 4" xfId="52562"/>
    <cellStyle name="padroes 11 2 4 3 5" xfId="52563"/>
    <cellStyle name="padroes 11 2 4 3 6" xfId="52564"/>
    <cellStyle name="padroes 11 2 4 3 7" xfId="52565"/>
    <cellStyle name="padroes 11 2 4 4" xfId="52566"/>
    <cellStyle name="padroes 11 2 4 5" xfId="52567"/>
    <cellStyle name="padroes 11 2 4 6" xfId="52568"/>
    <cellStyle name="padroes 11 2 4 7" xfId="52569"/>
    <cellStyle name="padroes 11 2 4 8" xfId="52570"/>
    <cellStyle name="padroes 11 2 5" xfId="52571"/>
    <cellStyle name="padroes 11 2 5 2" xfId="52572"/>
    <cellStyle name="padroes 11 2 5 2 2" xfId="52573"/>
    <cellStyle name="padroes 11 2 5 2 3" xfId="52574"/>
    <cellStyle name="padroes 11 2 5 2 4" xfId="52575"/>
    <cellStyle name="padroes 11 2 5 2 5" xfId="52576"/>
    <cellStyle name="padroes 11 2 5 2 6" xfId="52577"/>
    <cellStyle name="padroes 11 2 5 2 7" xfId="52578"/>
    <cellStyle name="padroes 11 2 5 2 8" xfId="52579"/>
    <cellStyle name="padroes 11 2 5 3" xfId="52580"/>
    <cellStyle name="padroes 11 2 5 4" xfId="52581"/>
    <cellStyle name="padroes 11 2 5 5" xfId="52582"/>
    <cellStyle name="padroes 11 2 5 6" xfId="52583"/>
    <cellStyle name="padroes 11 2 5 7" xfId="52584"/>
    <cellStyle name="padroes 11 2 5 8" xfId="52585"/>
    <cellStyle name="padroes 11 2 6" xfId="52586"/>
    <cellStyle name="padroes 11 2 6 2" xfId="52587"/>
    <cellStyle name="padroes 11 2 6 3" xfId="52588"/>
    <cellStyle name="padroes 11 2 6 4" xfId="52589"/>
    <cellStyle name="padroes 11 2 6 5" xfId="52590"/>
    <cellStyle name="padroes 11 2 6 6" xfId="52591"/>
    <cellStyle name="padroes 11 2 6 7" xfId="52592"/>
    <cellStyle name="padroes 11 2 7" xfId="52593"/>
    <cellStyle name="padroes 11 2 8" xfId="52594"/>
    <cellStyle name="padroes 11 2 9" xfId="52595"/>
    <cellStyle name="padroes 11 3" xfId="52596"/>
    <cellStyle name="padroes 11 3 2" xfId="52597"/>
    <cellStyle name="padroes 11 3 2 2" xfId="52598"/>
    <cellStyle name="padroes 11 3 2 2 2" xfId="52599"/>
    <cellStyle name="padroes 11 3 2 2 3" xfId="52600"/>
    <cellStyle name="padroes 11 3 2 2 4" xfId="52601"/>
    <cellStyle name="padroes 11 3 2 2 5" xfId="52602"/>
    <cellStyle name="padroes 11 3 2 2 6" xfId="52603"/>
    <cellStyle name="padroes 11 3 2 2 7" xfId="52604"/>
    <cellStyle name="padroes 11 3 2 2 8" xfId="52605"/>
    <cellStyle name="padroes 11 3 2 3" xfId="52606"/>
    <cellStyle name="padroes 11 3 2 4" xfId="52607"/>
    <cellStyle name="padroes 11 3 2 5" xfId="52608"/>
    <cellStyle name="padroes 11 3 2 6" xfId="52609"/>
    <cellStyle name="padroes 11 3 2 7" xfId="52610"/>
    <cellStyle name="padroes 11 3 2 8" xfId="52611"/>
    <cellStyle name="padroes 11 3 3" xfId="52612"/>
    <cellStyle name="padroes 11 3 3 2" xfId="52613"/>
    <cellStyle name="padroes 11 3 3 3" xfId="52614"/>
    <cellStyle name="padroes 11 3 3 4" xfId="52615"/>
    <cellStyle name="padroes 11 3 3 5" xfId="52616"/>
    <cellStyle name="padroes 11 3 3 6" xfId="52617"/>
    <cellStyle name="padroes 11 3 3 7" xfId="52618"/>
    <cellStyle name="padroes 11 3 4" xfId="52619"/>
    <cellStyle name="padroes 11 3 5" xfId="52620"/>
    <cellStyle name="padroes 11 3 6" xfId="52621"/>
    <cellStyle name="padroes 11 3 7" xfId="52622"/>
    <cellStyle name="padroes 11 3 8" xfId="52623"/>
    <cellStyle name="padroes 11 4" xfId="52624"/>
    <cellStyle name="padroes 11 4 2" xfId="52625"/>
    <cellStyle name="padroes 11 4 2 2" xfId="52626"/>
    <cellStyle name="padroes 11 4 2 2 2" xfId="52627"/>
    <cellStyle name="padroes 11 4 2 2 3" xfId="52628"/>
    <cellStyle name="padroes 11 4 2 2 4" xfId="52629"/>
    <cellStyle name="padroes 11 4 2 2 5" xfId="52630"/>
    <cellStyle name="padroes 11 4 2 2 6" xfId="52631"/>
    <cellStyle name="padroes 11 4 2 2 7" xfId="52632"/>
    <cellStyle name="padroes 11 4 2 2 8" xfId="52633"/>
    <cellStyle name="padroes 11 4 2 3" xfId="52634"/>
    <cellStyle name="padroes 11 4 2 4" xfId="52635"/>
    <cellStyle name="padroes 11 4 2 5" xfId="52636"/>
    <cellStyle name="padroes 11 4 2 6" xfId="52637"/>
    <cellStyle name="padroes 11 4 2 7" xfId="52638"/>
    <cellStyle name="padroes 11 4 2 8" xfId="52639"/>
    <cellStyle name="padroes 11 4 3" xfId="52640"/>
    <cellStyle name="padroes 11 4 3 2" xfId="52641"/>
    <cellStyle name="padroes 11 4 3 3" xfId="52642"/>
    <cellStyle name="padroes 11 4 3 4" xfId="52643"/>
    <cellStyle name="padroes 11 4 3 5" xfId="52644"/>
    <cellStyle name="padroes 11 4 3 6" xfId="52645"/>
    <cellStyle name="padroes 11 4 3 7" xfId="52646"/>
    <cellStyle name="padroes 11 4 4" xfId="52647"/>
    <cellStyle name="padroes 11 4 5" xfId="52648"/>
    <cellStyle name="padroes 11 4 6" xfId="52649"/>
    <cellStyle name="padroes 11 4 7" xfId="52650"/>
    <cellStyle name="padroes 11 4 8" xfId="52651"/>
    <cellStyle name="padroes 11 5" xfId="52652"/>
    <cellStyle name="padroes 11 5 2" xfId="52653"/>
    <cellStyle name="padroes 11 5 2 2" xfId="52654"/>
    <cellStyle name="padroes 11 5 2 3" xfId="52655"/>
    <cellStyle name="padroes 11 5 2 4" xfId="52656"/>
    <cellStyle name="padroes 11 5 2 5" xfId="52657"/>
    <cellStyle name="padroes 11 5 2 6" xfId="52658"/>
    <cellStyle name="padroes 11 5 2 7" xfId="52659"/>
    <cellStyle name="padroes 11 5 2 8" xfId="52660"/>
    <cellStyle name="padroes 11 5 3" xfId="52661"/>
    <cellStyle name="padroes 11 5 4" xfId="52662"/>
    <cellStyle name="padroes 11 5 5" xfId="52663"/>
    <cellStyle name="padroes 11 5 6" xfId="52664"/>
    <cellStyle name="padroes 11 5 7" xfId="52665"/>
    <cellStyle name="padroes 11 5 8" xfId="52666"/>
    <cellStyle name="padroes 11 6" xfId="52667"/>
    <cellStyle name="padroes 11 6 2" xfId="52668"/>
    <cellStyle name="padroes 11 6 3" xfId="52669"/>
    <cellStyle name="padroes 11 6 4" xfId="52670"/>
    <cellStyle name="padroes 11 6 5" xfId="52671"/>
    <cellStyle name="padroes 11 6 6" xfId="52672"/>
    <cellStyle name="padroes 11 6 7" xfId="52673"/>
    <cellStyle name="padroes 11 7" xfId="52674"/>
    <cellStyle name="padroes 11 8" xfId="52675"/>
    <cellStyle name="padroes 11 9" xfId="52676"/>
    <cellStyle name="padroes 12" xfId="52677"/>
    <cellStyle name="padroes 12 10" xfId="52678"/>
    <cellStyle name="padroes 12 11" xfId="52679"/>
    <cellStyle name="padroes 12 2" xfId="52680"/>
    <cellStyle name="padroes 12 2 10" xfId="52681"/>
    <cellStyle name="padroes 12 2 11" xfId="52682"/>
    <cellStyle name="padroes 12 2 2" xfId="52683"/>
    <cellStyle name="padroes 12 2 2 2" xfId="52684"/>
    <cellStyle name="padroes 12 2 2 2 2" xfId="52685"/>
    <cellStyle name="padroes 12 2 2 2 2 2" xfId="52686"/>
    <cellStyle name="padroes 12 2 2 2 2 3" xfId="52687"/>
    <cellStyle name="padroes 12 2 2 2 2 4" xfId="52688"/>
    <cellStyle name="padroes 12 2 2 2 2 5" xfId="52689"/>
    <cellStyle name="padroes 12 2 2 2 2 6" xfId="52690"/>
    <cellStyle name="padroes 12 2 2 2 2 7" xfId="52691"/>
    <cellStyle name="padroes 12 2 2 2 2 8" xfId="52692"/>
    <cellStyle name="padroes 12 2 2 2 3" xfId="52693"/>
    <cellStyle name="padroes 12 2 2 2 4" xfId="52694"/>
    <cellStyle name="padroes 12 2 2 2 5" xfId="52695"/>
    <cellStyle name="padroes 12 2 2 2 6" xfId="52696"/>
    <cellStyle name="padroes 12 2 2 2 7" xfId="52697"/>
    <cellStyle name="padroes 12 2 2 2 8" xfId="52698"/>
    <cellStyle name="padroes 12 2 2 3" xfId="52699"/>
    <cellStyle name="padroes 12 2 2 3 2" xfId="52700"/>
    <cellStyle name="padroes 12 2 2 3 3" xfId="52701"/>
    <cellStyle name="padroes 12 2 2 3 4" xfId="52702"/>
    <cellStyle name="padroes 12 2 2 3 5" xfId="52703"/>
    <cellStyle name="padroes 12 2 2 3 6" xfId="52704"/>
    <cellStyle name="padroes 12 2 2 3 7" xfId="52705"/>
    <cellStyle name="padroes 12 2 2 4" xfId="52706"/>
    <cellStyle name="padroes 12 2 2 5" xfId="52707"/>
    <cellStyle name="padroes 12 2 2 6" xfId="52708"/>
    <cellStyle name="padroes 12 2 2 7" xfId="52709"/>
    <cellStyle name="padroes 12 2 2 8" xfId="52710"/>
    <cellStyle name="padroes 12 2 3" xfId="52711"/>
    <cellStyle name="padroes 12 2 3 2" xfId="52712"/>
    <cellStyle name="padroes 12 2 3 2 2" xfId="52713"/>
    <cellStyle name="padroes 12 2 3 2 2 2" xfId="52714"/>
    <cellStyle name="padroes 12 2 3 2 2 3" xfId="52715"/>
    <cellStyle name="padroes 12 2 3 2 2 4" xfId="52716"/>
    <cellStyle name="padroes 12 2 3 2 2 5" xfId="52717"/>
    <cellStyle name="padroes 12 2 3 2 2 6" xfId="52718"/>
    <cellStyle name="padroes 12 2 3 2 2 7" xfId="52719"/>
    <cellStyle name="padroes 12 2 3 2 2 8" xfId="52720"/>
    <cellStyle name="padroes 12 2 3 2 3" xfId="52721"/>
    <cellStyle name="padroes 12 2 3 2 4" xfId="52722"/>
    <cellStyle name="padroes 12 2 3 2 5" xfId="52723"/>
    <cellStyle name="padroes 12 2 3 2 6" xfId="52724"/>
    <cellStyle name="padroes 12 2 3 2 7" xfId="52725"/>
    <cellStyle name="padroes 12 2 3 2 8" xfId="52726"/>
    <cellStyle name="padroes 12 2 3 3" xfId="52727"/>
    <cellStyle name="padroes 12 2 3 3 2" xfId="52728"/>
    <cellStyle name="padroes 12 2 3 3 3" xfId="52729"/>
    <cellStyle name="padroes 12 2 3 3 4" xfId="52730"/>
    <cellStyle name="padroes 12 2 3 3 5" xfId="52731"/>
    <cellStyle name="padroes 12 2 3 3 6" xfId="52732"/>
    <cellStyle name="padroes 12 2 3 3 7" xfId="52733"/>
    <cellStyle name="padroes 12 2 3 4" xfId="52734"/>
    <cellStyle name="padroes 12 2 3 5" xfId="52735"/>
    <cellStyle name="padroes 12 2 3 6" xfId="52736"/>
    <cellStyle name="padroes 12 2 3 7" xfId="52737"/>
    <cellStyle name="padroes 12 2 3 8" xfId="52738"/>
    <cellStyle name="padroes 12 2 4" xfId="52739"/>
    <cellStyle name="padroes 12 2 4 2" xfId="52740"/>
    <cellStyle name="padroes 12 2 4 2 2" xfId="52741"/>
    <cellStyle name="padroes 12 2 4 2 2 2" xfId="52742"/>
    <cellStyle name="padroes 12 2 4 2 2 3" xfId="52743"/>
    <cellStyle name="padroes 12 2 4 2 2 4" xfId="52744"/>
    <cellStyle name="padroes 12 2 4 2 2 5" xfId="52745"/>
    <cellStyle name="padroes 12 2 4 2 2 6" xfId="52746"/>
    <cellStyle name="padroes 12 2 4 2 2 7" xfId="52747"/>
    <cellStyle name="padroes 12 2 4 2 2 8" xfId="52748"/>
    <cellStyle name="padroes 12 2 4 2 3" xfId="52749"/>
    <cellStyle name="padroes 12 2 4 2 4" xfId="52750"/>
    <cellStyle name="padroes 12 2 4 2 5" xfId="52751"/>
    <cellStyle name="padroes 12 2 4 2 6" xfId="52752"/>
    <cellStyle name="padroes 12 2 4 2 7" xfId="52753"/>
    <cellStyle name="padroes 12 2 4 2 8" xfId="52754"/>
    <cellStyle name="padroes 12 2 4 3" xfId="52755"/>
    <cellStyle name="padroes 12 2 4 3 2" xfId="52756"/>
    <cellStyle name="padroes 12 2 4 3 3" xfId="52757"/>
    <cellStyle name="padroes 12 2 4 3 4" xfId="52758"/>
    <cellStyle name="padroes 12 2 4 3 5" xfId="52759"/>
    <cellStyle name="padroes 12 2 4 3 6" xfId="52760"/>
    <cellStyle name="padroes 12 2 4 3 7" xfId="52761"/>
    <cellStyle name="padroes 12 2 4 4" xfId="52762"/>
    <cellStyle name="padroes 12 2 4 5" xfId="52763"/>
    <cellStyle name="padroes 12 2 4 6" xfId="52764"/>
    <cellStyle name="padroes 12 2 4 7" xfId="52765"/>
    <cellStyle name="padroes 12 2 4 8" xfId="52766"/>
    <cellStyle name="padroes 12 2 5" xfId="52767"/>
    <cellStyle name="padroes 12 2 5 2" xfId="52768"/>
    <cellStyle name="padroes 12 2 5 2 2" xfId="52769"/>
    <cellStyle name="padroes 12 2 5 2 3" xfId="52770"/>
    <cellStyle name="padroes 12 2 5 2 4" xfId="52771"/>
    <cellStyle name="padroes 12 2 5 2 5" xfId="52772"/>
    <cellStyle name="padroes 12 2 5 2 6" xfId="52773"/>
    <cellStyle name="padroes 12 2 5 2 7" xfId="52774"/>
    <cellStyle name="padroes 12 2 5 2 8" xfId="52775"/>
    <cellStyle name="padroes 12 2 5 3" xfId="52776"/>
    <cellStyle name="padroes 12 2 5 4" xfId="52777"/>
    <cellStyle name="padroes 12 2 5 5" xfId="52778"/>
    <cellStyle name="padroes 12 2 5 6" xfId="52779"/>
    <cellStyle name="padroes 12 2 5 7" xfId="52780"/>
    <cellStyle name="padroes 12 2 5 8" xfId="52781"/>
    <cellStyle name="padroes 12 2 6" xfId="52782"/>
    <cellStyle name="padroes 12 2 6 2" xfId="52783"/>
    <cellStyle name="padroes 12 2 6 3" xfId="52784"/>
    <cellStyle name="padroes 12 2 6 4" xfId="52785"/>
    <cellStyle name="padroes 12 2 6 5" xfId="52786"/>
    <cellStyle name="padroes 12 2 6 6" xfId="52787"/>
    <cellStyle name="padroes 12 2 6 7" xfId="52788"/>
    <cellStyle name="padroes 12 2 7" xfId="52789"/>
    <cellStyle name="padroes 12 2 8" xfId="52790"/>
    <cellStyle name="padroes 12 2 9" xfId="52791"/>
    <cellStyle name="padroes 12 3" xfId="52792"/>
    <cellStyle name="padroes 12 3 2" xfId="52793"/>
    <cellStyle name="padroes 12 3 2 2" xfId="52794"/>
    <cellStyle name="padroes 12 3 2 2 2" xfId="52795"/>
    <cellStyle name="padroes 12 3 2 2 3" xfId="52796"/>
    <cellStyle name="padroes 12 3 2 2 4" xfId="52797"/>
    <cellStyle name="padroes 12 3 2 2 5" xfId="52798"/>
    <cellStyle name="padroes 12 3 2 2 6" xfId="52799"/>
    <cellStyle name="padroes 12 3 2 2 7" xfId="52800"/>
    <cellStyle name="padroes 12 3 2 2 8" xfId="52801"/>
    <cellStyle name="padroes 12 3 2 3" xfId="52802"/>
    <cellStyle name="padroes 12 3 2 4" xfId="52803"/>
    <cellStyle name="padroes 12 3 2 5" xfId="52804"/>
    <cellStyle name="padroes 12 3 2 6" xfId="52805"/>
    <cellStyle name="padroes 12 3 2 7" xfId="52806"/>
    <cellStyle name="padroes 12 3 2 8" xfId="52807"/>
    <cellStyle name="padroes 12 3 3" xfId="52808"/>
    <cellStyle name="padroes 12 3 3 2" xfId="52809"/>
    <cellStyle name="padroes 12 3 3 3" xfId="52810"/>
    <cellStyle name="padroes 12 3 3 4" xfId="52811"/>
    <cellStyle name="padroes 12 3 3 5" xfId="52812"/>
    <cellStyle name="padroes 12 3 3 6" xfId="52813"/>
    <cellStyle name="padroes 12 3 3 7" xfId="52814"/>
    <cellStyle name="padroes 12 3 4" xfId="52815"/>
    <cellStyle name="padroes 12 3 5" xfId="52816"/>
    <cellStyle name="padroes 12 3 6" xfId="52817"/>
    <cellStyle name="padroes 12 3 7" xfId="52818"/>
    <cellStyle name="padroes 12 3 8" xfId="52819"/>
    <cellStyle name="padroes 12 4" xfId="52820"/>
    <cellStyle name="padroes 12 4 2" xfId="52821"/>
    <cellStyle name="padroes 12 4 2 2" xfId="52822"/>
    <cellStyle name="padroes 12 4 2 2 2" xfId="52823"/>
    <cellStyle name="padroes 12 4 2 2 3" xfId="52824"/>
    <cellStyle name="padroes 12 4 2 2 4" xfId="52825"/>
    <cellStyle name="padroes 12 4 2 2 5" xfId="52826"/>
    <cellStyle name="padroes 12 4 2 2 6" xfId="52827"/>
    <cellStyle name="padroes 12 4 2 2 7" xfId="52828"/>
    <cellStyle name="padroes 12 4 2 2 8" xfId="52829"/>
    <cellStyle name="padroes 12 4 2 3" xfId="52830"/>
    <cellStyle name="padroes 12 4 2 4" xfId="52831"/>
    <cellStyle name="padroes 12 4 2 5" xfId="52832"/>
    <cellStyle name="padroes 12 4 2 6" xfId="52833"/>
    <cellStyle name="padroes 12 4 2 7" xfId="52834"/>
    <cellStyle name="padroes 12 4 2 8" xfId="52835"/>
    <cellStyle name="padroes 12 4 3" xfId="52836"/>
    <cellStyle name="padroes 12 4 3 2" xfId="52837"/>
    <cellStyle name="padroes 12 4 3 3" xfId="52838"/>
    <cellStyle name="padroes 12 4 3 4" xfId="52839"/>
    <cellStyle name="padroes 12 4 3 5" xfId="52840"/>
    <cellStyle name="padroes 12 4 3 6" xfId="52841"/>
    <cellStyle name="padroes 12 4 3 7" xfId="52842"/>
    <cellStyle name="padroes 12 4 4" xfId="52843"/>
    <cellStyle name="padroes 12 4 5" xfId="52844"/>
    <cellStyle name="padroes 12 4 6" xfId="52845"/>
    <cellStyle name="padroes 12 4 7" xfId="52846"/>
    <cellStyle name="padroes 12 4 8" xfId="52847"/>
    <cellStyle name="padroes 12 5" xfId="52848"/>
    <cellStyle name="padroes 12 5 2" xfId="52849"/>
    <cellStyle name="padroes 12 5 2 2" xfId="52850"/>
    <cellStyle name="padroes 12 5 2 3" xfId="52851"/>
    <cellStyle name="padroes 12 5 2 4" xfId="52852"/>
    <cellStyle name="padroes 12 5 2 5" xfId="52853"/>
    <cellStyle name="padroes 12 5 2 6" xfId="52854"/>
    <cellStyle name="padroes 12 5 2 7" xfId="52855"/>
    <cellStyle name="padroes 12 5 2 8" xfId="52856"/>
    <cellStyle name="padroes 12 5 3" xfId="52857"/>
    <cellStyle name="padroes 12 5 4" xfId="52858"/>
    <cellStyle name="padroes 12 5 5" xfId="52859"/>
    <cellStyle name="padroes 12 5 6" xfId="52860"/>
    <cellStyle name="padroes 12 5 7" xfId="52861"/>
    <cellStyle name="padroes 12 5 8" xfId="52862"/>
    <cellStyle name="padroes 12 6" xfId="52863"/>
    <cellStyle name="padroes 12 6 2" xfId="52864"/>
    <cellStyle name="padroes 12 6 3" xfId="52865"/>
    <cellStyle name="padroes 12 6 4" xfId="52866"/>
    <cellStyle name="padroes 12 6 5" xfId="52867"/>
    <cellStyle name="padroes 12 6 6" xfId="52868"/>
    <cellStyle name="padroes 12 6 7" xfId="52869"/>
    <cellStyle name="padroes 12 7" xfId="52870"/>
    <cellStyle name="padroes 12 8" xfId="52871"/>
    <cellStyle name="padroes 12 9" xfId="52872"/>
    <cellStyle name="padroes 13" xfId="52873"/>
    <cellStyle name="padroes 13 10" xfId="52874"/>
    <cellStyle name="padroes 13 11" xfId="52875"/>
    <cellStyle name="padroes 13 2" xfId="52876"/>
    <cellStyle name="padroes 13 2 10" xfId="52877"/>
    <cellStyle name="padroes 13 2 11" xfId="52878"/>
    <cellStyle name="padroes 13 2 2" xfId="52879"/>
    <cellStyle name="padroes 13 2 2 2" xfId="52880"/>
    <cellStyle name="padroes 13 2 2 2 2" xfId="52881"/>
    <cellStyle name="padroes 13 2 2 2 2 2" xfId="52882"/>
    <cellStyle name="padroes 13 2 2 2 2 3" xfId="52883"/>
    <cellStyle name="padroes 13 2 2 2 2 4" xfId="52884"/>
    <cellStyle name="padroes 13 2 2 2 2 5" xfId="52885"/>
    <cellStyle name="padroes 13 2 2 2 2 6" xfId="52886"/>
    <cellStyle name="padroes 13 2 2 2 2 7" xfId="52887"/>
    <cellStyle name="padroes 13 2 2 2 2 8" xfId="52888"/>
    <cellStyle name="padroes 13 2 2 2 3" xfId="52889"/>
    <cellStyle name="padroes 13 2 2 2 4" xfId="52890"/>
    <cellStyle name="padroes 13 2 2 2 5" xfId="52891"/>
    <cellStyle name="padroes 13 2 2 2 6" xfId="52892"/>
    <cellStyle name="padroes 13 2 2 2 7" xfId="52893"/>
    <cellStyle name="padroes 13 2 2 2 8" xfId="52894"/>
    <cellStyle name="padroes 13 2 2 3" xfId="52895"/>
    <cellStyle name="padroes 13 2 2 3 2" xfId="52896"/>
    <cellStyle name="padroes 13 2 2 3 3" xfId="52897"/>
    <cellStyle name="padroes 13 2 2 3 4" xfId="52898"/>
    <cellStyle name="padroes 13 2 2 3 5" xfId="52899"/>
    <cellStyle name="padroes 13 2 2 3 6" xfId="52900"/>
    <cellStyle name="padroes 13 2 2 3 7" xfId="52901"/>
    <cellStyle name="padroes 13 2 2 4" xfId="52902"/>
    <cellStyle name="padroes 13 2 2 5" xfId="52903"/>
    <cellStyle name="padroes 13 2 2 6" xfId="52904"/>
    <cellStyle name="padroes 13 2 2 7" xfId="52905"/>
    <cellStyle name="padroes 13 2 2 8" xfId="52906"/>
    <cellStyle name="padroes 13 2 3" xfId="52907"/>
    <cellStyle name="padroes 13 2 3 2" xfId="52908"/>
    <cellStyle name="padroes 13 2 3 2 2" xfId="52909"/>
    <cellStyle name="padroes 13 2 3 2 2 2" xfId="52910"/>
    <cellStyle name="padroes 13 2 3 2 2 3" xfId="52911"/>
    <cellStyle name="padroes 13 2 3 2 2 4" xfId="52912"/>
    <cellStyle name="padroes 13 2 3 2 2 5" xfId="52913"/>
    <cellStyle name="padroes 13 2 3 2 2 6" xfId="52914"/>
    <cellStyle name="padroes 13 2 3 2 2 7" xfId="52915"/>
    <cellStyle name="padroes 13 2 3 2 2 8" xfId="52916"/>
    <cellStyle name="padroes 13 2 3 2 3" xfId="52917"/>
    <cellStyle name="padroes 13 2 3 2 4" xfId="52918"/>
    <cellStyle name="padroes 13 2 3 2 5" xfId="52919"/>
    <cellStyle name="padroes 13 2 3 2 6" xfId="52920"/>
    <cellStyle name="padroes 13 2 3 2 7" xfId="52921"/>
    <cellStyle name="padroes 13 2 3 2 8" xfId="52922"/>
    <cellStyle name="padroes 13 2 3 3" xfId="52923"/>
    <cellStyle name="padroes 13 2 3 3 2" xfId="52924"/>
    <cellStyle name="padroes 13 2 3 3 3" xfId="52925"/>
    <cellStyle name="padroes 13 2 3 3 4" xfId="52926"/>
    <cellStyle name="padroes 13 2 3 3 5" xfId="52927"/>
    <cellStyle name="padroes 13 2 3 3 6" xfId="52928"/>
    <cellStyle name="padroes 13 2 3 3 7" xfId="52929"/>
    <cellStyle name="padroes 13 2 3 4" xfId="52930"/>
    <cellStyle name="padroes 13 2 3 5" xfId="52931"/>
    <cellStyle name="padroes 13 2 3 6" xfId="52932"/>
    <cellStyle name="padroes 13 2 3 7" xfId="52933"/>
    <cellStyle name="padroes 13 2 3 8" xfId="52934"/>
    <cellStyle name="padroes 13 2 4" xfId="52935"/>
    <cellStyle name="padroes 13 2 4 2" xfId="52936"/>
    <cellStyle name="padroes 13 2 4 2 2" xfId="52937"/>
    <cellStyle name="padroes 13 2 4 2 2 2" xfId="52938"/>
    <cellStyle name="padroes 13 2 4 2 2 3" xfId="52939"/>
    <cellStyle name="padroes 13 2 4 2 2 4" xfId="52940"/>
    <cellStyle name="padroes 13 2 4 2 2 5" xfId="52941"/>
    <cellStyle name="padroes 13 2 4 2 2 6" xfId="52942"/>
    <cellStyle name="padroes 13 2 4 2 2 7" xfId="52943"/>
    <cellStyle name="padroes 13 2 4 2 2 8" xfId="52944"/>
    <cellStyle name="padroes 13 2 4 2 3" xfId="52945"/>
    <cellStyle name="padroes 13 2 4 2 4" xfId="52946"/>
    <cellStyle name="padroes 13 2 4 2 5" xfId="52947"/>
    <cellStyle name="padroes 13 2 4 2 6" xfId="52948"/>
    <cellStyle name="padroes 13 2 4 2 7" xfId="52949"/>
    <cellStyle name="padroes 13 2 4 2 8" xfId="52950"/>
    <cellStyle name="padroes 13 2 4 3" xfId="52951"/>
    <cellStyle name="padroes 13 2 4 3 2" xfId="52952"/>
    <cellStyle name="padroes 13 2 4 3 3" xfId="52953"/>
    <cellStyle name="padroes 13 2 4 3 4" xfId="52954"/>
    <cellStyle name="padroes 13 2 4 3 5" xfId="52955"/>
    <cellStyle name="padroes 13 2 4 3 6" xfId="52956"/>
    <cellStyle name="padroes 13 2 4 3 7" xfId="52957"/>
    <cellStyle name="padroes 13 2 4 4" xfId="52958"/>
    <cellStyle name="padroes 13 2 4 5" xfId="52959"/>
    <cellStyle name="padroes 13 2 4 6" xfId="52960"/>
    <cellStyle name="padroes 13 2 4 7" xfId="52961"/>
    <cellStyle name="padroes 13 2 4 8" xfId="52962"/>
    <cellStyle name="padroes 13 2 5" xfId="52963"/>
    <cellStyle name="padroes 13 2 5 2" xfId="52964"/>
    <cellStyle name="padroes 13 2 5 2 2" xfId="52965"/>
    <cellStyle name="padroes 13 2 5 2 3" xfId="52966"/>
    <cellStyle name="padroes 13 2 5 2 4" xfId="52967"/>
    <cellStyle name="padroes 13 2 5 2 5" xfId="52968"/>
    <cellStyle name="padroes 13 2 5 2 6" xfId="52969"/>
    <cellStyle name="padroes 13 2 5 2 7" xfId="52970"/>
    <cellStyle name="padroes 13 2 5 2 8" xfId="52971"/>
    <cellStyle name="padroes 13 2 5 3" xfId="52972"/>
    <cellStyle name="padroes 13 2 5 4" xfId="52973"/>
    <cellStyle name="padroes 13 2 5 5" xfId="52974"/>
    <cellStyle name="padroes 13 2 5 6" xfId="52975"/>
    <cellStyle name="padroes 13 2 5 7" xfId="52976"/>
    <cellStyle name="padroes 13 2 5 8" xfId="52977"/>
    <cellStyle name="padroes 13 2 6" xfId="52978"/>
    <cellStyle name="padroes 13 2 6 2" xfId="52979"/>
    <cellStyle name="padroes 13 2 6 3" xfId="52980"/>
    <cellStyle name="padroes 13 2 6 4" xfId="52981"/>
    <cellStyle name="padroes 13 2 6 5" xfId="52982"/>
    <cellStyle name="padroes 13 2 6 6" xfId="52983"/>
    <cellStyle name="padroes 13 2 6 7" xfId="52984"/>
    <cellStyle name="padroes 13 2 7" xfId="52985"/>
    <cellStyle name="padroes 13 2 8" xfId="52986"/>
    <cellStyle name="padroes 13 2 9" xfId="52987"/>
    <cellStyle name="padroes 13 3" xfId="52988"/>
    <cellStyle name="padroes 13 3 2" xfId="52989"/>
    <cellStyle name="padroes 13 3 2 2" xfId="52990"/>
    <cellStyle name="padroes 13 3 2 2 2" xfId="52991"/>
    <cellStyle name="padroes 13 3 2 2 3" xfId="52992"/>
    <cellStyle name="padroes 13 3 2 2 4" xfId="52993"/>
    <cellStyle name="padroes 13 3 2 2 5" xfId="52994"/>
    <cellStyle name="padroes 13 3 2 2 6" xfId="52995"/>
    <cellStyle name="padroes 13 3 2 2 7" xfId="52996"/>
    <cellStyle name="padroes 13 3 2 2 8" xfId="52997"/>
    <cellStyle name="padroes 13 3 2 3" xfId="52998"/>
    <cellStyle name="padroes 13 3 2 4" xfId="52999"/>
    <cellStyle name="padroes 13 3 2 5" xfId="53000"/>
    <cellStyle name="padroes 13 3 2 6" xfId="53001"/>
    <cellStyle name="padroes 13 3 2 7" xfId="53002"/>
    <cellStyle name="padroes 13 3 2 8" xfId="53003"/>
    <cellStyle name="padroes 13 3 3" xfId="53004"/>
    <cellStyle name="padroes 13 3 3 2" xfId="53005"/>
    <cellStyle name="padroes 13 3 3 3" xfId="53006"/>
    <cellStyle name="padroes 13 3 3 4" xfId="53007"/>
    <cellStyle name="padroes 13 3 3 5" xfId="53008"/>
    <cellStyle name="padroes 13 3 3 6" xfId="53009"/>
    <cellStyle name="padroes 13 3 3 7" xfId="53010"/>
    <cellStyle name="padroes 13 3 4" xfId="53011"/>
    <cellStyle name="padroes 13 3 5" xfId="53012"/>
    <cellStyle name="padroes 13 3 6" xfId="53013"/>
    <cellStyle name="padroes 13 3 7" xfId="53014"/>
    <cellStyle name="padroes 13 3 8" xfId="53015"/>
    <cellStyle name="padroes 13 4" xfId="53016"/>
    <cellStyle name="padroes 13 4 2" xfId="53017"/>
    <cellStyle name="padroes 13 4 2 2" xfId="53018"/>
    <cellStyle name="padroes 13 4 2 2 2" xfId="53019"/>
    <cellStyle name="padroes 13 4 2 2 3" xfId="53020"/>
    <cellStyle name="padroes 13 4 2 2 4" xfId="53021"/>
    <cellStyle name="padroes 13 4 2 2 5" xfId="53022"/>
    <cellStyle name="padroes 13 4 2 2 6" xfId="53023"/>
    <cellStyle name="padroes 13 4 2 2 7" xfId="53024"/>
    <cellStyle name="padroes 13 4 2 2 8" xfId="53025"/>
    <cellStyle name="padroes 13 4 2 3" xfId="53026"/>
    <cellStyle name="padroes 13 4 2 4" xfId="53027"/>
    <cellStyle name="padroes 13 4 2 5" xfId="53028"/>
    <cellStyle name="padroes 13 4 2 6" xfId="53029"/>
    <cellStyle name="padroes 13 4 2 7" xfId="53030"/>
    <cellStyle name="padroes 13 4 2 8" xfId="53031"/>
    <cellStyle name="padroes 13 4 3" xfId="53032"/>
    <cellStyle name="padroes 13 4 3 2" xfId="53033"/>
    <cellStyle name="padroes 13 4 3 3" xfId="53034"/>
    <cellStyle name="padroes 13 4 3 4" xfId="53035"/>
    <cellStyle name="padroes 13 4 3 5" xfId="53036"/>
    <cellStyle name="padroes 13 4 3 6" xfId="53037"/>
    <cellStyle name="padroes 13 4 3 7" xfId="53038"/>
    <cellStyle name="padroes 13 4 4" xfId="53039"/>
    <cellStyle name="padroes 13 4 5" xfId="53040"/>
    <cellStyle name="padroes 13 4 6" xfId="53041"/>
    <cellStyle name="padroes 13 4 7" xfId="53042"/>
    <cellStyle name="padroes 13 4 8" xfId="53043"/>
    <cellStyle name="padroes 13 5" xfId="53044"/>
    <cellStyle name="padroes 13 5 2" xfId="53045"/>
    <cellStyle name="padroes 13 5 2 2" xfId="53046"/>
    <cellStyle name="padroes 13 5 2 3" xfId="53047"/>
    <cellStyle name="padroes 13 5 2 4" xfId="53048"/>
    <cellStyle name="padroes 13 5 2 5" xfId="53049"/>
    <cellStyle name="padroes 13 5 2 6" xfId="53050"/>
    <cellStyle name="padroes 13 5 2 7" xfId="53051"/>
    <cellStyle name="padroes 13 5 2 8" xfId="53052"/>
    <cellStyle name="padroes 13 5 3" xfId="53053"/>
    <cellStyle name="padroes 13 5 4" xfId="53054"/>
    <cellStyle name="padroes 13 5 5" xfId="53055"/>
    <cellStyle name="padroes 13 5 6" xfId="53056"/>
    <cellStyle name="padroes 13 5 7" xfId="53057"/>
    <cellStyle name="padroes 13 5 8" xfId="53058"/>
    <cellStyle name="padroes 13 6" xfId="53059"/>
    <cellStyle name="padroes 13 6 2" xfId="53060"/>
    <cellStyle name="padroes 13 6 3" xfId="53061"/>
    <cellStyle name="padroes 13 6 4" xfId="53062"/>
    <cellStyle name="padroes 13 6 5" xfId="53063"/>
    <cellStyle name="padroes 13 6 6" xfId="53064"/>
    <cellStyle name="padroes 13 6 7" xfId="53065"/>
    <cellStyle name="padroes 13 7" xfId="53066"/>
    <cellStyle name="padroes 13 8" xfId="53067"/>
    <cellStyle name="padroes 13 9" xfId="53068"/>
    <cellStyle name="padroes 14" xfId="53069"/>
    <cellStyle name="padroes 14 10" xfId="53070"/>
    <cellStyle name="padroes 14 11" xfId="53071"/>
    <cellStyle name="padroes 14 2" xfId="53072"/>
    <cellStyle name="padroes 14 2 2" xfId="53073"/>
    <cellStyle name="padroes 14 2 2 2" xfId="53074"/>
    <cellStyle name="padroes 14 2 2 2 2" xfId="53075"/>
    <cellStyle name="padroes 14 2 2 2 3" xfId="53076"/>
    <cellStyle name="padroes 14 2 2 2 4" xfId="53077"/>
    <cellStyle name="padroes 14 2 2 2 5" xfId="53078"/>
    <cellStyle name="padroes 14 2 2 2 6" xfId="53079"/>
    <cellStyle name="padroes 14 2 2 2 7" xfId="53080"/>
    <cellStyle name="padroes 14 2 2 2 8" xfId="53081"/>
    <cellStyle name="padroes 14 2 2 3" xfId="53082"/>
    <cellStyle name="padroes 14 2 2 4" xfId="53083"/>
    <cellStyle name="padroes 14 2 2 5" xfId="53084"/>
    <cellStyle name="padroes 14 2 2 6" xfId="53085"/>
    <cellStyle name="padroes 14 2 2 7" xfId="53086"/>
    <cellStyle name="padroes 14 2 2 8" xfId="53087"/>
    <cellStyle name="padroes 14 2 3" xfId="53088"/>
    <cellStyle name="padroes 14 2 3 2" xfId="53089"/>
    <cellStyle name="padroes 14 2 3 3" xfId="53090"/>
    <cellStyle name="padroes 14 2 3 4" xfId="53091"/>
    <cellStyle name="padroes 14 2 3 5" xfId="53092"/>
    <cellStyle name="padroes 14 2 3 6" xfId="53093"/>
    <cellStyle name="padroes 14 2 3 7" xfId="53094"/>
    <cellStyle name="padroes 14 2 4" xfId="53095"/>
    <cellStyle name="padroes 14 2 5" xfId="53096"/>
    <cellStyle name="padroes 14 2 6" xfId="53097"/>
    <cellStyle name="padroes 14 2 7" xfId="53098"/>
    <cellStyle name="padroes 14 2 8" xfId="53099"/>
    <cellStyle name="padroes 14 3" xfId="53100"/>
    <cellStyle name="padroes 14 3 2" xfId="53101"/>
    <cellStyle name="padroes 14 3 2 2" xfId="53102"/>
    <cellStyle name="padroes 14 3 2 2 2" xfId="53103"/>
    <cellStyle name="padroes 14 3 2 2 3" xfId="53104"/>
    <cellStyle name="padroes 14 3 2 2 4" xfId="53105"/>
    <cellStyle name="padroes 14 3 2 2 5" xfId="53106"/>
    <cellStyle name="padroes 14 3 2 2 6" xfId="53107"/>
    <cellStyle name="padroes 14 3 2 2 7" xfId="53108"/>
    <cellStyle name="padroes 14 3 2 2 8" xfId="53109"/>
    <cellStyle name="padroes 14 3 2 3" xfId="53110"/>
    <cellStyle name="padroes 14 3 2 4" xfId="53111"/>
    <cellStyle name="padroes 14 3 2 5" xfId="53112"/>
    <cellStyle name="padroes 14 3 2 6" xfId="53113"/>
    <cellStyle name="padroes 14 3 2 7" xfId="53114"/>
    <cellStyle name="padroes 14 3 2 8" xfId="53115"/>
    <cellStyle name="padroes 14 3 3" xfId="53116"/>
    <cellStyle name="padroes 14 3 3 2" xfId="53117"/>
    <cellStyle name="padroes 14 3 3 3" xfId="53118"/>
    <cellStyle name="padroes 14 3 3 4" xfId="53119"/>
    <cellStyle name="padroes 14 3 3 5" xfId="53120"/>
    <cellStyle name="padroes 14 3 3 6" xfId="53121"/>
    <cellStyle name="padroes 14 3 3 7" xfId="53122"/>
    <cellStyle name="padroes 14 3 4" xfId="53123"/>
    <cellStyle name="padroes 14 3 5" xfId="53124"/>
    <cellStyle name="padroes 14 3 6" xfId="53125"/>
    <cellStyle name="padroes 14 3 7" xfId="53126"/>
    <cellStyle name="padroes 14 3 8" xfId="53127"/>
    <cellStyle name="padroes 14 4" xfId="53128"/>
    <cellStyle name="padroes 14 4 2" xfId="53129"/>
    <cellStyle name="padroes 14 4 2 2" xfId="53130"/>
    <cellStyle name="padroes 14 4 2 2 2" xfId="53131"/>
    <cellStyle name="padroes 14 4 2 2 3" xfId="53132"/>
    <cellStyle name="padroes 14 4 2 2 4" xfId="53133"/>
    <cellStyle name="padroes 14 4 2 2 5" xfId="53134"/>
    <cellStyle name="padroes 14 4 2 2 6" xfId="53135"/>
    <cellStyle name="padroes 14 4 2 2 7" xfId="53136"/>
    <cellStyle name="padroes 14 4 2 2 8" xfId="53137"/>
    <cellStyle name="padroes 14 4 2 3" xfId="53138"/>
    <cellStyle name="padroes 14 4 2 4" xfId="53139"/>
    <cellStyle name="padroes 14 4 2 5" xfId="53140"/>
    <cellStyle name="padroes 14 4 2 6" xfId="53141"/>
    <cellStyle name="padroes 14 4 2 7" xfId="53142"/>
    <cellStyle name="padroes 14 4 2 8" xfId="53143"/>
    <cellStyle name="padroes 14 4 3" xfId="53144"/>
    <cellStyle name="padroes 14 4 3 2" xfId="53145"/>
    <cellStyle name="padroes 14 4 3 3" xfId="53146"/>
    <cellStyle name="padroes 14 4 3 4" xfId="53147"/>
    <cellStyle name="padroes 14 4 3 5" xfId="53148"/>
    <cellStyle name="padroes 14 4 3 6" xfId="53149"/>
    <cellStyle name="padroes 14 4 3 7" xfId="53150"/>
    <cellStyle name="padroes 14 4 4" xfId="53151"/>
    <cellStyle name="padroes 14 4 5" xfId="53152"/>
    <cellStyle name="padroes 14 4 6" xfId="53153"/>
    <cellStyle name="padroes 14 4 7" xfId="53154"/>
    <cellStyle name="padroes 14 4 8" xfId="53155"/>
    <cellStyle name="padroes 14 5" xfId="53156"/>
    <cellStyle name="padroes 14 5 2" xfId="53157"/>
    <cellStyle name="padroes 14 5 2 2" xfId="53158"/>
    <cellStyle name="padroes 14 5 2 3" xfId="53159"/>
    <cellStyle name="padroes 14 5 2 4" xfId="53160"/>
    <cellStyle name="padroes 14 5 2 5" xfId="53161"/>
    <cellStyle name="padroes 14 5 2 6" xfId="53162"/>
    <cellStyle name="padroes 14 5 2 7" xfId="53163"/>
    <cellStyle name="padroes 14 5 2 8" xfId="53164"/>
    <cellStyle name="padroes 14 5 3" xfId="53165"/>
    <cellStyle name="padroes 14 5 4" xfId="53166"/>
    <cellStyle name="padroes 14 5 5" xfId="53167"/>
    <cellStyle name="padroes 14 5 6" xfId="53168"/>
    <cellStyle name="padroes 14 5 7" xfId="53169"/>
    <cellStyle name="padroes 14 5 8" xfId="53170"/>
    <cellStyle name="padroes 14 6" xfId="53171"/>
    <cellStyle name="padroes 14 6 2" xfId="53172"/>
    <cellStyle name="padroes 14 6 3" xfId="53173"/>
    <cellStyle name="padroes 14 6 4" xfId="53174"/>
    <cellStyle name="padroes 14 6 5" xfId="53175"/>
    <cellStyle name="padroes 14 6 6" xfId="53176"/>
    <cellStyle name="padroes 14 6 7" xfId="53177"/>
    <cellStyle name="padroes 14 7" xfId="53178"/>
    <cellStyle name="padroes 14 8" xfId="53179"/>
    <cellStyle name="padroes 14 9" xfId="53180"/>
    <cellStyle name="padroes 15" xfId="53181"/>
    <cellStyle name="padroes 15 2" xfId="53182"/>
    <cellStyle name="padroes 15 2 2" xfId="53183"/>
    <cellStyle name="padroes 15 2 2 2" xfId="53184"/>
    <cellStyle name="padroes 15 2 2 3" xfId="53185"/>
    <cellStyle name="padroes 15 2 2 4" xfId="53186"/>
    <cellStyle name="padroes 15 2 2 5" xfId="53187"/>
    <cellStyle name="padroes 15 2 2 6" xfId="53188"/>
    <cellStyle name="padroes 15 2 2 7" xfId="53189"/>
    <cellStyle name="padroes 15 2 2 8" xfId="53190"/>
    <cellStyle name="padroes 15 2 3" xfId="53191"/>
    <cellStyle name="padroes 15 2 4" xfId="53192"/>
    <cellStyle name="padroes 15 2 5" xfId="53193"/>
    <cellStyle name="padroes 15 2 6" xfId="53194"/>
    <cellStyle name="padroes 15 2 7" xfId="53195"/>
    <cellStyle name="padroes 15 2 8" xfId="53196"/>
    <cellStyle name="padroes 15 3" xfId="53197"/>
    <cellStyle name="padroes 15 3 2" xfId="53198"/>
    <cellStyle name="padroes 15 3 3" xfId="53199"/>
    <cellStyle name="padroes 15 3 4" xfId="53200"/>
    <cellStyle name="padroes 15 3 5" xfId="53201"/>
    <cellStyle name="padroes 15 3 6" xfId="53202"/>
    <cellStyle name="padroes 15 3 7" xfId="53203"/>
    <cellStyle name="padroes 15 4" xfId="53204"/>
    <cellStyle name="padroes 15 5" xfId="53205"/>
    <cellStyle name="padroes 15 6" xfId="53206"/>
    <cellStyle name="padroes 15 7" xfId="53207"/>
    <cellStyle name="padroes 15 8" xfId="53208"/>
    <cellStyle name="padroes 16" xfId="53209"/>
    <cellStyle name="padroes 16 2" xfId="53210"/>
    <cellStyle name="padroes 16 2 2" xfId="53211"/>
    <cellStyle name="padroes 16 2 2 2" xfId="53212"/>
    <cellStyle name="padroes 16 2 2 3" xfId="53213"/>
    <cellStyle name="padroes 16 2 2 4" xfId="53214"/>
    <cellStyle name="padroes 16 2 2 5" xfId="53215"/>
    <cellStyle name="padroes 16 2 2 6" xfId="53216"/>
    <cellStyle name="padroes 16 2 2 7" xfId="53217"/>
    <cellStyle name="padroes 16 2 2 8" xfId="53218"/>
    <cellStyle name="padroes 16 2 3" xfId="53219"/>
    <cellStyle name="padroes 16 2 4" xfId="53220"/>
    <cellStyle name="padroes 16 2 5" xfId="53221"/>
    <cellStyle name="padroes 16 2 6" xfId="53222"/>
    <cellStyle name="padroes 16 2 7" xfId="53223"/>
    <cellStyle name="padroes 16 2 8" xfId="53224"/>
    <cellStyle name="padroes 16 3" xfId="53225"/>
    <cellStyle name="padroes 16 3 2" xfId="53226"/>
    <cellStyle name="padroes 16 3 3" xfId="53227"/>
    <cellStyle name="padroes 16 3 4" xfId="53228"/>
    <cellStyle name="padroes 16 3 5" xfId="53229"/>
    <cellStyle name="padroes 16 3 6" xfId="53230"/>
    <cellStyle name="padroes 16 3 7" xfId="53231"/>
    <cellStyle name="padroes 16 4" xfId="53232"/>
    <cellStyle name="padroes 16 5" xfId="53233"/>
    <cellStyle name="padroes 16 6" xfId="53234"/>
    <cellStyle name="padroes 16 7" xfId="53235"/>
    <cellStyle name="padroes 16 8" xfId="53236"/>
    <cellStyle name="padroes 17" xfId="53237"/>
    <cellStyle name="padroes 17 2" xfId="53238"/>
    <cellStyle name="padroes 17 2 2" xfId="53239"/>
    <cellStyle name="padroes 17 2 3" xfId="53240"/>
    <cellStyle name="padroes 17 2 4" xfId="53241"/>
    <cellStyle name="padroes 17 2 5" xfId="53242"/>
    <cellStyle name="padroes 17 2 6" xfId="53243"/>
    <cellStyle name="padroes 17 2 7" xfId="53244"/>
    <cellStyle name="padroes 17 2 8" xfId="53245"/>
    <cellStyle name="padroes 17 3" xfId="53246"/>
    <cellStyle name="padroes 17 4" xfId="53247"/>
    <cellStyle name="padroes 17 5" xfId="53248"/>
    <cellStyle name="padroes 17 6" xfId="53249"/>
    <cellStyle name="padroes 17 7" xfId="53250"/>
    <cellStyle name="padroes 17 8" xfId="53251"/>
    <cellStyle name="padroes 18" xfId="53252"/>
    <cellStyle name="padroes 18 2" xfId="53253"/>
    <cellStyle name="padroes 18 3" xfId="53254"/>
    <cellStyle name="padroes 18 4" xfId="53255"/>
    <cellStyle name="padroes 18 5" xfId="53256"/>
    <cellStyle name="padroes 18 6" xfId="53257"/>
    <cellStyle name="padroes 18 7" xfId="53258"/>
    <cellStyle name="padroes 19" xfId="53259"/>
    <cellStyle name="padroes 2" xfId="53260"/>
    <cellStyle name="padroes 2 10" xfId="53261"/>
    <cellStyle name="padroes 2 11" xfId="53262"/>
    <cellStyle name="padroes 2 12" xfId="53263"/>
    <cellStyle name="padroes 2 13" xfId="53264"/>
    <cellStyle name="padroes 2 14" xfId="53265"/>
    <cellStyle name="padroes 2 2" xfId="53266"/>
    <cellStyle name="padroes 2 2 10" xfId="53267"/>
    <cellStyle name="padroes 2 2 11" xfId="53268"/>
    <cellStyle name="padroes 2 2 12" xfId="53269"/>
    <cellStyle name="padroes 2 2 13" xfId="53270"/>
    <cellStyle name="padroes 2 2 2" xfId="53271"/>
    <cellStyle name="padroes 2 2 2 10" xfId="53272"/>
    <cellStyle name="padroes 2 2 2 11" xfId="53273"/>
    <cellStyle name="padroes 2 2 2 2" xfId="53274"/>
    <cellStyle name="padroes 2 2 2 2 10" xfId="53275"/>
    <cellStyle name="padroes 2 2 2 2 11" xfId="53276"/>
    <cellStyle name="padroes 2 2 2 2 2" xfId="53277"/>
    <cellStyle name="padroes 2 2 2 2 2 2" xfId="53278"/>
    <cellStyle name="padroes 2 2 2 2 2 2 2" xfId="53279"/>
    <cellStyle name="padroes 2 2 2 2 2 2 2 2" xfId="53280"/>
    <cellStyle name="padroes 2 2 2 2 2 2 2 3" xfId="53281"/>
    <cellStyle name="padroes 2 2 2 2 2 2 2 4" xfId="53282"/>
    <cellStyle name="padroes 2 2 2 2 2 2 2 5" xfId="53283"/>
    <cellStyle name="padroes 2 2 2 2 2 2 2 6" xfId="53284"/>
    <cellStyle name="padroes 2 2 2 2 2 2 2 7" xfId="53285"/>
    <cellStyle name="padroes 2 2 2 2 2 2 2 8" xfId="53286"/>
    <cellStyle name="padroes 2 2 2 2 2 2 3" xfId="53287"/>
    <cellStyle name="padroes 2 2 2 2 2 2 4" xfId="53288"/>
    <cellStyle name="padroes 2 2 2 2 2 2 5" xfId="53289"/>
    <cellStyle name="padroes 2 2 2 2 2 2 6" xfId="53290"/>
    <cellStyle name="padroes 2 2 2 2 2 2 7" xfId="53291"/>
    <cellStyle name="padroes 2 2 2 2 2 2 8" xfId="53292"/>
    <cellStyle name="padroes 2 2 2 2 2 3" xfId="53293"/>
    <cellStyle name="padroes 2 2 2 2 2 3 2" xfId="53294"/>
    <cellStyle name="padroes 2 2 2 2 2 3 3" xfId="53295"/>
    <cellStyle name="padroes 2 2 2 2 2 3 4" xfId="53296"/>
    <cellStyle name="padroes 2 2 2 2 2 3 5" xfId="53297"/>
    <cellStyle name="padroes 2 2 2 2 2 3 6" xfId="53298"/>
    <cellStyle name="padroes 2 2 2 2 2 3 7" xfId="53299"/>
    <cellStyle name="padroes 2 2 2 2 2 4" xfId="53300"/>
    <cellStyle name="padroes 2 2 2 2 2 5" xfId="53301"/>
    <cellStyle name="padroes 2 2 2 2 2 6" xfId="53302"/>
    <cellStyle name="padroes 2 2 2 2 2 7" xfId="53303"/>
    <cellStyle name="padroes 2 2 2 2 2 8" xfId="53304"/>
    <cellStyle name="padroes 2 2 2 2 3" xfId="53305"/>
    <cellStyle name="padroes 2 2 2 2 3 2" xfId="53306"/>
    <cellStyle name="padroes 2 2 2 2 3 2 2" xfId="53307"/>
    <cellStyle name="padroes 2 2 2 2 3 2 2 2" xfId="53308"/>
    <cellStyle name="padroes 2 2 2 2 3 2 2 3" xfId="53309"/>
    <cellStyle name="padroes 2 2 2 2 3 2 2 4" xfId="53310"/>
    <cellStyle name="padroes 2 2 2 2 3 2 2 5" xfId="53311"/>
    <cellStyle name="padroes 2 2 2 2 3 2 2 6" xfId="53312"/>
    <cellStyle name="padroes 2 2 2 2 3 2 2 7" xfId="53313"/>
    <cellStyle name="padroes 2 2 2 2 3 2 2 8" xfId="53314"/>
    <cellStyle name="padroes 2 2 2 2 3 2 3" xfId="53315"/>
    <cellStyle name="padroes 2 2 2 2 3 2 4" xfId="53316"/>
    <cellStyle name="padroes 2 2 2 2 3 2 5" xfId="53317"/>
    <cellStyle name="padroes 2 2 2 2 3 2 6" xfId="53318"/>
    <cellStyle name="padroes 2 2 2 2 3 2 7" xfId="53319"/>
    <cellStyle name="padroes 2 2 2 2 3 2 8" xfId="53320"/>
    <cellStyle name="padroes 2 2 2 2 3 3" xfId="53321"/>
    <cellStyle name="padroes 2 2 2 2 3 3 2" xfId="53322"/>
    <cellStyle name="padroes 2 2 2 2 3 3 3" xfId="53323"/>
    <cellStyle name="padroes 2 2 2 2 3 3 4" xfId="53324"/>
    <cellStyle name="padroes 2 2 2 2 3 3 5" xfId="53325"/>
    <cellStyle name="padroes 2 2 2 2 3 3 6" xfId="53326"/>
    <cellStyle name="padroes 2 2 2 2 3 3 7" xfId="53327"/>
    <cellStyle name="padroes 2 2 2 2 3 4" xfId="53328"/>
    <cellStyle name="padroes 2 2 2 2 3 5" xfId="53329"/>
    <cellStyle name="padroes 2 2 2 2 3 6" xfId="53330"/>
    <cellStyle name="padroes 2 2 2 2 3 7" xfId="53331"/>
    <cellStyle name="padroes 2 2 2 2 3 8" xfId="53332"/>
    <cellStyle name="padroes 2 2 2 2 4" xfId="53333"/>
    <cellStyle name="padroes 2 2 2 2 4 2" xfId="53334"/>
    <cellStyle name="padroes 2 2 2 2 4 2 2" xfId="53335"/>
    <cellStyle name="padroes 2 2 2 2 4 2 2 2" xfId="53336"/>
    <cellStyle name="padroes 2 2 2 2 4 2 2 3" xfId="53337"/>
    <cellStyle name="padroes 2 2 2 2 4 2 2 4" xfId="53338"/>
    <cellStyle name="padroes 2 2 2 2 4 2 2 5" xfId="53339"/>
    <cellStyle name="padroes 2 2 2 2 4 2 2 6" xfId="53340"/>
    <cellStyle name="padroes 2 2 2 2 4 2 2 7" xfId="53341"/>
    <cellStyle name="padroes 2 2 2 2 4 2 2 8" xfId="53342"/>
    <cellStyle name="padroes 2 2 2 2 4 2 3" xfId="53343"/>
    <cellStyle name="padroes 2 2 2 2 4 2 4" xfId="53344"/>
    <cellStyle name="padroes 2 2 2 2 4 2 5" xfId="53345"/>
    <cellStyle name="padroes 2 2 2 2 4 2 6" xfId="53346"/>
    <cellStyle name="padroes 2 2 2 2 4 2 7" xfId="53347"/>
    <cellStyle name="padroes 2 2 2 2 4 2 8" xfId="53348"/>
    <cellStyle name="padroes 2 2 2 2 4 3" xfId="53349"/>
    <cellStyle name="padroes 2 2 2 2 4 3 2" xfId="53350"/>
    <cellStyle name="padroes 2 2 2 2 4 3 3" xfId="53351"/>
    <cellStyle name="padroes 2 2 2 2 4 3 4" xfId="53352"/>
    <cellStyle name="padroes 2 2 2 2 4 3 5" xfId="53353"/>
    <cellStyle name="padroes 2 2 2 2 4 3 6" xfId="53354"/>
    <cellStyle name="padroes 2 2 2 2 4 3 7" xfId="53355"/>
    <cellStyle name="padroes 2 2 2 2 4 4" xfId="53356"/>
    <cellStyle name="padroes 2 2 2 2 4 5" xfId="53357"/>
    <cellStyle name="padroes 2 2 2 2 4 6" xfId="53358"/>
    <cellStyle name="padroes 2 2 2 2 4 7" xfId="53359"/>
    <cellStyle name="padroes 2 2 2 2 4 8" xfId="53360"/>
    <cellStyle name="padroes 2 2 2 2 5" xfId="53361"/>
    <cellStyle name="padroes 2 2 2 2 5 2" xfId="53362"/>
    <cellStyle name="padroes 2 2 2 2 5 2 2" xfId="53363"/>
    <cellStyle name="padroes 2 2 2 2 5 2 3" xfId="53364"/>
    <cellStyle name="padroes 2 2 2 2 5 2 4" xfId="53365"/>
    <cellStyle name="padroes 2 2 2 2 5 2 5" xfId="53366"/>
    <cellStyle name="padroes 2 2 2 2 5 2 6" xfId="53367"/>
    <cellStyle name="padroes 2 2 2 2 5 2 7" xfId="53368"/>
    <cellStyle name="padroes 2 2 2 2 5 2 8" xfId="53369"/>
    <cellStyle name="padroes 2 2 2 2 5 3" xfId="53370"/>
    <cellStyle name="padroes 2 2 2 2 5 4" xfId="53371"/>
    <cellStyle name="padroes 2 2 2 2 5 5" xfId="53372"/>
    <cellStyle name="padroes 2 2 2 2 5 6" xfId="53373"/>
    <cellStyle name="padroes 2 2 2 2 5 7" xfId="53374"/>
    <cellStyle name="padroes 2 2 2 2 5 8" xfId="53375"/>
    <cellStyle name="padroes 2 2 2 2 6" xfId="53376"/>
    <cellStyle name="padroes 2 2 2 2 6 2" xfId="53377"/>
    <cellStyle name="padroes 2 2 2 2 6 3" xfId="53378"/>
    <cellStyle name="padroes 2 2 2 2 6 4" xfId="53379"/>
    <cellStyle name="padroes 2 2 2 2 6 5" xfId="53380"/>
    <cellStyle name="padroes 2 2 2 2 6 6" xfId="53381"/>
    <cellStyle name="padroes 2 2 2 2 6 7" xfId="53382"/>
    <cellStyle name="padroes 2 2 2 2 7" xfId="53383"/>
    <cellStyle name="padroes 2 2 2 2 8" xfId="53384"/>
    <cellStyle name="padroes 2 2 2 2 9" xfId="53385"/>
    <cellStyle name="padroes 2 2 2 3" xfId="53386"/>
    <cellStyle name="padroes 2 2 2 3 2" xfId="53387"/>
    <cellStyle name="padroes 2 2 2 3 2 2" xfId="53388"/>
    <cellStyle name="padroes 2 2 2 3 2 2 2" xfId="53389"/>
    <cellStyle name="padroes 2 2 2 3 2 2 3" xfId="53390"/>
    <cellStyle name="padroes 2 2 2 3 2 2 4" xfId="53391"/>
    <cellStyle name="padroes 2 2 2 3 2 2 5" xfId="53392"/>
    <cellStyle name="padroes 2 2 2 3 2 2 6" xfId="53393"/>
    <cellStyle name="padroes 2 2 2 3 2 2 7" xfId="53394"/>
    <cellStyle name="padroes 2 2 2 3 2 2 8" xfId="53395"/>
    <cellStyle name="padroes 2 2 2 3 2 3" xfId="53396"/>
    <cellStyle name="padroes 2 2 2 3 2 4" xfId="53397"/>
    <cellStyle name="padroes 2 2 2 3 2 5" xfId="53398"/>
    <cellStyle name="padroes 2 2 2 3 2 6" xfId="53399"/>
    <cellStyle name="padroes 2 2 2 3 2 7" xfId="53400"/>
    <cellStyle name="padroes 2 2 2 3 2 8" xfId="53401"/>
    <cellStyle name="padroes 2 2 2 3 3" xfId="53402"/>
    <cellStyle name="padroes 2 2 2 3 3 2" xfId="53403"/>
    <cellStyle name="padroes 2 2 2 3 3 3" xfId="53404"/>
    <cellStyle name="padroes 2 2 2 3 3 4" xfId="53405"/>
    <cellStyle name="padroes 2 2 2 3 3 5" xfId="53406"/>
    <cellStyle name="padroes 2 2 2 3 3 6" xfId="53407"/>
    <cellStyle name="padroes 2 2 2 3 3 7" xfId="53408"/>
    <cellStyle name="padroes 2 2 2 3 4" xfId="53409"/>
    <cellStyle name="padroes 2 2 2 3 5" xfId="53410"/>
    <cellStyle name="padroes 2 2 2 3 6" xfId="53411"/>
    <cellStyle name="padroes 2 2 2 3 7" xfId="53412"/>
    <cellStyle name="padroes 2 2 2 3 8" xfId="53413"/>
    <cellStyle name="padroes 2 2 2 4" xfId="53414"/>
    <cellStyle name="padroes 2 2 2 4 2" xfId="53415"/>
    <cellStyle name="padroes 2 2 2 4 2 2" xfId="53416"/>
    <cellStyle name="padroes 2 2 2 4 2 2 2" xfId="53417"/>
    <cellStyle name="padroes 2 2 2 4 2 2 3" xfId="53418"/>
    <cellStyle name="padroes 2 2 2 4 2 2 4" xfId="53419"/>
    <cellStyle name="padroes 2 2 2 4 2 2 5" xfId="53420"/>
    <cellStyle name="padroes 2 2 2 4 2 2 6" xfId="53421"/>
    <cellStyle name="padroes 2 2 2 4 2 2 7" xfId="53422"/>
    <cellStyle name="padroes 2 2 2 4 2 2 8" xfId="53423"/>
    <cellStyle name="padroes 2 2 2 4 2 3" xfId="53424"/>
    <cellStyle name="padroes 2 2 2 4 2 4" xfId="53425"/>
    <cellStyle name="padroes 2 2 2 4 2 5" xfId="53426"/>
    <cellStyle name="padroes 2 2 2 4 2 6" xfId="53427"/>
    <cellStyle name="padroes 2 2 2 4 2 7" xfId="53428"/>
    <cellStyle name="padroes 2 2 2 4 2 8" xfId="53429"/>
    <cellStyle name="padroes 2 2 2 4 3" xfId="53430"/>
    <cellStyle name="padroes 2 2 2 4 3 2" xfId="53431"/>
    <cellStyle name="padroes 2 2 2 4 3 3" xfId="53432"/>
    <cellStyle name="padroes 2 2 2 4 3 4" xfId="53433"/>
    <cellStyle name="padroes 2 2 2 4 3 5" xfId="53434"/>
    <cellStyle name="padroes 2 2 2 4 3 6" xfId="53435"/>
    <cellStyle name="padroes 2 2 2 4 3 7" xfId="53436"/>
    <cellStyle name="padroes 2 2 2 4 4" xfId="53437"/>
    <cellStyle name="padroes 2 2 2 4 5" xfId="53438"/>
    <cellStyle name="padroes 2 2 2 4 6" xfId="53439"/>
    <cellStyle name="padroes 2 2 2 4 7" xfId="53440"/>
    <cellStyle name="padroes 2 2 2 4 8" xfId="53441"/>
    <cellStyle name="padroes 2 2 2 5" xfId="53442"/>
    <cellStyle name="padroes 2 2 2 5 2" xfId="53443"/>
    <cellStyle name="padroes 2 2 2 5 2 2" xfId="53444"/>
    <cellStyle name="padroes 2 2 2 5 2 3" xfId="53445"/>
    <cellStyle name="padroes 2 2 2 5 2 4" xfId="53446"/>
    <cellStyle name="padroes 2 2 2 5 2 5" xfId="53447"/>
    <cellStyle name="padroes 2 2 2 5 2 6" xfId="53448"/>
    <cellStyle name="padroes 2 2 2 5 2 7" xfId="53449"/>
    <cellStyle name="padroes 2 2 2 5 2 8" xfId="53450"/>
    <cellStyle name="padroes 2 2 2 5 3" xfId="53451"/>
    <cellStyle name="padroes 2 2 2 5 4" xfId="53452"/>
    <cellStyle name="padroes 2 2 2 5 5" xfId="53453"/>
    <cellStyle name="padroes 2 2 2 5 6" xfId="53454"/>
    <cellStyle name="padroes 2 2 2 5 7" xfId="53455"/>
    <cellStyle name="padroes 2 2 2 5 8" xfId="53456"/>
    <cellStyle name="padroes 2 2 2 6" xfId="53457"/>
    <cellStyle name="padroes 2 2 2 6 2" xfId="53458"/>
    <cellStyle name="padroes 2 2 2 6 3" xfId="53459"/>
    <cellStyle name="padroes 2 2 2 6 4" xfId="53460"/>
    <cellStyle name="padroes 2 2 2 6 5" xfId="53461"/>
    <cellStyle name="padroes 2 2 2 6 6" xfId="53462"/>
    <cellStyle name="padroes 2 2 2 6 7" xfId="53463"/>
    <cellStyle name="padroes 2 2 2 7" xfId="53464"/>
    <cellStyle name="padroes 2 2 2 8" xfId="53465"/>
    <cellStyle name="padroes 2 2 2 9" xfId="53466"/>
    <cellStyle name="padroes 2 2 3" xfId="53467"/>
    <cellStyle name="padroes 2 2 3 10" xfId="53468"/>
    <cellStyle name="padroes 2 2 3 11" xfId="53469"/>
    <cellStyle name="padroes 2 2 3 2" xfId="53470"/>
    <cellStyle name="padroes 2 2 3 2 2" xfId="53471"/>
    <cellStyle name="padroes 2 2 3 2 2 2" xfId="53472"/>
    <cellStyle name="padroes 2 2 3 2 2 2 2" xfId="53473"/>
    <cellStyle name="padroes 2 2 3 2 2 2 3" xfId="53474"/>
    <cellStyle name="padroes 2 2 3 2 2 2 4" xfId="53475"/>
    <cellStyle name="padroes 2 2 3 2 2 2 5" xfId="53476"/>
    <cellStyle name="padroes 2 2 3 2 2 2 6" xfId="53477"/>
    <cellStyle name="padroes 2 2 3 2 2 2 7" xfId="53478"/>
    <cellStyle name="padroes 2 2 3 2 2 2 8" xfId="53479"/>
    <cellStyle name="padroes 2 2 3 2 2 3" xfId="53480"/>
    <cellStyle name="padroes 2 2 3 2 2 4" xfId="53481"/>
    <cellStyle name="padroes 2 2 3 2 2 5" xfId="53482"/>
    <cellStyle name="padroes 2 2 3 2 2 6" xfId="53483"/>
    <cellStyle name="padroes 2 2 3 2 2 7" xfId="53484"/>
    <cellStyle name="padroes 2 2 3 2 2 8" xfId="53485"/>
    <cellStyle name="padroes 2 2 3 2 3" xfId="53486"/>
    <cellStyle name="padroes 2 2 3 2 3 2" xfId="53487"/>
    <cellStyle name="padroes 2 2 3 2 3 3" xfId="53488"/>
    <cellStyle name="padroes 2 2 3 2 3 4" xfId="53489"/>
    <cellStyle name="padroes 2 2 3 2 3 5" xfId="53490"/>
    <cellStyle name="padroes 2 2 3 2 3 6" xfId="53491"/>
    <cellStyle name="padroes 2 2 3 2 3 7" xfId="53492"/>
    <cellStyle name="padroes 2 2 3 2 4" xfId="53493"/>
    <cellStyle name="padroes 2 2 3 2 5" xfId="53494"/>
    <cellStyle name="padroes 2 2 3 2 6" xfId="53495"/>
    <cellStyle name="padroes 2 2 3 2 7" xfId="53496"/>
    <cellStyle name="padroes 2 2 3 2 8" xfId="53497"/>
    <cellStyle name="padroes 2 2 3 3" xfId="53498"/>
    <cellStyle name="padroes 2 2 3 3 2" xfId="53499"/>
    <cellStyle name="padroes 2 2 3 3 2 2" xfId="53500"/>
    <cellStyle name="padroes 2 2 3 3 2 2 2" xfId="53501"/>
    <cellStyle name="padroes 2 2 3 3 2 2 3" xfId="53502"/>
    <cellStyle name="padroes 2 2 3 3 2 2 4" xfId="53503"/>
    <cellStyle name="padroes 2 2 3 3 2 2 5" xfId="53504"/>
    <cellStyle name="padroes 2 2 3 3 2 2 6" xfId="53505"/>
    <cellStyle name="padroes 2 2 3 3 2 2 7" xfId="53506"/>
    <cellStyle name="padroes 2 2 3 3 2 2 8" xfId="53507"/>
    <cellStyle name="padroes 2 2 3 3 2 3" xfId="53508"/>
    <cellStyle name="padroes 2 2 3 3 2 4" xfId="53509"/>
    <cellStyle name="padroes 2 2 3 3 2 5" xfId="53510"/>
    <cellStyle name="padroes 2 2 3 3 2 6" xfId="53511"/>
    <cellStyle name="padroes 2 2 3 3 2 7" xfId="53512"/>
    <cellStyle name="padroes 2 2 3 3 2 8" xfId="53513"/>
    <cellStyle name="padroes 2 2 3 3 3" xfId="53514"/>
    <cellStyle name="padroes 2 2 3 3 3 2" xfId="53515"/>
    <cellStyle name="padroes 2 2 3 3 3 3" xfId="53516"/>
    <cellStyle name="padroes 2 2 3 3 3 4" xfId="53517"/>
    <cellStyle name="padroes 2 2 3 3 3 5" xfId="53518"/>
    <cellStyle name="padroes 2 2 3 3 3 6" xfId="53519"/>
    <cellStyle name="padroes 2 2 3 3 3 7" xfId="53520"/>
    <cellStyle name="padroes 2 2 3 3 4" xfId="53521"/>
    <cellStyle name="padroes 2 2 3 3 5" xfId="53522"/>
    <cellStyle name="padroes 2 2 3 3 6" xfId="53523"/>
    <cellStyle name="padroes 2 2 3 3 7" xfId="53524"/>
    <cellStyle name="padroes 2 2 3 3 8" xfId="53525"/>
    <cellStyle name="padroes 2 2 3 4" xfId="53526"/>
    <cellStyle name="padroes 2 2 3 4 2" xfId="53527"/>
    <cellStyle name="padroes 2 2 3 4 2 2" xfId="53528"/>
    <cellStyle name="padroes 2 2 3 4 2 2 2" xfId="53529"/>
    <cellStyle name="padroes 2 2 3 4 2 2 3" xfId="53530"/>
    <cellStyle name="padroes 2 2 3 4 2 2 4" xfId="53531"/>
    <cellStyle name="padroes 2 2 3 4 2 2 5" xfId="53532"/>
    <cellStyle name="padroes 2 2 3 4 2 2 6" xfId="53533"/>
    <cellStyle name="padroes 2 2 3 4 2 2 7" xfId="53534"/>
    <cellStyle name="padroes 2 2 3 4 2 2 8" xfId="53535"/>
    <cellStyle name="padroes 2 2 3 4 2 3" xfId="53536"/>
    <cellStyle name="padroes 2 2 3 4 2 4" xfId="53537"/>
    <cellStyle name="padroes 2 2 3 4 2 5" xfId="53538"/>
    <cellStyle name="padroes 2 2 3 4 2 6" xfId="53539"/>
    <cellStyle name="padroes 2 2 3 4 2 7" xfId="53540"/>
    <cellStyle name="padroes 2 2 3 4 2 8" xfId="53541"/>
    <cellStyle name="padroes 2 2 3 4 3" xfId="53542"/>
    <cellStyle name="padroes 2 2 3 4 3 2" xfId="53543"/>
    <cellStyle name="padroes 2 2 3 4 3 3" xfId="53544"/>
    <cellStyle name="padroes 2 2 3 4 3 4" xfId="53545"/>
    <cellStyle name="padroes 2 2 3 4 3 5" xfId="53546"/>
    <cellStyle name="padroes 2 2 3 4 3 6" xfId="53547"/>
    <cellStyle name="padroes 2 2 3 4 3 7" xfId="53548"/>
    <cellStyle name="padroes 2 2 3 4 4" xfId="53549"/>
    <cellStyle name="padroes 2 2 3 4 5" xfId="53550"/>
    <cellStyle name="padroes 2 2 3 4 6" xfId="53551"/>
    <cellStyle name="padroes 2 2 3 4 7" xfId="53552"/>
    <cellStyle name="padroes 2 2 3 4 8" xfId="53553"/>
    <cellStyle name="padroes 2 2 3 5" xfId="53554"/>
    <cellStyle name="padroes 2 2 3 5 2" xfId="53555"/>
    <cellStyle name="padroes 2 2 3 5 2 2" xfId="53556"/>
    <cellStyle name="padroes 2 2 3 5 2 3" xfId="53557"/>
    <cellStyle name="padroes 2 2 3 5 2 4" xfId="53558"/>
    <cellStyle name="padroes 2 2 3 5 2 5" xfId="53559"/>
    <cellStyle name="padroes 2 2 3 5 2 6" xfId="53560"/>
    <cellStyle name="padroes 2 2 3 5 2 7" xfId="53561"/>
    <cellStyle name="padroes 2 2 3 5 2 8" xfId="53562"/>
    <cellStyle name="padroes 2 2 3 5 3" xfId="53563"/>
    <cellStyle name="padroes 2 2 3 5 4" xfId="53564"/>
    <cellStyle name="padroes 2 2 3 5 5" xfId="53565"/>
    <cellStyle name="padroes 2 2 3 5 6" xfId="53566"/>
    <cellStyle name="padroes 2 2 3 5 7" xfId="53567"/>
    <cellStyle name="padroes 2 2 3 5 8" xfId="53568"/>
    <cellStyle name="padroes 2 2 3 6" xfId="53569"/>
    <cellStyle name="padroes 2 2 3 6 2" xfId="53570"/>
    <cellStyle name="padroes 2 2 3 6 3" xfId="53571"/>
    <cellStyle name="padroes 2 2 3 6 4" xfId="53572"/>
    <cellStyle name="padroes 2 2 3 6 5" xfId="53573"/>
    <cellStyle name="padroes 2 2 3 6 6" xfId="53574"/>
    <cellStyle name="padroes 2 2 3 6 7" xfId="53575"/>
    <cellStyle name="padroes 2 2 3 7" xfId="53576"/>
    <cellStyle name="padroes 2 2 3 8" xfId="53577"/>
    <cellStyle name="padroes 2 2 3 9" xfId="53578"/>
    <cellStyle name="padroes 2 2 4" xfId="53579"/>
    <cellStyle name="padroes 2 2 4 2" xfId="53580"/>
    <cellStyle name="padroes 2 2 4 2 2" xfId="53581"/>
    <cellStyle name="padroes 2 2 4 2 2 2" xfId="53582"/>
    <cellStyle name="padroes 2 2 4 2 2 3" xfId="53583"/>
    <cellStyle name="padroes 2 2 4 2 2 4" xfId="53584"/>
    <cellStyle name="padroes 2 2 4 2 2 5" xfId="53585"/>
    <cellStyle name="padroes 2 2 4 2 2 6" xfId="53586"/>
    <cellStyle name="padroes 2 2 4 2 2 7" xfId="53587"/>
    <cellStyle name="padroes 2 2 4 2 2 8" xfId="53588"/>
    <cellStyle name="padroes 2 2 4 2 3" xfId="53589"/>
    <cellStyle name="padroes 2 2 4 2 4" xfId="53590"/>
    <cellStyle name="padroes 2 2 4 2 5" xfId="53591"/>
    <cellStyle name="padroes 2 2 4 2 6" xfId="53592"/>
    <cellStyle name="padroes 2 2 4 2 7" xfId="53593"/>
    <cellStyle name="padroes 2 2 4 2 8" xfId="53594"/>
    <cellStyle name="padroes 2 2 4 3" xfId="53595"/>
    <cellStyle name="padroes 2 2 4 3 2" xfId="53596"/>
    <cellStyle name="padroes 2 2 4 3 3" xfId="53597"/>
    <cellStyle name="padroes 2 2 4 3 4" xfId="53598"/>
    <cellStyle name="padroes 2 2 4 3 5" xfId="53599"/>
    <cellStyle name="padroes 2 2 4 3 6" xfId="53600"/>
    <cellStyle name="padroes 2 2 4 3 7" xfId="53601"/>
    <cellStyle name="padroes 2 2 4 4" xfId="53602"/>
    <cellStyle name="padroes 2 2 4 5" xfId="53603"/>
    <cellStyle name="padroes 2 2 4 6" xfId="53604"/>
    <cellStyle name="padroes 2 2 4 7" xfId="53605"/>
    <cellStyle name="padroes 2 2 4 8" xfId="53606"/>
    <cellStyle name="padroes 2 2 5" xfId="53607"/>
    <cellStyle name="padroes 2 2 5 2" xfId="53608"/>
    <cellStyle name="padroes 2 2 5 2 2" xfId="53609"/>
    <cellStyle name="padroes 2 2 5 2 2 2" xfId="53610"/>
    <cellStyle name="padroes 2 2 5 2 2 3" xfId="53611"/>
    <cellStyle name="padroes 2 2 5 2 2 4" xfId="53612"/>
    <cellStyle name="padroes 2 2 5 2 2 5" xfId="53613"/>
    <cellStyle name="padroes 2 2 5 2 2 6" xfId="53614"/>
    <cellStyle name="padroes 2 2 5 2 2 7" xfId="53615"/>
    <cellStyle name="padroes 2 2 5 2 2 8" xfId="53616"/>
    <cellStyle name="padroes 2 2 5 2 3" xfId="53617"/>
    <cellStyle name="padroes 2 2 5 2 4" xfId="53618"/>
    <cellStyle name="padroes 2 2 5 2 5" xfId="53619"/>
    <cellStyle name="padroes 2 2 5 2 6" xfId="53620"/>
    <cellStyle name="padroes 2 2 5 2 7" xfId="53621"/>
    <cellStyle name="padroes 2 2 5 2 8" xfId="53622"/>
    <cellStyle name="padroes 2 2 5 3" xfId="53623"/>
    <cellStyle name="padroes 2 2 5 3 2" xfId="53624"/>
    <cellStyle name="padroes 2 2 5 3 3" xfId="53625"/>
    <cellStyle name="padroes 2 2 5 3 4" xfId="53626"/>
    <cellStyle name="padroes 2 2 5 3 5" xfId="53627"/>
    <cellStyle name="padroes 2 2 5 3 6" xfId="53628"/>
    <cellStyle name="padroes 2 2 5 3 7" xfId="53629"/>
    <cellStyle name="padroes 2 2 5 4" xfId="53630"/>
    <cellStyle name="padroes 2 2 5 5" xfId="53631"/>
    <cellStyle name="padroes 2 2 5 6" xfId="53632"/>
    <cellStyle name="padroes 2 2 5 7" xfId="53633"/>
    <cellStyle name="padroes 2 2 5 8" xfId="53634"/>
    <cellStyle name="padroes 2 2 6" xfId="53635"/>
    <cellStyle name="padroes 2 2 6 2" xfId="53636"/>
    <cellStyle name="padroes 2 2 6 2 2" xfId="53637"/>
    <cellStyle name="padroes 2 2 6 2 2 2" xfId="53638"/>
    <cellStyle name="padroes 2 2 6 2 2 3" xfId="53639"/>
    <cellStyle name="padroes 2 2 6 2 2 4" xfId="53640"/>
    <cellStyle name="padroes 2 2 6 2 2 5" xfId="53641"/>
    <cellStyle name="padroes 2 2 6 2 2 6" xfId="53642"/>
    <cellStyle name="padroes 2 2 6 2 2 7" xfId="53643"/>
    <cellStyle name="padroes 2 2 6 2 2 8" xfId="53644"/>
    <cellStyle name="padroes 2 2 6 2 3" xfId="53645"/>
    <cellStyle name="padroes 2 2 6 2 4" xfId="53646"/>
    <cellStyle name="padroes 2 2 6 2 5" xfId="53647"/>
    <cellStyle name="padroes 2 2 6 2 6" xfId="53648"/>
    <cellStyle name="padroes 2 2 6 2 7" xfId="53649"/>
    <cellStyle name="padroes 2 2 6 2 8" xfId="53650"/>
    <cellStyle name="padroes 2 2 6 3" xfId="53651"/>
    <cellStyle name="padroes 2 2 6 3 2" xfId="53652"/>
    <cellStyle name="padroes 2 2 6 3 3" xfId="53653"/>
    <cellStyle name="padroes 2 2 6 3 4" xfId="53654"/>
    <cellStyle name="padroes 2 2 6 3 5" xfId="53655"/>
    <cellStyle name="padroes 2 2 6 3 6" xfId="53656"/>
    <cellStyle name="padroes 2 2 6 3 7" xfId="53657"/>
    <cellStyle name="padroes 2 2 6 4" xfId="53658"/>
    <cellStyle name="padroes 2 2 6 5" xfId="53659"/>
    <cellStyle name="padroes 2 2 6 6" xfId="53660"/>
    <cellStyle name="padroes 2 2 6 7" xfId="53661"/>
    <cellStyle name="padroes 2 2 6 8" xfId="53662"/>
    <cellStyle name="padroes 2 2 7" xfId="53663"/>
    <cellStyle name="padroes 2 2 7 2" xfId="53664"/>
    <cellStyle name="padroes 2 2 7 2 2" xfId="53665"/>
    <cellStyle name="padroes 2 2 7 2 3" xfId="53666"/>
    <cellStyle name="padroes 2 2 7 2 4" xfId="53667"/>
    <cellStyle name="padroes 2 2 7 2 5" xfId="53668"/>
    <cellStyle name="padroes 2 2 7 2 6" xfId="53669"/>
    <cellStyle name="padroes 2 2 7 2 7" xfId="53670"/>
    <cellStyle name="padroes 2 2 7 2 8" xfId="53671"/>
    <cellStyle name="padroes 2 2 7 3" xfId="53672"/>
    <cellStyle name="padroes 2 2 7 4" xfId="53673"/>
    <cellStyle name="padroes 2 2 7 5" xfId="53674"/>
    <cellStyle name="padroes 2 2 7 6" xfId="53675"/>
    <cellStyle name="padroes 2 2 7 7" xfId="53676"/>
    <cellStyle name="padroes 2 2 7 8" xfId="53677"/>
    <cellStyle name="padroes 2 2 8" xfId="53678"/>
    <cellStyle name="padroes 2 2 8 2" xfId="53679"/>
    <cellStyle name="padroes 2 2 8 3" xfId="53680"/>
    <cellStyle name="padroes 2 2 8 4" xfId="53681"/>
    <cellStyle name="padroes 2 2 8 5" xfId="53682"/>
    <cellStyle name="padroes 2 2 8 6" xfId="53683"/>
    <cellStyle name="padroes 2 2 8 7" xfId="53684"/>
    <cellStyle name="padroes 2 2 9" xfId="53685"/>
    <cellStyle name="padroes 2 3" xfId="53686"/>
    <cellStyle name="padroes 2 3 10" xfId="53687"/>
    <cellStyle name="padroes 2 3 11" xfId="53688"/>
    <cellStyle name="padroes 2 3 2" xfId="53689"/>
    <cellStyle name="padroes 2 3 2 2" xfId="53690"/>
    <cellStyle name="padroes 2 3 2 2 2" xfId="53691"/>
    <cellStyle name="padroes 2 3 2 2 2 2" xfId="53692"/>
    <cellStyle name="padroes 2 3 2 2 2 3" xfId="53693"/>
    <cellStyle name="padroes 2 3 2 2 2 4" xfId="53694"/>
    <cellStyle name="padroes 2 3 2 2 2 5" xfId="53695"/>
    <cellStyle name="padroes 2 3 2 2 2 6" xfId="53696"/>
    <cellStyle name="padroes 2 3 2 2 2 7" xfId="53697"/>
    <cellStyle name="padroes 2 3 2 2 2 8" xfId="53698"/>
    <cellStyle name="padroes 2 3 2 2 3" xfId="53699"/>
    <cellStyle name="padroes 2 3 2 2 4" xfId="53700"/>
    <cellStyle name="padroes 2 3 2 2 5" xfId="53701"/>
    <cellStyle name="padroes 2 3 2 2 6" xfId="53702"/>
    <cellStyle name="padroes 2 3 2 2 7" xfId="53703"/>
    <cellStyle name="padroes 2 3 2 2 8" xfId="53704"/>
    <cellStyle name="padroes 2 3 2 3" xfId="53705"/>
    <cellStyle name="padroes 2 3 2 3 2" xfId="53706"/>
    <cellStyle name="padroes 2 3 2 3 3" xfId="53707"/>
    <cellStyle name="padroes 2 3 2 3 4" xfId="53708"/>
    <cellStyle name="padroes 2 3 2 3 5" xfId="53709"/>
    <cellStyle name="padroes 2 3 2 3 6" xfId="53710"/>
    <cellStyle name="padroes 2 3 2 3 7" xfId="53711"/>
    <cellStyle name="padroes 2 3 2 4" xfId="53712"/>
    <cellStyle name="padroes 2 3 2 5" xfId="53713"/>
    <cellStyle name="padroes 2 3 2 6" xfId="53714"/>
    <cellStyle name="padroes 2 3 2 7" xfId="53715"/>
    <cellStyle name="padroes 2 3 2 8" xfId="53716"/>
    <cellStyle name="padroes 2 3 3" xfId="53717"/>
    <cellStyle name="padroes 2 3 3 2" xfId="53718"/>
    <cellStyle name="padroes 2 3 3 2 2" xfId="53719"/>
    <cellStyle name="padroes 2 3 3 2 2 2" xfId="53720"/>
    <cellStyle name="padroes 2 3 3 2 2 3" xfId="53721"/>
    <cellStyle name="padroes 2 3 3 2 2 4" xfId="53722"/>
    <cellStyle name="padroes 2 3 3 2 2 5" xfId="53723"/>
    <cellStyle name="padroes 2 3 3 2 2 6" xfId="53724"/>
    <cellStyle name="padroes 2 3 3 2 2 7" xfId="53725"/>
    <cellStyle name="padroes 2 3 3 2 2 8" xfId="53726"/>
    <cellStyle name="padroes 2 3 3 2 3" xfId="53727"/>
    <cellStyle name="padroes 2 3 3 2 4" xfId="53728"/>
    <cellStyle name="padroes 2 3 3 2 5" xfId="53729"/>
    <cellStyle name="padroes 2 3 3 2 6" xfId="53730"/>
    <cellStyle name="padroes 2 3 3 2 7" xfId="53731"/>
    <cellStyle name="padroes 2 3 3 2 8" xfId="53732"/>
    <cellStyle name="padroes 2 3 3 3" xfId="53733"/>
    <cellStyle name="padroes 2 3 3 3 2" xfId="53734"/>
    <cellStyle name="padroes 2 3 3 3 3" xfId="53735"/>
    <cellStyle name="padroes 2 3 3 3 4" xfId="53736"/>
    <cellStyle name="padroes 2 3 3 3 5" xfId="53737"/>
    <cellStyle name="padroes 2 3 3 3 6" xfId="53738"/>
    <cellStyle name="padroes 2 3 3 3 7" xfId="53739"/>
    <cellStyle name="padroes 2 3 3 4" xfId="53740"/>
    <cellStyle name="padroes 2 3 3 5" xfId="53741"/>
    <cellStyle name="padroes 2 3 3 6" xfId="53742"/>
    <cellStyle name="padroes 2 3 3 7" xfId="53743"/>
    <cellStyle name="padroes 2 3 3 8" xfId="53744"/>
    <cellStyle name="padroes 2 3 4" xfId="53745"/>
    <cellStyle name="padroes 2 3 4 2" xfId="53746"/>
    <cellStyle name="padroes 2 3 4 2 2" xfId="53747"/>
    <cellStyle name="padroes 2 3 4 2 2 2" xfId="53748"/>
    <cellStyle name="padroes 2 3 4 2 2 3" xfId="53749"/>
    <cellStyle name="padroes 2 3 4 2 2 4" xfId="53750"/>
    <cellStyle name="padroes 2 3 4 2 2 5" xfId="53751"/>
    <cellStyle name="padroes 2 3 4 2 2 6" xfId="53752"/>
    <cellStyle name="padroes 2 3 4 2 2 7" xfId="53753"/>
    <cellStyle name="padroes 2 3 4 2 2 8" xfId="53754"/>
    <cellStyle name="padroes 2 3 4 2 3" xfId="53755"/>
    <cellStyle name="padroes 2 3 4 2 4" xfId="53756"/>
    <cellStyle name="padroes 2 3 4 2 5" xfId="53757"/>
    <cellStyle name="padroes 2 3 4 2 6" xfId="53758"/>
    <cellStyle name="padroes 2 3 4 2 7" xfId="53759"/>
    <cellStyle name="padroes 2 3 4 2 8" xfId="53760"/>
    <cellStyle name="padroes 2 3 4 3" xfId="53761"/>
    <cellStyle name="padroes 2 3 4 3 2" xfId="53762"/>
    <cellStyle name="padroes 2 3 4 3 3" xfId="53763"/>
    <cellStyle name="padroes 2 3 4 3 4" xfId="53764"/>
    <cellStyle name="padroes 2 3 4 3 5" xfId="53765"/>
    <cellStyle name="padroes 2 3 4 3 6" xfId="53766"/>
    <cellStyle name="padroes 2 3 4 3 7" xfId="53767"/>
    <cellStyle name="padroes 2 3 4 4" xfId="53768"/>
    <cellStyle name="padroes 2 3 4 5" xfId="53769"/>
    <cellStyle name="padroes 2 3 4 6" xfId="53770"/>
    <cellStyle name="padroes 2 3 4 7" xfId="53771"/>
    <cellStyle name="padroes 2 3 4 8" xfId="53772"/>
    <cellStyle name="padroes 2 3 5" xfId="53773"/>
    <cellStyle name="padroes 2 3 5 2" xfId="53774"/>
    <cellStyle name="padroes 2 3 5 2 2" xfId="53775"/>
    <cellStyle name="padroes 2 3 5 2 3" xfId="53776"/>
    <cellStyle name="padroes 2 3 5 2 4" xfId="53777"/>
    <cellStyle name="padroes 2 3 5 2 5" xfId="53778"/>
    <cellStyle name="padroes 2 3 5 2 6" xfId="53779"/>
    <cellStyle name="padroes 2 3 5 2 7" xfId="53780"/>
    <cellStyle name="padroes 2 3 5 2 8" xfId="53781"/>
    <cellStyle name="padroes 2 3 5 3" xfId="53782"/>
    <cellStyle name="padroes 2 3 5 4" xfId="53783"/>
    <cellStyle name="padroes 2 3 5 5" xfId="53784"/>
    <cellStyle name="padroes 2 3 5 6" xfId="53785"/>
    <cellStyle name="padroes 2 3 5 7" xfId="53786"/>
    <cellStyle name="padroes 2 3 5 8" xfId="53787"/>
    <cellStyle name="padroes 2 3 6" xfId="53788"/>
    <cellStyle name="padroes 2 3 6 2" xfId="53789"/>
    <cellStyle name="padroes 2 3 6 3" xfId="53790"/>
    <cellStyle name="padroes 2 3 6 4" xfId="53791"/>
    <cellStyle name="padroes 2 3 6 5" xfId="53792"/>
    <cellStyle name="padroes 2 3 6 6" xfId="53793"/>
    <cellStyle name="padroes 2 3 6 7" xfId="53794"/>
    <cellStyle name="padroes 2 3 7" xfId="53795"/>
    <cellStyle name="padroes 2 3 8" xfId="53796"/>
    <cellStyle name="padroes 2 3 9" xfId="53797"/>
    <cellStyle name="padroes 2 4" xfId="53798"/>
    <cellStyle name="padroes 2 4 10" xfId="53799"/>
    <cellStyle name="padroes 2 4 11" xfId="53800"/>
    <cellStyle name="padroes 2 4 2" xfId="53801"/>
    <cellStyle name="padroes 2 4 2 2" xfId="53802"/>
    <cellStyle name="padroes 2 4 2 2 2" xfId="53803"/>
    <cellStyle name="padroes 2 4 2 2 2 2" xfId="53804"/>
    <cellStyle name="padroes 2 4 2 2 2 3" xfId="53805"/>
    <cellStyle name="padroes 2 4 2 2 2 4" xfId="53806"/>
    <cellStyle name="padroes 2 4 2 2 2 5" xfId="53807"/>
    <cellStyle name="padroes 2 4 2 2 2 6" xfId="53808"/>
    <cellStyle name="padroes 2 4 2 2 2 7" xfId="53809"/>
    <cellStyle name="padroes 2 4 2 2 2 8" xfId="53810"/>
    <cellStyle name="padroes 2 4 2 2 3" xfId="53811"/>
    <cellStyle name="padroes 2 4 2 2 4" xfId="53812"/>
    <cellStyle name="padroes 2 4 2 2 5" xfId="53813"/>
    <cellStyle name="padroes 2 4 2 2 6" xfId="53814"/>
    <cellStyle name="padroes 2 4 2 2 7" xfId="53815"/>
    <cellStyle name="padroes 2 4 2 2 8" xfId="53816"/>
    <cellStyle name="padroes 2 4 2 3" xfId="53817"/>
    <cellStyle name="padroes 2 4 2 3 2" xfId="53818"/>
    <cellStyle name="padroes 2 4 2 3 3" xfId="53819"/>
    <cellStyle name="padroes 2 4 2 3 4" xfId="53820"/>
    <cellStyle name="padroes 2 4 2 3 5" xfId="53821"/>
    <cellStyle name="padroes 2 4 2 3 6" xfId="53822"/>
    <cellStyle name="padroes 2 4 2 3 7" xfId="53823"/>
    <cellStyle name="padroes 2 4 2 4" xfId="53824"/>
    <cellStyle name="padroes 2 4 2 5" xfId="53825"/>
    <cellStyle name="padroes 2 4 2 6" xfId="53826"/>
    <cellStyle name="padroes 2 4 2 7" xfId="53827"/>
    <cellStyle name="padroes 2 4 2 8" xfId="53828"/>
    <cellStyle name="padroes 2 4 3" xfId="53829"/>
    <cellStyle name="padroes 2 4 3 2" xfId="53830"/>
    <cellStyle name="padroes 2 4 3 2 2" xfId="53831"/>
    <cellStyle name="padroes 2 4 3 2 2 2" xfId="53832"/>
    <cellStyle name="padroes 2 4 3 2 2 3" xfId="53833"/>
    <cellStyle name="padroes 2 4 3 2 2 4" xfId="53834"/>
    <cellStyle name="padroes 2 4 3 2 2 5" xfId="53835"/>
    <cellStyle name="padroes 2 4 3 2 2 6" xfId="53836"/>
    <cellStyle name="padroes 2 4 3 2 2 7" xfId="53837"/>
    <cellStyle name="padroes 2 4 3 2 2 8" xfId="53838"/>
    <cellStyle name="padroes 2 4 3 2 3" xfId="53839"/>
    <cellStyle name="padroes 2 4 3 2 4" xfId="53840"/>
    <cellStyle name="padroes 2 4 3 2 5" xfId="53841"/>
    <cellStyle name="padroes 2 4 3 2 6" xfId="53842"/>
    <cellStyle name="padroes 2 4 3 2 7" xfId="53843"/>
    <cellStyle name="padroes 2 4 3 2 8" xfId="53844"/>
    <cellStyle name="padroes 2 4 3 3" xfId="53845"/>
    <cellStyle name="padroes 2 4 3 3 2" xfId="53846"/>
    <cellStyle name="padroes 2 4 3 3 3" xfId="53847"/>
    <cellStyle name="padroes 2 4 3 3 4" xfId="53848"/>
    <cellStyle name="padroes 2 4 3 3 5" xfId="53849"/>
    <cellStyle name="padroes 2 4 3 3 6" xfId="53850"/>
    <cellStyle name="padroes 2 4 3 3 7" xfId="53851"/>
    <cellStyle name="padroes 2 4 3 4" xfId="53852"/>
    <cellStyle name="padroes 2 4 3 5" xfId="53853"/>
    <cellStyle name="padroes 2 4 3 6" xfId="53854"/>
    <cellStyle name="padroes 2 4 3 7" xfId="53855"/>
    <cellStyle name="padroes 2 4 3 8" xfId="53856"/>
    <cellStyle name="padroes 2 4 4" xfId="53857"/>
    <cellStyle name="padroes 2 4 4 2" xfId="53858"/>
    <cellStyle name="padroes 2 4 4 2 2" xfId="53859"/>
    <cellStyle name="padroes 2 4 4 2 2 2" xfId="53860"/>
    <cellStyle name="padroes 2 4 4 2 2 3" xfId="53861"/>
    <cellStyle name="padroes 2 4 4 2 2 4" xfId="53862"/>
    <cellStyle name="padroes 2 4 4 2 2 5" xfId="53863"/>
    <cellStyle name="padroes 2 4 4 2 2 6" xfId="53864"/>
    <cellStyle name="padroes 2 4 4 2 2 7" xfId="53865"/>
    <cellStyle name="padroes 2 4 4 2 2 8" xfId="53866"/>
    <cellStyle name="padroes 2 4 4 2 3" xfId="53867"/>
    <cellStyle name="padroes 2 4 4 2 4" xfId="53868"/>
    <cellStyle name="padroes 2 4 4 2 5" xfId="53869"/>
    <cellStyle name="padroes 2 4 4 2 6" xfId="53870"/>
    <cellStyle name="padroes 2 4 4 2 7" xfId="53871"/>
    <cellStyle name="padroes 2 4 4 2 8" xfId="53872"/>
    <cellStyle name="padroes 2 4 4 3" xfId="53873"/>
    <cellStyle name="padroes 2 4 4 3 2" xfId="53874"/>
    <cellStyle name="padroes 2 4 4 3 3" xfId="53875"/>
    <cellStyle name="padroes 2 4 4 3 4" xfId="53876"/>
    <cellStyle name="padroes 2 4 4 3 5" xfId="53877"/>
    <cellStyle name="padroes 2 4 4 3 6" xfId="53878"/>
    <cellStyle name="padroes 2 4 4 3 7" xfId="53879"/>
    <cellStyle name="padroes 2 4 4 4" xfId="53880"/>
    <cellStyle name="padroes 2 4 4 5" xfId="53881"/>
    <cellStyle name="padroes 2 4 4 6" xfId="53882"/>
    <cellStyle name="padroes 2 4 4 7" xfId="53883"/>
    <cellStyle name="padroes 2 4 4 8" xfId="53884"/>
    <cellStyle name="padroes 2 4 5" xfId="53885"/>
    <cellStyle name="padroes 2 4 5 2" xfId="53886"/>
    <cellStyle name="padroes 2 4 5 2 2" xfId="53887"/>
    <cellStyle name="padroes 2 4 5 2 3" xfId="53888"/>
    <cellStyle name="padroes 2 4 5 2 4" xfId="53889"/>
    <cellStyle name="padroes 2 4 5 2 5" xfId="53890"/>
    <cellStyle name="padroes 2 4 5 2 6" xfId="53891"/>
    <cellStyle name="padroes 2 4 5 2 7" xfId="53892"/>
    <cellStyle name="padroes 2 4 5 2 8" xfId="53893"/>
    <cellStyle name="padroes 2 4 5 3" xfId="53894"/>
    <cellStyle name="padroes 2 4 5 4" xfId="53895"/>
    <cellStyle name="padroes 2 4 5 5" xfId="53896"/>
    <cellStyle name="padroes 2 4 5 6" xfId="53897"/>
    <cellStyle name="padroes 2 4 5 7" xfId="53898"/>
    <cellStyle name="padroes 2 4 5 8" xfId="53899"/>
    <cellStyle name="padroes 2 4 6" xfId="53900"/>
    <cellStyle name="padroes 2 4 6 2" xfId="53901"/>
    <cellStyle name="padroes 2 4 6 3" xfId="53902"/>
    <cellStyle name="padroes 2 4 6 4" xfId="53903"/>
    <cellStyle name="padroes 2 4 6 5" xfId="53904"/>
    <cellStyle name="padroes 2 4 6 6" xfId="53905"/>
    <cellStyle name="padroes 2 4 6 7" xfId="53906"/>
    <cellStyle name="padroes 2 4 7" xfId="53907"/>
    <cellStyle name="padroes 2 4 8" xfId="53908"/>
    <cellStyle name="padroes 2 4 9" xfId="53909"/>
    <cellStyle name="padroes 2 5" xfId="53910"/>
    <cellStyle name="padroes 2 5 2" xfId="53911"/>
    <cellStyle name="padroes 2 5 2 2" xfId="53912"/>
    <cellStyle name="padroes 2 5 2 2 2" xfId="53913"/>
    <cellStyle name="padroes 2 5 2 2 3" xfId="53914"/>
    <cellStyle name="padroes 2 5 2 2 4" xfId="53915"/>
    <cellStyle name="padroes 2 5 2 2 5" xfId="53916"/>
    <cellStyle name="padroes 2 5 2 2 6" xfId="53917"/>
    <cellStyle name="padroes 2 5 2 2 7" xfId="53918"/>
    <cellStyle name="padroes 2 5 2 2 8" xfId="53919"/>
    <cellStyle name="padroes 2 5 2 3" xfId="53920"/>
    <cellStyle name="padroes 2 5 2 4" xfId="53921"/>
    <cellStyle name="padroes 2 5 2 5" xfId="53922"/>
    <cellStyle name="padroes 2 5 2 6" xfId="53923"/>
    <cellStyle name="padroes 2 5 2 7" xfId="53924"/>
    <cellStyle name="padroes 2 5 2 8" xfId="53925"/>
    <cellStyle name="padroes 2 5 3" xfId="53926"/>
    <cellStyle name="padroes 2 5 3 2" xfId="53927"/>
    <cellStyle name="padroes 2 5 3 3" xfId="53928"/>
    <cellStyle name="padroes 2 5 3 4" xfId="53929"/>
    <cellStyle name="padroes 2 5 3 5" xfId="53930"/>
    <cellStyle name="padroes 2 5 3 6" xfId="53931"/>
    <cellStyle name="padroes 2 5 3 7" xfId="53932"/>
    <cellStyle name="padroes 2 5 4" xfId="53933"/>
    <cellStyle name="padroes 2 5 5" xfId="53934"/>
    <cellStyle name="padroes 2 5 6" xfId="53935"/>
    <cellStyle name="padroes 2 5 7" xfId="53936"/>
    <cellStyle name="padroes 2 5 8" xfId="53937"/>
    <cellStyle name="padroes 2 6" xfId="53938"/>
    <cellStyle name="padroes 2 6 2" xfId="53939"/>
    <cellStyle name="padroes 2 6 2 2" xfId="53940"/>
    <cellStyle name="padroes 2 6 2 2 2" xfId="53941"/>
    <cellStyle name="padroes 2 6 2 2 3" xfId="53942"/>
    <cellStyle name="padroes 2 6 2 2 4" xfId="53943"/>
    <cellStyle name="padroes 2 6 2 2 5" xfId="53944"/>
    <cellStyle name="padroes 2 6 2 2 6" xfId="53945"/>
    <cellStyle name="padroes 2 6 2 2 7" xfId="53946"/>
    <cellStyle name="padroes 2 6 2 2 8" xfId="53947"/>
    <cellStyle name="padroes 2 6 2 3" xfId="53948"/>
    <cellStyle name="padroes 2 6 2 4" xfId="53949"/>
    <cellStyle name="padroes 2 6 2 5" xfId="53950"/>
    <cellStyle name="padroes 2 6 2 6" xfId="53951"/>
    <cellStyle name="padroes 2 6 2 7" xfId="53952"/>
    <cellStyle name="padroes 2 6 2 8" xfId="53953"/>
    <cellStyle name="padroes 2 6 3" xfId="53954"/>
    <cellStyle name="padroes 2 6 3 2" xfId="53955"/>
    <cellStyle name="padroes 2 6 3 3" xfId="53956"/>
    <cellStyle name="padroes 2 6 3 4" xfId="53957"/>
    <cellStyle name="padroes 2 6 3 5" xfId="53958"/>
    <cellStyle name="padroes 2 6 3 6" xfId="53959"/>
    <cellStyle name="padroes 2 6 3 7" xfId="53960"/>
    <cellStyle name="padroes 2 6 4" xfId="53961"/>
    <cellStyle name="padroes 2 6 5" xfId="53962"/>
    <cellStyle name="padroes 2 6 6" xfId="53963"/>
    <cellStyle name="padroes 2 6 7" xfId="53964"/>
    <cellStyle name="padroes 2 6 8" xfId="53965"/>
    <cellStyle name="padroes 2 7" xfId="53966"/>
    <cellStyle name="padroes 2 7 2" xfId="53967"/>
    <cellStyle name="padroes 2 7 2 2" xfId="53968"/>
    <cellStyle name="padroes 2 7 2 2 2" xfId="53969"/>
    <cellStyle name="padroes 2 7 2 2 3" xfId="53970"/>
    <cellStyle name="padroes 2 7 2 2 4" xfId="53971"/>
    <cellStyle name="padroes 2 7 2 2 5" xfId="53972"/>
    <cellStyle name="padroes 2 7 2 2 6" xfId="53973"/>
    <cellStyle name="padroes 2 7 2 2 7" xfId="53974"/>
    <cellStyle name="padroes 2 7 2 2 8" xfId="53975"/>
    <cellStyle name="padroes 2 7 2 3" xfId="53976"/>
    <cellStyle name="padroes 2 7 2 4" xfId="53977"/>
    <cellStyle name="padroes 2 7 2 5" xfId="53978"/>
    <cellStyle name="padroes 2 7 2 6" xfId="53979"/>
    <cellStyle name="padroes 2 7 2 7" xfId="53980"/>
    <cellStyle name="padroes 2 7 2 8" xfId="53981"/>
    <cellStyle name="padroes 2 7 3" xfId="53982"/>
    <cellStyle name="padroes 2 7 3 2" xfId="53983"/>
    <cellStyle name="padroes 2 7 3 3" xfId="53984"/>
    <cellStyle name="padroes 2 7 3 4" xfId="53985"/>
    <cellStyle name="padroes 2 7 3 5" xfId="53986"/>
    <cellStyle name="padroes 2 7 3 6" xfId="53987"/>
    <cellStyle name="padroes 2 7 3 7" xfId="53988"/>
    <cellStyle name="padroes 2 7 4" xfId="53989"/>
    <cellStyle name="padroes 2 7 5" xfId="53990"/>
    <cellStyle name="padroes 2 7 6" xfId="53991"/>
    <cellStyle name="padroes 2 7 7" xfId="53992"/>
    <cellStyle name="padroes 2 7 8" xfId="53993"/>
    <cellStyle name="padroes 2 8" xfId="53994"/>
    <cellStyle name="padroes 2 8 2" xfId="53995"/>
    <cellStyle name="padroes 2 8 2 2" xfId="53996"/>
    <cellStyle name="padroes 2 8 2 3" xfId="53997"/>
    <cellStyle name="padroes 2 8 2 4" xfId="53998"/>
    <cellStyle name="padroes 2 8 2 5" xfId="53999"/>
    <cellStyle name="padroes 2 8 2 6" xfId="54000"/>
    <cellStyle name="padroes 2 8 2 7" xfId="54001"/>
    <cellStyle name="padroes 2 8 2 8" xfId="54002"/>
    <cellStyle name="padroes 2 8 3" xfId="54003"/>
    <cellStyle name="padroes 2 8 4" xfId="54004"/>
    <cellStyle name="padroes 2 8 5" xfId="54005"/>
    <cellStyle name="padroes 2 8 6" xfId="54006"/>
    <cellStyle name="padroes 2 8 7" xfId="54007"/>
    <cellStyle name="padroes 2 8 8" xfId="54008"/>
    <cellStyle name="padroes 2 9" xfId="54009"/>
    <cellStyle name="padroes 2 9 2" xfId="54010"/>
    <cellStyle name="padroes 2 9 3" xfId="54011"/>
    <cellStyle name="padroes 2 9 4" xfId="54012"/>
    <cellStyle name="padroes 2 9 5" xfId="54013"/>
    <cellStyle name="padroes 2 9 6" xfId="54014"/>
    <cellStyle name="padroes 2 9 7" xfId="54015"/>
    <cellStyle name="padroes 20" xfId="54016"/>
    <cellStyle name="padroes 21" xfId="54017"/>
    <cellStyle name="padroes 22" xfId="54018"/>
    <cellStyle name="padroes 23" xfId="54019"/>
    <cellStyle name="padroes 3" xfId="54020"/>
    <cellStyle name="padroes 3 10" xfId="54021"/>
    <cellStyle name="padroes 3 11" xfId="54022"/>
    <cellStyle name="padroes 3 12" xfId="54023"/>
    <cellStyle name="padroes 3 13" xfId="54024"/>
    <cellStyle name="padroes 3 14" xfId="54025"/>
    <cellStyle name="padroes 3 2" xfId="54026"/>
    <cellStyle name="padroes 3 2 10" xfId="54027"/>
    <cellStyle name="padroes 3 2 11" xfId="54028"/>
    <cellStyle name="padroes 3 2 12" xfId="54029"/>
    <cellStyle name="padroes 3 2 13" xfId="54030"/>
    <cellStyle name="padroes 3 2 2" xfId="54031"/>
    <cellStyle name="padroes 3 2 2 10" xfId="54032"/>
    <cellStyle name="padroes 3 2 2 11" xfId="54033"/>
    <cellStyle name="padroes 3 2 2 2" xfId="54034"/>
    <cellStyle name="padroes 3 2 2 2 10" xfId="54035"/>
    <cellStyle name="padroes 3 2 2 2 11" xfId="54036"/>
    <cellStyle name="padroes 3 2 2 2 2" xfId="54037"/>
    <cellStyle name="padroes 3 2 2 2 2 2" xfId="54038"/>
    <cellStyle name="padroes 3 2 2 2 2 2 2" xfId="54039"/>
    <cellStyle name="padroes 3 2 2 2 2 2 2 2" xfId="54040"/>
    <cellStyle name="padroes 3 2 2 2 2 2 2 3" xfId="54041"/>
    <cellStyle name="padroes 3 2 2 2 2 2 2 4" xfId="54042"/>
    <cellStyle name="padroes 3 2 2 2 2 2 2 5" xfId="54043"/>
    <cellStyle name="padroes 3 2 2 2 2 2 2 6" xfId="54044"/>
    <cellStyle name="padroes 3 2 2 2 2 2 2 7" xfId="54045"/>
    <cellStyle name="padroes 3 2 2 2 2 2 2 8" xfId="54046"/>
    <cellStyle name="padroes 3 2 2 2 2 2 3" xfId="54047"/>
    <cellStyle name="padroes 3 2 2 2 2 2 4" xfId="54048"/>
    <cellStyle name="padroes 3 2 2 2 2 2 5" xfId="54049"/>
    <cellStyle name="padroes 3 2 2 2 2 2 6" xfId="54050"/>
    <cellStyle name="padroes 3 2 2 2 2 2 7" xfId="54051"/>
    <cellStyle name="padroes 3 2 2 2 2 2 8" xfId="54052"/>
    <cellStyle name="padroes 3 2 2 2 2 3" xfId="54053"/>
    <cellStyle name="padroes 3 2 2 2 2 3 2" xfId="54054"/>
    <cellStyle name="padroes 3 2 2 2 2 3 3" xfId="54055"/>
    <cellStyle name="padroes 3 2 2 2 2 3 4" xfId="54056"/>
    <cellStyle name="padroes 3 2 2 2 2 3 5" xfId="54057"/>
    <cellStyle name="padroes 3 2 2 2 2 3 6" xfId="54058"/>
    <cellStyle name="padroes 3 2 2 2 2 3 7" xfId="54059"/>
    <cellStyle name="padroes 3 2 2 2 2 4" xfId="54060"/>
    <cellStyle name="padroes 3 2 2 2 2 5" xfId="54061"/>
    <cellStyle name="padroes 3 2 2 2 2 6" xfId="54062"/>
    <cellStyle name="padroes 3 2 2 2 2 7" xfId="54063"/>
    <cellStyle name="padroes 3 2 2 2 2 8" xfId="54064"/>
    <cellStyle name="padroes 3 2 2 2 3" xfId="54065"/>
    <cellStyle name="padroes 3 2 2 2 3 2" xfId="54066"/>
    <cellStyle name="padroes 3 2 2 2 3 2 2" xfId="54067"/>
    <cellStyle name="padroes 3 2 2 2 3 2 2 2" xfId="54068"/>
    <cellStyle name="padroes 3 2 2 2 3 2 2 3" xfId="54069"/>
    <cellStyle name="padroes 3 2 2 2 3 2 2 4" xfId="54070"/>
    <cellStyle name="padroes 3 2 2 2 3 2 2 5" xfId="54071"/>
    <cellStyle name="padroes 3 2 2 2 3 2 2 6" xfId="54072"/>
    <cellStyle name="padroes 3 2 2 2 3 2 2 7" xfId="54073"/>
    <cellStyle name="padroes 3 2 2 2 3 2 2 8" xfId="54074"/>
    <cellStyle name="padroes 3 2 2 2 3 2 3" xfId="54075"/>
    <cellStyle name="padroes 3 2 2 2 3 2 4" xfId="54076"/>
    <cellStyle name="padroes 3 2 2 2 3 2 5" xfId="54077"/>
    <cellStyle name="padroes 3 2 2 2 3 2 6" xfId="54078"/>
    <cellStyle name="padroes 3 2 2 2 3 2 7" xfId="54079"/>
    <cellStyle name="padroes 3 2 2 2 3 2 8" xfId="54080"/>
    <cellStyle name="padroes 3 2 2 2 3 3" xfId="54081"/>
    <cellStyle name="padroes 3 2 2 2 3 3 2" xfId="54082"/>
    <cellStyle name="padroes 3 2 2 2 3 3 3" xfId="54083"/>
    <cellStyle name="padroes 3 2 2 2 3 3 4" xfId="54084"/>
    <cellStyle name="padroes 3 2 2 2 3 3 5" xfId="54085"/>
    <cellStyle name="padroes 3 2 2 2 3 3 6" xfId="54086"/>
    <cellStyle name="padroes 3 2 2 2 3 3 7" xfId="54087"/>
    <cellStyle name="padroes 3 2 2 2 3 4" xfId="54088"/>
    <cellStyle name="padroes 3 2 2 2 3 5" xfId="54089"/>
    <cellStyle name="padroes 3 2 2 2 3 6" xfId="54090"/>
    <cellStyle name="padroes 3 2 2 2 3 7" xfId="54091"/>
    <cellStyle name="padroes 3 2 2 2 3 8" xfId="54092"/>
    <cellStyle name="padroes 3 2 2 2 4" xfId="54093"/>
    <cellStyle name="padroes 3 2 2 2 4 2" xfId="54094"/>
    <cellStyle name="padroes 3 2 2 2 4 2 2" xfId="54095"/>
    <cellStyle name="padroes 3 2 2 2 4 2 2 2" xfId="54096"/>
    <cellStyle name="padroes 3 2 2 2 4 2 2 3" xfId="54097"/>
    <cellStyle name="padroes 3 2 2 2 4 2 2 4" xfId="54098"/>
    <cellStyle name="padroes 3 2 2 2 4 2 2 5" xfId="54099"/>
    <cellStyle name="padroes 3 2 2 2 4 2 2 6" xfId="54100"/>
    <cellStyle name="padroes 3 2 2 2 4 2 2 7" xfId="54101"/>
    <cellStyle name="padroes 3 2 2 2 4 2 2 8" xfId="54102"/>
    <cellStyle name="padroes 3 2 2 2 4 2 3" xfId="54103"/>
    <cellStyle name="padroes 3 2 2 2 4 2 4" xfId="54104"/>
    <cellStyle name="padroes 3 2 2 2 4 2 5" xfId="54105"/>
    <cellStyle name="padroes 3 2 2 2 4 2 6" xfId="54106"/>
    <cellStyle name="padroes 3 2 2 2 4 2 7" xfId="54107"/>
    <cellStyle name="padroes 3 2 2 2 4 2 8" xfId="54108"/>
    <cellStyle name="padroes 3 2 2 2 4 3" xfId="54109"/>
    <cellStyle name="padroes 3 2 2 2 4 3 2" xfId="54110"/>
    <cellStyle name="padroes 3 2 2 2 4 3 3" xfId="54111"/>
    <cellStyle name="padroes 3 2 2 2 4 3 4" xfId="54112"/>
    <cellStyle name="padroes 3 2 2 2 4 3 5" xfId="54113"/>
    <cellStyle name="padroes 3 2 2 2 4 3 6" xfId="54114"/>
    <cellStyle name="padroes 3 2 2 2 4 3 7" xfId="54115"/>
    <cellStyle name="padroes 3 2 2 2 4 4" xfId="54116"/>
    <cellStyle name="padroes 3 2 2 2 4 5" xfId="54117"/>
    <cellStyle name="padroes 3 2 2 2 4 6" xfId="54118"/>
    <cellStyle name="padroes 3 2 2 2 4 7" xfId="54119"/>
    <cellStyle name="padroes 3 2 2 2 4 8" xfId="54120"/>
    <cellStyle name="padroes 3 2 2 2 5" xfId="54121"/>
    <cellStyle name="padroes 3 2 2 2 5 2" xfId="54122"/>
    <cellStyle name="padroes 3 2 2 2 5 2 2" xfId="54123"/>
    <cellStyle name="padroes 3 2 2 2 5 2 3" xfId="54124"/>
    <cellStyle name="padroes 3 2 2 2 5 2 4" xfId="54125"/>
    <cellStyle name="padroes 3 2 2 2 5 2 5" xfId="54126"/>
    <cellStyle name="padroes 3 2 2 2 5 2 6" xfId="54127"/>
    <cellStyle name="padroes 3 2 2 2 5 2 7" xfId="54128"/>
    <cellStyle name="padroes 3 2 2 2 5 2 8" xfId="54129"/>
    <cellStyle name="padroes 3 2 2 2 5 3" xfId="54130"/>
    <cellStyle name="padroes 3 2 2 2 5 4" xfId="54131"/>
    <cellStyle name="padroes 3 2 2 2 5 5" xfId="54132"/>
    <cellStyle name="padroes 3 2 2 2 5 6" xfId="54133"/>
    <cellStyle name="padroes 3 2 2 2 5 7" xfId="54134"/>
    <cellStyle name="padroes 3 2 2 2 5 8" xfId="54135"/>
    <cellStyle name="padroes 3 2 2 2 6" xfId="54136"/>
    <cellStyle name="padroes 3 2 2 2 6 2" xfId="54137"/>
    <cellStyle name="padroes 3 2 2 2 6 3" xfId="54138"/>
    <cellStyle name="padroes 3 2 2 2 6 4" xfId="54139"/>
    <cellStyle name="padroes 3 2 2 2 6 5" xfId="54140"/>
    <cellStyle name="padroes 3 2 2 2 6 6" xfId="54141"/>
    <cellStyle name="padroes 3 2 2 2 6 7" xfId="54142"/>
    <cellStyle name="padroes 3 2 2 2 7" xfId="54143"/>
    <cellStyle name="padroes 3 2 2 2 8" xfId="54144"/>
    <cellStyle name="padroes 3 2 2 2 9" xfId="54145"/>
    <cellStyle name="padroes 3 2 2 3" xfId="54146"/>
    <cellStyle name="padroes 3 2 2 3 2" xfId="54147"/>
    <cellStyle name="padroes 3 2 2 3 2 2" xfId="54148"/>
    <cellStyle name="padroes 3 2 2 3 2 2 2" xfId="54149"/>
    <cellStyle name="padroes 3 2 2 3 2 2 3" xfId="54150"/>
    <cellStyle name="padroes 3 2 2 3 2 2 4" xfId="54151"/>
    <cellStyle name="padroes 3 2 2 3 2 2 5" xfId="54152"/>
    <cellStyle name="padroes 3 2 2 3 2 2 6" xfId="54153"/>
    <cellStyle name="padroes 3 2 2 3 2 2 7" xfId="54154"/>
    <cellStyle name="padroes 3 2 2 3 2 2 8" xfId="54155"/>
    <cellStyle name="padroes 3 2 2 3 2 3" xfId="54156"/>
    <cellStyle name="padroes 3 2 2 3 2 4" xfId="54157"/>
    <cellStyle name="padroes 3 2 2 3 2 5" xfId="54158"/>
    <cellStyle name="padroes 3 2 2 3 2 6" xfId="54159"/>
    <cellStyle name="padroes 3 2 2 3 2 7" xfId="54160"/>
    <cellStyle name="padroes 3 2 2 3 2 8" xfId="54161"/>
    <cellStyle name="padroes 3 2 2 3 3" xfId="54162"/>
    <cellStyle name="padroes 3 2 2 3 3 2" xfId="54163"/>
    <cellStyle name="padroes 3 2 2 3 3 3" xfId="54164"/>
    <cellStyle name="padroes 3 2 2 3 3 4" xfId="54165"/>
    <cellStyle name="padroes 3 2 2 3 3 5" xfId="54166"/>
    <cellStyle name="padroes 3 2 2 3 3 6" xfId="54167"/>
    <cellStyle name="padroes 3 2 2 3 3 7" xfId="54168"/>
    <cellStyle name="padroes 3 2 2 3 4" xfId="54169"/>
    <cellStyle name="padroes 3 2 2 3 5" xfId="54170"/>
    <cellStyle name="padroes 3 2 2 3 6" xfId="54171"/>
    <cellStyle name="padroes 3 2 2 3 7" xfId="54172"/>
    <cellStyle name="padroes 3 2 2 3 8" xfId="54173"/>
    <cellStyle name="padroes 3 2 2 4" xfId="54174"/>
    <cellStyle name="padroes 3 2 2 4 2" xfId="54175"/>
    <cellStyle name="padroes 3 2 2 4 2 2" xfId="54176"/>
    <cellStyle name="padroes 3 2 2 4 2 2 2" xfId="54177"/>
    <cellStyle name="padroes 3 2 2 4 2 2 3" xfId="54178"/>
    <cellStyle name="padroes 3 2 2 4 2 2 4" xfId="54179"/>
    <cellStyle name="padroes 3 2 2 4 2 2 5" xfId="54180"/>
    <cellStyle name="padroes 3 2 2 4 2 2 6" xfId="54181"/>
    <cellStyle name="padroes 3 2 2 4 2 2 7" xfId="54182"/>
    <cellStyle name="padroes 3 2 2 4 2 2 8" xfId="54183"/>
    <cellStyle name="padroes 3 2 2 4 2 3" xfId="54184"/>
    <cellStyle name="padroes 3 2 2 4 2 4" xfId="54185"/>
    <cellStyle name="padroes 3 2 2 4 2 5" xfId="54186"/>
    <cellStyle name="padroes 3 2 2 4 2 6" xfId="54187"/>
    <cellStyle name="padroes 3 2 2 4 2 7" xfId="54188"/>
    <cellStyle name="padroes 3 2 2 4 2 8" xfId="54189"/>
    <cellStyle name="padroes 3 2 2 4 3" xfId="54190"/>
    <cellStyle name="padroes 3 2 2 4 3 2" xfId="54191"/>
    <cellStyle name="padroes 3 2 2 4 3 3" xfId="54192"/>
    <cellStyle name="padroes 3 2 2 4 3 4" xfId="54193"/>
    <cellStyle name="padroes 3 2 2 4 3 5" xfId="54194"/>
    <cellStyle name="padroes 3 2 2 4 3 6" xfId="54195"/>
    <cellStyle name="padroes 3 2 2 4 3 7" xfId="54196"/>
    <cellStyle name="padroes 3 2 2 4 4" xfId="54197"/>
    <cellStyle name="padroes 3 2 2 4 5" xfId="54198"/>
    <cellStyle name="padroes 3 2 2 4 6" xfId="54199"/>
    <cellStyle name="padroes 3 2 2 4 7" xfId="54200"/>
    <cellStyle name="padroes 3 2 2 4 8" xfId="54201"/>
    <cellStyle name="padroes 3 2 2 5" xfId="54202"/>
    <cellStyle name="padroes 3 2 2 5 2" xfId="54203"/>
    <cellStyle name="padroes 3 2 2 5 2 2" xfId="54204"/>
    <cellStyle name="padroes 3 2 2 5 2 3" xfId="54205"/>
    <cellStyle name="padroes 3 2 2 5 2 4" xfId="54206"/>
    <cellStyle name="padroes 3 2 2 5 2 5" xfId="54207"/>
    <cellStyle name="padroes 3 2 2 5 2 6" xfId="54208"/>
    <cellStyle name="padroes 3 2 2 5 2 7" xfId="54209"/>
    <cellStyle name="padroes 3 2 2 5 2 8" xfId="54210"/>
    <cellStyle name="padroes 3 2 2 5 3" xfId="54211"/>
    <cellStyle name="padroes 3 2 2 5 4" xfId="54212"/>
    <cellStyle name="padroes 3 2 2 5 5" xfId="54213"/>
    <cellStyle name="padroes 3 2 2 5 6" xfId="54214"/>
    <cellStyle name="padroes 3 2 2 5 7" xfId="54215"/>
    <cellStyle name="padroes 3 2 2 5 8" xfId="54216"/>
    <cellStyle name="padroes 3 2 2 6" xfId="54217"/>
    <cellStyle name="padroes 3 2 2 6 2" xfId="54218"/>
    <cellStyle name="padroes 3 2 2 6 3" xfId="54219"/>
    <cellStyle name="padroes 3 2 2 6 4" xfId="54220"/>
    <cellStyle name="padroes 3 2 2 6 5" xfId="54221"/>
    <cellStyle name="padroes 3 2 2 6 6" xfId="54222"/>
    <cellStyle name="padroes 3 2 2 6 7" xfId="54223"/>
    <cellStyle name="padroes 3 2 2 7" xfId="54224"/>
    <cellStyle name="padroes 3 2 2 8" xfId="54225"/>
    <cellStyle name="padroes 3 2 2 9" xfId="54226"/>
    <cellStyle name="padroes 3 2 3" xfId="54227"/>
    <cellStyle name="padroes 3 2 3 10" xfId="54228"/>
    <cellStyle name="padroes 3 2 3 11" xfId="54229"/>
    <cellStyle name="padroes 3 2 3 2" xfId="54230"/>
    <cellStyle name="padroes 3 2 3 2 2" xfId="54231"/>
    <cellStyle name="padroes 3 2 3 2 2 2" xfId="54232"/>
    <cellStyle name="padroes 3 2 3 2 2 2 2" xfId="54233"/>
    <cellStyle name="padroes 3 2 3 2 2 2 3" xfId="54234"/>
    <cellStyle name="padroes 3 2 3 2 2 2 4" xfId="54235"/>
    <cellStyle name="padroes 3 2 3 2 2 2 5" xfId="54236"/>
    <cellStyle name="padroes 3 2 3 2 2 2 6" xfId="54237"/>
    <cellStyle name="padroes 3 2 3 2 2 2 7" xfId="54238"/>
    <cellStyle name="padroes 3 2 3 2 2 2 8" xfId="54239"/>
    <cellStyle name="padroes 3 2 3 2 2 3" xfId="54240"/>
    <cellStyle name="padroes 3 2 3 2 2 4" xfId="54241"/>
    <cellStyle name="padroes 3 2 3 2 2 5" xfId="54242"/>
    <cellStyle name="padroes 3 2 3 2 2 6" xfId="54243"/>
    <cellStyle name="padroes 3 2 3 2 2 7" xfId="54244"/>
    <cellStyle name="padroes 3 2 3 2 2 8" xfId="54245"/>
    <cellStyle name="padroes 3 2 3 2 3" xfId="54246"/>
    <cellStyle name="padroes 3 2 3 2 3 2" xfId="54247"/>
    <cellStyle name="padroes 3 2 3 2 3 3" xfId="54248"/>
    <cellStyle name="padroes 3 2 3 2 3 4" xfId="54249"/>
    <cellStyle name="padroes 3 2 3 2 3 5" xfId="54250"/>
    <cellStyle name="padroes 3 2 3 2 3 6" xfId="54251"/>
    <cellStyle name="padroes 3 2 3 2 3 7" xfId="54252"/>
    <cellStyle name="padroes 3 2 3 2 4" xfId="54253"/>
    <cellStyle name="padroes 3 2 3 2 5" xfId="54254"/>
    <cellStyle name="padroes 3 2 3 2 6" xfId="54255"/>
    <cellStyle name="padroes 3 2 3 2 7" xfId="54256"/>
    <cellStyle name="padroes 3 2 3 2 8" xfId="54257"/>
    <cellStyle name="padroes 3 2 3 3" xfId="54258"/>
    <cellStyle name="padroes 3 2 3 3 2" xfId="54259"/>
    <cellStyle name="padroes 3 2 3 3 2 2" xfId="54260"/>
    <cellStyle name="padroes 3 2 3 3 2 2 2" xfId="54261"/>
    <cellStyle name="padroes 3 2 3 3 2 2 3" xfId="54262"/>
    <cellStyle name="padroes 3 2 3 3 2 2 4" xfId="54263"/>
    <cellStyle name="padroes 3 2 3 3 2 2 5" xfId="54264"/>
    <cellStyle name="padroes 3 2 3 3 2 2 6" xfId="54265"/>
    <cellStyle name="padroes 3 2 3 3 2 2 7" xfId="54266"/>
    <cellStyle name="padroes 3 2 3 3 2 2 8" xfId="54267"/>
    <cellStyle name="padroes 3 2 3 3 2 3" xfId="54268"/>
    <cellStyle name="padroes 3 2 3 3 2 4" xfId="54269"/>
    <cellStyle name="padroes 3 2 3 3 2 5" xfId="54270"/>
    <cellStyle name="padroes 3 2 3 3 2 6" xfId="54271"/>
    <cellStyle name="padroes 3 2 3 3 2 7" xfId="54272"/>
    <cellStyle name="padroes 3 2 3 3 2 8" xfId="54273"/>
    <cellStyle name="padroes 3 2 3 3 3" xfId="54274"/>
    <cellStyle name="padroes 3 2 3 3 3 2" xfId="54275"/>
    <cellStyle name="padroes 3 2 3 3 3 3" xfId="54276"/>
    <cellStyle name="padroes 3 2 3 3 3 4" xfId="54277"/>
    <cellStyle name="padroes 3 2 3 3 3 5" xfId="54278"/>
    <cellStyle name="padroes 3 2 3 3 3 6" xfId="54279"/>
    <cellStyle name="padroes 3 2 3 3 3 7" xfId="54280"/>
    <cellStyle name="padroes 3 2 3 3 4" xfId="54281"/>
    <cellStyle name="padroes 3 2 3 3 5" xfId="54282"/>
    <cellStyle name="padroes 3 2 3 3 6" xfId="54283"/>
    <cellStyle name="padroes 3 2 3 3 7" xfId="54284"/>
    <cellStyle name="padroes 3 2 3 3 8" xfId="54285"/>
    <cellStyle name="padroes 3 2 3 4" xfId="54286"/>
    <cellStyle name="padroes 3 2 3 4 2" xfId="54287"/>
    <cellStyle name="padroes 3 2 3 4 2 2" xfId="54288"/>
    <cellStyle name="padroes 3 2 3 4 2 2 2" xfId="54289"/>
    <cellStyle name="padroes 3 2 3 4 2 2 3" xfId="54290"/>
    <cellStyle name="padroes 3 2 3 4 2 2 4" xfId="54291"/>
    <cellStyle name="padroes 3 2 3 4 2 2 5" xfId="54292"/>
    <cellStyle name="padroes 3 2 3 4 2 2 6" xfId="54293"/>
    <cellStyle name="padroes 3 2 3 4 2 2 7" xfId="54294"/>
    <cellStyle name="padroes 3 2 3 4 2 2 8" xfId="54295"/>
    <cellStyle name="padroes 3 2 3 4 2 3" xfId="54296"/>
    <cellStyle name="padroes 3 2 3 4 2 4" xfId="54297"/>
    <cellStyle name="padroes 3 2 3 4 2 5" xfId="54298"/>
    <cellStyle name="padroes 3 2 3 4 2 6" xfId="54299"/>
    <cellStyle name="padroes 3 2 3 4 2 7" xfId="54300"/>
    <cellStyle name="padroes 3 2 3 4 2 8" xfId="54301"/>
    <cellStyle name="padroes 3 2 3 4 3" xfId="54302"/>
    <cellStyle name="padroes 3 2 3 4 3 2" xfId="54303"/>
    <cellStyle name="padroes 3 2 3 4 3 3" xfId="54304"/>
    <cellStyle name="padroes 3 2 3 4 3 4" xfId="54305"/>
    <cellStyle name="padroes 3 2 3 4 3 5" xfId="54306"/>
    <cellStyle name="padroes 3 2 3 4 3 6" xfId="54307"/>
    <cellStyle name="padroes 3 2 3 4 3 7" xfId="54308"/>
    <cellStyle name="padroes 3 2 3 4 4" xfId="54309"/>
    <cellStyle name="padroes 3 2 3 4 5" xfId="54310"/>
    <cellStyle name="padroes 3 2 3 4 6" xfId="54311"/>
    <cellStyle name="padroes 3 2 3 4 7" xfId="54312"/>
    <cellStyle name="padroes 3 2 3 4 8" xfId="54313"/>
    <cellStyle name="padroes 3 2 3 5" xfId="54314"/>
    <cellStyle name="padroes 3 2 3 5 2" xfId="54315"/>
    <cellStyle name="padroes 3 2 3 5 2 2" xfId="54316"/>
    <cellStyle name="padroes 3 2 3 5 2 3" xfId="54317"/>
    <cellStyle name="padroes 3 2 3 5 2 4" xfId="54318"/>
    <cellStyle name="padroes 3 2 3 5 2 5" xfId="54319"/>
    <cellStyle name="padroes 3 2 3 5 2 6" xfId="54320"/>
    <cellStyle name="padroes 3 2 3 5 2 7" xfId="54321"/>
    <cellStyle name="padroes 3 2 3 5 2 8" xfId="54322"/>
    <cellStyle name="padroes 3 2 3 5 3" xfId="54323"/>
    <cellStyle name="padroes 3 2 3 5 4" xfId="54324"/>
    <cellStyle name="padroes 3 2 3 5 5" xfId="54325"/>
    <cellStyle name="padroes 3 2 3 5 6" xfId="54326"/>
    <cellStyle name="padroes 3 2 3 5 7" xfId="54327"/>
    <cellStyle name="padroes 3 2 3 5 8" xfId="54328"/>
    <cellStyle name="padroes 3 2 3 6" xfId="54329"/>
    <cellStyle name="padroes 3 2 3 6 2" xfId="54330"/>
    <cellStyle name="padroes 3 2 3 6 3" xfId="54331"/>
    <cellStyle name="padroes 3 2 3 6 4" xfId="54332"/>
    <cellStyle name="padroes 3 2 3 6 5" xfId="54333"/>
    <cellStyle name="padroes 3 2 3 6 6" xfId="54334"/>
    <cellStyle name="padroes 3 2 3 6 7" xfId="54335"/>
    <cellStyle name="padroes 3 2 3 7" xfId="54336"/>
    <cellStyle name="padroes 3 2 3 8" xfId="54337"/>
    <cellStyle name="padroes 3 2 3 9" xfId="54338"/>
    <cellStyle name="padroes 3 2 4" xfId="54339"/>
    <cellStyle name="padroes 3 2 4 2" xfId="54340"/>
    <cellStyle name="padroes 3 2 4 2 2" xfId="54341"/>
    <cellStyle name="padroes 3 2 4 2 2 2" xfId="54342"/>
    <cellStyle name="padroes 3 2 4 2 2 3" xfId="54343"/>
    <cellStyle name="padroes 3 2 4 2 2 4" xfId="54344"/>
    <cellStyle name="padroes 3 2 4 2 2 5" xfId="54345"/>
    <cellStyle name="padroes 3 2 4 2 2 6" xfId="54346"/>
    <cellStyle name="padroes 3 2 4 2 2 7" xfId="54347"/>
    <cellStyle name="padroes 3 2 4 2 2 8" xfId="54348"/>
    <cellStyle name="padroes 3 2 4 2 3" xfId="54349"/>
    <cellStyle name="padroes 3 2 4 2 4" xfId="54350"/>
    <cellStyle name="padroes 3 2 4 2 5" xfId="54351"/>
    <cellStyle name="padroes 3 2 4 2 6" xfId="54352"/>
    <cellStyle name="padroes 3 2 4 2 7" xfId="54353"/>
    <cellStyle name="padroes 3 2 4 2 8" xfId="54354"/>
    <cellStyle name="padroes 3 2 4 3" xfId="54355"/>
    <cellStyle name="padroes 3 2 4 3 2" xfId="54356"/>
    <cellStyle name="padroes 3 2 4 3 3" xfId="54357"/>
    <cellStyle name="padroes 3 2 4 3 4" xfId="54358"/>
    <cellStyle name="padroes 3 2 4 3 5" xfId="54359"/>
    <cellStyle name="padroes 3 2 4 3 6" xfId="54360"/>
    <cellStyle name="padroes 3 2 4 3 7" xfId="54361"/>
    <cellStyle name="padroes 3 2 4 4" xfId="54362"/>
    <cellStyle name="padroes 3 2 4 5" xfId="54363"/>
    <cellStyle name="padroes 3 2 4 6" xfId="54364"/>
    <cellStyle name="padroes 3 2 4 7" xfId="54365"/>
    <cellStyle name="padroes 3 2 4 8" xfId="54366"/>
    <cellStyle name="padroes 3 2 5" xfId="54367"/>
    <cellStyle name="padroes 3 2 5 2" xfId="54368"/>
    <cellStyle name="padroes 3 2 5 2 2" xfId="54369"/>
    <cellStyle name="padroes 3 2 5 2 2 2" xfId="54370"/>
    <cellStyle name="padroes 3 2 5 2 2 3" xfId="54371"/>
    <cellStyle name="padroes 3 2 5 2 2 4" xfId="54372"/>
    <cellStyle name="padroes 3 2 5 2 2 5" xfId="54373"/>
    <cellStyle name="padroes 3 2 5 2 2 6" xfId="54374"/>
    <cellStyle name="padroes 3 2 5 2 2 7" xfId="54375"/>
    <cellStyle name="padroes 3 2 5 2 2 8" xfId="54376"/>
    <cellStyle name="padroes 3 2 5 2 3" xfId="54377"/>
    <cellStyle name="padroes 3 2 5 2 4" xfId="54378"/>
    <cellStyle name="padroes 3 2 5 2 5" xfId="54379"/>
    <cellStyle name="padroes 3 2 5 2 6" xfId="54380"/>
    <cellStyle name="padroes 3 2 5 2 7" xfId="54381"/>
    <cellStyle name="padroes 3 2 5 2 8" xfId="54382"/>
    <cellStyle name="padroes 3 2 5 3" xfId="54383"/>
    <cellStyle name="padroes 3 2 5 3 2" xfId="54384"/>
    <cellStyle name="padroes 3 2 5 3 3" xfId="54385"/>
    <cellStyle name="padroes 3 2 5 3 4" xfId="54386"/>
    <cellStyle name="padroes 3 2 5 3 5" xfId="54387"/>
    <cellStyle name="padroes 3 2 5 3 6" xfId="54388"/>
    <cellStyle name="padroes 3 2 5 3 7" xfId="54389"/>
    <cellStyle name="padroes 3 2 5 4" xfId="54390"/>
    <cellStyle name="padroes 3 2 5 5" xfId="54391"/>
    <cellStyle name="padroes 3 2 5 6" xfId="54392"/>
    <cellStyle name="padroes 3 2 5 7" xfId="54393"/>
    <cellStyle name="padroes 3 2 5 8" xfId="54394"/>
    <cellStyle name="padroes 3 2 6" xfId="54395"/>
    <cellStyle name="padroes 3 2 6 2" xfId="54396"/>
    <cellStyle name="padroes 3 2 6 2 2" xfId="54397"/>
    <cellStyle name="padroes 3 2 6 2 2 2" xfId="54398"/>
    <cellStyle name="padroes 3 2 6 2 2 3" xfId="54399"/>
    <cellStyle name="padroes 3 2 6 2 2 4" xfId="54400"/>
    <cellStyle name="padroes 3 2 6 2 2 5" xfId="54401"/>
    <cellStyle name="padroes 3 2 6 2 2 6" xfId="54402"/>
    <cellStyle name="padroes 3 2 6 2 2 7" xfId="54403"/>
    <cellStyle name="padroes 3 2 6 2 2 8" xfId="54404"/>
    <cellStyle name="padroes 3 2 6 2 3" xfId="54405"/>
    <cellStyle name="padroes 3 2 6 2 4" xfId="54406"/>
    <cellStyle name="padroes 3 2 6 2 5" xfId="54407"/>
    <cellStyle name="padroes 3 2 6 2 6" xfId="54408"/>
    <cellStyle name="padroes 3 2 6 2 7" xfId="54409"/>
    <cellStyle name="padroes 3 2 6 2 8" xfId="54410"/>
    <cellStyle name="padroes 3 2 6 3" xfId="54411"/>
    <cellStyle name="padroes 3 2 6 3 2" xfId="54412"/>
    <cellStyle name="padroes 3 2 6 3 3" xfId="54413"/>
    <cellStyle name="padroes 3 2 6 3 4" xfId="54414"/>
    <cellStyle name="padroes 3 2 6 3 5" xfId="54415"/>
    <cellStyle name="padroes 3 2 6 3 6" xfId="54416"/>
    <cellStyle name="padroes 3 2 6 3 7" xfId="54417"/>
    <cellStyle name="padroes 3 2 6 4" xfId="54418"/>
    <cellStyle name="padroes 3 2 6 5" xfId="54419"/>
    <cellStyle name="padroes 3 2 6 6" xfId="54420"/>
    <cellStyle name="padroes 3 2 6 7" xfId="54421"/>
    <cellStyle name="padroes 3 2 6 8" xfId="54422"/>
    <cellStyle name="padroes 3 2 7" xfId="54423"/>
    <cellStyle name="padroes 3 2 7 2" xfId="54424"/>
    <cellStyle name="padroes 3 2 7 2 2" xfId="54425"/>
    <cellStyle name="padroes 3 2 7 2 3" xfId="54426"/>
    <cellStyle name="padroes 3 2 7 2 4" xfId="54427"/>
    <cellStyle name="padroes 3 2 7 2 5" xfId="54428"/>
    <cellStyle name="padroes 3 2 7 2 6" xfId="54429"/>
    <cellStyle name="padroes 3 2 7 2 7" xfId="54430"/>
    <cellStyle name="padroes 3 2 7 2 8" xfId="54431"/>
    <cellStyle name="padroes 3 2 7 3" xfId="54432"/>
    <cellStyle name="padroes 3 2 7 4" xfId="54433"/>
    <cellStyle name="padroes 3 2 7 5" xfId="54434"/>
    <cellStyle name="padroes 3 2 7 6" xfId="54435"/>
    <cellStyle name="padroes 3 2 7 7" xfId="54436"/>
    <cellStyle name="padroes 3 2 7 8" xfId="54437"/>
    <cellStyle name="padroes 3 2 8" xfId="54438"/>
    <cellStyle name="padroes 3 2 8 2" xfId="54439"/>
    <cellStyle name="padroes 3 2 8 3" xfId="54440"/>
    <cellStyle name="padroes 3 2 8 4" xfId="54441"/>
    <cellStyle name="padroes 3 2 8 5" xfId="54442"/>
    <cellStyle name="padroes 3 2 8 6" xfId="54443"/>
    <cellStyle name="padroes 3 2 8 7" xfId="54444"/>
    <cellStyle name="padroes 3 2 9" xfId="54445"/>
    <cellStyle name="padroes 3 3" xfId="54446"/>
    <cellStyle name="padroes 3 3 10" xfId="54447"/>
    <cellStyle name="padroes 3 3 11" xfId="54448"/>
    <cellStyle name="padroes 3 3 2" xfId="54449"/>
    <cellStyle name="padroes 3 3 2 2" xfId="54450"/>
    <cellStyle name="padroes 3 3 2 2 2" xfId="54451"/>
    <cellStyle name="padroes 3 3 2 2 2 2" xfId="54452"/>
    <cellStyle name="padroes 3 3 2 2 2 3" xfId="54453"/>
    <cellStyle name="padroes 3 3 2 2 2 4" xfId="54454"/>
    <cellStyle name="padroes 3 3 2 2 2 5" xfId="54455"/>
    <cellStyle name="padroes 3 3 2 2 2 6" xfId="54456"/>
    <cellStyle name="padroes 3 3 2 2 2 7" xfId="54457"/>
    <cellStyle name="padroes 3 3 2 2 2 8" xfId="54458"/>
    <cellStyle name="padroes 3 3 2 2 3" xfId="54459"/>
    <cellStyle name="padroes 3 3 2 2 4" xfId="54460"/>
    <cellStyle name="padroes 3 3 2 2 5" xfId="54461"/>
    <cellStyle name="padroes 3 3 2 2 6" xfId="54462"/>
    <cellStyle name="padroes 3 3 2 2 7" xfId="54463"/>
    <cellStyle name="padroes 3 3 2 2 8" xfId="54464"/>
    <cellStyle name="padroes 3 3 2 3" xfId="54465"/>
    <cellStyle name="padroes 3 3 2 3 2" xfId="54466"/>
    <cellStyle name="padroes 3 3 2 3 3" xfId="54467"/>
    <cellStyle name="padroes 3 3 2 3 4" xfId="54468"/>
    <cellStyle name="padroes 3 3 2 3 5" xfId="54469"/>
    <cellStyle name="padroes 3 3 2 3 6" xfId="54470"/>
    <cellStyle name="padroes 3 3 2 3 7" xfId="54471"/>
    <cellStyle name="padroes 3 3 2 4" xfId="54472"/>
    <cellStyle name="padroes 3 3 2 5" xfId="54473"/>
    <cellStyle name="padroes 3 3 2 6" xfId="54474"/>
    <cellStyle name="padroes 3 3 2 7" xfId="54475"/>
    <cellStyle name="padroes 3 3 2 8" xfId="54476"/>
    <cellStyle name="padroes 3 3 3" xfId="54477"/>
    <cellStyle name="padroes 3 3 3 2" xfId="54478"/>
    <cellStyle name="padroes 3 3 3 2 2" xfId="54479"/>
    <cellStyle name="padroes 3 3 3 2 2 2" xfId="54480"/>
    <cellStyle name="padroes 3 3 3 2 2 3" xfId="54481"/>
    <cellStyle name="padroes 3 3 3 2 2 4" xfId="54482"/>
    <cellStyle name="padroes 3 3 3 2 2 5" xfId="54483"/>
    <cellStyle name="padroes 3 3 3 2 2 6" xfId="54484"/>
    <cellStyle name="padroes 3 3 3 2 2 7" xfId="54485"/>
    <cellStyle name="padroes 3 3 3 2 2 8" xfId="54486"/>
    <cellStyle name="padroes 3 3 3 2 3" xfId="54487"/>
    <cellStyle name="padroes 3 3 3 2 4" xfId="54488"/>
    <cellStyle name="padroes 3 3 3 2 5" xfId="54489"/>
    <cellStyle name="padroes 3 3 3 2 6" xfId="54490"/>
    <cellStyle name="padroes 3 3 3 2 7" xfId="54491"/>
    <cellStyle name="padroes 3 3 3 2 8" xfId="54492"/>
    <cellStyle name="padroes 3 3 3 3" xfId="54493"/>
    <cellStyle name="padroes 3 3 3 3 2" xfId="54494"/>
    <cellStyle name="padroes 3 3 3 3 3" xfId="54495"/>
    <cellStyle name="padroes 3 3 3 3 4" xfId="54496"/>
    <cellStyle name="padroes 3 3 3 3 5" xfId="54497"/>
    <cellStyle name="padroes 3 3 3 3 6" xfId="54498"/>
    <cellStyle name="padroes 3 3 3 3 7" xfId="54499"/>
    <cellStyle name="padroes 3 3 3 4" xfId="54500"/>
    <cellStyle name="padroes 3 3 3 5" xfId="54501"/>
    <cellStyle name="padroes 3 3 3 6" xfId="54502"/>
    <cellStyle name="padroes 3 3 3 7" xfId="54503"/>
    <cellStyle name="padroes 3 3 3 8" xfId="54504"/>
    <cellStyle name="padroes 3 3 4" xfId="54505"/>
    <cellStyle name="padroes 3 3 4 2" xfId="54506"/>
    <cellStyle name="padroes 3 3 4 2 2" xfId="54507"/>
    <cellStyle name="padroes 3 3 4 2 2 2" xfId="54508"/>
    <cellStyle name="padroes 3 3 4 2 2 3" xfId="54509"/>
    <cellStyle name="padroes 3 3 4 2 2 4" xfId="54510"/>
    <cellStyle name="padroes 3 3 4 2 2 5" xfId="54511"/>
    <cellStyle name="padroes 3 3 4 2 2 6" xfId="54512"/>
    <cellStyle name="padroes 3 3 4 2 2 7" xfId="54513"/>
    <cellStyle name="padroes 3 3 4 2 2 8" xfId="54514"/>
    <cellStyle name="padroes 3 3 4 2 3" xfId="54515"/>
    <cellStyle name="padroes 3 3 4 2 4" xfId="54516"/>
    <cellStyle name="padroes 3 3 4 2 5" xfId="54517"/>
    <cellStyle name="padroes 3 3 4 2 6" xfId="54518"/>
    <cellStyle name="padroes 3 3 4 2 7" xfId="54519"/>
    <cellStyle name="padroes 3 3 4 2 8" xfId="54520"/>
    <cellStyle name="padroes 3 3 4 3" xfId="54521"/>
    <cellStyle name="padroes 3 3 4 3 2" xfId="54522"/>
    <cellStyle name="padroes 3 3 4 3 3" xfId="54523"/>
    <cellStyle name="padroes 3 3 4 3 4" xfId="54524"/>
    <cellStyle name="padroes 3 3 4 3 5" xfId="54525"/>
    <cellStyle name="padroes 3 3 4 3 6" xfId="54526"/>
    <cellStyle name="padroes 3 3 4 3 7" xfId="54527"/>
    <cellStyle name="padroes 3 3 4 4" xfId="54528"/>
    <cellStyle name="padroes 3 3 4 5" xfId="54529"/>
    <cellStyle name="padroes 3 3 4 6" xfId="54530"/>
    <cellStyle name="padroes 3 3 4 7" xfId="54531"/>
    <cellStyle name="padroes 3 3 4 8" xfId="54532"/>
    <cellStyle name="padroes 3 3 5" xfId="54533"/>
    <cellStyle name="padroes 3 3 5 2" xfId="54534"/>
    <cellStyle name="padroes 3 3 5 2 2" xfId="54535"/>
    <cellStyle name="padroes 3 3 5 2 3" xfId="54536"/>
    <cellStyle name="padroes 3 3 5 2 4" xfId="54537"/>
    <cellStyle name="padroes 3 3 5 2 5" xfId="54538"/>
    <cellStyle name="padroes 3 3 5 2 6" xfId="54539"/>
    <cellStyle name="padroes 3 3 5 2 7" xfId="54540"/>
    <cellStyle name="padroes 3 3 5 2 8" xfId="54541"/>
    <cellStyle name="padroes 3 3 5 3" xfId="54542"/>
    <cellStyle name="padroes 3 3 5 4" xfId="54543"/>
    <cellStyle name="padroes 3 3 5 5" xfId="54544"/>
    <cellStyle name="padroes 3 3 5 6" xfId="54545"/>
    <cellStyle name="padroes 3 3 5 7" xfId="54546"/>
    <cellStyle name="padroes 3 3 5 8" xfId="54547"/>
    <cellStyle name="padroes 3 3 6" xfId="54548"/>
    <cellStyle name="padroes 3 3 6 2" xfId="54549"/>
    <cellStyle name="padroes 3 3 6 3" xfId="54550"/>
    <cellStyle name="padroes 3 3 6 4" xfId="54551"/>
    <cellStyle name="padroes 3 3 6 5" xfId="54552"/>
    <cellStyle name="padroes 3 3 6 6" xfId="54553"/>
    <cellStyle name="padroes 3 3 6 7" xfId="54554"/>
    <cellStyle name="padroes 3 3 7" xfId="54555"/>
    <cellStyle name="padroes 3 3 8" xfId="54556"/>
    <cellStyle name="padroes 3 3 9" xfId="54557"/>
    <cellStyle name="padroes 3 4" xfId="54558"/>
    <cellStyle name="padroes 3 4 10" xfId="54559"/>
    <cellStyle name="padroes 3 4 11" xfId="54560"/>
    <cellStyle name="padroes 3 4 2" xfId="54561"/>
    <cellStyle name="padroes 3 4 2 2" xfId="54562"/>
    <cellStyle name="padroes 3 4 2 2 2" xfId="54563"/>
    <cellStyle name="padroes 3 4 2 2 2 2" xfId="54564"/>
    <cellStyle name="padroes 3 4 2 2 2 3" xfId="54565"/>
    <cellStyle name="padroes 3 4 2 2 2 4" xfId="54566"/>
    <cellStyle name="padroes 3 4 2 2 2 5" xfId="54567"/>
    <cellStyle name="padroes 3 4 2 2 2 6" xfId="54568"/>
    <cellStyle name="padroes 3 4 2 2 2 7" xfId="54569"/>
    <cellStyle name="padroes 3 4 2 2 2 8" xfId="54570"/>
    <cellStyle name="padroes 3 4 2 2 3" xfId="54571"/>
    <cellStyle name="padroes 3 4 2 2 4" xfId="54572"/>
    <cellStyle name="padroes 3 4 2 2 5" xfId="54573"/>
    <cellStyle name="padroes 3 4 2 2 6" xfId="54574"/>
    <cellStyle name="padroes 3 4 2 2 7" xfId="54575"/>
    <cellStyle name="padroes 3 4 2 2 8" xfId="54576"/>
    <cellStyle name="padroes 3 4 2 3" xfId="54577"/>
    <cellStyle name="padroes 3 4 2 3 2" xfId="54578"/>
    <cellStyle name="padroes 3 4 2 3 3" xfId="54579"/>
    <cellStyle name="padroes 3 4 2 3 4" xfId="54580"/>
    <cellStyle name="padroes 3 4 2 3 5" xfId="54581"/>
    <cellStyle name="padroes 3 4 2 3 6" xfId="54582"/>
    <cellStyle name="padroes 3 4 2 3 7" xfId="54583"/>
    <cellStyle name="padroes 3 4 2 4" xfId="54584"/>
    <cellStyle name="padroes 3 4 2 5" xfId="54585"/>
    <cellStyle name="padroes 3 4 2 6" xfId="54586"/>
    <cellStyle name="padroes 3 4 2 7" xfId="54587"/>
    <cellStyle name="padroes 3 4 2 8" xfId="54588"/>
    <cellStyle name="padroes 3 4 3" xfId="54589"/>
    <cellStyle name="padroes 3 4 3 2" xfId="54590"/>
    <cellStyle name="padroes 3 4 3 2 2" xfId="54591"/>
    <cellStyle name="padroes 3 4 3 2 2 2" xfId="54592"/>
    <cellStyle name="padroes 3 4 3 2 2 3" xfId="54593"/>
    <cellStyle name="padroes 3 4 3 2 2 4" xfId="54594"/>
    <cellStyle name="padroes 3 4 3 2 2 5" xfId="54595"/>
    <cellStyle name="padroes 3 4 3 2 2 6" xfId="54596"/>
    <cellStyle name="padroes 3 4 3 2 2 7" xfId="54597"/>
    <cellStyle name="padroes 3 4 3 2 2 8" xfId="54598"/>
    <cellStyle name="padroes 3 4 3 2 3" xfId="54599"/>
    <cellStyle name="padroes 3 4 3 2 4" xfId="54600"/>
    <cellStyle name="padroes 3 4 3 2 5" xfId="54601"/>
    <cellStyle name="padroes 3 4 3 2 6" xfId="54602"/>
    <cellStyle name="padroes 3 4 3 2 7" xfId="54603"/>
    <cellStyle name="padroes 3 4 3 2 8" xfId="54604"/>
    <cellStyle name="padroes 3 4 3 3" xfId="54605"/>
    <cellStyle name="padroes 3 4 3 3 2" xfId="54606"/>
    <cellStyle name="padroes 3 4 3 3 3" xfId="54607"/>
    <cellStyle name="padroes 3 4 3 3 4" xfId="54608"/>
    <cellStyle name="padroes 3 4 3 3 5" xfId="54609"/>
    <cellStyle name="padroes 3 4 3 3 6" xfId="54610"/>
    <cellStyle name="padroes 3 4 3 3 7" xfId="54611"/>
    <cellStyle name="padroes 3 4 3 4" xfId="54612"/>
    <cellStyle name="padroes 3 4 3 5" xfId="54613"/>
    <cellStyle name="padroes 3 4 3 6" xfId="54614"/>
    <cellStyle name="padroes 3 4 3 7" xfId="54615"/>
    <cellStyle name="padroes 3 4 3 8" xfId="54616"/>
    <cellStyle name="padroes 3 4 4" xfId="54617"/>
    <cellStyle name="padroes 3 4 4 2" xfId="54618"/>
    <cellStyle name="padroes 3 4 4 2 2" xfId="54619"/>
    <cellStyle name="padroes 3 4 4 2 2 2" xfId="54620"/>
    <cellStyle name="padroes 3 4 4 2 2 3" xfId="54621"/>
    <cellStyle name="padroes 3 4 4 2 2 4" xfId="54622"/>
    <cellStyle name="padroes 3 4 4 2 2 5" xfId="54623"/>
    <cellStyle name="padroes 3 4 4 2 2 6" xfId="54624"/>
    <cellStyle name="padroes 3 4 4 2 2 7" xfId="54625"/>
    <cellStyle name="padroes 3 4 4 2 2 8" xfId="54626"/>
    <cellStyle name="padroes 3 4 4 2 3" xfId="54627"/>
    <cellStyle name="padroes 3 4 4 2 4" xfId="54628"/>
    <cellStyle name="padroes 3 4 4 2 5" xfId="54629"/>
    <cellStyle name="padroes 3 4 4 2 6" xfId="54630"/>
    <cellStyle name="padroes 3 4 4 2 7" xfId="54631"/>
    <cellStyle name="padroes 3 4 4 2 8" xfId="54632"/>
    <cellStyle name="padroes 3 4 4 3" xfId="54633"/>
    <cellStyle name="padroes 3 4 4 3 2" xfId="54634"/>
    <cellStyle name="padroes 3 4 4 3 3" xfId="54635"/>
    <cellStyle name="padroes 3 4 4 3 4" xfId="54636"/>
    <cellStyle name="padroes 3 4 4 3 5" xfId="54637"/>
    <cellStyle name="padroes 3 4 4 3 6" xfId="54638"/>
    <cellStyle name="padroes 3 4 4 3 7" xfId="54639"/>
    <cellStyle name="padroes 3 4 4 4" xfId="54640"/>
    <cellStyle name="padroes 3 4 4 5" xfId="54641"/>
    <cellStyle name="padroes 3 4 4 6" xfId="54642"/>
    <cellStyle name="padroes 3 4 4 7" xfId="54643"/>
    <cellStyle name="padroes 3 4 4 8" xfId="54644"/>
    <cellStyle name="padroes 3 4 5" xfId="54645"/>
    <cellStyle name="padroes 3 4 5 2" xfId="54646"/>
    <cellStyle name="padroes 3 4 5 2 2" xfId="54647"/>
    <cellStyle name="padroes 3 4 5 2 3" xfId="54648"/>
    <cellStyle name="padroes 3 4 5 2 4" xfId="54649"/>
    <cellStyle name="padroes 3 4 5 2 5" xfId="54650"/>
    <cellStyle name="padroes 3 4 5 2 6" xfId="54651"/>
    <cellStyle name="padroes 3 4 5 2 7" xfId="54652"/>
    <cellStyle name="padroes 3 4 5 2 8" xfId="54653"/>
    <cellStyle name="padroes 3 4 5 3" xfId="54654"/>
    <cellStyle name="padroes 3 4 5 4" xfId="54655"/>
    <cellStyle name="padroes 3 4 5 5" xfId="54656"/>
    <cellStyle name="padroes 3 4 5 6" xfId="54657"/>
    <cellStyle name="padroes 3 4 5 7" xfId="54658"/>
    <cellStyle name="padroes 3 4 5 8" xfId="54659"/>
    <cellStyle name="padroes 3 4 6" xfId="54660"/>
    <cellStyle name="padroes 3 4 6 2" xfId="54661"/>
    <cellStyle name="padroes 3 4 6 3" xfId="54662"/>
    <cellStyle name="padroes 3 4 6 4" xfId="54663"/>
    <cellStyle name="padroes 3 4 6 5" xfId="54664"/>
    <cellStyle name="padroes 3 4 6 6" xfId="54665"/>
    <cellStyle name="padroes 3 4 6 7" xfId="54666"/>
    <cellStyle name="padroes 3 4 7" xfId="54667"/>
    <cellStyle name="padroes 3 4 8" xfId="54668"/>
    <cellStyle name="padroes 3 4 9" xfId="54669"/>
    <cellStyle name="padroes 3 5" xfId="54670"/>
    <cellStyle name="padroes 3 5 2" xfId="54671"/>
    <cellStyle name="padroes 3 5 2 2" xfId="54672"/>
    <cellStyle name="padroes 3 5 2 2 2" xfId="54673"/>
    <cellStyle name="padroes 3 5 2 2 3" xfId="54674"/>
    <cellStyle name="padroes 3 5 2 2 4" xfId="54675"/>
    <cellStyle name="padroes 3 5 2 2 5" xfId="54676"/>
    <cellStyle name="padroes 3 5 2 2 6" xfId="54677"/>
    <cellStyle name="padroes 3 5 2 2 7" xfId="54678"/>
    <cellStyle name="padroes 3 5 2 2 8" xfId="54679"/>
    <cellStyle name="padroes 3 5 2 3" xfId="54680"/>
    <cellStyle name="padroes 3 5 2 4" xfId="54681"/>
    <cellStyle name="padroes 3 5 2 5" xfId="54682"/>
    <cellStyle name="padroes 3 5 2 6" xfId="54683"/>
    <cellStyle name="padroes 3 5 2 7" xfId="54684"/>
    <cellStyle name="padroes 3 5 2 8" xfId="54685"/>
    <cellStyle name="padroes 3 5 3" xfId="54686"/>
    <cellStyle name="padroes 3 5 3 2" xfId="54687"/>
    <cellStyle name="padroes 3 5 3 3" xfId="54688"/>
    <cellStyle name="padroes 3 5 3 4" xfId="54689"/>
    <cellStyle name="padroes 3 5 3 5" xfId="54690"/>
    <cellStyle name="padroes 3 5 3 6" xfId="54691"/>
    <cellStyle name="padroes 3 5 3 7" xfId="54692"/>
    <cellStyle name="padroes 3 5 4" xfId="54693"/>
    <cellStyle name="padroes 3 5 5" xfId="54694"/>
    <cellStyle name="padroes 3 5 6" xfId="54695"/>
    <cellStyle name="padroes 3 5 7" xfId="54696"/>
    <cellStyle name="padroes 3 5 8" xfId="54697"/>
    <cellStyle name="padroes 3 6" xfId="54698"/>
    <cellStyle name="padroes 3 6 2" xfId="54699"/>
    <cellStyle name="padroes 3 6 2 2" xfId="54700"/>
    <cellStyle name="padroes 3 6 2 2 2" xfId="54701"/>
    <cellStyle name="padroes 3 6 2 2 3" xfId="54702"/>
    <cellStyle name="padroes 3 6 2 2 4" xfId="54703"/>
    <cellStyle name="padroes 3 6 2 2 5" xfId="54704"/>
    <cellStyle name="padroes 3 6 2 2 6" xfId="54705"/>
    <cellStyle name="padroes 3 6 2 2 7" xfId="54706"/>
    <cellStyle name="padroes 3 6 2 2 8" xfId="54707"/>
    <cellStyle name="padroes 3 6 2 3" xfId="54708"/>
    <cellStyle name="padroes 3 6 2 4" xfId="54709"/>
    <cellStyle name="padroes 3 6 2 5" xfId="54710"/>
    <cellStyle name="padroes 3 6 2 6" xfId="54711"/>
    <cellStyle name="padroes 3 6 2 7" xfId="54712"/>
    <cellStyle name="padroes 3 6 2 8" xfId="54713"/>
    <cellStyle name="padroes 3 6 3" xfId="54714"/>
    <cellStyle name="padroes 3 6 3 2" xfId="54715"/>
    <cellStyle name="padroes 3 6 3 3" xfId="54716"/>
    <cellStyle name="padroes 3 6 3 4" xfId="54717"/>
    <cellStyle name="padroes 3 6 3 5" xfId="54718"/>
    <cellStyle name="padroes 3 6 3 6" xfId="54719"/>
    <cellStyle name="padroes 3 6 3 7" xfId="54720"/>
    <cellStyle name="padroes 3 6 4" xfId="54721"/>
    <cellStyle name="padroes 3 6 5" xfId="54722"/>
    <cellStyle name="padroes 3 6 6" xfId="54723"/>
    <cellStyle name="padroes 3 6 7" xfId="54724"/>
    <cellStyle name="padroes 3 6 8" xfId="54725"/>
    <cellStyle name="padroes 3 7" xfId="54726"/>
    <cellStyle name="padroes 3 7 2" xfId="54727"/>
    <cellStyle name="padroes 3 7 2 2" xfId="54728"/>
    <cellStyle name="padroes 3 7 2 2 2" xfId="54729"/>
    <cellStyle name="padroes 3 7 2 2 3" xfId="54730"/>
    <cellStyle name="padroes 3 7 2 2 4" xfId="54731"/>
    <cellStyle name="padroes 3 7 2 2 5" xfId="54732"/>
    <cellStyle name="padroes 3 7 2 2 6" xfId="54733"/>
    <cellStyle name="padroes 3 7 2 2 7" xfId="54734"/>
    <cellStyle name="padroes 3 7 2 2 8" xfId="54735"/>
    <cellStyle name="padroes 3 7 2 3" xfId="54736"/>
    <cellStyle name="padroes 3 7 2 4" xfId="54737"/>
    <cellStyle name="padroes 3 7 2 5" xfId="54738"/>
    <cellStyle name="padroes 3 7 2 6" xfId="54739"/>
    <cellStyle name="padroes 3 7 2 7" xfId="54740"/>
    <cellStyle name="padroes 3 7 2 8" xfId="54741"/>
    <cellStyle name="padroes 3 7 3" xfId="54742"/>
    <cellStyle name="padroes 3 7 3 2" xfId="54743"/>
    <cellStyle name="padroes 3 7 3 3" xfId="54744"/>
    <cellStyle name="padroes 3 7 3 4" xfId="54745"/>
    <cellStyle name="padroes 3 7 3 5" xfId="54746"/>
    <cellStyle name="padroes 3 7 3 6" xfId="54747"/>
    <cellStyle name="padroes 3 7 3 7" xfId="54748"/>
    <cellStyle name="padroes 3 7 4" xfId="54749"/>
    <cellStyle name="padroes 3 7 5" xfId="54750"/>
    <cellStyle name="padroes 3 7 6" xfId="54751"/>
    <cellStyle name="padroes 3 7 7" xfId="54752"/>
    <cellStyle name="padroes 3 7 8" xfId="54753"/>
    <cellStyle name="padroes 3 8" xfId="54754"/>
    <cellStyle name="padroes 3 8 2" xfId="54755"/>
    <cellStyle name="padroes 3 8 2 2" xfId="54756"/>
    <cellStyle name="padroes 3 8 2 3" xfId="54757"/>
    <cellStyle name="padroes 3 8 2 4" xfId="54758"/>
    <cellStyle name="padroes 3 8 2 5" xfId="54759"/>
    <cellStyle name="padroes 3 8 2 6" xfId="54760"/>
    <cellStyle name="padroes 3 8 2 7" xfId="54761"/>
    <cellStyle name="padroes 3 8 2 8" xfId="54762"/>
    <cellStyle name="padroes 3 8 3" xfId="54763"/>
    <cellStyle name="padroes 3 8 4" xfId="54764"/>
    <cellStyle name="padroes 3 8 5" xfId="54765"/>
    <cellStyle name="padroes 3 8 6" xfId="54766"/>
    <cellStyle name="padroes 3 8 7" xfId="54767"/>
    <cellStyle name="padroes 3 8 8" xfId="54768"/>
    <cellStyle name="padroes 3 9" xfId="54769"/>
    <cellStyle name="padroes 3 9 2" xfId="54770"/>
    <cellStyle name="padroes 3 9 3" xfId="54771"/>
    <cellStyle name="padroes 3 9 4" xfId="54772"/>
    <cellStyle name="padroes 3 9 5" xfId="54773"/>
    <cellStyle name="padroes 3 9 6" xfId="54774"/>
    <cellStyle name="padroes 3 9 7" xfId="54775"/>
    <cellStyle name="padroes 4" xfId="54776"/>
    <cellStyle name="padroes 4 10" xfId="54777"/>
    <cellStyle name="padroes 4 11" xfId="54778"/>
    <cellStyle name="padroes 4 12" xfId="54779"/>
    <cellStyle name="padroes 4 2" xfId="54780"/>
    <cellStyle name="padroes 4 2 10" xfId="54781"/>
    <cellStyle name="padroes 4 2 11" xfId="54782"/>
    <cellStyle name="padroes 4 2 2" xfId="54783"/>
    <cellStyle name="padroes 4 2 2 2" xfId="54784"/>
    <cellStyle name="padroes 4 2 2 2 2" xfId="54785"/>
    <cellStyle name="padroes 4 2 2 2 2 2" xfId="54786"/>
    <cellStyle name="padroes 4 2 2 2 2 3" xfId="54787"/>
    <cellStyle name="padroes 4 2 2 2 2 4" xfId="54788"/>
    <cellStyle name="padroes 4 2 2 2 2 5" xfId="54789"/>
    <cellStyle name="padroes 4 2 2 2 2 6" xfId="54790"/>
    <cellStyle name="padroes 4 2 2 2 2 7" xfId="54791"/>
    <cellStyle name="padroes 4 2 2 2 2 8" xfId="54792"/>
    <cellStyle name="padroes 4 2 2 2 3" xfId="54793"/>
    <cellStyle name="padroes 4 2 2 2 4" xfId="54794"/>
    <cellStyle name="padroes 4 2 2 2 5" xfId="54795"/>
    <cellStyle name="padroes 4 2 2 2 6" xfId="54796"/>
    <cellStyle name="padroes 4 2 2 2 7" xfId="54797"/>
    <cellStyle name="padroes 4 2 2 2 8" xfId="54798"/>
    <cellStyle name="padroes 4 2 2 3" xfId="54799"/>
    <cellStyle name="padroes 4 2 2 3 2" xfId="54800"/>
    <cellStyle name="padroes 4 2 2 3 3" xfId="54801"/>
    <cellStyle name="padroes 4 2 2 3 4" xfId="54802"/>
    <cellStyle name="padroes 4 2 2 3 5" xfId="54803"/>
    <cellStyle name="padroes 4 2 2 3 6" xfId="54804"/>
    <cellStyle name="padroes 4 2 2 3 7" xfId="54805"/>
    <cellStyle name="padroes 4 2 2 4" xfId="54806"/>
    <cellStyle name="padroes 4 2 2 5" xfId="54807"/>
    <cellStyle name="padroes 4 2 2 6" xfId="54808"/>
    <cellStyle name="padroes 4 2 2 7" xfId="54809"/>
    <cellStyle name="padroes 4 2 2 8" xfId="54810"/>
    <cellStyle name="padroes 4 2 3" xfId="54811"/>
    <cellStyle name="padroes 4 2 3 2" xfId="54812"/>
    <cellStyle name="padroes 4 2 3 2 2" xfId="54813"/>
    <cellStyle name="padroes 4 2 3 2 2 2" xfId="54814"/>
    <cellStyle name="padroes 4 2 3 2 2 3" xfId="54815"/>
    <cellStyle name="padroes 4 2 3 2 2 4" xfId="54816"/>
    <cellStyle name="padroes 4 2 3 2 2 5" xfId="54817"/>
    <cellStyle name="padroes 4 2 3 2 2 6" xfId="54818"/>
    <cellStyle name="padroes 4 2 3 2 2 7" xfId="54819"/>
    <cellStyle name="padroes 4 2 3 2 2 8" xfId="54820"/>
    <cellStyle name="padroes 4 2 3 2 3" xfId="54821"/>
    <cellStyle name="padroes 4 2 3 2 4" xfId="54822"/>
    <cellStyle name="padroes 4 2 3 2 5" xfId="54823"/>
    <cellStyle name="padroes 4 2 3 2 6" xfId="54824"/>
    <cellStyle name="padroes 4 2 3 2 7" xfId="54825"/>
    <cellStyle name="padroes 4 2 3 2 8" xfId="54826"/>
    <cellStyle name="padroes 4 2 3 3" xfId="54827"/>
    <cellStyle name="padroes 4 2 3 3 2" xfId="54828"/>
    <cellStyle name="padroes 4 2 3 3 3" xfId="54829"/>
    <cellStyle name="padroes 4 2 3 3 4" xfId="54830"/>
    <cellStyle name="padroes 4 2 3 3 5" xfId="54831"/>
    <cellStyle name="padroes 4 2 3 3 6" xfId="54832"/>
    <cellStyle name="padroes 4 2 3 3 7" xfId="54833"/>
    <cellStyle name="padroes 4 2 3 4" xfId="54834"/>
    <cellStyle name="padroes 4 2 3 5" xfId="54835"/>
    <cellStyle name="padroes 4 2 3 6" xfId="54836"/>
    <cellStyle name="padroes 4 2 3 7" xfId="54837"/>
    <cellStyle name="padroes 4 2 3 8" xfId="54838"/>
    <cellStyle name="padroes 4 2 4" xfId="54839"/>
    <cellStyle name="padroes 4 2 4 2" xfId="54840"/>
    <cellStyle name="padroes 4 2 4 2 2" xfId="54841"/>
    <cellStyle name="padroes 4 2 4 2 2 2" xfId="54842"/>
    <cellStyle name="padroes 4 2 4 2 2 3" xfId="54843"/>
    <cellStyle name="padroes 4 2 4 2 2 4" xfId="54844"/>
    <cellStyle name="padroes 4 2 4 2 2 5" xfId="54845"/>
    <cellStyle name="padroes 4 2 4 2 2 6" xfId="54846"/>
    <cellStyle name="padroes 4 2 4 2 2 7" xfId="54847"/>
    <cellStyle name="padroes 4 2 4 2 2 8" xfId="54848"/>
    <cellStyle name="padroes 4 2 4 2 3" xfId="54849"/>
    <cellStyle name="padroes 4 2 4 2 4" xfId="54850"/>
    <cellStyle name="padroes 4 2 4 2 5" xfId="54851"/>
    <cellStyle name="padroes 4 2 4 2 6" xfId="54852"/>
    <cellStyle name="padroes 4 2 4 2 7" xfId="54853"/>
    <cellStyle name="padroes 4 2 4 2 8" xfId="54854"/>
    <cellStyle name="padroes 4 2 4 3" xfId="54855"/>
    <cellStyle name="padroes 4 2 4 3 2" xfId="54856"/>
    <cellStyle name="padroes 4 2 4 3 3" xfId="54857"/>
    <cellStyle name="padroes 4 2 4 3 4" xfId="54858"/>
    <cellStyle name="padroes 4 2 4 3 5" xfId="54859"/>
    <cellStyle name="padroes 4 2 4 3 6" xfId="54860"/>
    <cellStyle name="padroes 4 2 4 3 7" xfId="54861"/>
    <cellStyle name="padroes 4 2 4 4" xfId="54862"/>
    <cellStyle name="padroes 4 2 4 5" xfId="54863"/>
    <cellStyle name="padroes 4 2 4 6" xfId="54864"/>
    <cellStyle name="padroes 4 2 4 7" xfId="54865"/>
    <cellStyle name="padroes 4 2 4 8" xfId="54866"/>
    <cellStyle name="padroes 4 2 5" xfId="54867"/>
    <cellStyle name="padroes 4 2 5 2" xfId="54868"/>
    <cellStyle name="padroes 4 2 5 2 2" xfId="54869"/>
    <cellStyle name="padroes 4 2 5 2 3" xfId="54870"/>
    <cellStyle name="padroes 4 2 5 2 4" xfId="54871"/>
    <cellStyle name="padroes 4 2 5 2 5" xfId="54872"/>
    <cellStyle name="padroes 4 2 5 2 6" xfId="54873"/>
    <cellStyle name="padroes 4 2 5 2 7" xfId="54874"/>
    <cellStyle name="padroes 4 2 5 2 8" xfId="54875"/>
    <cellStyle name="padroes 4 2 5 3" xfId="54876"/>
    <cellStyle name="padroes 4 2 5 4" xfId="54877"/>
    <cellStyle name="padroes 4 2 5 5" xfId="54878"/>
    <cellStyle name="padroes 4 2 5 6" xfId="54879"/>
    <cellStyle name="padroes 4 2 5 7" xfId="54880"/>
    <cellStyle name="padroes 4 2 5 8" xfId="54881"/>
    <cellStyle name="padroes 4 2 6" xfId="54882"/>
    <cellStyle name="padroes 4 2 6 2" xfId="54883"/>
    <cellStyle name="padroes 4 2 6 3" xfId="54884"/>
    <cellStyle name="padroes 4 2 6 4" xfId="54885"/>
    <cellStyle name="padroes 4 2 6 5" xfId="54886"/>
    <cellStyle name="padroes 4 2 6 6" xfId="54887"/>
    <cellStyle name="padroes 4 2 6 7" xfId="54888"/>
    <cellStyle name="padroes 4 2 7" xfId="54889"/>
    <cellStyle name="padroes 4 2 8" xfId="54890"/>
    <cellStyle name="padroes 4 2 9" xfId="54891"/>
    <cellStyle name="padroes 4 3" xfId="54892"/>
    <cellStyle name="padroes 4 3 2" xfId="54893"/>
    <cellStyle name="padroes 4 3 2 2" xfId="54894"/>
    <cellStyle name="padroes 4 3 2 2 2" xfId="54895"/>
    <cellStyle name="padroes 4 3 2 2 3" xfId="54896"/>
    <cellStyle name="padroes 4 3 2 2 4" xfId="54897"/>
    <cellStyle name="padroes 4 3 2 2 5" xfId="54898"/>
    <cellStyle name="padroes 4 3 2 2 6" xfId="54899"/>
    <cellStyle name="padroes 4 3 2 2 7" xfId="54900"/>
    <cellStyle name="padroes 4 3 2 2 8" xfId="54901"/>
    <cellStyle name="padroes 4 3 2 3" xfId="54902"/>
    <cellStyle name="padroes 4 3 2 4" xfId="54903"/>
    <cellStyle name="padroes 4 3 2 5" xfId="54904"/>
    <cellStyle name="padroes 4 3 2 6" xfId="54905"/>
    <cellStyle name="padroes 4 3 2 7" xfId="54906"/>
    <cellStyle name="padroes 4 3 2 8" xfId="54907"/>
    <cellStyle name="padroes 4 3 3" xfId="54908"/>
    <cellStyle name="padroes 4 3 3 2" xfId="54909"/>
    <cellStyle name="padroes 4 3 3 3" xfId="54910"/>
    <cellStyle name="padroes 4 3 3 4" xfId="54911"/>
    <cellStyle name="padroes 4 3 3 5" xfId="54912"/>
    <cellStyle name="padroes 4 3 3 6" xfId="54913"/>
    <cellStyle name="padroes 4 3 3 7" xfId="54914"/>
    <cellStyle name="padroes 4 3 4" xfId="54915"/>
    <cellStyle name="padroes 4 3 5" xfId="54916"/>
    <cellStyle name="padroes 4 3 6" xfId="54917"/>
    <cellStyle name="padroes 4 3 7" xfId="54918"/>
    <cellStyle name="padroes 4 3 8" xfId="54919"/>
    <cellStyle name="padroes 4 4" xfId="54920"/>
    <cellStyle name="padroes 4 4 2" xfId="54921"/>
    <cellStyle name="padroes 4 4 2 2" xfId="54922"/>
    <cellStyle name="padroes 4 4 2 2 2" xfId="54923"/>
    <cellStyle name="padroes 4 4 2 2 3" xfId="54924"/>
    <cellStyle name="padroes 4 4 2 2 4" xfId="54925"/>
    <cellStyle name="padroes 4 4 2 2 5" xfId="54926"/>
    <cellStyle name="padroes 4 4 2 2 6" xfId="54927"/>
    <cellStyle name="padroes 4 4 2 2 7" xfId="54928"/>
    <cellStyle name="padroes 4 4 2 2 8" xfId="54929"/>
    <cellStyle name="padroes 4 4 2 3" xfId="54930"/>
    <cellStyle name="padroes 4 4 2 4" xfId="54931"/>
    <cellStyle name="padroes 4 4 2 5" xfId="54932"/>
    <cellStyle name="padroes 4 4 2 6" xfId="54933"/>
    <cellStyle name="padroes 4 4 2 7" xfId="54934"/>
    <cellStyle name="padroes 4 4 2 8" xfId="54935"/>
    <cellStyle name="padroes 4 4 3" xfId="54936"/>
    <cellStyle name="padroes 4 4 3 2" xfId="54937"/>
    <cellStyle name="padroes 4 4 3 3" xfId="54938"/>
    <cellStyle name="padroes 4 4 3 4" xfId="54939"/>
    <cellStyle name="padroes 4 4 3 5" xfId="54940"/>
    <cellStyle name="padroes 4 4 3 6" xfId="54941"/>
    <cellStyle name="padroes 4 4 3 7" xfId="54942"/>
    <cellStyle name="padroes 4 4 4" xfId="54943"/>
    <cellStyle name="padroes 4 4 5" xfId="54944"/>
    <cellStyle name="padroes 4 4 6" xfId="54945"/>
    <cellStyle name="padroes 4 4 7" xfId="54946"/>
    <cellStyle name="padroes 4 4 8" xfId="54947"/>
    <cellStyle name="padroes 4 5" xfId="54948"/>
    <cellStyle name="padroes 4 5 2" xfId="54949"/>
    <cellStyle name="padroes 4 5 2 2" xfId="54950"/>
    <cellStyle name="padroes 4 5 2 3" xfId="54951"/>
    <cellStyle name="padroes 4 5 2 4" xfId="54952"/>
    <cellStyle name="padroes 4 5 2 5" xfId="54953"/>
    <cellStyle name="padroes 4 5 2 6" xfId="54954"/>
    <cellStyle name="padroes 4 5 2 7" xfId="54955"/>
    <cellStyle name="padroes 4 5 2 8" xfId="54956"/>
    <cellStyle name="padroes 4 5 3" xfId="54957"/>
    <cellStyle name="padroes 4 5 4" xfId="54958"/>
    <cellStyle name="padroes 4 5 5" xfId="54959"/>
    <cellStyle name="padroes 4 5 6" xfId="54960"/>
    <cellStyle name="padroes 4 5 7" xfId="54961"/>
    <cellStyle name="padroes 4 5 8" xfId="54962"/>
    <cellStyle name="padroes 4 6" xfId="54963"/>
    <cellStyle name="padroes 4 6 2" xfId="54964"/>
    <cellStyle name="padroes 4 6 3" xfId="54965"/>
    <cellStyle name="padroes 4 6 4" xfId="54966"/>
    <cellStyle name="padroes 4 6 5" xfId="54967"/>
    <cellStyle name="padroes 4 6 6" xfId="54968"/>
    <cellStyle name="padroes 4 6 7" xfId="54969"/>
    <cellStyle name="padroes 4 7" xfId="54970"/>
    <cellStyle name="padroes 4 8" xfId="54971"/>
    <cellStyle name="padroes 4 9" xfId="54972"/>
    <cellStyle name="padroes 5" xfId="54973"/>
    <cellStyle name="padroes 5 10" xfId="54974"/>
    <cellStyle name="padroes 5 11" xfId="54975"/>
    <cellStyle name="padroes 5 12" xfId="54976"/>
    <cellStyle name="padroes 5 2" xfId="54977"/>
    <cellStyle name="padroes 5 2 10" xfId="54978"/>
    <cellStyle name="padroes 5 2 11" xfId="54979"/>
    <cellStyle name="padroes 5 2 2" xfId="54980"/>
    <cellStyle name="padroes 5 2 2 2" xfId="54981"/>
    <cellStyle name="padroes 5 2 2 2 2" xfId="54982"/>
    <cellStyle name="padroes 5 2 2 2 2 2" xfId="54983"/>
    <cellStyle name="padroes 5 2 2 2 2 3" xfId="54984"/>
    <cellStyle name="padroes 5 2 2 2 2 4" xfId="54985"/>
    <cellStyle name="padroes 5 2 2 2 2 5" xfId="54986"/>
    <cellStyle name="padroes 5 2 2 2 2 6" xfId="54987"/>
    <cellStyle name="padroes 5 2 2 2 2 7" xfId="54988"/>
    <cellStyle name="padroes 5 2 2 2 2 8" xfId="54989"/>
    <cellStyle name="padroes 5 2 2 2 3" xfId="54990"/>
    <cellStyle name="padroes 5 2 2 2 4" xfId="54991"/>
    <cellStyle name="padroes 5 2 2 2 5" xfId="54992"/>
    <cellStyle name="padroes 5 2 2 2 6" xfId="54993"/>
    <cellStyle name="padroes 5 2 2 2 7" xfId="54994"/>
    <cellStyle name="padroes 5 2 2 2 8" xfId="54995"/>
    <cellStyle name="padroes 5 2 2 3" xfId="54996"/>
    <cellStyle name="padroes 5 2 2 3 2" xfId="54997"/>
    <cellStyle name="padroes 5 2 2 3 3" xfId="54998"/>
    <cellStyle name="padroes 5 2 2 3 4" xfId="54999"/>
    <cellStyle name="padroes 5 2 2 3 5" xfId="55000"/>
    <cellStyle name="padroes 5 2 2 3 6" xfId="55001"/>
    <cellStyle name="padroes 5 2 2 3 7" xfId="55002"/>
    <cellStyle name="padroes 5 2 2 4" xfId="55003"/>
    <cellStyle name="padroes 5 2 2 5" xfId="55004"/>
    <cellStyle name="padroes 5 2 2 6" xfId="55005"/>
    <cellStyle name="padroes 5 2 2 7" xfId="55006"/>
    <cellStyle name="padroes 5 2 2 8" xfId="55007"/>
    <cellStyle name="padroes 5 2 3" xfId="55008"/>
    <cellStyle name="padroes 5 2 3 2" xfId="55009"/>
    <cellStyle name="padroes 5 2 3 2 2" xfId="55010"/>
    <cellStyle name="padroes 5 2 3 2 2 2" xfId="55011"/>
    <cellStyle name="padroes 5 2 3 2 2 3" xfId="55012"/>
    <cellStyle name="padroes 5 2 3 2 2 4" xfId="55013"/>
    <cellStyle name="padroes 5 2 3 2 2 5" xfId="55014"/>
    <cellStyle name="padroes 5 2 3 2 2 6" xfId="55015"/>
    <cellStyle name="padroes 5 2 3 2 2 7" xfId="55016"/>
    <cellStyle name="padroes 5 2 3 2 2 8" xfId="55017"/>
    <cellStyle name="padroes 5 2 3 2 3" xfId="55018"/>
    <cellStyle name="padroes 5 2 3 2 4" xfId="55019"/>
    <cellStyle name="padroes 5 2 3 2 5" xfId="55020"/>
    <cellStyle name="padroes 5 2 3 2 6" xfId="55021"/>
    <cellStyle name="padroes 5 2 3 2 7" xfId="55022"/>
    <cellStyle name="padroes 5 2 3 2 8" xfId="55023"/>
    <cellStyle name="padroes 5 2 3 3" xfId="55024"/>
    <cellStyle name="padroes 5 2 3 3 2" xfId="55025"/>
    <cellStyle name="padroes 5 2 3 3 3" xfId="55026"/>
    <cellStyle name="padroes 5 2 3 3 4" xfId="55027"/>
    <cellStyle name="padroes 5 2 3 3 5" xfId="55028"/>
    <cellStyle name="padroes 5 2 3 3 6" xfId="55029"/>
    <cellStyle name="padroes 5 2 3 3 7" xfId="55030"/>
    <cellStyle name="padroes 5 2 3 4" xfId="55031"/>
    <cellStyle name="padroes 5 2 3 5" xfId="55032"/>
    <cellStyle name="padroes 5 2 3 6" xfId="55033"/>
    <cellStyle name="padroes 5 2 3 7" xfId="55034"/>
    <cellStyle name="padroes 5 2 3 8" xfId="55035"/>
    <cellStyle name="padroes 5 2 4" xfId="55036"/>
    <cellStyle name="padroes 5 2 4 2" xfId="55037"/>
    <cellStyle name="padroes 5 2 4 2 2" xfId="55038"/>
    <cellStyle name="padroes 5 2 4 2 2 2" xfId="55039"/>
    <cellStyle name="padroes 5 2 4 2 2 3" xfId="55040"/>
    <cellStyle name="padroes 5 2 4 2 2 4" xfId="55041"/>
    <cellStyle name="padroes 5 2 4 2 2 5" xfId="55042"/>
    <cellStyle name="padroes 5 2 4 2 2 6" xfId="55043"/>
    <cellStyle name="padroes 5 2 4 2 2 7" xfId="55044"/>
    <cellStyle name="padroes 5 2 4 2 2 8" xfId="55045"/>
    <cellStyle name="padroes 5 2 4 2 3" xfId="55046"/>
    <cellStyle name="padroes 5 2 4 2 4" xfId="55047"/>
    <cellStyle name="padroes 5 2 4 2 5" xfId="55048"/>
    <cellStyle name="padroes 5 2 4 2 6" xfId="55049"/>
    <cellStyle name="padroes 5 2 4 2 7" xfId="55050"/>
    <cellStyle name="padroes 5 2 4 2 8" xfId="55051"/>
    <cellStyle name="padroes 5 2 4 3" xfId="55052"/>
    <cellStyle name="padroes 5 2 4 3 2" xfId="55053"/>
    <cellStyle name="padroes 5 2 4 3 3" xfId="55054"/>
    <cellStyle name="padroes 5 2 4 3 4" xfId="55055"/>
    <cellStyle name="padroes 5 2 4 3 5" xfId="55056"/>
    <cellStyle name="padroes 5 2 4 3 6" xfId="55057"/>
    <cellStyle name="padroes 5 2 4 3 7" xfId="55058"/>
    <cellStyle name="padroes 5 2 4 4" xfId="55059"/>
    <cellStyle name="padroes 5 2 4 5" xfId="55060"/>
    <cellStyle name="padroes 5 2 4 6" xfId="55061"/>
    <cellStyle name="padroes 5 2 4 7" xfId="55062"/>
    <cellStyle name="padroes 5 2 4 8" xfId="55063"/>
    <cellStyle name="padroes 5 2 5" xfId="55064"/>
    <cellStyle name="padroes 5 2 5 2" xfId="55065"/>
    <cellStyle name="padroes 5 2 5 2 2" xfId="55066"/>
    <cellStyle name="padroes 5 2 5 2 3" xfId="55067"/>
    <cellStyle name="padroes 5 2 5 2 4" xfId="55068"/>
    <cellStyle name="padroes 5 2 5 2 5" xfId="55069"/>
    <cellStyle name="padroes 5 2 5 2 6" xfId="55070"/>
    <cellStyle name="padroes 5 2 5 2 7" xfId="55071"/>
    <cellStyle name="padroes 5 2 5 2 8" xfId="55072"/>
    <cellStyle name="padroes 5 2 5 3" xfId="55073"/>
    <cellStyle name="padroes 5 2 5 4" xfId="55074"/>
    <cellStyle name="padroes 5 2 5 5" xfId="55075"/>
    <cellStyle name="padroes 5 2 5 6" xfId="55076"/>
    <cellStyle name="padroes 5 2 5 7" xfId="55077"/>
    <cellStyle name="padroes 5 2 5 8" xfId="55078"/>
    <cellStyle name="padroes 5 2 6" xfId="55079"/>
    <cellStyle name="padroes 5 2 6 2" xfId="55080"/>
    <cellStyle name="padroes 5 2 6 3" xfId="55081"/>
    <cellStyle name="padroes 5 2 6 4" xfId="55082"/>
    <cellStyle name="padroes 5 2 6 5" xfId="55083"/>
    <cellStyle name="padroes 5 2 6 6" xfId="55084"/>
    <cellStyle name="padroes 5 2 6 7" xfId="55085"/>
    <cellStyle name="padroes 5 2 7" xfId="55086"/>
    <cellStyle name="padroes 5 2 8" xfId="55087"/>
    <cellStyle name="padroes 5 2 9" xfId="55088"/>
    <cellStyle name="padroes 5 3" xfId="55089"/>
    <cellStyle name="padroes 5 3 2" xfId="55090"/>
    <cellStyle name="padroes 5 3 2 2" xfId="55091"/>
    <cellStyle name="padroes 5 3 2 2 2" xfId="55092"/>
    <cellStyle name="padroes 5 3 2 2 3" xfId="55093"/>
    <cellStyle name="padroes 5 3 2 2 4" xfId="55094"/>
    <cellStyle name="padroes 5 3 2 2 5" xfId="55095"/>
    <cellStyle name="padroes 5 3 2 2 6" xfId="55096"/>
    <cellStyle name="padroes 5 3 2 2 7" xfId="55097"/>
    <cellStyle name="padroes 5 3 2 2 8" xfId="55098"/>
    <cellStyle name="padroes 5 3 2 3" xfId="55099"/>
    <cellStyle name="padroes 5 3 2 4" xfId="55100"/>
    <cellStyle name="padroes 5 3 2 5" xfId="55101"/>
    <cellStyle name="padroes 5 3 2 6" xfId="55102"/>
    <cellStyle name="padroes 5 3 2 7" xfId="55103"/>
    <cellStyle name="padroes 5 3 2 8" xfId="55104"/>
    <cellStyle name="padroes 5 3 3" xfId="55105"/>
    <cellStyle name="padroes 5 3 3 2" xfId="55106"/>
    <cellStyle name="padroes 5 3 3 3" xfId="55107"/>
    <cellStyle name="padroes 5 3 3 4" xfId="55108"/>
    <cellStyle name="padroes 5 3 3 5" xfId="55109"/>
    <cellStyle name="padroes 5 3 3 6" xfId="55110"/>
    <cellStyle name="padroes 5 3 3 7" xfId="55111"/>
    <cellStyle name="padroes 5 3 4" xfId="55112"/>
    <cellStyle name="padroes 5 3 5" xfId="55113"/>
    <cellStyle name="padroes 5 3 6" xfId="55114"/>
    <cellStyle name="padroes 5 3 7" xfId="55115"/>
    <cellStyle name="padroes 5 3 8" xfId="55116"/>
    <cellStyle name="padroes 5 4" xfId="55117"/>
    <cellStyle name="padroes 5 4 2" xfId="55118"/>
    <cellStyle name="padroes 5 4 2 2" xfId="55119"/>
    <cellStyle name="padroes 5 4 2 2 2" xfId="55120"/>
    <cellStyle name="padroes 5 4 2 2 3" xfId="55121"/>
    <cellStyle name="padroes 5 4 2 2 4" xfId="55122"/>
    <cellStyle name="padroes 5 4 2 2 5" xfId="55123"/>
    <cellStyle name="padroes 5 4 2 2 6" xfId="55124"/>
    <cellStyle name="padroes 5 4 2 2 7" xfId="55125"/>
    <cellStyle name="padroes 5 4 2 2 8" xfId="55126"/>
    <cellStyle name="padroes 5 4 2 3" xfId="55127"/>
    <cellStyle name="padroes 5 4 2 4" xfId="55128"/>
    <cellStyle name="padroes 5 4 2 5" xfId="55129"/>
    <cellStyle name="padroes 5 4 2 6" xfId="55130"/>
    <cellStyle name="padroes 5 4 2 7" xfId="55131"/>
    <cellStyle name="padroes 5 4 2 8" xfId="55132"/>
    <cellStyle name="padroes 5 4 3" xfId="55133"/>
    <cellStyle name="padroes 5 4 3 2" xfId="55134"/>
    <cellStyle name="padroes 5 4 3 3" xfId="55135"/>
    <cellStyle name="padroes 5 4 3 4" xfId="55136"/>
    <cellStyle name="padroes 5 4 3 5" xfId="55137"/>
    <cellStyle name="padroes 5 4 3 6" xfId="55138"/>
    <cellStyle name="padroes 5 4 3 7" xfId="55139"/>
    <cellStyle name="padroes 5 4 4" xfId="55140"/>
    <cellStyle name="padroes 5 4 5" xfId="55141"/>
    <cellStyle name="padroes 5 4 6" xfId="55142"/>
    <cellStyle name="padroes 5 4 7" xfId="55143"/>
    <cellStyle name="padroes 5 4 8" xfId="55144"/>
    <cellStyle name="padroes 5 5" xfId="55145"/>
    <cellStyle name="padroes 5 5 2" xfId="55146"/>
    <cellStyle name="padroes 5 5 2 2" xfId="55147"/>
    <cellStyle name="padroes 5 5 2 3" xfId="55148"/>
    <cellStyle name="padroes 5 5 2 4" xfId="55149"/>
    <cellStyle name="padroes 5 5 2 5" xfId="55150"/>
    <cellStyle name="padroes 5 5 2 6" xfId="55151"/>
    <cellStyle name="padroes 5 5 2 7" xfId="55152"/>
    <cellStyle name="padroes 5 5 2 8" xfId="55153"/>
    <cellStyle name="padroes 5 5 3" xfId="55154"/>
    <cellStyle name="padroes 5 5 4" xfId="55155"/>
    <cellStyle name="padroes 5 5 5" xfId="55156"/>
    <cellStyle name="padroes 5 5 6" xfId="55157"/>
    <cellStyle name="padroes 5 5 7" xfId="55158"/>
    <cellStyle name="padroes 5 5 8" xfId="55159"/>
    <cellStyle name="padroes 5 6" xfId="55160"/>
    <cellStyle name="padroes 5 6 2" xfId="55161"/>
    <cellStyle name="padroes 5 6 3" xfId="55162"/>
    <cellStyle name="padroes 5 6 4" xfId="55163"/>
    <cellStyle name="padroes 5 6 5" xfId="55164"/>
    <cellStyle name="padroes 5 6 6" xfId="55165"/>
    <cellStyle name="padroes 5 6 7" xfId="55166"/>
    <cellStyle name="padroes 5 7" xfId="55167"/>
    <cellStyle name="padroes 5 8" xfId="55168"/>
    <cellStyle name="padroes 5 9" xfId="55169"/>
    <cellStyle name="padroes 6" xfId="55170"/>
    <cellStyle name="padroes 6 10" xfId="55171"/>
    <cellStyle name="padroes 6 11" xfId="55172"/>
    <cellStyle name="padroes 6 2" xfId="55173"/>
    <cellStyle name="padroes 6 2 10" xfId="55174"/>
    <cellStyle name="padroes 6 2 11" xfId="55175"/>
    <cellStyle name="padroes 6 2 2" xfId="55176"/>
    <cellStyle name="padroes 6 2 2 2" xfId="55177"/>
    <cellStyle name="padroes 6 2 2 2 2" xfId="55178"/>
    <cellStyle name="padroes 6 2 2 2 2 2" xfId="55179"/>
    <cellStyle name="padroes 6 2 2 2 2 3" xfId="55180"/>
    <cellStyle name="padroes 6 2 2 2 2 4" xfId="55181"/>
    <cellStyle name="padroes 6 2 2 2 2 5" xfId="55182"/>
    <cellStyle name="padroes 6 2 2 2 2 6" xfId="55183"/>
    <cellStyle name="padroes 6 2 2 2 2 7" xfId="55184"/>
    <cellStyle name="padroes 6 2 2 2 2 8" xfId="55185"/>
    <cellStyle name="padroes 6 2 2 2 3" xfId="55186"/>
    <cellStyle name="padroes 6 2 2 2 4" xfId="55187"/>
    <cellStyle name="padroes 6 2 2 2 5" xfId="55188"/>
    <cellStyle name="padroes 6 2 2 2 6" xfId="55189"/>
    <cellStyle name="padroes 6 2 2 2 7" xfId="55190"/>
    <cellStyle name="padroes 6 2 2 2 8" xfId="55191"/>
    <cellStyle name="padroes 6 2 2 3" xfId="55192"/>
    <cellStyle name="padroes 6 2 2 3 2" xfId="55193"/>
    <cellStyle name="padroes 6 2 2 3 3" xfId="55194"/>
    <cellStyle name="padroes 6 2 2 3 4" xfId="55195"/>
    <cellStyle name="padroes 6 2 2 3 5" xfId="55196"/>
    <cellStyle name="padroes 6 2 2 3 6" xfId="55197"/>
    <cellStyle name="padroes 6 2 2 3 7" xfId="55198"/>
    <cellStyle name="padroes 6 2 2 4" xfId="55199"/>
    <cellStyle name="padroes 6 2 2 5" xfId="55200"/>
    <cellStyle name="padroes 6 2 2 6" xfId="55201"/>
    <cellStyle name="padroes 6 2 2 7" xfId="55202"/>
    <cellStyle name="padroes 6 2 2 8" xfId="55203"/>
    <cellStyle name="padroes 6 2 3" xfId="55204"/>
    <cellStyle name="padroes 6 2 3 2" xfId="55205"/>
    <cellStyle name="padroes 6 2 3 2 2" xfId="55206"/>
    <cellStyle name="padroes 6 2 3 2 2 2" xfId="55207"/>
    <cellStyle name="padroes 6 2 3 2 2 3" xfId="55208"/>
    <cellStyle name="padroes 6 2 3 2 2 4" xfId="55209"/>
    <cellStyle name="padroes 6 2 3 2 2 5" xfId="55210"/>
    <cellStyle name="padroes 6 2 3 2 2 6" xfId="55211"/>
    <cellStyle name="padroes 6 2 3 2 2 7" xfId="55212"/>
    <cellStyle name="padroes 6 2 3 2 2 8" xfId="55213"/>
    <cellStyle name="padroes 6 2 3 2 3" xfId="55214"/>
    <cellStyle name="padroes 6 2 3 2 4" xfId="55215"/>
    <cellStyle name="padroes 6 2 3 2 5" xfId="55216"/>
    <cellStyle name="padroes 6 2 3 2 6" xfId="55217"/>
    <cellStyle name="padroes 6 2 3 2 7" xfId="55218"/>
    <cellStyle name="padroes 6 2 3 2 8" xfId="55219"/>
    <cellStyle name="padroes 6 2 3 3" xfId="55220"/>
    <cellStyle name="padroes 6 2 3 3 2" xfId="55221"/>
    <cellStyle name="padroes 6 2 3 3 3" xfId="55222"/>
    <cellStyle name="padroes 6 2 3 3 4" xfId="55223"/>
    <cellStyle name="padroes 6 2 3 3 5" xfId="55224"/>
    <cellStyle name="padroes 6 2 3 3 6" xfId="55225"/>
    <cellStyle name="padroes 6 2 3 3 7" xfId="55226"/>
    <cellStyle name="padroes 6 2 3 4" xfId="55227"/>
    <cellStyle name="padroes 6 2 3 5" xfId="55228"/>
    <cellStyle name="padroes 6 2 3 6" xfId="55229"/>
    <cellStyle name="padroes 6 2 3 7" xfId="55230"/>
    <cellStyle name="padroes 6 2 3 8" xfId="55231"/>
    <cellStyle name="padroes 6 2 4" xfId="55232"/>
    <cellStyle name="padroes 6 2 4 2" xfId="55233"/>
    <cellStyle name="padroes 6 2 4 2 2" xfId="55234"/>
    <cellStyle name="padroes 6 2 4 2 2 2" xfId="55235"/>
    <cellStyle name="padroes 6 2 4 2 2 3" xfId="55236"/>
    <cellStyle name="padroes 6 2 4 2 2 4" xfId="55237"/>
    <cellStyle name="padroes 6 2 4 2 2 5" xfId="55238"/>
    <cellStyle name="padroes 6 2 4 2 2 6" xfId="55239"/>
    <cellStyle name="padroes 6 2 4 2 2 7" xfId="55240"/>
    <cellStyle name="padroes 6 2 4 2 2 8" xfId="55241"/>
    <cellStyle name="padroes 6 2 4 2 3" xfId="55242"/>
    <cellStyle name="padroes 6 2 4 2 4" xfId="55243"/>
    <cellStyle name="padroes 6 2 4 2 5" xfId="55244"/>
    <cellStyle name="padroes 6 2 4 2 6" xfId="55245"/>
    <cellStyle name="padroes 6 2 4 2 7" xfId="55246"/>
    <cellStyle name="padroes 6 2 4 2 8" xfId="55247"/>
    <cellStyle name="padroes 6 2 4 3" xfId="55248"/>
    <cellStyle name="padroes 6 2 4 3 2" xfId="55249"/>
    <cellStyle name="padroes 6 2 4 3 3" xfId="55250"/>
    <cellStyle name="padroes 6 2 4 3 4" xfId="55251"/>
    <cellStyle name="padroes 6 2 4 3 5" xfId="55252"/>
    <cellStyle name="padroes 6 2 4 3 6" xfId="55253"/>
    <cellStyle name="padroes 6 2 4 3 7" xfId="55254"/>
    <cellStyle name="padroes 6 2 4 4" xfId="55255"/>
    <cellStyle name="padroes 6 2 4 5" xfId="55256"/>
    <cellStyle name="padroes 6 2 4 6" xfId="55257"/>
    <cellStyle name="padroes 6 2 4 7" xfId="55258"/>
    <cellStyle name="padroes 6 2 4 8" xfId="55259"/>
    <cellStyle name="padroes 6 2 5" xfId="55260"/>
    <cellStyle name="padroes 6 2 5 2" xfId="55261"/>
    <cellStyle name="padroes 6 2 5 2 2" xfId="55262"/>
    <cellStyle name="padroes 6 2 5 2 3" xfId="55263"/>
    <cellStyle name="padroes 6 2 5 2 4" xfId="55264"/>
    <cellStyle name="padroes 6 2 5 2 5" xfId="55265"/>
    <cellStyle name="padroes 6 2 5 2 6" xfId="55266"/>
    <cellStyle name="padroes 6 2 5 2 7" xfId="55267"/>
    <cellStyle name="padroes 6 2 5 2 8" xfId="55268"/>
    <cellStyle name="padroes 6 2 5 3" xfId="55269"/>
    <cellStyle name="padroes 6 2 5 4" xfId="55270"/>
    <cellStyle name="padroes 6 2 5 5" xfId="55271"/>
    <cellStyle name="padroes 6 2 5 6" xfId="55272"/>
    <cellStyle name="padroes 6 2 5 7" xfId="55273"/>
    <cellStyle name="padroes 6 2 5 8" xfId="55274"/>
    <cellStyle name="padroes 6 2 6" xfId="55275"/>
    <cellStyle name="padroes 6 2 6 2" xfId="55276"/>
    <cellStyle name="padroes 6 2 6 3" xfId="55277"/>
    <cellStyle name="padroes 6 2 6 4" xfId="55278"/>
    <cellStyle name="padroes 6 2 6 5" xfId="55279"/>
    <cellStyle name="padroes 6 2 6 6" xfId="55280"/>
    <cellStyle name="padroes 6 2 6 7" xfId="55281"/>
    <cellStyle name="padroes 6 2 7" xfId="55282"/>
    <cellStyle name="padroes 6 2 8" xfId="55283"/>
    <cellStyle name="padroes 6 2 9" xfId="55284"/>
    <cellStyle name="padroes 6 3" xfId="55285"/>
    <cellStyle name="padroes 6 3 2" xfId="55286"/>
    <cellStyle name="padroes 6 3 2 2" xfId="55287"/>
    <cellStyle name="padroes 6 3 2 2 2" xfId="55288"/>
    <cellStyle name="padroes 6 3 2 2 3" xfId="55289"/>
    <cellStyle name="padroes 6 3 2 2 4" xfId="55290"/>
    <cellStyle name="padroes 6 3 2 2 5" xfId="55291"/>
    <cellStyle name="padroes 6 3 2 2 6" xfId="55292"/>
    <cellStyle name="padroes 6 3 2 2 7" xfId="55293"/>
    <cellStyle name="padroes 6 3 2 2 8" xfId="55294"/>
    <cellStyle name="padroes 6 3 2 3" xfId="55295"/>
    <cellStyle name="padroes 6 3 2 4" xfId="55296"/>
    <cellStyle name="padroes 6 3 2 5" xfId="55297"/>
    <cellStyle name="padroes 6 3 2 6" xfId="55298"/>
    <cellStyle name="padroes 6 3 2 7" xfId="55299"/>
    <cellStyle name="padroes 6 3 2 8" xfId="55300"/>
    <cellStyle name="padroes 6 3 3" xfId="55301"/>
    <cellStyle name="padroes 6 3 3 2" xfId="55302"/>
    <cellStyle name="padroes 6 3 3 3" xfId="55303"/>
    <cellStyle name="padroes 6 3 3 4" xfId="55304"/>
    <cellStyle name="padroes 6 3 3 5" xfId="55305"/>
    <cellStyle name="padroes 6 3 3 6" xfId="55306"/>
    <cellStyle name="padroes 6 3 3 7" xfId="55307"/>
    <cellStyle name="padroes 6 3 4" xfId="55308"/>
    <cellStyle name="padroes 6 3 5" xfId="55309"/>
    <cellStyle name="padroes 6 3 6" xfId="55310"/>
    <cellStyle name="padroes 6 3 7" xfId="55311"/>
    <cellStyle name="padroes 6 3 8" xfId="55312"/>
    <cellStyle name="padroes 6 4" xfId="55313"/>
    <cellStyle name="padroes 6 4 2" xfId="55314"/>
    <cellStyle name="padroes 6 4 2 2" xfId="55315"/>
    <cellStyle name="padroes 6 4 2 2 2" xfId="55316"/>
    <cellStyle name="padroes 6 4 2 2 3" xfId="55317"/>
    <cellStyle name="padroes 6 4 2 2 4" xfId="55318"/>
    <cellStyle name="padroes 6 4 2 2 5" xfId="55319"/>
    <cellStyle name="padroes 6 4 2 2 6" xfId="55320"/>
    <cellStyle name="padroes 6 4 2 2 7" xfId="55321"/>
    <cellStyle name="padroes 6 4 2 2 8" xfId="55322"/>
    <cellStyle name="padroes 6 4 2 3" xfId="55323"/>
    <cellStyle name="padroes 6 4 2 4" xfId="55324"/>
    <cellStyle name="padroes 6 4 2 5" xfId="55325"/>
    <cellStyle name="padroes 6 4 2 6" xfId="55326"/>
    <cellStyle name="padroes 6 4 2 7" xfId="55327"/>
    <cellStyle name="padroes 6 4 2 8" xfId="55328"/>
    <cellStyle name="padroes 6 4 3" xfId="55329"/>
    <cellStyle name="padroes 6 4 3 2" xfId="55330"/>
    <cellStyle name="padroes 6 4 3 3" xfId="55331"/>
    <cellStyle name="padroes 6 4 3 4" xfId="55332"/>
    <cellStyle name="padroes 6 4 3 5" xfId="55333"/>
    <cellStyle name="padroes 6 4 3 6" xfId="55334"/>
    <cellStyle name="padroes 6 4 3 7" xfId="55335"/>
    <cellStyle name="padroes 6 4 4" xfId="55336"/>
    <cellStyle name="padroes 6 4 5" xfId="55337"/>
    <cellStyle name="padroes 6 4 6" xfId="55338"/>
    <cellStyle name="padroes 6 4 7" xfId="55339"/>
    <cellStyle name="padroes 6 4 8" xfId="55340"/>
    <cellStyle name="padroes 6 5" xfId="55341"/>
    <cellStyle name="padroes 6 5 2" xfId="55342"/>
    <cellStyle name="padroes 6 5 2 2" xfId="55343"/>
    <cellStyle name="padroes 6 5 2 3" xfId="55344"/>
    <cellStyle name="padroes 6 5 2 4" xfId="55345"/>
    <cellStyle name="padroes 6 5 2 5" xfId="55346"/>
    <cellStyle name="padroes 6 5 2 6" xfId="55347"/>
    <cellStyle name="padroes 6 5 2 7" xfId="55348"/>
    <cellStyle name="padroes 6 5 2 8" xfId="55349"/>
    <cellStyle name="padroes 6 5 3" xfId="55350"/>
    <cellStyle name="padroes 6 5 4" xfId="55351"/>
    <cellStyle name="padroes 6 5 5" xfId="55352"/>
    <cellStyle name="padroes 6 5 6" xfId="55353"/>
    <cellStyle name="padroes 6 5 7" xfId="55354"/>
    <cellStyle name="padroes 6 5 8" xfId="55355"/>
    <cellStyle name="padroes 6 6" xfId="55356"/>
    <cellStyle name="padroes 6 6 2" xfId="55357"/>
    <cellStyle name="padroes 6 6 3" xfId="55358"/>
    <cellStyle name="padroes 6 6 4" xfId="55359"/>
    <cellStyle name="padroes 6 6 5" xfId="55360"/>
    <cellStyle name="padroes 6 6 6" xfId="55361"/>
    <cellStyle name="padroes 6 6 7" xfId="55362"/>
    <cellStyle name="padroes 6 7" xfId="55363"/>
    <cellStyle name="padroes 6 8" xfId="55364"/>
    <cellStyle name="padroes 6 9" xfId="55365"/>
    <cellStyle name="padroes 7" xfId="55366"/>
    <cellStyle name="padroes 7 10" xfId="55367"/>
    <cellStyle name="padroes 7 11" xfId="55368"/>
    <cellStyle name="padroes 7 2" xfId="55369"/>
    <cellStyle name="padroes 7 2 10" xfId="55370"/>
    <cellStyle name="padroes 7 2 11" xfId="55371"/>
    <cellStyle name="padroes 7 2 2" xfId="55372"/>
    <cellStyle name="padroes 7 2 2 2" xfId="55373"/>
    <cellStyle name="padroes 7 2 2 2 2" xfId="55374"/>
    <cellStyle name="padroes 7 2 2 2 2 2" xfId="55375"/>
    <cellStyle name="padroes 7 2 2 2 2 3" xfId="55376"/>
    <cellStyle name="padroes 7 2 2 2 2 4" xfId="55377"/>
    <cellStyle name="padroes 7 2 2 2 2 5" xfId="55378"/>
    <cellStyle name="padroes 7 2 2 2 2 6" xfId="55379"/>
    <cellStyle name="padroes 7 2 2 2 2 7" xfId="55380"/>
    <cellStyle name="padroes 7 2 2 2 2 8" xfId="55381"/>
    <cellStyle name="padroes 7 2 2 2 3" xfId="55382"/>
    <cellStyle name="padroes 7 2 2 2 4" xfId="55383"/>
    <cellStyle name="padroes 7 2 2 2 5" xfId="55384"/>
    <cellStyle name="padroes 7 2 2 2 6" xfId="55385"/>
    <cellStyle name="padroes 7 2 2 2 7" xfId="55386"/>
    <cellStyle name="padroes 7 2 2 2 8" xfId="55387"/>
    <cellStyle name="padroes 7 2 2 3" xfId="55388"/>
    <cellStyle name="padroes 7 2 2 3 2" xfId="55389"/>
    <cellStyle name="padroes 7 2 2 3 3" xfId="55390"/>
    <cellStyle name="padroes 7 2 2 3 4" xfId="55391"/>
    <cellStyle name="padroes 7 2 2 3 5" xfId="55392"/>
    <cellStyle name="padroes 7 2 2 3 6" xfId="55393"/>
    <cellStyle name="padroes 7 2 2 3 7" xfId="55394"/>
    <cellStyle name="padroes 7 2 2 4" xfId="55395"/>
    <cellStyle name="padroes 7 2 2 5" xfId="55396"/>
    <cellStyle name="padroes 7 2 2 6" xfId="55397"/>
    <cellStyle name="padroes 7 2 2 7" xfId="55398"/>
    <cellStyle name="padroes 7 2 2 8" xfId="55399"/>
    <cellStyle name="padroes 7 2 3" xfId="55400"/>
    <cellStyle name="padroes 7 2 3 2" xfId="55401"/>
    <cellStyle name="padroes 7 2 3 2 2" xfId="55402"/>
    <cellStyle name="padroes 7 2 3 2 2 2" xfId="55403"/>
    <cellStyle name="padroes 7 2 3 2 2 3" xfId="55404"/>
    <cellStyle name="padroes 7 2 3 2 2 4" xfId="55405"/>
    <cellStyle name="padroes 7 2 3 2 2 5" xfId="55406"/>
    <cellStyle name="padroes 7 2 3 2 2 6" xfId="55407"/>
    <cellStyle name="padroes 7 2 3 2 2 7" xfId="55408"/>
    <cellStyle name="padroes 7 2 3 2 2 8" xfId="55409"/>
    <cellStyle name="padroes 7 2 3 2 3" xfId="55410"/>
    <cellStyle name="padroes 7 2 3 2 4" xfId="55411"/>
    <cellStyle name="padroes 7 2 3 2 5" xfId="55412"/>
    <cellStyle name="padroes 7 2 3 2 6" xfId="55413"/>
    <cellStyle name="padroes 7 2 3 2 7" xfId="55414"/>
    <cellStyle name="padroes 7 2 3 2 8" xfId="55415"/>
    <cellStyle name="padroes 7 2 3 3" xfId="55416"/>
    <cellStyle name="padroes 7 2 3 3 2" xfId="55417"/>
    <cellStyle name="padroes 7 2 3 3 3" xfId="55418"/>
    <cellStyle name="padroes 7 2 3 3 4" xfId="55419"/>
    <cellStyle name="padroes 7 2 3 3 5" xfId="55420"/>
    <cellStyle name="padroes 7 2 3 3 6" xfId="55421"/>
    <cellStyle name="padroes 7 2 3 3 7" xfId="55422"/>
    <cellStyle name="padroes 7 2 3 4" xfId="55423"/>
    <cellStyle name="padroes 7 2 3 5" xfId="55424"/>
    <cellStyle name="padroes 7 2 3 6" xfId="55425"/>
    <cellStyle name="padroes 7 2 3 7" xfId="55426"/>
    <cellStyle name="padroes 7 2 3 8" xfId="55427"/>
    <cellStyle name="padroes 7 2 4" xfId="55428"/>
    <cellStyle name="padroes 7 2 4 2" xfId="55429"/>
    <cellStyle name="padroes 7 2 4 2 2" xfId="55430"/>
    <cellStyle name="padroes 7 2 4 2 2 2" xfId="55431"/>
    <cellStyle name="padroes 7 2 4 2 2 3" xfId="55432"/>
    <cellStyle name="padroes 7 2 4 2 2 4" xfId="55433"/>
    <cellStyle name="padroes 7 2 4 2 2 5" xfId="55434"/>
    <cellStyle name="padroes 7 2 4 2 2 6" xfId="55435"/>
    <cellStyle name="padroes 7 2 4 2 2 7" xfId="55436"/>
    <cellStyle name="padroes 7 2 4 2 2 8" xfId="55437"/>
    <cellStyle name="padroes 7 2 4 2 3" xfId="55438"/>
    <cellStyle name="padroes 7 2 4 2 4" xfId="55439"/>
    <cellStyle name="padroes 7 2 4 2 5" xfId="55440"/>
    <cellStyle name="padroes 7 2 4 2 6" xfId="55441"/>
    <cellStyle name="padroes 7 2 4 2 7" xfId="55442"/>
    <cellStyle name="padroes 7 2 4 2 8" xfId="55443"/>
    <cellStyle name="padroes 7 2 4 3" xfId="55444"/>
    <cellStyle name="padroes 7 2 4 3 2" xfId="55445"/>
    <cellStyle name="padroes 7 2 4 3 3" xfId="55446"/>
    <cellStyle name="padroes 7 2 4 3 4" xfId="55447"/>
    <cellStyle name="padroes 7 2 4 3 5" xfId="55448"/>
    <cellStyle name="padroes 7 2 4 3 6" xfId="55449"/>
    <cellStyle name="padroes 7 2 4 3 7" xfId="55450"/>
    <cellStyle name="padroes 7 2 4 4" xfId="55451"/>
    <cellStyle name="padroes 7 2 4 5" xfId="55452"/>
    <cellStyle name="padroes 7 2 4 6" xfId="55453"/>
    <cellStyle name="padroes 7 2 4 7" xfId="55454"/>
    <cellStyle name="padroes 7 2 4 8" xfId="55455"/>
    <cellStyle name="padroes 7 2 5" xfId="55456"/>
    <cellStyle name="padroes 7 2 5 2" xfId="55457"/>
    <cellStyle name="padroes 7 2 5 2 2" xfId="55458"/>
    <cellStyle name="padroes 7 2 5 2 3" xfId="55459"/>
    <cellStyle name="padroes 7 2 5 2 4" xfId="55460"/>
    <cellStyle name="padroes 7 2 5 2 5" xfId="55461"/>
    <cellStyle name="padroes 7 2 5 2 6" xfId="55462"/>
    <cellStyle name="padroes 7 2 5 2 7" xfId="55463"/>
    <cellStyle name="padroes 7 2 5 2 8" xfId="55464"/>
    <cellStyle name="padroes 7 2 5 3" xfId="55465"/>
    <cellStyle name="padroes 7 2 5 4" xfId="55466"/>
    <cellStyle name="padroes 7 2 5 5" xfId="55467"/>
    <cellStyle name="padroes 7 2 5 6" xfId="55468"/>
    <cellStyle name="padroes 7 2 5 7" xfId="55469"/>
    <cellStyle name="padroes 7 2 5 8" xfId="55470"/>
    <cellStyle name="padroes 7 2 6" xfId="55471"/>
    <cellStyle name="padroes 7 2 6 2" xfId="55472"/>
    <cellStyle name="padroes 7 2 6 3" xfId="55473"/>
    <cellStyle name="padroes 7 2 6 4" xfId="55474"/>
    <cellStyle name="padroes 7 2 6 5" xfId="55475"/>
    <cellStyle name="padroes 7 2 6 6" xfId="55476"/>
    <cellStyle name="padroes 7 2 6 7" xfId="55477"/>
    <cellStyle name="padroes 7 2 7" xfId="55478"/>
    <cellStyle name="padroes 7 2 8" xfId="55479"/>
    <cellStyle name="padroes 7 2 9" xfId="55480"/>
    <cellStyle name="padroes 7 3" xfId="55481"/>
    <cellStyle name="padroes 7 3 2" xfId="55482"/>
    <cellStyle name="padroes 7 3 2 2" xfId="55483"/>
    <cellStyle name="padroes 7 3 2 2 2" xfId="55484"/>
    <cellStyle name="padroes 7 3 2 2 3" xfId="55485"/>
    <cellStyle name="padroes 7 3 2 2 4" xfId="55486"/>
    <cellStyle name="padroes 7 3 2 2 5" xfId="55487"/>
    <cellStyle name="padroes 7 3 2 2 6" xfId="55488"/>
    <cellStyle name="padroes 7 3 2 2 7" xfId="55489"/>
    <cellStyle name="padroes 7 3 2 2 8" xfId="55490"/>
    <cellStyle name="padroes 7 3 2 3" xfId="55491"/>
    <cellStyle name="padroes 7 3 2 4" xfId="55492"/>
    <cellStyle name="padroes 7 3 2 5" xfId="55493"/>
    <cellStyle name="padroes 7 3 2 6" xfId="55494"/>
    <cellStyle name="padroes 7 3 2 7" xfId="55495"/>
    <cellStyle name="padroes 7 3 2 8" xfId="55496"/>
    <cellStyle name="padroes 7 3 3" xfId="55497"/>
    <cellStyle name="padroes 7 3 3 2" xfId="55498"/>
    <cellStyle name="padroes 7 3 3 3" xfId="55499"/>
    <cellStyle name="padroes 7 3 3 4" xfId="55500"/>
    <cellStyle name="padroes 7 3 3 5" xfId="55501"/>
    <cellStyle name="padroes 7 3 3 6" xfId="55502"/>
    <cellStyle name="padroes 7 3 3 7" xfId="55503"/>
    <cellStyle name="padroes 7 3 4" xfId="55504"/>
    <cellStyle name="padroes 7 3 5" xfId="55505"/>
    <cellStyle name="padroes 7 3 6" xfId="55506"/>
    <cellStyle name="padroes 7 3 7" xfId="55507"/>
    <cellStyle name="padroes 7 3 8" xfId="55508"/>
    <cellStyle name="padroes 7 4" xfId="55509"/>
    <cellStyle name="padroes 7 4 2" xfId="55510"/>
    <cellStyle name="padroes 7 4 2 2" xfId="55511"/>
    <cellStyle name="padroes 7 4 2 2 2" xfId="55512"/>
    <cellStyle name="padroes 7 4 2 2 3" xfId="55513"/>
    <cellStyle name="padroes 7 4 2 2 4" xfId="55514"/>
    <cellStyle name="padroes 7 4 2 2 5" xfId="55515"/>
    <cellStyle name="padroes 7 4 2 2 6" xfId="55516"/>
    <cellStyle name="padroes 7 4 2 2 7" xfId="55517"/>
    <cellStyle name="padroes 7 4 2 2 8" xfId="55518"/>
    <cellStyle name="padroes 7 4 2 3" xfId="55519"/>
    <cellStyle name="padroes 7 4 2 4" xfId="55520"/>
    <cellStyle name="padroes 7 4 2 5" xfId="55521"/>
    <cellStyle name="padroes 7 4 2 6" xfId="55522"/>
    <cellStyle name="padroes 7 4 2 7" xfId="55523"/>
    <cellStyle name="padroes 7 4 2 8" xfId="55524"/>
    <cellStyle name="padroes 7 4 3" xfId="55525"/>
    <cellStyle name="padroes 7 4 3 2" xfId="55526"/>
    <cellStyle name="padroes 7 4 3 3" xfId="55527"/>
    <cellStyle name="padroes 7 4 3 4" xfId="55528"/>
    <cellStyle name="padroes 7 4 3 5" xfId="55529"/>
    <cellStyle name="padroes 7 4 3 6" xfId="55530"/>
    <cellStyle name="padroes 7 4 3 7" xfId="55531"/>
    <cellStyle name="padroes 7 4 4" xfId="55532"/>
    <cellStyle name="padroes 7 4 5" xfId="55533"/>
    <cellStyle name="padroes 7 4 6" xfId="55534"/>
    <cellStyle name="padroes 7 4 7" xfId="55535"/>
    <cellStyle name="padroes 7 4 8" xfId="55536"/>
    <cellStyle name="padroes 7 5" xfId="55537"/>
    <cellStyle name="padroes 7 5 2" xfId="55538"/>
    <cellStyle name="padroes 7 5 2 2" xfId="55539"/>
    <cellStyle name="padroes 7 5 2 3" xfId="55540"/>
    <cellStyle name="padroes 7 5 2 4" xfId="55541"/>
    <cellStyle name="padroes 7 5 2 5" xfId="55542"/>
    <cellStyle name="padroes 7 5 2 6" xfId="55543"/>
    <cellStyle name="padroes 7 5 2 7" xfId="55544"/>
    <cellStyle name="padroes 7 5 2 8" xfId="55545"/>
    <cellStyle name="padroes 7 5 3" xfId="55546"/>
    <cellStyle name="padroes 7 5 4" xfId="55547"/>
    <cellStyle name="padroes 7 5 5" xfId="55548"/>
    <cellStyle name="padroes 7 5 6" xfId="55549"/>
    <cellStyle name="padroes 7 5 7" xfId="55550"/>
    <cellStyle name="padroes 7 5 8" xfId="55551"/>
    <cellStyle name="padroes 7 6" xfId="55552"/>
    <cellStyle name="padroes 7 6 2" xfId="55553"/>
    <cellStyle name="padroes 7 6 3" xfId="55554"/>
    <cellStyle name="padroes 7 6 4" xfId="55555"/>
    <cellStyle name="padroes 7 6 5" xfId="55556"/>
    <cellStyle name="padroes 7 6 6" xfId="55557"/>
    <cellStyle name="padroes 7 6 7" xfId="55558"/>
    <cellStyle name="padroes 7 7" xfId="55559"/>
    <cellStyle name="padroes 7 8" xfId="55560"/>
    <cellStyle name="padroes 7 9" xfId="55561"/>
    <cellStyle name="padroes 8" xfId="55562"/>
    <cellStyle name="padroes 8 10" xfId="55563"/>
    <cellStyle name="padroes 8 11" xfId="55564"/>
    <cellStyle name="padroes 8 2" xfId="55565"/>
    <cellStyle name="padroes 8 2 10" xfId="55566"/>
    <cellStyle name="padroes 8 2 11" xfId="55567"/>
    <cellStyle name="padroes 8 2 2" xfId="55568"/>
    <cellStyle name="padroes 8 2 2 2" xfId="55569"/>
    <cellStyle name="padroes 8 2 2 2 2" xfId="55570"/>
    <cellStyle name="padroes 8 2 2 2 2 2" xfId="55571"/>
    <cellStyle name="padroes 8 2 2 2 2 3" xfId="55572"/>
    <cellStyle name="padroes 8 2 2 2 2 4" xfId="55573"/>
    <cellStyle name="padroes 8 2 2 2 2 5" xfId="55574"/>
    <cellStyle name="padroes 8 2 2 2 2 6" xfId="55575"/>
    <cellStyle name="padroes 8 2 2 2 2 7" xfId="55576"/>
    <cellStyle name="padroes 8 2 2 2 2 8" xfId="55577"/>
    <cellStyle name="padroes 8 2 2 2 3" xfId="55578"/>
    <cellStyle name="padroes 8 2 2 2 4" xfId="55579"/>
    <cellStyle name="padroes 8 2 2 2 5" xfId="55580"/>
    <cellStyle name="padroes 8 2 2 2 6" xfId="55581"/>
    <cellStyle name="padroes 8 2 2 2 7" xfId="55582"/>
    <cellStyle name="padroes 8 2 2 2 8" xfId="55583"/>
    <cellStyle name="padroes 8 2 2 3" xfId="55584"/>
    <cellStyle name="padroes 8 2 2 3 2" xfId="55585"/>
    <cellStyle name="padroes 8 2 2 3 3" xfId="55586"/>
    <cellStyle name="padroes 8 2 2 3 4" xfId="55587"/>
    <cellStyle name="padroes 8 2 2 3 5" xfId="55588"/>
    <cellStyle name="padroes 8 2 2 3 6" xfId="55589"/>
    <cellStyle name="padroes 8 2 2 3 7" xfId="55590"/>
    <cellStyle name="padroes 8 2 2 4" xfId="55591"/>
    <cellStyle name="padroes 8 2 2 5" xfId="55592"/>
    <cellStyle name="padroes 8 2 2 6" xfId="55593"/>
    <cellStyle name="padroes 8 2 2 7" xfId="55594"/>
    <cellStyle name="padroes 8 2 2 8" xfId="55595"/>
    <cellStyle name="padroes 8 2 3" xfId="55596"/>
    <cellStyle name="padroes 8 2 3 2" xfId="55597"/>
    <cellStyle name="padroes 8 2 3 2 2" xfId="55598"/>
    <cellStyle name="padroes 8 2 3 2 2 2" xfId="55599"/>
    <cellStyle name="padroes 8 2 3 2 2 3" xfId="55600"/>
    <cellStyle name="padroes 8 2 3 2 2 4" xfId="55601"/>
    <cellStyle name="padroes 8 2 3 2 2 5" xfId="55602"/>
    <cellStyle name="padroes 8 2 3 2 2 6" xfId="55603"/>
    <cellStyle name="padroes 8 2 3 2 2 7" xfId="55604"/>
    <cellStyle name="padroes 8 2 3 2 2 8" xfId="55605"/>
    <cellStyle name="padroes 8 2 3 2 3" xfId="55606"/>
    <cellStyle name="padroes 8 2 3 2 4" xfId="55607"/>
    <cellStyle name="padroes 8 2 3 2 5" xfId="55608"/>
    <cellStyle name="padroes 8 2 3 2 6" xfId="55609"/>
    <cellStyle name="padroes 8 2 3 2 7" xfId="55610"/>
    <cellStyle name="padroes 8 2 3 2 8" xfId="55611"/>
    <cellStyle name="padroes 8 2 3 3" xfId="55612"/>
    <cellStyle name="padroes 8 2 3 3 2" xfId="55613"/>
    <cellStyle name="padroes 8 2 3 3 3" xfId="55614"/>
    <cellStyle name="padroes 8 2 3 3 4" xfId="55615"/>
    <cellStyle name="padroes 8 2 3 3 5" xfId="55616"/>
    <cellStyle name="padroes 8 2 3 3 6" xfId="55617"/>
    <cellStyle name="padroes 8 2 3 3 7" xfId="55618"/>
    <cellStyle name="padroes 8 2 3 4" xfId="55619"/>
    <cellStyle name="padroes 8 2 3 5" xfId="55620"/>
    <cellStyle name="padroes 8 2 3 6" xfId="55621"/>
    <cellStyle name="padroes 8 2 3 7" xfId="55622"/>
    <cellStyle name="padroes 8 2 3 8" xfId="55623"/>
    <cellStyle name="padroes 8 2 4" xfId="55624"/>
    <cellStyle name="padroes 8 2 4 2" xfId="55625"/>
    <cellStyle name="padroes 8 2 4 2 2" xfId="55626"/>
    <cellStyle name="padroes 8 2 4 2 2 2" xfId="55627"/>
    <cellStyle name="padroes 8 2 4 2 2 3" xfId="55628"/>
    <cellStyle name="padroes 8 2 4 2 2 4" xfId="55629"/>
    <cellStyle name="padroes 8 2 4 2 2 5" xfId="55630"/>
    <cellStyle name="padroes 8 2 4 2 2 6" xfId="55631"/>
    <cellStyle name="padroes 8 2 4 2 2 7" xfId="55632"/>
    <cellStyle name="padroes 8 2 4 2 2 8" xfId="55633"/>
    <cellStyle name="padroes 8 2 4 2 3" xfId="55634"/>
    <cellStyle name="padroes 8 2 4 2 4" xfId="55635"/>
    <cellStyle name="padroes 8 2 4 2 5" xfId="55636"/>
    <cellStyle name="padroes 8 2 4 2 6" xfId="55637"/>
    <cellStyle name="padroes 8 2 4 2 7" xfId="55638"/>
    <cellStyle name="padroes 8 2 4 2 8" xfId="55639"/>
    <cellStyle name="padroes 8 2 4 3" xfId="55640"/>
    <cellStyle name="padroes 8 2 4 3 2" xfId="55641"/>
    <cellStyle name="padroes 8 2 4 3 3" xfId="55642"/>
    <cellStyle name="padroes 8 2 4 3 4" xfId="55643"/>
    <cellStyle name="padroes 8 2 4 3 5" xfId="55644"/>
    <cellStyle name="padroes 8 2 4 3 6" xfId="55645"/>
    <cellStyle name="padroes 8 2 4 3 7" xfId="55646"/>
    <cellStyle name="padroes 8 2 4 4" xfId="55647"/>
    <cellStyle name="padroes 8 2 4 5" xfId="55648"/>
    <cellStyle name="padroes 8 2 4 6" xfId="55649"/>
    <cellStyle name="padroes 8 2 4 7" xfId="55650"/>
    <cellStyle name="padroes 8 2 4 8" xfId="55651"/>
    <cellStyle name="padroes 8 2 5" xfId="55652"/>
    <cellStyle name="padroes 8 2 5 2" xfId="55653"/>
    <cellStyle name="padroes 8 2 5 2 2" xfId="55654"/>
    <cellStyle name="padroes 8 2 5 2 3" xfId="55655"/>
    <cellStyle name="padroes 8 2 5 2 4" xfId="55656"/>
    <cellStyle name="padroes 8 2 5 2 5" xfId="55657"/>
    <cellStyle name="padroes 8 2 5 2 6" xfId="55658"/>
    <cellStyle name="padroes 8 2 5 2 7" xfId="55659"/>
    <cellStyle name="padroes 8 2 5 2 8" xfId="55660"/>
    <cellStyle name="padroes 8 2 5 3" xfId="55661"/>
    <cellStyle name="padroes 8 2 5 4" xfId="55662"/>
    <cellStyle name="padroes 8 2 5 5" xfId="55663"/>
    <cellStyle name="padroes 8 2 5 6" xfId="55664"/>
    <cellStyle name="padroes 8 2 5 7" xfId="55665"/>
    <cellStyle name="padroes 8 2 5 8" xfId="55666"/>
    <cellStyle name="padroes 8 2 6" xfId="55667"/>
    <cellStyle name="padroes 8 2 6 2" xfId="55668"/>
    <cellStyle name="padroes 8 2 6 3" xfId="55669"/>
    <cellStyle name="padroes 8 2 6 4" xfId="55670"/>
    <cellStyle name="padroes 8 2 6 5" xfId="55671"/>
    <cellStyle name="padroes 8 2 6 6" xfId="55672"/>
    <cellStyle name="padroes 8 2 6 7" xfId="55673"/>
    <cellStyle name="padroes 8 2 7" xfId="55674"/>
    <cellStyle name="padroes 8 2 8" xfId="55675"/>
    <cellStyle name="padroes 8 2 9" xfId="55676"/>
    <cellStyle name="padroes 8 3" xfId="55677"/>
    <cellStyle name="padroes 8 3 2" xfId="55678"/>
    <cellStyle name="padroes 8 3 2 2" xfId="55679"/>
    <cellStyle name="padroes 8 3 2 2 2" xfId="55680"/>
    <cellStyle name="padroes 8 3 2 2 3" xfId="55681"/>
    <cellStyle name="padroes 8 3 2 2 4" xfId="55682"/>
    <cellStyle name="padroes 8 3 2 2 5" xfId="55683"/>
    <cellStyle name="padroes 8 3 2 2 6" xfId="55684"/>
    <cellStyle name="padroes 8 3 2 2 7" xfId="55685"/>
    <cellStyle name="padroes 8 3 2 2 8" xfId="55686"/>
    <cellStyle name="padroes 8 3 2 3" xfId="55687"/>
    <cellStyle name="padroes 8 3 2 4" xfId="55688"/>
    <cellStyle name="padroes 8 3 2 5" xfId="55689"/>
    <cellStyle name="padroes 8 3 2 6" xfId="55690"/>
    <cellStyle name="padroes 8 3 2 7" xfId="55691"/>
    <cellStyle name="padroes 8 3 2 8" xfId="55692"/>
    <cellStyle name="padroes 8 3 3" xfId="55693"/>
    <cellStyle name="padroes 8 3 3 2" xfId="55694"/>
    <cellStyle name="padroes 8 3 3 3" xfId="55695"/>
    <cellStyle name="padroes 8 3 3 4" xfId="55696"/>
    <cellStyle name="padroes 8 3 3 5" xfId="55697"/>
    <cellStyle name="padroes 8 3 3 6" xfId="55698"/>
    <cellStyle name="padroes 8 3 3 7" xfId="55699"/>
    <cellStyle name="padroes 8 3 4" xfId="55700"/>
    <cellStyle name="padroes 8 3 5" xfId="55701"/>
    <cellStyle name="padroes 8 3 6" xfId="55702"/>
    <cellStyle name="padroes 8 3 7" xfId="55703"/>
    <cellStyle name="padroes 8 3 8" xfId="55704"/>
    <cellStyle name="padroes 8 4" xfId="55705"/>
    <cellStyle name="padroes 8 4 2" xfId="55706"/>
    <cellStyle name="padroes 8 4 2 2" xfId="55707"/>
    <cellStyle name="padroes 8 4 2 2 2" xfId="55708"/>
    <cellStyle name="padroes 8 4 2 2 3" xfId="55709"/>
    <cellStyle name="padroes 8 4 2 2 4" xfId="55710"/>
    <cellStyle name="padroes 8 4 2 2 5" xfId="55711"/>
    <cellStyle name="padroes 8 4 2 2 6" xfId="55712"/>
    <cellStyle name="padroes 8 4 2 2 7" xfId="55713"/>
    <cellStyle name="padroes 8 4 2 2 8" xfId="55714"/>
    <cellStyle name="padroes 8 4 2 3" xfId="55715"/>
    <cellStyle name="padroes 8 4 2 4" xfId="55716"/>
    <cellStyle name="padroes 8 4 2 5" xfId="55717"/>
    <cellStyle name="padroes 8 4 2 6" xfId="55718"/>
    <cellStyle name="padroes 8 4 2 7" xfId="55719"/>
    <cellStyle name="padroes 8 4 2 8" xfId="55720"/>
    <cellStyle name="padroes 8 4 3" xfId="55721"/>
    <cellStyle name="padroes 8 4 3 2" xfId="55722"/>
    <cellStyle name="padroes 8 4 3 3" xfId="55723"/>
    <cellStyle name="padroes 8 4 3 4" xfId="55724"/>
    <cellStyle name="padroes 8 4 3 5" xfId="55725"/>
    <cellStyle name="padroes 8 4 3 6" xfId="55726"/>
    <cellStyle name="padroes 8 4 3 7" xfId="55727"/>
    <cellStyle name="padroes 8 4 4" xfId="55728"/>
    <cellStyle name="padroes 8 4 5" xfId="55729"/>
    <cellStyle name="padroes 8 4 6" xfId="55730"/>
    <cellStyle name="padroes 8 4 7" xfId="55731"/>
    <cellStyle name="padroes 8 4 8" xfId="55732"/>
    <cellStyle name="padroes 8 5" xfId="55733"/>
    <cellStyle name="padroes 8 5 2" xfId="55734"/>
    <cellStyle name="padroes 8 5 2 2" xfId="55735"/>
    <cellStyle name="padroes 8 5 2 3" xfId="55736"/>
    <cellStyle name="padroes 8 5 2 4" xfId="55737"/>
    <cellStyle name="padroes 8 5 2 5" xfId="55738"/>
    <cellStyle name="padroes 8 5 2 6" xfId="55739"/>
    <cellStyle name="padroes 8 5 2 7" xfId="55740"/>
    <cellStyle name="padroes 8 5 2 8" xfId="55741"/>
    <cellStyle name="padroes 8 5 3" xfId="55742"/>
    <cellStyle name="padroes 8 5 4" xfId="55743"/>
    <cellStyle name="padroes 8 5 5" xfId="55744"/>
    <cellStyle name="padroes 8 5 6" xfId="55745"/>
    <cellStyle name="padroes 8 5 7" xfId="55746"/>
    <cellStyle name="padroes 8 5 8" xfId="55747"/>
    <cellStyle name="padroes 8 6" xfId="55748"/>
    <cellStyle name="padroes 8 6 2" xfId="55749"/>
    <cellStyle name="padroes 8 6 3" xfId="55750"/>
    <cellStyle name="padroes 8 6 4" xfId="55751"/>
    <cellStyle name="padroes 8 6 5" xfId="55752"/>
    <cellStyle name="padroes 8 6 6" xfId="55753"/>
    <cellStyle name="padroes 8 6 7" xfId="55754"/>
    <cellStyle name="padroes 8 7" xfId="55755"/>
    <cellStyle name="padroes 8 8" xfId="55756"/>
    <cellStyle name="padroes 8 9" xfId="55757"/>
    <cellStyle name="padroes 9" xfId="55758"/>
    <cellStyle name="padroes 9 10" xfId="55759"/>
    <cellStyle name="padroes 9 11" xfId="55760"/>
    <cellStyle name="padroes 9 2" xfId="55761"/>
    <cellStyle name="padroes 9 2 10" xfId="55762"/>
    <cellStyle name="padroes 9 2 11" xfId="55763"/>
    <cellStyle name="padroes 9 2 2" xfId="55764"/>
    <cellStyle name="padroes 9 2 2 2" xfId="55765"/>
    <cellStyle name="padroes 9 2 2 2 2" xfId="55766"/>
    <cellStyle name="padroes 9 2 2 2 2 2" xfId="55767"/>
    <cellStyle name="padroes 9 2 2 2 2 3" xfId="55768"/>
    <cellStyle name="padroes 9 2 2 2 2 4" xfId="55769"/>
    <cellStyle name="padroes 9 2 2 2 2 5" xfId="55770"/>
    <cellStyle name="padroes 9 2 2 2 2 6" xfId="55771"/>
    <cellStyle name="padroes 9 2 2 2 2 7" xfId="55772"/>
    <cellStyle name="padroes 9 2 2 2 2 8" xfId="55773"/>
    <cellStyle name="padroes 9 2 2 2 3" xfId="55774"/>
    <cellStyle name="padroes 9 2 2 2 4" xfId="55775"/>
    <cellStyle name="padroes 9 2 2 2 5" xfId="55776"/>
    <cellStyle name="padroes 9 2 2 2 6" xfId="55777"/>
    <cellStyle name="padroes 9 2 2 2 7" xfId="55778"/>
    <cellStyle name="padroes 9 2 2 2 8" xfId="55779"/>
    <cellStyle name="padroes 9 2 2 3" xfId="55780"/>
    <cellStyle name="padroes 9 2 2 3 2" xfId="55781"/>
    <cellStyle name="padroes 9 2 2 3 3" xfId="55782"/>
    <cellStyle name="padroes 9 2 2 3 4" xfId="55783"/>
    <cellStyle name="padroes 9 2 2 3 5" xfId="55784"/>
    <cellStyle name="padroes 9 2 2 3 6" xfId="55785"/>
    <cellStyle name="padroes 9 2 2 3 7" xfId="55786"/>
    <cellStyle name="padroes 9 2 2 4" xfId="55787"/>
    <cellStyle name="padroes 9 2 2 5" xfId="55788"/>
    <cellStyle name="padroes 9 2 2 6" xfId="55789"/>
    <cellStyle name="padroes 9 2 2 7" xfId="55790"/>
    <cellStyle name="padroes 9 2 2 8" xfId="55791"/>
    <cellStyle name="padroes 9 2 3" xfId="55792"/>
    <cellStyle name="padroes 9 2 3 2" xfId="55793"/>
    <cellStyle name="padroes 9 2 3 2 2" xfId="55794"/>
    <cellStyle name="padroes 9 2 3 2 2 2" xfId="55795"/>
    <cellStyle name="padroes 9 2 3 2 2 3" xfId="55796"/>
    <cellStyle name="padroes 9 2 3 2 2 4" xfId="55797"/>
    <cellStyle name="padroes 9 2 3 2 2 5" xfId="55798"/>
    <cellStyle name="padroes 9 2 3 2 2 6" xfId="55799"/>
    <cellStyle name="padroes 9 2 3 2 2 7" xfId="55800"/>
    <cellStyle name="padroes 9 2 3 2 2 8" xfId="55801"/>
    <cellStyle name="padroes 9 2 3 2 3" xfId="55802"/>
    <cellStyle name="padroes 9 2 3 2 4" xfId="55803"/>
    <cellStyle name="padroes 9 2 3 2 5" xfId="55804"/>
    <cellStyle name="padroes 9 2 3 2 6" xfId="55805"/>
    <cellStyle name="padroes 9 2 3 2 7" xfId="55806"/>
    <cellStyle name="padroes 9 2 3 2 8" xfId="55807"/>
    <cellStyle name="padroes 9 2 3 3" xfId="55808"/>
    <cellStyle name="padroes 9 2 3 3 2" xfId="55809"/>
    <cellStyle name="padroes 9 2 3 3 3" xfId="55810"/>
    <cellStyle name="padroes 9 2 3 3 4" xfId="55811"/>
    <cellStyle name="padroes 9 2 3 3 5" xfId="55812"/>
    <cellStyle name="padroes 9 2 3 3 6" xfId="55813"/>
    <cellStyle name="padroes 9 2 3 3 7" xfId="55814"/>
    <cellStyle name="padroes 9 2 3 4" xfId="55815"/>
    <cellStyle name="padroes 9 2 3 5" xfId="55816"/>
    <cellStyle name="padroes 9 2 3 6" xfId="55817"/>
    <cellStyle name="padroes 9 2 3 7" xfId="55818"/>
    <cellStyle name="padroes 9 2 3 8" xfId="55819"/>
    <cellStyle name="padroes 9 2 4" xfId="55820"/>
    <cellStyle name="padroes 9 2 4 2" xfId="55821"/>
    <cellStyle name="padroes 9 2 4 2 2" xfId="55822"/>
    <cellStyle name="padroes 9 2 4 2 2 2" xfId="55823"/>
    <cellStyle name="padroes 9 2 4 2 2 3" xfId="55824"/>
    <cellStyle name="padroes 9 2 4 2 2 4" xfId="55825"/>
    <cellStyle name="padroes 9 2 4 2 2 5" xfId="55826"/>
    <cellStyle name="padroes 9 2 4 2 2 6" xfId="55827"/>
    <cellStyle name="padroes 9 2 4 2 2 7" xfId="55828"/>
    <cellStyle name="padroes 9 2 4 2 2 8" xfId="55829"/>
    <cellStyle name="padroes 9 2 4 2 3" xfId="55830"/>
    <cellStyle name="padroes 9 2 4 2 4" xfId="55831"/>
    <cellStyle name="padroes 9 2 4 2 5" xfId="55832"/>
    <cellStyle name="padroes 9 2 4 2 6" xfId="55833"/>
    <cellStyle name="padroes 9 2 4 2 7" xfId="55834"/>
    <cellStyle name="padroes 9 2 4 2 8" xfId="55835"/>
    <cellStyle name="padroes 9 2 4 3" xfId="55836"/>
    <cellStyle name="padroes 9 2 4 3 2" xfId="55837"/>
    <cellStyle name="padroes 9 2 4 3 3" xfId="55838"/>
    <cellStyle name="padroes 9 2 4 3 4" xfId="55839"/>
    <cellStyle name="padroes 9 2 4 3 5" xfId="55840"/>
    <cellStyle name="padroes 9 2 4 3 6" xfId="55841"/>
    <cellStyle name="padroes 9 2 4 3 7" xfId="55842"/>
    <cellStyle name="padroes 9 2 4 4" xfId="55843"/>
    <cellStyle name="padroes 9 2 4 5" xfId="55844"/>
    <cellStyle name="padroes 9 2 4 6" xfId="55845"/>
    <cellStyle name="padroes 9 2 4 7" xfId="55846"/>
    <cellStyle name="padroes 9 2 4 8" xfId="55847"/>
    <cellStyle name="padroes 9 2 5" xfId="55848"/>
    <cellStyle name="padroes 9 2 5 2" xfId="55849"/>
    <cellStyle name="padroes 9 2 5 2 2" xfId="55850"/>
    <cellStyle name="padroes 9 2 5 2 3" xfId="55851"/>
    <cellStyle name="padroes 9 2 5 2 4" xfId="55852"/>
    <cellStyle name="padroes 9 2 5 2 5" xfId="55853"/>
    <cellStyle name="padroes 9 2 5 2 6" xfId="55854"/>
    <cellStyle name="padroes 9 2 5 2 7" xfId="55855"/>
    <cellStyle name="padroes 9 2 5 2 8" xfId="55856"/>
    <cellStyle name="padroes 9 2 5 3" xfId="55857"/>
    <cellStyle name="padroes 9 2 5 4" xfId="55858"/>
    <cellStyle name="padroes 9 2 5 5" xfId="55859"/>
    <cellStyle name="padroes 9 2 5 6" xfId="55860"/>
    <cellStyle name="padroes 9 2 5 7" xfId="55861"/>
    <cellStyle name="padroes 9 2 5 8" xfId="55862"/>
    <cellStyle name="padroes 9 2 6" xfId="55863"/>
    <cellStyle name="padroes 9 2 6 2" xfId="55864"/>
    <cellStyle name="padroes 9 2 6 3" xfId="55865"/>
    <cellStyle name="padroes 9 2 6 4" xfId="55866"/>
    <cellStyle name="padroes 9 2 6 5" xfId="55867"/>
    <cellStyle name="padroes 9 2 6 6" xfId="55868"/>
    <cellStyle name="padroes 9 2 6 7" xfId="55869"/>
    <cellStyle name="padroes 9 2 7" xfId="55870"/>
    <cellStyle name="padroes 9 2 8" xfId="55871"/>
    <cellStyle name="padroes 9 2 9" xfId="55872"/>
    <cellStyle name="padroes 9 3" xfId="55873"/>
    <cellStyle name="padroes 9 3 2" xfId="55874"/>
    <cellStyle name="padroes 9 3 2 2" xfId="55875"/>
    <cellStyle name="padroes 9 3 2 2 2" xfId="55876"/>
    <cellStyle name="padroes 9 3 2 2 3" xfId="55877"/>
    <cellStyle name="padroes 9 3 2 2 4" xfId="55878"/>
    <cellStyle name="padroes 9 3 2 2 5" xfId="55879"/>
    <cellStyle name="padroes 9 3 2 2 6" xfId="55880"/>
    <cellStyle name="padroes 9 3 2 2 7" xfId="55881"/>
    <cellStyle name="padroes 9 3 2 2 8" xfId="55882"/>
    <cellStyle name="padroes 9 3 2 3" xfId="55883"/>
    <cellStyle name="padroes 9 3 2 4" xfId="55884"/>
    <cellStyle name="padroes 9 3 2 5" xfId="55885"/>
    <cellStyle name="padroes 9 3 2 6" xfId="55886"/>
    <cellStyle name="padroes 9 3 2 7" xfId="55887"/>
    <cellStyle name="padroes 9 3 2 8" xfId="55888"/>
    <cellStyle name="padroes 9 3 3" xfId="55889"/>
    <cellStyle name="padroes 9 3 3 2" xfId="55890"/>
    <cellStyle name="padroes 9 3 3 3" xfId="55891"/>
    <cellStyle name="padroes 9 3 3 4" xfId="55892"/>
    <cellStyle name="padroes 9 3 3 5" xfId="55893"/>
    <cellStyle name="padroes 9 3 3 6" xfId="55894"/>
    <cellStyle name="padroes 9 3 3 7" xfId="55895"/>
    <cellStyle name="padroes 9 3 4" xfId="55896"/>
    <cellStyle name="padroes 9 3 5" xfId="55897"/>
    <cellStyle name="padroes 9 3 6" xfId="55898"/>
    <cellStyle name="padroes 9 3 7" xfId="55899"/>
    <cellStyle name="padroes 9 3 8" xfId="55900"/>
    <cellStyle name="padroes 9 4" xfId="55901"/>
    <cellStyle name="padroes 9 4 2" xfId="55902"/>
    <cellStyle name="padroes 9 4 2 2" xfId="55903"/>
    <cellStyle name="padroes 9 4 2 2 2" xfId="55904"/>
    <cellStyle name="padroes 9 4 2 2 3" xfId="55905"/>
    <cellStyle name="padroes 9 4 2 2 4" xfId="55906"/>
    <cellStyle name="padroes 9 4 2 2 5" xfId="55907"/>
    <cellStyle name="padroes 9 4 2 2 6" xfId="55908"/>
    <cellStyle name="padroes 9 4 2 2 7" xfId="55909"/>
    <cellStyle name="padroes 9 4 2 2 8" xfId="55910"/>
    <cellStyle name="padroes 9 4 2 3" xfId="55911"/>
    <cellStyle name="padroes 9 4 2 4" xfId="55912"/>
    <cellStyle name="padroes 9 4 2 5" xfId="55913"/>
    <cellStyle name="padroes 9 4 2 6" xfId="55914"/>
    <cellStyle name="padroes 9 4 2 7" xfId="55915"/>
    <cellStyle name="padroes 9 4 2 8" xfId="55916"/>
    <cellStyle name="padroes 9 4 3" xfId="55917"/>
    <cellStyle name="padroes 9 4 3 2" xfId="55918"/>
    <cellStyle name="padroes 9 4 3 3" xfId="55919"/>
    <cellStyle name="padroes 9 4 3 4" xfId="55920"/>
    <cellStyle name="padroes 9 4 3 5" xfId="55921"/>
    <cellStyle name="padroes 9 4 3 6" xfId="55922"/>
    <cellStyle name="padroes 9 4 3 7" xfId="55923"/>
    <cellStyle name="padroes 9 4 4" xfId="55924"/>
    <cellStyle name="padroes 9 4 5" xfId="55925"/>
    <cellStyle name="padroes 9 4 6" xfId="55926"/>
    <cellStyle name="padroes 9 4 7" xfId="55927"/>
    <cellStyle name="padroes 9 4 8" xfId="55928"/>
    <cellStyle name="padroes 9 5" xfId="55929"/>
    <cellStyle name="padroes 9 5 2" xfId="55930"/>
    <cellStyle name="padroes 9 5 2 2" xfId="55931"/>
    <cellStyle name="padroes 9 5 2 3" xfId="55932"/>
    <cellStyle name="padroes 9 5 2 4" xfId="55933"/>
    <cellStyle name="padroes 9 5 2 5" xfId="55934"/>
    <cellStyle name="padroes 9 5 2 6" xfId="55935"/>
    <cellStyle name="padroes 9 5 2 7" xfId="55936"/>
    <cellStyle name="padroes 9 5 2 8" xfId="55937"/>
    <cellStyle name="padroes 9 5 3" xfId="55938"/>
    <cellStyle name="padroes 9 5 4" xfId="55939"/>
    <cellStyle name="padroes 9 5 5" xfId="55940"/>
    <cellStyle name="padroes 9 5 6" xfId="55941"/>
    <cellStyle name="padroes 9 5 7" xfId="55942"/>
    <cellStyle name="padroes 9 5 8" xfId="55943"/>
    <cellStyle name="padroes 9 6" xfId="55944"/>
    <cellStyle name="padroes 9 6 2" xfId="55945"/>
    <cellStyle name="padroes 9 6 3" xfId="55946"/>
    <cellStyle name="padroes 9 6 4" xfId="55947"/>
    <cellStyle name="padroes 9 6 5" xfId="55948"/>
    <cellStyle name="padroes 9 6 6" xfId="55949"/>
    <cellStyle name="padroes 9 6 7" xfId="55950"/>
    <cellStyle name="padroes 9 7" xfId="55951"/>
    <cellStyle name="padroes 9 8" xfId="55952"/>
    <cellStyle name="padroes 9 9" xfId="55953"/>
    <cellStyle name="Percentual" xfId="55954"/>
    <cellStyle name="planilhas" xfId="55955"/>
    <cellStyle name="planilhas 10" xfId="55956"/>
    <cellStyle name="planilhas 2" xfId="55957"/>
    <cellStyle name="planilhas 2 2" xfId="55958"/>
    <cellStyle name="planilhas 2 2 2" xfId="55959"/>
    <cellStyle name="planilhas 2 2 3" xfId="55960"/>
    <cellStyle name="planilhas 2 2 4" xfId="55961"/>
    <cellStyle name="planilhas 2 2 5" xfId="55962"/>
    <cellStyle name="planilhas 2 2 6" xfId="55963"/>
    <cellStyle name="planilhas 2 2 7" xfId="55964"/>
    <cellStyle name="planilhas 2 2 8" xfId="55965"/>
    <cellStyle name="planilhas 2 3" xfId="55966"/>
    <cellStyle name="planilhas 2 4" xfId="55967"/>
    <cellStyle name="planilhas 2 5" xfId="55968"/>
    <cellStyle name="planilhas 2 6" xfId="55969"/>
    <cellStyle name="planilhas 2 7" xfId="55970"/>
    <cellStyle name="planilhas 3" xfId="55971"/>
    <cellStyle name="planilhas 4" xfId="55972"/>
    <cellStyle name="planilhas 5" xfId="55973"/>
    <cellStyle name="planilhas 6" xfId="55974"/>
    <cellStyle name="planilhas 7" xfId="55975"/>
    <cellStyle name="planilhas 8" xfId="55976"/>
    <cellStyle name="planilhas 9" xfId="55977"/>
    <cellStyle name="Ponto" xfId="55978"/>
    <cellStyle name="Porcentagem 2" xfId="89"/>
    <cellStyle name="Porcentagem 2 10" xfId="55979"/>
    <cellStyle name="Porcentagem 2 11" xfId="55980"/>
    <cellStyle name="Porcentagem 2 12" xfId="55981"/>
    <cellStyle name="Porcentagem 2 13" xfId="55982"/>
    <cellStyle name="Porcentagem 2 14" xfId="55983"/>
    <cellStyle name="Porcentagem 2 15" xfId="55984"/>
    <cellStyle name="Porcentagem 2 16" xfId="55985"/>
    <cellStyle name="Porcentagem 2 17" xfId="55986"/>
    <cellStyle name="Porcentagem 2 18" xfId="55987"/>
    <cellStyle name="Porcentagem 2 19" xfId="55988"/>
    <cellStyle name="Porcentagem 2 2" xfId="55989"/>
    <cellStyle name="Porcentagem 2 2 2" xfId="55990"/>
    <cellStyle name="Porcentagem 2 20" xfId="55991"/>
    <cellStyle name="Porcentagem 2 21" xfId="55992"/>
    <cellStyle name="Porcentagem 2 22" xfId="55993"/>
    <cellStyle name="Porcentagem 2 23" xfId="55994"/>
    <cellStyle name="Porcentagem 2 24" xfId="55995"/>
    <cellStyle name="Porcentagem 2 25" xfId="55996"/>
    <cellStyle name="Porcentagem 2 26" xfId="55997"/>
    <cellStyle name="Porcentagem 2 27" xfId="55998"/>
    <cellStyle name="Porcentagem 2 28" xfId="55999"/>
    <cellStyle name="Porcentagem 2 29" xfId="56000"/>
    <cellStyle name="Porcentagem 2 3" xfId="56001"/>
    <cellStyle name="Porcentagem 2 30" xfId="56002"/>
    <cellStyle name="Porcentagem 2 31" xfId="56003"/>
    <cellStyle name="Porcentagem 2 32" xfId="56004"/>
    <cellStyle name="Porcentagem 2 33" xfId="56005"/>
    <cellStyle name="Porcentagem 2 34" xfId="56006"/>
    <cellStyle name="Porcentagem 2 35" xfId="56007"/>
    <cellStyle name="Porcentagem 2 36" xfId="56008"/>
    <cellStyle name="Porcentagem 2 37" xfId="56009"/>
    <cellStyle name="Porcentagem 2 38" xfId="56010"/>
    <cellStyle name="Porcentagem 2 39" xfId="56011"/>
    <cellStyle name="Porcentagem 2 4" xfId="56012"/>
    <cellStyle name="Porcentagem 2 40" xfId="56013"/>
    <cellStyle name="Porcentagem 2 41" xfId="56014"/>
    <cellStyle name="Porcentagem 2 42" xfId="56015"/>
    <cellStyle name="Porcentagem 2 43" xfId="56016"/>
    <cellStyle name="Porcentagem 2 44" xfId="56017"/>
    <cellStyle name="Porcentagem 2 45" xfId="56018"/>
    <cellStyle name="Porcentagem 2 46" xfId="56019"/>
    <cellStyle name="Porcentagem 2 47" xfId="56020"/>
    <cellStyle name="Porcentagem 2 48" xfId="56021"/>
    <cellStyle name="Porcentagem 2 49" xfId="56022"/>
    <cellStyle name="Porcentagem 2 5" xfId="56023"/>
    <cellStyle name="Porcentagem 2 50" xfId="56024"/>
    <cellStyle name="Porcentagem 2 51" xfId="56025"/>
    <cellStyle name="Porcentagem 2 52" xfId="56026"/>
    <cellStyle name="Porcentagem 2 53" xfId="56027"/>
    <cellStyle name="Porcentagem 2 54" xfId="56028"/>
    <cellStyle name="Porcentagem 2 55" xfId="56029"/>
    <cellStyle name="Porcentagem 2 56" xfId="56030"/>
    <cellStyle name="Porcentagem 2 57" xfId="56031"/>
    <cellStyle name="Porcentagem 2 58" xfId="56032"/>
    <cellStyle name="Porcentagem 2 6" xfId="56033"/>
    <cellStyle name="Porcentagem 2 7" xfId="56034"/>
    <cellStyle name="Porcentagem 2 8" xfId="56035"/>
    <cellStyle name="Porcentagem 2 9" xfId="56036"/>
    <cellStyle name="Porcentagem 3" xfId="56037"/>
    <cellStyle name="Porcentagem 3 10" xfId="56038"/>
    <cellStyle name="Porcentagem 3 11" xfId="56039"/>
    <cellStyle name="Porcentagem 3 12" xfId="56040"/>
    <cellStyle name="Porcentagem 3 13" xfId="56041"/>
    <cellStyle name="Porcentagem 3 14" xfId="56042"/>
    <cellStyle name="Porcentagem 3 15" xfId="56043"/>
    <cellStyle name="Porcentagem 3 16" xfId="56044"/>
    <cellStyle name="Porcentagem 3 17" xfId="56045"/>
    <cellStyle name="Porcentagem 3 18" xfId="56046"/>
    <cellStyle name="Porcentagem 3 19" xfId="56047"/>
    <cellStyle name="Porcentagem 3 2" xfId="56048"/>
    <cellStyle name="Porcentagem 3 20" xfId="56049"/>
    <cellStyle name="Porcentagem 3 21" xfId="56050"/>
    <cellStyle name="Porcentagem 3 22" xfId="56051"/>
    <cellStyle name="Porcentagem 3 3" xfId="56052"/>
    <cellStyle name="Porcentagem 3 4" xfId="56053"/>
    <cellStyle name="Porcentagem 3 5" xfId="56054"/>
    <cellStyle name="Porcentagem 3 6" xfId="56055"/>
    <cellStyle name="Porcentagem 3 7" xfId="56056"/>
    <cellStyle name="Porcentagem 3 8" xfId="56057"/>
    <cellStyle name="Porcentagem 3 9" xfId="56058"/>
    <cellStyle name="Porcentagem 4" xfId="56059"/>
    <cellStyle name="Porcentagem 4 2" xfId="56060"/>
    <cellStyle name="Porcentagem 5" xfId="56061"/>
    <cellStyle name="Porcentagem 5 2" xfId="56062"/>
    <cellStyle name="Porcentagem 6" xfId="56063"/>
    <cellStyle name="Porcentagem 7" xfId="56064"/>
    <cellStyle name="Porcentagem 8" xfId="56065"/>
    <cellStyle name="Porcentual [0]" xfId="56066"/>
    <cellStyle name="Porcentual_ADELBCO" xfId="56067"/>
    <cellStyle name="Premissas" xfId="56068"/>
    <cellStyle name="Projeções" xfId="56069"/>
    <cellStyle name="PSDec" xfId="56070"/>
    <cellStyle name="Punto0" xfId="56071"/>
    <cellStyle name="Ricardo" xfId="56072"/>
    <cellStyle name="Saída" xfId="17" builtinId="21" customBuiltin="1"/>
    <cellStyle name="Saída 2" xfId="56073"/>
    <cellStyle name="Salida" xfId="56074"/>
    <cellStyle name="Separador de milhares" xfId="56728" builtinId="3"/>
    <cellStyle name="Separador de milhares 10" xfId="56075"/>
    <cellStyle name="Separador de milhares 11" xfId="56076"/>
    <cellStyle name="Separador de milhares 11 2" xfId="56077"/>
    <cellStyle name="Separador de milhares 11 2 2" xfId="56078"/>
    <cellStyle name="Separador de milhares 11 2 3" xfId="56079"/>
    <cellStyle name="Separador de milhares 11 2 4" xfId="56080"/>
    <cellStyle name="Separador de milhares 11 2 5" xfId="56081"/>
    <cellStyle name="Separador de milhares 11 3" xfId="56082"/>
    <cellStyle name="Separador de milhares 12" xfId="56083"/>
    <cellStyle name="Separador de milhares 2" xfId="3"/>
    <cellStyle name="Separador de milhares 2 10" xfId="56084"/>
    <cellStyle name="Separador de milhares 2 11" xfId="56085"/>
    <cellStyle name="Separador de milhares 2 12" xfId="56086"/>
    <cellStyle name="Separador de milhares 2 13" xfId="56087"/>
    <cellStyle name="Separador de milhares 2 14" xfId="56088"/>
    <cellStyle name="Separador de milhares 2 15" xfId="56089"/>
    <cellStyle name="Separador de milhares 2 16" xfId="56090"/>
    <cellStyle name="Separador de milhares 2 17" xfId="56091"/>
    <cellStyle name="Separador de milhares 2 18" xfId="56092"/>
    <cellStyle name="Separador de milhares 2 19" xfId="56093"/>
    <cellStyle name="Separador de milhares 2 2" xfId="56094"/>
    <cellStyle name="Separador de milhares 2 2 10" xfId="56095"/>
    <cellStyle name="Separador de milhares 2 2 10 2" xfId="56096"/>
    <cellStyle name="Separador de milhares 2 2 10 2 2" xfId="56097"/>
    <cellStyle name="Separador de milhares 2 2 10 2 2 2" xfId="56098"/>
    <cellStyle name="Separador de milhares 2 2 10 2 2 3" xfId="56099"/>
    <cellStyle name="Separador de milhares 2 2 10 2 2 4" xfId="56100"/>
    <cellStyle name="Separador de milhares 2 2 10 2 2 5" xfId="56101"/>
    <cellStyle name="Separador de milhares 2 2 10 2 2 6" xfId="56102"/>
    <cellStyle name="Separador de milhares 2 2 10 2 2 7" xfId="56103"/>
    <cellStyle name="Separador de milhares 2 2 10 2 2 8" xfId="56104"/>
    <cellStyle name="Separador de milhares 2 2 10 2 3" xfId="56105"/>
    <cellStyle name="Separador de milhares 2 2 10 2 4" xfId="56106"/>
    <cellStyle name="Separador de milhares 2 2 10 2 5" xfId="56107"/>
    <cellStyle name="Separador de milhares 2 2 10 2 6" xfId="56108"/>
    <cellStyle name="Separador de milhares 2 2 10 2 7" xfId="56109"/>
    <cellStyle name="Separador de milhares 2 2 10 2 8" xfId="56110"/>
    <cellStyle name="Separador de milhares 2 2 10 3" xfId="56111"/>
    <cellStyle name="Separador de milhares 2 2 10 3 2" xfId="56112"/>
    <cellStyle name="Separador de milhares 2 2 10 4" xfId="56113"/>
    <cellStyle name="Separador de milhares 2 2 10 5" xfId="56114"/>
    <cellStyle name="Separador de milhares 2 2 10 6" xfId="56115"/>
    <cellStyle name="Separador de milhares 2 2 10 7" xfId="56116"/>
    <cellStyle name="Separador de milhares 2 2 10 8" xfId="56117"/>
    <cellStyle name="Separador de milhares 2 2 11" xfId="56118"/>
    <cellStyle name="Separador de milhares 2 2 11 2" xfId="56119"/>
    <cellStyle name="Separador de milhares 2 2 11 2 2" xfId="56120"/>
    <cellStyle name="Separador de milhares 2 2 11 2 2 2" xfId="56121"/>
    <cellStyle name="Separador de milhares 2 2 11 2 2 3" xfId="56122"/>
    <cellStyle name="Separador de milhares 2 2 11 2 2 4" xfId="56123"/>
    <cellStyle name="Separador de milhares 2 2 11 2 2 5" xfId="56124"/>
    <cellStyle name="Separador de milhares 2 2 11 2 2 6" xfId="56125"/>
    <cellStyle name="Separador de milhares 2 2 11 2 2 7" xfId="56126"/>
    <cellStyle name="Separador de milhares 2 2 11 2 2 8" xfId="56127"/>
    <cellStyle name="Separador de milhares 2 2 11 2 3" xfId="56128"/>
    <cellStyle name="Separador de milhares 2 2 11 2 4" xfId="56129"/>
    <cellStyle name="Separador de milhares 2 2 11 2 5" xfId="56130"/>
    <cellStyle name="Separador de milhares 2 2 11 2 6" xfId="56131"/>
    <cellStyle name="Separador de milhares 2 2 11 2 7" xfId="56132"/>
    <cellStyle name="Separador de milhares 2 2 11 2 8" xfId="56133"/>
    <cellStyle name="Separador de milhares 2 2 11 3" xfId="56134"/>
    <cellStyle name="Separador de milhares 2 2 11 3 2" xfId="56135"/>
    <cellStyle name="Separador de milhares 2 2 11 4" xfId="56136"/>
    <cellStyle name="Separador de milhares 2 2 11 5" xfId="56137"/>
    <cellStyle name="Separador de milhares 2 2 11 6" xfId="56138"/>
    <cellStyle name="Separador de milhares 2 2 11 7" xfId="56139"/>
    <cellStyle name="Separador de milhares 2 2 11 8" xfId="56140"/>
    <cellStyle name="Separador de milhares 2 2 12" xfId="56141"/>
    <cellStyle name="Separador de milhares 2 2 12 2" xfId="56142"/>
    <cellStyle name="Separador de milhares 2 2 12 2 2" xfId="56143"/>
    <cellStyle name="Separador de milhares 2 2 12 2 2 2" xfId="56144"/>
    <cellStyle name="Separador de milhares 2 2 12 2 2 3" xfId="56145"/>
    <cellStyle name="Separador de milhares 2 2 12 2 2 4" xfId="56146"/>
    <cellStyle name="Separador de milhares 2 2 12 2 2 5" xfId="56147"/>
    <cellStyle name="Separador de milhares 2 2 12 2 2 6" xfId="56148"/>
    <cellStyle name="Separador de milhares 2 2 12 2 2 7" xfId="56149"/>
    <cellStyle name="Separador de milhares 2 2 12 2 2 8" xfId="56150"/>
    <cellStyle name="Separador de milhares 2 2 12 2 3" xfId="56151"/>
    <cellStyle name="Separador de milhares 2 2 12 2 4" xfId="56152"/>
    <cellStyle name="Separador de milhares 2 2 12 2 5" xfId="56153"/>
    <cellStyle name="Separador de milhares 2 2 12 2 6" xfId="56154"/>
    <cellStyle name="Separador de milhares 2 2 12 2 7" xfId="56155"/>
    <cellStyle name="Separador de milhares 2 2 12 2 8" xfId="56156"/>
    <cellStyle name="Separador de milhares 2 2 12 3" xfId="56157"/>
    <cellStyle name="Separador de milhares 2 2 12 3 2" xfId="56158"/>
    <cellStyle name="Separador de milhares 2 2 12 4" xfId="56159"/>
    <cellStyle name="Separador de milhares 2 2 12 5" xfId="56160"/>
    <cellStyle name="Separador de milhares 2 2 12 6" xfId="56161"/>
    <cellStyle name="Separador de milhares 2 2 12 7" xfId="56162"/>
    <cellStyle name="Separador de milhares 2 2 12 8" xfId="56163"/>
    <cellStyle name="Separador de milhares 2 2 13" xfId="56164"/>
    <cellStyle name="Separador de milhares 2 2 13 2" xfId="56165"/>
    <cellStyle name="Separador de milhares 2 2 13 2 2" xfId="56166"/>
    <cellStyle name="Separador de milhares 2 2 13 2 2 2" xfId="56167"/>
    <cellStyle name="Separador de milhares 2 2 13 2 2 3" xfId="56168"/>
    <cellStyle name="Separador de milhares 2 2 13 2 2 4" xfId="56169"/>
    <cellStyle name="Separador de milhares 2 2 13 2 2 5" xfId="56170"/>
    <cellStyle name="Separador de milhares 2 2 13 2 2 6" xfId="56171"/>
    <cellStyle name="Separador de milhares 2 2 13 2 2 7" xfId="56172"/>
    <cellStyle name="Separador de milhares 2 2 13 2 2 8" xfId="56173"/>
    <cellStyle name="Separador de milhares 2 2 13 2 3" xfId="56174"/>
    <cellStyle name="Separador de milhares 2 2 13 2 4" xfId="56175"/>
    <cellStyle name="Separador de milhares 2 2 13 2 5" xfId="56176"/>
    <cellStyle name="Separador de milhares 2 2 13 2 6" xfId="56177"/>
    <cellStyle name="Separador de milhares 2 2 13 2 7" xfId="56178"/>
    <cellStyle name="Separador de milhares 2 2 13 2 8" xfId="56179"/>
    <cellStyle name="Separador de milhares 2 2 13 3" xfId="56180"/>
    <cellStyle name="Separador de milhares 2 2 13 3 2" xfId="56181"/>
    <cellStyle name="Separador de milhares 2 2 13 4" xfId="56182"/>
    <cellStyle name="Separador de milhares 2 2 13 5" xfId="56183"/>
    <cellStyle name="Separador de milhares 2 2 13 6" xfId="56184"/>
    <cellStyle name="Separador de milhares 2 2 13 7" xfId="56185"/>
    <cellStyle name="Separador de milhares 2 2 13 8" xfId="56186"/>
    <cellStyle name="Separador de milhares 2 2 14" xfId="56187"/>
    <cellStyle name="Separador de milhares 2 2 14 2" xfId="56188"/>
    <cellStyle name="Separador de milhares 2 2 14 2 2" xfId="56189"/>
    <cellStyle name="Separador de milhares 2 2 14 2 2 2" xfId="56190"/>
    <cellStyle name="Separador de milhares 2 2 14 2 2 3" xfId="56191"/>
    <cellStyle name="Separador de milhares 2 2 14 2 2 4" xfId="56192"/>
    <cellStyle name="Separador de milhares 2 2 14 2 2 5" xfId="56193"/>
    <cellStyle name="Separador de milhares 2 2 14 2 2 6" xfId="56194"/>
    <cellStyle name="Separador de milhares 2 2 14 2 2 7" xfId="56195"/>
    <cellStyle name="Separador de milhares 2 2 14 2 2 8" xfId="56196"/>
    <cellStyle name="Separador de milhares 2 2 14 2 3" xfId="56197"/>
    <cellStyle name="Separador de milhares 2 2 14 2 4" xfId="56198"/>
    <cellStyle name="Separador de milhares 2 2 14 2 5" xfId="56199"/>
    <cellStyle name="Separador de milhares 2 2 14 2 6" xfId="56200"/>
    <cellStyle name="Separador de milhares 2 2 14 2 7" xfId="56201"/>
    <cellStyle name="Separador de milhares 2 2 14 2 8" xfId="56202"/>
    <cellStyle name="Separador de milhares 2 2 14 3" xfId="56203"/>
    <cellStyle name="Separador de milhares 2 2 14 3 2" xfId="56204"/>
    <cellStyle name="Separador de milhares 2 2 14 4" xfId="56205"/>
    <cellStyle name="Separador de milhares 2 2 14 5" xfId="56206"/>
    <cellStyle name="Separador de milhares 2 2 14 6" xfId="56207"/>
    <cellStyle name="Separador de milhares 2 2 14 7" xfId="56208"/>
    <cellStyle name="Separador de milhares 2 2 14 8" xfId="56209"/>
    <cellStyle name="Separador de milhares 2 2 15" xfId="56210"/>
    <cellStyle name="Separador de milhares 2 2 15 2" xfId="56211"/>
    <cellStyle name="Separador de milhares 2 2 15 2 2" xfId="56212"/>
    <cellStyle name="Separador de milhares 2 2 15 2 2 2" xfId="56213"/>
    <cellStyle name="Separador de milhares 2 2 15 2 2 3" xfId="56214"/>
    <cellStyle name="Separador de milhares 2 2 15 2 2 4" xfId="56215"/>
    <cellStyle name="Separador de milhares 2 2 15 2 2 5" xfId="56216"/>
    <cellStyle name="Separador de milhares 2 2 15 2 2 6" xfId="56217"/>
    <cellStyle name="Separador de milhares 2 2 15 2 2 7" xfId="56218"/>
    <cellStyle name="Separador de milhares 2 2 15 2 2 8" xfId="56219"/>
    <cellStyle name="Separador de milhares 2 2 15 2 3" xfId="56220"/>
    <cellStyle name="Separador de milhares 2 2 15 2 4" xfId="56221"/>
    <cellStyle name="Separador de milhares 2 2 15 2 5" xfId="56222"/>
    <cellStyle name="Separador de milhares 2 2 15 2 6" xfId="56223"/>
    <cellStyle name="Separador de milhares 2 2 15 2 7" xfId="56224"/>
    <cellStyle name="Separador de milhares 2 2 15 2 8" xfId="56225"/>
    <cellStyle name="Separador de milhares 2 2 15 3" xfId="56226"/>
    <cellStyle name="Separador de milhares 2 2 15 3 2" xfId="56227"/>
    <cellStyle name="Separador de milhares 2 2 15 4" xfId="56228"/>
    <cellStyle name="Separador de milhares 2 2 15 5" xfId="56229"/>
    <cellStyle name="Separador de milhares 2 2 15 6" xfId="56230"/>
    <cellStyle name="Separador de milhares 2 2 15 7" xfId="56231"/>
    <cellStyle name="Separador de milhares 2 2 15 8" xfId="56232"/>
    <cellStyle name="Separador de milhares 2 2 16" xfId="56233"/>
    <cellStyle name="Separador de milhares 2 2 17" xfId="56234"/>
    <cellStyle name="Separador de milhares 2 2 18" xfId="56235"/>
    <cellStyle name="Separador de milhares 2 2 19" xfId="56236"/>
    <cellStyle name="Separador de milhares 2 2 2" xfId="56237"/>
    <cellStyle name="Separador de milhares 2 2 2 2" xfId="56238"/>
    <cellStyle name="Separador de milhares 2 2 2 2 2" xfId="56239"/>
    <cellStyle name="Separador de milhares 2 2 2 2 2 2" xfId="56240"/>
    <cellStyle name="Separador de milhares 2 2 2 2 2 3" xfId="56241"/>
    <cellStyle name="Separador de milhares 2 2 2 2 2 4" xfId="56242"/>
    <cellStyle name="Separador de milhares 2 2 2 2 2 5" xfId="56243"/>
    <cellStyle name="Separador de milhares 2 2 2 2 2 6" xfId="56244"/>
    <cellStyle name="Separador de milhares 2 2 2 2 2 7" xfId="56245"/>
    <cellStyle name="Separador de milhares 2 2 2 2 2 8" xfId="56246"/>
    <cellStyle name="Separador de milhares 2 2 2 2 3" xfId="56247"/>
    <cellStyle name="Separador de milhares 2 2 2 2 4" xfId="56248"/>
    <cellStyle name="Separador de milhares 2 2 2 2 5" xfId="56249"/>
    <cellStyle name="Separador de milhares 2 2 2 2 6" xfId="56250"/>
    <cellStyle name="Separador de milhares 2 2 2 2 7" xfId="56251"/>
    <cellStyle name="Separador de milhares 2 2 2 2 8" xfId="56252"/>
    <cellStyle name="Separador de milhares 2 2 2 3" xfId="56253"/>
    <cellStyle name="Separador de milhares 2 2 2 3 2" xfId="56254"/>
    <cellStyle name="Separador de milhares 2 2 2 4" xfId="56255"/>
    <cellStyle name="Separador de milhares 2 2 2 5" xfId="56256"/>
    <cellStyle name="Separador de milhares 2 2 2 6" xfId="56257"/>
    <cellStyle name="Separador de milhares 2 2 2 7" xfId="56258"/>
    <cellStyle name="Separador de milhares 2 2 2 8" xfId="56259"/>
    <cellStyle name="Separador de milhares 2 2 2 9" xfId="56260"/>
    <cellStyle name="Separador de milhares 2 2 20" xfId="56261"/>
    <cellStyle name="Separador de milhares 2 2 20 2" xfId="56262"/>
    <cellStyle name="Separador de milhares 2 2 20 2 2" xfId="56263"/>
    <cellStyle name="Separador de milhares 2 2 20 2 3" xfId="56264"/>
    <cellStyle name="Separador de milhares 2 2 20 2 4" xfId="56265"/>
    <cellStyle name="Separador de milhares 2 2 20 2 5" xfId="56266"/>
    <cellStyle name="Separador de milhares 2 2 20 2 6" xfId="56267"/>
    <cellStyle name="Separador de milhares 2 2 20 2 7" xfId="56268"/>
    <cellStyle name="Separador de milhares 2 2 20 2 8" xfId="56269"/>
    <cellStyle name="Separador de milhares 2 2 20 3" xfId="56270"/>
    <cellStyle name="Separador de milhares 2 2 20 4" xfId="56271"/>
    <cellStyle name="Separador de milhares 2 2 20 5" xfId="56272"/>
    <cellStyle name="Separador de milhares 2 2 20 6" xfId="56273"/>
    <cellStyle name="Separador de milhares 2 2 20 7" xfId="56274"/>
    <cellStyle name="Separador de milhares 2 2 21" xfId="56275"/>
    <cellStyle name="Separador de milhares 2 2 21 2" xfId="56276"/>
    <cellStyle name="Separador de milhares 2 2 22" xfId="56277"/>
    <cellStyle name="Separador de milhares 2 2 23" xfId="56278"/>
    <cellStyle name="Separador de milhares 2 2 24" xfId="56279"/>
    <cellStyle name="Separador de milhares 2 2 25" xfId="56280"/>
    <cellStyle name="Separador de milhares 2 2 26" xfId="56281"/>
    <cellStyle name="Separador de milhares 2 2 3" xfId="56282"/>
    <cellStyle name="Separador de milhares 2 2 3 2" xfId="56283"/>
    <cellStyle name="Separador de milhares 2 2 3 2 2" xfId="56284"/>
    <cellStyle name="Separador de milhares 2 2 3 2 2 2" xfId="56285"/>
    <cellStyle name="Separador de milhares 2 2 3 2 2 3" xfId="56286"/>
    <cellStyle name="Separador de milhares 2 2 3 2 2 4" xfId="56287"/>
    <cellStyle name="Separador de milhares 2 2 3 2 2 5" xfId="56288"/>
    <cellStyle name="Separador de milhares 2 2 3 2 2 6" xfId="56289"/>
    <cellStyle name="Separador de milhares 2 2 3 2 2 7" xfId="56290"/>
    <cellStyle name="Separador de milhares 2 2 3 2 2 8" xfId="56291"/>
    <cellStyle name="Separador de milhares 2 2 3 2 3" xfId="56292"/>
    <cellStyle name="Separador de milhares 2 2 3 2 4" xfId="56293"/>
    <cellStyle name="Separador de milhares 2 2 3 2 5" xfId="56294"/>
    <cellStyle name="Separador de milhares 2 2 3 2 6" xfId="56295"/>
    <cellStyle name="Separador de milhares 2 2 3 2 7" xfId="56296"/>
    <cellStyle name="Separador de milhares 2 2 3 2 8" xfId="56297"/>
    <cellStyle name="Separador de milhares 2 2 3 3" xfId="56298"/>
    <cellStyle name="Separador de milhares 2 2 3 3 2" xfId="56299"/>
    <cellStyle name="Separador de milhares 2 2 3 4" xfId="56300"/>
    <cellStyle name="Separador de milhares 2 2 3 5" xfId="56301"/>
    <cellStyle name="Separador de milhares 2 2 3 6" xfId="56302"/>
    <cellStyle name="Separador de milhares 2 2 3 7" xfId="56303"/>
    <cellStyle name="Separador de milhares 2 2 3 8" xfId="56304"/>
    <cellStyle name="Separador de milhares 2 2 4" xfId="56305"/>
    <cellStyle name="Separador de milhares 2 2 4 2" xfId="56306"/>
    <cellStyle name="Separador de milhares 2 2 4 2 2" xfId="56307"/>
    <cellStyle name="Separador de milhares 2 2 4 2 2 2" xfId="56308"/>
    <cellStyle name="Separador de milhares 2 2 4 2 2 3" xfId="56309"/>
    <cellStyle name="Separador de milhares 2 2 4 2 2 4" xfId="56310"/>
    <cellStyle name="Separador de milhares 2 2 4 2 2 5" xfId="56311"/>
    <cellStyle name="Separador de milhares 2 2 4 2 2 6" xfId="56312"/>
    <cellStyle name="Separador de milhares 2 2 4 2 2 7" xfId="56313"/>
    <cellStyle name="Separador de milhares 2 2 4 2 2 8" xfId="56314"/>
    <cellStyle name="Separador de milhares 2 2 4 2 3" xfId="56315"/>
    <cellStyle name="Separador de milhares 2 2 4 2 4" xfId="56316"/>
    <cellStyle name="Separador de milhares 2 2 4 2 5" xfId="56317"/>
    <cellStyle name="Separador de milhares 2 2 4 2 6" xfId="56318"/>
    <cellStyle name="Separador de milhares 2 2 4 2 7" xfId="56319"/>
    <cellStyle name="Separador de milhares 2 2 4 2 8" xfId="56320"/>
    <cellStyle name="Separador de milhares 2 2 4 3" xfId="56321"/>
    <cellStyle name="Separador de milhares 2 2 4 3 2" xfId="56322"/>
    <cellStyle name="Separador de milhares 2 2 4 4" xfId="56323"/>
    <cellStyle name="Separador de milhares 2 2 4 5" xfId="56324"/>
    <cellStyle name="Separador de milhares 2 2 4 6" xfId="56325"/>
    <cellStyle name="Separador de milhares 2 2 4 7" xfId="56326"/>
    <cellStyle name="Separador de milhares 2 2 4 8" xfId="56327"/>
    <cellStyle name="Separador de milhares 2 2 5" xfId="56328"/>
    <cellStyle name="Separador de milhares 2 2 5 2" xfId="56329"/>
    <cellStyle name="Separador de milhares 2 2 5 2 2" xfId="56330"/>
    <cellStyle name="Separador de milhares 2 2 5 2 2 2" xfId="56331"/>
    <cellStyle name="Separador de milhares 2 2 5 2 2 3" xfId="56332"/>
    <cellStyle name="Separador de milhares 2 2 5 2 2 4" xfId="56333"/>
    <cellStyle name="Separador de milhares 2 2 5 2 2 5" xfId="56334"/>
    <cellStyle name="Separador de milhares 2 2 5 2 2 6" xfId="56335"/>
    <cellStyle name="Separador de milhares 2 2 5 2 2 7" xfId="56336"/>
    <cellStyle name="Separador de milhares 2 2 5 2 2 8" xfId="56337"/>
    <cellStyle name="Separador de milhares 2 2 5 2 3" xfId="56338"/>
    <cellStyle name="Separador de milhares 2 2 5 2 4" xfId="56339"/>
    <cellStyle name="Separador de milhares 2 2 5 2 5" xfId="56340"/>
    <cellStyle name="Separador de milhares 2 2 5 2 6" xfId="56341"/>
    <cellStyle name="Separador de milhares 2 2 5 2 7" xfId="56342"/>
    <cellStyle name="Separador de milhares 2 2 5 2 8" xfId="56343"/>
    <cellStyle name="Separador de milhares 2 2 5 3" xfId="56344"/>
    <cellStyle name="Separador de milhares 2 2 5 3 2" xfId="56345"/>
    <cellStyle name="Separador de milhares 2 2 5 4" xfId="56346"/>
    <cellStyle name="Separador de milhares 2 2 5 5" xfId="56347"/>
    <cellStyle name="Separador de milhares 2 2 5 6" xfId="56348"/>
    <cellStyle name="Separador de milhares 2 2 5 7" xfId="56349"/>
    <cellStyle name="Separador de milhares 2 2 5 8" xfId="56350"/>
    <cellStyle name="Separador de milhares 2 2 6" xfId="56351"/>
    <cellStyle name="Separador de milhares 2 2 6 2" xfId="56352"/>
    <cellStyle name="Separador de milhares 2 2 6 2 2" xfId="56353"/>
    <cellStyle name="Separador de milhares 2 2 6 2 2 2" xfId="56354"/>
    <cellStyle name="Separador de milhares 2 2 6 2 2 3" xfId="56355"/>
    <cellStyle name="Separador de milhares 2 2 6 2 2 4" xfId="56356"/>
    <cellStyle name="Separador de milhares 2 2 6 2 2 5" xfId="56357"/>
    <cellStyle name="Separador de milhares 2 2 6 2 2 6" xfId="56358"/>
    <cellStyle name="Separador de milhares 2 2 6 2 2 7" xfId="56359"/>
    <cellStyle name="Separador de milhares 2 2 6 2 2 8" xfId="56360"/>
    <cellStyle name="Separador de milhares 2 2 6 2 3" xfId="56361"/>
    <cellStyle name="Separador de milhares 2 2 6 2 4" xfId="56362"/>
    <cellStyle name="Separador de milhares 2 2 6 2 5" xfId="56363"/>
    <cellStyle name="Separador de milhares 2 2 6 2 6" xfId="56364"/>
    <cellStyle name="Separador de milhares 2 2 6 2 7" xfId="56365"/>
    <cellStyle name="Separador de milhares 2 2 6 2 8" xfId="56366"/>
    <cellStyle name="Separador de milhares 2 2 6 3" xfId="56367"/>
    <cellStyle name="Separador de milhares 2 2 6 3 2" xfId="56368"/>
    <cellStyle name="Separador de milhares 2 2 6 4" xfId="56369"/>
    <cellStyle name="Separador de milhares 2 2 6 5" xfId="56370"/>
    <cellStyle name="Separador de milhares 2 2 6 6" xfId="56371"/>
    <cellStyle name="Separador de milhares 2 2 6 7" xfId="56372"/>
    <cellStyle name="Separador de milhares 2 2 6 8" xfId="56373"/>
    <cellStyle name="Separador de milhares 2 2 7" xfId="56374"/>
    <cellStyle name="Separador de milhares 2 2 7 2" xfId="56375"/>
    <cellStyle name="Separador de milhares 2 2 7 2 2" xfId="56376"/>
    <cellStyle name="Separador de milhares 2 2 7 2 2 2" xfId="56377"/>
    <cellStyle name="Separador de milhares 2 2 7 2 2 3" xfId="56378"/>
    <cellStyle name="Separador de milhares 2 2 7 2 2 4" xfId="56379"/>
    <cellStyle name="Separador de milhares 2 2 7 2 2 5" xfId="56380"/>
    <cellStyle name="Separador de milhares 2 2 7 2 2 6" xfId="56381"/>
    <cellStyle name="Separador de milhares 2 2 7 2 2 7" xfId="56382"/>
    <cellStyle name="Separador de milhares 2 2 7 2 2 8" xfId="56383"/>
    <cellStyle name="Separador de milhares 2 2 7 2 3" xfId="56384"/>
    <cellStyle name="Separador de milhares 2 2 7 2 4" xfId="56385"/>
    <cellStyle name="Separador de milhares 2 2 7 2 5" xfId="56386"/>
    <cellStyle name="Separador de milhares 2 2 7 2 6" xfId="56387"/>
    <cellStyle name="Separador de milhares 2 2 7 2 7" xfId="56388"/>
    <cellStyle name="Separador de milhares 2 2 7 2 8" xfId="56389"/>
    <cellStyle name="Separador de milhares 2 2 7 3" xfId="56390"/>
    <cellStyle name="Separador de milhares 2 2 7 3 2" xfId="56391"/>
    <cellStyle name="Separador de milhares 2 2 7 4" xfId="56392"/>
    <cellStyle name="Separador de milhares 2 2 7 5" xfId="56393"/>
    <cellStyle name="Separador de milhares 2 2 7 6" xfId="56394"/>
    <cellStyle name="Separador de milhares 2 2 7 7" xfId="56395"/>
    <cellStyle name="Separador de milhares 2 2 7 8" xfId="56396"/>
    <cellStyle name="Separador de milhares 2 2 8" xfId="56397"/>
    <cellStyle name="Separador de milhares 2 2 8 2" xfId="56398"/>
    <cellStyle name="Separador de milhares 2 2 8 2 2" xfId="56399"/>
    <cellStyle name="Separador de milhares 2 2 8 2 2 2" xfId="56400"/>
    <cellStyle name="Separador de milhares 2 2 8 2 2 3" xfId="56401"/>
    <cellStyle name="Separador de milhares 2 2 8 2 2 4" xfId="56402"/>
    <cellStyle name="Separador de milhares 2 2 8 2 2 5" xfId="56403"/>
    <cellStyle name="Separador de milhares 2 2 8 2 2 6" xfId="56404"/>
    <cellStyle name="Separador de milhares 2 2 8 2 2 7" xfId="56405"/>
    <cellStyle name="Separador de milhares 2 2 8 2 2 8" xfId="56406"/>
    <cellStyle name="Separador de milhares 2 2 8 2 3" xfId="56407"/>
    <cellStyle name="Separador de milhares 2 2 8 2 4" xfId="56408"/>
    <cellStyle name="Separador de milhares 2 2 8 2 5" xfId="56409"/>
    <cellStyle name="Separador de milhares 2 2 8 2 6" xfId="56410"/>
    <cellStyle name="Separador de milhares 2 2 8 2 7" xfId="56411"/>
    <cellStyle name="Separador de milhares 2 2 8 2 8" xfId="56412"/>
    <cellStyle name="Separador de milhares 2 2 8 3" xfId="56413"/>
    <cellStyle name="Separador de milhares 2 2 8 3 2" xfId="56414"/>
    <cellStyle name="Separador de milhares 2 2 8 4" xfId="56415"/>
    <cellStyle name="Separador de milhares 2 2 8 5" xfId="56416"/>
    <cellStyle name="Separador de milhares 2 2 8 6" xfId="56417"/>
    <cellStyle name="Separador de milhares 2 2 8 7" xfId="56418"/>
    <cellStyle name="Separador de milhares 2 2 8 8" xfId="56419"/>
    <cellStyle name="Separador de milhares 2 2 9" xfId="56420"/>
    <cellStyle name="Separador de milhares 2 2 9 2" xfId="56421"/>
    <cellStyle name="Separador de milhares 2 2 9 2 2" xfId="56422"/>
    <cellStyle name="Separador de milhares 2 2 9 2 2 2" xfId="56423"/>
    <cellStyle name="Separador de milhares 2 2 9 2 2 3" xfId="56424"/>
    <cellStyle name="Separador de milhares 2 2 9 2 2 4" xfId="56425"/>
    <cellStyle name="Separador de milhares 2 2 9 2 2 5" xfId="56426"/>
    <cellStyle name="Separador de milhares 2 2 9 2 2 6" xfId="56427"/>
    <cellStyle name="Separador de milhares 2 2 9 2 2 7" xfId="56428"/>
    <cellStyle name="Separador de milhares 2 2 9 2 2 8" xfId="56429"/>
    <cellStyle name="Separador de milhares 2 2 9 2 3" xfId="56430"/>
    <cellStyle name="Separador de milhares 2 2 9 2 4" xfId="56431"/>
    <cellStyle name="Separador de milhares 2 2 9 2 5" xfId="56432"/>
    <cellStyle name="Separador de milhares 2 2 9 2 6" xfId="56433"/>
    <cellStyle name="Separador de milhares 2 2 9 2 7" xfId="56434"/>
    <cellStyle name="Separador de milhares 2 2 9 2 8" xfId="56435"/>
    <cellStyle name="Separador de milhares 2 2 9 3" xfId="56436"/>
    <cellStyle name="Separador de milhares 2 2 9 3 2" xfId="56437"/>
    <cellStyle name="Separador de milhares 2 2 9 4" xfId="56438"/>
    <cellStyle name="Separador de milhares 2 2 9 5" xfId="56439"/>
    <cellStyle name="Separador de milhares 2 2 9 6" xfId="56440"/>
    <cellStyle name="Separador de milhares 2 2 9 7" xfId="56441"/>
    <cellStyle name="Separador de milhares 2 2 9 8" xfId="56442"/>
    <cellStyle name="Separador de milhares 2 20" xfId="56443"/>
    <cellStyle name="Separador de milhares 2 21" xfId="56444"/>
    <cellStyle name="Separador de milhares 2 22" xfId="56445"/>
    <cellStyle name="Separador de milhares 2 23" xfId="56446"/>
    <cellStyle name="Separador de milhares 2 24" xfId="56447"/>
    <cellStyle name="Separador de milhares 2 25" xfId="56448"/>
    <cellStyle name="Separador de milhares 2 26" xfId="56449"/>
    <cellStyle name="Separador de milhares 2 27" xfId="56450"/>
    <cellStyle name="Separador de milhares 2 28" xfId="56451"/>
    <cellStyle name="Separador de milhares 2 29" xfId="56452"/>
    <cellStyle name="Separador de milhares 2 3" xfId="56453"/>
    <cellStyle name="Separador de milhares 2 3 2" xfId="56454"/>
    <cellStyle name="Separador de milhares 2 3 3" xfId="56455"/>
    <cellStyle name="Separador de milhares 2 30" xfId="56456"/>
    <cellStyle name="Separador de milhares 2 31" xfId="56457"/>
    <cellStyle name="Separador de milhares 2 32" xfId="56458"/>
    <cellStyle name="Separador de milhares 2 33" xfId="56459"/>
    <cellStyle name="Separador de milhares 2 34" xfId="56460"/>
    <cellStyle name="Separador de milhares 2 35" xfId="56461"/>
    <cellStyle name="Separador de milhares 2 36" xfId="56462"/>
    <cellStyle name="Separador de milhares 2 37" xfId="56463"/>
    <cellStyle name="Separador de milhares 2 38" xfId="56464"/>
    <cellStyle name="Separador de milhares 2 39" xfId="56465"/>
    <cellStyle name="Separador de milhares 2 4" xfId="56466"/>
    <cellStyle name="Separador de milhares 2 4 2" xfId="56467"/>
    <cellStyle name="Separador de milhares 2 40" xfId="56468"/>
    <cellStyle name="Separador de milhares 2 41" xfId="56469"/>
    <cellStyle name="Separador de milhares 2 42" xfId="56470"/>
    <cellStyle name="Separador de milhares 2 43" xfId="56471"/>
    <cellStyle name="Separador de milhares 2 44" xfId="56472"/>
    <cellStyle name="Separador de milhares 2 45" xfId="56473"/>
    <cellStyle name="Separador de milhares 2 46" xfId="56474"/>
    <cellStyle name="Separador de milhares 2 47" xfId="56475"/>
    <cellStyle name="Separador de milhares 2 48" xfId="56476"/>
    <cellStyle name="Separador de milhares 2 49" xfId="56477"/>
    <cellStyle name="Separador de milhares 2 5" xfId="56478"/>
    <cellStyle name="Separador de milhares 2 50" xfId="56479"/>
    <cellStyle name="Separador de milhares 2 51" xfId="56480"/>
    <cellStyle name="Separador de milhares 2 52" xfId="56481"/>
    <cellStyle name="Separador de milhares 2 53" xfId="56482"/>
    <cellStyle name="Separador de milhares 2 54" xfId="56483"/>
    <cellStyle name="Separador de milhares 2 55" xfId="56484"/>
    <cellStyle name="Separador de milhares 2 56" xfId="56485"/>
    <cellStyle name="Separador de milhares 2 57" xfId="56486"/>
    <cellStyle name="Separador de milhares 2 6" xfId="56487"/>
    <cellStyle name="Separador de milhares 2 7" xfId="56488"/>
    <cellStyle name="Separador de milhares 2 8" xfId="56489"/>
    <cellStyle name="Separador de milhares 2 9" xfId="56490"/>
    <cellStyle name="Separador de milhares 22" xfId="56491"/>
    <cellStyle name="Separador de milhares 22 2" xfId="56492"/>
    <cellStyle name="Separador de milhares 24" xfId="56493"/>
    <cellStyle name="Separador de milhares 25" xfId="56494"/>
    <cellStyle name="Separador de milhares 3" xfId="56495"/>
    <cellStyle name="Separador de milhares 3 10" xfId="56496"/>
    <cellStyle name="Separador de milhares 3 11" xfId="56497"/>
    <cellStyle name="Separador de milhares 3 12" xfId="56498"/>
    <cellStyle name="Separador de milhares 3 13" xfId="56499"/>
    <cellStyle name="Separador de milhares 3 14" xfId="56500"/>
    <cellStyle name="Separador de milhares 3 15" xfId="56501"/>
    <cellStyle name="Separador de milhares 3 16" xfId="56502"/>
    <cellStyle name="Separador de milhares 3 17" xfId="56503"/>
    <cellStyle name="Separador de milhares 3 17 2" xfId="56504"/>
    <cellStyle name="Separador de milhares 3 17 3" xfId="56505"/>
    <cellStyle name="Separador de milhares 3 17 4" xfId="56506"/>
    <cellStyle name="Separador de milhares 3 17 5" xfId="56507"/>
    <cellStyle name="Separador de milhares 3 18" xfId="56508"/>
    <cellStyle name="Separador de milhares 3 18 2" xfId="56509"/>
    <cellStyle name="Separador de milhares 3 18 3" xfId="56510"/>
    <cellStyle name="Separador de milhares 3 18 4" xfId="56511"/>
    <cellStyle name="Separador de milhares 3 18 5" xfId="56512"/>
    <cellStyle name="Separador de milhares 3 19" xfId="56513"/>
    <cellStyle name="Separador de milhares 3 19 2" xfId="56514"/>
    <cellStyle name="Separador de milhares 3 19 3" xfId="56515"/>
    <cellStyle name="Separador de milhares 3 19 4" xfId="56516"/>
    <cellStyle name="Separador de milhares 3 19 5" xfId="56517"/>
    <cellStyle name="Separador de milhares 3 2" xfId="56518"/>
    <cellStyle name="Separador de milhares 3 2 2" xfId="56519"/>
    <cellStyle name="Separador de milhares 3 2 2 2" xfId="56520"/>
    <cellStyle name="Separador de milhares 3 2 3" xfId="56521"/>
    <cellStyle name="Separador de milhares 3 20" xfId="56522"/>
    <cellStyle name="Separador de milhares 3 20 2" xfId="56523"/>
    <cellStyle name="Separador de milhares 3 20 3" xfId="56524"/>
    <cellStyle name="Separador de milhares 3 20 4" xfId="56525"/>
    <cellStyle name="Separador de milhares 3 20 5" xfId="56526"/>
    <cellStyle name="Separador de milhares 3 21" xfId="56527"/>
    <cellStyle name="Separador de milhares 3 22" xfId="56528"/>
    <cellStyle name="Separador de milhares 3 23" xfId="56529"/>
    <cellStyle name="Separador de milhares 3 3" xfId="56530"/>
    <cellStyle name="Separador de milhares 3 3 2" xfId="56531"/>
    <cellStyle name="Separador de milhares 3 3 3" xfId="56532"/>
    <cellStyle name="Separador de milhares 3 4" xfId="56533"/>
    <cellStyle name="Separador de milhares 3 5" xfId="56534"/>
    <cellStyle name="Separador de milhares 3 6" xfId="56535"/>
    <cellStyle name="Separador de milhares 3 7" xfId="56536"/>
    <cellStyle name="Separador de milhares 3 8" xfId="56537"/>
    <cellStyle name="Separador de milhares 3 9" xfId="56538"/>
    <cellStyle name="Separador de milhares 4" xfId="56539"/>
    <cellStyle name="Separador de milhares 4 2" xfId="56540"/>
    <cellStyle name="Separador de milhares 4 2 2" xfId="56541"/>
    <cellStyle name="Separador de milhares 4 2 2 2" xfId="56542"/>
    <cellStyle name="Separador de milhares 4 2 3" xfId="56543"/>
    <cellStyle name="Separador de milhares 4 2 3 2" xfId="56544"/>
    <cellStyle name="Separador de milhares 4 2 4" xfId="56545"/>
    <cellStyle name="Separador de milhares 4 2 5" xfId="56546"/>
    <cellStyle name="Separador de milhares 4 2 6" xfId="56547"/>
    <cellStyle name="Separador de milhares 4 2 7" xfId="56548"/>
    <cellStyle name="Separador de milhares 4 3" xfId="56549"/>
    <cellStyle name="Separador de milhares 4 3 2" xfId="56550"/>
    <cellStyle name="Separador de milhares 4 3 3" xfId="56551"/>
    <cellStyle name="Separador de milhares 4 4" xfId="56552"/>
    <cellStyle name="Separador de milhares 4 4 2" xfId="56553"/>
    <cellStyle name="Separador de milhares 4 5" xfId="56554"/>
    <cellStyle name="Separador de milhares 4 6" xfId="56555"/>
    <cellStyle name="Separador de milhares 40" xfId="56556"/>
    <cellStyle name="Separador de milhares 40 2" xfId="56557"/>
    <cellStyle name="Separador de milhares 40 3" xfId="56558"/>
    <cellStyle name="Separador de milhares 5" xfId="56559"/>
    <cellStyle name="Separador de milhares 5 2" xfId="56560"/>
    <cellStyle name="Separador de milhares 5 2 2" xfId="56561"/>
    <cellStyle name="Separador de milhares 5 3" xfId="56562"/>
    <cellStyle name="Separador de milhares 5 4" xfId="56563"/>
    <cellStyle name="Separador de milhares 6" xfId="56564"/>
    <cellStyle name="Separador de milhares 6 2" xfId="56565"/>
    <cellStyle name="Separador de milhares 7" xfId="56566"/>
    <cellStyle name="Separador de milhares 7 2" xfId="56567"/>
    <cellStyle name="Separador de milhares 8" xfId="56568"/>
    <cellStyle name="Separador de milhares 8 2" xfId="56569"/>
    <cellStyle name="Separador de milhares 9" xfId="56570"/>
    <cellStyle name="Standard_RP100_01 (metr.)" xfId="56571"/>
    <cellStyle name="SUBTOTAIS" xfId="56572"/>
    <cellStyle name="SUBTOTAIS 2" xfId="56573"/>
    <cellStyle name="SUBTOTAIS 2 2" xfId="56574"/>
    <cellStyle name="SUBTOTAIS 2 2 2" xfId="56575"/>
    <cellStyle name="SUBTOTAIS 2 2 3" xfId="56576"/>
    <cellStyle name="SUBTOTAIS 2 2 4" xfId="56577"/>
    <cellStyle name="SUBTOTAIS 2 2 5" xfId="56578"/>
    <cellStyle name="SUBTOTAIS 2 2 6" xfId="56579"/>
    <cellStyle name="SUBTOTAIS 2 2 7" xfId="56580"/>
    <cellStyle name="SUBTOTAIS 2 2 8" xfId="56581"/>
    <cellStyle name="SUBTOTAIS 2 3" xfId="56582"/>
    <cellStyle name="SUBTOTAIS 2 4" xfId="56583"/>
    <cellStyle name="SUBTOTAIS 2 5" xfId="56584"/>
    <cellStyle name="SUBTOTAIS 2 6" xfId="56585"/>
    <cellStyle name="SUBTOTAIS 2 7" xfId="56586"/>
    <cellStyle name="SUBTOTAIS 2 8" xfId="56587"/>
    <cellStyle name="SUBTOTAIS 3" xfId="56588"/>
    <cellStyle name="SUBTOTAIS 3 2" xfId="56589"/>
    <cellStyle name="SUBTOTAIS 4" xfId="56590"/>
    <cellStyle name="SUBTOTAIS 5" xfId="56591"/>
    <cellStyle name="SUBTOTAIS 6" xfId="56592"/>
    <cellStyle name="SUBTOTAIS 7" xfId="56593"/>
    <cellStyle name="SUBTOTAIS 8" xfId="56594"/>
    <cellStyle name="SUMA PARCIAL" xfId="56595"/>
    <cellStyle name="SUMA PARCIAL 2" xfId="56596"/>
    <cellStyle name="SUMA PARCIAL 2 2" xfId="56597"/>
    <cellStyle name="SUMA PARCIAL 2 2 2" xfId="56598"/>
    <cellStyle name="SUMA PARCIAL 2 2 3" xfId="56599"/>
    <cellStyle name="SUMA PARCIAL 2 2 4" xfId="56600"/>
    <cellStyle name="SUMA PARCIAL 2 2 5" xfId="56601"/>
    <cellStyle name="SUMA PARCIAL 2 2 6" xfId="56602"/>
    <cellStyle name="SUMA PARCIAL 2 2 7" xfId="56603"/>
    <cellStyle name="SUMA PARCIAL 2 2 8" xfId="56604"/>
    <cellStyle name="SUMA PARCIAL 2 3" xfId="56605"/>
    <cellStyle name="SUMA PARCIAL 2 4" xfId="56606"/>
    <cellStyle name="SUMA PARCIAL 2 5" xfId="56607"/>
    <cellStyle name="SUMA PARCIAL 2 6" xfId="56608"/>
    <cellStyle name="SUMA PARCIAL 2 7" xfId="56609"/>
    <cellStyle name="SUMA PARCIAL 2 8" xfId="56610"/>
    <cellStyle name="SUMA PARCIAL 3" xfId="56611"/>
    <cellStyle name="SUMA PARCIAL 3 2" xfId="56612"/>
    <cellStyle name="SUMA PARCIAL 4" xfId="56613"/>
    <cellStyle name="SUMA PARCIAL 5" xfId="56614"/>
    <cellStyle name="SUMA PARCIAL 6" xfId="56615"/>
    <cellStyle name="SUMA PARCIAL 7" xfId="56616"/>
    <cellStyle name="SUMA PARCIAL 8" xfId="56617"/>
    <cellStyle name="Texto de advertencia" xfId="56618"/>
    <cellStyle name="Texto de Aviso" xfId="21" builtinId="11" customBuiltin="1"/>
    <cellStyle name="Texto de Aviso 2" xfId="90"/>
    <cellStyle name="Texto de Aviso 2 2" xfId="56619"/>
    <cellStyle name="Texto Explicativo" xfId="23" builtinId="53" customBuiltin="1"/>
    <cellStyle name="Texto Explicativo 2" xfId="91"/>
    <cellStyle name="Texto Explicativo 2 2" xfId="56620"/>
    <cellStyle name="þ_x001d_ð'_x000c_ïþ÷_x000c_âþU_x0001_o_x0014_x_x001c__x0007__x0001__x0001_" xfId="56621"/>
    <cellStyle name="Title" xfId="56622"/>
    <cellStyle name="Title 2" xfId="56623"/>
    <cellStyle name="Title 2 2" xfId="56624"/>
    <cellStyle name="Title 2 2 2" xfId="56625"/>
    <cellStyle name="Title 2 2 3" xfId="56626"/>
    <cellStyle name="Title 2 2 4" xfId="56627"/>
    <cellStyle name="Title 2 2 5" xfId="56628"/>
    <cellStyle name="Title 2 2 6" xfId="56629"/>
    <cellStyle name="Title 2 2 7" xfId="56630"/>
    <cellStyle name="Title 2 2 8" xfId="56631"/>
    <cellStyle name="Title 2 3" xfId="56632"/>
    <cellStyle name="Title 2 4" xfId="56633"/>
    <cellStyle name="Title 2 5" xfId="56634"/>
    <cellStyle name="Title 2 6" xfId="56635"/>
    <cellStyle name="Title 2 7" xfId="56636"/>
    <cellStyle name="Title 2 8" xfId="56637"/>
    <cellStyle name="Title 3" xfId="56638"/>
    <cellStyle name="Title 3 2" xfId="56639"/>
    <cellStyle name="Title 4" xfId="56640"/>
    <cellStyle name="Title 5" xfId="56641"/>
    <cellStyle name="Title 6" xfId="56642"/>
    <cellStyle name="Title 7" xfId="56643"/>
    <cellStyle name="Title 8" xfId="56644"/>
    <cellStyle name="Title 9" xfId="56645"/>
    <cellStyle name="Título" xfId="8" builtinId="15" customBuiltin="1"/>
    <cellStyle name="Título 1" xfId="9" builtinId="16" customBuiltin="1"/>
    <cellStyle name="Título 1 1" xfId="56646"/>
    <cellStyle name="Título 1 2" xfId="92"/>
    <cellStyle name="Título 1 2 2" xfId="56647"/>
    <cellStyle name="Título 2" xfId="10" builtinId="17" customBuiltin="1"/>
    <cellStyle name="Título 2 2" xfId="93"/>
    <cellStyle name="Título 2 2 2" xfId="56648"/>
    <cellStyle name="Título 3" xfId="11" builtinId="18" customBuiltin="1"/>
    <cellStyle name="Título 3 2" xfId="94"/>
    <cellStyle name="Título 3 2 2" xfId="56649"/>
    <cellStyle name="Título 4" xfId="12" builtinId="19" customBuiltin="1"/>
    <cellStyle name="Título 4 2" xfId="95"/>
    <cellStyle name="Título 4 2 2" xfId="56650"/>
    <cellStyle name="Título 5" xfId="96"/>
    <cellStyle name="Título 5 2" xfId="56651"/>
    <cellStyle name="Titulo1" xfId="56652"/>
    <cellStyle name="Titulo2" xfId="56653"/>
    <cellStyle name="TITULOS" xfId="56654"/>
    <cellStyle name="TITULOS 2" xfId="56655"/>
    <cellStyle name="TITULOS 2 2" xfId="56656"/>
    <cellStyle name="TITULOS 2 2 2" xfId="56657"/>
    <cellStyle name="TITULOS 2 2 3" xfId="56658"/>
    <cellStyle name="TITULOS 2 2 4" xfId="56659"/>
    <cellStyle name="TITULOS 2 2 5" xfId="56660"/>
    <cellStyle name="TITULOS 2 2 6" xfId="56661"/>
    <cellStyle name="TITULOS 2 2 7" xfId="56662"/>
    <cellStyle name="TITULOS 2 2 8" xfId="56663"/>
    <cellStyle name="TITULOS 2 3" xfId="56664"/>
    <cellStyle name="TITULOS 2 4" xfId="56665"/>
    <cellStyle name="TITULOS 2 5" xfId="56666"/>
    <cellStyle name="TITULOS 2 6" xfId="56667"/>
    <cellStyle name="TITULOS 2 7" xfId="56668"/>
    <cellStyle name="TITULOS 2 8" xfId="56669"/>
    <cellStyle name="TITULOS 3" xfId="56670"/>
    <cellStyle name="TITULOS 3 2" xfId="56671"/>
    <cellStyle name="TITULOS 4" xfId="56672"/>
    <cellStyle name="TITULOS 5" xfId="56673"/>
    <cellStyle name="TITULOS 6" xfId="56674"/>
    <cellStyle name="TITULOS 7" xfId="56675"/>
    <cellStyle name="TITULOS 8" xfId="56676"/>
    <cellStyle name="Total" xfId="24" builtinId="25" customBuiltin="1"/>
    <cellStyle name="Total 2" xfId="97"/>
    <cellStyle name="Total 2 2" xfId="56677"/>
    <cellStyle name="V¡rgula" xfId="56678"/>
    <cellStyle name="V¡rgula0" xfId="56679"/>
    <cellStyle name="Vírgula 10" xfId="56680"/>
    <cellStyle name="Vírgula 11" xfId="56681"/>
    <cellStyle name="Vírgula 2" xfId="56682"/>
    <cellStyle name="Vírgula 2 2" xfId="56683"/>
    <cellStyle name="Vírgula 2 2 2" xfId="56684"/>
    <cellStyle name="Vírgula 2 3" xfId="56685"/>
    <cellStyle name="Vírgula 2 3 2" xfId="56686"/>
    <cellStyle name="Vírgula 2 4" xfId="56687"/>
    <cellStyle name="Vírgula 3" xfId="56688"/>
    <cellStyle name="Vírgula 3 2" xfId="56689"/>
    <cellStyle name="Vírgula 3 2 2" xfId="56690"/>
    <cellStyle name="Vírgula 3 3" xfId="56691"/>
    <cellStyle name="Vírgula 4" xfId="56692"/>
    <cellStyle name="Vírgula 4 2" xfId="56693"/>
    <cellStyle name="Vírgula 4 3" xfId="56694"/>
    <cellStyle name="Vírgula 5" xfId="56695"/>
    <cellStyle name="Vírgula 5 2" xfId="56696"/>
    <cellStyle name="Vírgula 5 3" xfId="56697"/>
    <cellStyle name="Vírgula 6" xfId="56698"/>
    <cellStyle name="Vírgula 7" xfId="56699"/>
    <cellStyle name="Vírgula 8" xfId="56700"/>
    <cellStyle name="Vírgula 9" xfId="56701"/>
    <cellStyle name="Vírgula0" xfId="56702"/>
    <cellStyle name="Vírgula0 2" xfId="56703"/>
    <cellStyle name="Warning Text" xfId="56704"/>
    <cellStyle name="Warning Text 2" xfId="56705"/>
    <cellStyle name="Warning Text 2 2" xfId="56706"/>
    <cellStyle name="Warning Text 2 2 2" xfId="56707"/>
    <cellStyle name="Warning Text 2 2 3" xfId="56708"/>
    <cellStyle name="Warning Text 2 2 4" xfId="56709"/>
    <cellStyle name="Warning Text 2 2 5" xfId="56710"/>
    <cellStyle name="Warning Text 2 2 6" xfId="56711"/>
    <cellStyle name="Warning Text 2 2 7" xfId="56712"/>
    <cellStyle name="Warning Text 2 2 8" xfId="56713"/>
    <cellStyle name="Warning Text 2 3" xfId="56714"/>
    <cellStyle name="Warning Text 2 4" xfId="56715"/>
    <cellStyle name="Warning Text 2 5" xfId="56716"/>
    <cellStyle name="Warning Text 2 6" xfId="56717"/>
    <cellStyle name="Warning Text 2 7" xfId="56718"/>
    <cellStyle name="Warning Text 2 8" xfId="56719"/>
    <cellStyle name="Warning Text 3" xfId="56720"/>
    <cellStyle name="Warning Text 3 2" xfId="56721"/>
    <cellStyle name="Warning Text 4" xfId="56722"/>
    <cellStyle name="Warning Text 5" xfId="56723"/>
    <cellStyle name="Warning Text 6" xfId="56724"/>
    <cellStyle name="Warning Text 7" xfId="56725"/>
    <cellStyle name="Warning Text 8" xfId="56726"/>
    <cellStyle name="Warning Text 9" xfId="56727"/>
  </cellStyles>
  <dxfs count="0"/>
  <tableStyles count="0" defaultTableStyle="TableStyleMedium9"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15875</xdr:colOff>
      <xdr:row>1</xdr:row>
      <xdr:rowOff>23812</xdr:rowOff>
    </xdr:from>
    <xdr:to>
      <xdr:col>1</xdr:col>
      <xdr:colOff>1095374</xdr:colOff>
      <xdr:row>4</xdr:row>
      <xdr:rowOff>349545</xdr:rowOff>
    </xdr:to>
    <xdr:pic>
      <xdr:nvPicPr>
        <xdr:cNvPr id="2" name="Imagem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627063" y="214312"/>
          <a:ext cx="1079499" cy="97660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31059</xdr:colOff>
      <xdr:row>0</xdr:row>
      <xdr:rowOff>25403</xdr:rowOff>
    </xdr:from>
    <xdr:to>
      <xdr:col>2</xdr:col>
      <xdr:colOff>417865</xdr:colOff>
      <xdr:row>0</xdr:row>
      <xdr:rowOff>673403</xdr:rowOff>
    </xdr:to>
    <xdr:pic>
      <xdr:nvPicPr>
        <xdr:cNvPr id="3" name="Imagem 2">
          <a:extLst>
            <a:ext uri="{FF2B5EF4-FFF2-40B4-BE49-F238E27FC236}">
              <a16:creationId xmlns:a16="http://schemas.microsoft.com/office/drawing/2014/main" xmlns=""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366339" y="25403"/>
          <a:ext cx="874486" cy="648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30479</xdr:colOff>
      <xdr:row>0</xdr:row>
      <xdr:rowOff>38098</xdr:rowOff>
    </xdr:from>
    <xdr:to>
      <xdr:col>2</xdr:col>
      <xdr:colOff>386805</xdr:colOff>
      <xdr:row>0</xdr:row>
      <xdr:rowOff>686098</xdr:rowOff>
    </xdr:to>
    <xdr:pic>
      <xdr:nvPicPr>
        <xdr:cNvPr id="3" name="Imagem 2">
          <a:extLst>
            <a:ext uri="{FF2B5EF4-FFF2-40B4-BE49-F238E27FC236}">
              <a16:creationId xmlns:a16="http://schemas.microsoft.com/office/drawing/2014/main" xmlns=""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365759" y="38098"/>
          <a:ext cx="874486" cy="648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13853</xdr:colOff>
      <xdr:row>0</xdr:row>
      <xdr:rowOff>13853</xdr:rowOff>
    </xdr:from>
    <xdr:to>
      <xdr:col>2</xdr:col>
      <xdr:colOff>368794</xdr:colOff>
      <xdr:row>2</xdr:row>
      <xdr:rowOff>273926</xdr:rowOff>
    </xdr:to>
    <xdr:pic>
      <xdr:nvPicPr>
        <xdr:cNvPr id="3" name="Imagem 2">
          <a:extLst>
            <a:ext uri="{FF2B5EF4-FFF2-40B4-BE49-F238E27FC236}">
              <a16:creationId xmlns:a16="http://schemas.microsoft.com/office/drawing/2014/main" xmlns=""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623453" y="13853"/>
          <a:ext cx="874486" cy="648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22860</xdr:colOff>
      <xdr:row>0</xdr:row>
      <xdr:rowOff>22860</xdr:rowOff>
    </xdr:from>
    <xdr:to>
      <xdr:col>2</xdr:col>
      <xdr:colOff>373379</xdr:colOff>
      <xdr:row>0</xdr:row>
      <xdr:rowOff>666557</xdr:rowOff>
    </xdr:to>
    <xdr:pic>
      <xdr:nvPicPr>
        <xdr:cNvPr id="4" name="Imagem 3">
          <a:extLst>
            <a:ext uri="{FF2B5EF4-FFF2-40B4-BE49-F238E27FC236}">
              <a16:creationId xmlns:a16="http://schemas.microsoft.com/office/drawing/2014/main" xmlns=""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647700" y="22860"/>
          <a:ext cx="868679" cy="64369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rquivos/DTE/SPR-TNCTO-Ativ/2022/02.%20EXPANS&#195;O%20SAMAMBAIA/0.%20REV_0/3.%20OR&#199;AMENTO%20REFERENCIAL/7.%20ADM%20LOCAL/MATERIAIS%20DE%20PESQUISA/PATO%202018%20-%20km%20883,8%20ao%20km%20991,1_sicro%20novo.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DADOS"/>
      <sheetName val="CONS ESPECIAL FL 1"/>
      <sheetName val="CONS ESPECIAL FL 2"/>
      <sheetName val="QTDE CONS ROTINA"/>
      <sheetName val="AUXILIARES"/>
      <sheetName val="SICRO SERVIÇOS"/>
      <sheetName val="SICRO MO"/>
      <sheetName val="SICRO EQUIP"/>
      <sheetName val="SICRO INSUMOS"/>
      <sheetName val="PLANILHA"/>
      <sheetName val="PATO"/>
      <sheetName val="QTDE"/>
      <sheetName val="CURVA ABC"/>
      <sheetName val="CRON FIS"/>
      <sheetName val="DIAGRAMA"/>
      <sheetName val="TRANSPORTE"/>
      <sheetName val="ADM LOCAL"/>
      <sheetName val="MOBILIZAÇÃO"/>
      <sheetName val="BDI"/>
      <sheetName val="CANTEIRO"/>
      <sheetName val="MAT BETUM"/>
      <sheetName val="COTAÇÕES"/>
      <sheetName val="CCU - Rem man"/>
      <sheetName val="CCU - Rem mec"/>
      <sheetName val="CCU - Roçada"/>
      <sheetName val="CCU - Capina"/>
      <sheetName val="CCU - Corte árvores"/>
      <sheetName val="CCU - Poda até 5 m"/>
      <sheetName val="CCU - Poda 7,5 a 10"/>
      <sheetName val="CCU - Limp meio fio e sarjeta"/>
      <sheetName val="CCU - Limp desc agua"/>
      <sheetName val="CCU - Limp vala"/>
      <sheetName val="CCU - Limp valeta"/>
      <sheetName val="CCU - Limp bueiro"/>
      <sheetName val="CCU - Desob bueiro"/>
      <sheetName val="CCU - Rem animais pequeno"/>
      <sheetName val="CCU - Rem emborrachado"/>
      <sheetName val="CCU - Rem arvores 20 m"/>
      <sheetName val="CCU - Rem sucata"/>
      <sheetName val="CCU - Rem veic peq inc"/>
      <sheetName val="CCU - Rem óleo"/>
      <sheetName val="CCU - Recomp man aterro"/>
      <sheetName val="CCU - Tapa buraco"/>
      <sheetName val="CCU - Pint lig"/>
      <sheetName val="CCU - MBUQ"/>
      <sheetName val="CCU - Rem prof man"/>
      <sheetName val="CCU - Solo brita"/>
      <sheetName val="CCU - Imprimação"/>
      <sheetName val="CCU - Rem prof mec"/>
      <sheetName val="CCU - Limp ponte"/>
      <sheetName val="CCU - Caiação"/>
      <sheetName val="CCU - Micro 15 mm"/>
      <sheetName val="CCU - Fresagem cont"/>
      <sheetName val="CCU - Fresagem desc"/>
      <sheetName val="CCU - Cor def fres desc"/>
      <sheetName val="CCU - Cor def mist bet"/>
      <sheetName val="CCU - Recomp mec"/>
      <sheetName val="CCU - Recomp erosão"/>
      <sheetName val="CCU - Reg man taludes"/>
      <sheetName val="CCU - Cont solo-cimento"/>
      <sheetName val="CCU - Enr pedra arrum"/>
      <sheetName val="CCU - Enr pedra jog"/>
      <sheetName val="CCU - Concreto ciclópico"/>
      <sheetName val="CCU - Adubação hidro"/>
      <sheetName val="CCU - Aterro solo veg"/>
      <sheetName val="CCU - Man gram lanço"/>
      <sheetName val="CCU - Plantio mudas"/>
      <sheetName val="CCU - Reveg lanço"/>
      <sheetName val="CCU - Rev mudas"/>
      <sheetName val="CCU - Hidro"/>
      <sheetName val="CCU - Reciclagem"/>
      <sheetName val="CCU - Con asf"/>
      <sheetName val="CCU - Dem sarjeta"/>
      <sheetName val="CCU - Dem meio fio"/>
      <sheetName val="CCU - Forma"/>
      <sheetName val="CCU - Guia mad 8"/>
      <sheetName val="CCU - Gui mad 10"/>
      <sheetName val="CCU - Concreto 20 MPa"/>
      <sheetName val="CCU - Tunnel liner"/>
      <sheetName val="CCU - Conf. placa"/>
      <sheetName val="CCU - Cone"/>
      <sheetName val="CCU - Cilindro canal."/>
      <sheetName val="CCU - Tela plast"/>
      <sheetName val="CCU - Op. sinal."/>
      <sheetName val="CCU - Transp mat bet"/>
      <sheetName val="CCU - Transp basc 6 m³"/>
      <sheetName val="CCU - Transp basc 10 m³"/>
      <sheetName val="CCU - Transp carroc 4 t"/>
      <sheetName val="CCU - Transp carroc 9 t"/>
      <sheetName val="CCU - Transp carroc 15 t"/>
      <sheetName val="CCU - Transp mat rem"/>
      <sheetName val="CCU - Aquis e transp RR-1C"/>
      <sheetName val="CCU - Aquis e transp CM 30"/>
      <sheetName val="CCU - Aquis e transp RC-1C E"/>
      <sheetName val="AUX - Argamassa"/>
      <sheetName val="AUX - Concreto 20"/>
      <sheetName val="AUX - Obtenção grama"/>
      <sheetName val="AUX - Esc man"/>
      <sheetName val="AUX - Esc carga 1,53"/>
      <sheetName val="AUX - Esc carga 3,3"/>
      <sheetName val="AUX - Esc carga esc"/>
      <sheetName val="AUX - Pint elet"/>
      <sheetName val="AUX - Rec chapa"/>
      <sheetName val="AUX - Esc man tunn"/>
      <sheetName val="AUX - Ilum tunn"/>
      <sheetName val="AUX - Vent tunn"/>
      <sheetName val="AUX - Cavalo mec"/>
      <sheetName val="CCU"/>
      <sheetName val="AUX"/>
    </sheetNames>
    <sheetDataSet>
      <sheetData sheetId="0" refreshError="1"/>
      <sheetData sheetId="1" refreshError="1"/>
      <sheetData sheetId="2" refreshError="1"/>
      <sheetData sheetId="3" refreshError="1"/>
      <sheetData sheetId="4" refreshError="1"/>
      <sheetData sheetId="5" refreshError="1"/>
      <sheetData sheetId="6" refreshError="1">
        <row r="5">
          <cell r="A5" t="str">
            <v>CÓDIGO</v>
          </cell>
          <cell r="B5" t="str">
            <v>DESCRIÇÃO</v>
          </cell>
          <cell r="C5" t="str">
            <v>UNIDADE</v>
          </cell>
          <cell r="D5" t="str">
            <v>SALÁRIO</v>
          </cell>
          <cell r="E5" t="str">
            <v>ENCARGOS</v>
          </cell>
          <cell r="F5" t="str">
            <v>CUSTO UNITÁRIO</v>
          </cell>
        </row>
        <row r="6">
          <cell r="A6" t="str">
            <v>P9801</v>
          </cell>
          <cell r="B6" t="str">
            <v>Ajudante</v>
          </cell>
          <cell r="C6" t="str">
            <v>h</v>
          </cell>
          <cell r="D6">
            <v>5.9926000000000004</v>
          </cell>
          <cell r="E6">
            <v>1.698815</v>
          </cell>
          <cell r="F6">
            <v>16.172899999999998</v>
          </cell>
        </row>
        <row r="7">
          <cell r="A7" t="str">
            <v>P9802</v>
          </cell>
          <cell r="B7" t="str">
            <v>Ajudante especializado</v>
          </cell>
          <cell r="C7" t="str">
            <v>h</v>
          </cell>
          <cell r="D7">
            <v>7.1910999999999996</v>
          </cell>
          <cell r="E7">
            <v>1.6771430000000001</v>
          </cell>
          <cell r="F7">
            <v>19.2516</v>
          </cell>
        </row>
        <row r="8">
          <cell r="A8" t="str">
            <v>P9804</v>
          </cell>
          <cell r="B8" t="str">
            <v>Apontador</v>
          </cell>
          <cell r="C8" t="str">
            <v>mês</v>
          </cell>
          <cell r="D8">
            <v>1500.4</v>
          </cell>
          <cell r="E8">
            <v>1.2846930000000001</v>
          </cell>
          <cell r="F8">
            <v>3427.9533000000001</v>
          </cell>
        </row>
        <row r="9">
          <cell r="A9" t="str">
            <v>P9805</v>
          </cell>
          <cell r="B9" t="str">
            <v>Armador</v>
          </cell>
          <cell r="C9" t="str">
            <v>h</v>
          </cell>
          <cell r="D9">
            <v>7.1208999999999998</v>
          </cell>
          <cell r="E9">
            <v>1.6972229999999999</v>
          </cell>
          <cell r="F9">
            <v>19.206600000000002</v>
          </cell>
        </row>
        <row r="10">
          <cell r="A10" t="str">
            <v>P9806</v>
          </cell>
          <cell r="B10" t="str">
            <v>Auxiliar administrativo</v>
          </cell>
          <cell r="C10" t="str">
            <v>mês</v>
          </cell>
          <cell r="D10">
            <v>1601.2552000000001</v>
          </cell>
          <cell r="E10">
            <v>1.161292</v>
          </cell>
          <cell r="F10">
            <v>3460.78</v>
          </cell>
        </row>
        <row r="11">
          <cell r="A11" t="str">
            <v>P9807</v>
          </cell>
          <cell r="B11" t="str">
            <v>Bombeiro hidráulico</v>
          </cell>
          <cell r="C11" t="str">
            <v>h</v>
          </cell>
          <cell r="D11">
            <v>16.9968</v>
          </cell>
          <cell r="E11">
            <v>1.314578</v>
          </cell>
          <cell r="F11">
            <v>39.340400000000002</v>
          </cell>
        </row>
        <row r="12">
          <cell r="A12" t="str">
            <v>P9808</v>
          </cell>
          <cell r="B12" t="str">
            <v>Carpinteiro</v>
          </cell>
          <cell r="C12" t="str">
            <v>h</v>
          </cell>
          <cell r="D12">
            <v>6.9935999999999998</v>
          </cell>
          <cell r="E12">
            <v>1.585596</v>
          </cell>
          <cell r="F12">
            <v>18.082599999999999</v>
          </cell>
        </row>
        <row r="13">
          <cell r="A13" t="str">
            <v>P9809</v>
          </cell>
          <cell r="B13" t="str">
            <v>Encarregado administrativo</v>
          </cell>
          <cell r="C13" t="str">
            <v>mês</v>
          </cell>
          <cell r="D13">
            <v>2689.7932000000001</v>
          </cell>
          <cell r="E13">
            <v>1.0521670000000001</v>
          </cell>
          <cell r="F13">
            <v>5519.9048000000003</v>
          </cell>
        </row>
        <row r="14">
          <cell r="A14" t="str">
            <v>P9810</v>
          </cell>
          <cell r="B14" t="str">
            <v>Eletricista</v>
          </cell>
          <cell r="C14" t="str">
            <v>h</v>
          </cell>
          <cell r="D14">
            <v>8.2736999999999998</v>
          </cell>
          <cell r="E14">
            <v>1.6084849999999999</v>
          </cell>
          <cell r="F14">
            <v>21.581800000000001</v>
          </cell>
        </row>
        <row r="15">
          <cell r="A15" t="str">
            <v>P9811</v>
          </cell>
          <cell r="B15" t="str">
            <v>Encarregado especializado</v>
          </cell>
          <cell r="C15" t="str">
            <v>mês</v>
          </cell>
          <cell r="D15">
            <v>3943.4344000000001</v>
          </cell>
          <cell r="E15">
            <v>1.0224150000000001</v>
          </cell>
          <cell r="F15">
            <v>7975.2608</v>
          </cell>
        </row>
        <row r="16">
          <cell r="A16" t="str">
            <v>P9812</v>
          </cell>
          <cell r="B16" t="str">
            <v>Engenheiro</v>
          </cell>
          <cell r="C16" t="str">
            <v>mês</v>
          </cell>
          <cell r="D16">
            <v>11574.4337</v>
          </cell>
          <cell r="E16">
            <v>0.92955200000000004</v>
          </cell>
          <cell r="F16">
            <v>22333.471600000001</v>
          </cell>
        </row>
        <row r="17">
          <cell r="A17" t="str">
            <v>P9814</v>
          </cell>
          <cell r="B17" t="str">
            <v>Operacional</v>
          </cell>
          <cell r="C17" t="str">
            <v>mês</v>
          </cell>
          <cell r="D17">
            <v>1660.54</v>
          </cell>
          <cell r="E17">
            <v>1.0586260000000001</v>
          </cell>
          <cell r="F17">
            <v>3418.4308000000001</v>
          </cell>
        </row>
        <row r="18">
          <cell r="A18" t="str">
            <v>P9815</v>
          </cell>
          <cell r="B18" t="str">
            <v>Jardineiro</v>
          </cell>
          <cell r="C18" t="str">
            <v>h</v>
          </cell>
          <cell r="D18">
            <v>6.9629000000000003</v>
          </cell>
          <cell r="E18">
            <v>1.5680229999999999</v>
          </cell>
          <cell r="F18">
            <v>17.880800000000001</v>
          </cell>
        </row>
        <row r="19">
          <cell r="A19" t="str">
            <v>P9816</v>
          </cell>
          <cell r="B19" t="str">
            <v>Encarregado de mergulho</v>
          </cell>
          <cell r="C19" t="str">
            <v>mês</v>
          </cell>
          <cell r="D19">
            <v>4324.0712999999996</v>
          </cell>
          <cell r="E19">
            <v>1.0355190000000001</v>
          </cell>
          <cell r="F19">
            <v>9176.5311000000002</v>
          </cell>
        </row>
        <row r="20">
          <cell r="A20" t="str">
            <v>P9819</v>
          </cell>
          <cell r="B20" t="str">
            <v>Engenheiro supervisor</v>
          </cell>
          <cell r="C20" t="str">
            <v>mês</v>
          </cell>
          <cell r="D20">
            <v>11574.4337</v>
          </cell>
          <cell r="E20">
            <v>0.92955200000000004</v>
          </cell>
          <cell r="F20">
            <v>22333.471600000001</v>
          </cell>
        </row>
        <row r="21">
          <cell r="A21" t="str">
            <v>P9821</v>
          </cell>
          <cell r="B21" t="str">
            <v>Pedreiro</v>
          </cell>
          <cell r="C21" t="str">
            <v>h</v>
          </cell>
          <cell r="D21">
            <v>6.9557000000000002</v>
          </cell>
          <cell r="E21">
            <v>1.6647259999999999</v>
          </cell>
          <cell r="F21">
            <v>18.535</v>
          </cell>
        </row>
        <row r="22">
          <cell r="A22" t="str">
            <v>P9822</v>
          </cell>
          <cell r="B22" t="str">
            <v>Pintor</v>
          </cell>
          <cell r="C22" t="str">
            <v>h</v>
          </cell>
          <cell r="D22">
            <v>6.82</v>
          </cell>
          <cell r="E22">
            <v>1.5844100000000001</v>
          </cell>
          <cell r="F22">
            <v>17.625599999999999</v>
          </cell>
        </row>
        <row r="23">
          <cell r="A23" t="str">
            <v>P9823</v>
          </cell>
          <cell r="B23" t="str">
            <v>Serralheiro</v>
          </cell>
          <cell r="C23" t="str">
            <v>h</v>
          </cell>
          <cell r="D23">
            <v>6.82</v>
          </cell>
          <cell r="E23">
            <v>1.6447849999999999</v>
          </cell>
          <cell r="F23">
            <v>18.037400000000002</v>
          </cell>
        </row>
        <row r="24">
          <cell r="A24" t="str">
            <v>P9824</v>
          </cell>
          <cell r="B24" t="str">
            <v>Servente</v>
          </cell>
          <cell r="C24" t="str">
            <v>h</v>
          </cell>
          <cell r="D24">
            <v>5.18</v>
          </cell>
          <cell r="E24">
            <v>1.782378</v>
          </cell>
          <cell r="F24">
            <v>14.412699999999999</v>
          </cell>
        </row>
        <row r="25">
          <cell r="A25" t="str">
            <v>P9825</v>
          </cell>
          <cell r="B25" t="str">
            <v>Soldador</v>
          </cell>
          <cell r="C25" t="str">
            <v>h</v>
          </cell>
          <cell r="D25">
            <v>12.504099999999999</v>
          </cell>
          <cell r="E25">
            <v>1.4663839999999999</v>
          </cell>
          <cell r="F25">
            <v>30.8399</v>
          </cell>
        </row>
        <row r="26">
          <cell r="A26" t="str">
            <v>P9827</v>
          </cell>
          <cell r="B26" t="str">
            <v>Vigia</v>
          </cell>
          <cell r="C26" t="str">
            <v>mês</v>
          </cell>
          <cell r="D26">
            <v>1139.5999999999999</v>
          </cell>
          <cell r="E26">
            <v>1.5719719999999999</v>
          </cell>
          <cell r="F26">
            <v>3272.8991999999998</v>
          </cell>
        </row>
        <row r="27">
          <cell r="A27" t="str">
            <v>P9830</v>
          </cell>
          <cell r="B27" t="str">
            <v>Montador</v>
          </cell>
          <cell r="C27" t="str">
            <v>h</v>
          </cell>
          <cell r="D27">
            <v>11.7486</v>
          </cell>
          <cell r="E27">
            <v>1.4935909999999999</v>
          </cell>
          <cell r="F27">
            <v>29.296199999999999</v>
          </cell>
        </row>
        <row r="28">
          <cell r="A28" t="str">
            <v>P9833</v>
          </cell>
          <cell r="B28" t="str">
            <v>Auxiliar de laboratório</v>
          </cell>
          <cell r="C28" t="str">
            <v>mês</v>
          </cell>
          <cell r="D28">
            <v>1318.3631</v>
          </cell>
          <cell r="E28">
            <v>1.274167</v>
          </cell>
          <cell r="F28">
            <v>2998.1777999999999</v>
          </cell>
        </row>
        <row r="29">
          <cell r="A29" t="str">
            <v>P9835</v>
          </cell>
          <cell r="B29" t="str">
            <v>Perfurador de tubulão a ar comprimido com insalubridade</v>
          </cell>
          <cell r="C29" t="str">
            <v>h</v>
          </cell>
          <cell r="D29">
            <v>6.82</v>
          </cell>
          <cell r="E29">
            <v>1.9171860000000001</v>
          </cell>
          <cell r="F29">
            <v>21.598800000000001</v>
          </cell>
        </row>
        <row r="30">
          <cell r="A30" t="str">
            <v>P9836</v>
          </cell>
          <cell r="B30" t="str">
            <v>Geólogo</v>
          </cell>
          <cell r="C30" t="str">
            <v>h</v>
          </cell>
          <cell r="D30">
            <v>64.838300000000004</v>
          </cell>
          <cell r="E30">
            <v>1.2900180000000001</v>
          </cell>
          <cell r="F30">
            <v>148.48079999999999</v>
          </cell>
        </row>
        <row r="31">
          <cell r="A31" t="str">
            <v>P9837</v>
          </cell>
          <cell r="B31" t="str">
            <v>Oceanógrafo</v>
          </cell>
          <cell r="C31" t="str">
            <v>mês</v>
          </cell>
          <cell r="D31">
            <v>5216.3594000000003</v>
          </cell>
          <cell r="E31">
            <v>0.87866299999999997</v>
          </cell>
          <cell r="F31">
            <v>9799.7813000000006</v>
          </cell>
        </row>
        <row r="32">
          <cell r="A32" t="str">
            <v>P9840</v>
          </cell>
          <cell r="B32" t="str">
            <v>Encarregado geral</v>
          </cell>
          <cell r="C32" t="str">
            <v>mês</v>
          </cell>
          <cell r="D32">
            <v>5986.2601000000004</v>
          </cell>
          <cell r="E32">
            <v>0.97311300000000001</v>
          </cell>
          <cell r="F32">
            <v>11811.5676</v>
          </cell>
        </row>
        <row r="33">
          <cell r="A33" t="str">
            <v>P9842</v>
          </cell>
          <cell r="B33" t="str">
            <v>Faxineiro</v>
          </cell>
          <cell r="C33" t="str">
            <v>mês</v>
          </cell>
          <cell r="D33">
            <v>1139.5999999999999</v>
          </cell>
          <cell r="E33">
            <v>1.343521</v>
          </cell>
          <cell r="F33">
            <v>2670.6765</v>
          </cell>
        </row>
        <row r="34">
          <cell r="A34" t="str">
            <v>P9843</v>
          </cell>
          <cell r="B34" t="str">
            <v>Operador de equipamento leve</v>
          </cell>
          <cell r="C34" t="str">
            <v>h</v>
          </cell>
          <cell r="D34">
            <v>10.401199999999999</v>
          </cell>
          <cell r="E34">
            <v>1.531312</v>
          </cell>
          <cell r="F34">
            <v>26.328600000000002</v>
          </cell>
        </row>
        <row r="35">
          <cell r="A35" t="str">
            <v>P9844</v>
          </cell>
          <cell r="B35" t="str">
            <v>Capitão fluvial</v>
          </cell>
          <cell r="C35" t="str">
            <v>mês</v>
          </cell>
          <cell r="D35">
            <v>2191.2051000000001</v>
          </cell>
          <cell r="E35">
            <v>1.0772079999999999</v>
          </cell>
          <cell r="F35">
            <v>4551.5887000000002</v>
          </cell>
        </row>
        <row r="36">
          <cell r="A36" t="str">
            <v>P9845</v>
          </cell>
          <cell r="B36" t="str">
            <v>Operador de equipamento pesado</v>
          </cell>
          <cell r="C36" t="str">
            <v>h</v>
          </cell>
          <cell r="D36">
            <v>9.4670000000000005</v>
          </cell>
          <cell r="E36">
            <v>1.437624</v>
          </cell>
          <cell r="F36">
            <v>23.076899999999998</v>
          </cell>
        </row>
        <row r="37">
          <cell r="A37" t="str">
            <v>P9846</v>
          </cell>
          <cell r="B37" t="str">
            <v>Operador de equipamento especial</v>
          </cell>
          <cell r="C37" t="str">
            <v>h</v>
          </cell>
          <cell r="D37">
            <v>9.8506</v>
          </cell>
          <cell r="E37">
            <v>1.460331</v>
          </cell>
          <cell r="F37">
            <v>24.235700000000001</v>
          </cell>
        </row>
        <row r="38">
          <cell r="A38" t="str">
            <v>P9847</v>
          </cell>
          <cell r="B38" t="str">
            <v>Perfurador de tubulão</v>
          </cell>
          <cell r="C38" t="str">
            <v>h</v>
          </cell>
          <cell r="D38">
            <v>6.82</v>
          </cell>
          <cell r="E38">
            <v>1.6288370000000001</v>
          </cell>
          <cell r="F38">
            <v>17.928599999999999</v>
          </cell>
        </row>
        <row r="39">
          <cell r="A39" t="str">
            <v>P9849</v>
          </cell>
          <cell r="B39" t="str">
            <v>Condutor maquinista fluvial</v>
          </cell>
          <cell r="C39" t="str">
            <v>mês</v>
          </cell>
          <cell r="D39">
            <v>1937.2592999999999</v>
          </cell>
          <cell r="E39">
            <v>1.1566069999999999</v>
          </cell>
          <cell r="F39">
            <v>4177.9069</v>
          </cell>
        </row>
        <row r="40">
          <cell r="A40" t="str">
            <v>P9851</v>
          </cell>
          <cell r="B40" t="str">
            <v>Médico do trabalho</v>
          </cell>
          <cell r="C40" t="str">
            <v>mês</v>
          </cell>
          <cell r="D40">
            <v>12900.8025</v>
          </cell>
          <cell r="E40">
            <v>0.89281900000000003</v>
          </cell>
          <cell r="F40">
            <v>24418.883999999998</v>
          </cell>
        </row>
        <row r="41">
          <cell r="A41" t="str">
            <v>P9852</v>
          </cell>
          <cell r="B41" t="str">
            <v>Blaster</v>
          </cell>
          <cell r="C41" t="str">
            <v>h</v>
          </cell>
          <cell r="D41">
            <v>6.82</v>
          </cell>
          <cell r="E41">
            <v>1.9213480000000001</v>
          </cell>
          <cell r="F41">
            <v>21.9695</v>
          </cell>
        </row>
        <row r="42">
          <cell r="A42" t="str">
            <v>P9853</v>
          </cell>
          <cell r="B42" t="str">
            <v>Pré-marcador</v>
          </cell>
          <cell r="C42" t="str">
            <v>h</v>
          </cell>
          <cell r="D42">
            <v>5.9926000000000004</v>
          </cell>
          <cell r="E42">
            <v>1.6810229999999999</v>
          </cell>
          <cell r="F42">
            <v>16.066199999999998</v>
          </cell>
        </row>
        <row r="43">
          <cell r="A43" t="str">
            <v>P9855</v>
          </cell>
          <cell r="B43" t="str">
            <v>Marinheiro de máquinas</v>
          </cell>
          <cell r="C43" t="str">
            <v>mês</v>
          </cell>
          <cell r="D43">
            <v>2307.9294</v>
          </cell>
          <cell r="E43">
            <v>1.055078</v>
          </cell>
          <cell r="F43">
            <v>4742.9749000000002</v>
          </cell>
        </row>
        <row r="44">
          <cell r="A44" t="str">
            <v>P9857</v>
          </cell>
          <cell r="B44" t="str">
            <v>Marinheiro de convés</v>
          </cell>
          <cell r="C44" t="str">
            <v>mês</v>
          </cell>
          <cell r="D44">
            <v>1809.9663</v>
          </cell>
          <cell r="E44">
            <v>1.1584319999999999</v>
          </cell>
          <cell r="F44">
            <v>3906.6891000000001</v>
          </cell>
        </row>
        <row r="45">
          <cell r="A45" t="str">
            <v>P9858</v>
          </cell>
          <cell r="B45" t="str">
            <v>Laboratorista</v>
          </cell>
          <cell r="C45" t="str">
            <v>mês</v>
          </cell>
          <cell r="D45">
            <v>2148.0668000000001</v>
          </cell>
          <cell r="E45">
            <v>1.089032</v>
          </cell>
          <cell r="F45">
            <v>4487.3801999999996</v>
          </cell>
        </row>
        <row r="46">
          <cell r="A46" t="str">
            <v>P9859</v>
          </cell>
          <cell r="B46" t="str">
            <v>Trabalhador de via</v>
          </cell>
          <cell r="C46" t="str">
            <v>h</v>
          </cell>
          <cell r="D46">
            <v>5.18</v>
          </cell>
          <cell r="E46">
            <v>1.7921659999999999</v>
          </cell>
          <cell r="F46">
            <v>14.4634</v>
          </cell>
        </row>
        <row r="47">
          <cell r="A47" t="str">
            <v>P9860</v>
          </cell>
          <cell r="B47" t="str">
            <v>Mergulhador</v>
          </cell>
          <cell r="C47" t="str">
            <v>h</v>
          </cell>
          <cell r="D47">
            <v>8.4459</v>
          </cell>
          <cell r="E47">
            <v>1.7246170000000001</v>
          </cell>
          <cell r="F47">
            <v>24.715399999999999</v>
          </cell>
        </row>
        <row r="48">
          <cell r="A48" t="str">
            <v>P9861</v>
          </cell>
          <cell r="B48" t="str">
            <v>Selecionador de material pétreo</v>
          </cell>
          <cell r="C48" t="str">
            <v>h</v>
          </cell>
          <cell r="D48">
            <v>5.9926000000000004</v>
          </cell>
          <cell r="E48">
            <v>1.685457</v>
          </cell>
          <cell r="F48">
            <v>16.0928</v>
          </cell>
        </row>
        <row r="49">
          <cell r="A49" t="str">
            <v>P9864</v>
          </cell>
          <cell r="B49" t="str">
            <v>Engenheiro de segurança do trabalho</v>
          </cell>
          <cell r="C49" t="str">
            <v>mês</v>
          </cell>
          <cell r="D49">
            <v>10641.3572</v>
          </cell>
          <cell r="E49">
            <v>0.97503300000000004</v>
          </cell>
          <cell r="F49">
            <v>21017.031599999998</v>
          </cell>
        </row>
        <row r="50">
          <cell r="A50" t="str">
            <v>P9865</v>
          </cell>
          <cell r="B50" t="str">
            <v>Técnico em enfermagem</v>
          </cell>
          <cell r="C50" t="str">
            <v>mês</v>
          </cell>
          <cell r="D50">
            <v>3407.6242000000002</v>
          </cell>
          <cell r="E50">
            <v>1.0033240000000001</v>
          </cell>
          <cell r="F50">
            <v>6826.5753000000004</v>
          </cell>
        </row>
        <row r="51">
          <cell r="A51" t="str">
            <v>P9866</v>
          </cell>
          <cell r="B51" t="str">
            <v>Motorista de caminhão</v>
          </cell>
          <cell r="C51" t="str">
            <v>h</v>
          </cell>
          <cell r="D51">
            <v>8.3465000000000007</v>
          </cell>
          <cell r="E51">
            <v>1.485989</v>
          </cell>
          <cell r="F51">
            <v>20.749300000000002</v>
          </cell>
        </row>
        <row r="52">
          <cell r="A52" t="str">
            <v>P9867</v>
          </cell>
          <cell r="B52" t="str">
            <v>Técnico especializado</v>
          </cell>
          <cell r="C52" t="str">
            <v>mês</v>
          </cell>
          <cell r="D52">
            <v>3984.8816000000002</v>
          </cell>
          <cell r="E52">
            <v>0.96304100000000004</v>
          </cell>
          <cell r="F52">
            <v>7822.4858999999997</v>
          </cell>
        </row>
        <row r="53">
          <cell r="A53" t="str">
            <v>P9869</v>
          </cell>
          <cell r="B53" t="str">
            <v>Encarregado de obras de artes especiais</v>
          </cell>
          <cell r="C53" t="str">
            <v>mês</v>
          </cell>
          <cell r="D53">
            <v>3943.4344000000001</v>
          </cell>
          <cell r="E53">
            <v>1.0224150000000001</v>
          </cell>
          <cell r="F53">
            <v>7975.2608</v>
          </cell>
        </row>
        <row r="54">
          <cell r="A54" t="str">
            <v>P9870</v>
          </cell>
          <cell r="B54" t="str">
            <v>Motorista de veículo leve</v>
          </cell>
          <cell r="C54" t="str">
            <v>h</v>
          </cell>
          <cell r="D54">
            <v>7.1920000000000002</v>
          </cell>
          <cell r="E54">
            <v>1.650104</v>
          </cell>
          <cell r="F54">
            <v>19.0595</v>
          </cell>
        </row>
        <row r="55">
          <cell r="A55" t="str">
            <v>P9871</v>
          </cell>
          <cell r="B55" t="str">
            <v>Motorista de veículo especial</v>
          </cell>
          <cell r="C55" t="str">
            <v>h</v>
          </cell>
          <cell r="D55">
            <v>6.82</v>
          </cell>
          <cell r="E55">
            <v>1.567704</v>
          </cell>
          <cell r="F55">
            <v>17.511700000000001</v>
          </cell>
        </row>
        <row r="56">
          <cell r="A56" t="str">
            <v>P9875</v>
          </cell>
          <cell r="B56" t="str">
            <v>Encarregado de turma</v>
          </cell>
          <cell r="C56" t="str">
            <v>mês</v>
          </cell>
          <cell r="D56">
            <v>2291.2402000000002</v>
          </cell>
          <cell r="E56">
            <v>1.126595</v>
          </cell>
          <cell r="F56">
            <v>4872.5398999999998</v>
          </cell>
        </row>
        <row r="57">
          <cell r="A57" t="str">
            <v>P9876</v>
          </cell>
          <cell r="B57" t="str">
            <v>Técnico de segurança do trabalho</v>
          </cell>
          <cell r="C57" t="str">
            <v>mês</v>
          </cell>
          <cell r="D57">
            <v>3093.2707</v>
          </cell>
          <cell r="E57">
            <v>1.0713999999999999</v>
          </cell>
          <cell r="F57">
            <v>6407.4008999999996</v>
          </cell>
        </row>
        <row r="58">
          <cell r="A58" t="str">
            <v>P9878</v>
          </cell>
          <cell r="B58" t="str">
            <v>Secretária</v>
          </cell>
          <cell r="C58" t="str">
            <v>mês</v>
          </cell>
          <cell r="D58">
            <v>1469.4231</v>
          </cell>
          <cell r="E58">
            <v>1.1912929999999999</v>
          </cell>
          <cell r="F58">
            <v>3219.9364999999998</v>
          </cell>
        </row>
        <row r="59">
          <cell r="A59" t="str">
            <v>P9880</v>
          </cell>
          <cell r="B59" t="str">
            <v>Piloto fluvial</v>
          </cell>
          <cell r="C59" t="str">
            <v>mês</v>
          </cell>
          <cell r="D59">
            <v>2345.2199999999998</v>
          </cell>
          <cell r="E59">
            <v>1.120989</v>
          </cell>
          <cell r="F59">
            <v>4974.1858000000002</v>
          </cell>
        </row>
        <row r="60">
          <cell r="A60" t="str">
            <v>P9883</v>
          </cell>
          <cell r="B60" t="str">
            <v>Chefe do setor administrativo</v>
          </cell>
          <cell r="C60" t="str">
            <v>mês</v>
          </cell>
          <cell r="D60">
            <v>3436.7529</v>
          </cell>
          <cell r="E60">
            <v>0.93692200000000003</v>
          </cell>
          <cell r="F60">
            <v>6656.7223000000004</v>
          </cell>
        </row>
        <row r="61">
          <cell r="A61" t="str">
            <v>P9884</v>
          </cell>
          <cell r="B61" t="str">
            <v>Encarregado de terraplenagem</v>
          </cell>
          <cell r="C61" t="str">
            <v>mês</v>
          </cell>
          <cell r="D61">
            <v>3943.4344000000001</v>
          </cell>
          <cell r="E61">
            <v>1.0224150000000001</v>
          </cell>
          <cell r="F61">
            <v>7975.2608</v>
          </cell>
        </row>
        <row r="62">
          <cell r="A62" t="str">
            <v>P9885</v>
          </cell>
          <cell r="B62" t="str">
            <v>Frentista de túnel</v>
          </cell>
          <cell r="C62" t="str">
            <v>h</v>
          </cell>
          <cell r="D62">
            <v>5.9926000000000004</v>
          </cell>
          <cell r="E62">
            <v>1.728567</v>
          </cell>
          <cell r="F62">
            <v>16.351199999999999</v>
          </cell>
        </row>
        <row r="63">
          <cell r="A63" t="str">
            <v>P9891</v>
          </cell>
          <cell r="B63" t="str">
            <v>Engenheiro mecânico</v>
          </cell>
          <cell r="C63" t="str">
            <v>mês</v>
          </cell>
          <cell r="D63">
            <v>14132.695299999999</v>
          </cell>
          <cell r="E63">
            <v>0.90718600000000005</v>
          </cell>
          <cell r="F63">
            <v>26953.678599999999</v>
          </cell>
        </row>
        <row r="64">
          <cell r="A64" t="str">
            <v>P9892</v>
          </cell>
          <cell r="B64" t="str">
            <v>Auxiliar de blaster</v>
          </cell>
          <cell r="C64" t="str">
            <v>h</v>
          </cell>
          <cell r="D64">
            <v>5.9926000000000004</v>
          </cell>
          <cell r="E64">
            <v>2.0658729999999998</v>
          </cell>
          <cell r="F64">
            <v>20.170300000000001</v>
          </cell>
        </row>
        <row r="65">
          <cell r="A65" t="str">
            <v>P9893</v>
          </cell>
          <cell r="B65" t="str">
            <v>Encarregado de pavimentação</v>
          </cell>
          <cell r="C65" t="str">
            <v>mês</v>
          </cell>
          <cell r="D65">
            <v>3943.4344000000001</v>
          </cell>
          <cell r="E65">
            <v>1.0224150000000001</v>
          </cell>
          <cell r="F65">
            <v>7975.2608</v>
          </cell>
        </row>
        <row r="66">
          <cell r="A66" t="str">
            <v>P9896</v>
          </cell>
          <cell r="B66" t="str">
            <v>Porteiro</v>
          </cell>
          <cell r="C66" t="str">
            <v>mês</v>
          </cell>
          <cell r="D66">
            <v>1365.6464000000001</v>
          </cell>
          <cell r="E66">
            <v>1.2854479999999999</v>
          </cell>
          <cell r="F66">
            <v>3121.1138000000001</v>
          </cell>
        </row>
        <row r="67">
          <cell r="A67" t="str">
            <v>P9897</v>
          </cell>
          <cell r="B67" t="str">
            <v>Técnico de meio ambiente</v>
          </cell>
          <cell r="C67" t="str">
            <v>mês</v>
          </cell>
          <cell r="D67">
            <v>3958.4607999999998</v>
          </cell>
          <cell r="E67">
            <v>1.053401</v>
          </cell>
          <cell r="F67">
            <v>8128.3073000000004</v>
          </cell>
        </row>
        <row r="68">
          <cell r="A68" t="str">
            <v>P9901</v>
          </cell>
          <cell r="B68" t="str">
            <v>Encarregado de superestrutura ferroviária</v>
          </cell>
          <cell r="C68" t="str">
            <v>mês</v>
          </cell>
          <cell r="D68">
            <v>3943.4344000000001</v>
          </cell>
          <cell r="E68">
            <v>1.0224150000000001</v>
          </cell>
          <cell r="F68">
            <v>7975.2608</v>
          </cell>
        </row>
        <row r="69">
          <cell r="A69" t="str">
            <v>P9903</v>
          </cell>
          <cell r="B69" t="str">
            <v>Auxiliar técnico</v>
          </cell>
          <cell r="C69" t="str">
            <v>mês</v>
          </cell>
          <cell r="D69">
            <v>1976.6583000000001</v>
          </cell>
          <cell r="E69">
            <v>1.102805</v>
          </cell>
          <cell r="F69">
            <v>4156.5268999999998</v>
          </cell>
        </row>
        <row r="70">
          <cell r="A70" t="str">
            <v>P9907</v>
          </cell>
          <cell r="B70" t="str">
            <v>Comandante de longo curso</v>
          </cell>
          <cell r="C70" t="str">
            <v>mês</v>
          </cell>
          <cell r="D70">
            <v>7456.1630999999998</v>
          </cell>
          <cell r="E70">
            <v>0.91371000000000002</v>
          </cell>
          <cell r="F70">
            <v>14268.933800000001</v>
          </cell>
        </row>
        <row r="71">
          <cell r="A71" t="str">
            <v>P9908</v>
          </cell>
          <cell r="B71" t="str">
            <v>Imediato</v>
          </cell>
          <cell r="C71" t="str">
            <v>mês</v>
          </cell>
          <cell r="D71">
            <v>8279.9092000000001</v>
          </cell>
          <cell r="E71">
            <v>0.91849400000000003</v>
          </cell>
          <cell r="F71">
            <v>15884.956099999999</v>
          </cell>
        </row>
        <row r="72">
          <cell r="A72" t="str">
            <v>P9909</v>
          </cell>
          <cell r="B72" t="str">
            <v>Oficial de náutica</v>
          </cell>
          <cell r="C72" t="str">
            <v>mês</v>
          </cell>
          <cell r="D72">
            <v>7419.23</v>
          </cell>
          <cell r="E72">
            <v>0.93582799999999999</v>
          </cell>
          <cell r="F72">
            <v>14362.3531</v>
          </cell>
        </row>
        <row r="73">
          <cell r="A73" t="str">
            <v>P9910</v>
          </cell>
          <cell r="B73" t="str">
            <v>Oficial de máquinas</v>
          </cell>
          <cell r="C73" t="str">
            <v>mês</v>
          </cell>
          <cell r="D73">
            <v>7902.1045000000004</v>
          </cell>
          <cell r="E73">
            <v>0.87234800000000001</v>
          </cell>
          <cell r="F73">
            <v>14795.4895</v>
          </cell>
        </row>
        <row r="74">
          <cell r="A74" t="str">
            <v>P9913</v>
          </cell>
          <cell r="B74" t="str">
            <v>Draguista</v>
          </cell>
          <cell r="C74" t="str">
            <v>mês</v>
          </cell>
          <cell r="D74">
            <v>1419.049</v>
          </cell>
          <cell r="E74">
            <v>1.172261</v>
          </cell>
          <cell r="F74">
            <v>3082.5446999999999</v>
          </cell>
        </row>
        <row r="75">
          <cell r="A75" t="str">
            <v>P9916</v>
          </cell>
          <cell r="B75" t="str">
            <v>Encarregado de conservação rodoviária</v>
          </cell>
          <cell r="C75" t="str">
            <v>mês</v>
          </cell>
          <cell r="D75">
            <v>3943.4344000000001</v>
          </cell>
          <cell r="E75">
            <v>1.0224150000000001</v>
          </cell>
          <cell r="F75">
            <v>7975.2608</v>
          </cell>
        </row>
        <row r="76">
          <cell r="A76" t="str">
            <v>P9920</v>
          </cell>
          <cell r="B76" t="str">
            <v>Mestre fluvial</v>
          </cell>
          <cell r="C76" t="str">
            <v>mês</v>
          </cell>
          <cell r="D76">
            <v>2191.2051000000001</v>
          </cell>
          <cell r="E76">
            <v>1.0772079999999999</v>
          </cell>
          <cell r="F76">
            <v>4551.5887000000002</v>
          </cell>
        </row>
        <row r="77">
          <cell r="A77" t="str">
            <v>P9923</v>
          </cell>
          <cell r="B77" t="str">
            <v>Mergulhador com periculosidade</v>
          </cell>
          <cell r="C77" t="str">
            <v>h</v>
          </cell>
          <cell r="D77">
            <v>8.4459</v>
          </cell>
          <cell r="E77">
            <v>1.8379019999999999</v>
          </cell>
          <cell r="F77">
            <v>26.502400000000002</v>
          </cell>
        </row>
        <row r="78">
          <cell r="A78" t="str">
            <v>P9927</v>
          </cell>
          <cell r="B78" t="str">
            <v>Frentista de túnel com periculosidade</v>
          </cell>
          <cell r="C78" t="str">
            <v>h</v>
          </cell>
          <cell r="D78">
            <v>5.9926000000000004</v>
          </cell>
          <cell r="E78">
            <v>2.074862</v>
          </cell>
          <cell r="F78">
            <v>20.2241</v>
          </cell>
        </row>
        <row r="79">
          <cell r="A79" t="str">
            <v>P9928</v>
          </cell>
          <cell r="B79" t="str">
            <v>Servente com periculosidade</v>
          </cell>
          <cell r="C79" t="str">
            <v>h</v>
          </cell>
          <cell r="D79">
            <v>5.18</v>
          </cell>
          <cell r="E79">
            <v>2.1286740000000002</v>
          </cell>
          <cell r="F79">
            <v>17.7605</v>
          </cell>
        </row>
        <row r="80">
          <cell r="A80" t="str">
            <v>P9929</v>
          </cell>
          <cell r="B80" t="str">
            <v>Bombeiro hidráulico com periculosidade</v>
          </cell>
          <cell r="C80" t="str">
            <v>h</v>
          </cell>
          <cell r="D80">
            <v>16.9968</v>
          </cell>
          <cell r="E80">
            <v>1.641672</v>
          </cell>
          <cell r="F80">
            <v>49.999000000000002</v>
          </cell>
        </row>
        <row r="81">
          <cell r="A81" t="str">
            <v>P9930</v>
          </cell>
          <cell r="B81" t="str">
            <v>Eletricista com periculosidade</v>
          </cell>
          <cell r="C81" t="str">
            <v>h</v>
          </cell>
          <cell r="D81">
            <v>8.2736999999999998</v>
          </cell>
          <cell r="E81">
            <v>1.9624029999999999</v>
          </cell>
          <cell r="F81">
            <v>26.992100000000001</v>
          </cell>
        </row>
        <row r="82">
          <cell r="A82" t="str">
            <v>P9932</v>
          </cell>
          <cell r="B82" t="str">
            <v>Operador de equipamento pesado com periculosidade</v>
          </cell>
          <cell r="C82" t="str">
            <v>h</v>
          </cell>
          <cell r="D82">
            <v>9.4670000000000005</v>
          </cell>
          <cell r="E82">
            <v>1.7687200000000001</v>
          </cell>
          <cell r="F82">
            <v>29.051500000000001</v>
          </cell>
        </row>
        <row r="83">
          <cell r="A83" t="str">
            <v>P9934</v>
          </cell>
          <cell r="B83" t="str">
            <v>Motorista de veículo especial com periculosidade</v>
          </cell>
          <cell r="C83" t="str">
            <v>h</v>
          </cell>
          <cell r="D83">
            <v>6.82</v>
          </cell>
          <cell r="E83">
            <v>1.9039790000000001</v>
          </cell>
          <cell r="F83">
            <v>21.851099999999999</v>
          </cell>
        </row>
        <row r="84">
          <cell r="A84" t="str">
            <v>P9938</v>
          </cell>
          <cell r="B84" t="str">
            <v>Operador de equipamento leve com periculosidade</v>
          </cell>
          <cell r="C84" t="str">
            <v>h</v>
          </cell>
          <cell r="D84">
            <v>10.401199999999999</v>
          </cell>
          <cell r="E84">
            <v>1.9011009999999999</v>
          </cell>
          <cell r="F84">
            <v>33.295200000000001</v>
          </cell>
        </row>
        <row r="85">
          <cell r="A85" t="str">
            <v>P9939</v>
          </cell>
          <cell r="B85" t="str">
            <v>Operador de equipamento leve com insalubridade</v>
          </cell>
          <cell r="C85" t="str">
            <v>h</v>
          </cell>
          <cell r="D85">
            <v>10.401199999999999</v>
          </cell>
          <cell r="E85">
            <v>1.7332069999999999</v>
          </cell>
          <cell r="F85">
            <v>30.132200000000001</v>
          </cell>
        </row>
        <row r="86">
          <cell r="A86" t="str">
            <v>P9940</v>
          </cell>
          <cell r="B86" t="str">
            <v>Piloto fluvial com periculosidade</v>
          </cell>
          <cell r="C86" t="str">
            <v>h</v>
          </cell>
          <cell r="D86">
            <v>10.6601</v>
          </cell>
          <cell r="E86">
            <v>2.2429969999999999</v>
          </cell>
          <cell r="F86">
            <v>37.768700000000003</v>
          </cell>
        </row>
        <row r="87">
          <cell r="A87" t="str">
            <v>P9941</v>
          </cell>
          <cell r="B87" t="str">
            <v>Mestre fluvial com periculosidade</v>
          </cell>
          <cell r="C87" t="str">
            <v>h</v>
          </cell>
          <cell r="D87">
            <v>9.9600000000000009</v>
          </cell>
          <cell r="E87">
            <v>2.1602790000000001</v>
          </cell>
          <cell r="F87">
            <v>34.464300000000001</v>
          </cell>
        </row>
        <row r="88">
          <cell r="A88" t="str">
            <v>P9942</v>
          </cell>
          <cell r="B88" t="str">
            <v>Marinheiro de convés com periculosidade</v>
          </cell>
          <cell r="C88" t="str">
            <v>h</v>
          </cell>
          <cell r="D88">
            <v>8.2271000000000001</v>
          </cell>
          <cell r="E88">
            <v>2.2769949999999999</v>
          </cell>
          <cell r="F88">
            <v>29.4282</v>
          </cell>
        </row>
        <row r="89">
          <cell r="A89" t="str">
            <v>P9943</v>
          </cell>
          <cell r="B89" t="str">
            <v>Técnico de batimetria com periculosidade</v>
          </cell>
          <cell r="C89" t="str">
            <v>h</v>
          </cell>
          <cell r="D89">
            <v>12.6996</v>
          </cell>
          <cell r="E89">
            <v>2.054338</v>
          </cell>
          <cell r="F89">
            <v>42.598700000000001</v>
          </cell>
        </row>
        <row r="90">
          <cell r="A90" t="str">
            <v>P9944</v>
          </cell>
          <cell r="B90" t="str">
            <v>Operador de equipamento especial com periculosidade</v>
          </cell>
          <cell r="C90" t="str">
            <v>h</v>
          </cell>
          <cell r="D90">
            <v>9.8506</v>
          </cell>
          <cell r="E90">
            <v>1.8067550000000001</v>
          </cell>
          <cell r="F90">
            <v>30.603400000000001</v>
          </cell>
        </row>
        <row r="91">
          <cell r="A91" t="str">
            <v>P9945</v>
          </cell>
          <cell r="B91" t="str">
            <v>Draguista com periculosidade</v>
          </cell>
          <cell r="C91" t="str">
            <v>h</v>
          </cell>
          <cell r="D91">
            <v>6.4501999999999997</v>
          </cell>
          <cell r="E91">
            <v>2.263868</v>
          </cell>
          <cell r="F91">
            <v>22.9876</v>
          </cell>
        </row>
        <row r="92">
          <cell r="A92" t="str">
            <v>P9946</v>
          </cell>
          <cell r="B92" t="str">
            <v>Engenheiro auxiliar</v>
          </cell>
          <cell r="C92" t="str">
            <v>mês</v>
          </cell>
          <cell r="D92">
            <v>8788.4509999999991</v>
          </cell>
          <cell r="E92">
            <v>0.94433400000000001</v>
          </cell>
          <cell r="F92">
            <v>17087.684000000001</v>
          </cell>
        </row>
        <row r="93">
          <cell r="A93" t="str">
            <v>P9947</v>
          </cell>
          <cell r="B93" t="str">
            <v>Técnico florestal</v>
          </cell>
          <cell r="C93" t="str">
            <v>mês</v>
          </cell>
          <cell r="D93">
            <v>3958.4607999999998</v>
          </cell>
          <cell r="E93">
            <v>1.053401</v>
          </cell>
          <cell r="F93">
            <v>8128.3073000000004</v>
          </cell>
        </row>
        <row r="94">
          <cell r="A94" t="str">
            <v>P9948</v>
          </cell>
          <cell r="B94" t="str">
            <v>Motorista de veículo leve - mensalista</v>
          </cell>
          <cell r="C94" t="str">
            <v>mês</v>
          </cell>
          <cell r="D94">
            <v>1582.2367999999999</v>
          </cell>
          <cell r="E94">
            <v>1.200958</v>
          </cell>
          <cell r="F94">
            <v>3482.4367000000002</v>
          </cell>
        </row>
        <row r="95">
          <cell r="A95" t="str">
            <v>P9949</v>
          </cell>
          <cell r="B95" t="str">
            <v>Topógrafo</v>
          </cell>
          <cell r="C95" t="str">
            <v>mês</v>
          </cell>
          <cell r="D95">
            <v>2194.4050000000002</v>
          </cell>
          <cell r="E95">
            <v>1.127067</v>
          </cell>
          <cell r="F95">
            <v>4667.6463999999996</v>
          </cell>
        </row>
        <row r="96">
          <cell r="A96" t="str">
            <v>P9950</v>
          </cell>
          <cell r="B96" t="str">
            <v>Auxiliar de topografia</v>
          </cell>
          <cell r="C96" t="str">
            <v>mês</v>
          </cell>
          <cell r="D96">
            <v>1318.3631</v>
          </cell>
          <cell r="E96">
            <v>1.2836650000000001</v>
          </cell>
          <cell r="F96">
            <v>3010.6995999999999</v>
          </cell>
        </row>
        <row r="97">
          <cell r="A97" t="str">
            <v>P9951</v>
          </cell>
          <cell r="B97" t="str">
            <v>Médico de câmara hiperbárica</v>
          </cell>
          <cell r="C97" t="str">
            <v>mês</v>
          </cell>
          <cell r="D97">
            <v>12900.8025</v>
          </cell>
          <cell r="E97">
            <v>0.91755200000000003</v>
          </cell>
          <cell r="F97">
            <v>25112.753700000001</v>
          </cell>
        </row>
        <row r="98">
          <cell r="A98" t="str">
            <v>P9952</v>
          </cell>
          <cell r="B98" t="str">
            <v>Pedreiro - mensalista</v>
          </cell>
          <cell r="C98" t="str">
            <v>mês</v>
          </cell>
          <cell r="D98">
            <v>1530.2605000000001</v>
          </cell>
          <cell r="E98">
            <v>1.2131019999999999</v>
          </cell>
          <cell r="F98">
            <v>3386.6224999999999</v>
          </cell>
        </row>
        <row r="99">
          <cell r="A99" t="str">
            <v>P9953</v>
          </cell>
          <cell r="B99" t="str">
            <v>Eletricista - mensalista</v>
          </cell>
          <cell r="C99" t="str">
            <v>mês</v>
          </cell>
          <cell r="D99">
            <v>1820.2176999999999</v>
          </cell>
          <cell r="E99">
            <v>1.1663939999999999</v>
          </cell>
          <cell r="F99">
            <v>3943.3087</v>
          </cell>
        </row>
        <row r="100">
          <cell r="A100" t="str">
            <v>P9954</v>
          </cell>
          <cell r="B100" t="str">
            <v>Servente - mensalista</v>
          </cell>
          <cell r="C100" t="str">
            <v>mês</v>
          </cell>
          <cell r="D100">
            <v>1139.5999999999999</v>
          </cell>
          <cell r="E100">
            <v>1.3108150000000001</v>
          </cell>
          <cell r="F100">
            <v>2633.4047</v>
          </cell>
        </row>
        <row r="101">
          <cell r="A101" t="str">
            <v>P9955</v>
          </cell>
          <cell r="B101" t="str">
            <v>Engenheiro chefe</v>
          </cell>
          <cell r="C101" t="str">
            <v>mês</v>
          </cell>
          <cell r="D101">
            <v>16707.906200000001</v>
          </cell>
          <cell r="E101">
            <v>0.91522499999999996</v>
          </cell>
          <cell r="F101">
            <v>31999.399600000001</v>
          </cell>
        </row>
        <row r="102">
          <cell r="A102" t="str">
            <v>P9972</v>
          </cell>
          <cell r="B102" t="str">
            <v>Técnico de batimetria</v>
          </cell>
          <cell r="C102" t="str">
            <v>mês</v>
          </cell>
          <cell r="D102">
            <v>2793.9036000000001</v>
          </cell>
          <cell r="E102">
            <v>1.0016119999999999</v>
          </cell>
          <cell r="F102">
            <v>5592.3109000000004</v>
          </cell>
        </row>
        <row r="103">
          <cell r="A103" t="str">
            <v>P9956</v>
          </cell>
          <cell r="B103" t="str">
            <v>Motorista de caminhão com periculosidade</v>
          </cell>
          <cell r="C103" t="str">
            <v>h</v>
          </cell>
          <cell r="D103">
            <v>8.3465000000000007</v>
          </cell>
          <cell r="E103">
            <v>1.8222640000000001</v>
          </cell>
          <cell r="F103">
            <v>26.059899999999999</v>
          </cell>
        </row>
      </sheetData>
      <sheetData sheetId="7" refreshError="1">
        <row r="5">
          <cell r="A5" t="str">
            <v>CÓDIGO</v>
          </cell>
          <cell r="B5" t="str">
            <v>DESCRIÇÃO</v>
          </cell>
          <cell r="C5" t="str">
            <v>VALOR DE AQUISIÇÃO (R$)</v>
          </cell>
          <cell r="D5" t="str">
            <v>DEPRECIAÇÃO (R$/h)</v>
          </cell>
          <cell r="E5" t="str">
            <v>OPORTUNIDADE DE CAPITAL (R$/h)</v>
          </cell>
          <cell r="F5" t="str">
            <v>SEGUROS E IMPOSTOS (R$/h)</v>
          </cell>
          <cell r="G5" t="str">
            <v>MANUTENÇÃO (R$/h)</v>
          </cell>
          <cell r="H5" t="str">
            <v>OPERAÇÃO (R$/h)</v>
          </cell>
          <cell r="I5" t="str">
            <v>MÃO DE OBRA DE OPERAÇÃO (R$/h)</v>
          </cell>
          <cell r="J5" t="str">
            <v>CUSTO PRODUTIVO (R$/h)</v>
          </cell>
          <cell r="K5" t="str">
            <v>CUSTO IMPRODUTIVO (R$/h)</v>
          </cell>
        </row>
        <row r="6">
          <cell r="A6" t="str">
            <v>E9001</v>
          </cell>
          <cell r="B6" t="str">
            <v>Conjunto vibratório para tubos de concreto com encaixe PB e 3 jogos de formas - D = 60 cm - 2,2 kW</v>
          </cell>
          <cell r="C6">
            <v>57494.706100000003</v>
          </cell>
          <cell r="D6">
            <v>7.6660000000000004</v>
          </cell>
          <cell r="E6">
            <v>1.7248000000000001</v>
          </cell>
          <cell r="F6">
            <v>0</v>
          </cell>
          <cell r="G6">
            <v>5.7495000000000003</v>
          </cell>
          <cell r="H6">
            <v>0</v>
          </cell>
          <cell r="I6">
            <v>0</v>
          </cell>
          <cell r="J6">
            <v>15.1403</v>
          </cell>
          <cell r="K6">
            <v>9.3908000000000005</v>
          </cell>
        </row>
        <row r="7">
          <cell r="A7" t="str">
            <v>E9002</v>
          </cell>
          <cell r="B7" t="str">
            <v>Conjunto vibratório para tubos de concreto com encaixe PB e 3 jogos de formas - D = 80 cm - 2,2 Kw</v>
          </cell>
          <cell r="C7">
            <v>63586.900199999996</v>
          </cell>
          <cell r="D7">
            <v>8.4783000000000008</v>
          </cell>
          <cell r="E7">
            <v>1.9076</v>
          </cell>
          <cell r="F7">
            <v>0</v>
          </cell>
          <cell r="G7">
            <v>6.3586999999999998</v>
          </cell>
          <cell r="H7">
            <v>0</v>
          </cell>
          <cell r="I7">
            <v>0</v>
          </cell>
          <cell r="J7">
            <v>16.744599999999998</v>
          </cell>
          <cell r="K7">
            <v>10.385899999999999</v>
          </cell>
        </row>
        <row r="8">
          <cell r="A8" t="str">
            <v>E9003</v>
          </cell>
          <cell r="B8" t="str">
            <v>Conjunto vibratório para tubos de concreto com encaixe PB e 3 jogos de formas - D = 100 cm - 2,2 kW</v>
          </cell>
          <cell r="C8">
            <v>64644.506600000001</v>
          </cell>
          <cell r="D8">
            <v>8.6193000000000008</v>
          </cell>
          <cell r="E8">
            <v>1.9393</v>
          </cell>
          <cell r="F8">
            <v>0</v>
          </cell>
          <cell r="G8">
            <v>6.4645000000000001</v>
          </cell>
          <cell r="H8">
            <v>0</v>
          </cell>
          <cell r="I8">
            <v>0</v>
          </cell>
          <cell r="J8">
            <v>17.023099999999999</v>
          </cell>
          <cell r="K8">
            <v>10.5586</v>
          </cell>
        </row>
        <row r="9">
          <cell r="A9" t="str">
            <v>E9004</v>
          </cell>
          <cell r="B9" t="str">
            <v>Conjunto vibratório para tubos de concreto com encaixe PB e 3 jogos de formas - D = 120 cm - 2,2 kW</v>
          </cell>
          <cell r="C9">
            <v>68327.710399999996</v>
          </cell>
          <cell r="D9">
            <v>9.1104000000000003</v>
          </cell>
          <cell r="E9">
            <v>2.0497999999999998</v>
          </cell>
          <cell r="F9">
            <v>0</v>
          </cell>
          <cell r="G9">
            <v>6.8327999999999998</v>
          </cell>
          <cell r="H9">
            <v>0</v>
          </cell>
          <cell r="I9">
            <v>0</v>
          </cell>
          <cell r="J9">
            <v>17.992999999999999</v>
          </cell>
          <cell r="K9">
            <v>11.1602</v>
          </cell>
        </row>
        <row r="10">
          <cell r="A10" t="str">
            <v>E9005</v>
          </cell>
          <cell r="B10" t="str">
            <v>Conjunto vibratório para tubos de concreto com encaixe PB e 3 jogos de formas - D = 150 cm - 2,2 kW</v>
          </cell>
          <cell r="C10">
            <v>69181.659</v>
          </cell>
          <cell r="D10">
            <v>9.2241999999999997</v>
          </cell>
          <cell r="E10">
            <v>2.0754000000000001</v>
          </cell>
          <cell r="F10">
            <v>0</v>
          </cell>
          <cell r="G10">
            <v>6.9181999999999997</v>
          </cell>
          <cell r="H10">
            <v>0</v>
          </cell>
          <cell r="I10">
            <v>0</v>
          </cell>
          <cell r="J10">
            <v>18.2178</v>
          </cell>
          <cell r="K10">
            <v>11.2996</v>
          </cell>
        </row>
        <row r="11">
          <cell r="A11" t="str">
            <v>E9006</v>
          </cell>
          <cell r="B11" t="str">
            <v>Equipamento para sondagem manual</v>
          </cell>
          <cell r="C11">
            <v>1985.1217999999999</v>
          </cell>
          <cell r="D11">
            <v>0.33750000000000002</v>
          </cell>
          <cell r="E11">
            <v>7.1499999999999994E-2</v>
          </cell>
          <cell r="F11">
            <v>0</v>
          </cell>
          <cell r="G11">
            <v>0.19850000000000001</v>
          </cell>
          <cell r="H11">
            <v>0</v>
          </cell>
          <cell r="I11">
            <v>0</v>
          </cell>
          <cell r="J11">
            <v>0.60750000000000004</v>
          </cell>
          <cell r="K11">
            <v>0.40899999999999997</v>
          </cell>
        </row>
        <row r="12">
          <cell r="A12" t="str">
            <v>E9007</v>
          </cell>
          <cell r="B12" t="str">
            <v>Bomba de pistão triplex com capacidade de 130 l/min - 8,2 kW</v>
          </cell>
          <cell r="C12">
            <v>31762.729500000001</v>
          </cell>
          <cell r="D12">
            <v>2.5409999999999999</v>
          </cell>
          <cell r="E12">
            <v>0.57169999999999999</v>
          </cell>
          <cell r="F12">
            <v>0</v>
          </cell>
          <cell r="G12">
            <v>2.2233999999999998</v>
          </cell>
          <cell r="H12">
            <v>4.1094999999999997</v>
          </cell>
          <cell r="I12">
            <v>0</v>
          </cell>
          <cell r="J12">
            <v>9.4456000000000007</v>
          </cell>
          <cell r="K12">
            <v>3.1126999999999998</v>
          </cell>
        </row>
        <row r="13">
          <cell r="A13" t="str">
            <v>E9008</v>
          </cell>
          <cell r="B13" t="str">
            <v>Transportador manual de tubos de concreto</v>
          </cell>
          <cell r="C13">
            <v>1628.4222</v>
          </cell>
          <cell r="D13">
            <v>1.4656</v>
          </cell>
          <cell r="E13">
            <v>9.7699999999999995E-2</v>
          </cell>
          <cell r="F13">
            <v>0</v>
          </cell>
          <cell r="G13">
            <v>0.81420000000000003</v>
          </cell>
          <cell r="H13">
            <v>0</v>
          </cell>
          <cell r="I13">
            <v>0</v>
          </cell>
          <cell r="J13">
            <v>2.3774999999999999</v>
          </cell>
          <cell r="K13">
            <v>1.5632999999999999</v>
          </cell>
        </row>
        <row r="14">
          <cell r="A14" t="str">
            <v>E9009</v>
          </cell>
          <cell r="B14" t="str">
            <v>Rebocador fluvial - 360 HP</v>
          </cell>
          <cell r="C14">
            <v>1800000</v>
          </cell>
          <cell r="D14">
            <v>23.4375</v>
          </cell>
          <cell r="E14">
            <v>10.1563</v>
          </cell>
          <cell r="F14">
            <v>0</v>
          </cell>
          <cell r="G14">
            <v>52.083300000000001</v>
          </cell>
          <cell r="H14">
            <v>149.23310000000001</v>
          </cell>
          <cell r="I14">
            <v>78.996200000000002</v>
          </cell>
          <cell r="J14">
            <v>313.90629999999999</v>
          </cell>
          <cell r="K14">
            <v>112.5899</v>
          </cell>
        </row>
        <row r="15">
          <cell r="A15" t="str">
            <v>E9010</v>
          </cell>
          <cell r="B15" t="str">
            <v>Balança plataforma digital com mesa de 75 x 75 cm e capacidade de 500 kg</v>
          </cell>
          <cell r="C15">
            <v>2052.2658999999999</v>
          </cell>
          <cell r="D15">
            <v>0.30780000000000002</v>
          </cell>
          <cell r="E15">
            <v>4.1000000000000002E-2</v>
          </cell>
          <cell r="F15">
            <v>0</v>
          </cell>
          <cell r="G15">
            <v>0.17100000000000001</v>
          </cell>
          <cell r="H15">
            <v>0</v>
          </cell>
          <cell r="I15">
            <v>0</v>
          </cell>
          <cell r="J15">
            <v>0.51980000000000004</v>
          </cell>
          <cell r="K15">
            <v>0.3488</v>
          </cell>
        </row>
        <row r="16">
          <cell r="A16" t="str">
            <v>E9011</v>
          </cell>
          <cell r="B16" t="str">
            <v>Carro manual modelo plataforma de 200 x 80 cm e capacidade de 800 kg</v>
          </cell>
          <cell r="C16">
            <v>870.94770000000005</v>
          </cell>
          <cell r="D16">
            <v>0.15679999999999999</v>
          </cell>
          <cell r="E16">
            <v>3.1399999999999997E-2</v>
          </cell>
          <cell r="F16">
            <v>0</v>
          </cell>
          <cell r="G16">
            <v>8.7099999999999997E-2</v>
          </cell>
          <cell r="H16">
            <v>0</v>
          </cell>
          <cell r="I16">
            <v>0</v>
          </cell>
          <cell r="J16">
            <v>0.27529999999999999</v>
          </cell>
          <cell r="K16">
            <v>0.18820000000000001</v>
          </cell>
        </row>
        <row r="17">
          <cell r="A17" t="str">
            <v>E9012</v>
          </cell>
          <cell r="B17" t="str">
            <v>Recicladora a frio - 403 kW</v>
          </cell>
          <cell r="C17">
            <v>2858151.452</v>
          </cell>
          <cell r="D17">
            <v>166.72550000000001</v>
          </cell>
          <cell r="E17">
            <v>50.017699999999998</v>
          </cell>
          <cell r="F17">
            <v>0</v>
          </cell>
          <cell r="G17">
            <v>238.17930000000001</v>
          </cell>
          <cell r="H17">
            <v>201.9659</v>
          </cell>
          <cell r="I17">
            <v>24.235700000000001</v>
          </cell>
          <cell r="J17">
            <v>681.1241</v>
          </cell>
          <cell r="K17">
            <v>240.97890000000001</v>
          </cell>
        </row>
        <row r="18">
          <cell r="A18" t="str">
            <v>E9013</v>
          </cell>
          <cell r="B18" t="str">
            <v>Caminhão tanque de asfalto com capacidade de 6.000 l - 136 kW</v>
          </cell>
          <cell r="C18">
            <v>363319.10489999998</v>
          </cell>
          <cell r="D18">
            <v>15.5708</v>
          </cell>
          <cell r="E18">
            <v>6.2282999999999999</v>
          </cell>
          <cell r="F18">
            <v>2.5951</v>
          </cell>
          <cell r="G18">
            <v>23.356200000000001</v>
          </cell>
          <cell r="H18">
            <v>68.157200000000003</v>
          </cell>
          <cell r="I18">
            <v>20.749300000000002</v>
          </cell>
          <cell r="J18">
            <v>136.65690000000001</v>
          </cell>
          <cell r="K18">
            <v>45.143500000000003</v>
          </cell>
        </row>
        <row r="19">
          <cell r="A19" t="str">
            <v>E9014</v>
          </cell>
          <cell r="B19" t="str">
            <v>Deflectômetro de impacto (FWD) instalado em pick up com reboque e faixa de carga de 7 a 120 kN - 147 kW</v>
          </cell>
          <cell r="C19">
            <v>1272658.8670000001</v>
          </cell>
          <cell r="D19">
            <v>101.81270000000001</v>
          </cell>
          <cell r="E19">
            <v>22.907900000000001</v>
          </cell>
          <cell r="F19">
            <v>0</v>
          </cell>
          <cell r="G19">
            <v>63.632899999999999</v>
          </cell>
          <cell r="H19">
            <v>0</v>
          </cell>
          <cell r="I19">
            <v>17.511700000000001</v>
          </cell>
          <cell r="J19">
            <v>205.86519999999999</v>
          </cell>
          <cell r="K19">
            <v>142.23230000000001</v>
          </cell>
        </row>
        <row r="20">
          <cell r="A20" t="str">
            <v>E9015</v>
          </cell>
          <cell r="B20" t="str">
            <v>Elevador de obra - 9 kW</v>
          </cell>
          <cell r="C20">
            <v>27599.014299999999</v>
          </cell>
          <cell r="D20">
            <v>2.2079</v>
          </cell>
          <cell r="E20">
            <v>0.49680000000000002</v>
          </cell>
          <cell r="F20">
            <v>0</v>
          </cell>
          <cell r="G20">
            <v>1.9319</v>
          </cell>
          <cell r="H20">
            <v>0</v>
          </cell>
          <cell r="I20">
            <v>26.328600000000002</v>
          </cell>
          <cell r="J20">
            <v>30.965199999999999</v>
          </cell>
          <cell r="K20">
            <v>29.033300000000001</v>
          </cell>
        </row>
        <row r="21">
          <cell r="A21" t="str">
            <v>E9016</v>
          </cell>
          <cell r="B21" t="str">
            <v>Usina misturadora móvel de reciclagem a frio com sistema de espuma de asfalto - 129 kW</v>
          </cell>
          <cell r="C21">
            <v>6251836.3439999996</v>
          </cell>
          <cell r="D21">
            <v>364.69049999999999</v>
          </cell>
          <cell r="E21">
            <v>109.4071</v>
          </cell>
          <cell r="F21">
            <v>45.586300000000001</v>
          </cell>
          <cell r="G21">
            <v>468.8877</v>
          </cell>
          <cell r="H21">
            <v>64.649100000000004</v>
          </cell>
          <cell r="I21">
            <v>24.235700000000001</v>
          </cell>
          <cell r="J21">
            <v>1077.4564</v>
          </cell>
          <cell r="K21">
            <v>543.91959999999995</v>
          </cell>
        </row>
        <row r="22">
          <cell r="A22" t="str">
            <v>E9017</v>
          </cell>
          <cell r="B22" t="str">
            <v>Escavadeira hidráulica sobre esteira com capacidade de 0,4 m³ - 64 kW</v>
          </cell>
          <cell r="C22">
            <v>423769.8922</v>
          </cell>
          <cell r="D22">
            <v>29.663900000000002</v>
          </cell>
          <cell r="E22">
            <v>7.6279000000000003</v>
          </cell>
          <cell r="F22">
            <v>0</v>
          </cell>
          <cell r="G22">
            <v>29.663900000000002</v>
          </cell>
          <cell r="H22">
            <v>32.073999999999998</v>
          </cell>
          <cell r="I22">
            <v>23.076899999999998</v>
          </cell>
          <cell r="J22">
            <v>122.1066</v>
          </cell>
          <cell r="K22">
            <v>60.368699999999997</v>
          </cell>
        </row>
        <row r="23">
          <cell r="A23" t="str">
            <v>E9018</v>
          </cell>
          <cell r="B23" t="str">
            <v>Cavalo mecânico com semi-reboque de 6 eixos com capacidade de 74 t - 324 kW</v>
          </cell>
          <cell r="C23">
            <v>1350253.067</v>
          </cell>
          <cell r="D23">
            <v>57.868000000000002</v>
          </cell>
          <cell r="E23">
            <v>23.147200000000002</v>
          </cell>
          <cell r="F23">
            <v>9.6447000000000003</v>
          </cell>
          <cell r="G23">
            <v>86.802000000000007</v>
          </cell>
          <cell r="H23">
            <v>162.37450000000001</v>
          </cell>
          <cell r="I23">
            <v>17.511700000000001</v>
          </cell>
          <cell r="J23">
            <v>357.34809999999999</v>
          </cell>
          <cell r="K23">
            <v>108.1716</v>
          </cell>
        </row>
        <row r="24">
          <cell r="A24" t="str">
            <v>E9019</v>
          </cell>
          <cell r="B24" t="str">
            <v>Câmara hiperbárica com filtro, serpentina e reservatório de ar - D = 1,80 m e H = 2 m</v>
          </cell>
          <cell r="C24">
            <v>290064.27559999999</v>
          </cell>
          <cell r="D24">
            <v>10.152200000000001</v>
          </cell>
          <cell r="E24">
            <v>9.1370000000000005</v>
          </cell>
          <cell r="F24">
            <v>0</v>
          </cell>
          <cell r="G24">
            <v>14.5032</v>
          </cell>
          <cell r="H24">
            <v>0</v>
          </cell>
          <cell r="I24">
            <v>26.328600000000002</v>
          </cell>
          <cell r="J24">
            <v>60.121000000000002</v>
          </cell>
          <cell r="K24">
            <v>45.617800000000003</v>
          </cell>
        </row>
        <row r="25">
          <cell r="A25" t="str">
            <v>E9020</v>
          </cell>
          <cell r="B25" t="str">
            <v>Recicladora a frio com espuma de asfalto - 315 kW</v>
          </cell>
          <cell r="C25">
            <v>2102260.7319999998</v>
          </cell>
          <cell r="D25">
            <v>122.6319</v>
          </cell>
          <cell r="E25">
            <v>36.7896</v>
          </cell>
          <cell r="F25">
            <v>0</v>
          </cell>
          <cell r="G25">
            <v>175.1884</v>
          </cell>
          <cell r="H25">
            <v>157.86410000000001</v>
          </cell>
          <cell r="I25">
            <v>24.235700000000001</v>
          </cell>
          <cell r="J25">
            <v>516.7097</v>
          </cell>
          <cell r="K25">
            <v>183.65719999999999</v>
          </cell>
        </row>
        <row r="26">
          <cell r="A26" t="str">
            <v>E9021</v>
          </cell>
          <cell r="B26" t="str">
            <v>Grupo gerador - 456 kVA</v>
          </cell>
          <cell r="C26">
            <v>164436.4834</v>
          </cell>
          <cell r="D26">
            <v>8.2218</v>
          </cell>
          <cell r="E26">
            <v>2.8189000000000002</v>
          </cell>
          <cell r="F26">
            <v>0</v>
          </cell>
          <cell r="G26">
            <v>5.8727</v>
          </cell>
          <cell r="H26">
            <v>182.92189999999999</v>
          </cell>
          <cell r="I26">
            <v>0</v>
          </cell>
          <cell r="J26">
            <v>199.83529999999999</v>
          </cell>
          <cell r="K26">
            <v>11.040699999999999</v>
          </cell>
        </row>
        <row r="27">
          <cell r="A27" t="str">
            <v>E9022</v>
          </cell>
          <cell r="B27" t="str">
            <v>Pórtico rolante com capacidade de 25 t - 30 kW</v>
          </cell>
          <cell r="C27">
            <v>438835.13559999998</v>
          </cell>
          <cell r="D27">
            <v>19.747599999999998</v>
          </cell>
          <cell r="E27">
            <v>7.2408000000000001</v>
          </cell>
          <cell r="F27">
            <v>0</v>
          </cell>
          <cell r="G27">
            <v>15.3592</v>
          </cell>
          <cell r="H27">
            <v>0</v>
          </cell>
          <cell r="I27">
            <v>26.328600000000002</v>
          </cell>
          <cell r="J27">
            <v>68.676199999999994</v>
          </cell>
          <cell r="K27">
            <v>53.317</v>
          </cell>
        </row>
        <row r="28">
          <cell r="A28" t="str">
            <v>E9023</v>
          </cell>
          <cell r="B28" t="str">
            <v>Guindaste sobre esteiras com dragline com capacidade de 1,9 a 2,3 m³ - 270 kW</v>
          </cell>
          <cell r="C28">
            <v>1905560.399</v>
          </cell>
          <cell r="D28">
            <v>66.694599999999994</v>
          </cell>
          <cell r="E28">
            <v>31.441700000000001</v>
          </cell>
          <cell r="F28">
            <v>0</v>
          </cell>
          <cell r="G28">
            <v>95.278000000000006</v>
          </cell>
          <cell r="H28">
            <v>135.31209999999999</v>
          </cell>
          <cell r="I28">
            <v>24.235700000000001</v>
          </cell>
          <cell r="J28">
            <v>352.96210000000002</v>
          </cell>
          <cell r="K28">
            <v>122.372</v>
          </cell>
        </row>
        <row r="29">
          <cell r="A29" t="str">
            <v>E9024</v>
          </cell>
          <cell r="B29" t="str">
            <v>Misturador de nata cimento - 1,5 kW</v>
          </cell>
          <cell r="C29">
            <v>3838.0781000000002</v>
          </cell>
          <cell r="D29">
            <v>0.307</v>
          </cell>
          <cell r="E29">
            <v>6.9099999999999995E-2</v>
          </cell>
          <cell r="F29">
            <v>0</v>
          </cell>
          <cell r="G29">
            <v>0.26869999999999999</v>
          </cell>
          <cell r="H29">
            <v>0</v>
          </cell>
          <cell r="I29">
            <v>26.328600000000002</v>
          </cell>
          <cell r="J29">
            <v>26.973400000000002</v>
          </cell>
          <cell r="K29">
            <v>26.704699999999999</v>
          </cell>
        </row>
        <row r="30">
          <cell r="A30" t="str">
            <v>E9025</v>
          </cell>
          <cell r="B30" t="str">
            <v>Conjunto bomba e macaco hidráulico para protensão com capacidade de 7.000 kN</v>
          </cell>
          <cell r="C30">
            <v>73101.1158</v>
          </cell>
          <cell r="D30">
            <v>4.1772</v>
          </cell>
          <cell r="E30">
            <v>1.2532000000000001</v>
          </cell>
          <cell r="F30">
            <v>0</v>
          </cell>
          <cell r="G30">
            <v>4.1772</v>
          </cell>
          <cell r="H30">
            <v>0</v>
          </cell>
          <cell r="I30">
            <v>24.235700000000001</v>
          </cell>
          <cell r="J30">
            <v>33.843299999999999</v>
          </cell>
          <cell r="K30">
            <v>29.6661</v>
          </cell>
        </row>
        <row r="31">
          <cell r="A31" t="str">
            <v>E9026</v>
          </cell>
          <cell r="B31" t="str">
            <v>Bomba para injeção de nata de cimento - 2,2 kW</v>
          </cell>
          <cell r="C31">
            <v>14894.0576</v>
          </cell>
          <cell r="D31">
            <v>1.1915</v>
          </cell>
          <cell r="E31">
            <v>0.2681</v>
          </cell>
          <cell r="F31">
            <v>0</v>
          </cell>
          <cell r="G31">
            <v>1.0426</v>
          </cell>
          <cell r="H31">
            <v>0</v>
          </cell>
          <cell r="I31">
            <v>0</v>
          </cell>
          <cell r="J31">
            <v>2.5022000000000002</v>
          </cell>
          <cell r="K31">
            <v>1.4596</v>
          </cell>
        </row>
        <row r="32">
          <cell r="A32" t="str">
            <v>E9027</v>
          </cell>
          <cell r="B32" t="str">
            <v>Caminhão distribuidor de cimento com capacidade de 17 t - 265 kW</v>
          </cell>
          <cell r="C32">
            <v>631463.67110000004</v>
          </cell>
          <cell r="D32">
            <v>27.0627</v>
          </cell>
          <cell r="E32">
            <v>10.825100000000001</v>
          </cell>
          <cell r="F32">
            <v>4.5105000000000004</v>
          </cell>
          <cell r="G32">
            <v>40.594099999999997</v>
          </cell>
          <cell r="H32">
            <v>132.80629999999999</v>
          </cell>
          <cell r="I32">
            <v>20.749300000000002</v>
          </cell>
          <cell r="J32">
            <v>236.548</v>
          </cell>
          <cell r="K32">
            <v>63.147599999999997</v>
          </cell>
        </row>
        <row r="33">
          <cell r="A33" t="str">
            <v>E9028</v>
          </cell>
          <cell r="B33" t="str">
            <v>Lavadora profissional - 5,2 kW</v>
          </cell>
          <cell r="C33">
            <v>3129.8139999999999</v>
          </cell>
          <cell r="D33">
            <v>0.25040000000000001</v>
          </cell>
          <cell r="E33">
            <v>5.6300000000000003E-2</v>
          </cell>
          <cell r="F33">
            <v>0</v>
          </cell>
          <cell r="G33">
            <v>0.28170000000000001</v>
          </cell>
          <cell r="H33">
            <v>3.4443999999999999</v>
          </cell>
          <cell r="I33">
            <v>26.328600000000002</v>
          </cell>
          <cell r="J33">
            <v>30.3614</v>
          </cell>
          <cell r="K33">
            <v>26.635300000000001</v>
          </cell>
        </row>
        <row r="34">
          <cell r="A34" t="str">
            <v>E9029</v>
          </cell>
          <cell r="B34" t="str">
            <v>Conjunto bomba e macaco hidráulico para protensão com capacidade de 8.000 kN</v>
          </cell>
          <cell r="C34">
            <v>92927.549899999998</v>
          </cell>
          <cell r="D34">
            <v>5.3101000000000003</v>
          </cell>
          <cell r="E34">
            <v>1.593</v>
          </cell>
          <cell r="F34">
            <v>0</v>
          </cell>
          <cell r="G34">
            <v>5.3101000000000003</v>
          </cell>
          <cell r="H34">
            <v>0</v>
          </cell>
          <cell r="I34">
            <v>24.235700000000001</v>
          </cell>
          <cell r="J34">
            <v>36.448900000000002</v>
          </cell>
          <cell r="K34">
            <v>31.1388</v>
          </cell>
        </row>
        <row r="35">
          <cell r="A35" t="str">
            <v>E9030</v>
          </cell>
          <cell r="B35" t="str">
            <v>Bomba de protensão com leitura digital para tensionamento de estais - 3 kW</v>
          </cell>
          <cell r="C35">
            <v>8655.3950000000004</v>
          </cell>
          <cell r="D35">
            <v>0.49459999999999998</v>
          </cell>
          <cell r="E35">
            <v>0.1484</v>
          </cell>
          <cell r="F35">
            <v>0</v>
          </cell>
          <cell r="G35">
            <v>0.49459999999999998</v>
          </cell>
          <cell r="H35">
            <v>0</v>
          </cell>
          <cell r="I35">
            <v>0</v>
          </cell>
          <cell r="J35">
            <v>1.1375999999999999</v>
          </cell>
          <cell r="K35">
            <v>0.64300000000000002</v>
          </cell>
        </row>
        <row r="36">
          <cell r="A36" t="str">
            <v>E9031</v>
          </cell>
          <cell r="B36" t="str">
            <v>Elevador de cremalheira com cabine simples, com capacidade de 1.500 kg e altura de até 100 m - 15 kW</v>
          </cell>
          <cell r="C36">
            <v>178826.03589999999</v>
          </cell>
          <cell r="D36">
            <v>14.306100000000001</v>
          </cell>
          <cell r="E36">
            <v>3.2189000000000001</v>
          </cell>
          <cell r="F36">
            <v>0</v>
          </cell>
          <cell r="G36">
            <v>12.517799999999999</v>
          </cell>
          <cell r="H36">
            <v>0</v>
          </cell>
          <cell r="I36">
            <v>26.328600000000002</v>
          </cell>
          <cell r="J36">
            <v>56.371400000000001</v>
          </cell>
          <cell r="K36">
            <v>43.8536</v>
          </cell>
        </row>
        <row r="37">
          <cell r="A37" t="str">
            <v>E9032</v>
          </cell>
          <cell r="B37" t="str">
            <v>Equipamento para regulagem final de estais com até 37 cordoalhas - D = 15,7 mm - 20 kW</v>
          </cell>
          <cell r="C37">
            <v>78089.190400000007</v>
          </cell>
          <cell r="D37">
            <v>4.4622000000000002</v>
          </cell>
          <cell r="E37">
            <v>1.3387</v>
          </cell>
          <cell r="F37">
            <v>0</v>
          </cell>
          <cell r="G37">
            <v>4.4622000000000002</v>
          </cell>
          <cell r="H37">
            <v>0</v>
          </cell>
          <cell r="I37">
            <v>24.235700000000001</v>
          </cell>
          <cell r="J37">
            <v>34.498800000000003</v>
          </cell>
          <cell r="K37">
            <v>30.0366</v>
          </cell>
        </row>
        <row r="38">
          <cell r="A38" t="str">
            <v>E9033</v>
          </cell>
          <cell r="B38" t="str">
            <v>Equipamento para regulagem final de estais de 38 a 55 cordoalhas - D = 15,7 mm - 30 kW</v>
          </cell>
          <cell r="C38">
            <v>78089.190400000007</v>
          </cell>
          <cell r="D38">
            <v>4.4622000000000002</v>
          </cell>
          <cell r="E38">
            <v>1.3387</v>
          </cell>
          <cell r="F38">
            <v>0</v>
          </cell>
          <cell r="G38">
            <v>4.4622000000000002</v>
          </cell>
          <cell r="H38">
            <v>0</v>
          </cell>
          <cell r="I38">
            <v>24.235700000000001</v>
          </cell>
          <cell r="J38">
            <v>34.498800000000003</v>
          </cell>
          <cell r="K38">
            <v>30.0366</v>
          </cell>
        </row>
        <row r="39">
          <cell r="A39" t="str">
            <v>E9034</v>
          </cell>
          <cell r="B39" t="str">
            <v>Equipamento para regulagem final de estais de 56 a 73 cordoalhas - D = 15,7 mm - 40 kW</v>
          </cell>
          <cell r="C39">
            <v>117133.78569999999</v>
          </cell>
          <cell r="D39">
            <v>6.6933999999999996</v>
          </cell>
          <cell r="E39">
            <v>2.008</v>
          </cell>
          <cell r="F39">
            <v>0</v>
          </cell>
          <cell r="G39">
            <v>6.6933999999999996</v>
          </cell>
          <cell r="H39">
            <v>0</v>
          </cell>
          <cell r="I39">
            <v>24.235700000000001</v>
          </cell>
          <cell r="J39">
            <v>39.630499999999998</v>
          </cell>
          <cell r="K39">
            <v>32.937100000000001</v>
          </cell>
        </row>
        <row r="40">
          <cell r="A40" t="str">
            <v>E9035</v>
          </cell>
          <cell r="B40" t="str">
            <v>Equipamento para regulagem final de estais de 74 a 91 cordoalhas - D = 15,7 mm - 50 kW</v>
          </cell>
          <cell r="C40">
            <v>156178.38089999999</v>
          </cell>
          <cell r="D40">
            <v>8.9245000000000001</v>
          </cell>
          <cell r="E40">
            <v>2.6772999999999998</v>
          </cell>
          <cell r="F40">
            <v>0</v>
          </cell>
          <cell r="G40">
            <v>8.9245000000000001</v>
          </cell>
          <cell r="H40">
            <v>0</v>
          </cell>
          <cell r="I40">
            <v>24.235700000000001</v>
          </cell>
          <cell r="J40">
            <v>44.762</v>
          </cell>
          <cell r="K40">
            <v>35.837499999999999</v>
          </cell>
        </row>
        <row r="41">
          <cell r="A41" t="str">
            <v>E9036</v>
          </cell>
          <cell r="B41" t="str">
            <v>Grua fixa para alturas de 60 a 198 m, com alcance de 60 m e capacidade de 1.500 kg na ponta da lança - 37 kW</v>
          </cell>
          <cell r="C41">
            <v>1324845.8049999999</v>
          </cell>
          <cell r="D41">
            <v>66.2423</v>
          </cell>
          <cell r="E41">
            <v>22.711600000000001</v>
          </cell>
          <cell r="F41">
            <v>0</v>
          </cell>
          <cell r="G41">
            <v>75.705500000000001</v>
          </cell>
          <cell r="H41">
            <v>0</v>
          </cell>
          <cell r="I41">
            <v>40.4086</v>
          </cell>
          <cell r="J41">
            <v>205.06800000000001</v>
          </cell>
          <cell r="K41">
            <v>129.36250000000001</v>
          </cell>
        </row>
        <row r="42">
          <cell r="A42" t="str">
            <v>E9037</v>
          </cell>
          <cell r="B42" t="str">
            <v>Plataforma de inspeção sob pontes montada em caminhão com capacidade 600 kg e alcance de 14 m - 210 kW</v>
          </cell>
          <cell r="C42">
            <v>266918.52</v>
          </cell>
          <cell r="D42">
            <v>11.439399999999999</v>
          </cell>
          <cell r="E42">
            <v>4.5757000000000003</v>
          </cell>
          <cell r="F42">
            <v>1.9066000000000001</v>
          </cell>
          <cell r="G42">
            <v>17.158999999999999</v>
          </cell>
          <cell r="H42">
            <v>105.2428</v>
          </cell>
          <cell r="I42">
            <v>17.511700000000001</v>
          </cell>
          <cell r="J42">
            <v>157.83519999999999</v>
          </cell>
          <cell r="K42">
            <v>35.433399999999999</v>
          </cell>
        </row>
        <row r="43">
          <cell r="A43" t="str">
            <v>E9038</v>
          </cell>
          <cell r="B43" t="str">
            <v>Macaco hidráulico monocordoalha para tensionamento de estais</v>
          </cell>
          <cell r="C43">
            <v>10961.2891</v>
          </cell>
          <cell r="D43">
            <v>0.62639999999999996</v>
          </cell>
          <cell r="E43">
            <v>0.18790000000000001</v>
          </cell>
          <cell r="F43">
            <v>0</v>
          </cell>
          <cell r="G43">
            <v>0.62639999999999996</v>
          </cell>
          <cell r="H43">
            <v>0</v>
          </cell>
          <cell r="I43">
            <v>24.235700000000001</v>
          </cell>
          <cell r="J43">
            <v>25.676400000000001</v>
          </cell>
          <cell r="K43">
            <v>25.05</v>
          </cell>
        </row>
        <row r="44">
          <cell r="A44" t="str">
            <v>E9039</v>
          </cell>
          <cell r="B44" t="str">
            <v>Máquina de solda por termofusão para tubos HDPE com gerador de 5,5 kVA</v>
          </cell>
          <cell r="C44">
            <v>6805.3892999999998</v>
          </cell>
          <cell r="D44">
            <v>0.38890000000000002</v>
          </cell>
          <cell r="E44">
            <v>0.1167</v>
          </cell>
          <cell r="F44">
            <v>0</v>
          </cell>
          <cell r="G44">
            <v>0.38890000000000002</v>
          </cell>
          <cell r="H44">
            <v>2.0045999999999999</v>
          </cell>
          <cell r="I44">
            <v>24.235700000000001</v>
          </cell>
          <cell r="J44">
            <v>27.134799999999998</v>
          </cell>
          <cell r="K44">
            <v>24.741299999999999</v>
          </cell>
        </row>
        <row r="45">
          <cell r="A45" t="str">
            <v>E9040</v>
          </cell>
          <cell r="B45" t="str">
            <v>Serra mármore - 1,45 kW</v>
          </cell>
          <cell r="C45">
            <v>200.50640000000001</v>
          </cell>
          <cell r="D45">
            <v>1.7999999999999999E-2</v>
          </cell>
          <cell r="E45">
            <v>3.5999999999999999E-3</v>
          </cell>
          <cell r="F45">
            <v>0</v>
          </cell>
          <cell r="G45">
            <v>0.01</v>
          </cell>
          <cell r="H45">
            <v>0</v>
          </cell>
          <cell r="I45">
            <v>0</v>
          </cell>
          <cell r="J45">
            <v>3.1600000000000003E-2</v>
          </cell>
          <cell r="K45">
            <v>2.1600000000000001E-2</v>
          </cell>
        </row>
        <row r="46">
          <cell r="A46" t="str">
            <v>E9041</v>
          </cell>
          <cell r="B46" t="str">
            <v>Caminhão carroceria com guindauto com capacidade de 45 t.m -  188 kW</v>
          </cell>
          <cell r="C46">
            <v>468522.92869999999</v>
          </cell>
          <cell r="D46">
            <v>20.079599999999999</v>
          </cell>
          <cell r="E46">
            <v>8.0318000000000005</v>
          </cell>
          <cell r="F46">
            <v>3.3466</v>
          </cell>
          <cell r="G46">
            <v>30.119299999999999</v>
          </cell>
          <cell r="H46">
            <v>94.217299999999994</v>
          </cell>
          <cell r="I46">
            <v>17.511700000000001</v>
          </cell>
          <cell r="J46">
            <v>173.30629999999999</v>
          </cell>
          <cell r="K46">
            <v>48.969700000000003</v>
          </cell>
        </row>
        <row r="47">
          <cell r="A47" t="str">
            <v>E9042</v>
          </cell>
          <cell r="B47" t="str">
            <v>Trator de esteiras com lâmina - 74,5 kW</v>
          </cell>
          <cell r="C47">
            <v>710307.79810000001</v>
          </cell>
          <cell r="D47">
            <v>27.623100000000001</v>
          </cell>
          <cell r="E47">
            <v>11.8385</v>
          </cell>
          <cell r="F47">
            <v>0</v>
          </cell>
          <cell r="G47">
            <v>39.461500000000001</v>
          </cell>
          <cell r="H47">
            <v>37.336100000000002</v>
          </cell>
          <cell r="I47">
            <v>23.076899999999998</v>
          </cell>
          <cell r="J47">
            <v>139.33609999999999</v>
          </cell>
          <cell r="K47">
            <v>62.538499999999999</v>
          </cell>
        </row>
        <row r="48">
          <cell r="A48" t="str">
            <v>E9043</v>
          </cell>
          <cell r="B48" t="str">
            <v>Barco de alumínio com comprimento de 6 m e motor de popa - 30 HP</v>
          </cell>
          <cell r="C48">
            <v>16090</v>
          </cell>
          <cell r="D48">
            <v>0.25140000000000001</v>
          </cell>
          <cell r="E48">
            <v>9.2200000000000004E-2</v>
          </cell>
          <cell r="F48">
            <v>0</v>
          </cell>
          <cell r="G48">
            <v>0.27929999999999999</v>
          </cell>
          <cell r="H48">
            <v>14.837300000000001</v>
          </cell>
          <cell r="I48">
            <v>22.6099</v>
          </cell>
          <cell r="J48">
            <v>38.070099999999996</v>
          </cell>
          <cell r="K48">
            <v>22.953499999999998</v>
          </cell>
        </row>
        <row r="49">
          <cell r="A49" t="str">
            <v>E9044</v>
          </cell>
          <cell r="B49" t="str">
            <v>Central de concreto com capacidade de 150 m³/h - dosadora e misturadora</v>
          </cell>
          <cell r="C49">
            <v>2505913.58</v>
          </cell>
          <cell r="D49">
            <v>143.1951</v>
          </cell>
          <cell r="E49">
            <v>42.958500000000001</v>
          </cell>
          <cell r="F49">
            <v>0</v>
          </cell>
          <cell r="G49">
            <v>125.2957</v>
          </cell>
          <cell r="H49">
            <v>0</v>
          </cell>
          <cell r="I49">
            <v>24.235700000000001</v>
          </cell>
          <cell r="J49">
            <v>335.685</v>
          </cell>
          <cell r="K49">
            <v>210.38929999999999</v>
          </cell>
        </row>
        <row r="50">
          <cell r="A50" t="str">
            <v>E9045</v>
          </cell>
          <cell r="B50" t="str">
            <v>Conjunto bomba e macaco hidráulico para elevação com capacidade de 490 kN</v>
          </cell>
          <cell r="C50">
            <v>12909.867700000001</v>
          </cell>
          <cell r="D50">
            <v>1.0327999999999999</v>
          </cell>
          <cell r="E50">
            <v>0.2324</v>
          </cell>
          <cell r="F50">
            <v>0</v>
          </cell>
          <cell r="G50">
            <v>1.0327999999999999</v>
          </cell>
          <cell r="H50">
            <v>2.1196000000000002</v>
          </cell>
          <cell r="I50">
            <v>24.235700000000001</v>
          </cell>
          <cell r="J50">
            <v>28.653300000000002</v>
          </cell>
          <cell r="K50">
            <v>25.500900000000001</v>
          </cell>
        </row>
        <row r="51">
          <cell r="A51" t="str">
            <v>E9046</v>
          </cell>
          <cell r="B51" t="str">
            <v>Conjunto bomba e macaco hidráulico para elevação com capacidade de 980 kN</v>
          </cell>
          <cell r="C51">
            <v>14751.073399999999</v>
          </cell>
          <cell r="D51">
            <v>1.1800999999999999</v>
          </cell>
          <cell r="E51">
            <v>0.26550000000000001</v>
          </cell>
          <cell r="F51">
            <v>0</v>
          </cell>
          <cell r="G51">
            <v>1.1800999999999999</v>
          </cell>
          <cell r="H51">
            <v>2.1196000000000002</v>
          </cell>
          <cell r="I51">
            <v>24.235700000000001</v>
          </cell>
          <cell r="J51">
            <v>28.981000000000002</v>
          </cell>
          <cell r="K51">
            <v>25.6813</v>
          </cell>
        </row>
        <row r="52">
          <cell r="A52" t="str">
            <v>E9047</v>
          </cell>
          <cell r="B52" t="str">
            <v>Conjunto bomba e macaco hidráulico para elevação com capacidade de 1.470 kN</v>
          </cell>
          <cell r="C52">
            <v>15557.0234</v>
          </cell>
          <cell r="D52">
            <v>1.2445999999999999</v>
          </cell>
          <cell r="E52">
            <v>0.28000000000000003</v>
          </cell>
          <cell r="F52">
            <v>0</v>
          </cell>
          <cell r="G52">
            <v>1.2445999999999999</v>
          </cell>
          <cell r="H52">
            <v>2.1196000000000002</v>
          </cell>
          <cell r="I52">
            <v>24.235700000000001</v>
          </cell>
          <cell r="J52">
            <v>29.124500000000001</v>
          </cell>
          <cell r="K52">
            <v>25.760300000000001</v>
          </cell>
        </row>
        <row r="53">
          <cell r="A53" t="str">
            <v>E9048</v>
          </cell>
          <cell r="B53" t="str">
            <v>Conjunto bomba e macaco hidráulico para elevação com capacidade de 1.960 kN</v>
          </cell>
          <cell r="C53">
            <v>19735.2853</v>
          </cell>
          <cell r="D53">
            <v>1.5788</v>
          </cell>
          <cell r="E53">
            <v>0.35520000000000002</v>
          </cell>
          <cell r="F53">
            <v>0</v>
          </cell>
          <cell r="G53">
            <v>1.5788</v>
          </cell>
          <cell r="H53">
            <v>2.1196000000000002</v>
          </cell>
          <cell r="I53">
            <v>24.235700000000001</v>
          </cell>
          <cell r="J53">
            <v>29.868099999999998</v>
          </cell>
          <cell r="K53">
            <v>26.169699999999999</v>
          </cell>
        </row>
        <row r="54">
          <cell r="A54" t="str">
            <v>E9049</v>
          </cell>
          <cell r="B54" t="str">
            <v>Lavadora profissional de alta pressão com capacidade de 250 MPa - 72 kW</v>
          </cell>
          <cell r="C54">
            <v>27673.9359</v>
          </cell>
          <cell r="D54">
            <v>2.2139000000000002</v>
          </cell>
          <cell r="E54">
            <v>0.49809999999999999</v>
          </cell>
          <cell r="F54">
            <v>0</v>
          </cell>
          <cell r="G54">
            <v>2.4906999999999999</v>
          </cell>
          <cell r="H54">
            <v>47.691400000000002</v>
          </cell>
          <cell r="I54">
            <v>26.328600000000002</v>
          </cell>
          <cell r="J54">
            <v>79.222700000000003</v>
          </cell>
          <cell r="K54">
            <v>29.040600000000001</v>
          </cell>
        </row>
        <row r="55">
          <cell r="A55" t="str">
            <v>E9050</v>
          </cell>
          <cell r="B55" t="str">
            <v>Guindaste sobre rodas com capacidade de 370 kNm - 75 kW</v>
          </cell>
          <cell r="C55">
            <v>1065000</v>
          </cell>
          <cell r="D55">
            <v>53.25</v>
          </cell>
          <cell r="E55">
            <v>18.257100000000001</v>
          </cell>
          <cell r="F55">
            <v>0</v>
          </cell>
          <cell r="G55">
            <v>68.464299999999994</v>
          </cell>
          <cell r="H55">
            <v>37.5867</v>
          </cell>
          <cell r="I55">
            <v>17.511700000000001</v>
          </cell>
          <cell r="J55">
            <v>195.06979999999999</v>
          </cell>
          <cell r="K55">
            <v>89.018799999999999</v>
          </cell>
        </row>
        <row r="56">
          <cell r="A56" t="str">
            <v>E9051</v>
          </cell>
          <cell r="B56" t="str">
            <v>Máquina levantadora e puxadora de via - 7,4 kW</v>
          </cell>
          <cell r="C56">
            <v>467775</v>
          </cell>
          <cell r="D56">
            <v>37.421999999999997</v>
          </cell>
          <cell r="E56">
            <v>8.42</v>
          </cell>
          <cell r="F56">
            <v>0</v>
          </cell>
          <cell r="G56">
            <v>32.744300000000003</v>
          </cell>
          <cell r="H56">
            <v>4.9016000000000002</v>
          </cell>
          <cell r="I56">
            <v>26.328600000000002</v>
          </cell>
          <cell r="J56">
            <v>109.8165</v>
          </cell>
          <cell r="K56">
            <v>72.170599999999993</v>
          </cell>
        </row>
        <row r="57">
          <cell r="A57" t="str">
            <v>E9052</v>
          </cell>
          <cell r="B57" t="str">
            <v>Empilhadeira a diesel com capacidade de 10 t - 100 kW</v>
          </cell>
          <cell r="C57">
            <v>298280.3811</v>
          </cell>
          <cell r="D57">
            <v>23.862400000000001</v>
          </cell>
          <cell r="E57">
            <v>5.3689999999999998</v>
          </cell>
          <cell r="F57">
            <v>0</v>
          </cell>
          <cell r="G57">
            <v>20.8796</v>
          </cell>
          <cell r="H57">
            <v>50.115600000000001</v>
          </cell>
          <cell r="I57">
            <v>26.328600000000002</v>
          </cell>
          <cell r="J57">
            <v>126.5552</v>
          </cell>
          <cell r="K57">
            <v>55.56</v>
          </cell>
        </row>
        <row r="58">
          <cell r="A58" t="str">
            <v>E9053</v>
          </cell>
          <cell r="B58" t="str">
            <v>Perfuratriz hidráulica montada em flutuante - 32 kW</v>
          </cell>
          <cell r="C58">
            <v>200000</v>
          </cell>
          <cell r="D58">
            <v>6.25</v>
          </cell>
          <cell r="E58">
            <v>1.25</v>
          </cell>
          <cell r="F58">
            <v>0</v>
          </cell>
          <cell r="G58">
            <v>5.5556000000000001</v>
          </cell>
          <cell r="H58">
            <v>16.036999999999999</v>
          </cell>
          <cell r="I58">
            <v>33.295200000000001</v>
          </cell>
          <cell r="J58">
            <v>62.387799999999999</v>
          </cell>
          <cell r="K58">
            <v>40.795200000000001</v>
          </cell>
        </row>
        <row r="59">
          <cell r="A59" t="str">
            <v>E9054</v>
          </cell>
          <cell r="B59" t="str">
            <v>Equipamento forma-trilho - 13,4 kW</v>
          </cell>
          <cell r="C59">
            <v>20000</v>
          </cell>
          <cell r="D59">
            <v>1.6</v>
          </cell>
          <cell r="E59">
            <v>0.36</v>
          </cell>
          <cell r="F59">
            <v>0</v>
          </cell>
          <cell r="G59">
            <v>1</v>
          </cell>
          <cell r="H59">
            <v>8.8758999999999997</v>
          </cell>
          <cell r="I59">
            <v>26.328600000000002</v>
          </cell>
          <cell r="J59">
            <v>38.164499999999997</v>
          </cell>
          <cell r="K59">
            <v>28.288599999999999</v>
          </cell>
        </row>
        <row r="60">
          <cell r="A60" t="str">
            <v>E9055</v>
          </cell>
          <cell r="B60" t="str">
            <v>Guincho pneumático com capacidade de 2,5 t</v>
          </cell>
          <cell r="C60">
            <v>337349.11920000002</v>
          </cell>
          <cell r="D60">
            <v>30.3614</v>
          </cell>
          <cell r="E60">
            <v>6.0723000000000003</v>
          </cell>
          <cell r="F60">
            <v>0</v>
          </cell>
          <cell r="G60">
            <v>16.8675</v>
          </cell>
          <cell r="H60">
            <v>0</v>
          </cell>
          <cell r="I60">
            <v>0</v>
          </cell>
          <cell r="J60">
            <v>53.301200000000001</v>
          </cell>
          <cell r="K60">
            <v>36.433700000000002</v>
          </cell>
        </row>
        <row r="61">
          <cell r="A61" t="str">
            <v>E9056</v>
          </cell>
          <cell r="B61" t="str">
            <v>Plataforma autoelevatória de 12 x 24 m² e capacidade de 150 t</v>
          </cell>
          <cell r="C61">
            <v>2000000</v>
          </cell>
          <cell r="D61">
            <v>15.625</v>
          </cell>
          <cell r="E61">
            <v>10.9375</v>
          </cell>
          <cell r="F61">
            <v>0</v>
          </cell>
          <cell r="G61">
            <v>34.722200000000001</v>
          </cell>
          <cell r="H61">
            <v>0</v>
          </cell>
          <cell r="I61">
            <v>80.825900000000004</v>
          </cell>
          <cell r="J61">
            <v>142.11060000000001</v>
          </cell>
          <cell r="K61">
            <v>107.3884</v>
          </cell>
        </row>
        <row r="62">
          <cell r="A62" t="str">
            <v>E9057</v>
          </cell>
          <cell r="B62" t="str">
            <v>Batelão sem propulsão com capacidade de 100 t</v>
          </cell>
          <cell r="C62">
            <v>1039500</v>
          </cell>
          <cell r="D62">
            <v>8.1211000000000002</v>
          </cell>
          <cell r="E62">
            <v>5.6848000000000001</v>
          </cell>
          <cell r="F62">
            <v>0</v>
          </cell>
          <cell r="G62">
            <v>13.5352</v>
          </cell>
          <cell r="H62">
            <v>0</v>
          </cell>
          <cell r="I62">
            <v>17.7577</v>
          </cell>
          <cell r="J62">
            <v>45.098700000000001</v>
          </cell>
          <cell r="K62">
            <v>31.563500000000001</v>
          </cell>
        </row>
        <row r="63">
          <cell r="A63" t="str">
            <v>E9058</v>
          </cell>
          <cell r="B63" t="str">
            <v>Plataforma flutuante de 12 x 24 x 1,8 m e capacidade de 150 t</v>
          </cell>
          <cell r="C63">
            <v>600000</v>
          </cell>
          <cell r="D63">
            <v>4.6875</v>
          </cell>
          <cell r="E63">
            <v>3.2812999999999999</v>
          </cell>
          <cell r="F63">
            <v>0</v>
          </cell>
          <cell r="G63">
            <v>7.8125</v>
          </cell>
          <cell r="H63">
            <v>0</v>
          </cell>
          <cell r="I63">
            <v>17.7577</v>
          </cell>
          <cell r="J63">
            <v>33.538899999999998</v>
          </cell>
          <cell r="K63">
            <v>25.726400000000002</v>
          </cell>
        </row>
        <row r="64">
          <cell r="A64" t="str">
            <v>E9059</v>
          </cell>
          <cell r="B64" t="str">
            <v>Plataforma autoelevatória de 12 x 24 m² montada na obra e capacidade de 150 t</v>
          </cell>
          <cell r="C64">
            <v>4000000</v>
          </cell>
          <cell r="D64">
            <v>31.25</v>
          </cell>
          <cell r="E64">
            <v>21.875</v>
          </cell>
          <cell r="F64">
            <v>0</v>
          </cell>
          <cell r="G64">
            <v>69.444400000000002</v>
          </cell>
          <cell r="H64">
            <v>0</v>
          </cell>
          <cell r="I64">
            <v>80.825900000000004</v>
          </cell>
          <cell r="J64">
            <v>203.39529999999999</v>
          </cell>
          <cell r="K64">
            <v>133.95089999999999</v>
          </cell>
        </row>
        <row r="65">
          <cell r="A65" t="str">
            <v>E9060</v>
          </cell>
          <cell r="B65" t="str">
            <v>Perfuratriz pneumática rotopercussiva montada em flutuante com pressão de 7 bar - D = 64 a 89 mm</v>
          </cell>
          <cell r="C65">
            <v>150000</v>
          </cell>
          <cell r="D65">
            <v>4.6875</v>
          </cell>
          <cell r="E65">
            <v>0.9375</v>
          </cell>
          <cell r="F65">
            <v>0</v>
          </cell>
          <cell r="G65">
            <v>4.1666999999999996</v>
          </cell>
          <cell r="H65">
            <v>0</v>
          </cell>
          <cell r="I65">
            <v>66.590400000000002</v>
          </cell>
          <cell r="J65">
            <v>76.382099999999994</v>
          </cell>
          <cell r="K65">
            <v>72.215400000000002</v>
          </cell>
        </row>
        <row r="66">
          <cell r="A66" t="str">
            <v>E9061</v>
          </cell>
          <cell r="B66" t="str">
            <v>Lixadeira elétrica manual angular - 2 kW</v>
          </cell>
          <cell r="C66">
            <v>831.96230000000003</v>
          </cell>
          <cell r="D66">
            <v>6.6600000000000006E-2</v>
          </cell>
          <cell r="E66">
            <v>1.4999999999999999E-2</v>
          </cell>
          <cell r="F66">
            <v>0</v>
          </cell>
          <cell r="G66">
            <v>4.1599999999999998E-2</v>
          </cell>
          <cell r="H66">
            <v>0</v>
          </cell>
          <cell r="I66">
            <v>0</v>
          </cell>
          <cell r="J66">
            <v>0.1232</v>
          </cell>
          <cell r="K66">
            <v>8.1600000000000006E-2</v>
          </cell>
        </row>
        <row r="67">
          <cell r="A67" t="str">
            <v>E9062</v>
          </cell>
          <cell r="B67" t="str">
            <v>Soprador de ar quente manual - 1.600 W</v>
          </cell>
          <cell r="C67">
            <v>2673.0279999999998</v>
          </cell>
          <cell r="D67">
            <v>0.35639999999999999</v>
          </cell>
          <cell r="E67">
            <v>5.3499999999999999E-2</v>
          </cell>
          <cell r="F67">
            <v>0</v>
          </cell>
          <cell r="G67">
            <v>0.2228</v>
          </cell>
          <cell r="H67">
            <v>0</v>
          </cell>
          <cell r="I67">
            <v>0</v>
          </cell>
          <cell r="J67">
            <v>0.63270000000000004</v>
          </cell>
          <cell r="K67">
            <v>0.40989999999999999</v>
          </cell>
        </row>
        <row r="68">
          <cell r="A68" t="str">
            <v>E9063</v>
          </cell>
          <cell r="B68" t="str">
            <v>Máquina estabilizadora dinâmica da via - 300 kW</v>
          </cell>
          <cell r="C68">
            <v>11362129.92</v>
          </cell>
          <cell r="D68">
            <v>454.48520000000002</v>
          </cell>
          <cell r="E68">
            <v>187.4751</v>
          </cell>
          <cell r="F68">
            <v>0</v>
          </cell>
          <cell r="G68">
            <v>454.48520000000002</v>
          </cell>
          <cell r="H68">
            <v>150.3468</v>
          </cell>
          <cell r="I68">
            <v>24.235700000000001</v>
          </cell>
          <cell r="J68">
            <v>1271.028</v>
          </cell>
          <cell r="K68">
            <v>666.19600000000003</v>
          </cell>
        </row>
        <row r="69">
          <cell r="A69" t="str">
            <v>E9064</v>
          </cell>
          <cell r="B69" t="str">
            <v>Transportador manual gerica com capacidade de 180 l</v>
          </cell>
          <cell r="C69">
            <v>460.79539999999997</v>
          </cell>
          <cell r="D69">
            <v>0.46079999999999999</v>
          </cell>
          <cell r="E69">
            <v>2.76E-2</v>
          </cell>
          <cell r="F69">
            <v>0</v>
          </cell>
          <cell r="G69">
            <v>0.23039999999999999</v>
          </cell>
          <cell r="H69">
            <v>0</v>
          </cell>
          <cell r="I69">
            <v>0</v>
          </cell>
          <cell r="J69">
            <v>0.71879999999999999</v>
          </cell>
          <cell r="K69">
            <v>0.4884</v>
          </cell>
        </row>
        <row r="70">
          <cell r="A70" t="str">
            <v>E9065</v>
          </cell>
          <cell r="B70" t="str">
            <v>Carro controle ferroviário - 186 kW</v>
          </cell>
          <cell r="C70">
            <v>10555795.57</v>
          </cell>
          <cell r="D70">
            <v>422.23180000000002</v>
          </cell>
          <cell r="E70">
            <v>174.17060000000001</v>
          </cell>
          <cell r="F70">
            <v>0</v>
          </cell>
          <cell r="G70">
            <v>369.45280000000002</v>
          </cell>
          <cell r="H70">
            <v>93.215000000000003</v>
          </cell>
          <cell r="I70">
            <v>24.235700000000001</v>
          </cell>
          <cell r="J70">
            <v>1083.3059000000001</v>
          </cell>
          <cell r="K70">
            <v>620.63810000000001</v>
          </cell>
        </row>
        <row r="71">
          <cell r="A71" t="str">
            <v>E9066</v>
          </cell>
          <cell r="B71" t="str">
            <v>Grupo gerador - 13 / 14 kVA</v>
          </cell>
          <cell r="C71">
            <v>43141.090300000003</v>
          </cell>
          <cell r="D71">
            <v>2.1570999999999998</v>
          </cell>
          <cell r="E71">
            <v>0.73960000000000004</v>
          </cell>
          <cell r="F71">
            <v>0</v>
          </cell>
          <cell r="G71">
            <v>1.5407999999999999</v>
          </cell>
          <cell r="H71">
            <v>5.5126999999999997</v>
          </cell>
          <cell r="I71">
            <v>0</v>
          </cell>
          <cell r="J71">
            <v>9.9502000000000006</v>
          </cell>
          <cell r="K71">
            <v>2.8967000000000001</v>
          </cell>
        </row>
        <row r="72">
          <cell r="A72" t="str">
            <v>E9067</v>
          </cell>
          <cell r="B72" t="str">
            <v>Veículo ferroviário para capina química</v>
          </cell>
          <cell r="C72">
            <v>1111560</v>
          </cell>
          <cell r="D72">
            <v>44.462400000000002</v>
          </cell>
          <cell r="E72">
            <v>18.340699999999998</v>
          </cell>
          <cell r="F72">
            <v>0</v>
          </cell>
          <cell r="G72">
            <v>27.789000000000001</v>
          </cell>
          <cell r="H72">
            <v>57.632899999999999</v>
          </cell>
          <cell r="I72">
            <v>26.328600000000002</v>
          </cell>
          <cell r="J72">
            <v>174.55359999999999</v>
          </cell>
          <cell r="K72">
            <v>89.131699999999995</v>
          </cell>
        </row>
        <row r="73">
          <cell r="A73" t="str">
            <v>E9068</v>
          </cell>
          <cell r="B73" t="str">
            <v>Perfuratriz hidráulica rotopercussiva para CCPH - 123 kW</v>
          </cell>
          <cell r="C73">
            <v>2369670.0720000002</v>
          </cell>
          <cell r="D73">
            <v>157.97800000000001</v>
          </cell>
          <cell r="E73">
            <v>41.469200000000001</v>
          </cell>
          <cell r="F73">
            <v>0</v>
          </cell>
          <cell r="G73">
            <v>157.97800000000001</v>
          </cell>
          <cell r="H73">
            <v>61.642200000000003</v>
          </cell>
          <cell r="I73">
            <v>23.076899999999998</v>
          </cell>
          <cell r="J73">
            <v>442.14429999999999</v>
          </cell>
          <cell r="K73">
            <v>222.5241</v>
          </cell>
        </row>
        <row r="74">
          <cell r="A74" t="str">
            <v>E9069</v>
          </cell>
          <cell r="B74" t="str">
            <v>Vibrador de imersão para concreto - 4,1 kW</v>
          </cell>
          <cell r="C74">
            <v>3375.4369000000002</v>
          </cell>
          <cell r="D74">
            <v>0.54010000000000002</v>
          </cell>
          <cell r="E74">
            <v>0.1215</v>
          </cell>
          <cell r="F74">
            <v>0</v>
          </cell>
          <cell r="G74">
            <v>0.33750000000000002</v>
          </cell>
          <cell r="H74">
            <v>2.7158000000000002</v>
          </cell>
          <cell r="I74">
            <v>0</v>
          </cell>
          <cell r="J74">
            <v>3.7149000000000001</v>
          </cell>
          <cell r="K74">
            <v>0.66159999999999997</v>
          </cell>
        </row>
        <row r="75">
          <cell r="A75" t="str">
            <v>E9070</v>
          </cell>
          <cell r="B75" t="str">
            <v>Ponte rolante com acessórios para vão de até 15 m e capacidade de 5 t</v>
          </cell>
          <cell r="C75">
            <v>170574.84340000001</v>
          </cell>
          <cell r="D75">
            <v>6.8230000000000004</v>
          </cell>
          <cell r="E75">
            <v>2.8144999999999998</v>
          </cell>
          <cell r="F75">
            <v>0</v>
          </cell>
          <cell r="G75">
            <v>4.2644000000000002</v>
          </cell>
          <cell r="H75">
            <v>0</v>
          </cell>
          <cell r="I75">
            <v>26.328600000000002</v>
          </cell>
          <cell r="J75">
            <v>40.230499999999999</v>
          </cell>
          <cell r="K75">
            <v>35.966099999999997</v>
          </cell>
        </row>
        <row r="76">
          <cell r="A76" t="str">
            <v>E9071</v>
          </cell>
          <cell r="B76" t="str">
            <v>Transportador manual carrinho de mão com capacidade de 80 l</v>
          </cell>
          <cell r="C76">
            <v>197.52619999999999</v>
          </cell>
          <cell r="D76">
            <v>0.19750000000000001</v>
          </cell>
          <cell r="E76">
            <v>1.1900000000000001E-2</v>
          </cell>
          <cell r="F76">
            <v>0</v>
          </cell>
          <cell r="G76">
            <v>9.8799999999999999E-2</v>
          </cell>
          <cell r="H76">
            <v>0</v>
          </cell>
          <cell r="I76">
            <v>0</v>
          </cell>
          <cell r="J76">
            <v>0.30819999999999997</v>
          </cell>
          <cell r="K76">
            <v>0.2094</v>
          </cell>
        </row>
        <row r="77">
          <cell r="A77" t="str">
            <v>E9072</v>
          </cell>
          <cell r="B77" t="str">
            <v>Martelo hidráulico vibratório com unidade hidráulica (Power Pack) - 486 kW</v>
          </cell>
          <cell r="C77">
            <v>1984770.69</v>
          </cell>
          <cell r="D77">
            <v>132.31800000000001</v>
          </cell>
          <cell r="E77">
            <v>34.733499999999999</v>
          </cell>
          <cell r="F77">
            <v>0</v>
          </cell>
          <cell r="G77">
            <v>115.7783</v>
          </cell>
          <cell r="H77">
            <v>243.56180000000001</v>
          </cell>
          <cell r="I77">
            <v>24.235700000000001</v>
          </cell>
          <cell r="J77">
            <v>550.62729999999999</v>
          </cell>
          <cell r="K77">
            <v>191.28720000000001</v>
          </cell>
        </row>
        <row r="78">
          <cell r="A78" t="str">
            <v>E9073</v>
          </cell>
          <cell r="B78" t="str">
            <v>Bomba de concreto rebocável com capacidade de 30 m³/h - 74 kW</v>
          </cell>
          <cell r="C78">
            <v>235870.1434</v>
          </cell>
          <cell r="D78">
            <v>18.869599999999998</v>
          </cell>
          <cell r="E78">
            <v>4.2457000000000003</v>
          </cell>
          <cell r="F78">
            <v>0</v>
          </cell>
          <cell r="G78">
            <v>18.869599999999998</v>
          </cell>
          <cell r="H78">
            <v>37.085500000000003</v>
          </cell>
          <cell r="I78">
            <v>26.328600000000002</v>
          </cell>
          <cell r="J78">
            <v>105.399</v>
          </cell>
          <cell r="K78">
            <v>49.443899999999999</v>
          </cell>
        </row>
        <row r="79">
          <cell r="A79" t="str">
            <v>E9074</v>
          </cell>
          <cell r="B79" t="str">
            <v>Tanque de estocagem de asfalto com agitadores de 60.000 l</v>
          </cell>
          <cell r="C79">
            <v>367034.7439</v>
          </cell>
          <cell r="D79">
            <v>15.293100000000001</v>
          </cell>
          <cell r="E79">
            <v>5.1614000000000004</v>
          </cell>
          <cell r="F79">
            <v>0</v>
          </cell>
          <cell r="G79">
            <v>9.5581999999999994</v>
          </cell>
          <cell r="H79">
            <v>0</v>
          </cell>
          <cell r="I79">
            <v>0</v>
          </cell>
          <cell r="J79">
            <v>30.012699999999999</v>
          </cell>
          <cell r="K79">
            <v>20.454499999999999</v>
          </cell>
        </row>
        <row r="80">
          <cell r="A80" t="str">
            <v>E9075</v>
          </cell>
          <cell r="B80" t="str">
            <v>Trado cavadeira de 12"</v>
          </cell>
          <cell r="C80">
            <v>108.8588</v>
          </cell>
          <cell r="D80">
            <v>5.4399999999999997E-2</v>
          </cell>
          <cell r="E80">
            <v>4.8999999999999998E-3</v>
          </cell>
          <cell r="F80">
            <v>0</v>
          </cell>
          <cell r="G80">
            <v>2.7199999999999998E-2</v>
          </cell>
          <cell r="H80">
            <v>0</v>
          </cell>
          <cell r="I80">
            <v>0</v>
          </cell>
          <cell r="J80">
            <v>8.6499999999999994E-2</v>
          </cell>
          <cell r="K80">
            <v>5.9299999999999999E-2</v>
          </cell>
        </row>
        <row r="81">
          <cell r="A81" t="str">
            <v>E9076</v>
          </cell>
          <cell r="B81" t="str">
            <v>Equipamento de pintura com cabine de 7,00 kW e estufa de 80.000 kCal para pintura eletrostática</v>
          </cell>
          <cell r="C81">
            <v>124263.534</v>
          </cell>
          <cell r="D81">
            <v>7.9884000000000004</v>
          </cell>
          <cell r="E81">
            <v>2.1301999999999999</v>
          </cell>
          <cell r="F81">
            <v>0</v>
          </cell>
          <cell r="G81">
            <v>4.4379999999999997</v>
          </cell>
          <cell r="H81">
            <v>0</v>
          </cell>
          <cell r="I81">
            <v>26.328600000000002</v>
          </cell>
          <cell r="J81">
            <v>40.885199999999998</v>
          </cell>
          <cell r="K81">
            <v>36.447200000000002</v>
          </cell>
        </row>
        <row r="82">
          <cell r="A82" t="str">
            <v>E9077</v>
          </cell>
          <cell r="B82" t="str">
            <v>Perfuratriz Wirth com acessórios e unidade hidráulica (Power Pack) - 273 kW</v>
          </cell>
          <cell r="C82">
            <v>4874258.1109999996</v>
          </cell>
          <cell r="D82">
            <v>324.95049999999998</v>
          </cell>
          <cell r="E82">
            <v>85.299499999999995</v>
          </cell>
          <cell r="F82">
            <v>0</v>
          </cell>
          <cell r="G82">
            <v>324.95049999999998</v>
          </cell>
          <cell r="H82">
            <v>136.81559999999999</v>
          </cell>
          <cell r="I82">
            <v>23.076899999999998</v>
          </cell>
          <cell r="J82">
            <v>895.09299999999996</v>
          </cell>
          <cell r="K82">
            <v>433.32690000000002</v>
          </cell>
        </row>
        <row r="83">
          <cell r="A83" t="str">
            <v>E9078</v>
          </cell>
          <cell r="B83" t="str">
            <v>Treliça lançadeira com capacidade de carga de 120 a 150 t e vão máximo de 45 m - 110 Kw</v>
          </cell>
          <cell r="C83">
            <v>3000000</v>
          </cell>
          <cell r="D83">
            <v>80</v>
          </cell>
          <cell r="E83">
            <v>48</v>
          </cell>
          <cell r="F83">
            <v>0</v>
          </cell>
          <cell r="G83">
            <v>50</v>
          </cell>
          <cell r="H83">
            <v>0</v>
          </cell>
          <cell r="I83">
            <v>24.235700000000001</v>
          </cell>
          <cell r="J83">
            <v>202.23570000000001</v>
          </cell>
          <cell r="K83">
            <v>152.23570000000001</v>
          </cell>
        </row>
        <row r="84">
          <cell r="A84" t="str">
            <v>E9079</v>
          </cell>
          <cell r="B84" t="str">
            <v>Bomba submersível Flygt 12 - 23 kW</v>
          </cell>
          <cell r="C84">
            <v>41773.965100000001</v>
          </cell>
          <cell r="D84">
            <v>3.3418999999999999</v>
          </cell>
          <cell r="E84">
            <v>0.75190000000000001</v>
          </cell>
          <cell r="F84">
            <v>0</v>
          </cell>
          <cell r="G84">
            <v>2.9241999999999999</v>
          </cell>
          <cell r="H84">
            <v>0</v>
          </cell>
          <cell r="I84">
            <v>0</v>
          </cell>
          <cell r="J84">
            <v>7.0179999999999998</v>
          </cell>
          <cell r="K84">
            <v>4.0937999999999999</v>
          </cell>
        </row>
        <row r="85">
          <cell r="A85" t="str">
            <v>E9080</v>
          </cell>
          <cell r="B85" t="str">
            <v>Carrelone com capacidade máxima de 70 t - 24 kW</v>
          </cell>
          <cell r="C85">
            <v>1883410.12</v>
          </cell>
          <cell r="D85">
            <v>84.753500000000003</v>
          </cell>
          <cell r="E85">
            <v>31.0763</v>
          </cell>
          <cell r="F85">
            <v>0</v>
          </cell>
          <cell r="G85">
            <v>47.085299999999997</v>
          </cell>
          <cell r="H85">
            <v>12.027699999999999</v>
          </cell>
          <cell r="I85">
            <v>26.328600000000002</v>
          </cell>
          <cell r="J85">
            <v>201.2714</v>
          </cell>
          <cell r="K85">
            <v>142.1584</v>
          </cell>
        </row>
        <row r="86">
          <cell r="A86" t="str">
            <v>E9081</v>
          </cell>
          <cell r="B86" t="str">
            <v>Fischietti simples com capacidade máxima de 140 t/par</v>
          </cell>
          <cell r="C86">
            <v>150000</v>
          </cell>
          <cell r="D86">
            <v>6.75</v>
          </cell>
          <cell r="E86">
            <v>2.4750000000000001</v>
          </cell>
          <cell r="F86">
            <v>0</v>
          </cell>
          <cell r="G86">
            <v>3.75</v>
          </cell>
          <cell r="H86">
            <v>0</v>
          </cell>
          <cell r="I86">
            <v>26.328600000000002</v>
          </cell>
          <cell r="J86">
            <v>39.303600000000003</v>
          </cell>
          <cell r="K86">
            <v>35.553600000000003</v>
          </cell>
        </row>
        <row r="87">
          <cell r="A87" t="str">
            <v>E9082</v>
          </cell>
          <cell r="B87" t="str">
            <v>Bate-estaca hidráulico para defensas montado em caminhão guindauto com capacidade de 6 t - 136 kW</v>
          </cell>
          <cell r="C87">
            <v>484409.28889999999</v>
          </cell>
          <cell r="D87">
            <v>24.220500000000001</v>
          </cell>
          <cell r="E87">
            <v>8.4771999999999998</v>
          </cell>
          <cell r="F87">
            <v>3.5322</v>
          </cell>
          <cell r="G87">
            <v>36.3307</v>
          </cell>
          <cell r="H87">
            <v>68.157200000000003</v>
          </cell>
          <cell r="I87">
            <v>20.749300000000002</v>
          </cell>
          <cell r="J87">
            <v>161.46709999999999</v>
          </cell>
          <cell r="K87">
            <v>56.979199999999999</v>
          </cell>
        </row>
        <row r="88">
          <cell r="A88" t="str">
            <v>E9083</v>
          </cell>
          <cell r="B88" t="str">
            <v>Vagão fechado tipo FSS</v>
          </cell>
          <cell r="C88">
            <v>278855.96000000002</v>
          </cell>
          <cell r="D88">
            <v>6.9714</v>
          </cell>
          <cell r="E88">
            <v>4.3920000000000003</v>
          </cell>
          <cell r="F88">
            <v>0</v>
          </cell>
          <cell r="G88">
            <v>3.4857</v>
          </cell>
          <cell r="H88">
            <v>0</v>
          </cell>
          <cell r="I88">
            <v>0</v>
          </cell>
          <cell r="J88">
            <v>14.8491</v>
          </cell>
          <cell r="K88">
            <v>11.3634</v>
          </cell>
        </row>
        <row r="89">
          <cell r="A89" t="str">
            <v>E9084</v>
          </cell>
          <cell r="B89" t="str">
            <v>Vagão tanque tipo TCR</v>
          </cell>
          <cell r="C89">
            <v>282222.73</v>
          </cell>
          <cell r="D89">
            <v>7.0556000000000001</v>
          </cell>
          <cell r="E89">
            <v>4.4450000000000003</v>
          </cell>
          <cell r="F89">
            <v>0</v>
          </cell>
          <cell r="G89">
            <v>3.5278</v>
          </cell>
          <cell r="H89">
            <v>0</v>
          </cell>
          <cell r="I89">
            <v>0</v>
          </cell>
          <cell r="J89">
            <v>15.0284</v>
          </cell>
          <cell r="K89">
            <v>11.5006</v>
          </cell>
        </row>
        <row r="90">
          <cell r="A90" t="str">
            <v>E9085</v>
          </cell>
          <cell r="B90" t="str">
            <v>Vagão gôndola tipo GTB</v>
          </cell>
          <cell r="C90">
            <v>262965.78000000003</v>
          </cell>
          <cell r="D90">
            <v>6.5740999999999996</v>
          </cell>
          <cell r="E90">
            <v>4.1417000000000002</v>
          </cell>
          <cell r="F90">
            <v>0</v>
          </cell>
          <cell r="G90">
            <v>3.2871000000000001</v>
          </cell>
          <cell r="H90">
            <v>0</v>
          </cell>
          <cell r="I90">
            <v>0</v>
          </cell>
          <cell r="J90">
            <v>14.0029</v>
          </cell>
          <cell r="K90">
            <v>10.7158</v>
          </cell>
        </row>
        <row r="91">
          <cell r="A91" t="str">
            <v>E9086</v>
          </cell>
          <cell r="B91" t="str">
            <v>Bomba de concreto rebocável com capacidade de 41 m³/h - 74 kW</v>
          </cell>
          <cell r="C91">
            <v>250000</v>
          </cell>
          <cell r="D91">
            <v>20</v>
          </cell>
          <cell r="E91">
            <v>4.5</v>
          </cell>
          <cell r="F91">
            <v>0</v>
          </cell>
          <cell r="G91">
            <v>20</v>
          </cell>
          <cell r="H91">
            <v>37.085500000000003</v>
          </cell>
          <cell r="I91">
            <v>24.235700000000001</v>
          </cell>
          <cell r="J91">
            <v>105.8212</v>
          </cell>
          <cell r="K91">
            <v>48.735700000000001</v>
          </cell>
        </row>
        <row r="92">
          <cell r="A92" t="str">
            <v>E9087</v>
          </cell>
          <cell r="B92" t="str">
            <v>Vagão Hopper aberto com descarga inferior manual e capacidade de 60 t, bitola métrica</v>
          </cell>
          <cell r="C92">
            <v>264241.08</v>
          </cell>
          <cell r="D92">
            <v>6.6059999999999999</v>
          </cell>
          <cell r="E92">
            <v>4.1618000000000004</v>
          </cell>
          <cell r="F92">
            <v>0</v>
          </cell>
          <cell r="G92">
            <v>3.3029999999999999</v>
          </cell>
          <cell r="H92">
            <v>0</v>
          </cell>
          <cell r="I92">
            <v>0</v>
          </cell>
          <cell r="J92">
            <v>14.0708</v>
          </cell>
          <cell r="K92">
            <v>10.767799999999999</v>
          </cell>
        </row>
        <row r="93">
          <cell r="A93" t="str">
            <v>E9088</v>
          </cell>
          <cell r="B93" t="str">
            <v>Vagão Hopper aberto com descarga inferior manual e capacidade de 75 t, bitola larga</v>
          </cell>
          <cell r="C93">
            <v>264241.08</v>
          </cell>
          <cell r="D93">
            <v>6.6059999999999999</v>
          </cell>
          <cell r="E93">
            <v>4.1618000000000004</v>
          </cell>
          <cell r="F93">
            <v>0</v>
          </cell>
          <cell r="G93">
            <v>3.3029999999999999</v>
          </cell>
          <cell r="H93">
            <v>0</v>
          </cell>
          <cell r="I93">
            <v>0</v>
          </cell>
          <cell r="J93">
            <v>14.0708</v>
          </cell>
          <cell r="K93">
            <v>10.767799999999999</v>
          </cell>
        </row>
        <row r="94">
          <cell r="A94" t="str">
            <v>E9089</v>
          </cell>
          <cell r="B94" t="str">
            <v>Roçadeira costal - 1,4 kW</v>
          </cell>
          <cell r="C94">
            <v>2479.8510000000001</v>
          </cell>
          <cell r="D94">
            <v>0.372</v>
          </cell>
          <cell r="E94">
            <v>4.9599999999999998E-2</v>
          </cell>
          <cell r="F94">
            <v>0</v>
          </cell>
          <cell r="G94">
            <v>0.2893</v>
          </cell>
          <cell r="H94">
            <v>0.92730000000000001</v>
          </cell>
          <cell r="I94">
            <v>0</v>
          </cell>
          <cell r="J94">
            <v>1.6382000000000001</v>
          </cell>
          <cell r="K94">
            <v>0.42159999999999997</v>
          </cell>
        </row>
        <row r="95">
          <cell r="A95" t="str">
            <v>E9090</v>
          </cell>
          <cell r="B95" t="str">
            <v>Equipamento para descarga de TLS - 140 kW</v>
          </cell>
          <cell r="C95">
            <v>1627717.9280000001</v>
          </cell>
          <cell r="D95">
            <v>26.043500000000002</v>
          </cell>
          <cell r="E95">
            <v>25.392399999999999</v>
          </cell>
          <cell r="F95">
            <v>0</v>
          </cell>
          <cell r="G95">
            <v>32.554400000000001</v>
          </cell>
          <cell r="H95">
            <v>70.161799999999999</v>
          </cell>
          <cell r="I95">
            <v>24.235700000000001</v>
          </cell>
          <cell r="J95">
            <v>178.3878</v>
          </cell>
          <cell r="K95">
            <v>75.671599999999998</v>
          </cell>
        </row>
        <row r="96">
          <cell r="A96" t="str">
            <v>E9091</v>
          </cell>
          <cell r="B96" t="str">
            <v>Empurrador fluvial - 372 kW</v>
          </cell>
          <cell r="C96">
            <v>676755.5</v>
          </cell>
          <cell r="D96">
            <v>8.8118999999999996</v>
          </cell>
          <cell r="E96">
            <v>3.8184999999999998</v>
          </cell>
          <cell r="F96">
            <v>0</v>
          </cell>
          <cell r="G96">
            <v>19.582000000000001</v>
          </cell>
          <cell r="H96">
            <v>207.14449999999999</v>
          </cell>
          <cell r="I96">
            <v>78.996200000000002</v>
          </cell>
          <cell r="J96">
            <v>318.35300000000001</v>
          </cell>
          <cell r="K96">
            <v>91.626499999999993</v>
          </cell>
        </row>
        <row r="97">
          <cell r="A97" t="str">
            <v>E9093</v>
          </cell>
          <cell r="B97" t="str">
            <v>Veículo leve - 53 kW (sem motorista)</v>
          </cell>
          <cell r="C97">
            <v>44559.102599999998</v>
          </cell>
          <cell r="D97">
            <v>2.6735000000000002</v>
          </cell>
          <cell r="E97">
            <v>0.80210000000000004</v>
          </cell>
          <cell r="F97">
            <v>0.3342</v>
          </cell>
          <cell r="G97">
            <v>2.6735000000000002</v>
          </cell>
          <cell r="H97">
            <v>35.106099999999998</v>
          </cell>
          <cell r="I97">
            <v>0</v>
          </cell>
          <cell r="J97">
            <v>41.589399999999998</v>
          </cell>
          <cell r="K97">
            <v>3.8098000000000001</v>
          </cell>
        </row>
        <row r="98">
          <cell r="A98" t="str">
            <v>E9094</v>
          </cell>
          <cell r="B98" t="str">
            <v>Guindaste móvel sobre pneus com 6 eixos e capacidade de 10.500 kNm - 450 kW</v>
          </cell>
          <cell r="C98">
            <v>6309250.2929999996</v>
          </cell>
          <cell r="D98">
            <v>315.46249999999998</v>
          </cell>
          <cell r="E98">
            <v>108.15860000000001</v>
          </cell>
          <cell r="F98">
            <v>45.066099999999999</v>
          </cell>
          <cell r="G98">
            <v>405.59469999999999</v>
          </cell>
          <cell r="H98">
            <v>225.52019999999999</v>
          </cell>
          <cell r="I98">
            <v>17.511700000000001</v>
          </cell>
          <cell r="J98">
            <v>1117.3137999999999</v>
          </cell>
          <cell r="K98">
            <v>486.19889999999998</v>
          </cell>
        </row>
        <row r="99">
          <cell r="A99" t="str">
            <v>E9095</v>
          </cell>
          <cell r="B99" t="str">
            <v>Guindaste móvel sobre pneus com 8 eixos e capacidade de 15.000 kNm - 500 kW</v>
          </cell>
          <cell r="C99">
            <v>12301176.810000001</v>
          </cell>
          <cell r="D99">
            <v>615.05880000000002</v>
          </cell>
          <cell r="E99">
            <v>210.87729999999999</v>
          </cell>
          <cell r="F99">
            <v>87.865499999999997</v>
          </cell>
          <cell r="G99">
            <v>790.78989999999999</v>
          </cell>
          <cell r="H99">
            <v>250.578</v>
          </cell>
          <cell r="I99">
            <v>17.511700000000001</v>
          </cell>
          <cell r="J99">
            <v>1972.6812</v>
          </cell>
          <cell r="K99">
            <v>931.31330000000003</v>
          </cell>
        </row>
        <row r="100">
          <cell r="A100" t="str">
            <v>E9096</v>
          </cell>
          <cell r="B100" t="str">
            <v>Mini-carregadeira de pneus - 42 kW</v>
          </cell>
          <cell r="C100">
            <v>147307.67000000001</v>
          </cell>
          <cell r="D100">
            <v>10.311500000000001</v>
          </cell>
          <cell r="E100">
            <v>2.6515</v>
          </cell>
          <cell r="F100">
            <v>0</v>
          </cell>
          <cell r="G100">
            <v>10.311500000000001</v>
          </cell>
          <cell r="H100">
            <v>21.0486</v>
          </cell>
          <cell r="I100">
            <v>26.328600000000002</v>
          </cell>
          <cell r="J100">
            <v>70.651700000000005</v>
          </cell>
          <cell r="K100">
            <v>39.291600000000003</v>
          </cell>
        </row>
        <row r="101">
          <cell r="A101" t="str">
            <v>E9097</v>
          </cell>
          <cell r="B101" t="str">
            <v>Caminhão de resgate de veículos leves com capacidade de guincho de 6 t - 115 kW</v>
          </cell>
          <cell r="C101">
            <v>105000</v>
          </cell>
          <cell r="D101">
            <v>4.5</v>
          </cell>
          <cell r="E101">
            <v>1.8</v>
          </cell>
          <cell r="F101">
            <v>0.75</v>
          </cell>
          <cell r="G101">
            <v>6.75</v>
          </cell>
          <cell r="H101">
            <v>57.632899999999999</v>
          </cell>
          <cell r="I101">
            <v>17.511700000000001</v>
          </cell>
          <cell r="J101">
            <v>88.944599999999994</v>
          </cell>
          <cell r="K101">
            <v>24.561699999999998</v>
          </cell>
        </row>
        <row r="102">
          <cell r="A102" t="str">
            <v>E9098</v>
          </cell>
          <cell r="B102" t="str">
            <v>Caminhão de resgate de veículos de porte médio com capacidade do guincho de 20 t - 136 kW</v>
          </cell>
          <cell r="C102">
            <v>160000</v>
          </cell>
          <cell r="D102">
            <v>6.8571</v>
          </cell>
          <cell r="E102">
            <v>2.7429000000000001</v>
          </cell>
          <cell r="F102">
            <v>1.1429</v>
          </cell>
          <cell r="G102">
            <v>10.2857</v>
          </cell>
          <cell r="H102">
            <v>68.157200000000003</v>
          </cell>
          <cell r="I102">
            <v>17.511700000000001</v>
          </cell>
          <cell r="J102">
            <v>106.69750000000001</v>
          </cell>
          <cell r="K102">
            <v>28.2546</v>
          </cell>
        </row>
        <row r="103">
          <cell r="A103" t="str">
            <v>E9099</v>
          </cell>
          <cell r="B103" t="str">
            <v>Caminhão de resgate de veículos pesados com dois guinchos e capacidade de 30 t - 335 kW</v>
          </cell>
          <cell r="C103">
            <v>790362.43559999997</v>
          </cell>
          <cell r="D103">
            <v>33.872700000000002</v>
          </cell>
          <cell r="E103">
            <v>13.549099999999999</v>
          </cell>
          <cell r="F103">
            <v>5.6454000000000004</v>
          </cell>
          <cell r="G103">
            <v>50.808999999999997</v>
          </cell>
          <cell r="H103">
            <v>167.88730000000001</v>
          </cell>
          <cell r="I103">
            <v>17.511700000000001</v>
          </cell>
          <cell r="J103">
            <v>289.27519999999998</v>
          </cell>
          <cell r="K103">
            <v>70.578900000000004</v>
          </cell>
        </row>
        <row r="104">
          <cell r="A104" t="str">
            <v>E9100</v>
          </cell>
          <cell r="B104" t="str">
            <v>Cavalo mecânico sem reboque - 210 kW</v>
          </cell>
          <cell r="C104">
            <v>288868.98759999999</v>
          </cell>
          <cell r="D104">
            <v>12.380100000000001</v>
          </cell>
          <cell r="E104">
            <v>4.952</v>
          </cell>
          <cell r="F104">
            <v>2.0632999999999999</v>
          </cell>
          <cell r="G104">
            <v>18.5701</v>
          </cell>
          <cell r="H104">
            <v>105.2428</v>
          </cell>
          <cell r="I104">
            <v>20.749300000000002</v>
          </cell>
          <cell r="J104">
            <v>163.95760000000001</v>
          </cell>
          <cell r="K104">
            <v>40.1447</v>
          </cell>
        </row>
        <row r="105">
          <cell r="A105" t="str">
            <v>E9101</v>
          </cell>
          <cell r="B105" t="str">
            <v>Removedora de faixas de sinalização viária - 9,69 kW</v>
          </cell>
          <cell r="C105">
            <v>33519.669099999999</v>
          </cell>
          <cell r="D105">
            <v>2.6816</v>
          </cell>
          <cell r="E105">
            <v>0.60340000000000005</v>
          </cell>
          <cell r="F105">
            <v>0</v>
          </cell>
          <cell r="G105">
            <v>2.3464</v>
          </cell>
          <cell r="H105">
            <v>6.4184999999999999</v>
          </cell>
          <cell r="I105">
            <v>0</v>
          </cell>
          <cell r="J105">
            <v>12.049899999999999</v>
          </cell>
          <cell r="K105">
            <v>3.2850000000000001</v>
          </cell>
        </row>
        <row r="106">
          <cell r="A106" t="str">
            <v>E9102</v>
          </cell>
          <cell r="B106" t="str">
            <v>Extrusora para sarjeta de concreto - 10,44 kW</v>
          </cell>
          <cell r="C106">
            <v>20000</v>
          </cell>
          <cell r="D106">
            <v>1.6</v>
          </cell>
          <cell r="E106">
            <v>0.36</v>
          </cell>
          <cell r="F106">
            <v>0</v>
          </cell>
          <cell r="G106">
            <v>1.4</v>
          </cell>
          <cell r="H106">
            <v>5.2321</v>
          </cell>
          <cell r="I106">
            <v>26.328600000000002</v>
          </cell>
          <cell r="J106">
            <v>34.920699999999997</v>
          </cell>
          <cell r="K106">
            <v>28.288599999999999</v>
          </cell>
        </row>
        <row r="107">
          <cell r="A107" t="str">
            <v>E9103</v>
          </cell>
          <cell r="B107" t="str">
            <v>Extrusora para meio fio de concreto - 10,44 kW</v>
          </cell>
          <cell r="C107">
            <v>20000</v>
          </cell>
          <cell r="D107">
            <v>1.6</v>
          </cell>
          <cell r="E107">
            <v>0.36</v>
          </cell>
          <cell r="F107">
            <v>0</v>
          </cell>
          <cell r="G107">
            <v>1.4</v>
          </cell>
          <cell r="H107">
            <v>5.2321</v>
          </cell>
          <cell r="I107">
            <v>26.328600000000002</v>
          </cell>
          <cell r="J107">
            <v>34.920699999999997</v>
          </cell>
          <cell r="K107">
            <v>28.288599999999999</v>
          </cell>
        </row>
        <row r="108">
          <cell r="A108" t="str">
            <v>E9104</v>
          </cell>
          <cell r="B108" t="str">
            <v>Embarcação empurradora multi-propósito - 2 x 150 HP</v>
          </cell>
          <cell r="C108">
            <v>1995000</v>
          </cell>
          <cell r="D108">
            <v>25.976600000000001</v>
          </cell>
          <cell r="E108">
            <v>11.256500000000001</v>
          </cell>
          <cell r="F108">
            <v>0</v>
          </cell>
          <cell r="G108">
            <v>57.725700000000003</v>
          </cell>
          <cell r="H108">
            <v>124.73220000000001</v>
          </cell>
          <cell r="I108">
            <v>78.996200000000002</v>
          </cell>
          <cell r="J108">
            <v>298.68709999999999</v>
          </cell>
          <cell r="K108">
            <v>116.22920000000001</v>
          </cell>
        </row>
        <row r="109">
          <cell r="A109" t="str">
            <v>E9105</v>
          </cell>
          <cell r="B109" t="str">
            <v>Embarcação empurradora multi-propósito - 2 x 250 HP</v>
          </cell>
          <cell r="C109">
            <v>3150000</v>
          </cell>
          <cell r="D109">
            <v>41.015599999999999</v>
          </cell>
          <cell r="E109">
            <v>17.773399999999999</v>
          </cell>
          <cell r="F109">
            <v>0</v>
          </cell>
          <cell r="G109">
            <v>91.145799999999994</v>
          </cell>
          <cell r="H109">
            <v>207.14449999999999</v>
          </cell>
          <cell r="I109">
            <v>78.996200000000002</v>
          </cell>
          <cell r="J109">
            <v>436.0754</v>
          </cell>
          <cell r="K109">
            <v>137.7851</v>
          </cell>
        </row>
        <row r="110">
          <cell r="A110" t="str">
            <v>E9106</v>
          </cell>
          <cell r="B110" t="str">
            <v>Balsa de convés com capacidade de 200 t</v>
          </cell>
          <cell r="C110">
            <v>570000</v>
          </cell>
          <cell r="D110">
            <v>4.4531000000000001</v>
          </cell>
          <cell r="E110">
            <v>3.1172</v>
          </cell>
          <cell r="F110">
            <v>0</v>
          </cell>
          <cell r="G110">
            <v>7.4218999999999999</v>
          </cell>
          <cell r="H110">
            <v>0</v>
          </cell>
          <cell r="I110">
            <v>17.7577</v>
          </cell>
          <cell r="J110">
            <v>32.7498</v>
          </cell>
          <cell r="K110">
            <v>25.3279</v>
          </cell>
        </row>
        <row r="111">
          <cell r="A111" t="str">
            <v>E9107</v>
          </cell>
          <cell r="B111" t="str">
            <v>Compactador manual com soquete vibratório - 3 HP</v>
          </cell>
          <cell r="C111">
            <v>8876.3389000000006</v>
          </cell>
          <cell r="D111">
            <v>0.59179999999999999</v>
          </cell>
          <cell r="E111">
            <v>0.15529999999999999</v>
          </cell>
          <cell r="F111">
            <v>0</v>
          </cell>
          <cell r="G111">
            <v>0.59179999999999999</v>
          </cell>
          <cell r="H111">
            <v>1.4837</v>
          </cell>
          <cell r="I111">
            <v>0</v>
          </cell>
          <cell r="J111">
            <v>2.8226</v>
          </cell>
          <cell r="K111">
            <v>0.74709999999999999</v>
          </cell>
        </row>
        <row r="112">
          <cell r="A112" t="str">
            <v>E9108</v>
          </cell>
          <cell r="B112" t="str">
            <v>Soldadora de trilho por caldeamento na via - 400 kW</v>
          </cell>
          <cell r="C112">
            <v>5746881.96</v>
          </cell>
          <cell r="D112">
            <v>91.950100000000006</v>
          </cell>
          <cell r="E112">
            <v>89.651399999999995</v>
          </cell>
          <cell r="F112">
            <v>0</v>
          </cell>
          <cell r="G112">
            <v>114.9376</v>
          </cell>
          <cell r="H112">
            <v>222.73599999999999</v>
          </cell>
          <cell r="I112">
            <v>48.471400000000003</v>
          </cell>
          <cell r="J112">
            <v>567.74649999999997</v>
          </cell>
          <cell r="K112">
            <v>230.0729</v>
          </cell>
        </row>
        <row r="113">
          <cell r="A113" t="str">
            <v>E9110</v>
          </cell>
          <cell r="B113" t="str">
            <v>Escavadeira hidráulica sobre esteira para rocha com caçamba e capacidade de 1,5 m³ - 110 kW</v>
          </cell>
          <cell r="C113">
            <v>492170.85519999999</v>
          </cell>
          <cell r="D113">
            <v>34.451999999999998</v>
          </cell>
          <cell r="E113">
            <v>8.8590999999999998</v>
          </cell>
          <cell r="F113">
            <v>0</v>
          </cell>
          <cell r="G113">
            <v>34.451999999999998</v>
          </cell>
          <cell r="H113">
            <v>55.127200000000002</v>
          </cell>
          <cell r="I113">
            <v>23.076899999999998</v>
          </cell>
          <cell r="J113">
            <v>155.96719999999999</v>
          </cell>
          <cell r="K113">
            <v>66.388000000000005</v>
          </cell>
        </row>
        <row r="114">
          <cell r="A114" t="str">
            <v>E9111</v>
          </cell>
          <cell r="B114" t="str">
            <v>Jateador abrasivo úmido com capacidade de 200 kg de abrasivo</v>
          </cell>
          <cell r="C114">
            <v>123600</v>
          </cell>
          <cell r="D114">
            <v>11.124000000000001</v>
          </cell>
          <cell r="E114">
            <v>2.2248000000000001</v>
          </cell>
          <cell r="F114">
            <v>0</v>
          </cell>
          <cell r="G114">
            <v>11.124000000000001</v>
          </cell>
          <cell r="H114">
            <v>0</v>
          </cell>
          <cell r="I114">
            <v>26.328600000000002</v>
          </cell>
          <cell r="J114">
            <v>50.801400000000001</v>
          </cell>
          <cell r="K114">
            <v>39.677399999999999</v>
          </cell>
        </row>
        <row r="115">
          <cell r="A115" t="str">
            <v>E9112</v>
          </cell>
          <cell r="B115" t="str">
            <v>Sinalizador direcional móvel, LED, com banco fotovoltaico de energia e montado em chassi com engate</v>
          </cell>
          <cell r="C115">
            <v>28000</v>
          </cell>
          <cell r="D115">
            <v>2.52</v>
          </cell>
          <cell r="E115">
            <v>0.504</v>
          </cell>
          <cell r="F115">
            <v>0</v>
          </cell>
          <cell r="G115">
            <v>1.4</v>
          </cell>
          <cell r="H115">
            <v>0</v>
          </cell>
          <cell r="I115">
            <v>0</v>
          </cell>
          <cell r="J115">
            <v>4.4240000000000004</v>
          </cell>
          <cell r="K115">
            <v>3.024</v>
          </cell>
        </row>
        <row r="116">
          <cell r="A116" t="str">
            <v>E9113</v>
          </cell>
          <cell r="B116" t="str">
            <v>Painel de mensagem variável PMV portátil móvel, LED, com energia solar e montado em chassi sobre rodas</v>
          </cell>
          <cell r="C116">
            <v>145000</v>
          </cell>
          <cell r="D116">
            <v>13.05</v>
          </cell>
          <cell r="E116">
            <v>2.61</v>
          </cell>
          <cell r="F116">
            <v>0</v>
          </cell>
          <cell r="G116">
            <v>7.25</v>
          </cell>
          <cell r="H116">
            <v>0</v>
          </cell>
          <cell r="I116">
            <v>0</v>
          </cell>
          <cell r="J116">
            <v>22.91</v>
          </cell>
          <cell r="K116">
            <v>15.66</v>
          </cell>
        </row>
        <row r="117">
          <cell r="A117" t="str">
            <v>E9114</v>
          </cell>
          <cell r="B117" t="str">
            <v>Painel com seta luminosa montado em chassi de caminhão carroceria - 115 kW</v>
          </cell>
          <cell r="C117">
            <v>200000</v>
          </cell>
          <cell r="D117">
            <v>10</v>
          </cell>
          <cell r="E117">
            <v>3.5</v>
          </cell>
          <cell r="F117">
            <v>1.4582999999999999</v>
          </cell>
          <cell r="G117">
            <v>15</v>
          </cell>
          <cell r="H117">
            <v>57.632899999999999</v>
          </cell>
          <cell r="I117">
            <v>20.749300000000002</v>
          </cell>
          <cell r="J117">
            <v>108.34050000000001</v>
          </cell>
          <cell r="K117">
            <v>35.707599999999999</v>
          </cell>
        </row>
        <row r="118">
          <cell r="A118" t="str">
            <v>E9115</v>
          </cell>
          <cell r="B118" t="str">
            <v>Painel com seta luminosa montado em chassi de caminhão carroceria e amortecedor retrátil (AMC)</v>
          </cell>
          <cell r="C118">
            <v>220000</v>
          </cell>
          <cell r="D118">
            <v>11</v>
          </cell>
          <cell r="E118">
            <v>3.85</v>
          </cell>
          <cell r="F118">
            <v>1.6042000000000001</v>
          </cell>
          <cell r="G118">
            <v>16.5</v>
          </cell>
          <cell r="H118">
            <v>57.632899999999999</v>
          </cell>
          <cell r="I118">
            <v>0</v>
          </cell>
          <cell r="J118">
            <v>90.587100000000007</v>
          </cell>
          <cell r="K118">
            <v>16.4542</v>
          </cell>
        </row>
        <row r="119">
          <cell r="A119" t="str">
            <v>E9116</v>
          </cell>
          <cell r="B119" t="str">
            <v>Semáforo móvel com 3 lentes e bateria - D = 200 mm</v>
          </cell>
          <cell r="C119">
            <v>3775.69</v>
          </cell>
          <cell r="D119">
            <v>0.33979999999999999</v>
          </cell>
          <cell r="E119">
            <v>6.8000000000000005E-2</v>
          </cell>
          <cell r="F119">
            <v>0</v>
          </cell>
          <cell r="G119">
            <v>0.1888</v>
          </cell>
          <cell r="H119">
            <v>0</v>
          </cell>
          <cell r="I119">
            <v>0</v>
          </cell>
          <cell r="J119">
            <v>0.59660000000000002</v>
          </cell>
          <cell r="K119">
            <v>0.4078</v>
          </cell>
        </row>
        <row r="120">
          <cell r="A120" t="str">
            <v>E9117</v>
          </cell>
          <cell r="B120" t="str">
            <v>Carregadeira de pneus para rocha com capacidade de 2,9 m³ - 96 kW</v>
          </cell>
          <cell r="C120">
            <v>456832.6151</v>
          </cell>
          <cell r="D120">
            <v>45.683300000000003</v>
          </cell>
          <cell r="E120">
            <v>8.8102999999999998</v>
          </cell>
          <cell r="F120">
            <v>0</v>
          </cell>
          <cell r="G120">
            <v>45.683300000000003</v>
          </cell>
          <cell r="H120">
            <v>48.110999999999997</v>
          </cell>
          <cell r="I120">
            <v>23.076899999999998</v>
          </cell>
          <cell r="J120">
            <v>171.3648</v>
          </cell>
          <cell r="K120">
            <v>77.570499999999996</v>
          </cell>
        </row>
        <row r="121">
          <cell r="A121" t="str">
            <v>E9118</v>
          </cell>
          <cell r="B121" t="str">
            <v>Cortadora de pavimento com disco diamantado de 450 a 1.500 mm - 74 kW</v>
          </cell>
          <cell r="C121">
            <v>253257.07990000001</v>
          </cell>
          <cell r="D121">
            <v>20.2606</v>
          </cell>
          <cell r="E121">
            <v>4.5586000000000002</v>
          </cell>
          <cell r="F121">
            <v>0</v>
          </cell>
          <cell r="G121">
            <v>20.2606</v>
          </cell>
          <cell r="H121">
            <v>37.085500000000003</v>
          </cell>
          <cell r="I121">
            <v>26.328600000000002</v>
          </cell>
          <cell r="J121">
            <v>108.4939</v>
          </cell>
          <cell r="K121">
            <v>51.147799999999997</v>
          </cell>
        </row>
        <row r="122">
          <cell r="A122" t="str">
            <v>E9119</v>
          </cell>
          <cell r="B122" t="str">
            <v>Carregadeira compacta com valetadeira para escavação até a profundidade de 1.575 mm - 55,4 kW</v>
          </cell>
          <cell r="C122">
            <v>227505.03839999999</v>
          </cell>
          <cell r="D122">
            <v>15.9254</v>
          </cell>
          <cell r="E122">
            <v>4.0951000000000004</v>
          </cell>
          <cell r="F122">
            <v>0</v>
          </cell>
          <cell r="G122">
            <v>15.9254</v>
          </cell>
          <cell r="H122">
            <v>27.763999999999999</v>
          </cell>
          <cell r="I122">
            <v>26.328600000000002</v>
          </cell>
          <cell r="J122">
            <v>90.038499999999999</v>
          </cell>
          <cell r="K122">
            <v>46.3491</v>
          </cell>
        </row>
        <row r="123">
          <cell r="A123" t="str">
            <v>E9120</v>
          </cell>
          <cell r="B123" t="str">
            <v>Equipamento de cravação sobre esteira para geodreno com haste para profundidade de até 20 m - 200 kW</v>
          </cell>
          <cell r="C123">
            <v>400000</v>
          </cell>
          <cell r="D123">
            <v>28</v>
          </cell>
          <cell r="E123">
            <v>7.2</v>
          </cell>
          <cell r="F123">
            <v>0</v>
          </cell>
          <cell r="G123">
            <v>28</v>
          </cell>
          <cell r="H123">
            <v>100.2312</v>
          </cell>
          <cell r="I123">
            <v>26.328600000000002</v>
          </cell>
          <cell r="J123">
            <v>189.75980000000001</v>
          </cell>
          <cell r="K123">
            <v>61.528599999999997</v>
          </cell>
        </row>
        <row r="124">
          <cell r="A124" t="str">
            <v>E9121</v>
          </cell>
          <cell r="B124" t="str">
            <v>Plataforma elevatória articulada elétrica com alcance de 6 m e capacidade de 500 kg - 1,5 kW</v>
          </cell>
          <cell r="C124">
            <v>15000</v>
          </cell>
          <cell r="D124">
            <v>1</v>
          </cell>
          <cell r="E124">
            <v>0.26250000000000001</v>
          </cell>
          <cell r="F124">
            <v>0</v>
          </cell>
          <cell r="G124">
            <v>1</v>
          </cell>
          <cell r="H124">
            <v>0</v>
          </cell>
          <cell r="I124">
            <v>26.328600000000002</v>
          </cell>
          <cell r="J124">
            <v>28.591100000000001</v>
          </cell>
          <cell r="K124">
            <v>27.591100000000001</v>
          </cell>
        </row>
        <row r="125">
          <cell r="A125" t="str">
            <v>E9122</v>
          </cell>
          <cell r="B125" t="str">
            <v>Perfuratriz tipo Bottom Feed para coluna de brita - 194 kW</v>
          </cell>
          <cell r="C125">
            <v>1026723</v>
          </cell>
          <cell r="D125">
            <v>68.4482</v>
          </cell>
          <cell r="E125">
            <v>17.967700000000001</v>
          </cell>
          <cell r="F125">
            <v>0</v>
          </cell>
          <cell r="G125">
            <v>68.4482</v>
          </cell>
          <cell r="H125">
            <v>97.224299999999999</v>
          </cell>
          <cell r="I125">
            <v>23.076899999999998</v>
          </cell>
          <cell r="J125">
            <v>275.1653</v>
          </cell>
          <cell r="K125">
            <v>109.4928</v>
          </cell>
        </row>
        <row r="126">
          <cell r="A126" t="str">
            <v>E9125</v>
          </cell>
          <cell r="B126" t="str">
            <v>Van furgão - 93 kW</v>
          </cell>
          <cell r="C126">
            <v>98891.6826</v>
          </cell>
          <cell r="D126">
            <v>4.9446000000000003</v>
          </cell>
          <cell r="E126">
            <v>1.7305999999999999</v>
          </cell>
          <cell r="F126">
            <v>0.72109999999999996</v>
          </cell>
          <cell r="G126">
            <v>4.9446000000000003</v>
          </cell>
          <cell r="H126">
            <v>48.612099999999998</v>
          </cell>
          <cell r="I126">
            <v>19.0595</v>
          </cell>
          <cell r="J126">
            <v>80.012500000000003</v>
          </cell>
          <cell r="K126">
            <v>26.4558</v>
          </cell>
        </row>
        <row r="127">
          <cell r="A127" t="str">
            <v>E9126</v>
          </cell>
          <cell r="B127" t="str">
            <v>Draga Backhoe com capacidade de 7 m³ - 1.000 kW</v>
          </cell>
          <cell r="C127">
            <v>46571463</v>
          </cell>
          <cell r="D127">
            <v>523.92899999999997</v>
          </cell>
          <cell r="E127">
            <v>366.75029999999998</v>
          </cell>
          <cell r="F127">
            <v>0</v>
          </cell>
          <cell r="G127">
            <v>1164.2865999999999</v>
          </cell>
          <cell r="H127">
            <v>501.15600000000001</v>
          </cell>
          <cell r="I127">
            <v>31.769200000000001</v>
          </cell>
          <cell r="J127">
            <v>2587.8910999999998</v>
          </cell>
          <cell r="K127">
            <v>922.44849999999997</v>
          </cell>
        </row>
        <row r="128">
          <cell r="A128" t="str">
            <v>E9127</v>
          </cell>
          <cell r="B128" t="str">
            <v>Escavadeira hidráulica com martelo hidráulico de 500 kg - 103 kW</v>
          </cell>
          <cell r="C128">
            <v>656216.41040000005</v>
          </cell>
          <cell r="D128">
            <v>74.996200000000002</v>
          </cell>
          <cell r="E128">
            <v>12.6556</v>
          </cell>
          <cell r="F128">
            <v>0</v>
          </cell>
          <cell r="G128">
            <v>93.745199999999997</v>
          </cell>
          <cell r="H128">
            <v>51.619100000000003</v>
          </cell>
          <cell r="I128">
            <v>23.076899999999998</v>
          </cell>
          <cell r="J128">
            <v>256.09300000000002</v>
          </cell>
          <cell r="K128">
            <v>110.7287</v>
          </cell>
        </row>
        <row r="129">
          <cell r="A129" t="str">
            <v>E9140</v>
          </cell>
          <cell r="B129" t="str">
            <v>Equipamento Clip Driver para grampos elásticos - 10 kW</v>
          </cell>
          <cell r="C129">
            <v>20000</v>
          </cell>
          <cell r="D129">
            <v>1.6</v>
          </cell>
          <cell r="E129">
            <v>0.36</v>
          </cell>
          <cell r="F129">
            <v>0</v>
          </cell>
          <cell r="G129">
            <v>1.6</v>
          </cell>
          <cell r="H129">
            <v>5.0115999999999996</v>
          </cell>
          <cell r="I129">
            <v>0</v>
          </cell>
          <cell r="J129">
            <v>8.5716000000000001</v>
          </cell>
          <cell r="K129">
            <v>1.96</v>
          </cell>
        </row>
        <row r="130">
          <cell r="A130" t="str">
            <v>E9141</v>
          </cell>
          <cell r="B130" t="str">
            <v>Rebarbador hidráulico com bomba manual e capacidade de força de 9.000 kgf</v>
          </cell>
          <cell r="C130">
            <v>48780.984700000001</v>
          </cell>
          <cell r="D130">
            <v>3.9024999999999999</v>
          </cell>
          <cell r="E130">
            <v>0.87809999999999999</v>
          </cell>
          <cell r="F130">
            <v>0</v>
          </cell>
          <cell r="G130">
            <v>2.4390000000000001</v>
          </cell>
          <cell r="H130">
            <v>0</v>
          </cell>
          <cell r="I130">
            <v>0</v>
          </cell>
          <cell r="J130">
            <v>7.2195999999999998</v>
          </cell>
          <cell r="K130">
            <v>4.7805999999999997</v>
          </cell>
        </row>
        <row r="131">
          <cell r="A131" t="str">
            <v>E9142</v>
          </cell>
          <cell r="B131" t="str">
            <v>Máquina de alívio de tensões em trilhos Rail Knocker 48 batidas/min</v>
          </cell>
          <cell r="C131">
            <v>134152.84419999999</v>
          </cell>
          <cell r="D131">
            <v>10.732200000000001</v>
          </cell>
          <cell r="E131">
            <v>2.4148000000000001</v>
          </cell>
          <cell r="F131">
            <v>0</v>
          </cell>
          <cell r="G131">
            <v>6.7076000000000002</v>
          </cell>
          <cell r="H131">
            <v>3.1793999999999998</v>
          </cell>
          <cell r="I131">
            <v>0</v>
          </cell>
          <cell r="J131">
            <v>23.033999999999999</v>
          </cell>
          <cell r="K131">
            <v>13.147</v>
          </cell>
        </row>
        <row r="132">
          <cell r="A132" t="str">
            <v>E9143</v>
          </cell>
          <cell r="B132" t="str">
            <v>Máquina liberadora de tensão para o processo de soldagem Rail Tensor THR 542</v>
          </cell>
          <cell r="C132">
            <v>63377.182099999998</v>
          </cell>
          <cell r="D132">
            <v>5.0701999999999998</v>
          </cell>
          <cell r="E132">
            <v>1.1408</v>
          </cell>
          <cell r="F132">
            <v>0</v>
          </cell>
          <cell r="G132">
            <v>3.1688999999999998</v>
          </cell>
          <cell r="H132">
            <v>0</v>
          </cell>
          <cell r="I132">
            <v>0</v>
          </cell>
          <cell r="J132">
            <v>9.3798999999999992</v>
          </cell>
          <cell r="K132">
            <v>6.2110000000000003</v>
          </cell>
        </row>
        <row r="133">
          <cell r="A133" t="str">
            <v>E9144</v>
          </cell>
          <cell r="B133" t="str">
            <v>Pórtico metálico com talha e capacidade de 5 t</v>
          </cell>
          <cell r="C133">
            <v>120851.11840000001</v>
          </cell>
          <cell r="D133">
            <v>4.8339999999999996</v>
          </cell>
          <cell r="E133">
            <v>1.994</v>
          </cell>
          <cell r="F133">
            <v>0</v>
          </cell>
          <cell r="G133">
            <v>3.0213000000000001</v>
          </cell>
          <cell r="H133">
            <v>0</v>
          </cell>
          <cell r="I133">
            <v>26.328600000000002</v>
          </cell>
          <cell r="J133">
            <v>36.177900000000001</v>
          </cell>
          <cell r="K133">
            <v>33.156599999999997</v>
          </cell>
        </row>
        <row r="134">
          <cell r="A134" t="str">
            <v>E9500</v>
          </cell>
          <cell r="B134" t="str">
            <v>Vagão gôndola com capacidade de 100 t</v>
          </cell>
          <cell r="C134">
            <v>262812.75</v>
          </cell>
          <cell r="D134">
            <v>6.5702999999999996</v>
          </cell>
          <cell r="E134">
            <v>4.1393000000000004</v>
          </cell>
          <cell r="F134">
            <v>0</v>
          </cell>
          <cell r="G134">
            <v>3.2852000000000001</v>
          </cell>
          <cell r="H134">
            <v>0</v>
          </cell>
          <cell r="I134">
            <v>0</v>
          </cell>
          <cell r="J134">
            <v>13.9948</v>
          </cell>
          <cell r="K134">
            <v>10.7096</v>
          </cell>
        </row>
        <row r="135">
          <cell r="A135" t="str">
            <v>E9501</v>
          </cell>
          <cell r="B135" t="str">
            <v>Ventilador axial para ventilação forçada - 30 kW</v>
          </cell>
          <cell r="C135">
            <v>208775.44070000001</v>
          </cell>
          <cell r="D135">
            <v>18.7898</v>
          </cell>
          <cell r="E135">
            <v>3.758</v>
          </cell>
          <cell r="F135">
            <v>0</v>
          </cell>
          <cell r="G135">
            <v>12.5265</v>
          </cell>
          <cell r="H135">
            <v>0</v>
          </cell>
          <cell r="I135">
            <v>0</v>
          </cell>
          <cell r="J135">
            <v>35.074300000000001</v>
          </cell>
          <cell r="K135">
            <v>22.547799999999999</v>
          </cell>
        </row>
        <row r="136">
          <cell r="A136" t="str">
            <v>E9502</v>
          </cell>
          <cell r="B136" t="str">
            <v>Bate-estaca de gravidade para 3,5 a 4,0 t - 119 kW</v>
          </cell>
          <cell r="C136">
            <v>839252.78819999995</v>
          </cell>
          <cell r="D136">
            <v>47.957299999999996</v>
          </cell>
          <cell r="E136">
            <v>14.3872</v>
          </cell>
          <cell r="F136">
            <v>0</v>
          </cell>
          <cell r="G136">
            <v>35.968000000000004</v>
          </cell>
          <cell r="H136">
            <v>59.637599999999999</v>
          </cell>
          <cell r="I136">
            <v>23.076899999999998</v>
          </cell>
          <cell r="J136">
            <v>181.02699999999999</v>
          </cell>
          <cell r="K136">
            <v>85.421400000000006</v>
          </cell>
        </row>
        <row r="137">
          <cell r="A137" t="str">
            <v>E9506</v>
          </cell>
          <cell r="B137" t="str">
            <v>Caminhão basculante com capacidade de 6 m³ - 136 kW</v>
          </cell>
          <cell r="C137">
            <v>278421.63559999998</v>
          </cell>
          <cell r="D137">
            <v>13.921099999999999</v>
          </cell>
          <cell r="E137">
            <v>4.8723999999999998</v>
          </cell>
          <cell r="F137">
            <v>2.0301999999999998</v>
          </cell>
          <cell r="G137">
            <v>20.881599999999999</v>
          </cell>
          <cell r="H137">
            <v>68.157200000000003</v>
          </cell>
          <cell r="I137" t="str">
            <v>20,7493</v>
          </cell>
          <cell r="J137">
            <v>130.61179999999999</v>
          </cell>
          <cell r="K137">
            <v>41.573</v>
          </cell>
        </row>
        <row r="138">
          <cell r="A138" t="str">
            <v>E9507</v>
          </cell>
          <cell r="B138" t="str">
            <v>Computador, plotter de recorte e software</v>
          </cell>
          <cell r="C138">
            <v>33300.449000000001</v>
          </cell>
          <cell r="D138">
            <v>4.9950999999999999</v>
          </cell>
          <cell r="E138">
            <v>0.66600000000000004</v>
          </cell>
          <cell r="F138">
            <v>0</v>
          </cell>
          <cell r="G138">
            <v>3.33</v>
          </cell>
          <cell r="H138">
            <v>0</v>
          </cell>
          <cell r="I138">
            <v>0</v>
          </cell>
          <cell r="J138">
            <v>8.9910999999999994</v>
          </cell>
          <cell r="K138">
            <v>5.6611000000000002</v>
          </cell>
        </row>
        <row r="139">
          <cell r="A139" t="str">
            <v>E9508</v>
          </cell>
          <cell r="B139" t="str">
            <v>Caminhão carroceria com capacidade de 9 t - 136 kW</v>
          </cell>
          <cell r="C139">
            <v>230140.76490000001</v>
          </cell>
          <cell r="D139">
            <v>9.8632000000000009</v>
          </cell>
          <cell r="E139">
            <v>3.9453</v>
          </cell>
          <cell r="F139">
            <v>1.6438999999999999</v>
          </cell>
          <cell r="G139">
            <v>14.7948</v>
          </cell>
          <cell r="H139">
            <v>68.157200000000003</v>
          </cell>
          <cell r="I139">
            <v>20.749300000000002</v>
          </cell>
          <cell r="J139">
            <v>119.1537</v>
          </cell>
          <cell r="K139">
            <v>36.201700000000002</v>
          </cell>
        </row>
        <row r="140">
          <cell r="A140" t="str">
            <v>E9509</v>
          </cell>
          <cell r="B140" t="str">
            <v>Caminhão tanque distribuidor de asfalto com capacidade de 6.000 l - 136 kW</v>
          </cell>
          <cell r="C140">
            <v>367293.40960000001</v>
          </cell>
          <cell r="D140">
            <v>15.741099999999999</v>
          </cell>
          <cell r="E140">
            <v>6.2965</v>
          </cell>
          <cell r="F140">
            <v>2.6234999999999999</v>
          </cell>
          <cell r="G140">
            <v>23.611699999999999</v>
          </cell>
          <cell r="H140">
            <v>68.157200000000003</v>
          </cell>
          <cell r="I140">
            <v>20.749300000000002</v>
          </cell>
          <cell r="J140">
            <v>137.17930000000001</v>
          </cell>
          <cell r="K140">
            <v>45.410400000000003</v>
          </cell>
        </row>
        <row r="141">
          <cell r="A141" t="str">
            <v>E9510</v>
          </cell>
          <cell r="B141" t="str">
            <v>Ventilador centrífugo baixa pressão com capacidade de 58 m³/min - 3,68 kW</v>
          </cell>
          <cell r="C141">
            <v>6116.5463</v>
          </cell>
          <cell r="D141">
            <v>0.55049999999999999</v>
          </cell>
          <cell r="E141">
            <v>0.1101</v>
          </cell>
          <cell r="F141">
            <v>0</v>
          </cell>
          <cell r="G141">
            <v>0.36699999999999999</v>
          </cell>
          <cell r="H141">
            <v>0</v>
          </cell>
          <cell r="I141">
            <v>0</v>
          </cell>
          <cell r="J141">
            <v>1.0276000000000001</v>
          </cell>
          <cell r="K141">
            <v>0.66059999999999997</v>
          </cell>
        </row>
        <row r="142">
          <cell r="A142" t="str">
            <v>E9511</v>
          </cell>
          <cell r="B142" t="str">
            <v>Carregadeira de pneus com capacidade de 3,3 m³ - 213 kW</v>
          </cell>
          <cell r="C142">
            <v>1038151.789</v>
          </cell>
          <cell r="D142">
            <v>72.670599999999993</v>
          </cell>
          <cell r="E142">
            <v>18.686699999999998</v>
          </cell>
          <cell r="F142">
            <v>0</v>
          </cell>
          <cell r="G142">
            <v>72.670599999999993</v>
          </cell>
          <cell r="H142">
            <v>106.7462</v>
          </cell>
          <cell r="I142">
            <v>23.076899999999998</v>
          </cell>
          <cell r="J142">
            <v>293.851</v>
          </cell>
          <cell r="K142">
            <v>114.4342</v>
          </cell>
        </row>
        <row r="143">
          <cell r="A143" t="str">
            <v>E9512</v>
          </cell>
          <cell r="B143" t="str">
            <v>Veículo leve - 53 kW</v>
          </cell>
          <cell r="C143">
            <v>44559.102599999998</v>
          </cell>
          <cell r="D143">
            <v>2.6735000000000002</v>
          </cell>
          <cell r="E143">
            <v>0.80210000000000004</v>
          </cell>
          <cell r="F143">
            <v>0.3342</v>
          </cell>
          <cell r="G143">
            <v>2.6735000000000002</v>
          </cell>
          <cell r="H143">
            <v>35.106099999999998</v>
          </cell>
          <cell r="I143">
            <v>19.0595</v>
          </cell>
          <cell r="J143">
            <v>60.648899999999998</v>
          </cell>
          <cell r="K143">
            <v>22.869299999999999</v>
          </cell>
        </row>
        <row r="144">
          <cell r="A144" t="str">
            <v>E9513</v>
          </cell>
          <cell r="B144" t="str">
            <v>Compressor de ar portátil de 340 PCM - 81 kW</v>
          </cell>
          <cell r="C144">
            <v>148221.65969999999</v>
          </cell>
          <cell r="D144">
            <v>9.8813999999999993</v>
          </cell>
          <cell r="E144">
            <v>2.5939000000000001</v>
          </cell>
          <cell r="F144">
            <v>0</v>
          </cell>
          <cell r="G144">
            <v>9.8813999999999993</v>
          </cell>
          <cell r="H144">
            <v>40.593600000000002</v>
          </cell>
          <cell r="I144">
            <v>0</v>
          </cell>
          <cell r="J144">
            <v>62.950299999999999</v>
          </cell>
          <cell r="K144">
            <v>12.475300000000001</v>
          </cell>
        </row>
        <row r="145">
          <cell r="A145" t="str">
            <v>E9514</v>
          </cell>
          <cell r="B145" t="str">
            <v>Distribuidor de agregados autopropelido - 130 kW</v>
          </cell>
          <cell r="C145">
            <v>810605.30960000004</v>
          </cell>
          <cell r="D145">
            <v>46.320300000000003</v>
          </cell>
          <cell r="E145">
            <v>13.896100000000001</v>
          </cell>
          <cell r="F145">
            <v>0</v>
          </cell>
          <cell r="G145">
            <v>40.530299999999997</v>
          </cell>
          <cell r="H145">
            <v>65.150300000000001</v>
          </cell>
          <cell r="I145">
            <v>23.076899999999998</v>
          </cell>
          <cell r="J145">
            <v>188.97389999999999</v>
          </cell>
          <cell r="K145">
            <v>83.293300000000002</v>
          </cell>
        </row>
        <row r="146">
          <cell r="A146" t="str">
            <v>E9515</v>
          </cell>
          <cell r="B146" t="str">
            <v>Escavadeira hidráulica sobre esteira com caçamba com capacidade de 1,5 m³ - 110 kW</v>
          </cell>
          <cell r="C146">
            <v>492170.85519999999</v>
          </cell>
          <cell r="D146">
            <v>34.451999999999998</v>
          </cell>
          <cell r="E146">
            <v>8.8590999999999998</v>
          </cell>
          <cell r="F146">
            <v>0</v>
          </cell>
          <cell r="G146">
            <v>34.451999999999998</v>
          </cell>
          <cell r="H146">
            <v>55.127200000000002</v>
          </cell>
          <cell r="I146">
            <v>23.076899999999998</v>
          </cell>
          <cell r="J146">
            <v>155.96719999999999</v>
          </cell>
          <cell r="K146">
            <v>66.388000000000005</v>
          </cell>
        </row>
        <row r="147">
          <cell r="A147" t="str">
            <v>E9516</v>
          </cell>
          <cell r="B147" t="str">
            <v>Perfuratriz hidráulica sobre esteiras - 300 kW</v>
          </cell>
          <cell r="C147">
            <v>2910430.4909999999</v>
          </cell>
          <cell r="D147">
            <v>194.02869999999999</v>
          </cell>
          <cell r="E147">
            <v>50.932499999999997</v>
          </cell>
          <cell r="F147">
            <v>0</v>
          </cell>
          <cell r="G147">
            <v>194.02869999999999</v>
          </cell>
          <cell r="H147">
            <v>150.3468</v>
          </cell>
          <cell r="I147">
            <v>23.076899999999998</v>
          </cell>
          <cell r="J147">
            <v>612.41359999999997</v>
          </cell>
          <cell r="K147">
            <v>268.03809999999999</v>
          </cell>
        </row>
        <row r="148">
          <cell r="A148" t="str">
            <v>E9517</v>
          </cell>
          <cell r="B148" t="str">
            <v>Compressor de ar portátil de 912 PCM - 184 kW</v>
          </cell>
          <cell r="C148">
            <v>322980.69339999999</v>
          </cell>
          <cell r="D148">
            <v>21.532</v>
          </cell>
          <cell r="E148">
            <v>5.6521999999999997</v>
          </cell>
          <cell r="F148">
            <v>0</v>
          </cell>
          <cell r="G148">
            <v>21.532</v>
          </cell>
          <cell r="H148">
            <v>92.212699999999998</v>
          </cell>
          <cell r="I148">
            <v>0</v>
          </cell>
          <cell r="J148">
            <v>140.9289</v>
          </cell>
          <cell r="K148">
            <v>27.184200000000001</v>
          </cell>
        </row>
        <row r="149">
          <cell r="A149" t="str">
            <v>E9518</v>
          </cell>
          <cell r="B149" t="str">
            <v>Grade de 24 discos rebocável de 24"</v>
          </cell>
          <cell r="C149">
            <v>25495.8459</v>
          </cell>
          <cell r="D149">
            <v>1.639</v>
          </cell>
          <cell r="E149">
            <v>0.43709999999999999</v>
          </cell>
          <cell r="F149">
            <v>0</v>
          </cell>
          <cell r="G149">
            <v>0.91059999999999997</v>
          </cell>
          <cell r="H149">
            <v>0</v>
          </cell>
          <cell r="I149">
            <v>0</v>
          </cell>
          <cell r="J149">
            <v>2.9866999999999999</v>
          </cell>
          <cell r="K149">
            <v>2.0760999999999998</v>
          </cell>
        </row>
        <row r="150">
          <cell r="A150" t="str">
            <v>E9519</v>
          </cell>
          <cell r="B150" t="str">
            <v>Betoneira com motor a gasolina e capacidade de 600 l - 10 kW</v>
          </cell>
          <cell r="C150">
            <v>13032.488600000001</v>
          </cell>
          <cell r="D150">
            <v>1.0426</v>
          </cell>
          <cell r="E150">
            <v>0.2346</v>
          </cell>
          <cell r="F150">
            <v>0</v>
          </cell>
          <cell r="G150">
            <v>0.78190000000000004</v>
          </cell>
          <cell r="H150">
            <v>6.6238000000000001</v>
          </cell>
          <cell r="I150">
            <v>26.328600000000002</v>
          </cell>
          <cell r="J150">
            <v>35.011499999999998</v>
          </cell>
          <cell r="K150">
            <v>27.605799999999999</v>
          </cell>
        </row>
        <row r="151">
          <cell r="A151" t="str">
            <v>E9520</v>
          </cell>
          <cell r="B151" t="str">
            <v>Caminhão com caçamba térmica e capacidade de 5,5 m³ - 210 kW</v>
          </cell>
          <cell r="C151">
            <v>391191.60310000001</v>
          </cell>
          <cell r="D151">
            <v>16.7654</v>
          </cell>
          <cell r="E151">
            <v>6.7061000000000002</v>
          </cell>
          <cell r="F151">
            <v>2.7942</v>
          </cell>
          <cell r="G151">
            <v>25.148</v>
          </cell>
          <cell r="H151">
            <v>105.2428</v>
          </cell>
          <cell r="I151">
            <v>20.749300000000002</v>
          </cell>
          <cell r="J151">
            <v>177.4058</v>
          </cell>
          <cell r="K151">
            <v>47.015000000000001</v>
          </cell>
        </row>
        <row r="152">
          <cell r="A152" t="str">
            <v>E9521</v>
          </cell>
          <cell r="B152" t="str">
            <v>Grupo gerador - 2,5/3 kVA</v>
          </cell>
          <cell r="C152">
            <v>3247.5466999999999</v>
          </cell>
          <cell r="D152">
            <v>0.16239999999999999</v>
          </cell>
          <cell r="E152">
            <v>5.57E-2</v>
          </cell>
          <cell r="F152">
            <v>0</v>
          </cell>
          <cell r="G152">
            <v>0.11600000000000001</v>
          </cell>
          <cell r="H152">
            <v>1.5896999999999999</v>
          </cell>
          <cell r="I152">
            <v>0</v>
          </cell>
          <cell r="J152">
            <v>1.9238</v>
          </cell>
          <cell r="K152">
            <v>0.21809999999999999</v>
          </cell>
        </row>
        <row r="153">
          <cell r="A153" t="str">
            <v>E9522</v>
          </cell>
          <cell r="B153" t="str">
            <v>Caldeira de asfalto rebocável com capacidade de 1.500 l - 6,5 kW</v>
          </cell>
          <cell r="C153">
            <v>94077.2592</v>
          </cell>
          <cell r="D153">
            <v>6.0477999999999996</v>
          </cell>
          <cell r="E153">
            <v>1.6128</v>
          </cell>
          <cell r="F153">
            <v>0</v>
          </cell>
          <cell r="G153">
            <v>2.0158999999999998</v>
          </cell>
          <cell r="H153">
            <v>3.2574999999999998</v>
          </cell>
          <cell r="I153">
            <v>0</v>
          </cell>
          <cell r="J153">
            <v>12.933999999999999</v>
          </cell>
          <cell r="K153">
            <v>7.6605999999999996</v>
          </cell>
        </row>
        <row r="154">
          <cell r="A154" t="str">
            <v>E9523</v>
          </cell>
          <cell r="B154" t="str">
            <v>Motoscraper - 304 kW</v>
          </cell>
          <cell r="C154">
            <v>3280767.199</v>
          </cell>
          <cell r="D154">
            <v>154.38900000000001</v>
          </cell>
          <cell r="E154">
            <v>55.001100000000001</v>
          </cell>
          <cell r="F154">
            <v>0</v>
          </cell>
          <cell r="G154">
            <v>173.68770000000001</v>
          </cell>
          <cell r="H154">
            <v>152.35140000000001</v>
          </cell>
          <cell r="I154">
            <v>23.076899999999998</v>
          </cell>
          <cell r="J154">
            <v>558.50609999999995</v>
          </cell>
          <cell r="K154">
            <v>232.46700000000001</v>
          </cell>
        </row>
        <row r="155">
          <cell r="A155" t="str">
            <v>E9524</v>
          </cell>
          <cell r="B155" t="str">
            <v>Motoniveladora - 93 kW</v>
          </cell>
          <cell r="C155">
            <v>771974.64639999997</v>
          </cell>
          <cell r="D155">
            <v>38.598700000000001</v>
          </cell>
          <cell r="E155">
            <v>13.2339</v>
          </cell>
          <cell r="F155">
            <v>0</v>
          </cell>
          <cell r="G155">
            <v>49.626899999999999</v>
          </cell>
          <cell r="H155">
            <v>46.607500000000002</v>
          </cell>
          <cell r="I155">
            <v>23.076899999999998</v>
          </cell>
          <cell r="J155">
            <v>171.1439</v>
          </cell>
          <cell r="K155">
            <v>74.909499999999994</v>
          </cell>
        </row>
        <row r="156">
          <cell r="A156" t="str">
            <v>E9526</v>
          </cell>
          <cell r="B156" t="str">
            <v>Retroescavadeira de pneus - 58 kW</v>
          </cell>
          <cell r="C156">
            <v>206155.34090000001</v>
          </cell>
          <cell r="D156">
            <v>14.430899999999999</v>
          </cell>
          <cell r="E156">
            <v>3.7107999999999999</v>
          </cell>
          <cell r="F156">
            <v>0</v>
          </cell>
          <cell r="G156">
            <v>14.430899999999999</v>
          </cell>
          <cell r="H156">
            <v>29.067</v>
          </cell>
          <cell r="I156">
            <v>23.076899999999998</v>
          </cell>
          <cell r="J156">
            <v>84.716499999999996</v>
          </cell>
          <cell r="K156">
            <v>41.218600000000002</v>
          </cell>
        </row>
        <row r="157">
          <cell r="A157" t="str">
            <v>E9527</v>
          </cell>
          <cell r="B157" t="str">
            <v>Martelete perfurador/rompedor a ar comprimido de 25 kg</v>
          </cell>
          <cell r="C157">
            <v>11593.634</v>
          </cell>
          <cell r="D157">
            <v>0.92749999999999999</v>
          </cell>
          <cell r="E157">
            <v>0.2087</v>
          </cell>
          <cell r="F157">
            <v>0</v>
          </cell>
          <cell r="G157">
            <v>0.92749999999999999</v>
          </cell>
          <cell r="H157">
            <v>0</v>
          </cell>
          <cell r="I157">
            <v>26.328600000000002</v>
          </cell>
          <cell r="J157">
            <v>28.392299999999999</v>
          </cell>
          <cell r="K157">
            <v>27.4648</v>
          </cell>
        </row>
        <row r="158">
          <cell r="A158" t="str">
            <v>E9529</v>
          </cell>
          <cell r="B158" t="str">
            <v>Jateadora com mesa transportadora de rolos de 3.200 x 600 x 1.300 mm - 22 kW</v>
          </cell>
          <cell r="C158">
            <v>1553393.7</v>
          </cell>
          <cell r="D158">
            <v>103.5596</v>
          </cell>
          <cell r="E158">
            <v>27.1844</v>
          </cell>
          <cell r="F158">
            <v>0</v>
          </cell>
          <cell r="G158">
            <v>77.669700000000006</v>
          </cell>
          <cell r="H158">
            <v>0</v>
          </cell>
          <cell r="I158">
            <v>26.328600000000002</v>
          </cell>
          <cell r="J158">
            <v>234.7423</v>
          </cell>
          <cell r="K158">
            <v>157.07259999999999</v>
          </cell>
        </row>
        <row r="159">
          <cell r="A159" t="str">
            <v>E9530</v>
          </cell>
          <cell r="B159" t="str">
            <v>Rolo compactador liso autopropelido vibratório de 11 t - 97 kW</v>
          </cell>
          <cell r="C159">
            <v>377007.9657</v>
          </cell>
          <cell r="D159">
            <v>25.133900000000001</v>
          </cell>
          <cell r="E159">
            <v>6.5975999999999999</v>
          </cell>
          <cell r="F159">
            <v>0</v>
          </cell>
          <cell r="G159">
            <v>25.133900000000001</v>
          </cell>
          <cell r="H159">
            <v>48.612099999999998</v>
          </cell>
          <cell r="I159">
            <v>23.076899999999998</v>
          </cell>
          <cell r="J159">
            <v>128.55439999999999</v>
          </cell>
          <cell r="K159">
            <v>54.808399999999999</v>
          </cell>
        </row>
        <row r="160">
          <cell r="A160" t="str">
            <v>E9531</v>
          </cell>
          <cell r="B160" t="str">
            <v>Equipamento de sondagem a percussão com motobomba - 2,5 kW</v>
          </cell>
          <cell r="C160">
            <v>31672.021799999999</v>
          </cell>
          <cell r="D160">
            <v>1.8098000000000001</v>
          </cell>
          <cell r="E160">
            <v>0.54290000000000005</v>
          </cell>
          <cell r="F160">
            <v>0</v>
          </cell>
          <cell r="G160">
            <v>1.3573999999999999</v>
          </cell>
          <cell r="H160">
            <v>1.2528999999999999</v>
          </cell>
          <cell r="I160">
            <v>26.328600000000002</v>
          </cell>
          <cell r="J160">
            <v>31.291599999999999</v>
          </cell>
          <cell r="K160">
            <v>28.6813</v>
          </cell>
        </row>
        <row r="161">
          <cell r="A161" t="str">
            <v>E9533</v>
          </cell>
          <cell r="B161" t="str">
            <v>Sonda rotativa com motor, bombas, mastro e cabeçote - 20 kW</v>
          </cell>
          <cell r="C161">
            <v>127447.3907</v>
          </cell>
          <cell r="D161">
            <v>7.2827000000000002</v>
          </cell>
          <cell r="E161">
            <v>2.1848000000000001</v>
          </cell>
          <cell r="F161">
            <v>0</v>
          </cell>
          <cell r="G161">
            <v>7.2827000000000002</v>
          </cell>
          <cell r="H161">
            <v>10.023099999999999</v>
          </cell>
          <cell r="I161">
            <v>26.328600000000002</v>
          </cell>
          <cell r="J161">
            <v>53.101900000000001</v>
          </cell>
          <cell r="K161">
            <v>35.796100000000003</v>
          </cell>
        </row>
        <row r="162">
          <cell r="A162" t="str">
            <v>E9535</v>
          </cell>
          <cell r="B162" t="str">
            <v>Serra circular com bancada - D = 30 cm - 4 kW</v>
          </cell>
          <cell r="C162">
            <v>3246.5155</v>
          </cell>
          <cell r="D162">
            <v>0.29220000000000002</v>
          </cell>
          <cell r="E162">
            <v>5.8400000000000001E-2</v>
          </cell>
          <cell r="F162">
            <v>0</v>
          </cell>
          <cell r="G162">
            <v>0.1623</v>
          </cell>
          <cell r="H162">
            <v>0</v>
          </cell>
          <cell r="I162">
            <v>26.328600000000002</v>
          </cell>
          <cell r="J162">
            <v>26.8415</v>
          </cell>
          <cell r="K162">
            <v>26.679200000000002</v>
          </cell>
        </row>
        <row r="163">
          <cell r="A163" t="str">
            <v>E9537</v>
          </cell>
          <cell r="B163" t="str">
            <v>Carregadeira de pneus com capacidade de 1,72 m³ - 113 kW</v>
          </cell>
          <cell r="C163">
            <v>362375.03590000002</v>
          </cell>
          <cell r="D163">
            <v>25.366299999999999</v>
          </cell>
          <cell r="E163">
            <v>6.5228000000000002</v>
          </cell>
          <cell r="F163">
            <v>0</v>
          </cell>
          <cell r="G163">
            <v>25.366299999999999</v>
          </cell>
          <cell r="H163">
            <v>56.630600000000001</v>
          </cell>
          <cell r="I163">
            <v>23.076899999999998</v>
          </cell>
          <cell r="J163">
            <v>136.96289999999999</v>
          </cell>
          <cell r="K163">
            <v>54.966000000000001</v>
          </cell>
        </row>
        <row r="164">
          <cell r="A164" t="str">
            <v>E9538</v>
          </cell>
          <cell r="B164" t="str">
            <v>Conjunto vibratório para meio tubo de concreto com encaixe PB e 3 jogos de formas - D = 30 cm - 2,2 Kw</v>
          </cell>
          <cell r="C164">
            <v>13957.9125</v>
          </cell>
          <cell r="D164">
            <v>1.8611</v>
          </cell>
          <cell r="E164">
            <v>0.41870000000000002</v>
          </cell>
          <cell r="F164">
            <v>0</v>
          </cell>
          <cell r="G164">
            <v>1.3957999999999999</v>
          </cell>
          <cell r="H164">
            <v>0</v>
          </cell>
          <cell r="I164">
            <v>0</v>
          </cell>
          <cell r="J164">
            <v>3.6756000000000002</v>
          </cell>
          <cell r="K164">
            <v>2.2797999999999998</v>
          </cell>
        </row>
        <row r="165">
          <cell r="A165" t="str">
            <v>E9540</v>
          </cell>
          <cell r="B165" t="str">
            <v>Trator de esteiras com lâmina - 112 kW</v>
          </cell>
          <cell r="C165">
            <v>809853.61869999999</v>
          </cell>
          <cell r="D165">
            <v>31.494299999999999</v>
          </cell>
          <cell r="E165">
            <v>13.4976</v>
          </cell>
          <cell r="F165">
            <v>0</v>
          </cell>
          <cell r="G165">
            <v>44.991900000000001</v>
          </cell>
          <cell r="H165">
            <v>56.1295</v>
          </cell>
          <cell r="I165">
            <v>23.076899999999998</v>
          </cell>
          <cell r="J165">
            <v>169.1902</v>
          </cell>
          <cell r="K165">
            <v>68.068799999999996</v>
          </cell>
        </row>
        <row r="166">
          <cell r="A166" t="str">
            <v>E9541</v>
          </cell>
          <cell r="B166" t="str">
            <v>Trator de esteiras com lâmina - 259 kW</v>
          </cell>
          <cell r="C166">
            <v>2325937.014</v>
          </cell>
          <cell r="D166">
            <v>90.453100000000006</v>
          </cell>
          <cell r="E166">
            <v>38.765599999999999</v>
          </cell>
          <cell r="F166">
            <v>0</v>
          </cell>
          <cell r="G166">
            <v>129.21870000000001</v>
          </cell>
          <cell r="H166">
            <v>129.79939999999999</v>
          </cell>
          <cell r="I166">
            <v>23.076899999999998</v>
          </cell>
          <cell r="J166">
            <v>411.31369999999998</v>
          </cell>
          <cell r="K166">
            <v>152.29560000000001</v>
          </cell>
        </row>
        <row r="167">
          <cell r="A167" t="str">
            <v>E9544</v>
          </cell>
          <cell r="B167" t="str">
            <v>Vassoura mecânica rebocável</v>
          </cell>
          <cell r="C167">
            <v>31742.659800000001</v>
          </cell>
          <cell r="D167">
            <v>2.8567999999999998</v>
          </cell>
          <cell r="E167">
            <v>0.57140000000000002</v>
          </cell>
          <cell r="F167">
            <v>0</v>
          </cell>
          <cell r="G167">
            <v>1.9046000000000001</v>
          </cell>
          <cell r="H167">
            <v>0</v>
          </cell>
          <cell r="I167">
            <v>0</v>
          </cell>
          <cell r="J167">
            <v>5.3327999999999998</v>
          </cell>
          <cell r="K167">
            <v>3.4281999999999999</v>
          </cell>
        </row>
        <row r="168">
          <cell r="A168" t="str">
            <v>E9545</v>
          </cell>
          <cell r="B168" t="str">
            <v>Vibroacabadora de asfalto sobre esteiras - 82 kW</v>
          </cell>
          <cell r="C168">
            <v>710289.14339999994</v>
          </cell>
          <cell r="D168">
            <v>35.514499999999998</v>
          </cell>
          <cell r="E168">
            <v>12.176399999999999</v>
          </cell>
          <cell r="F168">
            <v>0</v>
          </cell>
          <cell r="G168">
            <v>45.6614</v>
          </cell>
          <cell r="H168">
            <v>41.094799999999999</v>
          </cell>
          <cell r="I168">
            <v>24.235700000000001</v>
          </cell>
          <cell r="J168">
            <v>158.68279999999999</v>
          </cell>
          <cell r="K168">
            <v>71.926599999999993</v>
          </cell>
        </row>
        <row r="169">
          <cell r="A169" t="str">
            <v>E9547</v>
          </cell>
          <cell r="B169" t="str">
            <v>Máquina para solda elétrica - 9,2 kW</v>
          </cell>
          <cell r="C169">
            <v>417.1026</v>
          </cell>
          <cell r="D169">
            <v>3.3399999999999999E-2</v>
          </cell>
          <cell r="E169">
            <v>7.4999999999999997E-3</v>
          </cell>
          <cell r="F169">
            <v>0</v>
          </cell>
          <cell r="G169">
            <v>3.3399999999999999E-2</v>
          </cell>
          <cell r="H169">
            <v>0</v>
          </cell>
          <cell r="I169">
            <v>0</v>
          </cell>
          <cell r="J169">
            <v>7.4300000000000005E-2</v>
          </cell>
          <cell r="K169">
            <v>4.0899999999999999E-2</v>
          </cell>
        </row>
        <row r="170">
          <cell r="A170" t="str">
            <v>E9548</v>
          </cell>
          <cell r="B170" t="str">
            <v>Bomba centrífuga com capacidade de 8,6 a 22 m³/h - 1,5 kW</v>
          </cell>
          <cell r="C170">
            <v>718.29949999999997</v>
          </cell>
          <cell r="D170">
            <v>5.7500000000000002E-2</v>
          </cell>
          <cell r="E170">
            <v>1.29E-2</v>
          </cell>
          <cell r="F170">
            <v>0</v>
          </cell>
          <cell r="G170">
            <v>5.0299999999999997E-2</v>
          </cell>
          <cell r="H170">
            <v>0</v>
          </cell>
          <cell r="I170">
            <v>0</v>
          </cell>
          <cell r="J170">
            <v>0.1207</v>
          </cell>
          <cell r="K170">
            <v>7.0400000000000004E-2</v>
          </cell>
        </row>
        <row r="171">
          <cell r="A171" t="str">
            <v>E9552</v>
          </cell>
          <cell r="B171" t="str">
            <v>Nível ótico</v>
          </cell>
          <cell r="C171">
            <v>10854.538399999999</v>
          </cell>
          <cell r="D171">
            <v>0.86839999999999995</v>
          </cell>
          <cell r="E171">
            <v>0.19539999999999999</v>
          </cell>
          <cell r="F171">
            <v>0</v>
          </cell>
          <cell r="G171">
            <v>0.54269999999999996</v>
          </cell>
          <cell r="H171">
            <v>0</v>
          </cell>
          <cell r="I171">
            <v>0</v>
          </cell>
          <cell r="J171">
            <v>1.6065</v>
          </cell>
          <cell r="K171">
            <v>1.0638000000000001</v>
          </cell>
        </row>
        <row r="172">
          <cell r="A172" t="str">
            <v>E9553</v>
          </cell>
          <cell r="B172" t="str">
            <v>Estação total eletrônica com precisão angular de 2", linear de 2 mm e alcance com 1 prisma de 3.000 m</v>
          </cell>
          <cell r="C172">
            <v>39647.523099999999</v>
          </cell>
          <cell r="D172">
            <v>3.5682999999999998</v>
          </cell>
          <cell r="E172">
            <v>0.7137</v>
          </cell>
          <cell r="F172">
            <v>0</v>
          </cell>
          <cell r="G172">
            <v>1.9823999999999999</v>
          </cell>
          <cell r="H172">
            <v>0</v>
          </cell>
          <cell r="I172">
            <v>0</v>
          </cell>
          <cell r="J172">
            <v>6.2644000000000002</v>
          </cell>
          <cell r="K172">
            <v>4.282</v>
          </cell>
        </row>
        <row r="173">
          <cell r="A173" t="str">
            <v>E9556</v>
          </cell>
          <cell r="B173" t="str">
            <v>Compactador manual de placa vibratória - 3 kW</v>
          </cell>
          <cell r="C173">
            <v>17859.2346</v>
          </cell>
          <cell r="D173">
            <v>1.1906000000000001</v>
          </cell>
          <cell r="E173">
            <v>0.3125</v>
          </cell>
          <cell r="F173">
            <v>0</v>
          </cell>
          <cell r="G173">
            <v>1.1906000000000001</v>
          </cell>
          <cell r="H173">
            <v>1.9871000000000001</v>
          </cell>
          <cell r="I173">
            <v>0</v>
          </cell>
          <cell r="J173">
            <v>4.6807999999999996</v>
          </cell>
          <cell r="K173">
            <v>1.5031000000000001</v>
          </cell>
        </row>
        <row r="174">
          <cell r="A174" t="str">
            <v>E9558</v>
          </cell>
          <cell r="B174" t="str">
            <v>Tanque de estocagem de asfalto com capacidade de 30.000 l</v>
          </cell>
          <cell r="C174">
            <v>294492.24089999998</v>
          </cell>
          <cell r="D174">
            <v>12.2705</v>
          </cell>
          <cell r="E174">
            <v>4.1413000000000002</v>
          </cell>
          <cell r="F174">
            <v>0</v>
          </cell>
          <cell r="G174">
            <v>7.6691000000000003</v>
          </cell>
          <cell r="H174">
            <v>0</v>
          </cell>
          <cell r="I174">
            <v>0</v>
          </cell>
          <cell r="J174">
            <v>24.0809</v>
          </cell>
          <cell r="K174">
            <v>16.411799999999999</v>
          </cell>
        </row>
        <row r="175">
          <cell r="A175" t="str">
            <v>E9560</v>
          </cell>
          <cell r="B175" t="str">
            <v>Ônibus com capacidade para 80 lugares - 175 kW</v>
          </cell>
          <cell r="C175">
            <v>444951.28340000001</v>
          </cell>
          <cell r="D175">
            <v>19.069299999999998</v>
          </cell>
          <cell r="E175">
            <v>7.6276999999999999</v>
          </cell>
          <cell r="F175">
            <v>3.1781999999999999</v>
          </cell>
          <cell r="G175">
            <v>28.603999999999999</v>
          </cell>
          <cell r="H175">
            <v>87.702299999999994</v>
          </cell>
          <cell r="I175">
            <v>20.749300000000002</v>
          </cell>
          <cell r="J175">
            <v>166.9308</v>
          </cell>
          <cell r="K175">
            <v>50.624499999999998</v>
          </cell>
        </row>
        <row r="176">
          <cell r="A176" t="str">
            <v>E9561</v>
          </cell>
          <cell r="B176" t="str">
            <v>Aparelho GPS com 4 GB de memória, altímetro barométrico e base mundial Garmin eTrex 30x ou similar</v>
          </cell>
          <cell r="C176">
            <v>24976.393400000001</v>
          </cell>
          <cell r="D176">
            <v>1.9981</v>
          </cell>
          <cell r="E176">
            <v>0.4496</v>
          </cell>
          <cell r="F176">
            <v>0</v>
          </cell>
          <cell r="G176">
            <v>1.2487999999999999</v>
          </cell>
          <cell r="H176">
            <v>0</v>
          </cell>
          <cell r="I176">
            <v>0</v>
          </cell>
          <cell r="J176">
            <v>3.6964999999999999</v>
          </cell>
          <cell r="K176">
            <v>2.4477000000000002</v>
          </cell>
        </row>
        <row r="177">
          <cell r="A177" t="str">
            <v>E9562</v>
          </cell>
          <cell r="B177" t="str">
            <v>GPS geodésico de dupla frequência (L1/L2)</v>
          </cell>
          <cell r="C177">
            <v>46030.0789</v>
          </cell>
          <cell r="D177">
            <v>3.6823999999999999</v>
          </cell>
          <cell r="E177">
            <v>0.82850000000000001</v>
          </cell>
          <cell r="F177">
            <v>0</v>
          </cell>
          <cell r="G177">
            <v>2.3014999999999999</v>
          </cell>
          <cell r="H177">
            <v>0</v>
          </cell>
          <cell r="I177">
            <v>0</v>
          </cell>
          <cell r="J177">
            <v>6.8124000000000002</v>
          </cell>
          <cell r="K177">
            <v>4.5109000000000004</v>
          </cell>
        </row>
        <row r="178">
          <cell r="A178" t="str">
            <v>E9563</v>
          </cell>
          <cell r="B178" t="str">
            <v>Perfuratriz hidráulica sobre esteiras com clamshell - 220 kW</v>
          </cell>
          <cell r="C178">
            <v>2027777</v>
          </cell>
          <cell r="D178">
            <v>135.18510000000001</v>
          </cell>
          <cell r="E178">
            <v>35.4861</v>
          </cell>
          <cell r="F178">
            <v>0</v>
          </cell>
          <cell r="G178">
            <v>135.18510000000001</v>
          </cell>
          <cell r="H178">
            <v>110.2543</v>
          </cell>
          <cell r="I178">
            <v>23.076899999999998</v>
          </cell>
          <cell r="J178">
            <v>439.1875</v>
          </cell>
          <cell r="K178">
            <v>193.74809999999999</v>
          </cell>
        </row>
        <row r="179">
          <cell r="A179" t="str">
            <v>E9565</v>
          </cell>
          <cell r="B179" t="str">
            <v>Trator de esteiras com escarificador - 259 kW</v>
          </cell>
          <cell r="C179">
            <v>2404401.2779999999</v>
          </cell>
          <cell r="D179">
            <v>93.504499999999993</v>
          </cell>
          <cell r="E179">
            <v>40.073399999999999</v>
          </cell>
          <cell r="F179">
            <v>0</v>
          </cell>
          <cell r="G179">
            <v>133.5778</v>
          </cell>
          <cell r="H179">
            <v>129.79939999999999</v>
          </cell>
          <cell r="I179">
            <v>23.076899999999998</v>
          </cell>
          <cell r="J179">
            <v>420.03199999999998</v>
          </cell>
          <cell r="K179">
            <v>156.65479999999999</v>
          </cell>
        </row>
        <row r="180">
          <cell r="A180" t="str">
            <v>E9566</v>
          </cell>
          <cell r="B180" t="str">
            <v>Guindaste sobre esteiras com clamshell de 1,9 m³ - 220 kW</v>
          </cell>
          <cell r="C180">
            <v>1927670.4890000001</v>
          </cell>
          <cell r="D180">
            <v>67.468500000000006</v>
          </cell>
          <cell r="E180">
            <v>31.8066</v>
          </cell>
          <cell r="F180">
            <v>0</v>
          </cell>
          <cell r="G180">
            <v>96.383499999999998</v>
          </cell>
          <cell r="H180">
            <v>110.2543</v>
          </cell>
          <cell r="I180">
            <v>24.235700000000001</v>
          </cell>
          <cell r="J180">
            <v>330.14859999999999</v>
          </cell>
          <cell r="K180">
            <v>123.5108</v>
          </cell>
        </row>
        <row r="181">
          <cell r="A181" t="str">
            <v>E9567</v>
          </cell>
          <cell r="B181" t="str">
            <v>Fresadora de piso de concreto - 6,7 kW</v>
          </cell>
          <cell r="C181">
            <v>11112.846</v>
          </cell>
          <cell r="D181">
            <v>0.88900000000000001</v>
          </cell>
          <cell r="E181">
            <v>0.2</v>
          </cell>
          <cell r="F181">
            <v>0</v>
          </cell>
          <cell r="G181">
            <v>0.88900000000000001</v>
          </cell>
          <cell r="H181">
            <v>4.4379</v>
          </cell>
          <cell r="I181">
            <v>0</v>
          </cell>
          <cell r="J181">
            <v>6.4158999999999997</v>
          </cell>
          <cell r="K181">
            <v>1.089</v>
          </cell>
        </row>
        <row r="182">
          <cell r="A182" t="str">
            <v>E9568</v>
          </cell>
          <cell r="B182" t="str">
            <v>Furadeira de impacto de 12,5 mm - 0,8 kW</v>
          </cell>
          <cell r="C182">
            <v>767.26199999999994</v>
          </cell>
          <cell r="D182">
            <v>6.1400000000000003E-2</v>
          </cell>
          <cell r="E182">
            <v>1.38E-2</v>
          </cell>
          <cell r="F182">
            <v>0</v>
          </cell>
          <cell r="G182">
            <v>3.8399999999999997E-2</v>
          </cell>
          <cell r="H182">
            <v>0</v>
          </cell>
          <cell r="I182">
            <v>0</v>
          </cell>
          <cell r="J182">
            <v>0.11360000000000001</v>
          </cell>
          <cell r="K182">
            <v>7.5200000000000003E-2</v>
          </cell>
        </row>
        <row r="183">
          <cell r="A183" t="str">
            <v>E9569</v>
          </cell>
          <cell r="B183" t="str">
            <v>Guindaste sobre esteiras com clamshell de 4,6 m³ - 403 kW</v>
          </cell>
          <cell r="C183">
            <v>1965773.5</v>
          </cell>
          <cell r="D183">
            <v>23.889600000000002</v>
          </cell>
          <cell r="E183">
            <v>11.2622</v>
          </cell>
          <cell r="F183">
            <v>0</v>
          </cell>
          <cell r="G183">
            <v>34.128</v>
          </cell>
          <cell r="H183">
            <v>201.9659</v>
          </cell>
          <cell r="I183">
            <v>48.471400000000003</v>
          </cell>
          <cell r="J183">
            <v>319.71710000000002</v>
          </cell>
          <cell r="K183">
            <v>83.623199999999997</v>
          </cell>
        </row>
        <row r="184">
          <cell r="A184" t="str">
            <v>E9571</v>
          </cell>
          <cell r="B184" t="str">
            <v>Caminhão tanque com capacidade de 10.000 l - 188 kW</v>
          </cell>
          <cell r="C184">
            <v>332844.82290000003</v>
          </cell>
          <cell r="D184">
            <v>14.264799999999999</v>
          </cell>
          <cell r="E184">
            <v>5.7058999999999997</v>
          </cell>
          <cell r="F184">
            <v>2.3774999999999999</v>
          </cell>
          <cell r="G184">
            <v>21.397200000000002</v>
          </cell>
          <cell r="H184">
            <v>94.217299999999994</v>
          </cell>
          <cell r="I184">
            <v>20.749300000000002</v>
          </cell>
          <cell r="J184">
            <v>158.71199999999999</v>
          </cell>
          <cell r="K184">
            <v>43.097499999999997</v>
          </cell>
        </row>
        <row r="185">
          <cell r="A185" t="str">
            <v>E9574</v>
          </cell>
          <cell r="B185" t="str">
            <v>Perfuratriz sobre esteiras - 145 kW</v>
          </cell>
          <cell r="C185">
            <v>1436779.6629999999</v>
          </cell>
          <cell r="D185">
            <v>95.785300000000007</v>
          </cell>
          <cell r="E185">
            <v>25.143599999999999</v>
          </cell>
          <cell r="F185">
            <v>0</v>
          </cell>
          <cell r="G185">
            <v>95.785300000000007</v>
          </cell>
          <cell r="H185">
            <v>72.667599999999993</v>
          </cell>
          <cell r="I185">
            <v>23.076899999999998</v>
          </cell>
          <cell r="J185">
            <v>312.45870000000002</v>
          </cell>
          <cell r="K185">
            <v>144.00579999999999</v>
          </cell>
        </row>
        <row r="186">
          <cell r="A186" t="str">
            <v>E9575</v>
          </cell>
          <cell r="B186" t="str">
            <v>Caminhão basculante com caçamba estanque e capacidade de 14 m³ - 265 kW</v>
          </cell>
          <cell r="C186">
            <v>417978.4118</v>
          </cell>
          <cell r="D186">
            <v>20.898900000000001</v>
          </cell>
          <cell r="E186">
            <v>7.3146000000000004</v>
          </cell>
          <cell r="F186">
            <v>3.0478000000000001</v>
          </cell>
          <cell r="G186">
            <v>31.348400000000002</v>
          </cell>
          <cell r="H186">
            <v>132.80629999999999</v>
          </cell>
          <cell r="I186">
            <v>20.749300000000002</v>
          </cell>
          <cell r="J186">
            <v>216.1653</v>
          </cell>
          <cell r="K186">
            <v>52.010599999999997</v>
          </cell>
        </row>
        <row r="187">
          <cell r="A187" t="str">
            <v>E9576</v>
          </cell>
          <cell r="B187" t="str">
            <v>Escavadeira hidráulica de longo alcance sobre esteiras - 103 kW</v>
          </cell>
          <cell r="C187">
            <v>958726.27399999998</v>
          </cell>
          <cell r="D187">
            <v>67.110799999999998</v>
          </cell>
          <cell r="E187">
            <v>17.257100000000001</v>
          </cell>
          <cell r="F187">
            <v>0</v>
          </cell>
          <cell r="G187">
            <v>67.110799999999998</v>
          </cell>
          <cell r="H187">
            <v>51.619100000000003</v>
          </cell>
          <cell r="I187">
            <v>23.076899999999998</v>
          </cell>
          <cell r="J187">
            <v>226.1747</v>
          </cell>
          <cell r="K187">
            <v>107.4448</v>
          </cell>
        </row>
        <row r="188">
          <cell r="A188" t="str">
            <v>E9577</v>
          </cell>
          <cell r="B188" t="str">
            <v>Trator agrícola - 77 kW</v>
          </cell>
          <cell r="C188">
            <v>141132.5379</v>
          </cell>
          <cell r="D188">
            <v>9.4087999999999994</v>
          </cell>
          <cell r="E188">
            <v>2.4698000000000002</v>
          </cell>
          <cell r="F188">
            <v>0</v>
          </cell>
          <cell r="G188">
            <v>8.2326999999999995</v>
          </cell>
          <cell r="H188">
            <v>38.588999999999999</v>
          </cell>
          <cell r="I188">
            <v>26.328600000000002</v>
          </cell>
          <cell r="J188">
            <v>85.028899999999993</v>
          </cell>
          <cell r="K188">
            <v>38.2072</v>
          </cell>
        </row>
        <row r="189">
          <cell r="A189" t="str">
            <v>E9578</v>
          </cell>
          <cell r="B189" t="str">
            <v>Conjunto vibratório para meio tubo de concreto com encaixe PB e 3 jogos de formas - D = 40 cm - 2,2 kW</v>
          </cell>
          <cell r="C189">
            <v>14687.8959</v>
          </cell>
          <cell r="D189">
            <v>1.9583999999999999</v>
          </cell>
          <cell r="E189">
            <v>0.44059999999999999</v>
          </cell>
          <cell r="F189">
            <v>0</v>
          </cell>
          <cell r="G189">
            <v>1.4688000000000001</v>
          </cell>
          <cell r="H189">
            <v>0</v>
          </cell>
          <cell r="I189">
            <v>0</v>
          </cell>
          <cell r="J189">
            <v>3.8677999999999999</v>
          </cell>
          <cell r="K189">
            <v>2.399</v>
          </cell>
        </row>
        <row r="190">
          <cell r="A190" t="str">
            <v>E9579</v>
          </cell>
          <cell r="B190" t="str">
            <v>Caminhão basculante com capacidade de 10 m³ - 210 kW</v>
          </cell>
          <cell r="C190">
            <v>316176.93060000002</v>
          </cell>
          <cell r="D190">
            <v>15.8088</v>
          </cell>
          <cell r="E190">
            <v>5.5331000000000001</v>
          </cell>
          <cell r="F190">
            <v>2.3054999999999999</v>
          </cell>
          <cell r="G190">
            <v>23.7133</v>
          </cell>
          <cell r="H190">
            <v>105.2428</v>
          </cell>
          <cell r="I190">
            <v>20.749300000000002</v>
          </cell>
          <cell r="J190">
            <v>173.3528</v>
          </cell>
          <cell r="K190">
            <v>44.396700000000003</v>
          </cell>
        </row>
        <row r="191">
          <cell r="A191" t="str">
            <v>E9580</v>
          </cell>
          <cell r="B191" t="str">
            <v>Distribuidora / fresadora com controle de greide - 287 kW</v>
          </cell>
          <cell r="C191">
            <v>1627802.952</v>
          </cell>
          <cell r="D191">
            <v>94.955200000000005</v>
          </cell>
          <cell r="E191">
            <v>28.486599999999999</v>
          </cell>
          <cell r="F191">
            <v>0</v>
          </cell>
          <cell r="G191">
            <v>135.65020000000001</v>
          </cell>
          <cell r="H191">
            <v>143.83179999999999</v>
          </cell>
          <cell r="I191">
            <v>24.235700000000001</v>
          </cell>
          <cell r="J191">
            <v>427.15949999999998</v>
          </cell>
          <cell r="K191">
            <v>147.67750000000001</v>
          </cell>
        </row>
        <row r="192">
          <cell r="A192" t="str">
            <v>E9582</v>
          </cell>
          <cell r="B192" t="str">
            <v>Carregadeira de pneus com capacidade de 2,9 m³ - 96 kW</v>
          </cell>
          <cell r="C192">
            <v>456832.6151</v>
          </cell>
          <cell r="D192">
            <v>31.978300000000001</v>
          </cell>
          <cell r="E192">
            <v>8.2230000000000008</v>
          </cell>
          <cell r="F192">
            <v>0</v>
          </cell>
          <cell r="G192">
            <v>31.978300000000001</v>
          </cell>
          <cell r="H192">
            <v>48.110999999999997</v>
          </cell>
          <cell r="I192">
            <v>23.076899999999998</v>
          </cell>
          <cell r="J192">
            <v>143.36750000000001</v>
          </cell>
          <cell r="K192">
            <v>63.278199999999998</v>
          </cell>
        </row>
        <row r="193">
          <cell r="A193" t="str">
            <v>E9583</v>
          </cell>
          <cell r="B193" t="str">
            <v>Distribuidor de agregados rebocável com capacidade de 1,9 m³</v>
          </cell>
          <cell r="C193">
            <v>44428.004999999997</v>
          </cell>
          <cell r="D193">
            <v>3.9984999999999999</v>
          </cell>
          <cell r="E193">
            <v>0.79969999999999997</v>
          </cell>
          <cell r="F193">
            <v>0</v>
          </cell>
          <cell r="G193">
            <v>2.6657000000000002</v>
          </cell>
          <cell r="H193">
            <v>0</v>
          </cell>
          <cell r="I193">
            <v>0</v>
          </cell>
          <cell r="J193">
            <v>7.4638999999999998</v>
          </cell>
          <cell r="K193">
            <v>4.7981999999999996</v>
          </cell>
        </row>
        <row r="194">
          <cell r="A194" t="str">
            <v>E9584</v>
          </cell>
          <cell r="B194" t="str">
            <v>Carregadeira de pneus com capacidade de 1,53 m³ - 106 kW</v>
          </cell>
          <cell r="C194">
            <v>362375.03590000002</v>
          </cell>
          <cell r="D194">
            <v>25.366299999999999</v>
          </cell>
          <cell r="E194">
            <v>6.5228000000000002</v>
          </cell>
          <cell r="F194">
            <v>0</v>
          </cell>
          <cell r="G194">
            <v>25.366299999999999</v>
          </cell>
          <cell r="H194">
            <v>53.122500000000002</v>
          </cell>
          <cell r="I194">
            <v>23.076899999999998</v>
          </cell>
          <cell r="J194">
            <v>133.45480000000001</v>
          </cell>
          <cell r="K194">
            <v>54.966000000000001</v>
          </cell>
        </row>
        <row r="195">
          <cell r="A195" t="str">
            <v>E9585</v>
          </cell>
          <cell r="B195" t="str">
            <v>Motoserra com motor a gasolina - 2,3 kW</v>
          </cell>
          <cell r="C195">
            <v>1178.7766999999999</v>
          </cell>
          <cell r="D195">
            <v>0.8841</v>
          </cell>
          <cell r="E195">
            <v>0.1179</v>
          </cell>
          <cell r="F195">
            <v>0</v>
          </cell>
          <cell r="G195">
            <v>0.8841</v>
          </cell>
          <cell r="H195">
            <v>1.5235000000000001</v>
          </cell>
          <cell r="I195">
            <v>26.328600000000002</v>
          </cell>
          <cell r="J195">
            <v>29.738199999999999</v>
          </cell>
          <cell r="K195">
            <v>27.3306</v>
          </cell>
        </row>
        <row r="196">
          <cell r="A196" t="str">
            <v>E9586</v>
          </cell>
          <cell r="B196" t="str">
            <v>Régua vibratória treliçada com 4 m - 4,1 kW</v>
          </cell>
          <cell r="C196">
            <v>3585.518</v>
          </cell>
          <cell r="D196">
            <v>0.32269999999999999</v>
          </cell>
          <cell r="E196">
            <v>6.4500000000000002E-2</v>
          </cell>
          <cell r="F196">
            <v>0</v>
          </cell>
          <cell r="G196">
            <v>0.251</v>
          </cell>
          <cell r="H196">
            <v>2.7158000000000002</v>
          </cell>
          <cell r="I196">
            <v>0</v>
          </cell>
          <cell r="J196">
            <v>3.3540000000000001</v>
          </cell>
          <cell r="K196">
            <v>0.38719999999999999</v>
          </cell>
        </row>
        <row r="197">
          <cell r="A197" t="str">
            <v>E9588</v>
          </cell>
          <cell r="B197" t="str">
            <v>Vibroacabadora de concreto com formas deslizantes - 205 kW</v>
          </cell>
          <cell r="C197">
            <v>2310082.1669999999</v>
          </cell>
          <cell r="D197">
            <v>115.50409999999999</v>
          </cell>
          <cell r="E197">
            <v>39.601399999999998</v>
          </cell>
          <cell r="F197">
            <v>0</v>
          </cell>
          <cell r="G197">
            <v>148.50530000000001</v>
          </cell>
          <cell r="H197">
            <v>102.73699999999999</v>
          </cell>
          <cell r="I197">
            <v>24.235700000000001</v>
          </cell>
          <cell r="J197">
            <v>430.58350000000002</v>
          </cell>
          <cell r="K197">
            <v>179.34119999999999</v>
          </cell>
        </row>
        <row r="198">
          <cell r="A198" t="str">
            <v>E9589</v>
          </cell>
          <cell r="B198" t="str">
            <v>Texturizadora/cura - 44,8 kW</v>
          </cell>
          <cell r="C198">
            <v>580583.69090000005</v>
          </cell>
          <cell r="D198">
            <v>29.029199999999999</v>
          </cell>
          <cell r="E198">
            <v>9.9528999999999996</v>
          </cell>
          <cell r="F198">
            <v>0</v>
          </cell>
          <cell r="G198">
            <v>29.029199999999999</v>
          </cell>
          <cell r="H198">
            <v>22.451799999999999</v>
          </cell>
          <cell r="I198">
            <v>23.076899999999998</v>
          </cell>
          <cell r="J198">
            <v>113.54</v>
          </cell>
          <cell r="K198">
            <v>62.058999999999997</v>
          </cell>
        </row>
        <row r="199">
          <cell r="A199" t="str">
            <v>E9590</v>
          </cell>
          <cell r="B199" t="str">
            <v>Central de concreto com capacidade de 40 m³/h - dosadora fixa</v>
          </cell>
          <cell r="C199">
            <v>170285.97940000001</v>
          </cell>
          <cell r="D199">
            <v>9.7306000000000008</v>
          </cell>
          <cell r="E199">
            <v>2.9192</v>
          </cell>
          <cell r="F199">
            <v>0</v>
          </cell>
          <cell r="G199">
            <v>8.5143000000000004</v>
          </cell>
          <cell r="H199">
            <v>0</v>
          </cell>
          <cell r="I199">
            <v>24.235700000000001</v>
          </cell>
          <cell r="J199">
            <v>45.399799999999999</v>
          </cell>
          <cell r="K199">
            <v>36.8855</v>
          </cell>
        </row>
        <row r="200">
          <cell r="A200" t="str">
            <v>E9591</v>
          </cell>
          <cell r="B200" t="str">
            <v>Serra para corte de concreto e asfalto - 10 kW</v>
          </cell>
          <cell r="C200">
            <v>6653.5761000000002</v>
          </cell>
          <cell r="D200">
            <v>0.5323</v>
          </cell>
          <cell r="E200">
            <v>0.1198</v>
          </cell>
          <cell r="F200">
            <v>0</v>
          </cell>
          <cell r="G200">
            <v>0.46579999999999999</v>
          </cell>
          <cell r="H200">
            <v>6.6238000000000001</v>
          </cell>
          <cell r="I200">
            <v>0</v>
          </cell>
          <cell r="J200">
            <v>7.7416999999999998</v>
          </cell>
          <cell r="K200">
            <v>0.65210000000000001</v>
          </cell>
        </row>
        <row r="201">
          <cell r="A201" t="str">
            <v>E9592</v>
          </cell>
          <cell r="B201" t="str">
            <v>Caminhão carroceria com capacidade de 15 t - 188 kW</v>
          </cell>
          <cell r="C201">
            <v>309776.46590000001</v>
          </cell>
          <cell r="D201">
            <v>13.2761</v>
          </cell>
          <cell r="E201">
            <v>5.3105000000000002</v>
          </cell>
          <cell r="F201">
            <v>2.2126999999999999</v>
          </cell>
          <cell r="G201">
            <v>19.914200000000001</v>
          </cell>
          <cell r="H201">
            <v>94.217299999999994</v>
          </cell>
          <cell r="I201">
            <v>20.749300000000002</v>
          </cell>
          <cell r="J201">
            <v>155.68010000000001</v>
          </cell>
          <cell r="K201">
            <v>41.5486</v>
          </cell>
        </row>
        <row r="202">
          <cell r="A202" t="str">
            <v>E9593</v>
          </cell>
          <cell r="B202" t="str">
            <v>Draga Hopper com capacidade de 750 m³</v>
          </cell>
          <cell r="C202">
            <v>49991150</v>
          </cell>
          <cell r="D202">
            <v>390.55590000000001</v>
          </cell>
          <cell r="E202">
            <v>273.38909999999998</v>
          </cell>
          <cell r="F202">
            <v>0</v>
          </cell>
          <cell r="G202">
            <v>867.90189999999996</v>
          </cell>
          <cell r="H202">
            <v>556.84</v>
          </cell>
          <cell r="I202">
            <v>137.64109999999999</v>
          </cell>
          <cell r="J202">
            <v>2226.328</v>
          </cell>
          <cell r="K202">
            <v>801.58609999999999</v>
          </cell>
        </row>
        <row r="203">
          <cell r="A203" t="str">
            <v>E9594</v>
          </cell>
          <cell r="B203" t="str">
            <v>Draga Hopper com capacidade de 1.000 m³</v>
          </cell>
          <cell r="C203">
            <v>59559704</v>
          </cell>
          <cell r="D203">
            <v>465.31020000000001</v>
          </cell>
          <cell r="E203">
            <v>325.71710000000002</v>
          </cell>
          <cell r="F203">
            <v>0</v>
          </cell>
          <cell r="G203">
            <v>1034.0226</v>
          </cell>
          <cell r="H203">
            <v>668.20799999999997</v>
          </cell>
          <cell r="I203">
            <v>155.39879999999999</v>
          </cell>
          <cell r="J203">
            <v>2648.6567</v>
          </cell>
          <cell r="K203">
            <v>946.42610000000002</v>
          </cell>
        </row>
        <row r="204">
          <cell r="A204" t="str">
            <v>E9595</v>
          </cell>
          <cell r="B204" t="str">
            <v>Draga Hopper com capacidade de 2.000 m³</v>
          </cell>
          <cell r="C204">
            <v>122416345</v>
          </cell>
          <cell r="D204">
            <v>956.3777</v>
          </cell>
          <cell r="E204">
            <v>669.46439999999996</v>
          </cell>
          <cell r="F204">
            <v>0</v>
          </cell>
          <cell r="G204">
            <v>2125.2838000000002</v>
          </cell>
          <cell r="H204">
            <v>1169.364</v>
          </cell>
          <cell r="I204">
            <v>155.39879999999999</v>
          </cell>
          <cell r="J204">
            <v>5075.8887000000004</v>
          </cell>
          <cell r="K204">
            <v>1781.2409</v>
          </cell>
        </row>
        <row r="205">
          <cell r="A205" t="str">
            <v>E9596</v>
          </cell>
          <cell r="B205" t="str">
            <v>Draga Hopper com capacidade de 3.000 m³</v>
          </cell>
          <cell r="C205">
            <v>157558884</v>
          </cell>
          <cell r="D205">
            <v>1230.9287999999999</v>
          </cell>
          <cell r="E205">
            <v>861.65009999999995</v>
          </cell>
          <cell r="F205">
            <v>0</v>
          </cell>
          <cell r="G205">
            <v>2735.3973000000001</v>
          </cell>
          <cell r="H205">
            <v>1670.52</v>
          </cell>
          <cell r="I205">
            <v>312.61309999999997</v>
          </cell>
          <cell r="J205">
            <v>6811.1091999999999</v>
          </cell>
          <cell r="K205">
            <v>2405.1918999999998</v>
          </cell>
        </row>
        <row r="206">
          <cell r="A206" t="str">
            <v>E9597</v>
          </cell>
          <cell r="B206" t="str">
            <v>Draga Hopper com capacidade de 4.000 m³</v>
          </cell>
          <cell r="C206">
            <v>179583910.5</v>
          </cell>
          <cell r="D206">
            <v>1402.9992999999999</v>
          </cell>
          <cell r="E206">
            <v>982.09950000000003</v>
          </cell>
          <cell r="F206">
            <v>0</v>
          </cell>
          <cell r="G206">
            <v>3117.7761999999998</v>
          </cell>
          <cell r="H206">
            <v>2171.6759999999999</v>
          </cell>
          <cell r="I206">
            <v>349.3612</v>
          </cell>
          <cell r="J206">
            <v>8023.9121999999998</v>
          </cell>
          <cell r="K206">
            <v>2734.46</v>
          </cell>
        </row>
        <row r="207">
          <cell r="A207" t="str">
            <v>E9598</v>
          </cell>
          <cell r="B207" t="str">
            <v>Draga Hopper com capacidade de 5.000 m³</v>
          </cell>
          <cell r="C207">
            <v>211342751</v>
          </cell>
          <cell r="D207">
            <v>1651.1152</v>
          </cell>
          <cell r="E207">
            <v>1155.7807</v>
          </cell>
          <cell r="F207">
            <v>0</v>
          </cell>
          <cell r="G207">
            <v>3669.145</v>
          </cell>
          <cell r="H207">
            <v>2672.8319999999999</v>
          </cell>
          <cell r="I207">
            <v>349.3612</v>
          </cell>
          <cell r="J207">
            <v>9498.2340999999997</v>
          </cell>
          <cell r="K207">
            <v>3156.2570999999998</v>
          </cell>
        </row>
        <row r="208">
          <cell r="A208" t="str">
            <v>E9599</v>
          </cell>
          <cell r="B208" t="str">
            <v>Central de concreto com capacidade de 30 m³/h - dosadora RS</v>
          </cell>
          <cell r="C208">
            <v>75225</v>
          </cell>
          <cell r="D208">
            <v>4.2986000000000004</v>
          </cell>
          <cell r="E208">
            <v>1.2896000000000001</v>
          </cell>
          <cell r="F208">
            <v>0</v>
          </cell>
          <cell r="G208">
            <v>3.7612999999999999</v>
          </cell>
          <cell r="H208">
            <v>0</v>
          </cell>
          <cell r="I208">
            <v>24.235700000000001</v>
          </cell>
          <cell r="J208">
            <v>33.5852</v>
          </cell>
          <cell r="K208">
            <v>29.823899999999998</v>
          </cell>
        </row>
        <row r="209">
          <cell r="A209" t="str">
            <v>E9600</v>
          </cell>
          <cell r="B209" t="str">
            <v>Caminhão betoneira com capacidade de 15,2 t - 210 kW</v>
          </cell>
          <cell r="C209">
            <v>391438.25679999997</v>
          </cell>
          <cell r="D209">
            <v>16.7759</v>
          </cell>
          <cell r="E209">
            <v>6.7103999999999999</v>
          </cell>
          <cell r="F209">
            <v>2.7959999999999998</v>
          </cell>
          <cell r="G209">
            <v>25.163900000000002</v>
          </cell>
          <cell r="H209">
            <v>105.2428</v>
          </cell>
          <cell r="I209">
            <v>17.511700000000001</v>
          </cell>
          <cell r="J209">
            <v>174.20070000000001</v>
          </cell>
          <cell r="K209">
            <v>43.793999999999997</v>
          </cell>
        </row>
        <row r="210">
          <cell r="A210" t="str">
            <v>E9601</v>
          </cell>
          <cell r="B210" t="str">
            <v>Embarcação de transporte de pessoal e apoio logístico - 175 HP</v>
          </cell>
          <cell r="C210">
            <v>280000</v>
          </cell>
          <cell r="D210">
            <v>4.375</v>
          </cell>
          <cell r="E210">
            <v>1.6042000000000001</v>
          </cell>
          <cell r="F210">
            <v>0</v>
          </cell>
          <cell r="G210">
            <v>4.8611000000000004</v>
          </cell>
          <cell r="H210">
            <v>72.389200000000002</v>
          </cell>
          <cell r="I210">
            <v>22.6099</v>
          </cell>
          <cell r="J210">
            <v>105.8394</v>
          </cell>
          <cell r="K210">
            <v>28.589099999999998</v>
          </cell>
        </row>
        <row r="211">
          <cell r="A211" t="str">
            <v>E9602</v>
          </cell>
          <cell r="B211" t="str">
            <v>Embarcação de batimetria - 120 HP</v>
          </cell>
          <cell r="C211">
            <v>160000</v>
          </cell>
          <cell r="D211">
            <v>2.5</v>
          </cell>
          <cell r="E211">
            <v>0.91669999999999996</v>
          </cell>
          <cell r="F211">
            <v>0</v>
          </cell>
          <cell r="G211">
            <v>2.7778</v>
          </cell>
          <cell r="H211">
            <v>49.558799999999998</v>
          </cell>
          <cell r="I211">
            <v>48.029499999999999</v>
          </cell>
          <cell r="J211">
            <v>103.78279999999999</v>
          </cell>
          <cell r="K211">
            <v>51.446199999999997</v>
          </cell>
        </row>
        <row r="212">
          <cell r="A212" t="str">
            <v>E9603</v>
          </cell>
          <cell r="B212" t="str">
            <v>Embarcação empurradora multi-propósito com guindaste hidráulico de 11 mt - 2 x 150 HP</v>
          </cell>
          <cell r="C212">
            <v>2791477.78</v>
          </cell>
          <cell r="D212">
            <v>36.3474</v>
          </cell>
          <cell r="E212">
            <v>15.750500000000001</v>
          </cell>
          <cell r="F212">
            <v>0</v>
          </cell>
          <cell r="G212">
            <v>80.771900000000002</v>
          </cell>
          <cell r="H212">
            <v>124.73220000000001</v>
          </cell>
          <cell r="I212">
            <v>78.996200000000002</v>
          </cell>
          <cell r="J212">
            <v>336.59809999999999</v>
          </cell>
          <cell r="K212">
            <v>131.09399999999999</v>
          </cell>
        </row>
        <row r="213">
          <cell r="A213" t="str">
            <v>E9604</v>
          </cell>
          <cell r="B213" t="str">
            <v>Caminhão basculante para rocha com capacidade de 8 m³ - 210 kW</v>
          </cell>
          <cell r="C213">
            <v>310400.75390000001</v>
          </cell>
          <cell r="D213">
            <v>15.52</v>
          </cell>
          <cell r="E213">
            <v>5.4320000000000004</v>
          </cell>
          <cell r="F213">
            <v>2.2633000000000001</v>
          </cell>
          <cell r="G213">
            <v>23.280100000000001</v>
          </cell>
          <cell r="H213">
            <v>105.2428</v>
          </cell>
          <cell r="I213">
            <v>20.749300000000002</v>
          </cell>
          <cell r="J213">
            <v>172.48750000000001</v>
          </cell>
          <cell r="K213">
            <v>43.964599999999997</v>
          </cell>
        </row>
        <row r="214">
          <cell r="A214" t="str">
            <v>E9605</v>
          </cell>
          <cell r="B214" t="str">
            <v>Caminhão tanque com capacidade de 6.000 l - 136 kW</v>
          </cell>
          <cell r="C214">
            <v>260030.1649</v>
          </cell>
          <cell r="D214">
            <v>11.1441</v>
          </cell>
          <cell r="E214">
            <v>4.4577</v>
          </cell>
          <cell r="F214">
            <v>1.8573999999999999</v>
          </cell>
          <cell r="G214">
            <v>16.716200000000001</v>
          </cell>
          <cell r="H214">
            <v>68.157200000000003</v>
          </cell>
          <cell r="I214">
            <v>20.749300000000002</v>
          </cell>
          <cell r="J214">
            <v>123.0819</v>
          </cell>
          <cell r="K214">
            <v>38.208500000000001</v>
          </cell>
        </row>
        <row r="215">
          <cell r="A215" t="str">
            <v>E9606</v>
          </cell>
          <cell r="B215" t="str">
            <v>Rebocador - 2 x 360 HP</v>
          </cell>
          <cell r="C215">
            <v>3000000</v>
          </cell>
          <cell r="D215">
            <v>39.0625</v>
          </cell>
          <cell r="E215">
            <v>16.927099999999999</v>
          </cell>
          <cell r="F215">
            <v>0</v>
          </cell>
          <cell r="G215">
            <v>86.805599999999998</v>
          </cell>
          <cell r="H215">
            <v>299.0231</v>
          </cell>
          <cell r="I215">
            <v>78.996200000000002</v>
          </cell>
          <cell r="J215">
            <v>520.81439999999998</v>
          </cell>
          <cell r="K215">
            <v>134.98570000000001</v>
          </cell>
        </row>
        <row r="216">
          <cell r="A216" t="str">
            <v>E9607</v>
          </cell>
          <cell r="B216" t="str">
            <v>Conjunto de britagem para rachão com capacidade de 80 m³/h</v>
          </cell>
          <cell r="C216">
            <v>1425929.6429999999</v>
          </cell>
          <cell r="D216">
            <v>81.481700000000004</v>
          </cell>
          <cell r="E216">
            <v>24.444500000000001</v>
          </cell>
          <cell r="F216">
            <v>0</v>
          </cell>
          <cell r="G216">
            <v>61.1113</v>
          </cell>
          <cell r="H216">
            <v>0</v>
          </cell>
          <cell r="I216">
            <v>24.235700000000001</v>
          </cell>
          <cell r="J216">
            <v>191.2732</v>
          </cell>
          <cell r="K216">
            <v>130.1619</v>
          </cell>
        </row>
        <row r="217">
          <cell r="A217" t="str">
            <v>E9608</v>
          </cell>
          <cell r="B217" t="str">
            <v>Lancha de apoio - 40 HP</v>
          </cell>
          <cell r="C217">
            <v>17800</v>
          </cell>
          <cell r="D217">
            <v>0.27810000000000001</v>
          </cell>
          <cell r="E217">
            <v>0.10199999999999999</v>
          </cell>
          <cell r="F217">
            <v>0</v>
          </cell>
          <cell r="G217">
            <v>0.309</v>
          </cell>
          <cell r="H217">
            <v>19.871400000000001</v>
          </cell>
          <cell r="I217">
            <v>22.6099</v>
          </cell>
          <cell r="J217">
            <v>43.170400000000001</v>
          </cell>
          <cell r="K217">
            <v>22.99</v>
          </cell>
        </row>
        <row r="218">
          <cell r="A218" t="str">
            <v>E9609</v>
          </cell>
          <cell r="B218" t="str">
            <v>Draga de sucção para extração de areia com tubo de descarga de 150 mm - 100 kW</v>
          </cell>
          <cell r="C218">
            <v>427930.87219999998</v>
          </cell>
          <cell r="D218">
            <v>3.3431999999999999</v>
          </cell>
          <cell r="E218">
            <v>2.3401999999999998</v>
          </cell>
          <cell r="F218">
            <v>0</v>
          </cell>
          <cell r="G218">
            <v>7.4294000000000002</v>
          </cell>
          <cell r="H218">
            <v>55.683999999999997</v>
          </cell>
          <cell r="I218">
            <v>14.0116</v>
          </cell>
          <cell r="J218">
            <v>82.808300000000003</v>
          </cell>
          <cell r="K218">
            <v>19.694900000000001</v>
          </cell>
        </row>
        <row r="219">
          <cell r="A219" t="str">
            <v>E9611</v>
          </cell>
          <cell r="B219" t="str">
            <v>Conjunto de britagem com capacidade de 80 m³/h</v>
          </cell>
          <cell r="C219">
            <v>4798782.5870000003</v>
          </cell>
          <cell r="D219">
            <v>274.21609999999998</v>
          </cell>
          <cell r="E219">
            <v>82.264799999999994</v>
          </cell>
          <cell r="F219">
            <v>0</v>
          </cell>
          <cell r="G219">
            <v>205.66210000000001</v>
          </cell>
          <cell r="H219">
            <v>0</v>
          </cell>
          <cell r="I219">
            <v>24.235700000000001</v>
          </cell>
          <cell r="J219">
            <v>586.37869999999998</v>
          </cell>
          <cell r="K219">
            <v>380.71660000000003</v>
          </cell>
        </row>
        <row r="220">
          <cell r="A220" t="str">
            <v>E9612</v>
          </cell>
          <cell r="B220" t="str">
            <v>Plataforma flutuante montada na obra de 12 x 24 x 1,8 m e com capacidade de 150 t</v>
          </cell>
          <cell r="C220">
            <v>600000</v>
          </cell>
          <cell r="D220">
            <v>4.6875</v>
          </cell>
          <cell r="E220">
            <v>3.2812999999999999</v>
          </cell>
          <cell r="F220">
            <v>0</v>
          </cell>
          <cell r="G220">
            <v>7.8125</v>
          </cell>
          <cell r="H220">
            <v>0</v>
          </cell>
          <cell r="I220">
            <v>35.5154</v>
          </cell>
          <cell r="J220">
            <v>51.296599999999998</v>
          </cell>
          <cell r="K220">
            <v>43.484099999999998</v>
          </cell>
        </row>
        <row r="221">
          <cell r="A221" t="str">
            <v>E9613</v>
          </cell>
          <cell r="B221" t="str">
            <v>Guindaste sobre esteiras com pinça - 220 kW</v>
          </cell>
          <cell r="C221">
            <v>1890953.9539999999</v>
          </cell>
          <cell r="D221">
            <v>66.183400000000006</v>
          </cell>
          <cell r="E221">
            <v>31.200700000000001</v>
          </cell>
          <cell r="F221">
            <v>0</v>
          </cell>
          <cell r="G221">
            <v>94.547700000000006</v>
          </cell>
          <cell r="H221">
            <v>110.2543</v>
          </cell>
          <cell r="I221">
            <v>24.235700000000001</v>
          </cell>
          <cell r="J221">
            <v>326.42180000000002</v>
          </cell>
          <cell r="K221">
            <v>121.6198</v>
          </cell>
        </row>
        <row r="222">
          <cell r="A222" t="str">
            <v>E9614</v>
          </cell>
          <cell r="B222" t="str">
            <v>Bomba com câmara de vácuo - 5,6 kW</v>
          </cell>
          <cell r="C222">
            <v>5043.0249000000003</v>
          </cell>
          <cell r="D222">
            <v>0.40339999999999998</v>
          </cell>
          <cell r="E222">
            <v>9.0800000000000006E-2</v>
          </cell>
          <cell r="F222">
            <v>0</v>
          </cell>
          <cell r="G222">
            <v>0.35299999999999998</v>
          </cell>
          <cell r="H222">
            <v>0</v>
          </cell>
          <cell r="I222">
            <v>0</v>
          </cell>
          <cell r="J222">
            <v>0.84719999999999995</v>
          </cell>
          <cell r="K222">
            <v>0.49419999999999997</v>
          </cell>
        </row>
        <row r="223">
          <cell r="A223" t="str">
            <v>E9615</v>
          </cell>
          <cell r="B223" t="str">
            <v>Usina misturadora de solos com capacidade de 300 t/h</v>
          </cell>
          <cell r="C223">
            <v>783508.14339999994</v>
          </cell>
          <cell r="D223">
            <v>44.771900000000002</v>
          </cell>
          <cell r="E223">
            <v>13.4316</v>
          </cell>
          <cell r="F223">
            <v>0</v>
          </cell>
          <cell r="G223">
            <v>39.175400000000003</v>
          </cell>
          <cell r="H223">
            <v>0</v>
          </cell>
          <cell r="I223">
            <v>23.076899999999998</v>
          </cell>
          <cell r="J223">
            <v>120.4558</v>
          </cell>
          <cell r="K223">
            <v>81.2804</v>
          </cell>
        </row>
        <row r="224">
          <cell r="A224" t="str">
            <v>E9617</v>
          </cell>
          <cell r="B224" t="str">
            <v>Usina misturadora de pré misturado a frio com capacidade de 60 t/h</v>
          </cell>
          <cell r="C224">
            <v>127532.0263</v>
          </cell>
          <cell r="D224">
            <v>7.2874999999999996</v>
          </cell>
          <cell r="E224">
            <v>2.1863000000000001</v>
          </cell>
          <cell r="F224">
            <v>0</v>
          </cell>
          <cell r="G224">
            <v>6.3765999999999998</v>
          </cell>
          <cell r="H224">
            <v>0</v>
          </cell>
          <cell r="I224">
            <v>23.076899999999998</v>
          </cell>
          <cell r="J224">
            <v>38.927300000000002</v>
          </cell>
          <cell r="K224">
            <v>32.550699999999999</v>
          </cell>
        </row>
        <row r="225">
          <cell r="A225" t="str">
            <v>E9618</v>
          </cell>
          <cell r="B225" t="str">
            <v>Batelão autopropelido com capacidade de 300 m³</v>
          </cell>
          <cell r="C225">
            <v>12588680.5</v>
          </cell>
          <cell r="D225">
            <v>98.349100000000007</v>
          </cell>
          <cell r="E225">
            <v>68.844300000000004</v>
          </cell>
          <cell r="F225">
            <v>0</v>
          </cell>
          <cell r="G225">
            <v>218.55350000000001</v>
          </cell>
          <cell r="H225">
            <v>124.73220000000001</v>
          </cell>
          <cell r="I225">
            <v>60.005699999999997</v>
          </cell>
          <cell r="J225">
            <v>570.48469999999998</v>
          </cell>
          <cell r="K225">
            <v>227.19900000000001</v>
          </cell>
        </row>
        <row r="226">
          <cell r="A226" t="str">
            <v>E9619</v>
          </cell>
          <cell r="B226" t="str">
            <v>Batelão autopropelido com capacidade de 500 m³</v>
          </cell>
          <cell r="C226">
            <v>15270437.15</v>
          </cell>
          <cell r="D226">
            <v>119.30029999999999</v>
          </cell>
          <cell r="E226">
            <v>83.510199999999998</v>
          </cell>
          <cell r="F226">
            <v>0</v>
          </cell>
          <cell r="G226">
            <v>265.11180000000002</v>
          </cell>
          <cell r="H226">
            <v>207.7013</v>
          </cell>
          <cell r="I226">
            <v>60.005699999999997</v>
          </cell>
          <cell r="J226">
            <v>735.62919999999997</v>
          </cell>
          <cell r="K226">
            <v>262.81610000000001</v>
          </cell>
        </row>
        <row r="227">
          <cell r="A227" t="str">
            <v>E9620</v>
          </cell>
          <cell r="B227" t="str">
            <v>Pontão flutuante de 15 x 30 x 1,8 m e capacidade de 500 t</v>
          </cell>
          <cell r="C227">
            <v>926200</v>
          </cell>
          <cell r="D227">
            <v>7.2359</v>
          </cell>
          <cell r="E227">
            <v>5.0651999999999999</v>
          </cell>
          <cell r="F227">
            <v>0</v>
          </cell>
          <cell r="G227">
            <v>12.059900000000001</v>
          </cell>
          <cell r="H227">
            <v>0</v>
          </cell>
          <cell r="I227">
            <v>17.7577</v>
          </cell>
          <cell r="J227">
            <v>42.118600000000001</v>
          </cell>
          <cell r="K227">
            <v>30.058700000000002</v>
          </cell>
        </row>
        <row r="228">
          <cell r="A228" t="str">
            <v>E9621</v>
          </cell>
          <cell r="B228" t="str">
            <v>Bomba de injeção de argamassa e nata com capacidade de 50 l/min e misturador com tambor de 150 l - 12,5 kW</v>
          </cell>
          <cell r="C228">
            <v>286643.75449999998</v>
          </cell>
          <cell r="D228">
            <v>22.9315</v>
          </cell>
          <cell r="E228">
            <v>5.1596000000000002</v>
          </cell>
          <cell r="F228">
            <v>0</v>
          </cell>
          <cell r="G228">
            <v>22.9315</v>
          </cell>
          <cell r="H228">
            <v>6.2645</v>
          </cell>
          <cell r="I228">
            <v>26.328600000000002</v>
          </cell>
          <cell r="J228">
            <v>83.615700000000004</v>
          </cell>
          <cell r="K228">
            <v>54.419699999999999</v>
          </cell>
        </row>
        <row r="229">
          <cell r="A229" t="str">
            <v>E9622</v>
          </cell>
          <cell r="B229" t="str">
            <v>Máquina de bancada universal para corte de chapa - 1,5 kW</v>
          </cell>
          <cell r="C229">
            <v>35504.1296</v>
          </cell>
          <cell r="D229">
            <v>2.0287999999999999</v>
          </cell>
          <cell r="E229">
            <v>0.60860000000000003</v>
          </cell>
          <cell r="F229">
            <v>0</v>
          </cell>
          <cell r="G229">
            <v>1.5216000000000001</v>
          </cell>
          <cell r="H229">
            <v>0</v>
          </cell>
          <cell r="I229">
            <v>0</v>
          </cell>
          <cell r="J229">
            <v>4.1589999999999998</v>
          </cell>
          <cell r="K229">
            <v>2.6374</v>
          </cell>
        </row>
        <row r="230">
          <cell r="A230" t="str">
            <v>E9623</v>
          </cell>
          <cell r="B230" t="str">
            <v>Máquina de bancada guilhotina - 4 kW</v>
          </cell>
          <cell r="C230">
            <v>66996.2592</v>
          </cell>
          <cell r="D230">
            <v>3.8283999999999998</v>
          </cell>
          <cell r="E230">
            <v>1.1485000000000001</v>
          </cell>
          <cell r="F230">
            <v>0</v>
          </cell>
          <cell r="G230">
            <v>2.8713000000000002</v>
          </cell>
          <cell r="H230">
            <v>0</v>
          </cell>
          <cell r="I230">
            <v>0</v>
          </cell>
          <cell r="J230">
            <v>7.8482000000000003</v>
          </cell>
          <cell r="K230">
            <v>4.9768999999999997</v>
          </cell>
        </row>
        <row r="231">
          <cell r="A231" t="str">
            <v>E9628</v>
          </cell>
          <cell r="B231" t="str">
            <v>Fábrica de pré-moldado de concreto para balizador - 2,2 kW</v>
          </cell>
          <cell r="C231">
            <v>10762.7631</v>
          </cell>
          <cell r="D231">
            <v>1.4350000000000001</v>
          </cell>
          <cell r="E231">
            <v>0.32290000000000002</v>
          </cell>
          <cell r="F231">
            <v>0</v>
          </cell>
          <cell r="G231">
            <v>1.0763</v>
          </cell>
          <cell r="H231">
            <v>0</v>
          </cell>
          <cell r="I231">
            <v>0</v>
          </cell>
          <cell r="J231">
            <v>2.8342000000000001</v>
          </cell>
          <cell r="K231">
            <v>1.7579</v>
          </cell>
        </row>
        <row r="232">
          <cell r="A232" t="str">
            <v>E9630</v>
          </cell>
          <cell r="B232" t="str">
            <v>Bomba submersível com capacidade de 75 m³/h - 3,6 kW</v>
          </cell>
          <cell r="C232">
            <v>2976.2449999999999</v>
          </cell>
          <cell r="D232">
            <v>0.23810000000000001</v>
          </cell>
          <cell r="E232">
            <v>5.3600000000000002E-2</v>
          </cell>
          <cell r="F232">
            <v>0</v>
          </cell>
          <cell r="G232">
            <v>0.20830000000000001</v>
          </cell>
          <cell r="H232">
            <v>0</v>
          </cell>
          <cell r="I232">
            <v>0</v>
          </cell>
          <cell r="J232">
            <v>0.5</v>
          </cell>
          <cell r="K232">
            <v>0.29170000000000001</v>
          </cell>
        </row>
        <row r="233">
          <cell r="A233" t="str">
            <v>E9631</v>
          </cell>
          <cell r="B233" t="str">
            <v>Bomba para projeção de concreto via seca com capacidade de 6 m³/h - 7,5 kW</v>
          </cell>
          <cell r="C233">
            <v>34517.296300000002</v>
          </cell>
          <cell r="D233">
            <v>2.7614000000000001</v>
          </cell>
          <cell r="E233">
            <v>0.62129999999999996</v>
          </cell>
          <cell r="F233">
            <v>0</v>
          </cell>
          <cell r="G233">
            <v>2.4161999999999999</v>
          </cell>
          <cell r="H233">
            <v>0</v>
          </cell>
          <cell r="I233">
            <v>24.235700000000001</v>
          </cell>
          <cell r="J233">
            <v>30.034600000000001</v>
          </cell>
          <cell r="K233">
            <v>27.618400000000001</v>
          </cell>
        </row>
        <row r="234">
          <cell r="A234" t="str">
            <v>E9632</v>
          </cell>
          <cell r="B234" t="str">
            <v>Conjunto vibratório para tubos de concreto com encaixe PB e 3 jogos de formas - D = 20 cm - 2,2 kW</v>
          </cell>
          <cell r="C234">
            <v>39627.374199999998</v>
          </cell>
          <cell r="D234">
            <v>5.2835999999999999</v>
          </cell>
          <cell r="E234">
            <v>1.1888000000000001</v>
          </cell>
          <cell r="F234">
            <v>0</v>
          </cell>
          <cell r="G234">
            <v>3.9626999999999999</v>
          </cell>
          <cell r="H234">
            <v>0</v>
          </cell>
          <cell r="I234">
            <v>0</v>
          </cell>
          <cell r="J234">
            <v>10.4351</v>
          </cell>
          <cell r="K234">
            <v>6.4724000000000004</v>
          </cell>
        </row>
        <row r="235">
          <cell r="A235" t="str">
            <v>E9633</v>
          </cell>
          <cell r="B235" t="str">
            <v>Conjunto vibratório para tubos de concreto com encaixe PB e 3 jogos de formas - D = 30 cm - 2,2 kW</v>
          </cell>
          <cell r="C235">
            <v>44763.737200000003</v>
          </cell>
          <cell r="D235">
            <v>5.9684999999999997</v>
          </cell>
          <cell r="E235">
            <v>1.3429</v>
          </cell>
          <cell r="F235">
            <v>0</v>
          </cell>
          <cell r="G235">
            <v>4.4763999999999999</v>
          </cell>
          <cell r="H235">
            <v>0</v>
          </cell>
          <cell r="I235">
            <v>0</v>
          </cell>
          <cell r="J235">
            <v>11.787800000000001</v>
          </cell>
          <cell r="K235">
            <v>7.3113999999999999</v>
          </cell>
        </row>
        <row r="236">
          <cell r="A236" t="str">
            <v>E9634</v>
          </cell>
          <cell r="B236" t="str">
            <v>Conjunto vibratório para tubos de concreto com encaixe PB e 3 jogos de formas - D = 40 cm - 2,2 kW</v>
          </cell>
          <cell r="C236">
            <v>48413.654199999997</v>
          </cell>
          <cell r="D236">
            <v>6.4551999999999996</v>
          </cell>
          <cell r="E236">
            <v>1.4523999999999999</v>
          </cell>
          <cell r="F236">
            <v>0</v>
          </cell>
          <cell r="G236">
            <v>4.8414000000000001</v>
          </cell>
          <cell r="H236">
            <v>0</v>
          </cell>
          <cell r="I236">
            <v>0</v>
          </cell>
          <cell r="J236">
            <v>12.749000000000001</v>
          </cell>
          <cell r="K236">
            <v>7.9076000000000004</v>
          </cell>
        </row>
        <row r="237">
          <cell r="A237" t="str">
            <v>E9635</v>
          </cell>
          <cell r="B237" t="str">
            <v>Draga de sucção e recalque com potência da bomba de 177 kW e do cortador de 30 kW</v>
          </cell>
          <cell r="C237">
            <v>4168307</v>
          </cell>
          <cell r="D237">
            <v>32.564900000000002</v>
          </cell>
          <cell r="E237">
            <v>22.795400000000001</v>
          </cell>
          <cell r="F237">
            <v>0</v>
          </cell>
          <cell r="G237">
            <v>72.366399999999999</v>
          </cell>
          <cell r="H237">
            <v>98.560699999999997</v>
          </cell>
          <cell r="I237">
            <v>31.769200000000001</v>
          </cell>
          <cell r="J237">
            <v>258.0566</v>
          </cell>
          <cell r="K237">
            <v>87.129499999999993</v>
          </cell>
        </row>
        <row r="238">
          <cell r="A238" t="str">
            <v>E9636</v>
          </cell>
          <cell r="B238" t="str">
            <v>Draga de sucção e recalque com potência da bomba de 447 kW e do cortador de 52 kW</v>
          </cell>
          <cell r="C238">
            <v>5928834</v>
          </cell>
          <cell r="D238">
            <v>46.319000000000003</v>
          </cell>
          <cell r="E238">
            <v>32.423299999999998</v>
          </cell>
          <cell r="F238">
            <v>0</v>
          </cell>
          <cell r="G238">
            <v>102.9311</v>
          </cell>
          <cell r="H238">
            <v>248.9075</v>
          </cell>
          <cell r="I238">
            <v>31.769200000000001</v>
          </cell>
          <cell r="J238">
            <v>462.3501</v>
          </cell>
          <cell r="K238">
            <v>110.5115</v>
          </cell>
        </row>
        <row r="239">
          <cell r="A239" t="str">
            <v>E9637</v>
          </cell>
          <cell r="B239" t="str">
            <v>Draga de sucção e recalque com potência da bomba de 746 kW e do cortador de 110 kW</v>
          </cell>
          <cell r="C239">
            <v>10029273</v>
          </cell>
          <cell r="D239">
            <v>78.353700000000003</v>
          </cell>
          <cell r="E239">
            <v>54.8476</v>
          </cell>
          <cell r="F239">
            <v>0</v>
          </cell>
          <cell r="G239">
            <v>174.11930000000001</v>
          </cell>
          <cell r="H239">
            <v>415.40260000000001</v>
          </cell>
          <cell r="I239">
            <v>49.526899999999998</v>
          </cell>
          <cell r="J239">
            <v>772.25009999999997</v>
          </cell>
          <cell r="K239">
            <v>182.72819999999999</v>
          </cell>
        </row>
        <row r="240">
          <cell r="A240" t="str">
            <v>E9638</v>
          </cell>
          <cell r="B240" t="str">
            <v>Draga de sucção e recalque com potência da bomba de 1.350 kW e do cortador de 170 kW</v>
          </cell>
          <cell r="C240">
            <v>14294954.289999999</v>
          </cell>
          <cell r="D240">
            <v>111.6793</v>
          </cell>
          <cell r="E240">
            <v>78.1755</v>
          </cell>
          <cell r="F240">
            <v>0</v>
          </cell>
          <cell r="G240">
            <v>248.1763</v>
          </cell>
          <cell r="H240">
            <v>751.73400000000004</v>
          </cell>
          <cell r="I240">
            <v>49.526899999999998</v>
          </cell>
          <cell r="J240">
            <v>1239.2919999999999</v>
          </cell>
          <cell r="K240">
            <v>239.3817</v>
          </cell>
        </row>
        <row r="241">
          <cell r="A241" t="str">
            <v>E9639</v>
          </cell>
          <cell r="B241" t="str">
            <v>Barco hotel com capacidade para 30 pessoas - 2 x 150 HP</v>
          </cell>
          <cell r="C241">
            <v>2500000</v>
          </cell>
          <cell r="D241">
            <v>26.041699999999999</v>
          </cell>
          <cell r="E241">
            <v>11.284700000000001</v>
          </cell>
          <cell r="F241">
            <v>0</v>
          </cell>
          <cell r="G241">
            <v>57.870399999999997</v>
          </cell>
          <cell r="H241">
            <v>124.73220000000001</v>
          </cell>
          <cell r="I241">
            <v>78.996200000000002</v>
          </cell>
          <cell r="J241">
            <v>298.92509999999999</v>
          </cell>
          <cell r="K241">
            <v>116.32250000000001</v>
          </cell>
        </row>
        <row r="242">
          <cell r="A242" t="str">
            <v>E9642</v>
          </cell>
          <cell r="B242" t="str">
            <v>Perfuratriz hidráulica sobre esteiras para estaca raiz - 56 kW</v>
          </cell>
          <cell r="C242">
            <v>527581.82620000001</v>
          </cell>
          <cell r="D242">
            <v>35.1721</v>
          </cell>
          <cell r="E242">
            <v>9.2326999999999995</v>
          </cell>
          <cell r="F242">
            <v>0</v>
          </cell>
          <cell r="G242">
            <v>35.1721</v>
          </cell>
          <cell r="H242">
            <v>28.064699999999998</v>
          </cell>
          <cell r="I242">
            <v>23.076899999999998</v>
          </cell>
          <cell r="J242">
            <v>130.71850000000001</v>
          </cell>
          <cell r="K242">
            <v>67.481700000000004</v>
          </cell>
        </row>
        <row r="243">
          <cell r="A243" t="str">
            <v>E9643</v>
          </cell>
          <cell r="B243" t="str">
            <v>Equipamento de pintura a ar comprimido de pistola com caneca com capacidade de 1.000 ml e compressor de 1,5 kW</v>
          </cell>
          <cell r="C243">
            <v>2161.5522000000001</v>
          </cell>
          <cell r="D243">
            <v>0.19450000000000001</v>
          </cell>
          <cell r="E243">
            <v>3.8899999999999997E-2</v>
          </cell>
          <cell r="F243">
            <v>0</v>
          </cell>
          <cell r="G243">
            <v>0.1081</v>
          </cell>
          <cell r="H243">
            <v>0</v>
          </cell>
          <cell r="I243">
            <v>0</v>
          </cell>
          <cell r="J243">
            <v>0.34150000000000003</v>
          </cell>
          <cell r="K243">
            <v>0.2334</v>
          </cell>
        </row>
        <row r="244">
          <cell r="A244" t="str">
            <v>E9644</v>
          </cell>
          <cell r="B244" t="str">
            <v>Caminhão para pintura a frio com demarcador de faixas - 143 kW</v>
          </cell>
          <cell r="C244">
            <v>871659.5649</v>
          </cell>
          <cell r="D244">
            <v>43.582999999999998</v>
          </cell>
          <cell r="E244">
            <v>15.254</v>
          </cell>
          <cell r="F244">
            <v>6.3559000000000001</v>
          </cell>
          <cell r="G244">
            <v>65.374499999999998</v>
          </cell>
          <cell r="H244">
            <v>71.665300000000002</v>
          </cell>
          <cell r="I244">
            <v>17.511700000000001</v>
          </cell>
          <cell r="J244">
            <v>219.74440000000001</v>
          </cell>
          <cell r="K244">
            <v>82.704599999999999</v>
          </cell>
        </row>
        <row r="245">
          <cell r="A245" t="str">
            <v>E9645</v>
          </cell>
          <cell r="B245" t="str">
            <v>Caminhão aplicador de material termoplástico - 233 kW</v>
          </cell>
          <cell r="C245">
            <v>291020.36589999998</v>
          </cell>
          <cell r="D245">
            <v>12.472300000000001</v>
          </cell>
          <cell r="E245">
            <v>4.9889000000000001</v>
          </cell>
          <cell r="F245">
            <v>2.0787</v>
          </cell>
          <cell r="G245">
            <v>18.708500000000001</v>
          </cell>
          <cell r="H245">
            <v>116.7693</v>
          </cell>
          <cell r="I245">
            <v>17.511700000000001</v>
          </cell>
          <cell r="J245">
            <v>172.52940000000001</v>
          </cell>
          <cell r="K245">
            <v>37.051600000000001</v>
          </cell>
        </row>
        <row r="246">
          <cell r="A246" t="str">
            <v>E9647</v>
          </cell>
          <cell r="B246" t="str">
            <v>Compactador manual com soquete vibratório - 4,1 kW</v>
          </cell>
          <cell r="C246">
            <v>7233.7682000000004</v>
          </cell>
          <cell r="D246">
            <v>0.48230000000000001</v>
          </cell>
          <cell r="E246">
            <v>0.12659999999999999</v>
          </cell>
          <cell r="F246">
            <v>0</v>
          </cell>
          <cell r="G246">
            <v>0.48230000000000001</v>
          </cell>
          <cell r="H246">
            <v>2.7158000000000002</v>
          </cell>
          <cell r="I246">
            <v>0</v>
          </cell>
          <cell r="J246">
            <v>3.8069999999999999</v>
          </cell>
          <cell r="K246">
            <v>0.6089</v>
          </cell>
        </row>
        <row r="247">
          <cell r="A247" t="str">
            <v>E9649</v>
          </cell>
          <cell r="B247" t="str">
            <v>Compressor de ar portátil de 197 PCM - 55 kW</v>
          </cell>
          <cell r="C247">
            <v>128627.0517</v>
          </cell>
          <cell r="D247">
            <v>8.5751000000000008</v>
          </cell>
          <cell r="E247">
            <v>2.2509999999999999</v>
          </cell>
          <cell r="F247">
            <v>0</v>
          </cell>
          <cell r="G247">
            <v>8.5751000000000008</v>
          </cell>
          <cell r="H247">
            <v>27.563600000000001</v>
          </cell>
          <cell r="I247">
            <v>0</v>
          </cell>
          <cell r="J247">
            <v>46.964799999999997</v>
          </cell>
          <cell r="K247">
            <v>10.8261</v>
          </cell>
        </row>
        <row r="248">
          <cell r="A248" t="str">
            <v>E9650</v>
          </cell>
          <cell r="B248" t="str">
            <v>Guindaste sobre esteiras com martelo hidráulico de 2.600 kg - 220 kW</v>
          </cell>
          <cell r="C248">
            <v>2211920.5129999998</v>
          </cell>
          <cell r="D248">
            <v>77.417199999999994</v>
          </cell>
          <cell r="E248">
            <v>36.496699999999997</v>
          </cell>
          <cell r="F248">
            <v>0</v>
          </cell>
          <cell r="G248">
            <v>110.596</v>
          </cell>
          <cell r="H248">
            <v>110.2543</v>
          </cell>
          <cell r="I248">
            <v>24.235700000000001</v>
          </cell>
          <cell r="J248">
            <v>358.99990000000003</v>
          </cell>
          <cell r="K248">
            <v>138.14959999999999</v>
          </cell>
        </row>
        <row r="249">
          <cell r="A249" t="str">
            <v>E9651</v>
          </cell>
          <cell r="B249" t="str">
            <v>Guindaste sobre esteiras com Hammer Grab - 220 kW</v>
          </cell>
          <cell r="C249">
            <v>1941592.459</v>
          </cell>
          <cell r="D249">
            <v>67.955699999999993</v>
          </cell>
          <cell r="E249">
            <v>32.036299999999997</v>
          </cell>
          <cell r="F249">
            <v>0</v>
          </cell>
          <cell r="G249">
            <v>97.079599999999999</v>
          </cell>
          <cell r="H249">
            <v>110.2543</v>
          </cell>
          <cell r="I249">
            <v>24.235700000000001</v>
          </cell>
          <cell r="J249">
            <v>331.5616</v>
          </cell>
          <cell r="K249">
            <v>124.2277</v>
          </cell>
        </row>
        <row r="250">
          <cell r="A250" t="str">
            <v>E9653</v>
          </cell>
          <cell r="B250" t="str">
            <v>Guindaste sobre esteiras com trado com bits para material de 1ª categoria - 220 kW</v>
          </cell>
          <cell r="C250">
            <v>1897142.0630000001</v>
          </cell>
          <cell r="D250">
            <v>66.400000000000006</v>
          </cell>
          <cell r="E250">
            <v>31.302800000000001</v>
          </cell>
          <cell r="F250">
            <v>0</v>
          </cell>
          <cell r="G250">
            <v>94.857100000000003</v>
          </cell>
          <cell r="H250">
            <v>110.2543</v>
          </cell>
          <cell r="I250">
            <v>24.235700000000001</v>
          </cell>
          <cell r="J250">
            <v>327.04989999999998</v>
          </cell>
          <cell r="K250">
            <v>121.9385</v>
          </cell>
        </row>
        <row r="251">
          <cell r="A251" t="str">
            <v>E9654</v>
          </cell>
          <cell r="B251" t="str">
            <v>Guindaste sobre esteiras com trado com bits para material de 2ª categoria - 220 kW</v>
          </cell>
          <cell r="C251">
            <v>1897142.06</v>
          </cell>
          <cell r="D251">
            <v>66.400000000000006</v>
          </cell>
          <cell r="E251">
            <v>31.302800000000001</v>
          </cell>
          <cell r="F251">
            <v>0</v>
          </cell>
          <cell r="G251">
            <v>94.857100000000003</v>
          </cell>
          <cell r="H251">
            <v>110.2543</v>
          </cell>
          <cell r="I251">
            <v>24.235700000000001</v>
          </cell>
          <cell r="J251">
            <v>327.04989999999998</v>
          </cell>
          <cell r="K251">
            <v>121.9385</v>
          </cell>
        </row>
        <row r="252">
          <cell r="A252" t="str">
            <v>E9655</v>
          </cell>
          <cell r="B252" t="str">
            <v>Guindaste sobre esteiras com trado com bits para material de 3ª categoria - 220 kW</v>
          </cell>
          <cell r="C252">
            <v>1922694.4029999999</v>
          </cell>
          <cell r="D252">
            <v>67.294300000000007</v>
          </cell>
          <cell r="E252">
            <v>31.724499999999999</v>
          </cell>
          <cell r="F252">
            <v>0</v>
          </cell>
          <cell r="G252">
            <v>96.134699999999995</v>
          </cell>
          <cell r="H252">
            <v>110.2543</v>
          </cell>
          <cell r="I252">
            <v>24.235700000000001</v>
          </cell>
          <cell r="J252">
            <v>329.64350000000002</v>
          </cell>
          <cell r="K252">
            <v>123.25449999999999</v>
          </cell>
        </row>
        <row r="253">
          <cell r="A253" t="str">
            <v>E9656</v>
          </cell>
          <cell r="B253" t="str">
            <v>Guindaste sobre esteiras com caçamba para material de 1ª categoria - 220 kW</v>
          </cell>
          <cell r="C253">
            <v>1887556.8829999999</v>
          </cell>
          <cell r="D253">
            <v>66.064499999999995</v>
          </cell>
          <cell r="E253">
            <v>31.1447</v>
          </cell>
          <cell r="F253">
            <v>0</v>
          </cell>
          <cell r="G253">
            <v>94.377799999999993</v>
          </cell>
          <cell r="H253">
            <v>110.2543</v>
          </cell>
          <cell r="I253">
            <v>24.235700000000001</v>
          </cell>
          <cell r="J253">
            <v>326.077</v>
          </cell>
          <cell r="K253">
            <v>121.4449</v>
          </cell>
        </row>
        <row r="254">
          <cell r="A254" t="str">
            <v>E9657</v>
          </cell>
          <cell r="B254" t="str">
            <v>Guindaste sobre esteiras com caçamba para material de 2ª categoria - 220 kW</v>
          </cell>
          <cell r="C254">
            <v>1887556.8829999999</v>
          </cell>
          <cell r="D254">
            <v>66.064499999999995</v>
          </cell>
          <cell r="E254">
            <v>31.1447</v>
          </cell>
          <cell r="F254">
            <v>0</v>
          </cell>
          <cell r="G254">
            <v>94.377799999999993</v>
          </cell>
          <cell r="H254">
            <v>110.2543</v>
          </cell>
          <cell r="I254">
            <v>24.235700000000001</v>
          </cell>
          <cell r="J254">
            <v>326.077</v>
          </cell>
          <cell r="K254">
            <v>121.4449</v>
          </cell>
        </row>
        <row r="255">
          <cell r="A255" t="str">
            <v>E9658</v>
          </cell>
          <cell r="B255" t="str">
            <v>Guindaste sobre esteiras com caçamba para material de 3ª categoria - 220 kW</v>
          </cell>
          <cell r="C255">
            <v>1887556.8829999999</v>
          </cell>
          <cell r="D255">
            <v>66.064499999999995</v>
          </cell>
          <cell r="E255">
            <v>31.1447</v>
          </cell>
          <cell r="F255">
            <v>0</v>
          </cell>
          <cell r="G255">
            <v>94.377799999999993</v>
          </cell>
          <cell r="H255">
            <v>110.2543</v>
          </cell>
          <cell r="I255">
            <v>24.235700000000001</v>
          </cell>
          <cell r="J255">
            <v>326.077</v>
          </cell>
          <cell r="K255">
            <v>121.4449</v>
          </cell>
        </row>
        <row r="256">
          <cell r="A256" t="str">
            <v>E9659</v>
          </cell>
          <cell r="B256" t="str">
            <v>Campânula de ar comprimido com capacidade de 3 m³</v>
          </cell>
          <cell r="C256">
            <v>90684.005999999994</v>
          </cell>
          <cell r="D256">
            <v>5.6059000000000001</v>
          </cell>
          <cell r="E256">
            <v>2.3742999999999999</v>
          </cell>
          <cell r="F256">
            <v>0</v>
          </cell>
          <cell r="G256">
            <v>3.2976000000000001</v>
          </cell>
          <cell r="H256">
            <v>0</v>
          </cell>
          <cell r="I256">
            <v>26.328600000000002</v>
          </cell>
          <cell r="J256">
            <v>37.606400000000001</v>
          </cell>
          <cell r="K256">
            <v>34.308799999999998</v>
          </cell>
        </row>
        <row r="257">
          <cell r="A257" t="str">
            <v>E9660</v>
          </cell>
          <cell r="B257" t="str">
            <v>Guindaste sobre esteiras - 220 kW</v>
          </cell>
          <cell r="C257">
            <v>1841734.3259999999</v>
          </cell>
          <cell r="D257">
            <v>64.460700000000003</v>
          </cell>
          <cell r="E257">
            <v>30.3886</v>
          </cell>
          <cell r="F257">
            <v>0</v>
          </cell>
          <cell r="G257">
            <v>92.086699999999993</v>
          </cell>
          <cell r="H257">
            <v>110.2543</v>
          </cell>
          <cell r="I257">
            <v>24.235700000000001</v>
          </cell>
          <cell r="J257">
            <v>321.42599999999999</v>
          </cell>
          <cell r="K257">
            <v>119.08499999999999</v>
          </cell>
        </row>
        <row r="258">
          <cell r="A258" t="str">
            <v>E9662</v>
          </cell>
          <cell r="B258" t="str">
            <v>Equipamento para solda/corte com oxiacetileno</v>
          </cell>
          <cell r="C258">
            <v>5463.1129000000001</v>
          </cell>
          <cell r="D258">
            <v>0.437</v>
          </cell>
          <cell r="E258">
            <v>9.8299999999999998E-2</v>
          </cell>
          <cell r="F258">
            <v>0</v>
          </cell>
          <cell r="G258">
            <v>0.437</v>
          </cell>
          <cell r="H258">
            <v>0</v>
          </cell>
          <cell r="I258">
            <v>0</v>
          </cell>
          <cell r="J258">
            <v>0.97230000000000005</v>
          </cell>
          <cell r="K258">
            <v>0.5353</v>
          </cell>
        </row>
        <row r="259">
          <cell r="A259" t="str">
            <v>E9663</v>
          </cell>
          <cell r="B259" t="str">
            <v>Caminhão basculante com capacidade de 4 m³ - 115 kW</v>
          </cell>
          <cell r="C259">
            <v>191812.59099999999</v>
          </cell>
          <cell r="D259">
            <v>9.5906000000000002</v>
          </cell>
          <cell r="E259">
            <v>3.3567</v>
          </cell>
          <cell r="F259">
            <v>1.3986000000000001</v>
          </cell>
          <cell r="G259">
            <v>14.385899999999999</v>
          </cell>
          <cell r="H259">
            <v>57.632899999999999</v>
          </cell>
          <cell r="I259">
            <v>20.749300000000002</v>
          </cell>
          <cell r="J259">
            <v>107.114</v>
          </cell>
          <cell r="K259">
            <v>35.095199999999998</v>
          </cell>
        </row>
        <row r="260">
          <cell r="A260" t="str">
            <v>E9664</v>
          </cell>
          <cell r="B260" t="str">
            <v>Caminhão basculante com capacidade de 5 m³ - 136 kW</v>
          </cell>
          <cell r="C260">
            <v>271802.18660000002</v>
          </cell>
          <cell r="D260">
            <v>13.5901</v>
          </cell>
          <cell r="E260">
            <v>4.7565</v>
          </cell>
          <cell r="F260">
            <v>1.9819</v>
          </cell>
          <cell r="G260">
            <v>20.385200000000001</v>
          </cell>
          <cell r="H260">
            <v>68.157200000000003</v>
          </cell>
          <cell r="I260">
            <v>20.749300000000002</v>
          </cell>
          <cell r="J260">
            <v>129.62020000000001</v>
          </cell>
          <cell r="K260">
            <v>41.077800000000003</v>
          </cell>
        </row>
        <row r="261">
          <cell r="A261" t="str">
            <v>E9665</v>
          </cell>
          <cell r="B261" t="str">
            <v>Cavalo mecânico com semi-reboque e capacidade de 35 t - 210 kW</v>
          </cell>
          <cell r="C261">
            <v>400683.30550000002</v>
          </cell>
          <cell r="D261">
            <v>17.1721</v>
          </cell>
          <cell r="E261">
            <v>6.8689</v>
          </cell>
          <cell r="F261">
            <v>2.8620000000000001</v>
          </cell>
          <cell r="G261">
            <v>25.758199999999999</v>
          </cell>
          <cell r="H261">
            <v>105.2428</v>
          </cell>
          <cell r="I261">
            <v>17.511700000000001</v>
          </cell>
          <cell r="J261">
            <v>175.41569999999999</v>
          </cell>
          <cell r="K261">
            <v>44.414700000000003</v>
          </cell>
        </row>
        <row r="262">
          <cell r="A262" t="str">
            <v>E9666</v>
          </cell>
          <cell r="B262" t="str">
            <v>Cavalo mecânico com semi-reboque e capacidade de 45 t - 295 kW</v>
          </cell>
          <cell r="C262">
            <v>497373.5123</v>
          </cell>
          <cell r="D262">
            <v>21.315999999999999</v>
          </cell>
          <cell r="E262">
            <v>8.5264000000000006</v>
          </cell>
          <cell r="F262">
            <v>3.5527000000000002</v>
          </cell>
          <cell r="G262">
            <v>31.974</v>
          </cell>
          <cell r="H262">
            <v>147.84100000000001</v>
          </cell>
          <cell r="I262">
            <v>17.511700000000001</v>
          </cell>
          <cell r="J262">
            <v>230.7218</v>
          </cell>
          <cell r="K262">
            <v>50.906799999999997</v>
          </cell>
        </row>
        <row r="263">
          <cell r="A263" t="str">
            <v>E9667</v>
          </cell>
          <cell r="B263" t="str">
            <v>Caminhão basculante com capacidade de 14 m³ - 295 kW</v>
          </cell>
          <cell r="C263">
            <v>475209.83679999999</v>
          </cell>
          <cell r="D263">
            <v>23.7605</v>
          </cell>
          <cell r="E263">
            <v>8.3162000000000003</v>
          </cell>
          <cell r="F263">
            <v>3.4651000000000001</v>
          </cell>
          <cell r="G263">
            <v>35.640700000000002</v>
          </cell>
          <cell r="H263">
            <v>147.84100000000001</v>
          </cell>
          <cell r="I263">
            <v>20.749300000000002</v>
          </cell>
          <cell r="J263">
            <v>239.77279999999999</v>
          </cell>
          <cell r="K263">
            <v>56.2911</v>
          </cell>
        </row>
        <row r="264">
          <cell r="A264" t="str">
            <v>E9668</v>
          </cell>
          <cell r="B264" t="str">
            <v>Fábrica de pré-moldado de concreto para guarda corpo - 2,2 kW</v>
          </cell>
          <cell r="C264">
            <v>12272.4283</v>
          </cell>
          <cell r="D264">
            <v>1.6363000000000001</v>
          </cell>
          <cell r="E264">
            <v>0.36820000000000003</v>
          </cell>
          <cell r="F264">
            <v>0</v>
          </cell>
          <cell r="G264">
            <v>1.2272000000000001</v>
          </cell>
          <cell r="H264">
            <v>0</v>
          </cell>
          <cell r="I264">
            <v>0</v>
          </cell>
          <cell r="J264">
            <v>3.2317</v>
          </cell>
          <cell r="K264">
            <v>2.0045000000000002</v>
          </cell>
        </row>
        <row r="265">
          <cell r="A265" t="str">
            <v>E9669</v>
          </cell>
          <cell r="B265" t="str">
            <v>Caminhão tanque com capacidade de 8.000 l - 188 kW</v>
          </cell>
          <cell r="C265">
            <v>322012.42290000001</v>
          </cell>
          <cell r="D265">
            <v>13.8005</v>
          </cell>
          <cell r="E265">
            <v>5.5202</v>
          </cell>
          <cell r="F265">
            <v>2.3001</v>
          </cell>
          <cell r="G265">
            <v>20.700800000000001</v>
          </cell>
          <cell r="H265">
            <v>94.217299999999994</v>
          </cell>
          <cell r="I265">
            <v>20.749300000000002</v>
          </cell>
          <cell r="J265">
            <v>157.28819999999999</v>
          </cell>
          <cell r="K265">
            <v>42.370100000000001</v>
          </cell>
        </row>
        <row r="266">
          <cell r="A266" t="str">
            <v>E9670</v>
          </cell>
          <cell r="B266" t="str">
            <v>Usina móvel para micro revestimento - 335 kW</v>
          </cell>
          <cell r="C266">
            <v>1296294.693</v>
          </cell>
          <cell r="D266">
            <v>55.555500000000002</v>
          </cell>
          <cell r="E266">
            <v>22.222200000000001</v>
          </cell>
          <cell r="F266">
            <v>9.2591999999999999</v>
          </cell>
          <cell r="G266">
            <v>83.333200000000005</v>
          </cell>
          <cell r="H266">
            <v>167.88730000000001</v>
          </cell>
          <cell r="I266">
            <v>24.235700000000001</v>
          </cell>
          <cell r="J266">
            <v>362.49310000000003</v>
          </cell>
          <cell r="K266">
            <v>111.2726</v>
          </cell>
        </row>
        <row r="267">
          <cell r="A267" t="str">
            <v>E9671</v>
          </cell>
          <cell r="B267" t="str">
            <v>Compressor de ar portátil de 748 PCM - 154 kW</v>
          </cell>
          <cell r="C267">
            <v>314546.46639999998</v>
          </cell>
          <cell r="D267">
            <v>20.969799999999999</v>
          </cell>
          <cell r="E267">
            <v>5.5045999999999999</v>
          </cell>
          <cell r="F267">
            <v>0</v>
          </cell>
          <cell r="G267">
            <v>20.969799999999999</v>
          </cell>
          <cell r="H267">
            <v>77.177999999999997</v>
          </cell>
          <cell r="I267">
            <v>0</v>
          </cell>
          <cell r="J267">
            <v>124.62220000000001</v>
          </cell>
          <cell r="K267">
            <v>26.474399999999999</v>
          </cell>
        </row>
        <row r="268">
          <cell r="A268" t="str">
            <v>E9672</v>
          </cell>
          <cell r="B268" t="str">
            <v>Caminhão basculante para rocha com capacidade de 12 m³ - 294 kW</v>
          </cell>
          <cell r="C268">
            <v>519863.39679999999</v>
          </cell>
          <cell r="D268">
            <v>25.993200000000002</v>
          </cell>
          <cell r="E268">
            <v>9.0975999999999999</v>
          </cell>
          <cell r="F268">
            <v>3.7907000000000002</v>
          </cell>
          <cell r="G268">
            <v>38.989800000000002</v>
          </cell>
          <cell r="H268">
            <v>147.3399</v>
          </cell>
          <cell r="I268">
            <v>20.749300000000002</v>
          </cell>
          <cell r="J268">
            <v>245.9605</v>
          </cell>
          <cell r="K268">
            <v>59.630800000000001</v>
          </cell>
        </row>
        <row r="269">
          <cell r="A269" t="str">
            <v>E9675</v>
          </cell>
          <cell r="B269" t="str">
            <v>Martelete perfurador/rompedor elétrico - 1,5 kW</v>
          </cell>
          <cell r="C269">
            <v>2654.5893999999998</v>
          </cell>
          <cell r="D269">
            <v>0.21240000000000001</v>
          </cell>
          <cell r="E269">
            <v>4.7800000000000002E-2</v>
          </cell>
          <cell r="F269">
            <v>0</v>
          </cell>
          <cell r="G269">
            <v>0.21240000000000001</v>
          </cell>
          <cell r="H269">
            <v>0</v>
          </cell>
          <cell r="I269">
            <v>0</v>
          </cell>
          <cell r="J269">
            <v>0.47260000000000002</v>
          </cell>
          <cell r="K269">
            <v>0.26019999999999999</v>
          </cell>
        </row>
        <row r="270">
          <cell r="A270" t="str">
            <v>E9677</v>
          </cell>
          <cell r="B270" t="str">
            <v>Martelete perfurador/rompedor a ar comprimido de 10 kg</v>
          </cell>
          <cell r="C270">
            <v>5180.2128000000002</v>
          </cell>
          <cell r="D270">
            <v>0.41439999999999999</v>
          </cell>
          <cell r="E270">
            <v>9.3200000000000005E-2</v>
          </cell>
          <cell r="F270">
            <v>0</v>
          </cell>
          <cell r="G270">
            <v>0.41439999999999999</v>
          </cell>
          <cell r="H270">
            <v>0</v>
          </cell>
          <cell r="I270">
            <v>26.328600000000002</v>
          </cell>
          <cell r="J270">
            <v>27.250599999999999</v>
          </cell>
          <cell r="K270">
            <v>26.836200000000002</v>
          </cell>
        </row>
        <row r="271">
          <cell r="A271" t="str">
            <v>E9678</v>
          </cell>
          <cell r="B271" t="str">
            <v>Fresadora a frio - 410 kW</v>
          </cell>
          <cell r="C271">
            <v>3516139.682</v>
          </cell>
          <cell r="D271">
            <v>205.10810000000001</v>
          </cell>
          <cell r="E271">
            <v>61.532400000000003</v>
          </cell>
          <cell r="F271">
            <v>0</v>
          </cell>
          <cell r="G271">
            <v>293.01159999999999</v>
          </cell>
          <cell r="H271">
            <v>205.47399999999999</v>
          </cell>
          <cell r="I271">
            <v>24.235700000000001</v>
          </cell>
          <cell r="J271">
            <v>789.36180000000002</v>
          </cell>
          <cell r="K271">
            <v>290.87619999999998</v>
          </cell>
        </row>
        <row r="272">
          <cell r="A272" t="str">
            <v>E9679</v>
          </cell>
          <cell r="B272" t="str">
            <v>Cavalo mecânico com semi-reboque de 6 eixos para até 216 t - 440 kW</v>
          </cell>
          <cell r="C272">
            <v>2756453.8369999998</v>
          </cell>
          <cell r="D272">
            <v>118.1337</v>
          </cell>
          <cell r="E272">
            <v>47.253500000000003</v>
          </cell>
          <cell r="F272">
            <v>19.689</v>
          </cell>
          <cell r="G272">
            <v>177.20060000000001</v>
          </cell>
          <cell r="H272">
            <v>220.5086</v>
          </cell>
          <cell r="I272">
            <v>17.511700000000001</v>
          </cell>
          <cell r="J272">
            <v>600.2971</v>
          </cell>
          <cell r="K272">
            <v>202.58789999999999</v>
          </cell>
        </row>
        <row r="273">
          <cell r="A273" t="str">
            <v>E9680</v>
          </cell>
          <cell r="B273" t="str">
            <v>Caminhão tanque com capacidade de 13.000 l - 188 kW</v>
          </cell>
          <cell r="C273">
            <v>363047.79519999999</v>
          </cell>
          <cell r="D273">
            <v>15.559200000000001</v>
          </cell>
          <cell r="E273">
            <v>6.2237</v>
          </cell>
          <cell r="F273">
            <v>2.5931999999999999</v>
          </cell>
          <cell r="G273">
            <v>23.338799999999999</v>
          </cell>
          <cell r="H273">
            <v>94.217299999999994</v>
          </cell>
          <cell r="I273">
            <v>20.749300000000002</v>
          </cell>
          <cell r="J273">
            <v>162.6815</v>
          </cell>
          <cell r="K273">
            <v>45.125399999999999</v>
          </cell>
        </row>
        <row r="274">
          <cell r="A274" t="str">
            <v>E9682</v>
          </cell>
          <cell r="B274" t="str">
            <v>Rolo compactador liso autopropelido vibratório de 1,6 t - 18 kW</v>
          </cell>
          <cell r="C274">
            <v>123695.3661</v>
          </cell>
          <cell r="D274">
            <v>8.2463999999999995</v>
          </cell>
          <cell r="E274">
            <v>2.1646999999999998</v>
          </cell>
          <cell r="F274">
            <v>0</v>
          </cell>
          <cell r="G274">
            <v>8.2463999999999995</v>
          </cell>
          <cell r="H274">
            <v>9.0207999999999995</v>
          </cell>
          <cell r="I274">
            <v>23.076899999999998</v>
          </cell>
          <cell r="J274">
            <v>50.755200000000002</v>
          </cell>
          <cell r="K274">
            <v>33.488</v>
          </cell>
        </row>
        <row r="275">
          <cell r="A275" t="str">
            <v>E9684</v>
          </cell>
          <cell r="B275" t="str">
            <v>Veículo leve Pick Up 4 x 4 - 147 kW</v>
          </cell>
          <cell r="C275">
            <v>111783.9889</v>
          </cell>
          <cell r="D275">
            <v>6.7069999999999999</v>
          </cell>
          <cell r="E275">
            <v>2.0121000000000002</v>
          </cell>
          <cell r="F275">
            <v>0.83840000000000003</v>
          </cell>
          <cell r="G275">
            <v>6.7069999999999999</v>
          </cell>
          <cell r="H275">
            <v>73.669899999999998</v>
          </cell>
          <cell r="I275">
            <v>19.0595</v>
          </cell>
          <cell r="J275">
            <v>108.9939</v>
          </cell>
          <cell r="K275">
            <v>28.617000000000001</v>
          </cell>
        </row>
        <row r="276">
          <cell r="A276" t="str">
            <v>E9685</v>
          </cell>
          <cell r="B276" t="str">
            <v>Rolo compactador pé de carneiro vibratório autopropelido de 11,6 t - 82 kW</v>
          </cell>
          <cell r="C276">
            <v>365676.07169999997</v>
          </cell>
          <cell r="D276">
            <v>24.378399999999999</v>
          </cell>
          <cell r="E276">
            <v>6.3993000000000002</v>
          </cell>
          <cell r="F276">
            <v>0</v>
          </cell>
          <cell r="G276">
            <v>24.378399999999999</v>
          </cell>
          <cell r="H276">
            <v>41.094799999999999</v>
          </cell>
          <cell r="I276">
            <v>23.076899999999998</v>
          </cell>
          <cell r="J276">
            <v>119.3278</v>
          </cell>
          <cell r="K276">
            <v>53.854599999999998</v>
          </cell>
        </row>
        <row r="277">
          <cell r="A277" t="str">
            <v>E9686</v>
          </cell>
          <cell r="B277" t="str">
            <v>Caminhão carroceria com guindauto com capacidade de 30 t.m - 136 kW</v>
          </cell>
          <cell r="C277">
            <v>288824.28889999999</v>
          </cell>
          <cell r="D277">
            <v>12.3782</v>
          </cell>
          <cell r="E277">
            <v>4.9512999999999998</v>
          </cell>
          <cell r="F277">
            <v>2.0630000000000002</v>
          </cell>
          <cell r="G277">
            <v>18.567299999999999</v>
          </cell>
          <cell r="H277">
            <v>68.157200000000003</v>
          </cell>
          <cell r="I277">
            <v>17.511700000000001</v>
          </cell>
          <cell r="J277">
            <v>123.62869999999999</v>
          </cell>
          <cell r="K277">
            <v>36.904200000000003</v>
          </cell>
        </row>
        <row r="278">
          <cell r="A278" t="str">
            <v>E9687</v>
          </cell>
          <cell r="B278" t="str">
            <v>Caminhão carroceria com capacidade de 4 t - 115 kW</v>
          </cell>
          <cell r="C278">
            <v>173148.0649</v>
          </cell>
          <cell r="D278">
            <v>7.4206000000000003</v>
          </cell>
          <cell r="E278">
            <v>2.9683000000000002</v>
          </cell>
          <cell r="F278">
            <v>1.2367999999999999</v>
          </cell>
          <cell r="G278">
            <v>11.1309</v>
          </cell>
          <cell r="H278">
            <v>57.632899999999999</v>
          </cell>
          <cell r="I278">
            <v>20.749300000000002</v>
          </cell>
          <cell r="J278">
            <v>101.1388</v>
          </cell>
          <cell r="K278">
            <v>32.375</v>
          </cell>
        </row>
        <row r="279">
          <cell r="A279" t="str">
            <v>E9688</v>
          </cell>
          <cell r="B279" t="str">
            <v>Usina móvel de lama asfáltica - 230 kW</v>
          </cell>
          <cell r="C279">
            <v>611395.03590000002</v>
          </cell>
          <cell r="D279">
            <v>26.2026</v>
          </cell>
          <cell r="E279">
            <v>10.4811</v>
          </cell>
          <cell r="F279">
            <v>4.3670999999999998</v>
          </cell>
          <cell r="G279">
            <v>39.304000000000002</v>
          </cell>
          <cell r="H279">
            <v>115.2659</v>
          </cell>
          <cell r="I279">
            <v>24.235700000000001</v>
          </cell>
          <cell r="J279">
            <v>219.85640000000001</v>
          </cell>
          <cell r="K279">
            <v>65.286500000000004</v>
          </cell>
        </row>
        <row r="280">
          <cell r="A280" t="str">
            <v>E9689</v>
          </cell>
          <cell r="B280" t="str">
            <v>Usina de asfalto a quente gravimétrica com capacidade de 100/140 t/h - 260 kW</v>
          </cell>
          <cell r="C280">
            <v>5085490.2779999999</v>
          </cell>
          <cell r="D280">
            <v>254.27449999999999</v>
          </cell>
          <cell r="E280">
            <v>87.1798</v>
          </cell>
          <cell r="F280">
            <v>0</v>
          </cell>
          <cell r="G280">
            <v>326.92439999999999</v>
          </cell>
          <cell r="H280">
            <v>0</v>
          </cell>
          <cell r="I280">
            <v>24.235700000000001</v>
          </cell>
          <cell r="J280">
            <v>692.61440000000005</v>
          </cell>
          <cell r="K280">
            <v>365.69</v>
          </cell>
        </row>
        <row r="281">
          <cell r="A281" t="str">
            <v>E9691</v>
          </cell>
          <cell r="B281" t="str">
            <v>Tracionador de cordoalhas - 7,5 kW</v>
          </cell>
          <cell r="C281">
            <v>15000</v>
          </cell>
          <cell r="D281">
            <v>1.2</v>
          </cell>
          <cell r="E281">
            <v>0.27</v>
          </cell>
          <cell r="F281">
            <v>0</v>
          </cell>
          <cell r="G281">
            <v>0.75</v>
          </cell>
          <cell r="H281">
            <v>0</v>
          </cell>
          <cell r="I281">
            <v>26.328600000000002</v>
          </cell>
          <cell r="J281">
            <v>28.5486</v>
          </cell>
          <cell r="K281">
            <v>27.7986</v>
          </cell>
        </row>
        <row r="282">
          <cell r="A282" t="str">
            <v>E9692</v>
          </cell>
          <cell r="B282" t="str">
            <v>Caldeira para aquecimento e injeção de cera - 1 kW</v>
          </cell>
          <cell r="C282">
            <v>5000</v>
          </cell>
          <cell r="D282">
            <v>0.32140000000000002</v>
          </cell>
          <cell r="E282">
            <v>8.5699999999999998E-2</v>
          </cell>
          <cell r="F282">
            <v>0</v>
          </cell>
          <cell r="G282">
            <v>0.1071</v>
          </cell>
          <cell r="H282">
            <v>0</v>
          </cell>
          <cell r="I282">
            <v>26.328600000000002</v>
          </cell>
          <cell r="J282">
            <v>26.8428</v>
          </cell>
          <cell r="K282">
            <v>26.735700000000001</v>
          </cell>
        </row>
        <row r="283">
          <cell r="A283" t="str">
            <v>E9693</v>
          </cell>
          <cell r="B283" t="str">
            <v>Máquina de pintura do sistema Spray - 115 kW</v>
          </cell>
          <cell r="C283">
            <v>1143490.385</v>
          </cell>
          <cell r="D283">
            <v>49.006700000000002</v>
          </cell>
          <cell r="E283">
            <v>19.602699999999999</v>
          </cell>
          <cell r="F283">
            <v>8.1677999999999997</v>
          </cell>
          <cell r="G283">
            <v>73.510099999999994</v>
          </cell>
          <cell r="H283">
            <v>57.632899999999999</v>
          </cell>
          <cell r="I283">
            <v>20.749300000000002</v>
          </cell>
          <cell r="J283">
            <v>228.6695</v>
          </cell>
          <cell r="K283">
            <v>97.526499999999999</v>
          </cell>
        </row>
        <row r="284">
          <cell r="A284" t="str">
            <v>E9694</v>
          </cell>
          <cell r="B284" t="str">
            <v>Misturador de argamassa de alta turbulência com capacidade de 220 l</v>
          </cell>
          <cell r="C284">
            <v>13352.094800000001</v>
          </cell>
          <cell r="D284">
            <v>1.0682</v>
          </cell>
          <cell r="E284">
            <v>0.24030000000000001</v>
          </cell>
          <cell r="F284">
            <v>0</v>
          </cell>
          <cell r="G284">
            <v>0.93459999999999999</v>
          </cell>
          <cell r="H284">
            <v>0</v>
          </cell>
          <cell r="I284">
            <v>26.328600000000002</v>
          </cell>
          <cell r="J284">
            <v>28.5717</v>
          </cell>
          <cell r="K284">
            <v>27.6371</v>
          </cell>
        </row>
        <row r="285">
          <cell r="A285" t="str">
            <v>E9697</v>
          </cell>
          <cell r="B285" t="str">
            <v>Mini-carregadeira de pneus com vassoura de 1,8 m - 42 kW</v>
          </cell>
          <cell r="C285">
            <v>206762.66930000001</v>
          </cell>
          <cell r="D285">
            <v>14.4734</v>
          </cell>
          <cell r="E285">
            <v>3.7216999999999998</v>
          </cell>
          <cell r="F285">
            <v>0</v>
          </cell>
          <cell r="G285">
            <v>14.4734</v>
          </cell>
          <cell r="H285">
            <v>21.0486</v>
          </cell>
          <cell r="I285">
            <v>26.328600000000002</v>
          </cell>
          <cell r="J285">
            <v>80.045699999999997</v>
          </cell>
          <cell r="K285">
            <v>44.523699999999998</v>
          </cell>
        </row>
        <row r="286">
          <cell r="A286" t="str">
            <v>E9700</v>
          </cell>
          <cell r="B286" t="str">
            <v>Fresadora a frio - 155 kW</v>
          </cell>
          <cell r="C286">
            <v>1318568.523</v>
          </cell>
          <cell r="D286">
            <v>76.916499999999999</v>
          </cell>
          <cell r="E286">
            <v>23.0749</v>
          </cell>
          <cell r="F286">
            <v>0</v>
          </cell>
          <cell r="G286">
            <v>109.8807</v>
          </cell>
          <cell r="H286">
            <v>77.679199999999994</v>
          </cell>
          <cell r="I286">
            <v>24.235700000000001</v>
          </cell>
          <cell r="J286">
            <v>311.78699999999998</v>
          </cell>
          <cell r="K286">
            <v>124.22709999999999</v>
          </cell>
        </row>
        <row r="287">
          <cell r="A287" t="str">
            <v>E9701</v>
          </cell>
          <cell r="B287" t="str">
            <v>Jateador pressurizado multiabrasivo com capacidade de 280 l</v>
          </cell>
          <cell r="C287">
            <v>14257.201800000001</v>
          </cell>
          <cell r="D287">
            <v>1.2830999999999999</v>
          </cell>
          <cell r="E287">
            <v>0.25659999999999999</v>
          </cell>
          <cell r="F287">
            <v>0</v>
          </cell>
          <cell r="G287">
            <v>1.2830999999999999</v>
          </cell>
          <cell r="H287">
            <v>0</v>
          </cell>
          <cell r="I287">
            <v>26.328600000000002</v>
          </cell>
          <cell r="J287">
            <v>29.151399999999999</v>
          </cell>
          <cell r="K287">
            <v>27.868300000000001</v>
          </cell>
        </row>
        <row r="288">
          <cell r="A288" t="str">
            <v>E9702</v>
          </cell>
          <cell r="B288" t="str">
            <v>Bomba de injeção de argamassa com capacidade de 340 l/min</v>
          </cell>
          <cell r="C288">
            <v>216940.03589999999</v>
          </cell>
          <cell r="D288">
            <v>17.3552</v>
          </cell>
          <cell r="E288">
            <v>3.9049</v>
          </cell>
          <cell r="F288">
            <v>0</v>
          </cell>
          <cell r="G288">
            <v>15.1858</v>
          </cell>
          <cell r="H288">
            <v>0</v>
          </cell>
          <cell r="I288">
            <v>0</v>
          </cell>
          <cell r="J288">
            <v>36.445900000000002</v>
          </cell>
          <cell r="K288">
            <v>21.260100000000001</v>
          </cell>
        </row>
        <row r="289">
          <cell r="A289" t="str">
            <v>E9703</v>
          </cell>
          <cell r="B289" t="str">
            <v>Fábrica de pré-moldado de concreto para mourão - 2,2 kW</v>
          </cell>
          <cell r="C289">
            <v>11332.2381</v>
          </cell>
          <cell r="D289">
            <v>1.5109999999999999</v>
          </cell>
          <cell r="E289">
            <v>0.34</v>
          </cell>
          <cell r="F289">
            <v>0</v>
          </cell>
          <cell r="G289">
            <v>1.1332</v>
          </cell>
          <cell r="H289">
            <v>0</v>
          </cell>
          <cell r="I289">
            <v>0</v>
          </cell>
          <cell r="J289">
            <v>2.9842</v>
          </cell>
          <cell r="K289">
            <v>1.851</v>
          </cell>
        </row>
        <row r="290">
          <cell r="A290" t="str">
            <v>E9704</v>
          </cell>
          <cell r="B290" t="str">
            <v>Batelão sem propulsão montado na obra com capacidade de 100 t</v>
          </cell>
          <cell r="C290">
            <v>945000</v>
          </cell>
          <cell r="D290">
            <v>7.3827999999999996</v>
          </cell>
          <cell r="E290">
            <v>5.1680000000000001</v>
          </cell>
          <cell r="F290">
            <v>0</v>
          </cell>
          <cell r="G290">
            <v>12.3047</v>
          </cell>
          <cell r="H290">
            <v>0</v>
          </cell>
          <cell r="I290">
            <v>17.7577</v>
          </cell>
          <cell r="J290">
            <v>42.613100000000003</v>
          </cell>
          <cell r="K290">
            <v>30.308399999999999</v>
          </cell>
        </row>
        <row r="291">
          <cell r="A291" t="str">
            <v>E9705</v>
          </cell>
          <cell r="B291" t="str">
            <v>Misturador de lama bentonítica - 4 kW</v>
          </cell>
          <cell r="C291">
            <v>8524.6558000000005</v>
          </cell>
          <cell r="D291">
            <v>0.68200000000000005</v>
          </cell>
          <cell r="E291">
            <v>0.15340000000000001</v>
          </cell>
          <cell r="F291">
            <v>0</v>
          </cell>
          <cell r="G291">
            <v>0.59670000000000001</v>
          </cell>
          <cell r="H291">
            <v>0</v>
          </cell>
          <cell r="I291">
            <v>26.328600000000002</v>
          </cell>
          <cell r="J291">
            <v>27.7607</v>
          </cell>
          <cell r="K291">
            <v>27.164000000000001</v>
          </cell>
        </row>
        <row r="292">
          <cell r="A292" t="str">
            <v>E9706</v>
          </cell>
          <cell r="B292" t="str">
            <v>Martelete perfurador/rompedor a ar comprimido de 28 kg</v>
          </cell>
          <cell r="C292">
            <v>10140.918900000001</v>
          </cell>
          <cell r="D292">
            <v>0.81130000000000002</v>
          </cell>
          <cell r="E292">
            <v>0.1825</v>
          </cell>
          <cell r="F292">
            <v>0</v>
          </cell>
          <cell r="G292">
            <v>0.81130000000000002</v>
          </cell>
          <cell r="H292">
            <v>0</v>
          </cell>
          <cell r="I292">
            <v>26.328600000000002</v>
          </cell>
          <cell r="J292">
            <v>28.133700000000001</v>
          </cell>
          <cell r="K292">
            <v>27.322399999999998</v>
          </cell>
        </row>
        <row r="293">
          <cell r="A293" t="str">
            <v>E9707</v>
          </cell>
          <cell r="B293" t="str">
            <v>Desarenador - 15 kW</v>
          </cell>
          <cell r="C293">
            <v>6676.8608999999997</v>
          </cell>
          <cell r="D293">
            <v>0.53410000000000002</v>
          </cell>
          <cell r="E293">
            <v>0.1202</v>
          </cell>
          <cell r="F293">
            <v>0</v>
          </cell>
          <cell r="G293">
            <v>0.53410000000000002</v>
          </cell>
          <cell r="H293">
            <v>0</v>
          </cell>
          <cell r="I293">
            <v>26.328600000000002</v>
          </cell>
          <cell r="J293">
            <v>27.516999999999999</v>
          </cell>
          <cell r="K293">
            <v>26.982900000000001</v>
          </cell>
        </row>
        <row r="294">
          <cell r="A294" t="str">
            <v>E9708</v>
          </cell>
          <cell r="B294" t="str">
            <v>Micro trator com roçadeira - 10 kW</v>
          </cell>
          <cell r="C294">
            <v>28277.042300000001</v>
          </cell>
          <cell r="D294">
            <v>1.8851</v>
          </cell>
          <cell r="E294">
            <v>0.49480000000000002</v>
          </cell>
          <cell r="F294">
            <v>0</v>
          </cell>
          <cell r="G294">
            <v>1.6495</v>
          </cell>
          <cell r="H294">
            <v>5.0115999999999996</v>
          </cell>
          <cell r="I294">
            <v>26.328600000000002</v>
          </cell>
          <cell r="J294">
            <v>35.369599999999998</v>
          </cell>
          <cell r="K294">
            <v>28.708500000000001</v>
          </cell>
        </row>
        <row r="295">
          <cell r="A295" t="str">
            <v>E9710</v>
          </cell>
          <cell r="B295" t="str">
            <v>Socadora automática de linha - 253 kW</v>
          </cell>
          <cell r="C295">
            <v>13474713.800000001</v>
          </cell>
          <cell r="D295">
            <v>538.98860000000002</v>
          </cell>
          <cell r="E295">
            <v>222.33279999999999</v>
          </cell>
          <cell r="F295">
            <v>0</v>
          </cell>
          <cell r="G295">
            <v>538.98860000000002</v>
          </cell>
          <cell r="H295">
            <v>126.7925</v>
          </cell>
          <cell r="I295">
            <v>48.471400000000003</v>
          </cell>
          <cell r="J295">
            <v>1475.5739000000001</v>
          </cell>
          <cell r="K295">
            <v>809.79280000000006</v>
          </cell>
        </row>
        <row r="296">
          <cell r="A296" t="str">
            <v>E9711</v>
          </cell>
          <cell r="B296" t="str">
            <v>Socadora automática de chave - 370 kW</v>
          </cell>
          <cell r="C296">
            <v>12546325.220000001</v>
          </cell>
          <cell r="D296">
            <v>501.85300000000001</v>
          </cell>
          <cell r="E296">
            <v>207.01439999999999</v>
          </cell>
          <cell r="F296">
            <v>0</v>
          </cell>
          <cell r="G296">
            <v>501.85300000000001</v>
          </cell>
          <cell r="H296">
            <v>185.42769999999999</v>
          </cell>
          <cell r="I296">
            <v>48.471400000000003</v>
          </cell>
          <cell r="J296">
            <v>1444.6195</v>
          </cell>
          <cell r="K296">
            <v>757.33879999999999</v>
          </cell>
        </row>
        <row r="297">
          <cell r="A297" t="str">
            <v>E9712</v>
          </cell>
          <cell r="B297" t="str">
            <v>Reguladora e distribuidora de lastro - 300 kW</v>
          </cell>
          <cell r="C297">
            <v>6783682.5020000003</v>
          </cell>
          <cell r="D297">
            <v>271.34730000000002</v>
          </cell>
          <cell r="E297">
            <v>111.9308</v>
          </cell>
          <cell r="F297">
            <v>0</v>
          </cell>
          <cell r="G297">
            <v>271.34730000000002</v>
          </cell>
          <cell r="H297">
            <v>150.3468</v>
          </cell>
          <cell r="I297">
            <v>48.471400000000003</v>
          </cell>
          <cell r="J297">
            <v>853.44359999999995</v>
          </cell>
          <cell r="K297">
            <v>431.74950000000001</v>
          </cell>
        </row>
        <row r="298">
          <cell r="A298" t="str">
            <v>E9713</v>
          </cell>
          <cell r="B298" t="str">
            <v>Soldadora de trilho - 168 kW</v>
          </cell>
          <cell r="C298">
            <v>5482399.9009999996</v>
          </cell>
          <cell r="D298">
            <v>219.29599999999999</v>
          </cell>
          <cell r="E298">
            <v>90.459599999999995</v>
          </cell>
          <cell r="F298">
            <v>0</v>
          </cell>
          <cell r="G298">
            <v>219.29599999999999</v>
          </cell>
          <cell r="H298">
            <v>84.194199999999995</v>
          </cell>
          <cell r="I298">
            <v>77.398200000000003</v>
          </cell>
          <cell r="J298">
            <v>690.64400000000001</v>
          </cell>
          <cell r="K298">
            <v>387.15379999999999</v>
          </cell>
        </row>
        <row r="299">
          <cell r="A299" t="str">
            <v>E9714</v>
          </cell>
          <cell r="B299" t="str">
            <v>Bate-estaca com martelo hidráulico - 450 kW</v>
          </cell>
          <cell r="C299">
            <v>2203722.0299999998</v>
          </cell>
          <cell r="D299">
            <v>125.92700000000001</v>
          </cell>
          <cell r="E299">
            <v>37.778100000000002</v>
          </cell>
          <cell r="F299">
            <v>0</v>
          </cell>
          <cell r="G299">
            <v>94.4452</v>
          </cell>
          <cell r="H299">
            <v>225.52019999999999</v>
          </cell>
          <cell r="I299">
            <v>23.076899999999998</v>
          </cell>
          <cell r="J299">
            <v>506.74740000000003</v>
          </cell>
          <cell r="K299">
            <v>186.78200000000001</v>
          </cell>
        </row>
        <row r="300">
          <cell r="A300" t="str">
            <v>E9716</v>
          </cell>
          <cell r="B300" t="str">
            <v>Conjunto bomba e macaco hidráulico para protensão com capacidade de 590 kN</v>
          </cell>
          <cell r="C300">
            <v>10990.5288</v>
          </cell>
          <cell r="D300">
            <v>0.628</v>
          </cell>
          <cell r="E300">
            <v>0.18840000000000001</v>
          </cell>
          <cell r="F300">
            <v>0</v>
          </cell>
          <cell r="G300">
            <v>0.628</v>
          </cell>
          <cell r="H300">
            <v>0</v>
          </cell>
          <cell r="I300">
            <v>24.235700000000001</v>
          </cell>
          <cell r="J300">
            <v>25.680099999999999</v>
          </cell>
          <cell r="K300">
            <v>25.052099999999999</v>
          </cell>
        </row>
        <row r="301">
          <cell r="A301" t="str">
            <v>E9717</v>
          </cell>
          <cell r="B301" t="str">
            <v>Máquina policorte - 2,2 kW</v>
          </cell>
          <cell r="C301">
            <v>690.17550000000006</v>
          </cell>
          <cell r="D301">
            <v>6.2100000000000002E-2</v>
          </cell>
          <cell r="E301">
            <v>1.24E-2</v>
          </cell>
          <cell r="F301">
            <v>0</v>
          </cell>
          <cell r="G301">
            <v>3.4500000000000003E-2</v>
          </cell>
          <cell r="H301">
            <v>0</v>
          </cell>
          <cell r="I301">
            <v>0</v>
          </cell>
          <cell r="J301">
            <v>0.109</v>
          </cell>
          <cell r="K301">
            <v>7.4499999999999997E-2</v>
          </cell>
        </row>
        <row r="302">
          <cell r="A302" t="str">
            <v>E9718</v>
          </cell>
          <cell r="B302" t="str">
            <v>Pórtico duplo de descarga e posicionamento de dormente - 89 kW</v>
          </cell>
          <cell r="C302">
            <v>5343929.6509999996</v>
          </cell>
          <cell r="D302">
            <v>213.75720000000001</v>
          </cell>
          <cell r="E302">
            <v>88.174800000000005</v>
          </cell>
          <cell r="F302">
            <v>0</v>
          </cell>
          <cell r="G302">
            <v>160.31790000000001</v>
          </cell>
          <cell r="H302">
            <v>44.602899999999998</v>
          </cell>
          <cell r="I302">
            <v>48.471400000000003</v>
          </cell>
          <cell r="J302">
            <v>555.32420000000002</v>
          </cell>
          <cell r="K302">
            <v>350.40339999999998</v>
          </cell>
        </row>
        <row r="303">
          <cell r="A303" t="str">
            <v>E9719</v>
          </cell>
          <cell r="B303" t="str">
            <v>Talha manual com capacidade de 3 t</v>
          </cell>
          <cell r="C303">
            <v>3182.8897000000002</v>
          </cell>
          <cell r="D303">
            <v>0.1273</v>
          </cell>
          <cell r="E303">
            <v>5.2499999999999998E-2</v>
          </cell>
          <cell r="F303">
            <v>0</v>
          </cell>
          <cell r="G303">
            <v>7.9600000000000004E-2</v>
          </cell>
          <cell r="H303">
            <v>0</v>
          </cell>
          <cell r="I303">
            <v>0</v>
          </cell>
          <cell r="J303">
            <v>0.25940000000000002</v>
          </cell>
          <cell r="K303">
            <v>0.17979999999999999</v>
          </cell>
        </row>
        <row r="304">
          <cell r="A304" t="str">
            <v>E9720</v>
          </cell>
          <cell r="B304" t="str">
            <v>Conjunto bomba e macaco hidráulico para protensão com capacidade de 250 kN</v>
          </cell>
          <cell r="C304">
            <v>8689.0485000000008</v>
          </cell>
          <cell r="D304">
            <v>0.4965</v>
          </cell>
          <cell r="E304">
            <v>0.14899999999999999</v>
          </cell>
          <cell r="F304">
            <v>0</v>
          </cell>
          <cell r="G304">
            <v>0.4965</v>
          </cell>
          <cell r="H304">
            <v>0</v>
          </cell>
          <cell r="I304">
            <v>24.235700000000001</v>
          </cell>
          <cell r="J304">
            <v>25.377700000000001</v>
          </cell>
          <cell r="K304">
            <v>24.8812</v>
          </cell>
        </row>
        <row r="305">
          <cell r="A305" t="str">
            <v>E9721</v>
          </cell>
          <cell r="B305" t="str">
            <v>Conjunto bomba e macaco hidráulico para protensão com capacidade de 1.150 kN</v>
          </cell>
          <cell r="C305">
            <v>18044.037499999999</v>
          </cell>
          <cell r="D305">
            <v>1.0310999999999999</v>
          </cell>
          <cell r="E305">
            <v>0.30930000000000002</v>
          </cell>
          <cell r="F305">
            <v>0</v>
          </cell>
          <cell r="G305">
            <v>1.0310999999999999</v>
          </cell>
          <cell r="H305">
            <v>0</v>
          </cell>
          <cell r="I305">
            <v>24.235700000000001</v>
          </cell>
          <cell r="J305">
            <v>26.607199999999999</v>
          </cell>
          <cell r="K305">
            <v>25.5761</v>
          </cell>
        </row>
        <row r="306">
          <cell r="A306" t="str">
            <v>E9722</v>
          </cell>
          <cell r="B306" t="str">
            <v>Conjunto bomba e macaco hidráulico para protensão com capacidade de 2.000 kN</v>
          </cell>
          <cell r="C306">
            <v>28791.390100000001</v>
          </cell>
          <cell r="D306">
            <v>1.6452</v>
          </cell>
          <cell r="E306">
            <v>0.49359999999999998</v>
          </cell>
          <cell r="F306">
            <v>0</v>
          </cell>
          <cell r="G306">
            <v>1.6452</v>
          </cell>
          <cell r="H306">
            <v>0</v>
          </cell>
          <cell r="I306">
            <v>24.235700000000001</v>
          </cell>
          <cell r="J306">
            <v>28.0197</v>
          </cell>
          <cell r="K306">
            <v>26.374500000000001</v>
          </cell>
        </row>
        <row r="307">
          <cell r="A307" t="str">
            <v>E9723</v>
          </cell>
          <cell r="B307" t="str">
            <v>Conjunto bomba e macaco hidráulico para protensão com capacidade de 2.500 kN</v>
          </cell>
          <cell r="C307">
            <v>34068.563000000002</v>
          </cell>
          <cell r="D307">
            <v>1.9468000000000001</v>
          </cell>
          <cell r="E307">
            <v>0.58399999999999996</v>
          </cell>
          <cell r="F307">
            <v>0</v>
          </cell>
          <cell r="G307">
            <v>1.9468000000000001</v>
          </cell>
          <cell r="H307">
            <v>0</v>
          </cell>
          <cell r="I307">
            <v>24.235700000000001</v>
          </cell>
          <cell r="J307">
            <v>28.7133</v>
          </cell>
          <cell r="K307">
            <v>26.766500000000001</v>
          </cell>
        </row>
        <row r="308">
          <cell r="A308" t="str">
            <v>E9724</v>
          </cell>
          <cell r="B308" t="str">
            <v>Conjunto bomba e macaco hidráulico para protensão com capacidade de 4.000 kN</v>
          </cell>
          <cell r="C308">
            <v>36425.072699999997</v>
          </cell>
          <cell r="D308">
            <v>2.0813999999999999</v>
          </cell>
          <cell r="E308">
            <v>0.62439999999999996</v>
          </cell>
          <cell r="F308">
            <v>0</v>
          </cell>
          <cell r="G308">
            <v>2.0813999999999999</v>
          </cell>
          <cell r="H308">
            <v>0</v>
          </cell>
          <cell r="I308">
            <v>24.235700000000001</v>
          </cell>
          <cell r="J308">
            <v>29.0229</v>
          </cell>
          <cell r="K308">
            <v>26.941500000000001</v>
          </cell>
        </row>
        <row r="309">
          <cell r="A309" t="str">
            <v>E9725</v>
          </cell>
          <cell r="B309" t="str">
            <v>Conjunto bomba e macaco hidráulico para protensão com capacidade de 5.400 kN</v>
          </cell>
          <cell r="C309">
            <v>39144.105799999998</v>
          </cell>
          <cell r="D309">
            <v>2.2368000000000001</v>
          </cell>
          <cell r="E309">
            <v>0.67100000000000004</v>
          </cell>
          <cell r="F309">
            <v>0</v>
          </cell>
          <cell r="G309">
            <v>2.2368000000000001</v>
          </cell>
          <cell r="H309">
            <v>0</v>
          </cell>
          <cell r="I309">
            <v>24.235700000000001</v>
          </cell>
          <cell r="J309">
            <v>29.380299999999998</v>
          </cell>
          <cell r="K309">
            <v>27.1435</v>
          </cell>
        </row>
        <row r="310">
          <cell r="A310" t="str">
            <v>E9726</v>
          </cell>
          <cell r="B310" t="str">
            <v>Bate-estaca Strauss - 15 kW</v>
          </cell>
          <cell r="C310">
            <v>81979.247199999998</v>
          </cell>
          <cell r="D310">
            <v>4.6844999999999999</v>
          </cell>
          <cell r="E310">
            <v>1.4054</v>
          </cell>
          <cell r="F310">
            <v>0</v>
          </cell>
          <cell r="G310">
            <v>3.5133999999999999</v>
          </cell>
          <cell r="H310">
            <v>7.5172999999999996</v>
          </cell>
          <cell r="I310">
            <v>23.076899999999998</v>
          </cell>
          <cell r="J310">
            <v>40.197499999999998</v>
          </cell>
          <cell r="K310">
            <v>29.166799999999999</v>
          </cell>
        </row>
        <row r="311">
          <cell r="A311" t="str">
            <v>E9727</v>
          </cell>
          <cell r="B311" t="str">
            <v>Posicionadora de trilhos - 7,4 kW</v>
          </cell>
          <cell r="C311">
            <v>371856.30579999997</v>
          </cell>
          <cell r="D311">
            <v>21.248899999999999</v>
          </cell>
          <cell r="E311">
            <v>6.3746999999999998</v>
          </cell>
          <cell r="F311">
            <v>0</v>
          </cell>
          <cell r="G311">
            <v>18.5928</v>
          </cell>
          <cell r="H311">
            <v>3.7086000000000001</v>
          </cell>
          <cell r="I311">
            <v>0</v>
          </cell>
          <cell r="J311">
            <v>49.924999999999997</v>
          </cell>
          <cell r="K311">
            <v>27.6236</v>
          </cell>
        </row>
        <row r="312">
          <cell r="A312" t="str">
            <v>E9729</v>
          </cell>
          <cell r="B312" t="str">
            <v>Equipamento para pintura eletrostática a pó - 5,5 kW</v>
          </cell>
          <cell r="C312">
            <v>4998.4159</v>
          </cell>
          <cell r="D312">
            <v>0.38080000000000003</v>
          </cell>
          <cell r="E312">
            <v>0.1</v>
          </cell>
          <cell r="F312">
            <v>0</v>
          </cell>
          <cell r="G312">
            <v>0.38080000000000003</v>
          </cell>
          <cell r="H312">
            <v>0</v>
          </cell>
          <cell r="I312">
            <v>0</v>
          </cell>
          <cell r="J312">
            <v>0.86160000000000003</v>
          </cell>
          <cell r="K312">
            <v>0.48080000000000001</v>
          </cell>
        </row>
        <row r="313">
          <cell r="A313" t="str">
            <v>E9730</v>
          </cell>
          <cell r="B313" t="str">
            <v>Grupo vibrador/gerador - 2,8 kW</v>
          </cell>
          <cell r="C313">
            <v>40874.471599999997</v>
          </cell>
          <cell r="D313">
            <v>2.0436999999999999</v>
          </cell>
          <cell r="E313">
            <v>0.70069999999999999</v>
          </cell>
          <cell r="F313">
            <v>0</v>
          </cell>
          <cell r="G313">
            <v>1.4598</v>
          </cell>
          <cell r="H313">
            <v>1.8547</v>
          </cell>
          <cell r="I313">
            <v>0</v>
          </cell>
          <cell r="J313">
            <v>6.0589000000000004</v>
          </cell>
          <cell r="K313">
            <v>2.7444000000000002</v>
          </cell>
        </row>
        <row r="314">
          <cell r="A314" t="str">
            <v>E9731</v>
          </cell>
          <cell r="B314" t="str">
            <v>Tirefonadora - 3,7 kW</v>
          </cell>
          <cell r="C314">
            <v>43536.899100000002</v>
          </cell>
          <cell r="D314">
            <v>3.4830000000000001</v>
          </cell>
          <cell r="E314">
            <v>0.78369999999999995</v>
          </cell>
          <cell r="F314">
            <v>0</v>
          </cell>
          <cell r="G314">
            <v>3.4830000000000001</v>
          </cell>
          <cell r="H314">
            <v>2.4508000000000001</v>
          </cell>
          <cell r="I314">
            <v>0</v>
          </cell>
          <cell r="J314">
            <v>10.2005</v>
          </cell>
          <cell r="K314">
            <v>4.2667000000000002</v>
          </cell>
        </row>
        <row r="315">
          <cell r="A315" t="str">
            <v>E9732</v>
          </cell>
          <cell r="B315" t="str">
            <v>Máquina para furar dormente - 3,7 kW</v>
          </cell>
          <cell r="C315">
            <v>41060.539499999999</v>
          </cell>
          <cell r="D315">
            <v>3.2848000000000002</v>
          </cell>
          <cell r="E315">
            <v>0.73909999999999998</v>
          </cell>
          <cell r="F315">
            <v>0</v>
          </cell>
          <cell r="G315">
            <v>3.2848000000000002</v>
          </cell>
          <cell r="H315">
            <v>2.4508000000000001</v>
          </cell>
          <cell r="I315">
            <v>0</v>
          </cell>
          <cell r="J315">
            <v>9.7594999999999992</v>
          </cell>
          <cell r="K315">
            <v>4.0239000000000003</v>
          </cell>
        </row>
        <row r="316">
          <cell r="A316" t="str">
            <v>E9733</v>
          </cell>
          <cell r="B316" t="str">
            <v>Tirefonadora/parafusadora - 3,7 kW</v>
          </cell>
          <cell r="C316">
            <v>40696.820699999997</v>
          </cell>
          <cell r="D316">
            <v>3.2557</v>
          </cell>
          <cell r="E316">
            <v>0.73250000000000004</v>
          </cell>
          <cell r="F316">
            <v>0</v>
          </cell>
          <cell r="G316">
            <v>3.2557</v>
          </cell>
          <cell r="H316">
            <v>2.4508000000000001</v>
          </cell>
          <cell r="I316">
            <v>0</v>
          </cell>
          <cell r="J316">
            <v>9.6946999999999992</v>
          </cell>
          <cell r="K316">
            <v>3.9882</v>
          </cell>
        </row>
        <row r="317">
          <cell r="A317" t="str">
            <v>E9734</v>
          </cell>
          <cell r="B317" t="str">
            <v>Bomba projetora de argamassa de 2 m³/h - 5,5 kW</v>
          </cell>
          <cell r="C317">
            <v>56099.820099999997</v>
          </cell>
          <cell r="D317">
            <v>4.4880000000000004</v>
          </cell>
          <cell r="E317">
            <v>1.0098</v>
          </cell>
          <cell r="F317">
            <v>0</v>
          </cell>
          <cell r="G317">
            <v>3.927</v>
          </cell>
          <cell r="H317">
            <v>0</v>
          </cell>
          <cell r="I317">
            <v>26.328600000000002</v>
          </cell>
          <cell r="J317">
            <v>35.753399999999999</v>
          </cell>
          <cell r="K317">
            <v>31.8264</v>
          </cell>
        </row>
        <row r="318">
          <cell r="A318" t="str">
            <v>E9735</v>
          </cell>
          <cell r="B318" t="str">
            <v>Máquina para serrar trilho - 3,7 kW</v>
          </cell>
          <cell r="C318">
            <v>15195.545700000001</v>
          </cell>
          <cell r="D318">
            <v>1.2156</v>
          </cell>
          <cell r="E318">
            <v>0.27350000000000002</v>
          </cell>
          <cell r="F318">
            <v>0</v>
          </cell>
          <cell r="G318">
            <v>1.2156</v>
          </cell>
          <cell r="H318">
            <v>2.4508000000000001</v>
          </cell>
          <cell r="I318">
            <v>0</v>
          </cell>
          <cell r="J318">
            <v>5.1555</v>
          </cell>
          <cell r="K318">
            <v>1.4891000000000001</v>
          </cell>
        </row>
        <row r="319">
          <cell r="A319" t="str">
            <v>E9736</v>
          </cell>
          <cell r="B319" t="str">
            <v>Máquina para furar trilho - 1,2 kW</v>
          </cell>
          <cell r="C319">
            <v>22116.722399999999</v>
          </cell>
          <cell r="D319">
            <v>1.7693000000000001</v>
          </cell>
          <cell r="E319">
            <v>0.39810000000000001</v>
          </cell>
          <cell r="F319">
            <v>0</v>
          </cell>
          <cell r="G319">
            <v>1.7693000000000001</v>
          </cell>
          <cell r="H319">
            <v>0.79490000000000005</v>
          </cell>
          <cell r="I319">
            <v>0</v>
          </cell>
          <cell r="J319">
            <v>4.7316000000000003</v>
          </cell>
          <cell r="K319">
            <v>2.1674000000000002</v>
          </cell>
        </row>
        <row r="320">
          <cell r="A320" t="str">
            <v>E9738</v>
          </cell>
          <cell r="B320" t="str">
            <v>Máquina de esmerilhar topo e lateral de boleto - 5,2 kW</v>
          </cell>
          <cell r="C320">
            <v>21273.039100000002</v>
          </cell>
          <cell r="D320">
            <v>1.7018</v>
          </cell>
          <cell r="E320">
            <v>0.38290000000000002</v>
          </cell>
          <cell r="F320">
            <v>0</v>
          </cell>
          <cell r="G320">
            <v>1.7018</v>
          </cell>
          <cell r="H320">
            <v>3.4443999999999999</v>
          </cell>
          <cell r="I320">
            <v>0</v>
          </cell>
          <cell r="J320">
            <v>7.2309000000000001</v>
          </cell>
          <cell r="K320">
            <v>2.0847000000000002</v>
          </cell>
        </row>
        <row r="321">
          <cell r="A321" t="str">
            <v>E9740</v>
          </cell>
          <cell r="B321" t="str">
            <v>Quadro tubular contraventado para andaime de 1 x 1 x 1 m e capacidade de 2 t</v>
          </cell>
          <cell r="C321">
            <v>88.427000000000007</v>
          </cell>
          <cell r="D321">
            <v>1.5900000000000001E-2</v>
          </cell>
          <cell r="E321">
            <v>3.2000000000000002E-3</v>
          </cell>
          <cell r="F321">
            <v>0</v>
          </cell>
          <cell r="G321">
            <v>5.3E-3</v>
          </cell>
          <cell r="H321">
            <v>0</v>
          </cell>
          <cell r="I321">
            <v>0</v>
          </cell>
          <cell r="J321">
            <v>2.4400000000000002E-2</v>
          </cell>
          <cell r="K321">
            <v>1.9099999999999999E-2</v>
          </cell>
        </row>
        <row r="322">
          <cell r="A322" t="str">
            <v>E9743</v>
          </cell>
          <cell r="B322" t="str">
            <v>Locomotiva diesel/elétrica - 1.492 kW</v>
          </cell>
          <cell r="C322">
            <v>7644788.4730000002</v>
          </cell>
          <cell r="D322">
            <v>122.31659999999999</v>
          </cell>
          <cell r="E322">
            <v>119.2587</v>
          </cell>
          <cell r="F322">
            <v>0</v>
          </cell>
          <cell r="G322">
            <v>152.89580000000001</v>
          </cell>
          <cell r="H322">
            <v>747.72479999999996</v>
          </cell>
          <cell r="I322">
            <v>48.471400000000003</v>
          </cell>
          <cell r="J322">
            <v>1190.6673000000001</v>
          </cell>
          <cell r="K322">
            <v>290.04669999999999</v>
          </cell>
        </row>
        <row r="323">
          <cell r="A323" t="str">
            <v>E9744</v>
          </cell>
          <cell r="B323" t="str">
            <v>Vagão prancha com capacidade de 100 t</v>
          </cell>
          <cell r="C323">
            <v>286941.33</v>
          </cell>
          <cell r="D323">
            <v>4.5911</v>
          </cell>
          <cell r="E323">
            <v>4.4763000000000002</v>
          </cell>
          <cell r="F323">
            <v>0</v>
          </cell>
          <cell r="G323">
            <v>2.8694000000000002</v>
          </cell>
          <cell r="H323">
            <v>0</v>
          </cell>
          <cell r="I323">
            <v>0</v>
          </cell>
          <cell r="J323">
            <v>11.9368</v>
          </cell>
          <cell r="K323">
            <v>9.0673999999999992</v>
          </cell>
        </row>
        <row r="324">
          <cell r="A324" t="str">
            <v>E9745</v>
          </cell>
          <cell r="B324" t="str">
            <v>Trator de pneus com roçadeira a diesel - 77 kW</v>
          </cell>
          <cell r="C324">
            <v>152685.3909</v>
          </cell>
          <cell r="D324">
            <v>10.179</v>
          </cell>
          <cell r="E324">
            <v>2.6720000000000002</v>
          </cell>
          <cell r="F324">
            <v>0</v>
          </cell>
          <cell r="G324">
            <v>8.9065999999999992</v>
          </cell>
          <cell r="H324">
            <v>38.588999999999999</v>
          </cell>
          <cell r="I324">
            <v>26.328600000000002</v>
          </cell>
          <cell r="J324">
            <v>86.675200000000004</v>
          </cell>
          <cell r="K324">
            <v>39.179600000000001</v>
          </cell>
        </row>
        <row r="325">
          <cell r="A325" t="str">
            <v>E9746</v>
          </cell>
          <cell r="B325" t="str">
            <v>Conjunto bomba e prensa para luva de emenda de 25 mm</v>
          </cell>
          <cell r="C325">
            <v>12980.09</v>
          </cell>
          <cell r="D325">
            <v>1.0384</v>
          </cell>
          <cell r="E325">
            <v>0.2336</v>
          </cell>
          <cell r="F325">
            <v>0</v>
          </cell>
          <cell r="G325">
            <v>0.64900000000000002</v>
          </cell>
          <cell r="H325">
            <v>0</v>
          </cell>
          <cell r="I325">
            <v>26.328600000000002</v>
          </cell>
          <cell r="J325">
            <v>28.249600000000001</v>
          </cell>
          <cell r="K325">
            <v>27.6006</v>
          </cell>
        </row>
        <row r="326">
          <cell r="A326" t="str">
            <v>E9747</v>
          </cell>
          <cell r="B326" t="str">
            <v>Conjunto bomba e prensa para luva de emenda de 32 mm</v>
          </cell>
          <cell r="C326">
            <v>12980.09</v>
          </cell>
          <cell r="D326">
            <v>1.0384</v>
          </cell>
          <cell r="E326">
            <v>0.2336</v>
          </cell>
          <cell r="F326">
            <v>0</v>
          </cell>
          <cell r="G326">
            <v>0.64900000000000002</v>
          </cell>
          <cell r="H326">
            <v>0</v>
          </cell>
          <cell r="I326">
            <v>26.328600000000002</v>
          </cell>
          <cell r="J326">
            <v>28.249600000000001</v>
          </cell>
          <cell r="K326">
            <v>27.6006</v>
          </cell>
        </row>
        <row r="327">
          <cell r="A327" t="str">
            <v>E9748</v>
          </cell>
          <cell r="B327" t="str">
            <v>Rosqueadeira para rosca cônica - 750 W</v>
          </cell>
          <cell r="C327">
            <v>2800.7537000000002</v>
          </cell>
          <cell r="D327">
            <v>0.16</v>
          </cell>
          <cell r="E327">
            <v>4.8000000000000001E-2</v>
          </cell>
          <cell r="F327">
            <v>0</v>
          </cell>
          <cell r="G327">
            <v>0.16</v>
          </cell>
          <cell r="H327">
            <v>0</v>
          </cell>
          <cell r="I327">
            <v>26.328600000000002</v>
          </cell>
          <cell r="J327">
            <v>26.6966</v>
          </cell>
          <cell r="K327">
            <v>26.5366</v>
          </cell>
        </row>
        <row r="328">
          <cell r="A328" t="str">
            <v>E9749</v>
          </cell>
          <cell r="B328" t="str">
            <v>Jateador portátil multiabrasivo com capacidade de 100 l</v>
          </cell>
          <cell r="C328">
            <v>4761.1608999999999</v>
          </cell>
          <cell r="D328">
            <v>0.42849999999999999</v>
          </cell>
          <cell r="E328">
            <v>8.5699999999999998E-2</v>
          </cell>
          <cell r="F328">
            <v>0</v>
          </cell>
          <cell r="G328">
            <v>0.42849999999999999</v>
          </cell>
          <cell r="H328">
            <v>0</v>
          </cell>
          <cell r="I328">
            <v>26.328600000000002</v>
          </cell>
          <cell r="J328">
            <v>27.2713</v>
          </cell>
          <cell r="K328">
            <v>26.8428</v>
          </cell>
        </row>
        <row r="329">
          <cell r="A329" t="str">
            <v>E9755</v>
          </cell>
          <cell r="B329" t="str">
            <v>Bomba de alta pressão para jet grouting 450 bar - 150 kW</v>
          </cell>
          <cell r="C329">
            <v>965470.07169999997</v>
          </cell>
          <cell r="D329">
            <v>77.2376</v>
          </cell>
          <cell r="E329">
            <v>17.378499999999999</v>
          </cell>
          <cell r="F329">
            <v>0</v>
          </cell>
          <cell r="G329">
            <v>77.2376</v>
          </cell>
          <cell r="H329">
            <v>75.173400000000001</v>
          </cell>
          <cell r="I329">
            <v>26.328600000000002</v>
          </cell>
          <cell r="J329">
            <v>273.35570000000001</v>
          </cell>
          <cell r="K329">
            <v>120.9447</v>
          </cell>
        </row>
        <row r="330">
          <cell r="A330" t="str">
            <v>E9756</v>
          </cell>
          <cell r="B330" t="str">
            <v>Calandra para chapas de aço até 25 mm - 22 kW</v>
          </cell>
          <cell r="C330">
            <v>505785.609</v>
          </cell>
          <cell r="D330">
            <v>20.231400000000001</v>
          </cell>
          <cell r="E330">
            <v>8.3454999999999995</v>
          </cell>
          <cell r="F330">
            <v>0</v>
          </cell>
          <cell r="G330">
            <v>17.702500000000001</v>
          </cell>
          <cell r="H330">
            <v>0</v>
          </cell>
          <cell r="I330">
            <v>26.328600000000002</v>
          </cell>
          <cell r="J330">
            <v>72.608000000000004</v>
          </cell>
          <cell r="K330">
            <v>54.905500000000004</v>
          </cell>
        </row>
        <row r="331">
          <cell r="A331" t="str">
            <v>E9758</v>
          </cell>
          <cell r="B331" t="str">
            <v>Vibroacabadora de asfalto sobre pneus - 72 kW</v>
          </cell>
          <cell r="C331">
            <v>608226.8273</v>
          </cell>
          <cell r="D331">
            <v>34.755800000000001</v>
          </cell>
          <cell r="E331">
            <v>10.4267</v>
          </cell>
          <cell r="F331">
            <v>0</v>
          </cell>
          <cell r="G331">
            <v>39.100299999999997</v>
          </cell>
          <cell r="H331">
            <v>36.083199999999998</v>
          </cell>
          <cell r="I331">
            <v>24.235700000000001</v>
          </cell>
          <cell r="J331">
            <v>144.60169999999999</v>
          </cell>
          <cell r="K331">
            <v>69.418199999999999</v>
          </cell>
        </row>
        <row r="332">
          <cell r="A332" t="str">
            <v>E9760</v>
          </cell>
          <cell r="B332" t="str">
            <v>Perfuratriz manual para coroa diamantada - 1,6 kW</v>
          </cell>
          <cell r="C332">
            <v>10839.667600000001</v>
          </cell>
          <cell r="D332">
            <v>0.86719999999999997</v>
          </cell>
          <cell r="E332">
            <v>0.1951</v>
          </cell>
          <cell r="F332">
            <v>0</v>
          </cell>
          <cell r="G332">
            <v>0.86719999999999997</v>
          </cell>
          <cell r="H332">
            <v>0</v>
          </cell>
          <cell r="I332">
            <v>0</v>
          </cell>
          <cell r="J332">
            <v>1.9295</v>
          </cell>
          <cell r="K332">
            <v>1.0623</v>
          </cell>
        </row>
        <row r="333">
          <cell r="A333" t="str">
            <v>E9761</v>
          </cell>
          <cell r="B333" t="str">
            <v>Guincho de coluna com capacidade de 200 kg - 920 W</v>
          </cell>
          <cell r="C333">
            <v>2327.4832000000001</v>
          </cell>
          <cell r="D333">
            <v>0.1862</v>
          </cell>
          <cell r="E333">
            <v>4.19E-2</v>
          </cell>
          <cell r="F333">
            <v>0</v>
          </cell>
          <cell r="G333">
            <v>0.1396</v>
          </cell>
          <cell r="H333">
            <v>0</v>
          </cell>
          <cell r="I333">
            <v>0</v>
          </cell>
          <cell r="J333">
            <v>0.36770000000000003</v>
          </cell>
          <cell r="K333">
            <v>0.2281</v>
          </cell>
        </row>
        <row r="334">
          <cell r="A334" t="str">
            <v>E9762</v>
          </cell>
          <cell r="B334" t="str">
            <v>Rolo compactador de pneus autopropelido de 27 t - 85 kW</v>
          </cell>
          <cell r="C334">
            <v>459739.74339999998</v>
          </cell>
          <cell r="D334">
            <v>30.6493</v>
          </cell>
          <cell r="E334">
            <v>8.0454000000000008</v>
          </cell>
          <cell r="F334">
            <v>0</v>
          </cell>
          <cell r="G334">
            <v>30.6493</v>
          </cell>
          <cell r="H334">
            <v>42.598300000000002</v>
          </cell>
          <cell r="I334">
            <v>23.076899999999998</v>
          </cell>
          <cell r="J334">
            <v>135.01920000000001</v>
          </cell>
          <cell r="K334">
            <v>61.771599999999999</v>
          </cell>
        </row>
        <row r="335">
          <cell r="A335" t="str">
            <v>E9763</v>
          </cell>
          <cell r="B335" t="str">
            <v>Grupo gerador - 36/40 kVA</v>
          </cell>
          <cell r="C335">
            <v>45571.770499999999</v>
          </cell>
          <cell r="D335">
            <v>2.2786</v>
          </cell>
          <cell r="E335">
            <v>0.78120000000000001</v>
          </cell>
          <cell r="F335">
            <v>0</v>
          </cell>
          <cell r="G335">
            <v>1.6275999999999999</v>
          </cell>
          <cell r="H335">
            <v>15.034700000000001</v>
          </cell>
          <cell r="I335">
            <v>0</v>
          </cell>
          <cell r="J335">
            <v>19.722100000000001</v>
          </cell>
          <cell r="K335">
            <v>3.0598000000000001</v>
          </cell>
        </row>
        <row r="336">
          <cell r="A336" t="str">
            <v>E9766</v>
          </cell>
          <cell r="B336" t="str">
            <v>Prensa hidráulica para fabricação de blocos pré-moldados - 20 kW</v>
          </cell>
          <cell r="C336">
            <v>44432.629800000002</v>
          </cell>
          <cell r="D336">
            <v>3.0150999999999999</v>
          </cell>
          <cell r="E336">
            <v>0.76170000000000004</v>
          </cell>
          <cell r="F336">
            <v>0</v>
          </cell>
          <cell r="G336">
            <v>2.5390000000000001</v>
          </cell>
          <cell r="H336">
            <v>0</v>
          </cell>
          <cell r="I336">
            <v>26.328600000000002</v>
          </cell>
          <cell r="J336">
            <v>32.644399999999997</v>
          </cell>
          <cell r="K336">
            <v>30.105399999999999</v>
          </cell>
        </row>
        <row r="337">
          <cell r="A337" t="str">
            <v>E9768</v>
          </cell>
          <cell r="B337" t="str">
            <v>Compressor de ar portátil de 778 PCM - 184 kW</v>
          </cell>
          <cell r="C337">
            <v>315590.70980000001</v>
          </cell>
          <cell r="D337">
            <v>21.039400000000001</v>
          </cell>
          <cell r="E337">
            <v>5.5228000000000002</v>
          </cell>
          <cell r="F337">
            <v>0</v>
          </cell>
          <cell r="G337">
            <v>21.039400000000001</v>
          </cell>
          <cell r="H337">
            <v>92.212699999999998</v>
          </cell>
          <cell r="I337">
            <v>0</v>
          </cell>
          <cell r="J337">
            <v>139.8143</v>
          </cell>
          <cell r="K337">
            <v>26.562200000000001</v>
          </cell>
        </row>
        <row r="338">
          <cell r="A338" t="str">
            <v>E9769</v>
          </cell>
          <cell r="B338" t="str">
            <v>Cunha hidráulica com três cilindros e acessórios e capacidade de 3.000 kN - 5,6 kW</v>
          </cell>
          <cell r="C338">
            <v>26687.543300000001</v>
          </cell>
          <cell r="D338">
            <v>2.1349999999999998</v>
          </cell>
          <cell r="E338">
            <v>0.48039999999999999</v>
          </cell>
          <cell r="F338">
            <v>0</v>
          </cell>
          <cell r="G338">
            <v>2.1349999999999998</v>
          </cell>
          <cell r="H338">
            <v>2.8065000000000002</v>
          </cell>
          <cell r="I338">
            <v>26.328600000000002</v>
          </cell>
          <cell r="J338">
            <v>33.8855</v>
          </cell>
          <cell r="K338">
            <v>28.943999999999999</v>
          </cell>
        </row>
        <row r="339">
          <cell r="A339" t="str">
            <v>E9775</v>
          </cell>
          <cell r="B339" t="str">
            <v>Escavadeira hidráulica com martelo hidráulico de 1.700 kg - 103 kW</v>
          </cell>
          <cell r="C339">
            <v>1241912.1140000001</v>
          </cell>
          <cell r="D339">
            <v>141.93279999999999</v>
          </cell>
          <cell r="E339">
            <v>23.9512</v>
          </cell>
          <cell r="F339">
            <v>0</v>
          </cell>
          <cell r="G339">
            <v>177.416</v>
          </cell>
          <cell r="H339">
            <v>51.619100000000003</v>
          </cell>
          <cell r="I339">
            <v>23.076899999999998</v>
          </cell>
          <cell r="J339">
            <v>417.99599999999998</v>
          </cell>
          <cell r="K339">
            <v>188.96090000000001</v>
          </cell>
        </row>
        <row r="340">
          <cell r="A340" t="str">
            <v>E9776</v>
          </cell>
          <cell r="B340" t="str">
            <v>Grupo gerador - 145/160 kVA</v>
          </cell>
          <cell r="C340">
            <v>95608.931599999996</v>
          </cell>
          <cell r="D340">
            <v>4.7804000000000002</v>
          </cell>
          <cell r="E340">
            <v>1.639</v>
          </cell>
          <cell r="F340">
            <v>0</v>
          </cell>
          <cell r="G340">
            <v>3.4146000000000001</v>
          </cell>
          <cell r="H340">
            <v>58.134099999999997</v>
          </cell>
          <cell r="I340">
            <v>0</v>
          </cell>
          <cell r="J340">
            <v>67.968100000000007</v>
          </cell>
          <cell r="K340">
            <v>6.4194000000000004</v>
          </cell>
        </row>
        <row r="341">
          <cell r="A341" t="str">
            <v>E9777</v>
          </cell>
          <cell r="B341" t="str">
            <v>Extrusora de barreira de concreto - 74 kW</v>
          </cell>
          <cell r="C341">
            <v>833495.22309999994</v>
          </cell>
          <cell r="D341">
            <v>58.344700000000003</v>
          </cell>
          <cell r="E341">
            <v>15.0029</v>
          </cell>
          <cell r="F341">
            <v>0</v>
          </cell>
          <cell r="G341">
            <v>75.014600000000002</v>
          </cell>
          <cell r="H341">
            <v>37.085500000000003</v>
          </cell>
          <cell r="I341">
            <v>23.076899999999998</v>
          </cell>
          <cell r="J341">
            <v>208.52459999999999</v>
          </cell>
          <cell r="K341">
            <v>96.424499999999995</v>
          </cell>
        </row>
        <row r="342">
          <cell r="A342" t="str">
            <v>E9778</v>
          </cell>
          <cell r="B342" t="str">
            <v>Grupo gerador - 310/340 kVA</v>
          </cell>
          <cell r="C342">
            <v>149356.6012</v>
          </cell>
          <cell r="D342">
            <v>7.4678000000000004</v>
          </cell>
          <cell r="E342">
            <v>2.5604</v>
          </cell>
          <cell r="F342">
            <v>0</v>
          </cell>
          <cell r="G342">
            <v>5.3342000000000001</v>
          </cell>
          <cell r="H342">
            <v>130.3006</v>
          </cell>
          <cell r="I342">
            <v>0</v>
          </cell>
          <cell r="J342">
            <v>145.66300000000001</v>
          </cell>
          <cell r="K342">
            <v>10.0282</v>
          </cell>
        </row>
        <row r="343">
          <cell r="A343" t="str">
            <v>E9779</v>
          </cell>
          <cell r="B343" t="str">
            <v>Grupo gerador - 100/110 kVA</v>
          </cell>
          <cell r="C343">
            <v>86667.010999999999</v>
          </cell>
          <cell r="D343">
            <v>4.3334000000000001</v>
          </cell>
          <cell r="E343">
            <v>1.4857</v>
          </cell>
          <cell r="F343">
            <v>0</v>
          </cell>
          <cell r="G343">
            <v>3.0952999999999999</v>
          </cell>
          <cell r="H343">
            <v>42.097099999999998</v>
          </cell>
          <cell r="I343">
            <v>0</v>
          </cell>
          <cell r="J343">
            <v>51.011499999999998</v>
          </cell>
          <cell r="K343">
            <v>5.8190999999999997</v>
          </cell>
        </row>
        <row r="344">
          <cell r="A344" t="str">
            <v>E9780</v>
          </cell>
          <cell r="B344" t="str">
            <v>Misturador automático para grouteamento com capacidade de 20 m³/h - 7 kW</v>
          </cell>
          <cell r="C344">
            <v>453940.07169999997</v>
          </cell>
          <cell r="D344">
            <v>36.315199999999997</v>
          </cell>
          <cell r="E344">
            <v>8.1708999999999996</v>
          </cell>
          <cell r="F344">
            <v>0</v>
          </cell>
          <cell r="G344">
            <v>36.315199999999997</v>
          </cell>
          <cell r="H344">
            <v>3.5081000000000002</v>
          </cell>
          <cell r="I344">
            <v>26.328600000000002</v>
          </cell>
          <cell r="J344">
            <v>110.63800000000001</v>
          </cell>
          <cell r="K344">
            <v>70.814700000000002</v>
          </cell>
        </row>
        <row r="345">
          <cell r="A345" t="str">
            <v>E9781</v>
          </cell>
          <cell r="B345" t="str">
            <v>Misturador com bomba para grouteamento tipo flex E - 25 kW</v>
          </cell>
          <cell r="C345">
            <v>329819.71610000002</v>
          </cell>
          <cell r="D345">
            <v>26.3856</v>
          </cell>
          <cell r="E345">
            <v>5.9367999999999999</v>
          </cell>
          <cell r="F345">
            <v>0</v>
          </cell>
          <cell r="G345">
            <v>26.3856</v>
          </cell>
          <cell r="H345">
            <v>12.5289</v>
          </cell>
          <cell r="I345">
            <v>26.328600000000002</v>
          </cell>
          <cell r="J345">
            <v>97.5655</v>
          </cell>
          <cell r="K345">
            <v>58.651000000000003</v>
          </cell>
        </row>
        <row r="346">
          <cell r="A346" t="str">
            <v>E9782</v>
          </cell>
          <cell r="B346" t="str">
            <v>Perfuratriz pneumática com avanço de coluna de 33,5 kg</v>
          </cell>
          <cell r="C346">
            <v>29316.3737</v>
          </cell>
          <cell r="D346">
            <v>2.3452999999999999</v>
          </cell>
          <cell r="E346">
            <v>0.52769999999999995</v>
          </cell>
          <cell r="F346">
            <v>0</v>
          </cell>
          <cell r="G346">
            <v>2.3452999999999999</v>
          </cell>
          <cell r="H346">
            <v>0</v>
          </cell>
          <cell r="I346">
            <v>26.328600000000002</v>
          </cell>
          <cell r="J346">
            <v>31.546900000000001</v>
          </cell>
          <cell r="K346">
            <v>29.201599999999999</v>
          </cell>
        </row>
        <row r="347">
          <cell r="A347" t="str">
            <v>E9783</v>
          </cell>
          <cell r="B347" t="str">
            <v>Plataforma pantográfica montada em caminhão - 136 kW</v>
          </cell>
          <cell r="C347">
            <v>535654.5649</v>
          </cell>
          <cell r="D347">
            <v>22.956600000000002</v>
          </cell>
          <cell r="E347">
            <v>9.1826000000000008</v>
          </cell>
          <cell r="F347">
            <v>3.8260999999999998</v>
          </cell>
          <cell r="G347">
            <v>34.434899999999999</v>
          </cell>
          <cell r="H347">
            <v>68.157200000000003</v>
          </cell>
          <cell r="I347">
            <v>17.511700000000001</v>
          </cell>
          <cell r="J347">
            <v>156.06909999999999</v>
          </cell>
          <cell r="K347">
            <v>53.476999999999997</v>
          </cell>
        </row>
        <row r="348">
          <cell r="A348" t="str">
            <v>E9784</v>
          </cell>
          <cell r="B348" t="str">
            <v>Plataforma autopropelida com alcance de 12 m e capacidade de 700 kg - 24 kW</v>
          </cell>
          <cell r="C348">
            <v>306797.18810000003</v>
          </cell>
          <cell r="D348">
            <v>20.453099999999999</v>
          </cell>
          <cell r="E348">
            <v>5.3689999999999998</v>
          </cell>
          <cell r="F348">
            <v>0</v>
          </cell>
          <cell r="G348">
            <v>20.453099999999999</v>
          </cell>
          <cell r="H348">
            <v>12.027699999999999</v>
          </cell>
          <cell r="I348">
            <v>26.328600000000002</v>
          </cell>
          <cell r="J348">
            <v>84.631500000000003</v>
          </cell>
          <cell r="K348">
            <v>52.150700000000001</v>
          </cell>
        </row>
        <row r="349">
          <cell r="A349" t="str">
            <v>E9785</v>
          </cell>
          <cell r="B349" t="str">
            <v>Guindaste sobre caminhão, com chassi 4 x 4 x 4, altura de elevação de 35,8 m e capacidade de 1.500 kNm - 186 kW</v>
          </cell>
          <cell r="C349">
            <v>1278990.1429999999</v>
          </cell>
          <cell r="D349">
            <v>63.9495</v>
          </cell>
          <cell r="E349">
            <v>21.9255</v>
          </cell>
          <cell r="F349">
            <v>9.1356000000000002</v>
          </cell>
          <cell r="G349">
            <v>82.220799999999997</v>
          </cell>
          <cell r="H349">
            <v>93.215000000000003</v>
          </cell>
          <cell r="I349">
            <v>17.511700000000001</v>
          </cell>
          <cell r="J349">
            <v>287.9581</v>
          </cell>
          <cell r="K349">
            <v>112.5223</v>
          </cell>
        </row>
        <row r="350">
          <cell r="A350" t="str">
            <v>E9787</v>
          </cell>
          <cell r="B350" t="str">
            <v>Bomba para concreto com lança sobre chassi e capacidade de 71 m³/h</v>
          </cell>
          <cell r="C350">
            <v>1242534.037</v>
          </cell>
          <cell r="D350">
            <v>53.2515</v>
          </cell>
          <cell r="E350">
            <v>21.300599999999999</v>
          </cell>
          <cell r="F350">
            <v>8.8751999999999995</v>
          </cell>
          <cell r="G350">
            <v>79.877200000000002</v>
          </cell>
          <cell r="H350">
            <v>95.720799999999997</v>
          </cell>
          <cell r="I350">
            <v>17.511700000000001</v>
          </cell>
          <cell r="J350">
            <v>276.53699999999998</v>
          </cell>
          <cell r="K350">
            <v>100.93899999999999</v>
          </cell>
        </row>
        <row r="351">
          <cell r="A351" t="str">
            <v>E9788</v>
          </cell>
          <cell r="B351" t="str">
            <v>Misturador de argamassa com capacidade de 250 l - 3,7 kW</v>
          </cell>
          <cell r="C351">
            <v>11206.308999999999</v>
          </cell>
          <cell r="D351">
            <v>0.89649999999999996</v>
          </cell>
          <cell r="E351">
            <v>0.20169999999999999</v>
          </cell>
          <cell r="F351">
            <v>0</v>
          </cell>
          <cell r="G351">
            <v>0.89649999999999996</v>
          </cell>
          <cell r="H351">
            <v>1.8543000000000001</v>
          </cell>
          <cell r="I351">
            <v>26.328600000000002</v>
          </cell>
          <cell r="J351">
            <v>30.177600000000002</v>
          </cell>
          <cell r="K351">
            <v>27.4268</v>
          </cell>
        </row>
        <row r="352">
          <cell r="A352" t="str">
            <v>E9789</v>
          </cell>
          <cell r="B352" t="str">
            <v>Carro manual modelo plataforma de 150 x 80 cm e capacidade de 800 kg</v>
          </cell>
          <cell r="C352">
            <v>723.70740000000001</v>
          </cell>
          <cell r="D352">
            <v>0.1303</v>
          </cell>
          <cell r="E352">
            <v>2.6100000000000002E-2</v>
          </cell>
          <cell r="F352">
            <v>0</v>
          </cell>
          <cell r="G352">
            <v>7.2400000000000006E-2</v>
          </cell>
          <cell r="H352">
            <v>0</v>
          </cell>
          <cell r="I352">
            <v>0</v>
          </cell>
          <cell r="J352">
            <v>0.2288</v>
          </cell>
          <cell r="K352">
            <v>0.15640000000000001</v>
          </cell>
        </row>
        <row r="353">
          <cell r="A353" t="str">
            <v>E9790</v>
          </cell>
          <cell r="B353" t="str">
            <v>Bomba para concreto projetado via úmida com capacidade de 10 m³/h - 14,7 kW</v>
          </cell>
          <cell r="C353">
            <v>90686.827900000004</v>
          </cell>
          <cell r="D353">
            <v>7.2549000000000001</v>
          </cell>
          <cell r="E353">
            <v>1.6324000000000001</v>
          </cell>
          <cell r="F353">
            <v>0</v>
          </cell>
          <cell r="G353">
            <v>7.2549000000000001</v>
          </cell>
          <cell r="H353">
            <v>7.367</v>
          </cell>
          <cell r="I353">
            <v>24.235700000000001</v>
          </cell>
          <cell r="J353">
            <v>47.744900000000001</v>
          </cell>
          <cell r="K353">
            <v>33.122999999999998</v>
          </cell>
        </row>
        <row r="354">
          <cell r="A354" t="str">
            <v>E9792</v>
          </cell>
          <cell r="B354" t="str">
            <v>Caminhão para hidrossemeadura com capacidade de 7.000 l - 136 kW</v>
          </cell>
          <cell r="C354">
            <v>306606.47590000002</v>
          </cell>
          <cell r="D354">
            <v>18.3964</v>
          </cell>
          <cell r="E354">
            <v>5.5189000000000004</v>
          </cell>
          <cell r="F354">
            <v>2.2995000000000001</v>
          </cell>
          <cell r="G354">
            <v>27.5946</v>
          </cell>
          <cell r="H354">
            <v>68.157200000000003</v>
          </cell>
          <cell r="I354">
            <v>47.0779</v>
          </cell>
          <cell r="J354">
            <v>169.0445</v>
          </cell>
          <cell r="K354">
            <v>73.292699999999996</v>
          </cell>
        </row>
        <row r="355">
          <cell r="A355" t="str">
            <v>E9793</v>
          </cell>
          <cell r="B355" t="str">
            <v>Robot para concreto projetado - 75 kW</v>
          </cell>
          <cell r="C355">
            <v>3422820.0720000002</v>
          </cell>
          <cell r="D355">
            <v>273.82560000000001</v>
          </cell>
          <cell r="E355">
            <v>61.610799999999998</v>
          </cell>
          <cell r="F355">
            <v>25.671199999999999</v>
          </cell>
          <cell r="G355">
            <v>273.82560000000001</v>
          </cell>
          <cell r="H355">
            <v>37.5867</v>
          </cell>
          <cell r="I355">
            <v>24.235700000000001</v>
          </cell>
          <cell r="J355">
            <v>696.75559999999996</v>
          </cell>
          <cell r="K355">
            <v>385.3433</v>
          </cell>
        </row>
        <row r="356">
          <cell r="A356" t="str">
            <v>E9795</v>
          </cell>
          <cell r="B356" t="str">
            <v>Carreta de perfuração de superfície com martelo de topo e controle remoto via rádio - 46 kW</v>
          </cell>
          <cell r="C356">
            <v>639533.51139999996</v>
          </cell>
          <cell r="D356">
            <v>42.635599999999997</v>
          </cell>
          <cell r="E356">
            <v>11.191800000000001</v>
          </cell>
          <cell r="F356">
            <v>0</v>
          </cell>
          <cell r="G356">
            <v>42.635599999999997</v>
          </cell>
          <cell r="H356">
            <v>23.0532</v>
          </cell>
          <cell r="I356">
            <v>23.076899999999998</v>
          </cell>
          <cell r="J356">
            <v>142.59309999999999</v>
          </cell>
          <cell r="K356">
            <v>76.904300000000006</v>
          </cell>
        </row>
        <row r="357">
          <cell r="A357" t="str">
            <v>E9797</v>
          </cell>
          <cell r="B357" t="str">
            <v>Jumbo eletro-hidráulico com 3 braços - 233 kW</v>
          </cell>
          <cell r="C357">
            <v>5684446.983</v>
          </cell>
          <cell r="D357">
            <v>378.9631</v>
          </cell>
          <cell r="E357">
            <v>99.477800000000002</v>
          </cell>
          <cell r="F357">
            <v>0</v>
          </cell>
          <cell r="G357">
            <v>473.70389999999998</v>
          </cell>
          <cell r="H357">
            <v>116.7693</v>
          </cell>
          <cell r="I357">
            <v>24.235700000000001</v>
          </cell>
          <cell r="J357">
            <v>1093.1497999999999</v>
          </cell>
          <cell r="K357">
            <v>502.67660000000001</v>
          </cell>
        </row>
        <row r="358">
          <cell r="A358" t="str">
            <v>E9798</v>
          </cell>
          <cell r="B358" t="str">
            <v>Perfuratriz hidráulica rotopercussiva - 123 kW</v>
          </cell>
          <cell r="C358">
            <v>905110.07330000005</v>
          </cell>
          <cell r="D358">
            <v>60.340699999999998</v>
          </cell>
          <cell r="E358">
            <v>15.839399999999999</v>
          </cell>
          <cell r="F358">
            <v>0</v>
          </cell>
          <cell r="G358">
            <v>60.340699999999998</v>
          </cell>
          <cell r="H358">
            <v>61.642200000000003</v>
          </cell>
          <cell r="I358">
            <v>23.076899999999998</v>
          </cell>
          <cell r="J358">
            <v>221.23990000000001</v>
          </cell>
          <cell r="K358">
            <v>99.257000000000005</v>
          </cell>
        </row>
        <row r="359">
          <cell r="A359" t="str">
            <v>E9145</v>
          </cell>
          <cell r="B359" t="str">
            <v>Caminhão basculante para concreto com capacidade de 6 m³ - 210 kW</v>
          </cell>
          <cell r="C359">
            <v>303342.15549999999</v>
          </cell>
          <cell r="D359">
            <v>15.1671</v>
          </cell>
          <cell r="E359">
            <v>5.3085000000000004</v>
          </cell>
          <cell r="F359">
            <v>2.2119</v>
          </cell>
          <cell r="G359">
            <v>22.750699999999998</v>
          </cell>
          <cell r="H359">
            <v>105.2428</v>
          </cell>
          <cell r="I359">
            <v>20.749300000000002</v>
          </cell>
          <cell r="J359">
            <v>171.43029999999999</v>
          </cell>
          <cell r="K359">
            <v>43.436799999999998</v>
          </cell>
        </row>
        <row r="360">
          <cell r="A360" t="str">
            <v>E9201</v>
          </cell>
          <cell r="B360" t="str">
            <v>Caminhão basculante para rocha - capacidade de 12 m³ - 294 kW com periculosidade</v>
          </cell>
          <cell r="C360">
            <v>519863.39679999999</v>
          </cell>
          <cell r="D360">
            <v>25.993200000000002</v>
          </cell>
          <cell r="E360">
            <v>9.0975999999999999</v>
          </cell>
          <cell r="F360">
            <v>3.7907000000000002</v>
          </cell>
          <cell r="G360">
            <v>38.989800000000002</v>
          </cell>
          <cell r="H360">
            <v>147.3399</v>
          </cell>
          <cell r="I360">
            <v>26.059899999999999</v>
          </cell>
          <cell r="J360">
            <v>251.27109999999999</v>
          </cell>
          <cell r="K360">
            <v>64.941400000000002</v>
          </cell>
        </row>
        <row r="361">
          <cell r="A361" t="str">
            <v>E9200</v>
          </cell>
          <cell r="B361" t="str">
            <v>Carregadeira de pneus - capacidade 3,3 m³ - 213 kW com periculosidade</v>
          </cell>
          <cell r="C361">
            <v>1038151.789</v>
          </cell>
          <cell r="D361">
            <v>72.670599999999993</v>
          </cell>
          <cell r="E361">
            <v>18.686699999999998</v>
          </cell>
          <cell r="F361">
            <v>0</v>
          </cell>
          <cell r="G361">
            <v>72.670599999999993</v>
          </cell>
          <cell r="H361">
            <v>106.7462</v>
          </cell>
          <cell r="I361">
            <v>29.051500000000001</v>
          </cell>
          <cell r="J361">
            <v>299.82560000000001</v>
          </cell>
          <cell r="K361">
            <v>120.4088</v>
          </cell>
        </row>
        <row r="362">
          <cell r="A362" t="str">
            <v>E9203</v>
          </cell>
          <cell r="B362" t="str">
            <v>Escavadeira hidráulica com martelo hidráulico 1.700 kg - 103 kW com periculosidade</v>
          </cell>
          <cell r="C362">
            <v>1241912.1140000001</v>
          </cell>
          <cell r="D362">
            <v>141.93279999999999</v>
          </cell>
          <cell r="E362">
            <v>23.9512</v>
          </cell>
          <cell r="F362">
            <v>0</v>
          </cell>
          <cell r="G362">
            <v>177.416</v>
          </cell>
          <cell r="H362">
            <v>51.619100000000003</v>
          </cell>
          <cell r="I362">
            <v>29.051500000000001</v>
          </cell>
          <cell r="J362">
            <v>423.97059999999999</v>
          </cell>
          <cell r="K362">
            <v>194.93549999999999</v>
          </cell>
        </row>
        <row r="363">
          <cell r="A363" t="str">
            <v>E9213</v>
          </cell>
          <cell r="B363" t="str">
            <v>Jumbo eletro-hidráulico com 3 braços - 233 kW com periculosidade</v>
          </cell>
          <cell r="C363">
            <v>5684446.983</v>
          </cell>
          <cell r="D363">
            <v>378.9631</v>
          </cell>
          <cell r="E363">
            <v>99.477800000000002</v>
          </cell>
          <cell r="F363">
            <v>0</v>
          </cell>
          <cell r="G363">
            <v>473.70389999999998</v>
          </cell>
          <cell r="H363">
            <v>116.7693</v>
          </cell>
          <cell r="I363">
            <v>30.603400000000001</v>
          </cell>
          <cell r="J363">
            <v>1099.5174999999999</v>
          </cell>
          <cell r="K363">
            <v>509.04430000000002</v>
          </cell>
        </row>
        <row r="364">
          <cell r="A364" t="str">
            <v>E9202</v>
          </cell>
          <cell r="B364" t="str">
            <v>Plataforma pantográfica montada em caminhão - 136 kW com periculosidade</v>
          </cell>
          <cell r="C364">
            <v>535654.5649</v>
          </cell>
          <cell r="D364">
            <v>22.956600000000002</v>
          </cell>
          <cell r="E364">
            <v>9.1826000000000008</v>
          </cell>
          <cell r="F364">
            <v>3.8260999999999998</v>
          </cell>
          <cell r="G364">
            <v>34.434899999999999</v>
          </cell>
          <cell r="H364">
            <v>68.157200000000003</v>
          </cell>
          <cell r="I364">
            <v>21.851099999999999</v>
          </cell>
          <cell r="J364">
            <v>160.4085</v>
          </cell>
          <cell r="K364">
            <v>57.816400000000002</v>
          </cell>
        </row>
        <row r="365">
          <cell r="A365" t="str">
            <v>E9148</v>
          </cell>
          <cell r="B365" t="str">
            <v>Macaco de protensão de fios com bomba de 5 CV</v>
          </cell>
          <cell r="C365">
            <v>10000</v>
          </cell>
          <cell r="D365">
            <v>0.57140000000000002</v>
          </cell>
          <cell r="E365">
            <v>0.1714</v>
          </cell>
          <cell r="F365">
            <v>0</v>
          </cell>
          <cell r="G365">
            <v>0.57140000000000002</v>
          </cell>
          <cell r="H365">
            <v>0</v>
          </cell>
          <cell r="I365">
            <v>24.235700000000001</v>
          </cell>
          <cell r="J365">
            <v>25.549900000000001</v>
          </cell>
          <cell r="K365">
            <v>24.9785</v>
          </cell>
        </row>
        <row r="366">
          <cell r="A366" t="str">
            <v>E9204</v>
          </cell>
          <cell r="B366" t="str">
            <v>Perfuratriz sobre esteiras - 145 kW com periculosidade</v>
          </cell>
          <cell r="C366">
            <v>1436779.6629999999</v>
          </cell>
          <cell r="D366">
            <v>95.785300000000007</v>
          </cell>
          <cell r="E366">
            <v>25.143599999999999</v>
          </cell>
          <cell r="F366">
            <v>0</v>
          </cell>
          <cell r="G366">
            <v>95.785300000000007</v>
          </cell>
          <cell r="H366">
            <v>72.667599999999993</v>
          </cell>
          <cell r="I366">
            <v>29.051500000000001</v>
          </cell>
          <cell r="J366">
            <v>318.43329999999997</v>
          </cell>
          <cell r="K366">
            <v>149.9804</v>
          </cell>
        </row>
        <row r="367">
          <cell r="A367" t="str">
            <v>E9209</v>
          </cell>
          <cell r="B367" t="str">
            <v>Martelete perfurador / rompedor a ar comprimido de 25 kg com insalubridade</v>
          </cell>
          <cell r="C367">
            <v>10140.918900000001</v>
          </cell>
          <cell r="D367">
            <v>0.81130000000000002</v>
          </cell>
          <cell r="E367">
            <v>0.1825</v>
          </cell>
          <cell r="F367">
            <v>0</v>
          </cell>
          <cell r="G367">
            <v>0.81130000000000002</v>
          </cell>
          <cell r="H367">
            <v>0</v>
          </cell>
          <cell r="I367">
            <v>30.132200000000001</v>
          </cell>
          <cell r="J367">
            <v>31.9373</v>
          </cell>
          <cell r="K367">
            <v>31.126000000000001</v>
          </cell>
        </row>
        <row r="368">
          <cell r="A368" t="str">
            <v>E9559</v>
          </cell>
          <cell r="B368" t="str">
            <v>Aquecedor de fluido térmico - 12 kW</v>
          </cell>
          <cell r="C368">
            <v>278285.7</v>
          </cell>
          <cell r="D368">
            <v>12.5229</v>
          </cell>
          <cell r="E368">
            <v>3.7568999999999999</v>
          </cell>
          <cell r="F368">
            <v>0</v>
          </cell>
          <cell r="G368">
            <v>8.3485999999999994</v>
          </cell>
          <cell r="H368">
            <v>11.359500000000001</v>
          </cell>
          <cell r="I368">
            <v>0</v>
          </cell>
          <cell r="J368">
            <v>35.987900000000003</v>
          </cell>
          <cell r="K368">
            <v>16.279800000000002</v>
          </cell>
        </row>
        <row r="369">
          <cell r="A369" t="str">
            <v>E9146</v>
          </cell>
          <cell r="B369" t="str">
            <v>Caminhão silo com capacidade de 30 m³ - 188 kW</v>
          </cell>
          <cell r="C369">
            <v>421020.37</v>
          </cell>
          <cell r="D369">
            <v>18.043700000000001</v>
          </cell>
          <cell r="E369">
            <v>7.2175000000000002</v>
          </cell>
          <cell r="F369">
            <v>3.0072999999999999</v>
          </cell>
          <cell r="G369">
            <v>27.0656</v>
          </cell>
          <cell r="H369">
            <v>94.217299999999994</v>
          </cell>
          <cell r="I369">
            <v>20.749300000000002</v>
          </cell>
          <cell r="J369">
            <v>170.30070000000001</v>
          </cell>
          <cell r="K369">
            <v>49.017800000000001</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dimension ref="B1:K121"/>
  <sheetViews>
    <sheetView showGridLines="0" topLeftCell="A43" zoomScale="120" zoomScaleNormal="120" workbookViewId="0">
      <selection activeCell="C18" sqref="C18"/>
    </sheetView>
  </sheetViews>
  <sheetFormatPr defaultColWidth="9.109375" defaultRowHeight="13.8"/>
  <cols>
    <col min="1" max="1" width="9.109375" style="37"/>
    <col min="2" max="2" width="18" style="37" customWidth="1"/>
    <col min="3" max="3" width="9.109375" style="37"/>
    <col min="4" max="4" width="29.33203125" style="37" customWidth="1"/>
    <col min="5" max="5" width="16.109375" style="37" customWidth="1"/>
    <col min="6" max="6" width="14.109375" style="37" customWidth="1"/>
    <col min="7" max="7" width="18.6640625" style="37" customWidth="1"/>
    <col min="8" max="8" width="14.5546875" style="37" customWidth="1"/>
    <col min="9" max="10" width="14.109375" style="37" customWidth="1"/>
    <col min="11" max="11" width="17" style="37" customWidth="1"/>
    <col min="12" max="16384" width="9.109375" style="37"/>
  </cols>
  <sheetData>
    <row r="1" spans="2:11" ht="14.4" thickBot="1"/>
    <row r="2" spans="2:11" s="38" customFormat="1" ht="16.5" customHeight="1">
      <c r="B2" s="399"/>
      <c r="C2" s="407" t="s">
        <v>136</v>
      </c>
      <c r="D2" s="408"/>
      <c r="E2" s="408"/>
      <c r="F2" s="408"/>
      <c r="G2" s="409"/>
      <c r="H2" s="402" t="s">
        <v>133</v>
      </c>
      <c r="I2" s="404"/>
    </row>
    <row r="3" spans="2:11" s="39" customFormat="1" ht="16.5" customHeight="1">
      <c r="B3" s="400"/>
      <c r="C3" s="410"/>
      <c r="D3" s="411"/>
      <c r="E3" s="411"/>
      <c r="F3" s="411"/>
      <c r="G3" s="412"/>
      <c r="H3" s="403"/>
      <c r="I3" s="405"/>
    </row>
    <row r="4" spans="2:11" s="39" customFormat="1" ht="18.75" customHeight="1">
      <c r="B4" s="400"/>
      <c r="C4" s="410"/>
      <c r="D4" s="411"/>
      <c r="E4" s="411"/>
      <c r="F4" s="411"/>
      <c r="G4" s="412"/>
      <c r="H4" s="403"/>
      <c r="I4" s="406"/>
    </row>
    <row r="5" spans="2:11" s="39" customFormat="1" ht="28.5" customHeight="1">
      <c r="B5" s="401"/>
      <c r="C5" s="413"/>
      <c r="D5" s="414"/>
      <c r="E5" s="414"/>
      <c r="F5" s="414"/>
      <c r="G5" s="415"/>
      <c r="H5" s="34" t="s">
        <v>134</v>
      </c>
      <c r="I5" s="35" t="s">
        <v>135</v>
      </c>
    </row>
    <row r="6" spans="2:11" ht="28.5" customHeight="1">
      <c r="B6" s="390" t="s">
        <v>132</v>
      </c>
      <c r="C6" s="391"/>
      <c r="D6" s="391"/>
      <c r="E6" s="391"/>
      <c r="F6" s="391"/>
      <c r="G6" s="391"/>
      <c r="H6" s="391"/>
      <c r="I6" s="392"/>
    </row>
    <row r="7" spans="2:11">
      <c r="B7" s="416" t="s">
        <v>142</v>
      </c>
      <c r="C7" s="393" t="s">
        <v>137</v>
      </c>
      <c r="D7" s="394"/>
      <c r="E7" s="395"/>
      <c r="F7" s="393" t="s">
        <v>138</v>
      </c>
      <c r="G7" s="416" t="s">
        <v>139</v>
      </c>
      <c r="H7" s="418" t="s">
        <v>140</v>
      </c>
      <c r="I7" s="420" t="s">
        <v>141</v>
      </c>
      <c r="J7" s="36"/>
    </row>
    <row r="8" spans="2:11" ht="18" customHeight="1">
      <c r="B8" s="417"/>
      <c r="C8" s="396"/>
      <c r="D8" s="397"/>
      <c r="E8" s="398"/>
      <c r="F8" s="396"/>
      <c r="G8" s="417"/>
      <c r="H8" s="419"/>
      <c r="I8" s="421"/>
      <c r="J8" s="36"/>
    </row>
    <row r="9" spans="2:11" ht="21" customHeight="1">
      <c r="B9" s="80" t="s">
        <v>143</v>
      </c>
      <c r="C9" s="387" t="s">
        <v>150</v>
      </c>
      <c r="D9" s="388"/>
      <c r="E9" s="388"/>
      <c r="F9" s="389"/>
      <c r="G9" s="81"/>
      <c r="H9" s="82"/>
      <c r="I9" s="83" t="e">
        <f>I10+I35</f>
        <v>#REF!</v>
      </c>
      <c r="J9" s="36"/>
    </row>
    <row r="10" spans="2:11" ht="21" customHeight="1">
      <c r="B10" s="72" t="s">
        <v>144</v>
      </c>
      <c r="C10" s="73" t="s">
        <v>152</v>
      </c>
      <c r="D10" s="73"/>
      <c r="E10" s="73"/>
      <c r="F10" s="73"/>
      <c r="G10" s="74"/>
      <c r="H10" s="75"/>
      <c r="I10" s="76">
        <f>I11+I26</f>
        <v>75148.047076586809</v>
      </c>
      <c r="J10" s="36"/>
    </row>
    <row r="11" spans="2:11" ht="17.25" customHeight="1">
      <c r="B11" s="63" t="s">
        <v>144</v>
      </c>
      <c r="C11" s="61" t="s">
        <v>7</v>
      </c>
      <c r="D11" s="62"/>
      <c r="E11" s="62"/>
      <c r="F11" s="65"/>
      <c r="G11" s="65"/>
      <c r="H11" s="65"/>
      <c r="I11" s="66">
        <f>I12+I23</f>
        <v>50417.059670147202</v>
      </c>
      <c r="J11" s="40"/>
    </row>
    <row r="12" spans="2:11" ht="15.75" customHeight="1">
      <c r="B12" s="60" t="s">
        <v>145</v>
      </c>
      <c r="C12" s="67" t="s">
        <v>8</v>
      </c>
      <c r="D12" s="68"/>
      <c r="E12" s="68"/>
      <c r="F12" s="69"/>
      <c r="G12" s="69"/>
      <c r="H12" s="69"/>
      <c r="I12" s="54">
        <f>SUM(I13:I17)</f>
        <v>47009.861992539401</v>
      </c>
      <c r="J12" s="40"/>
      <c r="K12" s="41" t="s">
        <v>95</v>
      </c>
    </row>
    <row r="13" spans="2:11" ht="15" customHeight="1">
      <c r="B13" s="48">
        <v>9819</v>
      </c>
      <c r="C13" s="384" t="s">
        <v>10</v>
      </c>
      <c r="D13" s="385"/>
      <c r="E13" s="386"/>
      <c r="F13" s="48" t="s">
        <v>49</v>
      </c>
      <c r="G13" s="49">
        <v>1</v>
      </c>
      <c r="H13" s="50">
        <f>11285.2435*K13</f>
        <v>21103.145784399501</v>
      </c>
      <c r="I13" s="50">
        <f>G13*H13</f>
        <v>21103.145784399501</v>
      </c>
      <c r="J13" s="42"/>
      <c r="K13" s="43">
        <v>1.869977</v>
      </c>
    </row>
    <row r="14" spans="2:11" ht="15" customHeight="1">
      <c r="B14" s="48">
        <v>9840</v>
      </c>
      <c r="C14" s="384" t="s">
        <v>11</v>
      </c>
      <c r="D14" s="385"/>
      <c r="E14" s="386"/>
      <c r="F14" s="48" t="s">
        <v>49</v>
      </c>
      <c r="G14" s="49">
        <v>1</v>
      </c>
      <c r="H14" s="50">
        <f>6119.2723*K14</f>
        <v>11775.945971936901</v>
      </c>
      <c r="I14" s="50">
        <f>G14*H14</f>
        <v>11775.945971936901</v>
      </c>
      <c r="J14" s="42"/>
      <c r="K14" s="43">
        <v>1.9244030000000001</v>
      </c>
    </row>
    <row r="15" spans="2:11" ht="15" customHeight="1">
      <c r="B15" s="48">
        <v>9897</v>
      </c>
      <c r="C15" s="384" t="s">
        <v>12</v>
      </c>
      <c r="D15" s="385"/>
      <c r="E15" s="386"/>
      <c r="F15" s="48" t="s">
        <v>49</v>
      </c>
      <c r="G15" s="49">
        <v>1</v>
      </c>
      <c r="H15" s="50">
        <f>3604.6066*K15</f>
        <v>7153.7563274590002</v>
      </c>
      <c r="I15" s="50">
        <f>G15*H15</f>
        <v>7153.7563274590002</v>
      </c>
      <c r="J15" s="42"/>
      <c r="K15" s="43">
        <v>1.984615</v>
      </c>
    </row>
    <row r="16" spans="2:11" ht="15" customHeight="1">
      <c r="B16" s="48">
        <v>9948</v>
      </c>
      <c r="C16" s="384" t="s">
        <v>13</v>
      </c>
      <c r="D16" s="385"/>
      <c r="E16" s="386"/>
      <c r="F16" s="48" t="s">
        <v>49</v>
      </c>
      <c r="G16" s="49">
        <v>1</v>
      </c>
      <c r="H16" s="50">
        <f>1667.6528*K16</f>
        <v>3537.0582357439998</v>
      </c>
      <c r="I16" s="50">
        <f>G16*H16</f>
        <v>3537.0582357439998</v>
      </c>
      <c r="J16" s="42"/>
      <c r="K16" s="43">
        <v>2.1209799999999999</v>
      </c>
    </row>
    <row r="17" spans="2:11" ht="15" customHeight="1">
      <c r="B17" s="48">
        <v>9878</v>
      </c>
      <c r="C17" s="384" t="s">
        <v>14</v>
      </c>
      <c r="D17" s="385"/>
      <c r="E17" s="386"/>
      <c r="F17" s="48" t="s">
        <v>49</v>
      </c>
      <c r="G17" s="49">
        <v>1</v>
      </c>
      <c r="H17" s="50">
        <f>1617*K17</f>
        <v>3439.9556729999999</v>
      </c>
      <c r="I17" s="50">
        <f>G17*H17</f>
        <v>3439.9556729999999</v>
      </c>
      <c r="J17" s="42"/>
      <c r="K17" s="43">
        <v>2.1273689999999998</v>
      </c>
    </row>
    <row r="18" spans="2:11" ht="15" customHeight="1">
      <c r="B18" s="60" t="s">
        <v>147</v>
      </c>
      <c r="C18" s="67" t="s">
        <v>362</v>
      </c>
      <c r="D18" s="68"/>
      <c r="E18" s="68"/>
      <c r="F18" s="69"/>
      <c r="G18" s="69"/>
      <c r="H18" s="69"/>
      <c r="I18" s="54">
        <f>SUM(I23:I27)</f>
        <v>50362.982376617991</v>
      </c>
      <c r="J18" s="42"/>
      <c r="K18" s="43"/>
    </row>
    <row r="19" spans="2:11" ht="15" customHeight="1">
      <c r="B19" s="48"/>
      <c r="C19" s="87"/>
      <c r="D19" s="88"/>
      <c r="E19" s="88"/>
      <c r="F19" s="48"/>
      <c r="G19" s="49"/>
      <c r="H19" s="50"/>
      <c r="I19" s="50"/>
      <c r="J19" s="42"/>
      <c r="K19" s="43"/>
    </row>
    <row r="20" spans="2:11" ht="15" customHeight="1">
      <c r="B20" s="48"/>
      <c r="C20" s="87"/>
      <c r="D20" s="88"/>
      <c r="E20" s="88"/>
      <c r="F20" s="48"/>
      <c r="G20" s="49"/>
      <c r="H20" s="50"/>
      <c r="I20" s="50"/>
      <c r="J20" s="42"/>
      <c r="K20" s="43"/>
    </row>
    <row r="21" spans="2:11" ht="15" customHeight="1">
      <c r="B21" s="48"/>
      <c r="C21" s="87"/>
      <c r="D21" s="88"/>
      <c r="E21" s="88"/>
      <c r="F21" s="48"/>
      <c r="G21" s="49"/>
      <c r="H21" s="50"/>
      <c r="I21" s="50"/>
      <c r="J21" s="42"/>
      <c r="K21" s="43"/>
    </row>
    <row r="22" spans="2:11" ht="15" customHeight="1">
      <c r="B22" s="48">
        <v>9878</v>
      </c>
      <c r="C22" s="384" t="s">
        <v>14</v>
      </c>
      <c r="D22" s="385"/>
      <c r="E22" s="386"/>
      <c r="F22" s="48" t="s">
        <v>49</v>
      </c>
      <c r="G22" s="49">
        <v>1</v>
      </c>
      <c r="H22" s="50">
        <f>1617*K22</f>
        <v>0</v>
      </c>
      <c r="I22" s="50">
        <f>G22*H22</f>
        <v>0</v>
      </c>
      <c r="J22" s="42"/>
      <c r="K22" s="43"/>
    </row>
    <row r="23" spans="2:11" ht="19.5" customHeight="1">
      <c r="B23" s="70" t="s">
        <v>147</v>
      </c>
      <c r="C23" s="67" t="s">
        <v>16</v>
      </c>
      <c r="D23" s="68"/>
      <c r="E23" s="68"/>
      <c r="F23" s="69"/>
      <c r="G23" s="69"/>
      <c r="H23" s="69"/>
      <c r="I23" s="54">
        <f>SUM(I24:I25)</f>
        <v>3407.1976776077995</v>
      </c>
      <c r="J23" s="45"/>
      <c r="K23" s="43"/>
    </row>
    <row r="24" spans="2:11">
      <c r="B24" s="64"/>
      <c r="C24" s="384" t="s">
        <v>148</v>
      </c>
      <c r="D24" s="385"/>
      <c r="E24" s="385"/>
      <c r="F24" s="48" t="s">
        <v>49</v>
      </c>
      <c r="G24" s="53">
        <v>0</v>
      </c>
      <c r="H24" s="50">
        <f>1551.3374*K24</f>
        <v>0</v>
      </c>
      <c r="I24" s="50">
        <f>G24*H24</f>
        <v>0</v>
      </c>
      <c r="J24" s="45"/>
      <c r="K24" s="43"/>
    </row>
    <row r="25" spans="2:11" ht="15" customHeight="1">
      <c r="B25" s="51">
        <v>9903</v>
      </c>
      <c r="C25" s="384" t="s">
        <v>17</v>
      </c>
      <c r="D25" s="385"/>
      <c r="E25" s="386"/>
      <c r="F25" s="52" t="s">
        <v>49</v>
      </c>
      <c r="G25" s="53">
        <v>1</v>
      </c>
      <c r="H25" s="50">
        <f>1551.3374*K25</f>
        <v>3407.1976776077995</v>
      </c>
      <c r="I25" s="50">
        <f>G25*H25</f>
        <v>3407.1976776077995</v>
      </c>
      <c r="J25" s="44"/>
      <c r="K25" s="43">
        <v>2.1962969999999999</v>
      </c>
    </row>
    <row r="26" spans="2:11" ht="19.5" customHeight="1">
      <c r="B26" s="63" t="s">
        <v>146</v>
      </c>
      <c r="C26" s="61" t="s">
        <v>21</v>
      </c>
      <c r="D26" s="62"/>
      <c r="E26" s="62"/>
      <c r="F26" s="65"/>
      <c r="G26" s="65"/>
      <c r="H26" s="65"/>
      <c r="I26" s="66">
        <f>I27+I32</f>
        <v>24730.987406439599</v>
      </c>
      <c r="J26" s="45"/>
      <c r="K26" s="43"/>
    </row>
    <row r="27" spans="2:11">
      <c r="B27" s="60" t="s">
        <v>149</v>
      </c>
      <c r="C27" s="67" t="s">
        <v>8</v>
      </c>
      <c r="D27" s="68"/>
      <c r="E27" s="68"/>
      <c r="F27" s="69"/>
      <c r="G27" s="69"/>
      <c r="H27" s="69"/>
      <c r="I27" s="54">
        <f>SUM(I28:I31)</f>
        <v>18817.599614962797</v>
      </c>
      <c r="J27" s="45"/>
      <c r="K27" s="43"/>
    </row>
    <row r="28" spans="2:11" ht="15" customHeight="1">
      <c r="B28" s="55">
        <v>9883</v>
      </c>
      <c r="C28" s="384" t="s">
        <v>22</v>
      </c>
      <c r="D28" s="385"/>
      <c r="E28" s="386"/>
      <c r="F28" s="55" t="s">
        <v>49</v>
      </c>
      <c r="G28" s="56">
        <v>1</v>
      </c>
      <c r="H28" s="50">
        <f>3148.6684*K28</f>
        <v>6332.1862618511996</v>
      </c>
      <c r="I28" s="50">
        <f>G28*H28</f>
        <v>6332.1862618511996</v>
      </c>
      <c r="J28" s="44"/>
      <c r="K28" s="43">
        <v>2.0110679999999999</v>
      </c>
    </row>
    <row r="29" spans="2:11" ht="15" customHeight="1">
      <c r="B29" s="48">
        <v>9896</v>
      </c>
      <c r="C29" s="384" t="s">
        <v>23</v>
      </c>
      <c r="D29" s="385"/>
      <c r="E29" s="386"/>
      <c r="F29" s="55" t="s">
        <v>49</v>
      </c>
      <c r="G29" s="49">
        <v>1</v>
      </c>
      <c r="H29" s="50">
        <f>1617*K29</f>
        <v>3466.1268179999997</v>
      </c>
      <c r="I29" s="50">
        <f>G29*H29</f>
        <v>3466.1268179999997</v>
      </c>
      <c r="J29" s="44"/>
      <c r="K29" s="43">
        <v>2.143554</v>
      </c>
    </row>
    <row r="30" spans="2:11" ht="15" customHeight="1">
      <c r="B30" s="48">
        <v>9827</v>
      </c>
      <c r="C30" s="384" t="s">
        <v>24</v>
      </c>
      <c r="D30" s="385"/>
      <c r="E30" s="386"/>
      <c r="F30" s="55" t="s">
        <v>49</v>
      </c>
      <c r="G30" s="49">
        <v>2</v>
      </c>
      <c r="H30" s="50">
        <f>1073.3363*K30</f>
        <v>2741.1141496838</v>
      </c>
      <c r="I30" s="50">
        <f>G30*H30</f>
        <v>5482.2282993675999</v>
      </c>
      <c r="J30" s="44"/>
      <c r="K30" s="43">
        <v>2.5538259999999999</v>
      </c>
    </row>
    <row r="31" spans="2:11" ht="15" customHeight="1">
      <c r="B31" s="48">
        <v>9948</v>
      </c>
      <c r="C31" s="384" t="s">
        <v>13</v>
      </c>
      <c r="D31" s="385"/>
      <c r="E31" s="386"/>
      <c r="F31" s="55" t="s">
        <v>49</v>
      </c>
      <c r="G31" s="49">
        <v>1</v>
      </c>
      <c r="H31" s="50">
        <f>H16</f>
        <v>3537.0582357439998</v>
      </c>
      <c r="I31" s="50">
        <f>G31*H31</f>
        <v>3537.0582357439998</v>
      </c>
      <c r="J31" s="44"/>
      <c r="K31" s="43">
        <v>2.1209799999999999</v>
      </c>
    </row>
    <row r="32" spans="2:11">
      <c r="B32" s="71" t="s">
        <v>149</v>
      </c>
      <c r="C32" s="67" t="s">
        <v>16</v>
      </c>
      <c r="D32" s="68"/>
      <c r="E32" s="68"/>
      <c r="F32" s="69"/>
      <c r="G32" s="69"/>
      <c r="H32" s="69"/>
      <c r="I32" s="54">
        <f>SUM(I33:I34)</f>
        <v>5913.3877914768</v>
      </c>
      <c r="J32" s="45"/>
      <c r="K32" s="43"/>
    </row>
    <row r="33" spans="2:11" ht="15" customHeight="1">
      <c r="B33" s="57">
        <v>9806</v>
      </c>
      <c r="C33" s="384" t="s">
        <v>26</v>
      </c>
      <c r="D33" s="385"/>
      <c r="E33" s="386"/>
      <c r="F33" s="55" t="s">
        <v>49</v>
      </c>
      <c r="G33" s="58">
        <v>1</v>
      </c>
      <c r="H33" s="50">
        <f>1592.0013*K33</f>
        <v>3503.6446210139998</v>
      </c>
      <c r="I33" s="50">
        <f>G33*H33</f>
        <v>3503.6446210139998</v>
      </c>
      <c r="J33" s="44"/>
      <c r="K33" s="43">
        <v>2.20078</v>
      </c>
    </row>
    <row r="34" spans="2:11" ht="15" customHeight="1">
      <c r="B34" s="59">
        <v>9842</v>
      </c>
      <c r="C34" s="384" t="s">
        <v>27</v>
      </c>
      <c r="D34" s="385"/>
      <c r="E34" s="386"/>
      <c r="F34" s="55" t="s">
        <v>49</v>
      </c>
      <c r="G34" s="49">
        <v>1</v>
      </c>
      <c r="H34" s="50">
        <f>1057.5436*K34</f>
        <v>2409.7431704628002</v>
      </c>
      <c r="I34" s="50">
        <f>G34*H34</f>
        <v>2409.7431704628002</v>
      </c>
      <c r="J34" s="44"/>
      <c r="K34" s="43">
        <v>2.2786230000000001</v>
      </c>
    </row>
    <row r="35" spans="2:11" ht="17.25" customHeight="1">
      <c r="B35" s="72" t="s">
        <v>143</v>
      </c>
      <c r="C35" s="73" t="s">
        <v>151</v>
      </c>
      <c r="D35" s="73"/>
      <c r="E35" s="73"/>
      <c r="F35" s="73"/>
      <c r="G35" s="74"/>
      <c r="H35" s="75"/>
      <c r="I35" s="76" t="e">
        <f>I36+I39</f>
        <v>#REF!</v>
      </c>
      <c r="J35" s="46"/>
      <c r="K35" s="47"/>
    </row>
    <row r="36" spans="2:11">
      <c r="B36" s="63" t="s">
        <v>144</v>
      </c>
      <c r="C36" s="61" t="s">
        <v>7</v>
      </c>
      <c r="D36" s="62"/>
      <c r="E36" s="62"/>
      <c r="F36" s="65"/>
      <c r="G36" s="65"/>
      <c r="H36" s="65"/>
      <c r="I36" s="66">
        <f>SUM(I37:I38)</f>
        <v>0</v>
      </c>
      <c r="J36" s="46"/>
    </row>
    <row r="37" spans="2:11">
      <c r="B37" s="48" t="s">
        <v>96</v>
      </c>
      <c r="C37" s="384" t="s">
        <v>153</v>
      </c>
      <c r="D37" s="385"/>
      <c r="E37" s="386"/>
      <c r="F37" s="48" t="s">
        <v>49</v>
      </c>
      <c r="G37" s="49">
        <v>1</v>
      </c>
      <c r="H37" s="50">
        <f>11285.2435*K37</f>
        <v>0</v>
      </c>
      <c r="I37" s="50">
        <f>G37*H37</f>
        <v>0</v>
      </c>
      <c r="J37" s="46"/>
    </row>
    <row r="38" spans="2:11">
      <c r="B38" s="48"/>
      <c r="C38" s="384"/>
      <c r="D38" s="385"/>
      <c r="E38" s="386"/>
      <c r="F38" s="48" t="s">
        <v>49</v>
      </c>
      <c r="G38" s="49">
        <v>1</v>
      </c>
      <c r="H38" s="50">
        <f>6119.2723*K38</f>
        <v>0</v>
      </c>
      <c r="I38" s="50">
        <f>G38*H38</f>
        <v>0</v>
      </c>
      <c r="J38" s="46"/>
    </row>
    <row r="39" spans="2:11" ht="19.5" customHeight="1">
      <c r="B39" s="63" t="s">
        <v>146</v>
      </c>
      <c r="C39" s="61" t="s">
        <v>21</v>
      </c>
      <c r="D39" s="62"/>
      <c r="E39" s="62"/>
      <c r="F39" s="65"/>
      <c r="G39" s="65"/>
      <c r="H39" s="65"/>
      <c r="I39" s="66" t="e">
        <f>I40+I43</f>
        <v>#REF!</v>
      </c>
      <c r="J39" s="45"/>
      <c r="K39" s="43"/>
    </row>
    <row r="40" spans="2:11">
      <c r="B40" s="48" t="s">
        <v>96</v>
      </c>
      <c r="C40" s="384" t="s">
        <v>153</v>
      </c>
      <c r="D40" s="385"/>
      <c r="E40" s="386"/>
      <c r="F40" s="48" t="s">
        <v>49</v>
      </c>
      <c r="G40" s="49">
        <v>1</v>
      </c>
      <c r="H40" s="50">
        <f>11285.2435*K40</f>
        <v>0</v>
      </c>
      <c r="I40" s="50">
        <f>G40*H40</f>
        <v>0</v>
      </c>
      <c r="J40" s="46"/>
    </row>
    <row r="41" spans="2:11">
      <c r="B41" s="48"/>
      <c r="C41" s="384"/>
      <c r="D41" s="385"/>
      <c r="E41" s="386"/>
      <c r="F41" s="48" t="s">
        <v>49</v>
      </c>
      <c r="G41" s="49">
        <v>1</v>
      </c>
      <c r="H41" s="50">
        <f>1617*K41</f>
        <v>0</v>
      </c>
      <c r="I41" s="50">
        <f>G41*H41</f>
        <v>0</v>
      </c>
      <c r="J41" s="46"/>
    </row>
    <row r="42" spans="2:11" ht="4.5" customHeight="1">
      <c r="B42" s="48"/>
      <c r="C42" s="77"/>
      <c r="D42" s="78"/>
      <c r="E42" s="78"/>
      <c r="F42" s="84"/>
      <c r="G42" s="56"/>
      <c r="H42" s="85"/>
      <c r="I42" s="85"/>
      <c r="J42" s="46"/>
    </row>
    <row r="43" spans="2:11" ht="19.5" customHeight="1">
      <c r="B43" s="80" t="s">
        <v>170</v>
      </c>
      <c r="C43" s="387" t="s">
        <v>154</v>
      </c>
      <c r="D43" s="388"/>
      <c r="E43" s="388"/>
      <c r="F43" s="389"/>
      <c r="G43" s="81"/>
      <c r="H43" s="82"/>
      <c r="I43" s="83" t="e">
        <f>I44+I60</f>
        <v>#REF!</v>
      </c>
      <c r="J43" s="46"/>
    </row>
    <row r="44" spans="2:11" ht="18" customHeight="1">
      <c r="B44" s="72" t="s">
        <v>143</v>
      </c>
      <c r="C44" s="73" t="s">
        <v>155</v>
      </c>
      <c r="D44" s="73"/>
      <c r="E44" s="73"/>
      <c r="F44" s="73"/>
      <c r="G44" s="74"/>
      <c r="H44" s="75"/>
      <c r="I44" s="76" t="e">
        <f>I45+I55</f>
        <v>#REF!</v>
      </c>
      <c r="J44" s="46"/>
    </row>
    <row r="45" spans="2:11" ht="16.5" customHeight="1">
      <c r="B45" s="63" t="s">
        <v>144</v>
      </c>
      <c r="C45" s="61" t="s">
        <v>156</v>
      </c>
      <c r="D45" s="62"/>
      <c r="E45" s="62"/>
      <c r="F45" s="65"/>
      <c r="G45" s="65"/>
      <c r="H45" s="65"/>
      <c r="I45" s="66" t="e">
        <f>I46+#REF!</f>
        <v>#REF!</v>
      </c>
      <c r="J45" s="46"/>
    </row>
    <row r="46" spans="2:11">
      <c r="B46" s="60" t="s">
        <v>145</v>
      </c>
      <c r="C46" s="67"/>
      <c r="D46" s="68"/>
      <c r="E46" s="68"/>
      <c r="F46" s="69"/>
      <c r="G46" s="69"/>
      <c r="H46" s="69"/>
      <c r="I46" s="54">
        <f>SUM(I47:I53)</f>
        <v>0</v>
      </c>
      <c r="J46" s="46"/>
    </row>
    <row r="47" spans="2:11">
      <c r="B47" s="48"/>
      <c r="C47" s="384" t="s">
        <v>157</v>
      </c>
      <c r="D47" s="385"/>
      <c r="E47" s="386"/>
      <c r="F47" s="48" t="s">
        <v>49</v>
      </c>
      <c r="G47" s="49">
        <v>1</v>
      </c>
      <c r="H47" s="50">
        <f>11285.2435*K47</f>
        <v>0</v>
      </c>
      <c r="I47" s="50">
        <f>G47*H47</f>
        <v>0</v>
      </c>
      <c r="J47" s="46"/>
    </row>
    <row r="48" spans="2:11">
      <c r="B48" s="48"/>
      <c r="C48" s="384" t="s">
        <v>34</v>
      </c>
      <c r="D48" s="385"/>
      <c r="E48" s="386"/>
      <c r="F48" s="48" t="s">
        <v>49</v>
      </c>
      <c r="G48" s="49">
        <v>1</v>
      </c>
      <c r="H48" s="50">
        <f>6119.2723*K48</f>
        <v>0</v>
      </c>
      <c r="I48" s="50">
        <f t="shared" ref="I48:I53" si="0">G48*H48</f>
        <v>0</v>
      </c>
      <c r="J48" s="46"/>
    </row>
    <row r="49" spans="2:10">
      <c r="B49" s="48"/>
      <c r="C49" s="384" t="s">
        <v>158</v>
      </c>
      <c r="D49" s="385"/>
      <c r="E49" s="386"/>
      <c r="F49" s="48" t="s">
        <v>49</v>
      </c>
      <c r="G49" s="49">
        <v>1</v>
      </c>
      <c r="H49" s="50">
        <f>3604.6066*K49</f>
        <v>0</v>
      </c>
      <c r="I49" s="50">
        <f t="shared" si="0"/>
        <v>0</v>
      </c>
      <c r="J49" s="46"/>
    </row>
    <row r="50" spans="2:10">
      <c r="B50" s="48"/>
      <c r="C50" s="384" t="s">
        <v>159</v>
      </c>
      <c r="D50" s="385"/>
      <c r="E50" s="386"/>
      <c r="F50" s="48" t="s">
        <v>49</v>
      </c>
      <c r="G50" s="49">
        <v>1</v>
      </c>
      <c r="H50" s="50">
        <f>1667.6528*K50</f>
        <v>0</v>
      </c>
      <c r="I50" s="50">
        <f t="shared" si="0"/>
        <v>0</v>
      </c>
      <c r="J50" s="46"/>
    </row>
    <row r="51" spans="2:10">
      <c r="B51" s="48"/>
      <c r="C51" s="86" t="s">
        <v>160</v>
      </c>
      <c r="D51" s="78"/>
      <c r="E51" s="79"/>
      <c r="F51" s="48"/>
      <c r="G51" s="49"/>
      <c r="H51" s="50"/>
      <c r="I51" s="50"/>
      <c r="J51" s="46"/>
    </row>
    <row r="52" spans="2:10">
      <c r="B52" s="48"/>
      <c r="C52" s="86" t="s">
        <v>161</v>
      </c>
      <c r="D52" s="78"/>
      <c r="E52" s="79"/>
      <c r="F52" s="48"/>
      <c r="G52" s="49"/>
      <c r="H52" s="50"/>
      <c r="I52" s="50"/>
      <c r="J52" s="46"/>
    </row>
    <row r="53" spans="2:10">
      <c r="B53" s="48"/>
      <c r="C53" s="384" t="s">
        <v>162</v>
      </c>
      <c r="D53" s="385"/>
      <c r="E53" s="386"/>
      <c r="F53" s="48" t="s">
        <v>49</v>
      </c>
      <c r="G53" s="49">
        <v>1</v>
      </c>
      <c r="H53" s="50">
        <f>1617*K53</f>
        <v>0</v>
      </c>
      <c r="I53" s="50">
        <f t="shared" si="0"/>
        <v>0</v>
      </c>
      <c r="J53" s="46"/>
    </row>
    <row r="54" spans="2:10">
      <c r="B54" s="55"/>
      <c r="C54" s="77"/>
      <c r="D54" s="78"/>
      <c r="E54" s="78"/>
      <c r="F54" s="48"/>
      <c r="G54" s="49"/>
      <c r="H54" s="50"/>
      <c r="I54" s="50"/>
      <c r="J54" s="46"/>
    </row>
    <row r="55" spans="2:10">
      <c r="B55" s="63" t="s">
        <v>146</v>
      </c>
      <c r="C55" s="61" t="s">
        <v>163</v>
      </c>
      <c r="D55" s="62"/>
      <c r="E55" s="62"/>
      <c r="F55" s="65"/>
      <c r="G55" s="65"/>
      <c r="H55" s="65"/>
      <c r="I55" s="66" t="e">
        <f>#REF!+#REF!</f>
        <v>#REF!</v>
      </c>
      <c r="J55" s="46"/>
    </row>
    <row r="56" spans="2:10">
      <c r="B56" s="55"/>
      <c r="C56" s="384" t="s">
        <v>39</v>
      </c>
      <c r="D56" s="385"/>
      <c r="E56" s="386"/>
      <c r="F56" s="55" t="s">
        <v>49</v>
      </c>
      <c r="G56" s="56">
        <v>1</v>
      </c>
      <c r="H56" s="50">
        <f>3148.6684*K56</f>
        <v>0</v>
      </c>
      <c r="I56" s="50">
        <f>G56*H56</f>
        <v>0</v>
      </c>
      <c r="J56" s="46"/>
    </row>
    <row r="57" spans="2:10">
      <c r="B57" s="48"/>
      <c r="C57" s="384" t="s">
        <v>164</v>
      </c>
      <c r="D57" s="385"/>
      <c r="E57" s="386"/>
      <c r="F57" s="55" t="s">
        <v>49</v>
      </c>
      <c r="G57" s="49">
        <v>1</v>
      </c>
      <c r="H57" s="50">
        <f>1617*K57</f>
        <v>0</v>
      </c>
      <c r="I57" s="50">
        <f>G57*H57</f>
        <v>0</v>
      </c>
      <c r="J57" s="46"/>
    </row>
    <row r="58" spans="2:10">
      <c r="B58" s="48"/>
      <c r="C58" s="384"/>
      <c r="D58" s="385"/>
      <c r="E58" s="386"/>
      <c r="F58" s="55" t="s">
        <v>49</v>
      </c>
      <c r="G58" s="49">
        <v>2</v>
      </c>
      <c r="H58" s="50">
        <f>1073.3363*K58</f>
        <v>0</v>
      </c>
      <c r="I58" s="50">
        <f>G58*H58</f>
        <v>0</v>
      </c>
      <c r="J58" s="46"/>
    </row>
    <row r="59" spans="2:10">
      <c r="B59" s="48"/>
      <c r="C59" s="384"/>
      <c r="D59" s="385"/>
      <c r="E59" s="386"/>
      <c r="F59" s="55" t="s">
        <v>49</v>
      </c>
      <c r="G59" s="49">
        <v>1</v>
      </c>
      <c r="H59" s="50">
        <f>H50</f>
        <v>0</v>
      </c>
      <c r="I59" s="50">
        <f>G59*H59</f>
        <v>0</v>
      </c>
      <c r="J59" s="46"/>
    </row>
    <row r="60" spans="2:10">
      <c r="B60" s="63" t="s">
        <v>146</v>
      </c>
      <c r="C60" s="61" t="s">
        <v>42</v>
      </c>
      <c r="D60" s="62"/>
      <c r="E60" s="62"/>
      <c r="F60" s="65"/>
      <c r="G60" s="65"/>
      <c r="H60" s="65"/>
      <c r="I60" s="66" t="e">
        <f>#REF!+#REF!</f>
        <v>#REF!</v>
      </c>
      <c r="J60" s="46"/>
    </row>
    <row r="61" spans="2:10">
      <c r="B61" s="55"/>
      <c r="C61" s="384" t="s">
        <v>165</v>
      </c>
      <c r="D61" s="385"/>
      <c r="E61" s="386"/>
      <c r="F61" s="55" t="s">
        <v>49</v>
      </c>
      <c r="G61" s="56">
        <v>1</v>
      </c>
      <c r="H61" s="50">
        <f>3148.6684*K61</f>
        <v>0</v>
      </c>
      <c r="I61" s="50">
        <f>G61*H61</f>
        <v>0</v>
      </c>
      <c r="J61" s="46"/>
    </row>
    <row r="62" spans="2:10">
      <c r="B62" s="48"/>
      <c r="C62" s="384" t="s">
        <v>166</v>
      </c>
      <c r="D62" s="385"/>
      <c r="E62" s="386"/>
      <c r="F62" s="55" t="s">
        <v>49</v>
      </c>
      <c r="G62" s="49">
        <v>1</v>
      </c>
      <c r="H62" s="50">
        <f>1617*K62</f>
        <v>0</v>
      </c>
      <c r="I62" s="50">
        <f>G62*H62</f>
        <v>0</v>
      </c>
      <c r="J62" s="46"/>
    </row>
    <row r="63" spans="2:10">
      <c r="B63" s="48"/>
      <c r="C63" s="384"/>
      <c r="D63" s="385"/>
      <c r="E63" s="386"/>
      <c r="F63" s="55" t="s">
        <v>49</v>
      </c>
      <c r="G63" s="49">
        <v>2</v>
      </c>
      <c r="H63" s="50">
        <f>1073.3363*K63</f>
        <v>0</v>
      </c>
      <c r="I63" s="50">
        <f>G63*H63</f>
        <v>0</v>
      </c>
      <c r="J63" s="46"/>
    </row>
    <row r="64" spans="2:10">
      <c r="B64" s="48"/>
      <c r="C64" s="384"/>
      <c r="D64" s="385"/>
      <c r="E64" s="386"/>
      <c r="F64" s="55" t="s">
        <v>49</v>
      </c>
      <c r="G64" s="49">
        <v>1</v>
      </c>
      <c r="H64" s="50">
        <f>H55</f>
        <v>0</v>
      </c>
      <c r="I64" s="50">
        <f>G64*H64</f>
        <v>0</v>
      </c>
      <c r="J64" s="46"/>
    </row>
    <row r="65" spans="2:11">
      <c r="B65" s="72" t="s">
        <v>143</v>
      </c>
      <c r="C65" s="73" t="s">
        <v>167</v>
      </c>
      <c r="D65" s="73"/>
      <c r="E65" s="73"/>
      <c r="F65" s="73"/>
      <c r="G65" s="74"/>
      <c r="H65" s="75"/>
      <c r="I65" s="76">
        <f>I66+I76</f>
        <v>0</v>
      </c>
      <c r="J65" s="46"/>
    </row>
    <row r="66" spans="2:11">
      <c r="B66" s="63" t="s">
        <v>144</v>
      </c>
      <c r="C66" s="61" t="s">
        <v>168</v>
      </c>
      <c r="D66" s="62"/>
      <c r="E66" s="62"/>
      <c r="F66" s="65"/>
      <c r="G66" s="65"/>
      <c r="H66" s="65"/>
      <c r="I66" s="66">
        <f>SUM(I67:I68)</f>
        <v>0</v>
      </c>
      <c r="J66" s="46"/>
    </row>
    <row r="67" spans="2:11">
      <c r="B67" s="48" t="s">
        <v>96</v>
      </c>
      <c r="C67" s="384" t="s">
        <v>153</v>
      </c>
      <c r="D67" s="385"/>
      <c r="E67" s="386"/>
      <c r="F67" s="48" t="s">
        <v>49</v>
      </c>
      <c r="G67" s="49">
        <v>1</v>
      </c>
      <c r="H67" s="50">
        <f>11285.2435*K67</f>
        <v>0</v>
      </c>
      <c r="I67" s="50">
        <f>G67*H67</f>
        <v>0</v>
      </c>
      <c r="J67" s="46"/>
    </row>
    <row r="68" spans="2:11">
      <c r="B68" s="48"/>
      <c r="C68" s="384"/>
      <c r="D68" s="385"/>
      <c r="E68" s="386"/>
      <c r="F68" s="48" t="s">
        <v>49</v>
      </c>
      <c r="G68" s="49">
        <v>1</v>
      </c>
      <c r="H68" s="50">
        <f>6119.2723*K68</f>
        <v>0</v>
      </c>
      <c r="I68" s="50">
        <f>G68*H68</f>
        <v>0</v>
      </c>
      <c r="J68" s="46"/>
    </row>
    <row r="69" spans="2:11" ht="19.5" customHeight="1">
      <c r="B69" s="63" t="s">
        <v>146</v>
      </c>
      <c r="C69" s="61" t="s">
        <v>169</v>
      </c>
      <c r="D69" s="62"/>
      <c r="E69" s="62"/>
      <c r="F69" s="65"/>
      <c r="G69" s="65"/>
      <c r="H69" s="65"/>
      <c r="I69" s="66" t="e">
        <f>I70+I72</f>
        <v>#REF!</v>
      </c>
      <c r="J69" s="45"/>
      <c r="K69" s="43"/>
    </row>
    <row r="70" spans="2:11">
      <c r="B70" s="48" t="s">
        <v>96</v>
      </c>
      <c r="C70" s="384" t="s">
        <v>153</v>
      </c>
      <c r="D70" s="385"/>
      <c r="E70" s="386"/>
      <c r="F70" s="48" t="s">
        <v>49</v>
      </c>
      <c r="G70" s="49">
        <v>1</v>
      </c>
      <c r="H70" s="50">
        <f>11285.2435*K70</f>
        <v>0</v>
      </c>
      <c r="I70" s="50">
        <f>G70*H70</f>
        <v>0</v>
      </c>
      <c r="J70" s="46"/>
    </row>
    <row r="71" spans="2:11">
      <c r="B71" s="48"/>
      <c r="C71" s="384"/>
      <c r="D71" s="385"/>
      <c r="E71" s="386"/>
      <c r="F71" s="48" t="s">
        <v>49</v>
      </c>
      <c r="G71" s="49">
        <v>1</v>
      </c>
      <c r="H71" s="50">
        <f>1617*K71</f>
        <v>0</v>
      </c>
      <c r="I71" s="50">
        <f>G71*H71</f>
        <v>0</v>
      </c>
      <c r="J71" s="46"/>
    </row>
    <row r="72" spans="2:11" ht="18.75" customHeight="1">
      <c r="B72" s="80" t="s">
        <v>171</v>
      </c>
      <c r="C72" s="387" t="s">
        <v>172</v>
      </c>
      <c r="D72" s="388"/>
      <c r="E72" s="388"/>
      <c r="F72" s="389"/>
      <c r="G72" s="81"/>
      <c r="H72" s="82"/>
      <c r="I72" s="83" t="e">
        <f>I73+I89</f>
        <v>#REF!</v>
      </c>
      <c r="J72" s="46"/>
    </row>
    <row r="73" spans="2:11" ht="17.25" customHeight="1">
      <c r="B73" s="72" t="s">
        <v>143</v>
      </c>
      <c r="C73" s="73" t="s">
        <v>173</v>
      </c>
      <c r="D73" s="73"/>
      <c r="E73" s="73"/>
      <c r="F73" s="73"/>
      <c r="G73" s="74"/>
      <c r="H73" s="75"/>
      <c r="I73" s="76" t="e">
        <f>I74+I84</f>
        <v>#REF!</v>
      </c>
      <c r="J73" s="46"/>
    </row>
    <row r="74" spans="2:11">
      <c r="B74" s="63" t="s">
        <v>144</v>
      </c>
      <c r="C74" s="61" t="s">
        <v>156</v>
      </c>
      <c r="D74" s="62"/>
      <c r="E74" s="62"/>
      <c r="F74" s="65"/>
      <c r="G74" s="65"/>
      <c r="H74" s="65"/>
      <c r="I74" s="66" t="e">
        <f>I75+#REF!</f>
        <v>#REF!</v>
      </c>
      <c r="J74" s="46"/>
    </row>
    <row r="75" spans="2:11">
      <c r="B75" s="60" t="s">
        <v>145</v>
      </c>
      <c r="C75" s="67"/>
      <c r="D75" s="68"/>
      <c r="E75" s="68"/>
      <c r="F75" s="69"/>
      <c r="G75" s="69"/>
      <c r="H75" s="69"/>
      <c r="I75" s="54">
        <f>SUM(I76:I82)</f>
        <v>0</v>
      </c>
      <c r="J75" s="46"/>
    </row>
    <row r="76" spans="2:11">
      <c r="B76" s="48"/>
      <c r="C76" s="384"/>
      <c r="D76" s="385"/>
      <c r="E76" s="386"/>
      <c r="F76" s="48" t="s">
        <v>49</v>
      </c>
      <c r="G76" s="49">
        <v>1</v>
      </c>
      <c r="H76" s="50">
        <f>11285.2435*K76</f>
        <v>0</v>
      </c>
      <c r="I76" s="50">
        <f>G76*H76</f>
        <v>0</v>
      </c>
      <c r="J76" s="46"/>
    </row>
    <row r="77" spans="2:11">
      <c r="B77" s="48"/>
      <c r="C77" s="384"/>
      <c r="D77" s="385"/>
      <c r="E77" s="386"/>
      <c r="F77" s="48" t="s">
        <v>49</v>
      </c>
      <c r="G77" s="49">
        <v>1</v>
      </c>
      <c r="H77" s="50">
        <f>6119.2723*K77</f>
        <v>0</v>
      </c>
      <c r="I77" s="50">
        <f>G77*H77</f>
        <v>0</v>
      </c>
      <c r="J77" s="46"/>
    </row>
    <row r="78" spans="2:11">
      <c r="B78" s="48"/>
      <c r="C78" s="384"/>
      <c r="D78" s="385"/>
      <c r="E78" s="386"/>
      <c r="F78" s="48" t="s">
        <v>49</v>
      </c>
      <c r="G78" s="49">
        <v>1</v>
      </c>
      <c r="H78" s="50">
        <f>3604.6066*K78</f>
        <v>0</v>
      </c>
      <c r="I78" s="50">
        <f>G78*H78</f>
        <v>0</v>
      </c>
      <c r="J78" s="46"/>
    </row>
    <row r="79" spans="2:11">
      <c r="B79" s="48"/>
      <c r="C79" s="384"/>
      <c r="D79" s="385"/>
      <c r="E79" s="386"/>
      <c r="F79" s="48" t="s">
        <v>49</v>
      </c>
      <c r="G79" s="49">
        <v>1</v>
      </c>
      <c r="H79" s="50">
        <f>1667.6528*K79</f>
        <v>0</v>
      </c>
      <c r="I79" s="50">
        <f>G79*H79</f>
        <v>0</v>
      </c>
      <c r="J79" s="46"/>
    </row>
    <row r="80" spans="2:11">
      <c r="B80" s="48"/>
      <c r="C80" s="77"/>
      <c r="D80" s="78"/>
      <c r="E80" s="79"/>
      <c r="F80" s="48"/>
      <c r="G80" s="49"/>
      <c r="H80" s="50"/>
      <c r="I80" s="50"/>
      <c r="J80" s="46"/>
    </row>
    <row r="81" spans="2:10">
      <c r="B81" s="48"/>
      <c r="C81" s="77"/>
      <c r="D81" s="78"/>
      <c r="E81" s="79"/>
      <c r="F81" s="48"/>
      <c r="G81" s="49"/>
      <c r="H81" s="50"/>
      <c r="I81" s="50"/>
      <c r="J81" s="46"/>
    </row>
    <row r="82" spans="2:10">
      <c r="B82" s="48"/>
      <c r="C82" s="384"/>
      <c r="D82" s="385"/>
      <c r="E82" s="386"/>
      <c r="F82" s="48" t="s">
        <v>49</v>
      </c>
      <c r="G82" s="49">
        <v>1</v>
      </c>
      <c r="H82" s="50">
        <f>1617*K82</f>
        <v>0</v>
      </c>
      <c r="I82" s="50">
        <f>G82*H82</f>
        <v>0</v>
      </c>
      <c r="J82" s="46"/>
    </row>
    <row r="83" spans="2:10">
      <c r="B83" s="55"/>
      <c r="C83" s="77"/>
      <c r="D83" s="78"/>
      <c r="E83" s="78"/>
      <c r="F83" s="48"/>
      <c r="G83" s="49"/>
      <c r="H83" s="50"/>
      <c r="I83" s="50"/>
      <c r="J83" s="46"/>
    </row>
    <row r="84" spans="2:10">
      <c r="B84" s="63" t="s">
        <v>146</v>
      </c>
      <c r="C84" s="61" t="s">
        <v>163</v>
      </c>
      <c r="D84" s="62"/>
      <c r="E84" s="62"/>
      <c r="F84" s="65"/>
      <c r="G84" s="65"/>
      <c r="H84" s="65"/>
      <c r="I84" s="66" t="e">
        <f>#REF!+#REF!</f>
        <v>#REF!</v>
      </c>
      <c r="J84" s="46"/>
    </row>
    <row r="85" spans="2:10">
      <c r="B85" s="55"/>
      <c r="C85" s="384"/>
      <c r="D85" s="385"/>
      <c r="E85" s="386"/>
      <c r="F85" s="55" t="s">
        <v>49</v>
      </c>
      <c r="G85" s="56">
        <v>1</v>
      </c>
      <c r="H85" s="50">
        <f>3148.6684*K85</f>
        <v>0</v>
      </c>
      <c r="I85" s="50">
        <f>G85*H85</f>
        <v>0</v>
      </c>
      <c r="J85" s="46"/>
    </row>
    <row r="86" spans="2:10">
      <c r="B86" s="48"/>
      <c r="C86" s="384"/>
      <c r="D86" s="385"/>
      <c r="E86" s="386"/>
      <c r="F86" s="55" t="s">
        <v>49</v>
      </c>
      <c r="G86" s="49">
        <v>1</v>
      </c>
      <c r="H86" s="50">
        <f>1617*K86</f>
        <v>0</v>
      </c>
      <c r="I86" s="50">
        <f>G86*H86</f>
        <v>0</v>
      </c>
      <c r="J86" s="46"/>
    </row>
    <row r="87" spans="2:10">
      <c r="B87" s="48"/>
      <c r="C87" s="384"/>
      <c r="D87" s="385"/>
      <c r="E87" s="386"/>
      <c r="F87" s="55" t="s">
        <v>49</v>
      </c>
      <c r="G87" s="49">
        <v>2</v>
      </c>
      <c r="H87" s="50">
        <f>1073.3363*K87</f>
        <v>0</v>
      </c>
      <c r="I87" s="50">
        <f>G87*H87</f>
        <v>0</v>
      </c>
      <c r="J87" s="46"/>
    </row>
    <row r="88" spans="2:10">
      <c r="B88" s="48"/>
      <c r="C88" s="384"/>
      <c r="D88" s="385"/>
      <c r="E88" s="386"/>
      <c r="F88" s="55" t="s">
        <v>49</v>
      </c>
      <c r="G88" s="49">
        <v>1</v>
      </c>
      <c r="H88" s="50">
        <f>H79</f>
        <v>0</v>
      </c>
      <c r="I88" s="50">
        <f>G88*H88</f>
        <v>0</v>
      </c>
      <c r="J88" s="46"/>
    </row>
    <row r="89" spans="2:10">
      <c r="B89" s="63" t="s">
        <v>146</v>
      </c>
      <c r="C89" s="61" t="s">
        <v>42</v>
      </c>
      <c r="D89" s="62"/>
      <c r="E89" s="62"/>
      <c r="F89" s="65"/>
      <c r="G89" s="65"/>
      <c r="H89" s="65"/>
      <c r="I89" s="66" t="e">
        <f>#REF!+#REF!</f>
        <v>#REF!</v>
      </c>
      <c r="J89" s="46"/>
    </row>
    <row r="90" spans="2:10">
      <c r="B90" s="55"/>
      <c r="C90" s="384"/>
      <c r="D90" s="385"/>
      <c r="E90" s="386"/>
      <c r="F90" s="55" t="s">
        <v>49</v>
      </c>
      <c r="G90" s="56">
        <v>1</v>
      </c>
      <c r="H90" s="50">
        <f>3148.6684*K90</f>
        <v>0</v>
      </c>
      <c r="I90" s="50">
        <f>G90*H90</f>
        <v>0</v>
      </c>
      <c r="J90" s="46"/>
    </row>
    <row r="91" spans="2:10">
      <c r="B91" s="48"/>
      <c r="C91" s="384"/>
      <c r="D91" s="385"/>
      <c r="E91" s="386"/>
      <c r="F91" s="55" t="s">
        <v>49</v>
      </c>
      <c r="G91" s="49">
        <v>1</v>
      </c>
      <c r="H91" s="50">
        <f>1617*K91</f>
        <v>0</v>
      </c>
      <c r="I91" s="50">
        <f>G91*H91</f>
        <v>0</v>
      </c>
      <c r="J91" s="46"/>
    </row>
    <row r="92" spans="2:10">
      <c r="B92" s="48"/>
      <c r="C92" s="384"/>
      <c r="D92" s="385"/>
      <c r="E92" s="386"/>
      <c r="F92" s="55" t="s">
        <v>49</v>
      </c>
      <c r="G92" s="49">
        <v>2</v>
      </c>
      <c r="H92" s="50">
        <f>1073.3363*K92</f>
        <v>0</v>
      </c>
      <c r="I92" s="50">
        <f>G92*H92</f>
        <v>0</v>
      </c>
      <c r="J92" s="46"/>
    </row>
    <row r="93" spans="2:10">
      <c r="B93" s="48"/>
      <c r="C93" s="384"/>
      <c r="D93" s="385"/>
      <c r="E93" s="386"/>
      <c r="F93" s="55" t="s">
        <v>49</v>
      </c>
      <c r="G93" s="49">
        <v>1</v>
      </c>
      <c r="H93" s="50">
        <f>H84</f>
        <v>0</v>
      </c>
      <c r="I93" s="50">
        <f>G93*H93</f>
        <v>0</v>
      </c>
      <c r="J93" s="46"/>
    </row>
    <row r="94" spans="2:10">
      <c r="B94" s="72" t="s">
        <v>143</v>
      </c>
      <c r="C94" s="73" t="s">
        <v>174</v>
      </c>
      <c r="D94" s="73"/>
      <c r="E94" s="73"/>
      <c r="F94" s="73"/>
      <c r="G94" s="74"/>
      <c r="H94" s="75"/>
      <c r="I94" s="76">
        <f>I95+I105</f>
        <v>0</v>
      </c>
      <c r="J94" s="46"/>
    </row>
    <row r="95" spans="2:10">
      <c r="B95" s="63" t="s">
        <v>144</v>
      </c>
      <c r="C95" s="61" t="s">
        <v>168</v>
      </c>
      <c r="D95" s="62"/>
      <c r="E95" s="62"/>
      <c r="F95" s="65"/>
      <c r="G95" s="65"/>
      <c r="H95" s="65"/>
      <c r="I95" s="66">
        <f>SUM(I96:I97)</f>
        <v>0</v>
      </c>
      <c r="J95" s="46"/>
    </row>
    <row r="96" spans="2:10">
      <c r="B96" s="48" t="s">
        <v>96</v>
      </c>
      <c r="C96" s="384" t="s">
        <v>153</v>
      </c>
      <c r="D96" s="385"/>
      <c r="E96" s="386"/>
      <c r="F96" s="48" t="s">
        <v>49</v>
      </c>
      <c r="G96" s="49">
        <v>1</v>
      </c>
      <c r="H96" s="50">
        <f>11285.2435*K96</f>
        <v>0</v>
      </c>
      <c r="I96" s="50">
        <f>G96*H96</f>
        <v>0</v>
      </c>
      <c r="J96" s="46"/>
    </row>
    <row r="97" spans="2:10">
      <c r="B97" s="48"/>
      <c r="C97" s="384"/>
      <c r="D97" s="385"/>
      <c r="E97" s="386"/>
      <c r="F97" s="48" t="s">
        <v>49</v>
      </c>
      <c r="G97" s="49">
        <v>1</v>
      </c>
      <c r="H97" s="50">
        <f>6119.2723*K97</f>
        <v>0</v>
      </c>
      <c r="I97" s="50">
        <f>G97*H97</f>
        <v>0</v>
      </c>
      <c r="J97" s="46"/>
    </row>
    <row r="98" spans="2:10">
      <c r="B98" s="63" t="s">
        <v>146</v>
      </c>
      <c r="C98" s="61" t="s">
        <v>169</v>
      </c>
      <c r="D98" s="62"/>
      <c r="E98" s="62"/>
      <c r="F98" s="65"/>
      <c r="G98" s="65"/>
      <c r="H98" s="65"/>
      <c r="I98" s="66">
        <f>I99+I101</f>
        <v>0</v>
      </c>
      <c r="J98" s="46"/>
    </row>
    <row r="99" spans="2:10">
      <c r="B99" s="48" t="s">
        <v>96</v>
      </c>
      <c r="C99" s="384" t="s">
        <v>153</v>
      </c>
      <c r="D99" s="385"/>
      <c r="E99" s="386"/>
      <c r="F99" s="48" t="s">
        <v>49</v>
      </c>
      <c r="G99" s="49">
        <v>1</v>
      </c>
      <c r="H99" s="50">
        <f>11285.2435*K99</f>
        <v>0</v>
      </c>
      <c r="I99" s="50">
        <f>G99*H99</f>
        <v>0</v>
      </c>
      <c r="J99" s="46"/>
    </row>
    <row r="100" spans="2:10">
      <c r="B100" s="48"/>
      <c r="C100" s="384"/>
      <c r="D100" s="385"/>
      <c r="E100" s="386"/>
      <c r="F100" s="48" t="s">
        <v>49</v>
      </c>
      <c r="G100" s="49">
        <v>1</v>
      </c>
      <c r="H100" s="50">
        <f>1617*K100</f>
        <v>0</v>
      </c>
      <c r="I100" s="50">
        <f>G100*H100</f>
        <v>0</v>
      </c>
      <c r="J100" s="46"/>
    </row>
    <row r="101" spans="2:10">
      <c r="J101" s="46"/>
    </row>
    <row r="102" spans="2:10">
      <c r="J102" s="46"/>
    </row>
    <row r="103" spans="2:10">
      <c r="J103" s="46"/>
    </row>
    <row r="104" spans="2:10">
      <c r="J104" s="46"/>
    </row>
    <row r="105" spans="2:10">
      <c r="J105" s="46"/>
    </row>
    <row r="106" spans="2:10">
      <c r="J106" s="46"/>
    </row>
    <row r="107" spans="2:10">
      <c r="J107" s="46"/>
    </row>
    <row r="108" spans="2:10">
      <c r="J108" s="46"/>
    </row>
    <row r="109" spans="2:10">
      <c r="J109" s="46"/>
    </row>
    <row r="110" spans="2:10">
      <c r="J110" s="46"/>
    </row>
    <row r="111" spans="2:10">
      <c r="J111" s="46"/>
    </row>
    <row r="112" spans="2:10">
      <c r="J112" s="46"/>
    </row>
    <row r="113" spans="10:10">
      <c r="J113" s="46"/>
    </row>
    <row r="114" spans="10:10">
      <c r="J114" s="46"/>
    </row>
    <row r="115" spans="10:10">
      <c r="J115" s="46"/>
    </row>
    <row r="116" spans="10:10">
      <c r="J116" s="46"/>
    </row>
    <row r="117" spans="10:10">
      <c r="J117" s="46"/>
    </row>
    <row r="118" spans="10:10">
      <c r="J118" s="46"/>
    </row>
    <row r="119" spans="10:10">
      <c r="J119" s="46"/>
    </row>
    <row r="120" spans="10:10">
      <c r="J120" s="46"/>
    </row>
    <row r="121" spans="10:10">
      <c r="J121" s="46"/>
    </row>
  </sheetData>
  <customSheetViews>
    <customSheetView guid="{25B55E2A-A76D-4326-A8B7-54F1B0567885}" scale="120" showGridLines="0" state="hidden" topLeftCell="A43">
      <selection activeCell="C18" sqref="C18"/>
      <pageMargins left="0.511811024" right="0.511811024" top="0.78740157499999996" bottom="0.78740157499999996" header="0.31496062000000002" footer="0.31496062000000002"/>
      <pageSetup paperSize="9" orientation="portrait" horizontalDpi="300" verticalDpi="300" r:id="rId1"/>
    </customSheetView>
  </customSheetViews>
  <mergeCells count="66">
    <mergeCell ref="C17:E17"/>
    <mergeCell ref="C25:E25"/>
    <mergeCell ref="C24:E24"/>
    <mergeCell ref="C33:E33"/>
    <mergeCell ref="C34:E34"/>
    <mergeCell ref="C28:E28"/>
    <mergeCell ref="C29:E29"/>
    <mergeCell ref="C30:E30"/>
    <mergeCell ref="C31:E31"/>
    <mergeCell ref="C22:E22"/>
    <mergeCell ref="C13:E13"/>
    <mergeCell ref="C14:E14"/>
    <mergeCell ref="C9:F9"/>
    <mergeCell ref="C15:E15"/>
    <mergeCell ref="C16:E16"/>
    <mergeCell ref="B6:I6"/>
    <mergeCell ref="C7:E8"/>
    <mergeCell ref="B2:B5"/>
    <mergeCell ref="H2:H4"/>
    <mergeCell ref="I2:I4"/>
    <mergeCell ref="C2:G5"/>
    <mergeCell ref="B7:B8"/>
    <mergeCell ref="F7:F8"/>
    <mergeCell ref="G7:G8"/>
    <mergeCell ref="H7:H8"/>
    <mergeCell ref="I7:I8"/>
    <mergeCell ref="C43:F43"/>
    <mergeCell ref="C47:E47"/>
    <mergeCell ref="C48:E48"/>
    <mergeCell ref="C37:E37"/>
    <mergeCell ref="C38:E38"/>
    <mergeCell ref="C40:E40"/>
    <mergeCell ref="C41:E41"/>
    <mergeCell ref="C56:E56"/>
    <mergeCell ref="C57:E57"/>
    <mergeCell ref="C58:E58"/>
    <mergeCell ref="C59:E59"/>
    <mergeCell ref="C49:E49"/>
    <mergeCell ref="C50:E50"/>
    <mergeCell ref="C53:E53"/>
    <mergeCell ref="C62:E62"/>
    <mergeCell ref="C61:E61"/>
    <mergeCell ref="C63:E63"/>
    <mergeCell ref="C64:E64"/>
    <mergeCell ref="C67:E67"/>
    <mergeCell ref="C68:E68"/>
    <mergeCell ref="C70:E70"/>
    <mergeCell ref="C71:E71"/>
    <mergeCell ref="C72:F72"/>
    <mergeCell ref="C76:E76"/>
    <mergeCell ref="C77:E77"/>
    <mergeCell ref="C78:E78"/>
    <mergeCell ref="C79:E79"/>
    <mergeCell ref="C82:E82"/>
    <mergeCell ref="C85:E85"/>
    <mergeCell ref="C86:E86"/>
    <mergeCell ref="C87:E87"/>
    <mergeCell ref="C88:E88"/>
    <mergeCell ref="C90:E90"/>
    <mergeCell ref="C91:E91"/>
    <mergeCell ref="C100:E100"/>
    <mergeCell ref="C92:E92"/>
    <mergeCell ref="C93:E93"/>
    <mergeCell ref="C96:E96"/>
    <mergeCell ref="C97:E97"/>
    <mergeCell ref="C99:E99"/>
  </mergeCells>
  <pageMargins left="0.511811024" right="0.511811024" top="0.78740157499999996" bottom="0.78740157499999996" header="0.31496062000000002" footer="0.31496062000000002"/>
  <pageSetup paperSize="9" orientation="portrait" horizontalDpi="300" verticalDpi="300" r:id="rId2"/>
  <drawing r:id="rId3"/>
</worksheet>
</file>

<file path=xl/worksheets/sheet2.xml><?xml version="1.0" encoding="utf-8"?>
<worksheet xmlns="http://schemas.openxmlformats.org/spreadsheetml/2006/main" xmlns:r="http://schemas.openxmlformats.org/officeDocument/2006/relationships">
  <dimension ref="B1:N116"/>
  <sheetViews>
    <sheetView showGridLines="0" tabSelected="1" view="pageBreakPreview" topLeftCell="A91" zoomScaleSheetLayoutView="100" workbookViewId="0">
      <selection activeCell="N116" sqref="N116"/>
    </sheetView>
  </sheetViews>
  <sheetFormatPr defaultColWidth="9.109375" defaultRowHeight="14.4"/>
  <cols>
    <col min="1" max="1" width="4.88671875" style="115" customWidth="1"/>
    <col min="2" max="2" width="7.109375" style="115" customWidth="1"/>
    <col min="3" max="3" width="7.88671875" style="115" customWidth="1"/>
    <col min="4" max="4" width="14.5546875" style="115" customWidth="1"/>
    <col min="5" max="5" width="44.88671875" style="115" customWidth="1"/>
    <col min="6" max="6" width="13.88671875" style="115" customWidth="1"/>
    <col min="7" max="7" width="12.6640625" style="115" customWidth="1"/>
    <col min="8" max="8" width="11.109375" style="115" customWidth="1"/>
    <col min="9" max="9" width="11.88671875" style="115" customWidth="1"/>
    <col min="10" max="10" width="10" style="115" customWidth="1"/>
    <col min="11" max="11" width="9.6640625" style="115" customWidth="1"/>
    <col min="12" max="12" width="15.33203125" style="115" customWidth="1"/>
    <col min="13" max="13" width="12.6640625" style="115" customWidth="1"/>
    <col min="14" max="14" width="19.109375" style="115" customWidth="1"/>
    <col min="15" max="16384" width="9.109375" style="115"/>
  </cols>
  <sheetData>
    <row r="1" spans="2:14" ht="55.05" customHeight="1">
      <c r="B1" s="329"/>
      <c r="C1" s="330"/>
      <c r="D1" s="330"/>
      <c r="E1" s="440" t="s">
        <v>20454</v>
      </c>
      <c r="F1" s="440"/>
      <c r="G1" s="440"/>
      <c r="H1" s="440"/>
      <c r="I1" s="440"/>
      <c r="J1" s="440"/>
      <c r="K1" s="440"/>
      <c r="L1" s="440"/>
      <c r="M1" s="440"/>
      <c r="N1" s="441"/>
    </row>
    <row r="2" spans="2:14" ht="20.25" customHeight="1">
      <c r="B2" s="444" t="s">
        <v>481</v>
      </c>
      <c r="C2" s="445"/>
      <c r="D2" s="323" t="s">
        <v>4090</v>
      </c>
      <c r="E2" s="324"/>
      <c r="F2" s="324"/>
      <c r="G2" s="324"/>
      <c r="H2" s="324"/>
      <c r="I2" s="324"/>
      <c r="J2" s="325"/>
      <c r="K2" s="326" t="s">
        <v>20453</v>
      </c>
      <c r="L2" s="327">
        <v>0.2223</v>
      </c>
      <c r="M2" s="327"/>
      <c r="N2" s="328"/>
    </row>
    <row r="3" spans="2:14" ht="29.25" customHeight="1">
      <c r="B3" s="442" t="s">
        <v>483</v>
      </c>
      <c r="C3" s="443"/>
      <c r="D3" s="271" t="s">
        <v>20452</v>
      </c>
      <c r="E3" s="144"/>
      <c r="F3" s="144"/>
      <c r="G3" s="144"/>
      <c r="H3" s="144"/>
      <c r="I3" s="437" t="s">
        <v>482</v>
      </c>
      <c r="J3" s="437"/>
      <c r="K3" s="437"/>
      <c r="L3" s="438" t="s">
        <v>493</v>
      </c>
      <c r="M3" s="438"/>
      <c r="N3" s="439"/>
    </row>
    <row r="4" spans="2:14" ht="16.5" customHeight="1">
      <c r="B4" s="239"/>
      <c r="C4" s="240"/>
      <c r="D4" s="240"/>
      <c r="E4" s="318"/>
      <c r="F4" s="318"/>
      <c r="G4" s="318"/>
      <c r="H4" s="318"/>
      <c r="I4" s="318"/>
      <c r="J4" s="319"/>
      <c r="K4" s="319"/>
      <c r="L4" s="320" t="s">
        <v>484</v>
      </c>
      <c r="M4" s="321"/>
      <c r="N4" s="322"/>
    </row>
    <row r="5" spans="2:14" ht="23.4" customHeight="1">
      <c r="B5" s="435" t="s">
        <v>132</v>
      </c>
      <c r="C5" s="436"/>
      <c r="D5" s="436"/>
      <c r="E5" s="436"/>
      <c r="F5" s="436"/>
      <c r="G5" s="436"/>
      <c r="H5" s="436"/>
      <c r="I5" s="436"/>
      <c r="J5" s="436"/>
      <c r="K5" s="436"/>
      <c r="L5" s="436"/>
      <c r="M5" s="436"/>
      <c r="N5" s="436"/>
    </row>
    <row r="6" spans="2:14" s="116" customFormat="1">
      <c r="B6" s="433" t="s">
        <v>175</v>
      </c>
      <c r="C6" s="424" t="s">
        <v>20455</v>
      </c>
      <c r="D6" s="424" t="s">
        <v>176</v>
      </c>
      <c r="E6" s="424" t="s">
        <v>177</v>
      </c>
      <c r="F6" s="424" t="s">
        <v>138</v>
      </c>
      <c r="G6" s="424" t="s">
        <v>178</v>
      </c>
      <c r="H6" s="424" t="s">
        <v>179</v>
      </c>
      <c r="I6" s="424" t="s">
        <v>180</v>
      </c>
      <c r="J6" s="422" t="s">
        <v>181</v>
      </c>
      <c r="K6" s="423"/>
      <c r="L6" s="422" t="s">
        <v>182</v>
      </c>
      <c r="M6" s="423"/>
      <c r="N6" s="431" t="s">
        <v>183</v>
      </c>
    </row>
    <row r="7" spans="2:14" s="116" customFormat="1">
      <c r="B7" s="434"/>
      <c r="C7" s="425"/>
      <c r="D7" s="425"/>
      <c r="E7" s="425"/>
      <c r="F7" s="425"/>
      <c r="G7" s="425"/>
      <c r="H7" s="425"/>
      <c r="I7" s="425"/>
      <c r="J7" s="380" t="s">
        <v>184</v>
      </c>
      <c r="K7" s="380" t="s">
        <v>185</v>
      </c>
      <c r="L7" s="380" t="s">
        <v>184</v>
      </c>
      <c r="M7" s="380" t="s">
        <v>185</v>
      </c>
      <c r="N7" s="432"/>
    </row>
    <row r="8" spans="2:14" s="117" customFormat="1" ht="17.25" customHeight="1">
      <c r="B8" s="211">
        <v>1</v>
      </c>
      <c r="C8" s="145"/>
      <c r="D8" s="146"/>
      <c r="E8" s="147" t="s">
        <v>186</v>
      </c>
      <c r="F8" s="146"/>
      <c r="G8" s="148"/>
      <c r="H8" s="148"/>
      <c r="I8" s="148"/>
      <c r="J8" s="148"/>
      <c r="K8" s="148"/>
      <c r="L8" s="149" t="str">
        <f>IF(D8="","",VLOOKUP(D8,'[1]SICRO MO'!$A$5:$F$103,6,FALSE))</f>
        <v/>
      </c>
      <c r="M8" s="149"/>
      <c r="N8" s="212">
        <f>N9+N49+N75+N82</f>
        <v>15657106.315584989</v>
      </c>
    </row>
    <row r="9" spans="2:14" s="117" customFormat="1" ht="17.25" customHeight="1">
      <c r="B9" s="213" t="s">
        <v>4</v>
      </c>
      <c r="C9" s="150"/>
      <c r="D9" s="151"/>
      <c r="E9" s="152" t="s">
        <v>84</v>
      </c>
      <c r="F9" s="151"/>
      <c r="G9" s="153"/>
      <c r="H9" s="153"/>
      <c r="I9" s="153"/>
      <c r="J9" s="153"/>
      <c r="K9" s="153"/>
      <c r="L9" s="154" t="str">
        <f>IF(D9="","",VLOOKUP(D9,'[1]SICRO MO'!$A$5:$F$103,6,FALSE))</f>
        <v/>
      </c>
      <c r="M9" s="154"/>
      <c r="N9" s="214">
        <f>N10+N30</f>
        <v>9381860.6500000004</v>
      </c>
    </row>
    <row r="10" spans="2:14" s="117" customFormat="1" ht="17.25" customHeight="1">
      <c r="B10" s="242" t="s">
        <v>5</v>
      </c>
      <c r="C10" s="243"/>
      <c r="D10" s="200"/>
      <c r="E10" s="176" t="s">
        <v>7</v>
      </c>
      <c r="F10" s="200"/>
      <c r="G10" s="201"/>
      <c r="H10" s="201"/>
      <c r="I10" s="201"/>
      <c r="J10" s="201"/>
      <c r="K10" s="201"/>
      <c r="L10" s="202" t="str">
        <f>IF(D10="","",VLOOKUP(D10,'[1]SICRO MO'!$A$5:$F$103,6,FALSE))</f>
        <v/>
      </c>
      <c r="M10" s="202"/>
      <c r="N10" s="235">
        <f>SUM(N12:N29)</f>
        <v>5858763.6900000004</v>
      </c>
    </row>
    <row r="11" spans="2:14" s="117" customFormat="1" ht="17.25" customHeight="1">
      <c r="B11" s="215"/>
      <c r="C11" s="155"/>
      <c r="D11" s="156"/>
      <c r="E11" s="253" t="s">
        <v>490</v>
      </c>
      <c r="F11" s="158"/>
      <c r="G11" s="159"/>
      <c r="H11" s="159"/>
      <c r="I11" s="159"/>
      <c r="J11" s="159"/>
      <c r="K11" s="159"/>
      <c r="L11" s="160"/>
      <c r="M11" s="160"/>
      <c r="N11" s="216"/>
    </row>
    <row r="12" spans="2:14" ht="17.25" customHeight="1">
      <c r="B12" s="217"/>
      <c r="C12" s="162" t="s">
        <v>92</v>
      </c>
      <c r="D12" s="164" t="s">
        <v>187</v>
      </c>
      <c r="E12" s="161" t="str">
        <f>VLOOKUP(D12,'CUSTOS SICRO_SINAPI'!A:D,2,FALSE)</f>
        <v>Engenheiro supervisor</v>
      </c>
      <c r="F12" s="164" t="s">
        <v>49</v>
      </c>
      <c r="G12" s="165">
        <v>2</v>
      </c>
      <c r="H12" s="254">
        <v>50</v>
      </c>
      <c r="I12" s="165">
        <f>G12*H12</f>
        <v>100</v>
      </c>
      <c r="J12" s="165" t="s">
        <v>410</v>
      </c>
      <c r="K12" s="165" t="s">
        <v>410</v>
      </c>
      <c r="L12" s="166">
        <f>VLOOKUP(D12,'CUSTOS SICRO_SINAPI'!A:D,4,FALSE)</f>
        <v>21625.216700000001</v>
      </c>
      <c r="M12" s="166"/>
      <c r="N12" s="218">
        <f>TRUNC(I12*L12,2)</f>
        <v>2162521.67</v>
      </c>
    </row>
    <row r="13" spans="2:14" ht="17.25" customHeight="1">
      <c r="B13" s="217"/>
      <c r="C13" s="162" t="s">
        <v>92</v>
      </c>
      <c r="D13" s="164" t="s">
        <v>189</v>
      </c>
      <c r="E13" s="161" t="str">
        <f>VLOOKUP(D13,'CUSTOS SICRO_SINAPI'!A:D,2,FALSE)</f>
        <v>Secretária</v>
      </c>
      <c r="F13" s="164" t="s">
        <v>49</v>
      </c>
      <c r="G13" s="165">
        <v>1</v>
      </c>
      <c r="H13" s="254">
        <v>50</v>
      </c>
      <c r="I13" s="165">
        <f>G13*H13</f>
        <v>50</v>
      </c>
      <c r="J13" s="165" t="s">
        <v>410</v>
      </c>
      <c r="K13" s="165" t="s">
        <v>410</v>
      </c>
      <c r="L13" s="166">
        <f>VLOOKUP(D13,'CUSTOS SICRO_SINAPI'!A:D,4,FALSE)</f>
        <v>5289.9621999999999</v>
      </c>
      <c r="M13" s="166"/>
      <c r="N13" s="218">
        <f>TRUNC(I13*L13,2)</f>
        <v>264498.11</v>
      </c>
    </row>
    <row r="14" spans="2:14" ht="17.25" customHeight="1">
      <c r="B14" s="217"/>
      <c r="C14" s="162" t="s">
        <v>92</v>
      </c>
      <c r="D14" s="164" t="s">
        <v>349</v>
      </c>
      <c r="E14" s="161" t="str">
        <f>VLOOKUP(D14,'CUSTOS SICRO_SINAPI'!A:D,2,FALSE)</f>
        <v>Motorista de veículo leve - mensalista</v>
      </c>
      <c r="F14" s="164" t="s">
        <v>49</v>
      </c>
      <c r="G14" s="165">
        <v>1</v>
      </c>
      <c r="H14" s="254">
        <v>50</v>
      </c>
      <c r="I14" s="165">
        <f>G14*H14</f>
        <v>50</v>
      </c>
      <c r="J14" s="165" t="s">
        <v>410</v>
      </c>
      <c r="K14" s="165" t="s">
        <v>410</v>
      </c>
      <c r="L14" s="166">
        <f>VLOOKUP(D14,'CUSTOS SICRO_SINAPI'!A:D,4,FALSE)</f>
        <v>4147.4620000000004</v>
      </c>
      <c r="M14" s="166"/>
      <c r="N14" s="218">
        <f>TRUNC(I14*L14,2)</f>
        <v>207373.1</v>
      </c>
    </row>
    <row r="15" spans="2:14" ht="17.25" customHeight="1">
      <c r="B15" s="217"/>
      <c r="C15" s="162"/>
      <c r="D15" s="164"/>
      <c r="E15" s="253" t="s">
        <v>491</v>
      </c>
      <c r="F15" s="164"/>
      <c r="G15" s="165"/>
      <c r="H15" s="165"/>
      <c r="I15" s="165"/>
      <c r="J15" s="165"/>
      <c r="K15" s="165"/>
      <c r="L15" s="166"/>
      <c r="M15" s="166"/>
      <c r="N15" s="218"/>
    </row>
    <row r="16" spans="2:14" ht="17.25" customHeight="1">
      <c r="B16" s="217"/>
      <c r="C16" s="162" t="s">
        <v>92</v>
      </c>
      <c r="D16" s="164" t="s">
        <v>346</v>
      </c>
      <c r="E16" s="161" t="str">
        <f>VLOOKUP(D16,'CUSTOS SICRO_SINAPI'!A:D,2,FALSE)</f>
        <v>Engenheiro auxiliar</v>
      </c>
      <c r="F16" s="164" t="s">
        <v>49</v>
      </c>
      <c r="G16" s="165">
        <v>2</v>
      </c>
      <c r="H16" s="254">
        <v>45</v>
      </c>
      <c r="I16" s="165">
        <f t="shared" ref="I16:I28" si="0">G16*H16</f>
        <v>90</v>
      </c>
      <c r="J16" s="165" t="s">
        <v>410</v>
      </c>
      <c r="K16" s="165" t="s">
        <v>410</v>
      </c>
      <c r="L16" s="166">
        <f>VLOOKUP(D16,'CUSTOS SICRO_SINAPI'!A:D,4,FALSE)</f>
        <v>19050.0566</v>
      </c>
      <c r="M16" s="166"/>
      <c r="N16" s="218">
        <f t="shared" ref="N16:N28" si="1">TRUNC(I16*L16,2)</f>
        <v>1714505.09</v>
      </c>
    </row>
    <row r="17" spans="2:14" ht="17.25" customHeight="1">
      <c r="B17" s="217"/>
      <c r="C17" s="162"/>
      <c r="D17" s="164"/>
      <c r="E17" s="253" t="s">
        <v>489</v>
      </c>
      <c r="F17" s="164"/>
      <c r="G17" s="165"/>
      <c r="H17" s="165"/>
      <c r="I17" s="165"/>
      <c r="J17" s="165"/>
      <c r="K17" s="165"/>
      <c r="L17" s="166"/>
      <c r="M17" s="166"/>
      <c r="N17" s="218"/>
    </row>
    <row r="18" spans="2:14" ht="17.25" customHeight="1">
      <c r="B18" s="217"/>
      <c r="C18" s="162" t="s">
        <v>92</v>
      </c>
      <c r="D18" s="164" t="s">
        <v>302</v>
      </c>
      <c r="E18" s="161" t="str">
        <f>VLOOKUP(D18,'CUSTOS SICRO_SINAPI'!A:D,2,FALSE)</f>
        <v>Auxiliar técnico</v>
      </c>
      <c r="F18" s="164" t="s">
        <v>49</v>
      </c>
      <c r="G18" s="165">
        <v>2</v>
      </c>
      <c r="H18" s="254">
        <v>23</v>
      </c>
      <c r="I18" s="165">
        <f t="shared" ref="I18" si="2">G18*H18</f>
        <v>46</v>
      </c>
      <c r="J18" s="165" t="s">
        <v>410</v>
      </c>
      <c r="K18" s="165" t="s">
        <v>410</v>
      </c>
      <c r="L18" s="166">
        <f>VLOOKUP(D18,'CUSTOS SICRO_SINAPI'!A:D,4,FALSE)</f>
        <v>3598.6376</v>
      </c>
      <c r="M18" s="166"/>
      <c r="N18" s="218">
        <f t="shared" ref="N18" si="3">TRUNC(I18*L18,2)</f>
        <v>165537.32</v>
      </c>
    </row>
    <row r="19" spans="2:14" ht="17.25" customHeight="1">
      <c r="B19" s="217"/>
      <c r="C19" s="162"/>
      <c r="D19" s="164"/>
      <c r="E19" s="253" t="s">
        <v>488</v>
      </c>
      <c r="F19" s="164"/>
      <c r="G19" s="165"/>
      <c r="H19" s="165"/>
      <c r="I19" s="165"/>
      <c r="J19" s="165"/>
      <c r="K19" s="165"/>
      <c r="L19" s="166"/>
      <c r="M19" s="166"/>
      <c r="N19" s="218"/>
    </row>
    <row r="20" spans="2:14" ht="17.25" customHeight="1">
      <c r="B20" s="217"/>
      <c r="C20" s="162" t="s">
        <v>92</v>
      </c>
      <c r="D20" s="164" t="s">
        <v>302</v>
      </c>
      <c r="E20" s="161" t="str">
        <f>VLOOKUP(D20,'CUSTOS SICRO_SINAPI'!A:D,2,FALSE)</f>
        <v>Auxiliar técnico</v>
      </c>
      <c r="F20" s="164" t="s">
        <v>49</v>
      </c>
      <c r="G20" s="165">
        <v>1</v>
      </c>
      <c r="H20" s="254">
        <v>28</v>
      </c>
      <c r="I20" s="165">
        <f t="shared" ref="I20" si="4">G20*H20</f>
        <v>28</v>
      </c>
      <c r="J20" s="165" t="s">
        <v>410</v>
      </c>
      <c r="K20" s="165" t="s">
        <v>410</v>
      </c>
      <c r="L20" s="166">
        <f>VLOOKUP(D20,'CUSTOS SICRO_SINAPI'!A:D,4,FALSE)</f>
        <v>3598.6376</v>
      </c>
      <c r="M20" s="166"/>
      <c r="N20" s="218">
        <f t="shared" ref="N20" si="5">TRUNC(I20*L20,2)</f>
        <v>100761.85</v>
      </c>
    </row>
    <row r="21" spans="2:14" ht="17.25" customHeight="1">
      <c r="B21" s="217"/>
      <c r="C21" s="162"/>
      <c r="D21" s="164"/>
      <c r="E21" s="253" t="s">
        <v>465</v>
      </c>
      <c r="F21" s="164"/>
      <c r="G21" s="165"/>
      <c r="H21" s="165"/>
      <c r="I21" s="165"/>
      <c r="J21" s="165"/>
      <c r="K21" s="165"/>
      <c r="L21" s="166"/>
      <c r="M21" s="166"/>
      <c r="N21" s="218"/>
    </row>
    <row r="22" spans="2:14" ht="17.25" customHeight="1">
      <c r="B22" s="217"/>
      <c r="C22" s="162" t="s">
        <v>92</v>
      </c>
      <c r="D22" s="164" t="s">
        <v>302</v>
      </c>
      <c r="E22" s="161" t="str">
        <f>VLOOKUP(D22,'CUSTOS SICRO_SINAPI'!A:D,2,FALSE)</f>
        <v>Auxiliar técnico</v>
      </c>
      <c r="F22" s="164" t="s">
        <v>49</v>
      </c>
      <c r="G22" s="165">
        <v>2</v>
      </c>
      <c r="H22" s="254">
        <v>20</v>
      </c>
      <c r="I22" s="165">
        <f t="shared" si="0"/>
        <v>40</v>
      </c>
      <c r="J22" s="165" t="s">
        <v>410</v>
      </c>
      <c r="K22" s="165" t="s">
        <v>410</v>
      </c>
      <c r="L22" s="166">
        <f>VLOOKUP(D22,'CUSTOS SICRO_SINAPI'!A:D,4,FALSE)</f>
        <v>3598.6376</v>
      </c>
      <c r="M22" s="166"/>
      <c r="N22" s="218">
        <f t="shared" si="1"/>
        <v>143945.5</v>
      </c>
    </row>
    <row r="23" spans="2:14" ht="17.25" customHeight="1">
      <c r="B23" s="217"/>
      <c r="C23" s="162"/>
      <c r="D23" s="164"/>
      <c r="E23" s="253" t="s">
        <v>460</v>
      </c>
      <c r="F23" s="164"/>
      <c r="G23" s="165"/>
      <c r="H23" s="165"/>
      <c r="I23" s="165"/>
      <c r="J23" s="165"/>
      <c r="K23" s="165"/>
      <c r="L23" s="166"/>
      <c r="M23" s="166"/>
      <c r="N23" s="218"/>
    </row>
    <row r="24" spans="2:14" ht="17.25" customHeight="1">
      <c r="B24" s="217"/>
      <c r="C24" s="162" t="s">
        <v>92</v>
      </c>
      <c r="D24" s="164" t="s">
        <v>302</v>
      </c>
      <c r="E24" s="161" t="str">
        <f>VLOOKUP(D24,'CUSTOS SICRO_SINAPI'!A:D,2,FALSE)</f>
        <v>Auxiliar técnico</v>
      </c>
      <c r="F24" s="164" t="s">
        <v>49</v>
      </c>
      <c r="G24" s="165">
        <v>1</v>
      </c>
      <c r="H24" s="254">
        <v>25</v>
      </c>
      <c r="I24" s="165">
        <f t="shared" ref="I24" si="6">G24*H24</f>
        <v>25</v>
      </c>
      <c r="J24" s="165" t="s">
        <v>410</v>
      </c>
      <c r="K24" s="165" t="s">
        <v>410</v>
      </c>
      <c r="L24" s="166">
        <f>VLOOKUP(D24,'CUSTOS SICRO_SINAPI'!A:D,4,FALSE)</f>
        <v>3598.6376</v>
      </c>
      <c r="M24" s="166"/>
      <c r="N24" s="218">
        <f t="shared" ref="N24" si="7">TRUNC(I24*L24,2)</f>
        <v>89965.94</v>
      </c>
    </row>
    <row r="25" spans="2:14" ht="17.25" customHeight="1">
      <c r="B25" s="217"/>
      <c r="C25" s="162"/>
      <c r="D25" s="164"/>
      <c r="E25" s="253" t="s">
        <v>492</v>
      </c>
      <c r="F25" s="164"/>
      <c r="G25" s="165"/>
      <c r="H25" s="165"/>
      <c r="I25" s="165"/>
      <c r="J25" s="165"/>
      <c r="K25" s="165"/>
      <c r="L25" s="166"/>
      <c r="M25" s="166"/>
      <c r="N25" s="218"/>
    </row>
    <row r="26" spans="2:14" ht="17.25" customHeight="1">
      <c r="B26" s="217"/>
      <c r="C26" s="162" t="s">
        <v>92</v>
      </c>
      <c r="D26" s="164" t="s">
        <v>247</v>
      </c>
      <c r="E26" s="161" t="str">
        <f>VLOOKUP(D26,'CUSTOS SICRO_SINAPI'!A:D,2,FALSE)</f>
        <v>Encarregado geral</v>
      </c>
      <c r="F26" s="164" t="s">
        <v>49</v>
      </c>
      <c r="G26" s="165">
        <v>2</v>
      </c>
      <c r="H26" s="254">
        <v>45</v>
      </c>
      <c r="I26" s="165">
        <f t="shared" si="0"/>
        <v>90</v>
      </c>
      <c r="J26" s="165" t="s">
        <v>410</v>
      </c>
      <c r="K26" s="165" t="s">
        <v>410</v>
      </c>
      <c r="L26" s="166">
        <f>VLOOKUP(D26,'CUSTOS SICRO_SINAPI'!A:D,4,FALSE)</f>
        <v>10785.454299999999</v>
      </c>
      <c r="M26" s="166"/>
      <c r="N26" s="218">
        <f t="shared" si="1"/>
        <v>970690.88</v>
      </c>
    </row>
    <row r="27" spans="2:14" ht="17.25" customHeight="1">
      <c r="B27" s="217"/>
      <c r="C27" s="162"/>
      <c r="D27" s="164"/>
      <c r="E27" s="253" t="s">
        <v>466</v>
      </c>
      <c r="F27" s="164"/>
      <c r="G27" s="165"/>
      <c r="H27" s="165"/>
      <c r="I27" s="165"/>
      <c r="J27" s="165"/>
      <c r="K27" s="165"/>
      <c r="L27" s="166"/>
      <c r="M27" s="166"/>
      <c r="N27" s="218"/>
    </row>
    <row r="28" spans="2:14" ht="17.25" customHeight="1">
      <c r="B28" s="217"/>
      <c r="C28" s="162" t="s">
        <v>92</v>
      </c>
      <c r="D28" s="164" t="s">
        <v>298</v>
      </c>
      <c r="E28" s="161" t="str">
        <f>VLOOKUP(D28,'CUSTOS SICRO_SINAPI'!A:D,2,FALSE)</f>
        <v>Técnico de meio ambiente</v>
      </c>
      <c r="F28" s="164" t="s">
        <v>49</v>
      </c>
      <c r="G28" s="165">
        <v>1</v>
      </c>
      <c r="H28" s="254">
        <v>6</v>
      </c>
      <c r="I28" s="165">
        <f t="shared" si="0"/>
        <v>6</v>
      </c>
      <c r="J28" s="165" t="s">
        <v>410</v>
      </c>
      <c r="K28" s="165" t="s">
        <v>410</v>
      </c>
      <c r="L28" s="166">
        <f>VLOOKUP(D28,'CUSTOS SICRO_SINAPI'!A:D,4,FALSE)</f>
        <v>6494.0398999999998</v>
      </c>
      <c r="M28" s="166"/>
      <c r="N28" s="218">
        <f t="shared" si="1"/>
        <v>38964.230000000003</v>
      </c>
    </row>
    <row r="29" spans="2:14" ht="17.25" customHeight="1">
      <c r="B29" s="217"/>
      <c r="C29" s="161"/>
      <c r="D29" s="164"/>
      <c r="E29" s="161"/>
      <c r="F29" s="164"/>
      <c r="G29" s="165"/>
      <c r="H29" s="165"/>
      <c r="I29" s="165"/>
      <c r="J29" s="165"/>
      <c r="K29" s="165"/>
      <c r="L29" s="166"/>
      <c r="M29" s="166"/>
      <c r="N29" s="218"/>
    </row>
    <row r="30" spans="2:14" s="117" customFormat="1" ht="17.25" customHeight="1">
      <c r="B30" s="219" t="s">
        <v>6</v>
      </c>
      <c r="C30" s="167"/>
      <c r="D30" s="168"/>
      <c r="E30" s="169" t="s">
        <v>21</v>
      </c>
      <c r="F30" s="168"/>
      <c r="G30" s="170"/>
      <c r="H30" s="170"/>
      <c r="I30" s="170"/>
      <c r="J30" s="170"/>
      <c r="K30" s="170"/>
      <c r="L30" s="171"/>
      <c r="M30" s="171"/>
      <c r="N30" s="220">
        <f>SUM(N32:N48)</f>
        <v>3523096.9600000004</v>
      </c>
    </row>
    <row r="31" spans="2:14" s="117" customFormat="1" ht="17.25" customHeight="1">
      <c r="B31" s="219" t="s">
        <v>449</v>
      </c>
      <c r="C31" s="167"/>
      <c r="D31" s="168"/>
      <c r="E31" s="169" t="s">
        <v>451</v>
      </c>
      <c r="F31" s="168"/>
      <c r="G31" s="170"/>
      <c r="H31" s="170"/>
      <c r="I31" s="170"/>
      <c r="J31" s="170"/>
      <c r="K31" s="170"/>
      <c r="L31" s="171"/>
      <c r="M31" s="171"/>
      <c r="N31" s="220"/>
    </row>
    <row r="32" spans="2:14" ht="17.25" customHeight="1">
      <c r="B32" s="217"/>
      <c r="C32" s="162" t="s">
        <v>92</v>
      </c>
      <c r="D32" s="163" t="s">
        <v>289</v>
      </c>
      <c r="E32" s="161" t="str">
        <f>VLOOKUP(D32,'CUSTOS SICRO_SINAPI'!A:D,2,FALSE)</f>
        <v>Chefe do setor administrativo</v>
      </c>
      <c r="F32" s="164" t="s">
        <v>49</v>
      </c>
      <c r="G32" s="165">
        <v>1</v>
      </c>
      <c r="H32" s="254">
        <v>45</v>
      </c>
      <c r="I32" s="165">
        <f t="shared" ref="I32" si="8">G32*H32</f>
        <v>45</v>
      </c>
      <c r="J32" s="165" t="s">
        <v>410</v>
      </c>
      <c r="K32" s="165" t="s">
        <v>410</v>
      </c>
      <c r="L32" s="166">
        <f>VLOOKUP(D32,'CUSTOS SICRO_SINAPI'!A:D,4,FALSE)</f>
        <v>7185.3571000000002</v>
      </c>
      <c r="M32" s="166"/>
      <c r="N32" s="218">
        <f>TRUNC(I32*L32,2)</f>
        <v>323341.06</v>
      </c>
    </row>
    <row r="33" spans="2:14" ht="17.25" customHeight="1">
      <c r="B33" s="217"/>
      <c r="C33" s="162" t="s">
        <v>92</v>
      </c>
      <c r="D33" s="163" t="s">
        <v>190</v>
      </c>
      <c r="E33" s="161" t="str">
        <f>VLOOKUP(D33,'CUSTOS SICRO_SINAPI'!A:D,2,FALSE)</f>
        <v>Auxiliar administrativo</v>
      </c>
      <c r="F33" s="164" t="s">
        <v>49</v>
      </c>
      <c r="G33" s="165">
        <v>1</v>
      </c>
      <c r="H33" s="254">
        <v>45</v>
      </c>
      <c r="I33" s="165">
        <f>G33*H33</f>
        <v>45</v>
      </c>
      <c r="J33" s="165" t="s">
        <v>410</v>
      </c>
      <c r="K33" s="165" t="s">
        <v>410</v>
      </c>
      <c r="L33" s="166">
        <f>VLOOKUP(D33,'CUSTOS SICRO_SINAPI'!A:D,4,FALSE)</f>
        <v>3804.4425000000001</v>
      </c>
      <c r="M33" s="166"/>
      <c r="N33" s="218">
        <f>TRUNC(I33*L33,2)</f>
        <v>171199.91</v>
      </c>
    </row>
    <row r="34" spans="2:14" ht="17.25" customHeight="1">
      <c r="B34" s="217"/>
      <c r="C34" s="162" t="s">
        <v>92</v>
      </c>
      <c r="D34" s="163" t="s">
        <v>349</v>
      </c>
      <c r="E34" s="161" t="str">
        <f>VLOOKUP(D34,'CUSTOS SICRO_SINAPI'!A:D,2,FALSE)</f>
        <v>Motorista de veículo leve - mensalista</v>
      </c>
      <c r="F34" s="164" t="s">
        <v>49</v>
      </c>
      <c r="G34" s="165">
        <v>1</v>
      </c>
      <c r="H34" s="254">
        <v>45</v>
      </c>
      <c r="I34" s="165">
        <f>G34*H34</f>
        <v>45</v>
      </c>
      <c r="J34" s="165" t="s">
        <v>410</v>
      </c>
      <c r="K34" s="165" t="s">
        <v>410</v>
      </c>
      <c r="L34" s="166">
        <f>VLOOKUP(D34,'CUSTOS SICRO_SINAPI'!A:D,4,FALSE)</f>
        <v>4147.4620000000004</v>
      </c>
      <c r="M34" s="166"/>
      <c r="N34" s="218">
        <f>TRUNC(I34*L34,2)</f>
        <v>186635.79</v>
      </c>
    </row>
    <row r="35" spans="2:14" ht="17.25" customHeight="1">
      <c r="B35" s="217"/>
      <c r="C35" s="162" t="s">
        <v>92</v>
      </c>
      <c r="D35" s="163" t="s">
        <v>297</v>
      </c>
      <c r="E35" s="161" t="str">
        <f>VLOOKUP(D35,'CUSTOS SICRO_SINAPI'!A:D,2,FALSE)</f>
        <v>Porteiro</v>
      </c>
      <c r="F35" s="164" t="s">
        <v>49</v>
      </c>
      <c r="G35" s="165">
        <v>2</v>
      </c>
      <c r="H35" s="254">
        <v>45</v>
      </c>
      <c r="I35" s="165">
        <f>G35*H35</f>
        <v>90</v>
      </c>
      <c r="J35" s="165" t="s">
        <v>410</v>
      </c>
      <c r="K35" s="165" t="s">
        <v>410</v>
      </c>
      <c r="L35" s="166">
        <f>VLOOKUP(D35,'CUSTOS SICRO_SINAPI'!A:D,4,FALSE)</f>
        <v>3675.5744</v>
      </c>
      <c r="M35" s="166"/>
      <c r="N35" s="218">
        <f>TRUNC(I35*L35,2)</f>
        <v>330801.69</v>
      </c>
    </row>
    <row r="36" spans="2:14" ht="17.25" customHeight="1">
      <c r="B36" s="217"/>
      <c r="C36" s="162" t="s">
        <v>92</v>
      </c>
      <c r="D36" s="163" t="s">
        <v>238</v>
      </c>
      <c r="E36" s="161" t="str">
        <f>VLOOKUP(D36,'CUSTOS SICRO_SINAPI'!A:D,2,FALSE)</f>
        <v>Vigia</v>
      </c>
      <c r="F36" s="164" t="s">
        <v>49</v>
      </c>
      <c r="G36" s="165">
        <v>2</v>
      </c>
      <c r="H36" s="254">
        <v>45</v>
      </c>
      <c r="I36" s="165">
        <f>G36*H36</f>
        <v>90</v>
      </c>
      <c r="J36" s="165" t="s">
        <v>410</v>
      </c>
      <c r="K36" s="165" t="s">
        <v>410</v>
      </c>
      <c r="L36" s="166">
        <f>VLOOKUP(D36,'CUSTOS SICRO_SINAPI'!A:D,4,FALSE)</f>
        <v>3970.8184000000001</v>
      </c>
      <c r="M36" s="166"/>
      <c r="N36" s="218">
        <f>TRUNC(I36*L36,2)</f>
        <v>357373.65</v>
      </c>
    </row>
    <row r="37" spans="2:14" ht="17.25" customHeight="1">
      <c r="B37" s="217"/>
      <c r="C37" s="162" t="s">
        <v>92</v>
      </c>
      <c r="D37" s="163" t="s">
        <v>191</v>
      </c>
      <c r="E37" s="161" t="str">
        <f>VLOOKUP(D37,'CUSTOS SICRO_SINAPI'!A:D,2,FALSE)</f>
        <v>Faxineiro</v>
      </c>
      <c r="F37" s="164" t="s">
        <v>49</v>
      </c>
      <c r="G37" s="165">
        <v>1</v>
      </c>
      <c r="H37" s="254">
        <v>45</v>
      </c>
      <c r="I37" s="165">
        <f t="shared" ref="I37" si="9">G37*H37</f>
        <v>45</v>
      </c>
      <c r="J37" s="165" t="s">
        <v>410</v>
      </c>
      <c r="K37" s="165" t="s">
        <v>410</v>
      </c>
      <c r="L37" s="166">
        <f>VLOOKUP(D37,'CUSTOS SICRO_SINAPI'!A:D,4,FALSE)</f>
        <v>3222.1806000000001</v>
      </c>
      <c r="M37" s="166"/>
      <c r="N37" s="218">
        <f t="shared" ref="N37" si="10">TRUNC(I37*L37,2)</f>
        <v>144998.12</v>
      </c>
    </row>
    <row r="38" spans="2:14" s="117" customFormat="1" ht="17.25" customHeight="1">
      <c r="B38" s="219" t="s">
        <v>450</v>
      </c>
      <c r="C38" s="167"/>
      <c r="D38" s="168"/>
      <c r="E38" s="169" t="s">
        <v>454</v>
      </c>
      <c r="F38" s="168"/>
      <c r="G38" s="170"/>
      <c r="H38" s="170"/>
      <c r="I38" s="170"/>
      <c r="J38" s="170"/>
      <c r="K38" s="170"/>
      <c r="L38" s="171"/>
      <c r="M38" s="171"/>
      <c r="N38" s="220"/>
    </row>
    <row r="39" spans="2:14" ht="17.25" customHeight="1">
      <c r="B39" s="217"/>
      <c r="C39" s="162" t="s">
        <v>92</v>
      </c>
      <c r="D39" s="163" t="s">
        <v>190</v>
      </c>
      <c r="E39" s="161" t="str">
        <f>VLOOKUP(D39,'CUSTOS SICRO_SINAPI'!A:D,2,FALSE)</f>
        <v>Auxiliar administrativo</v>
      </c>
      <c r="F39" s="164" t="s">
        <v>49</v>
      </c>
      <c r="G39" s="165">
        <v>1</v>
      </c>
      <c r="H39" s="254">
        <v>45</v>
      </c>
      <c r="I39" s="165">
        <f>G39*H39</f>
        <v>45</v>
      </c>
      <c r="J39" s="165" t="s">
        <v>410</v>
      </c>
      <c r="K39" s="165" t="s">
        <v>410</v>
      </c>
      <c r="L39" s="166">
        <f>VLOOKUP(D39,'CUSTOS SICRO_SINAPI'!A:D,4,FALSE)</f>
        <v>3804.4425000000001</v>
      </c>
      <c r="M39" s="166"/>
      <c r="N39" s="218">
        <f>TRUNC(I39*L39,2)</f>
        <v>171199.91</v>
      </c>
    </row>
    <row r="40" spans="2:14" ht="17.25" customHeight="1">
      <c r="B40" s="217"/>
      <c r="C40" s="162" t="s">
        <v>92</v>
      </c>
      <c r="D40" s="163" t="s">
        <v>297</v>
      </c>
      <c r="E40" s="161" t="str">
        <f>VLOOKUP(D40,'CUSTOS SICRO_SINAPI'!A:D,2,FALSE)</f>
        <v>Porteiro</v>
      </c>
      <c r="F40" s="164" t="s">
        <v>49</v>
      </c>
      <c r="G40" s="165">
        <v>2</v>
      </c>
      <c r="H40" s="254">
        <v>45</v>
      </c>
      <c r="I40" s="165">
        <f t="shared" ref="I40:I47" si="11">G40*H40</f>
        <v>90</v>
      </c>
      <c r="J40" s="165" t="s">
        <v>410</v>
      </c>
      <c r="K40" s="165" t="s">
        <v>410</v>
      </c>
      <c r="L40" s="166">
        <f>VLOOKUP(D40,'CUSTOS SICRO_SINAPI'!A:D,4,FALSE)</f>
        <v>3675.5744</v>
      </c>
      <c r="M40" s="166"/>
      <c r="N40" s="218">
        <f t="shared" ref="N40:N47" si="12">TRUNC(I40*L40,2)</f>
        <v>330801.69</v>
      </c>
    </row>
    <row r="41" spans="2:14" ht="17.25" customHeight="1">
      <c r="B41" s="217"/>
      <c r="C41" s="162" t="s">
        <v>92</v>
      </c>
      <c r="D41" s="163" t="s">
        <v>238</v>
      </c>
      <c r="E41" s="161" t="str">
        <f>VLOOKUP(D41,'CUSTOS SICRO_SINAPI'!A:D,2,FALSE)</f>
        <v>Vigia</v>
      </c>
      <c r="F41" s="164" t="s">
        <v>49</v>
      </c>
      <c r="G41" s="165">
        <v>2</v>
      </c>
      <c r="H41" s="254">
        <v>45</v>
      </c>
      <c r="I41" s="165">
        <f t="shared" si="11"/>
        <v>90</v>
      </c>
      <c r="J41" s="165" t="s">
        <v>410</v>
      </c>
      <c r="K41" s="165" t="s">
        <v>410</v>
      </c>
      <c r="L41" s="166">
        <f>VLOOKUP(D41,'CUSTOS SICRO_SINAPI'!A:D,4,FALSE)</f>
        <v>3970.8184000000001</v>
      </c>
      <c r="M41" s="166"/>
      <c r="N41" s="218">
        <f t="shared" si="12"/>
        <v>357373.65</v>
      </c>
    </row>
    <row r="42" spans="2:14" ht="17.25" customHeight="1">
      <c r="B42" s="217"/>
      <c r="C42" s="162" t="s">
        <v>92</v>
      </c>
      <c r="D42" s="163" t="s">
        <v>191</v>
      </c>
      <c r="E42" s="161" t="str">
        <f>VLOOKUP(D42,'CUSTOS SICRO_SINAPI'!A:D,2,FALSE)</f>
        <v>Faxineiro</v>
      </c>
      <c r="F42" s="164" t="s">
        <v>49</v>
      </c>
      <c r="G42" s="165">
        <v>1</v>
      </c>
      <c r="H42" s="254">
        <v>45</v>
      </c>
      <c r="I42" s="165">
        <f>G42*H42</f>
        <v>45</v>
      </c>
      <c r="J42" s="165" t="s">
        <v>410</v>
      </c>
      <c r="K42" s="165" t="s">
        <v>410</v>
      </c>
      <c r="L42" s="166">
        <f>VLOOKUP(D42,'CUSTOS SICRO_SINAPI'!A:D,4,FALSE)</f>
        <v>3222.1806000000001</v>
      </c>
      <c r="M42" s="166"/>
      <c r="N42" s="218">
        <f>TRUNC(I42*L42,2)</f>
        <v>144998.12</v>
      </c>
    </row>
    <row r="43" spans="2:14" s="117" customFormat="1" ht="17.25" customHeight="1">
      <c r="B43" s="219" t="s">
        <v>452</v>
      </c>
      <c r="C43" s="167"/>
      <c r="D43" s="168"/>
      <c r="E43" s="169" t="s">
        <v>455</v>
      </c>
      <c r="F43" s="168"/>
      <c r="G43" s="170"/>
      <c r="H43" s="170"/>
      <c r="I43" s="170"/>
      <c r="J43" s="170"/>
      <c r="K43" s="170"/>
      <c r="L43" s="171"/>
      <c r="M43" s="171"/>
      <c r="N43" s="220"/>
    </row>
    <row r="44" spans="2:14" ht="17.25" customHeight="1">
      <c r="B44" s="217"/>
      <c r="C44" s="162" t="s">
        <v>92</v>
      </c>
      <c r="D44" s="163" t="s">
        <v>190</v>
      </c>
      <c r="E44" s="161" t="str">
        <f>VLOOKUP(D44,'CUSTOS SICRO_SINAPI'!A:D,2,FALSE)</f>
        <v>Auxiliar administrativo</v>
      </c>
      <c r="F44" s="164" t="s">
        <v>49</v>
      </c>
      <c r="G44" s="165">
        <v>1</v>
      </c>
      <c r="H44" s="254">
        <v>45</v>
      </c>
      <c r="I44" s="165">
        <f>G44*H44</f>
        <v>45</v>
      </c>
      <c r="J44" s="165" t="s">
        <v>410</v>
      </c>
      <c r="K44" s="165" t="s">
        <v>410</v>
      </c>
      <c r="L44" s="166">
        <f>VLOOKUP(D44,'CUSTOS SICRO_SINAPI'!A:D,4,FALSE)</f>
        <v>3804.4425000000001</v>
      </c>
      <c r="M44" s="166"/>
      <c r="N44" s="218">
        <f>TRUNC(I44*L44,2)</f>
        <v>171199.91</v>
      </c>
    </row>
    <row r="45" spans="2:14" ht="17.25" customHeight="1">
      <c r="B45" s="217"/>
      <c r="C45" s="162" t="s">
        <v>92</v>
      </c>
      <c r="D45" s="163" t="s">
        <v>297</v>
      </c>
      <c r="E45" s="161" t="str">
        <f>VLOOKUP(D45,'CUSTOS SICRO_SINAPI'!A:D,2,FALSE)</f>
        <v>Porteiro</v>
      </c>
      <c r="F45" s="164" t="s">
        <v>49</v>
      </c>
      <c r="G45" s="165">
        <v>2</v>
      </c>
      <c r="H45" s="254">
        <v>45</v>
      </c>
      <c r="I45" s="165">
        <f t="shared" si="11"/>
        <v>90</v>
      </c>
      <c r="J45" s="165" t="s">
        <v>410</v>
      </c>
      <c r="K45" s="165" t="s">
        <v>410</v>
      </c>
      <c r="L45" s="166">
        <f>VLOOKUP(D45,'CUSTOS SICRO_SINAPI'!A:D,4,FALSE)</f>
        <v>3675.5744</v>
      </c>
      <c r="M45" s="166"/>
      <c r="N45" s="218">
        <f t="shared" si="12"/>
        <v>330801.69</v>
      </c>
    </row>
    <row r="46" spans="2:14" ht="17.25" customHeight="1">
      <c r="B46" s="217"/>
      <c r="C46" s="162" t="s">
        <v>92</v>
      </c>
      <c r="D46" s="163" t="s">
        <v>238</v>
      </c>
      <c r="E46" s="161" t="str">
        <f>VLOOKUP(D46,'CUSTOS SICRO_SINAPI'!A:D,2,FALSE)</f>
        <v>Vigia</v>
      </c>
      <c r="F46" s="164" t="s">
        <v>49</v>
      </c>
      <c r="G46" s="165">
        <v>2</v>
      </c>
      <c r="H46" s="254">
        <v>45</v>
      </c>
      <c r="I46" s="165">
        <f t="shared" si="11"/>
        <v>90</v>
      </c>
      <c r="J46" s="165" t="s">
        <v>410</v>
      </c>
      <c r="K46" s="165" t="s">
        <v>410</v>
      </c>
      <c r="L46" s="166">
        <f>VLOOKUP(D46,'CUSTOS SICRO_SINAPI'!A:D,4,FALSE)</f>
        <v>3970.8184000000001</v>
      </c>
      <c r="M46" s="166"/>
      <c r="N46" s="218">
        <f t="shared" si="12"/>
        <v>357373.65</v>
      </c>
    </row>
    <row r="47" spans="2:14" ht="17.25" customHeight="1">
      <c r="B47" s="217"/>
      <c r="C47" s="162" t="s">
        <v>92</v>
      </c>
      <c r="D47" s="163" t="s">
        <v>191</v>
      </c>
      <c r="E47" s="161" t="str">
        <f>VLOOKUP(D47,'CUSTOS SICRO_SINAPI'!A:D,2,FALSE)</f>
        <v>Faxineiro</v>
      </c>
      <c r="F47" s="164" t="s">
        <v>49</v>
      </c>
      <c r="G47" s="165">
        <v>1</v>
      </c>
      <c r="H47" s="254">
        <v>45</v>
      </c>
      <c r="I47" s="165">
        <f t="shared" si="11"/>
        <v>45</v>
      </c>
      <c r="J47" s="165" t="s">
        <v>410</v>
      </c>
      <c r="K47" s="165" t="s">
        <v>410</v>
      </c>
      <c r="L47" s="166">
        <f>VLOOKUP(D47,'CUSTOS SICRO_SINAPI'!A:D,4,FALSE)</f>
        <v>3222.1806000000001</v>
      </c>
      <c r="M47" s="166"/>
      <c r="N47" s="218">
        <f t="shared" si="12"/>
        <v>144998.12</v>
      </c>
    </row>
    <row r="48" spans="2:14" ht="17.25" customHeight="1">
      <c r="B48" s="217"/>
      <c r="C48" s="162"/>
      <c r="D48" s="163"/>
      <c r="E48" s="161"/>
      <c r="F48" s="164"/>
      <c r="G48" s="165"/>
      <c r="H48" s="165"/>
      <c r="I48" s="165"/>
      <c r="J48" s="165"/>
      <c r="K48" s="165"/>
      <c r="L48" s="166"/>
      <c r="M48" s="166"/>
      <c r="N48" s="218"/>
    </row>
    <row r="49" spans="2:14" s="117" customFormat="1" ht="17.25" customHeight="1">
      <c r="B49" s="221" t="s">
        <v>18</v>
      </c>
      <c r="C49" s="152"/>
      <c r="D49" s="151"/>
      <c r="E49" s="152" t="s">
        <v>85</v>
      </c>
      <c r="F49" s="151"/>
      <c r="G49" s="153"/>
      <c r="H49" s="153"/>
      <c r="I49" s="153"/>
      <c r="J49" s="153"/>
      <c r="K49" s="153"/>
      <c r="L49" s="154" t="str">
        <f>IF(D49="","",VLOOKUP(D49,'[1]SICRO MO'!$A$5:$F$103,6,FALSE))</f>
        <v/>
      </c>
      <c r="M49" s="154"/>
      <c r="N49" s="214">
        <f>SUM(N52:N73)</f>
        <v>4507802.8900000006</v>
      </c>
    </row>
    <row r="50" spans="2:14" s="117" customFormat="1" ht="17.25" customHeight="1">
      <c r="B50" s="222" t="s">
        <v>19</v>
      </c>
      <c r="C50" s="172"/>
      <c r="D50" s="173"/>
      <c r="E50" s="172" t="s">
        <v>206</v>
      </c>
      <c r="F50" s="173"/>
      <c r="G50" s="174"/>
      <c r="H50" s="174"/>
      <c r="I50" s="174"/>
      <c r="J50" s="174"/>
      <c r="K50" s="174"/>
      <c r="L50" s="175" t="str">
        <f>IF(D50="","",VLOOKUP(D50,'[1]SICRO MO'!$A$5:$F$103,6,FALSE))</f>
        <v/>
      </c>
      <c r="M50" s="175"/>
      <c r="N50" s="223"/>
    </row>
    <row r="51" spans="2:14" s="117" customFormat="1" ht="17.25" customHeight="1">
      <c r="B51" s="224"/>
      <c r="C51" s="176"/>
      <c r="D51" s="177"/>
      <c r="E51" s="178" t="s">
        <v>464</v>
      </c>
      <c r="F51" s="177"/>
      <c r="G51" s="179"/>
      <c r="H51" s="179"/>
      <c r="I51" s="179"/>
      <c r="J51" s="179"/>
      <c r="K51" s="179"/>
      <c r="L51" s="180"/>
      <c r="M51" s="180"/>
      <c r="N51" s="225"/>
    </row>
    <row r="52" spans="2:14" ht="21.75" customHeight="1">
      <c r="B52" s="226"/>
      <c r="C52" s="162" t="s">
        <v>92</v>
      </c>
      <c r="D52" s="182" t="s">
        <v>99</v>
      </c>
      <c r="E52" s="181" t="str">
        <f>VLOOKUP(D52,'CUSTOS SICRO_SINAPI'!A:D,2,FALSE)</f>
        <v>Encarregado de pavimentação</v>
      </c>
      <c r="F52" s="182" t="s">
        <v>49</v>
      </c>
      <c r="G52" s="183">
        <v>1</v>
      </c>
      <c r="H52" s="255">
        <v>25</v>
      </c>
      <c r="I52" s="183">
        <f t="shared" ref="I52:I64" si="13">G52*H52</f>
        <v>25</v>
      </c>
      <c r="J52" s="183" t="s">
        <v>410</v>
      </c>
      <c r="K52" s="183" t="s">
        <v>410</v>
      </c>
      <c r="L52" s="184">
        <f>VLOOKUP(D52,'CUSTOS SICRO_SINAPI'!A:D,4,FALSE)</f>
        <v>6885.8441999999995</v>
      </c>
      <c r="M52" s="184"/>
      <c r="N52" s="227">
        <f t="shared" ref="N52:N64" si="14">TRUNC(I52*L52,2)</f>
        <v>172146.1</v>
      </c>
    </row>
    <row r="53" spans="2:14" ht="21.75" customHeight="1">
      <c r="B53" s="217"/>
      <c r="C53" s="162" t="s">
        <v>92</v>
      </c>
      <c r="D53" s="164" t="s">
        <v>98</v>
      </c>
      <c r="E53" s="161" t="str">
        <f>VLOOKUP(D53,'CUSTOS SICRO_SINAPI'!A:D,2,FALSE)</f>
        <v>Encarregado de terraplenagem</v>
      </c>
      <c r="F53" s="164" t="s">
        <v>49</v>
      </c>
      <c r="G53" s="165">
        <v>1</v>
      </c>
      <c r="H53" s="254">
        <v>16</v>
      </c>
      <c r="I53" s="165">
        <f t="shared" si="13"/>
        <v>16</v>
      </c>
      <c r="J53" s="165" t="s">
        <v>410</v>
      </c>
      <c r="K53" s="165" t="s">
        <v>410</v>
      </c>
      <c r="L53" s="166">
        <f>VLOOKUP(D53,'CUSTOS SICRO_SINAPI'!A:D,4,FALSE)</f>
        <v>6885.8441999999995</v>
      </c>
      <c r="M53" s="166"/>
      <c r="N53" s="218">
        <f t="shared" si="14"/>
        <v>110173.5</v>
      </c>
    </row>
    <row r="54" spans="2:14" ht="21.75" customHeight="1">
      <c r="B54" s="217"/>
      <c r="C54" s="162" t="s">
        <v>92</v>
      </c>
      <c r="D54" s="164" t="s">
        <v>300</v>
      </c>
      <c r="E54" s="161" t="str">
        <f>VLOOKUP(D54,'CUSTOS SICRO_SINAPI'!A:D,2,FALSE)</f>
        <v>Encarregado de superestrutura ferroviária</v>
      </c>
      <c r="F54" s="164" t="s">
        <v>49</v>
      </c>
      <c r="G54" s="165">
        <v>1</v>
      </c>
      <c r="H54" s="255">
        <v>25</v>
      </c>
      <c r="I54" s="165">
        <f t="shared" si="13"/>
        <v>25</v>
      </c>
      <c r="J54" s="165" t="s">
        <v>410</v>
      </c>
      <c r="K54" s="165" t="s">
        <v>410</v>
      </c>
      <c r="L54" s="166">
        <f>VLOOKUP(D54,'CUSTOS SICRO_SINAPI'!A:D,4,FALSE)</f>
        <v>6885.8441999999995</v>
      </c>
      <c r="M54" s="166"/>
      <c r="N54" s="218">
        <f t="shared" si="14"/>
        <v>172146.1</v>
      </c>
    </row>
    <row r="55" spans="2:14" ht="21.75" customHeight="1">
      <c r="B55" s="217"/>
      <c r="C55" s="162" t="s">
        <v>92</v>
      </c>
      <c r="D55" s="164" t="s">
        <v>113</v>
      </c>
      <c r="E55" s="161" t="str">
        <f>VLOOKUP(D55,'CUSTOS SICRO_SINAPI'!A:D,2,FALSE)</f>
        <v>Encarregado de turma</v>
      </c>
      <c r="F55" s="164" t="s">
        <v>49</v>
      </c>
      <c r="G55" s="165">
        <v>1</v>
      </c>
      <c r="H55" s="255">
        <v>25</v>
      </c>
      <c r="I55" s="165">
        <f t="shared" ref="I55:I56" si="15">G55*H55</f>
        <v>25</v>
      </c>
      <c r="J55" s="165" t="s">
        <v>410</v>
      </c>
      <c r="K55" s="165" t="s">
        <v>410</v>
      </c>
      <c r="L55" s="166">
        <f>VLOOKUP(D55,'CUSTOS SICRO_SINAPI'!A:D,4,FALSE)</f>
        <v>4278.9620000000004</v>
      </c>
      <c r="M55" s="166"/>
      <c r="N55" s="218">
        <f t="shared" ref="N55:N56" si="16">TRUNC(I55*L55,2)</f>
        <v>106974.05</v>
      </c>
    </row>
    <row r="56" spans="2:14" ht="21.75" customHeight="1">
      <c r="B56" s="217"/>
      <c r="C56" s="162" t="s">
        <v>92</v>
      </c>
      <c r="D56" s="164" t="s">
        <v>114</v>
      </c>
      <c r="E56" s="161" t="str">
        <f>VLOOKUP(D56,'CUSTOS SICRO_SINAPI'!A:D,2,FALSE)</f>
        <v>Apontador</v>
      </c>
      <c r="F56" s="164" t="s">
        <v>49</v>
      </c>
      <c r="G56" s="165">
        <v>1</v>
      </c>
      <c r="H56" s="255">
        <v>25</v>
      </c>
      <c r="I56" s="165">
        <f t="shared" si="15"/>
        <v>25</v>
      </c>
      <c r="J56" s="165" t="s">
        <v>410</v>
      </c>
      <c r="K56" s="165" t="s">
        <v>410</v>
      </c>
      <c r="L56" s="166">
        <f>VLOOKUP(D56,'CUSTOS SICRO_SINAPI'!A:D,4,FALSE)</f>
        <v>4051.1439999999998</v>
      </c>
      <c r="M56" s="166"/>
      <c r="N56" s="218">
        <f t="shared" si="16"/>
        <v>101278.6</v>
      </c>
    </row>
    <row r="57" spans="2:14" ht="21.75" customHeight="1">
      <c r="B57" s="217"/>
      <c r="C57" s="162"/>
      <c r="D57" s="164"/>
      <c r="E57" s="157" t="s">
        <v>463</v>
      </c>
      <c r="F57" s="164"/>
      <c r="G57" s="165"/>
      <c r="H57" s="165"/>
      <c r="I57" s="165"/>
      <c r="J57" s="165"/>
      <c r="K57" s="165"/>
      <c r="L57" s="166"/>
      <c r="M57" s="166"/>
      <c r="N57" s="218"/>
    </row>
    <row r="58" spans="2:14" ht="21.75" customHeight="1">
      <c r="B58" s="217"/>
      <c r="C58" s="162" t="s">
        <v>92</v>
      </c>
      <c r="D58" s="164" t="s">
        <v>281</v>
      </c>
      <c r="E58" s="161" t="str">
        <f>VLOOKUP(D58,'CUSTOS SICRO_SINAPI'!A:D,2,FALSE)</f>
        <v>Encarregado de obras de artes especiais</v>
      </c>
      <c r="F58" s="164" t="s">
        <v>49</v>
      </c>
      <c r="G58" s="165">
        <v>3</v>
      </c>
      <c r="H58" s="254">
        <v>16</v>
      </c>
      <c r="I58" s="165">
        <f t="shared" si="13"/>
        <v>48</v>
      </c>
      <c r="J58" s="165" t="s">
        <v>410</v>
      </c>
      <c r="K58" s="165" t="s">
        <v>410</v>
      </c>
      <c r="L58" s="166">
        <f>VLOOKUP(D58,'CUSTOS SICRO_SINAPI'!A:D,4,FALSE)</f>
        <v>6885.8441999999995</v>
      </c>
      <c r="M58" s="166"/>
      <c r="N58" s="218">
        <f t="shared" si="14"/>
        <v>330520.52</v>
      </c>
    </row>
    <row r="59" spans="2:14" ht="21.75" customHeight="1">
      <c r="B59" s="217"/>
      <c r="C59" s="162" t="s">
        <v>92</v>
      </c>
      <c r="D59" s="164" t="s">
        <v>113</v>
      </c>
      <c r="E59" s="161" t="str">
        <f>VLOOKUP(D59,'CUSTOS SICRO_SINAPI'!A:D,2,FALSE)</f>
        <v>Encarregado de turma</v>
      </c>
      <c r="F59" s="164" t="s">
        <v>49</v>
      </c>
      <c r="G59" s="165">
        <v>6</v>
      </c>
      <c r="H59" s="254">
        <v>16</v>
      </c>
      <c r="I59" s="165">
        <f t="shared" ref="I59:I60" si="17">G59*H59</f>
        <v>96</v>
      </c>
      <c r="J59" s="165" t="s">
        <v>410</v>
      </c>
      <c r="K59" s="165" t="s">
        <v>410</v>
      </c>
      <c r="L59" s="166">
        <f>VLOOKUP(D59,'CUSTOS SICRO_SINAPI'!A:D,4,FALSE)</f>
        <v>4278.9620000000004</v>
      </c>
      <c r="M59" s="166"/>
      <c r="N59" s="218">
        <f t="shared" ref="N59:N60" si="18">TRUNC(I59*L59,2)</f>
        <v>410780.35</v>
      </c>
    </row>
    <row r="60" spans="2:14" ht="21.75" customHeight="1">
      <c r="B60" s="217"/>
      <c r="C60" s="162" t="s">
        <v>92</v>
      </c>
      <c r="D60" s="164" t="s">
        <v>114</v>
      </c>
      <c r="E60" s="161" t="str">
        <f>VLOOKUP(D60,'CUSTOS SICRO_SINAPI'!A:D,2,FALSE)</f>
        <v>Apontador</v>
      </c>
      <c r="F60" s="164" t="s">
        <v>49</v>
      </c>
      <c r="G60" s="165">
        <v>6</v>
      </c>
      <c r="H60" s="254">
        <v>16</v>
      </c>
      <c r="I60" s="165">
        <f t="shared" si="17"/>
        <v>96</v>
      </c>
      <c r="J60" s="165" t="s">
        <v>410</v>
      </c>
      <c r="K60" s="165" t="s">
        <v>410</v>
      </c>
      <c r="L60" s="166">
        <f>VLOOKUP(D60,'CUSTOS SICRO_SINAPI'!A:D,4,FALSE)</f>
        <v>4051.1439999999998</v>
      </c>
      <c r="M60" s="166"/>
      <c r="N60" s="218">
        <f t="shared" si="18"/>
        <v>388909.82</v>
      </c>
    </row>
    <row r="61" spans="2:14" ht="18" customHeight="1">
      <c r="B61" s="217"/>
      <c r="C61" s="162"/>
      <c r="D61" s="164"/>
      <c r="E61" s="157" t="s">
        <v>461</v>
      </c>
      <c r="F61" s="164"/>
      <c r="G61" s="165"/>
      <c r="H61" s="165"/>
      <c r="I61" s="165"/>
      <c r="J61" s="165"/>
      <c r="K61" s="165"/>
      <c r="L61" s="166"/>
      <c r="M61" s="166"/>
      <c r="N61" s="218"/>
    </row>
    <row r="62" spans="2:14" ht="21.75" customHeight="1">
      <c r="B62" s="217"/>
      <c r="C62" s="162" t="s">
        <v>367</v>
      </c>
      <c r="D62" s="164">
        <v>93572</v>
      </c>
      <c r="E62" s="161" t="str">
        <f>VLOOKUP(D62,'CUSTOS SICRO_SINAPI'!A:D,2,FALSE)</f>
        <v>Encarregado geral de obras</v>
      </c>
      <c r="F62" s="164" t="s">
        <v>49</v>
      </c>
      <c r="G62" s="165">
        <v>1</v>
      </c>
      <c r="H62" s="254">
        <v>20</v>
      </c>
      <c r="I62" s="165">
        <f t="shared" ref="I62" si="19">G62*H62</f>
        <v>20</v>
      </c>
      <c r="J62" s="165" t="s">
        <v>410</v>
      </c>
      <c r="K62" s="165" t="s">
        <v>410</v>
      </c>
      <c r="L62" s="166" t="str">
        <f>VLOOKUP(D62,'CUSTOS SICRO_SINAPI'!A:D,4,FALSE)</f>
        <v>3.606,88</v>
      </c>
      <c r="M62" s="166"/>
      <c r="N62" s="218">
        <f t="shared" ref="N62" si="20">TRUNC(I62*L62,2)</f>
        <v>72137.600000000006</v>
      </c>
    </row>
    <row r="63" spans="2:14" ht="21.75" customHeight="1">
      <c r="B63" s="217"/>
      <c r="C63" s="162"/>
      <c r="D63" s="164"/>
      <c r="E63" s="157" t="s">
        <v>469</v>
      </c>
      <c r="F63" s="164"/>
      <c r="G63" s="165"/>
      <c r="H63" s="165"/>
      <c r="I63" s="165"/>
      <c r="J63" s="165"/>
      <c r="K63" s="165"/>
      <c r="L63" s="166"/>
      <c r="M63" s="166"/>
      <c r="N63" s="218"/>
    </row>
    <row r="64" spans="2:14" ht="21.75" customHeight="1">
      <c r="B64" s="217"/>
      <c r="C64" s="162" t="s">
        <v>367</v>
      </c>
      <c r="D64" s="164">
        <v>93572</v>
      </c>
      <c r="E64" s="161" t="str">
        <f>VLOOKUP(D64,'CUSTOS SICRO_SINAPI'!A:D,2,FALSE)</f>
        <v>Encarregado geral de obras</v>
      </c>
      <c r="F64" s="164" t="s">
        <v>49</v>
      </c>
      <c r="G64" s="165">
        <v>1</v>
      </c>
      <c r="H64" s="254">
        <v>20</v>
      </c>
      <c r="I64" s="165">
        <f t="shared" si="13"/>
        <v>20</v>
      </c>
      <c r="J64" s="165" t="s">
        <v>410</v>
      </c>
      <c r="K64" s="165" t="s">
        <v>410</v>
      </c>
      <c r="L64" s="166" t="str">
        <f>VLOOKUP(D64,'CUSTOS SICRO_SINAPI'!A:D,4,FALSE)</f>
        <v>3.606,88</v>
      </c>
      <c r="M64" s="166"/>
      <c r="N64" s="218">
        <f t="shared" si="14"/>
        <v>72137.600000000006</v>
      </c>
    </row>
    <row r="65" spans="2:14" ht="21.75" customHeight="1">
      <c r="B65" s="217"/>
      <c r="C65" s="162"/>
      <c r="D65" s="164"/>
      <c r="E65" s="157" t="s">
        <v>462</v>
      </c>
      <c r="F65" s="164"/>
      <c r="G65" s="165"/>
      <c r="H65" s="165"/>
      <c r="I65" s="165"/>
      <c r="J65" s="165"/>
      <c r="K65" s="165"/>
      <c r="L65" s="166"/>
      <c r="M65" s="166"/>
      <c r="N65" s="218"/>
    </row>
    <row r="66" spans="2:14" ht="21.75" customHeight="1">
      <c r="B66" s="217"/>
      <c r="C66" s="162" t="s">
        <v>367</v>
      </c>
      <c r="D66" s="164">
        <v>93572</v>
      </c>
      <c r="E66" s="161" t="str">
        <f>VLOOKUP(D66,'CUSTOS SICRO_SINAPI'!A:D,2,FALSE)</f>
        <v>Encarregado geral de obras</v>
      </c>
      <c r="F66" s="164" t="s">
        <v>49</v>
      </c>
      <c r="G66" s="165">
        <v>1</v>
      </c>
      <c r="H66" s="254">
        <v>10</v>
      </c>
      <c r="I66" s="165">
        <f t="shared" ref="I66" si="21">G66*H66</f>
        <v>10</v>
      </c>
      <c r="J66" s="165" t="s">
        <v>410</v>
      </c>
      <c r="K66" s="165" t="s">
        <v>410</v>
      </c>
      <c r="L66" s="166" t="str">
        <f>VLOOKUP(D66,'CUSTOS SICRO_SINAPI'!A:D,4,FALSE)</f>
        <v>3.606,88</v>
      </c>
      <c r="M66" s="166"/>
      <c r="N66" s="218">
        <f t="shared" ref="N66" si="22">TRUNC(I66*L66,2)</f>
        <v>36068.800000000003</v>
      </c>
    </row>
    <row r="67" spans="2:14" s="117" customFormat="1" ht="21.75" customHeight="1">
      <c r="B67" s="228" t="s">
        <v>20</v>
      </c>
      <c r="C67" s="185"/>
      <c r="D67" s="164"/>
      <c r="E67" s="185" t="s">
        <v>38</v>
      </c>
      <c r="F67" s="164"/>
      <c r="G67" s="165"/>
      <c r="H67" s="165"/>
      <c r="I67" s="165"/>
      <c r="J67" s="165"/>
      <c r="K67" s="165"/>
      <c r="L67" s="166"/>
      <c r="M67" s="166"/>
      <c r="N67" s="218"/>
    </row>
    <row r="68" spans="2:14" ht="21.75" customHeight="1">
      <c r="B68" s="217"/>
      <c r="C68" s="162" t="s">
        <v>92</v>
      </c>
      <c r="D68" s="164" t="s">
        <v>100</v>
      </c>
      <c r="E68" s="161" t="str">
        <f>VLOOKUP(D68,'CUSTOS SICRO_SINAPI'!A:D,2,FALSE)</f>
        <v>Topógrafo</v>
      </c>
      <c r="F68" s="164" t="s">
        <v>49</v>
      </c>
      <c r="G68" s="165">
        <v>1</v>
      </c>
      <c r="H68" s="254">
        <v>25</v>
      </c>
      <c r="I68" s="165">
        <f t="shared" ref="I68:I69" si="23">G68*H68</f>
        <v>25</v>
      </c>
      <c r="J68" s="165" t="s">
        <v>410</v>
      </c>
      <c r="K68" s="165" t="s">
        <v>410</v>
      </c>
      <c r="L68" s="166">
        <f>VLOOKUP(D68,'CUSTOS SICRO_SINAPI'!A:D,4,FALSE)</f>
        <v>5176.4760999999999</v>
      </c>
      <c r="M68" s="166"/>
      <c r="N68" s="218">
        <f>TRUNC(I68*L68,2)</f>
        <v>129411.9</v>
      </c>
    </row>
    <row r="69" spans="2:14" ht="21.75" customHeight="1">
      <c r="B69" s="217"/>
      <c r="C69" s="162" t="s">
        <v>92</v>
      </c>
      <c r="D69" s="164" t="s">
        <v>101</v>
      </c>
      <c r="E69" s="161" t="str">
        <f>VLOOKUP(D69,'CUSTOS SICRO_SINAPI'!A:D,2,FALSE)</f>
        <v>Auxiliar de topografia</v>
      </c>
      <c r="F69" s="164" t="s">
        <v>49</v>
      </c>
      <c r="G69" s="165">
        <v>3</v>
      </c>
      <c r="H69" s="254">
        <v>25</v>
      </c>
      <c r="I69" s="165">
        <f t="shared" si="23"/>
        <v>75</v>
      </c>
      <c r="J69" s="165" t="s">
        <v>410</v>
      </c>
      <c r="K69" s="165" t="s">
        <v>410</v>
      </c>
      <c r="L69" s="166">
        <f>VLOOKUP(D69,'CUSTOS SICRO_SINAPI'!A:D,4,FALSE)</f>
        <v>4059.4837000000002</v>
      </c>
      <c r="M69" s="166"/>
      <c r="N69" s="218">
        <f>TRUNC(I69*L69,2)</f>
        <v>304461.27</v>
      </c>
    </row>
    <row r="70" spans="2:14" s="117" customFormat="1" ht="21.75" customHeight="1">
      <c r="B70" s="228" t="s">
        <v>123</v>
      </c>
      <c r="C70" s="185"/>
      <c r="D70" s="186"/>
      <c r="E70" s="187" t="s">
        <v>207</v>
      </c>
      <c r="F70" s="186"/>
      <c r="G70" s="165"/>
      <c r="H70" s="165"/>
      <c r="I70" s="165"/>
      <c r="J70" s="165"/>
      <c r="K70" s="165"/>
      <c r="L70" s="166"/>
      <c r="M70" s="166"/>
      <c r="N70" s="218"/>
    </row>
    <row r="71" spans="2:14" ht="21.75" customHeight="1">
      <c r="B71" s="217"/>
      <c r="C71" s="162" t="s">
        <v>92</v>
      </c>
      <c r="D71" s="164" t="s">
        <v>103</v>
      </c>
      <c r="E71" s="161" t="str">
        <f>VLOOKUP(D71,'CUSTOS SICRO_SINAPI'!A:D,2,FALSE)</f>
        <v>Engenheiro de segurança do trabalho</v>
      </c>
      <c r="F71" s="164" t="s">
        <v>49</v>
      </c>
      <c r="G71" s="165">
        <v>1</v>
      </c>
      <c r="H71" s="254">
        <v>45</v>
      </c>
      <c r="I71" s="165">
        <f t="shared" ref="I71:I73" si="24">G71*H71</f>
        <v>45</v>
      </c>
      <c r="J71" s="165" t="s">
        <v>410</v>
      </c>
      <c r="K71" s="165" t="s">
        <v>410</v>
      </c>
      <c r="L71" s="166">
        <f>VLOOKUP(D71,'CUSTOS SICRO_SINAPI'!A:D,4,FALSE)</f>
        <v>19324.282800000001</v>
      </c>
      <c r="M71" s="166"/>
      <c r="N71" s="218">
        <f>TRUNC(I71*L71,2)</f>
        <v>869592.72</v>
      </c>
    </row>
    <row r="72" spans="2:14" ht="21.75" customHeight="1">
      <c r="B72" s="217"/>
      <c r="C72" s="162" t="s">
        <v>92</v>
      </c>
      <c r="D72" s="164" t="s">
        <v>102</v>
      </c>
      <c r="E72" s="161" t="str">
        <f>VLOOKUP(D72,'CUSTOS SICRO_SINAPI'!A:D,2,FALSE)</f>
        <v>Técnico de segurança do trabalho</v>
      </c>
      <c r="F72" s="164" t="s">
        <v>49</v>
      </c>
      <c r="G72" s="165">
        <v>2</v>
      </c>
      <c r="H72" s="254">
        <v>45</v>
      </c>
      <c r="I72" s="165">
        <f t="shared" si="24"/>
        <v>90</v>
      </c>
      <c r="J72" s="165" t="s">
        <v>410</v>
      </c>
      <c r="K72" s="165" t="s">
        <v>410</v>
      </c>
      <c r="L72" s="166">
        <f>VLOOKUP(D72,'CUSTOS SICRO_SINAPI'!A:D,4,FALSE)</f>
        <v>5277.6939000000002</v>
      </c>
      <c r="M72" s="166"/>
      <c r="N72" s="218">
        <f>TRUNC(I72*L72,2)</f>
        <v>474992.45</v>
      </c>
    </row>
    <row r="73" spans="2:14" ht="21.75" customHeight="1">
      <c r="B73" s="217"/>
      <c r="C73" s="162" t="s">
        <v>92</v>
      </c>
      <c r="D73" s="164" t="s">
        <v>104</v>
      </c>
      <c r="E73" s="161" t="str">
        <f>VLOOKUP(D73,'CUSTOS SICRO_SINAPI'!A:D,2,FALSE)</f>
        <v>Médico do trabalho</v>
      </c>
      <c r="F73" s="164" t="s">
        <v>49</v>
      </c>
      <c r="G73" s="165">
        <v>1</v>
      </c>
      <c r="H73" s="254">
        <v>45</v>
      </c>
      <c r="I73" s="165">
        <f t="shared" si="24"/>
        <v>45</v>
      </c>
      <c r="J73" s="165" t="s">
        <v>410</v>
      </c>
      <c r="K73" s="165" t="s">
        <v>410</v>
      </c>
      <c r="L73" s="166">
        <f>VLOOKUP(D73,'CUSTOS SICRO_SINAPI'!A:D,4,FALSE)</f>
        <v>16801.5893</v>
      </c>
      <c r="M73" s="166"/>
      <c r="N73" s="218">
        <f>TRUNC(I73*L73,2)</f>
        <v>756071.51</v>
      </c>
    </row>
    <row r="74" spans="2:14" ht="21.75" customHeight="1">
      <c r="B74" s="229"/>
      <c r="C74" s="188"/>
      <c r="D74" s="189"/>
      <c r="E74" s="188"/>
      <c r="F74" s="189"/>
      <c r="G74" s="190"/>
      <c r="H74" s="190"/>
      <c r="I74" s="190"/>
      <c r="J74" s="190"/>
      <c r="K74" s="190"/>
      <c r="L74" s="191"/>
      <c r="M74" s="191"/>
      <c r="N74" s="230"/>
    </row>
    <row r="75" spans="2:14" ht="16.5" customHeight="1">
      <c r="B75" s="221" t="s">
        <v>194</v>
      </c>
      <c r="C75" s="152"/>
      <c r="D75" s="151"/>
      <c r="E75" s="152" t="s">
        <v>90</v>
      </c>
      <c r="F75" s="151"/>
      <c r="G75" s="153"/>
      <c r="H75" s="153"/>
      <c r="I75" s="153"/>
      <c r="J75" s="153"/>
      <c r="K75" s="153"/>
      <c r="L75" s="154" t="str">
        <f>IF(D75="","",VLOOKUP(D75,'[1]SICRO MO'!$A$5:$F$103,6,FALSE))</f>
        <v/>
      </c>
      <c r="M75" s="154"/>
      <c r="N75" s="214">
        <f>SUM(N76:N81)</f>
        <v>1630182.0855849897</v>
      </c>
    </row>
    <row r="76" spans="2:14" s="117" customFormat="1" ht="21.75" customHeight="1">
      <c r="B76" s="224" t="s">
        <v>445</v>
      </c>
      <c r="C76" s="176"/>
      <c r="D76" s="177"/>
      <c r="E76" s="176" t="s">
        <v>446</v>
      </c>
      <c r="F76" s="177"/>
      <c r="G76" s="179"/>
      <c r="H76" s="179"/>
      <c r="I76" s="179"/>
      <c r="J76" s="179"/>
      <c r="K76" s="179"/>
      <c r="L76" s="180"/>
      <c r="M76" s="180"/>
      <c r="N76" s="225"/>
    </row>
    <row r="77" spans="2:14" ht="21.75" customHeight="1">
      <c r="B77" s="217"/>
      <c r="C77" s="162" t="s">
        <v>92</v>
      </c>
      <c r="D77" s="192"/>
      <c r="E77" s="161" t="s">
        <v>406</v>
      </c>
      <c r="F77" s="193" t="s">
        <v>74</v>
      </c>
      <c r="G77" s="165" t="s">
        <v>410</v>
      </c>
      <c r="H77" s="165" t="s">
        <v>410</v>
      </c>
      <c r="I77" s="258">
        <f>'Frentes de Serviços'!I85</f>
        <v>217.05839198221997</v>
      </c>
      <c r="J77" s="165" t="s">
        <v>410</v>
      </c>
      <c r="K77" s="165" t="s">
        <v>410</v>
      </c>
      <c r="L77" s="166">
        <f>'Frentes de Serviços'!I93</f>
        <v>6304.5340000000006</v>
      </c>
      <c r="M77" s="166"/>
      <c r="N77" s="218">
        <f>L77*I77</f>
        <v>1368452.0122372333</v>
      </c>
    </row>
    <row r="78" spans="2:14" s="117" customFormat="1" ht="21.75" customHeight="1">
      <c r="B78" s="228" t="s">
        <v>445</v>
      </c>
      <c r="C78" s="185"/>
      <c r="D78" s="164"/>
      <c r="E78" s="185" t="s">
        <v>447</v>
      </c>
      <c r="F78" s="164"/>
      <c r="G78" s="165"/>
      <c r="H78" s="165"/>
      <c r="I78" s="165"/>
      <c r="J78" s="165"/>
      <c r="K78" s="165"/>
      <c r="L78" s="166"/>
      <c r="M78" s="166"/>
      <c r="N78" s="218"/>
    </row>
    <row r="79" spans="2:14" ht="21.75" customHeight="1">
      <c r="B79" s="217"/>
      <c r="C79" s="162" t="s">
        <v>92</v>
      </c>
      <c r="D79" s="164"/>
      <c r="E79" s="161" t="s">
        <v>407</v>
      </c>
      <c r="F79" s="193" t="s">
        <v>74</v>
      </c>
      <c r="G79" s="165" t="s">
        <v>410</v>
      </c>
      <c r="H79" s="165" t="s">
        <v>410</v>
      </c>
      <c r="I79" s="258">
        <f>'Controle Tecnologico'!I9+'Controle Tecnologico'!I19</f>
        <v>3.7261191245318241</v>
      </c>
      <c r="J79" s="165" t="s">
        <v>410</v>
      </c>
      <c r="K79" s="165" t="s">
        <v>410</v>
      </c>
      <c r="L79" s="166">
        <f>'Composição custo laboratórios'!L11</f>
        <v>21748.655300000002</v>
      </c>
      <c r="M79" s="166"/>
      <c r="N79" s="218">
        <f>L79*I79</f>
        <v>81038.080446180422</v>
      </c>
    </row>
    <row r="80" spans="2:14" ht="21.75" customHeight="1">
      <c r="B80" s="217"/>
      <c r="C80" s="162" t="s">
        <v>92</v>
      </c>
      <c r="D80" s="164"/>
      <c r="E80" s="161" t="s">
        <v>408</v>
      </c>
      <c r="F80" s="193" t="s">
        <v>74</v>
      </c>
      <c r="G80" s="165" t="s">
        <v>410</v>
      </c>
      <c r="H80" s="165" t="s">
        <v>410</v>
      </c>
      <c r="I80" s="258">
        <f>'Controle Tecnologico'!I30</f>
        <v>0.66826913794037945</v>
      </c>
      <c r="J80" s="165" t="s">
        <v>410</v>
      </c>
      <c r="K80" s="165" t="s">
        <v>410</v>
      </c>
      <c r="L80" s="166">
        <f>'Composição custo laboratórios'!L21</f>
        <v>21748.655300000002</v>
      </c>
      <c r="M80" s="166"/>
      <c r="N80" s="218">
        <f>L80*I80</f>
        <v>14533.955128693466</v>
      </c>
    </row>
    <row r="81" spans="2:14" ht="21.75" customHeight="1">
      <c r="B81" s="217"/>
      <c r="C81" s="162" t="s">
        <v>92</v>
      </c>
      <c r="D81" s="164"/>
      <c r="E81" s="161" t="s">
        <v>409</v>
      </c>
      <c r="F81" s="193" t="s">
        <v>74</v>
      </c>
      <c r="G81" s="165" t="s">
        <v>410</v>
      </c>
      <c r="H81" s="165" t="s">
        <v>410</v>
      </c>
      <c r="I81" s="258">
        <f>'Controle Tecnologico'!I48</f>
        <v>7.6399223529411762</v>
      </c>
      <c r="J81" s="165" t="s">
        <v>410</v>
      </c>
      <c r="K81" s="165" t="s">
        <v>410</v>
      </c>
      <c r="L81" s="166">
        <f>'Composição custo laboratórios'!L31</f>
        <v>21748.655300000002</v>
      </c>
      <c r="M81" s="166"/>
      <c r="N81" s="218">
        <f>L81*I81</f>
        <v>166158.03777288258</v>
      </c>
    </row>
    <row r="82" spans="2:14" s="117" customFormat="1" ht="18.75" customHeight="1">
      <c r="B82" s="221" t="s">
        <v>411</v>
      </c>
      <c r="C82" s="152"/>
      <c r="D82" s="151"/>
      <c r="E82" s="152" t="s">
        <v>467</v>
      </c>
      <c r="F82" s="151"/>
      <c r="G82" s="153"/>
      <c r="H82" s="153"/>
      <c r="I82" s="153"/>
      <c r="J82" s="153"/>
      <c r="K82" s="153"/>
      <c r="L82" s="154" t="str">
        <f>IF(D82="","",VLOOKUP(D82,'[1]SICRO MO'!$A$5:$F$103,6,FALSE))</f>
        <v/>
      </c>
      <c r="M82" s="154"/>
      <c r="N82" s="214">
        <f>SUM(N83:N85)</f>
        <v>137260.69</v>
      </c>
    </row>
    <row r="83" spans="2:14" ht="21.75" customHeight="1">
      <c r="B83" s="231"/>
      <c r="C83" s="162" t="s">
        <v>92</v>
      </c>
      <c r="D83" s="177" t="s">
        <v>127</v>
      </c>
      <c r="E83" s="194" t="str">
        <f>VLOOKUP(D83,'CUSTOS SICRO_SINAPI'!A:D,2,FALSE)</f>
        <v>Pedreiro - mensalista</v>
      </c>
      <c r="F83" s="177" t="s">
        <v>49</v>
      </c>
      <c r="G83" s="179">
        <f>(2*22)/182.49</f>
        <v>0.24110910186859552</v>
      </c>
      <c r="H83" s="254">
        <v>45</v>
      </c>
      <c r="I83" s="179">
        <f t="shared" ref="I83:I85" si="25">G83*H83</f>
        <v>10.849909584086799</v>
      </c>
      <c r="J83" s="179" t="s">
        <v>410</v>
      </c>
      <c r="K83" s="179" t="s">
        <v>410</v>
      </c>
      <c r="L83" s="180">
        <f>VLOOKUP(D83,'CUSTOS SICRO_SINAPI'!A:D,4,FALSE)</f>
        <v>4570.6080000000002</v>
      </c>
      <c r="M83" s="180"/>
      <c r="N83" s="225">
        <f>TRUNC(I83*L83,2)</f>
        <v>49590.68</v>
      </c>
    </row>
    <row r="84" spans="2:14" ht="21.75" customHeight="1">
      <c r="B84" s="217"/>
      <c r="C84" s="162" t="s">
        <v>92</v>
      </c>
      <c r="D84" s="164" t="s">
        <v>126</v>
      </c>
      <c r="E84" s="161" t="str">
        <f>VLOOKUP(D84,'CUSTOS SICRO_SINAPI'!A:D,2,FALSE)</f>
        <v>Servente - mensalista</v>
      </c>
      <c r="F84" s="164" t="s">
        <v>49</v>
      </c>
      <c r="G84" s="165">
        <f t="shared" ref="G84:G85" si="26">(2*22)/182.49</f>
        <v>0.24110910186859552</v>
      </c>
      <c r="H84" s="254">
        <v>45</v>
      </c>
      <c r="I84" s="165">
        <f t="shared" si="25"/>
        <v>10.849909584086799</v>
      </c>
      <c r="J84" s="165" t="s">
        <v>410</v>
      </c>
      <c r="K84" s="165" t="s">
        <v>410</v>
      </c>
      <c r="L84" s="166">
        <f>VLOOKUP(D84,'CUSTOS SICRO_SINAPI'!A:D,4,FALSE)</f>
        <v>3322.4376000000002</v>
      </c>
      <c r="M84" s="166"/>
      <c r="N84" s="218">
        <f>TRUNC(I84*L84,2)</f>
        <v>36048.14</v>
      </c>
    </row>
    <row r="85" spans="2:14" ht="21.75" customHeight="1">
      <c r="B85" s="229"/>
      <c r="C85" s="162" t="s">
        <v>92</v>
      </c>
      <c r="D85" s="189" t="s">
        <v>128</v>
      </c>
      <c r="E85" s="188" t="str">
        <f>VLOOKUP(D85,'CUSTOS SICRO_SINAPI'!A:D,2,FALSE)</f>
        <v>Eletricista - mensalista</v>
      </c>
      <c r="F85" s="189" t="s">
        <v>49</v>
      </c>
      <c r="G85" s="190">
        <f t="shared" si="26"/>
        <v>0.24110910186859552</v>
      </c>
      <c r="H85" s="254">
        <v>45</v>
      </c>
      <c r="I85" s="190">
        <f t="shared" si="25"/>
        <v>10.849909584086799</v>
      </c>
      <c r="J85" s="190" t="s">
        <v>410</v>
      </c>
      <c r="K85" s="190" t="s">
        <v>410</v>
      </c>
      <c r="L85" s="191">
        <f>VLOOKUP(D85,'CUSTOS SICRO_SINAPI'!A:D,4,FALSE)</f>
        <v>4757.8163999999997</v>
      </c>
      <c r="M85" s="191"/>
      <c r="N85" s="230">
        <f>TRUNC(I85*L85,2)</f>
        <v>51621.87</v>
      </c>
    </row>
    <row r="86" spans="2:14" s="138" customFormat="1" ht="21.75" customHeight="1">
      <c r="B86" s="211">
        <v>2</v>
      </c>
      <c r="C86" s="145"/>
      <c r="D86" s="145"/>
      <c r="E86" s="145" t="s">
        <v>198</v>
      </c>
      <c r="F86" s="145"/>
      <c r="G86" s="195"/>
      <c r="H86" s="195"/>
      <c r="I86" s="195"/>
      <c r="J86" s="195"/>
      <c r="K86" s="195"/>
      <c r="L86" s="196" t="str">
        <f>IF(D86="","",VLOOKUP(D86,'[1]SICRO EQUIP'!$A$5:$K$369,10,FALSE))</f>
        <v/>
      </c>
      <c r="M86" s="196" t="str">
        <f>IF(D86="","",VLOOKUP(D86,'[1]SICRO EQUIP'!$A$5:$K$369,11,FALSE))</f>
        <v/>
      </c>
      <c r="N86" s="232">
        <f>N87+N92</f>
        <v>1119686.5699999998</v>
      </c>
    </row>
    <row r="87" spans="2:14" s="138" customFormat="1" ht="21.75" customHeight="1">
      <c r="B87" s="233" t="s">
        <v>30</v>
      </c>
      <c r="C87" s="197"/>
      <c r="D87" s="197"/>
      <c r="E87" s="197" t="s">
        <v>199</v>
      </c>
      <c r="F87" s="197"/>
      <c r="G87" s="198"/>
      <c r="H87" s="198"/>
      <c r="I87" s="198"/>
      <c r="J87" s="198"/>
      <c r="K87" s="198"/>
      <c r="L87" s="199" t="str">
        <f>IF(D87="","",VLOOKUP(D87,'[1]SICRO EQUIP'!$A$5:$K$369,10,FALSE))</f>
        <v/>
      </c>
      <c r="M87" s="199" t="str">
        <f>IF(D87="","",VLOOKUP(D87,'[1]SICRO EQUIP'!$A$5:$K$369,11,FALSE))</f>
        <v/>
      </c>
      <c r="N87" s="234">
        <f>SUM(N88:N91)</f>
        <v>337561.87</v>
      </c>
    </row>
    <row r="88" spans="2:14" s="117" customFormat="1" ht="21.75" customHeight="1">
      <c r="B88" s="224" t="s">
        <v>31</v>
      </c>
      <c r="C88" s="176"/>
      <c r="D88" s="200"/>
      <c r="E88" s="176" t="s">
        <v>7</v>
      </c>
      <c r="F88" s="200"/>
      <c r="G88" s="201"/>
      <c r="H88" s="201"/>
      <c r="I88" s="201"/>
      <c r="J88" s="201"/>
      <c r="K88" s="201"/>
      <c r="L88" s="202" t="str">
        <f>IF(D88="","",VLOOKUP(D88,'[1]SICRO EQUIP'!$A$5:$K$369,10,FALSE))</f>
        <v/>
      </c>
      <c r="M88" s="202" t="str">
        <f>IF(D88="","",VLOOKUP(D88,'[1]SICRO EQUIP'!$A$5:$K$369,11,FALSE))</f>
        <v/>
      </c>
      <c r="N88" s="235"/>
    </row>
    <row r="89" spans="2:14" ht="21.75" customHeight="1">
      <c r="B89" s="217"/>
      <c r="C89" s="162" t="s">
        <v>92</v>
      </c>
      <c r="D89" s="164" t="s">
        <v>96</v>
      </c>
      <c r="E89" s="161" t="str">
        <f>VLOOKUP(D89,'CUSTOS SICRO_SINAPI'!A:D,2,FALSE)</f>
        <v>Veículo leve - 53 kW (sem motorista)</v>
      </c>
      <c r="F89" s="164" t="s">
        <v>49</v>
      </c>
      <c r="G89" s="165">
        <v>2</v>
      </c>
      <c r="H89" s="254">
        <v>45</v>
      </c>
      <c r="I89" s="165">
        <f>G89*H89</f>
        <v>90</v>
      </c>
      <c r="J89" s="165">
        <v>44</v>
      </c>
      <c r="K89" s="165">
        <v>176</v>
      </c>
      <c r="L89" s="166">
        <f>IF(D89="","",VLOOKUP(D89,'[1]SICRO EQUIP'!$A$5:$K$369,10,FALSE))</f>
        <v>41.589399999999998</v>
      </c>
      <c r="M89" s="166">
        <f>IF(D89="","",VLOOKUP(D89,'[1]SICRO EQUIP'!$A$5:$K$369,11,FALSE))</f>
        <v>3.8098000000000001</v>
      </c>
      <c r="N89" s="218">
        <f>TRUNC(I89*(J89*L89+K89*M89),2)</f>
        <v>225041.25</v>
      </c>
    </row>
    <row r="90" spans="2:14" s="117" customFormat="1" ht="21.75" customHeight="1">
      <c r="B90" s="228" t="s">
        <v>117</v>
      </c>
      <c r="C90" s="185"/>
      <c r="D90" s="156"/>
      <c r="E90" s="185" t="s">
        <v>21</v>
      </c>
      <c r="F90" s="156"/>
      <c r="G90" s="203"/>
      <c r="H90" s="203"/>
      <c r="I90" s="203"/>
      <c r="J90" s="203"/>
      <c r="K90" s="203"/>
      <c r="L90" s="204" t="str">
        <f>IF(D90="","",VLOOKUP(D90,'[1]SICRO EQUIP'!$A$5:$K$369,10,FALSE))</f>
        <v/>
      </c>
      <c r="M90" s="204" t="str">
        <f>IF(D90="","",VLOOKUP(D90,'[1]SICRO EQUIP'!$A$5:$K$369,11,FALSE))</f>
        <v/>
      </c>
      <c r="N90" s="236"/>
    </row>
    <row r="91" spans="2:14" ht="21.75" customHeight="1">
      <c r="B91" s="229"/>
      <c r="C91" s="162" t="s">
        <v>92</v>
      </c>
      <c r="D91" s="189" t="s">
        <v>96</v>
      </c>
      <c r="E91" s="188" t="str">
        <f>VLOOKUP(D91,'CUSTOS SICRO_SINAPI'!A:D,2,FALSE)</f>
        <v>Veículo leve - 53 kW (sem motorista)</v>
      </c>
      <c r="F91" s="189" t="s">
        <v>49</v>
      </c>
      <c r="G91" s="190">
        <v>1</v>
      </c>
      <c r="H91" s="256">
        <v>45</v>
      </c>
      <c r="I91" s="190">
        <f>G91*H91</f>
        <v>45</v>
      </c>
      <c r="J91" s="190">
        <v>44</v>
      </c>
      <c r="K91" s="190">
        <v>176</v>
      </c>
      <c r="L91" s="191">
        <f>IF(D91="","",VLOOKUP(D91,'[1]SICRO EQUIP'!$A$5:$K$369,10,FALSE))</f>
        <v>41.589399999999998</v>
      </c>
      <c r="M91" s="191">
        <f>IF(D91="","",VLOOKUP(D91,'[1]SICRO EQUIP'!$A$5:$K$369,11,FALSE))</f>
        <v>3.8098000000000001</v>
      </c>
      <c r="N91" s="230">
        <f>TRUNC(I91*(J91*L91+K91*M91),2)</f>
        <v>112520.62</v>
      </c>
    </row>
    <row r="92" spans="2:14" s="117" customFormat="1" ht="21.75" customHeight="1">
      <c r="B92" s="221" t="s">
        <v>32</v>
      </c>
      <c r="C92" s="152"/>
      <c r="D92" s="151"/>
      <c r="E92" s="152" t="s">
        <v>192</v>
      </c>
      <c r="F92" s="151"/>
      <c r="G92" s="153"/>
      <c r="H92" s="153"/>
      <c r="I92" s="153"/>
      <c r="J92" s="153"/>
      <c r="K92" s="153"/>
      <c r="L92" s="154" t="str">
        <f>IF(D92="","",VLOOKUP(D92,'[1]SICRO EQUIP'!$A$5:$K$369,10,FALSE))</f>
        <v/>
      </c>
      <c r="M92" s="154" t="str">
        <f>IF(D92="","",VLOOKUP(D92,'[1]SICRO EQUIP'!$A$5:$K$369,11,FALSE))</f>
        <v/>
      </c>
      <c r="N92" s="214">
        <f>SUM(N94:N100)</f>
        <v>782124.7</v>
      </c>
    </row>
    <row r="93" spans="2:14" ht="21.75" customHeight="1">
      <c r="B93" s="224" t="s">
        <v>456</v>
      </c>
      <c r="C93" s="194"/>
      <c r="D93" s="177"/>
      <c r="E93" s="176" t="s">
        <v>457</v>
      </c>
      <c r="F93" s="177"/>
      <c r="G93" s="179"/>
      <c r="H93" s="179"/>
      <c r="I93" s="179"/>
      <c r="J93" s="179"/>
      <c r="K93" s="179"/>
      <c r="L93" s="180" t="str">
        <f>IF(D93="","",VLOOKUP(D93,'[1]SICRO EQUIP'!$A$5:$K$369,10,FALSE))</f>
        <v/>
      </c>
      <c r="M93" s="180" t="str">
        <f>IF(D93="","",VLOOKUP(D93,'[1]SICRO EQUIP'!$A$5:$K$369,11,FALSE))</f>
        <v/>
      </c>
      <c r="N93" s="225"/>
    </row>
    <row r="94" spans="2:14" ht="21.75" customHeight="1">
      <c r="B94" s="217"/>
      <c r="C94" s="162" t="s">
        <v>92</v>
      </c>
      <c r="D94" s="164" t="s">
        <v>105</v>
      </c>
      <c r="E94" s="161" t="str">
        <f>VLOOKUP(D94,'CUSTOS SICRO_SINAPI'!A:D,2,FALSE)</f>
        <v>Van furgão - 93 kW</v>
      </c>
      <c r="F94" s="164" t="s">
        <v>125</v>
      </c>
      <c r="G94" s="165">
        <v>1</v>
      </c>
      <c r="H94" s="254">
        <v>25</v>
      </c>
      <c r="I94" s="165">
        <f>G94*H94</f>
        <v>25</v>
      </c>
      <c r="J94" s="165">
        <v>44</v>
      </c>
      <c r="K94" s="165">
        <v>176</v>
      </c>
      <c r="L94" s="166">
        <f>IF(D94="","",VLOOKUP(D94,'[1]SICRO EQUIP'!$A$5:$K$369,10,FALSE))</f>
        <v>80.012500000000003</v>
      </c>
      <c r="M94" s="166">
        <f>IF(D94="","",VLOOKUP(D94,'[1]SICRO EQUIP'!$A$5:$K$369,11,FALSE))</f>
        <v>26.4558</v>
      </c>
      <c r="N94" s="218">
        <f>TRUNC(I94*(J94*L94+K94*M94),2)</f>
        <v>204419.27</v>
      </c>
    </row>
    <row r="95" spans="2:14" ht="21.75" customHeight="1">
      <c r="B95" s="228" t="s">
        <v>459</v>
      </c>
      <c r="C95" s="161"/>
      <c r="D95" s="164"/>
      <c r="E95" s="185" t="s">
        <v>467</v>
      </c>
      <c r="F95" s="164"/>
      <c r="G95" s="165"/>
      <c r="H95" s="165"/>
      <c r="I95" s="165"/>
      <c r="J95" s="165"/>
      <c r="K95" s="165"/>
      <c r="L95" s="166" t="str">
        <f>IF(D95="","",VLOOKUP(D95,'[1]SICRO EQUIP'!$A$5:$K$369,10,FALSE))</f>
        <v/>
      </c>
      <c r="M95" s="166" t="str">
        <f>IF(D95="","",VLOOKUP(D95,'[1]SICRO EQUIP'!$A$5:$K$369,11,FALSE))</f>
        <v/>
      </c>
      <c r="N95" s="218"/>
    </row>
    <row r="96" spans="2:14" ht="21.75" customHeight="1">
      <c r="B96" s="217"/>
      <c r="C96" s="162" t="s">
        <v>92</v>
      </c>
      <c r="D96" s="164" t="s">
        <v>129</v>
      </c>
      <c r="E96" s="161" t="s">
        <v>200</v>
      </c>
      <c r="F96" s="164" t="s">
        <v>125</v>
      </c>
      <c r="G96" s="165">
        <v>11</v>
      </c>
      <c r="H96" s="254">
        <v>45</v>
      </c>
      <c r="I96" s="165">
        <f t="shared" ref="I96:I98" si="27">G96*H96</f>
        <v>495</v>
      </c>
      <c r="J96" s="165"/>
      <c r="K96" s="165"/>
      <c r="L96" s="166">
        <f>VLOOKUP(D96,'CUSTOS SICRO_SINAPI'!A:D,4,FALSE)</f>
        <v>300.66199999999998</v>
      </c>
      <c r="M96" s="166"/>
      <c r="N96" s="218">
        <f>TRUNC(I96*L96,2)</f>
        <v>148827.69</v>
      </c>
    </row>
    <row r="97" spans="2:14" ht="21.75" customHeight="1">
      <c r="B97" s="217"/>
      <c r="C97" s="162" t="s">
        <v>92</v>
      </c>
      <c r="D97" s="164" t="s">
        <v>130</v>
      </c>
      <c r="E97" s="161" t="s">
        <v>202</v>
      </c>
      <c r="F97" s="164" t="s">
        <v>125</v>
      </c>
      <c r="G97" s="165">
        <v>22</v>
      </c>
      <c r="H97" s="254">
        <v>45</v>
      </c>
      <c r="I97" s="165">
        <f t="shared" si="27"/>
        <v>990</v>
      </c>
      <c r="J97" s="165"/>
      <c r="K97" s="165"/>
      <c r="L97" s="166">
        <f>VLOOKUP(D97,'CUSTOS SICRO_SINAPI'!A:D,4,FALSE)</f>
        <v>258.36939999999998</v>
      </c>
      <c r="M97" s="166"/>
      <c r="N97" s="218">
        <f>TRUNC(I97*L97,2)</f>
        <v>255785.7</v>
      </c>
    </row>
    <row r="98" spans="2:14" ht="21.75" customHeight="1">
      <c r="B98" s="247"/>
      <c r="C98" s="162" t="s">
        <v>92</v>
      </c>
      <c r="D98" s="164" t="s">
        <v>131</v>
      </c>
      <c r="E98" s="161" t="s">
        <v>124</v>
      </c>
      <c r="F98" s="164" t="s">
        <v>125</v>
      </c>
      <c r="G98" s="248">
        <v>11</v>
      </c>
      <c r="H98" s="257">
        <v>45</v>
      </c>
      <c r="I98" s="248">
        <f t="shared" si="27"/>
        <v>495</v>
      </c>
      <c r="J98" s="248"/>
      <c r="K98" s="248"/>
      <c r="L98" s="249">
        <f>VLOOKUP(D98,'CUSTOS SICRO_SINAPI'!A:D,4,FALSE)</f>
        <v>228.2013</v>
      </c>
      <c r="M98" s="249"/>
      <c r="N98" s="250">
        <f>TRUNC(I98*L98,2)</f>
        <v>112959.64</v>
      </c>
    </row>
    <row r="99" spans="2:14" ht="21.75" customHeight="1">
      <c r="B99" s="224" t="s">
        <v>459</v>
      </c>
      <c r="C99" s="194"/>
      <c r="D99" s="177"/>
      <c r="E99" s="176" t="s">
        <v>485</v>
      </c>
      <c r="F99" s="177"/>
      <c r="G99" s="179"/>
      <c r="H99" s="179"/>
      <c r="I99" s="179"/>
      <c r="J99" s="179"/>
      <c r="K99" s="179"/>
      <c r="L99" s="180"/>
      <c r="M99" s="180" t="str">
        <f>IF(D99="","",VLOOKUP(D99,'[1]SICRO EQUIP'!$A$5:$K$369,11,FALSE))</f>
        <v/>
      </c>
      <c r="N99" s="225"/>
    </row>
    <row r="100" spans="2:14">
      <c r="B100" s="205"/>
      <c r="C100" s="251" t="s">
        <v>92</v>
      </c>
      <c r="D100" s="164" t="s">
        <v>129</v>
      </c>
      <c r="E100" s="252" t="s">
        <v>200</v>
      </c>
      <c r="F100" s="189" t="s">
        <v>125</v>
      </c>
      <c r="G100" s="190">
        <v>20</v>
      </c>
      <c r="H100" s="256">
        <v>10</v>
      </c>
      <c r="I100" s="190">
        <f t="shared" ref="I100" si="28">G100*H100</f>
        <v>200</v>
      </c>
      <c r="J100" s="190"/>
      <c r="K100" s="190"/>
      <c r="L100" s="166">
        <f>VLOOKUP(D100,'CUSTOS SICRO_SINAPI'!A:D,4,FALSE)</f>
        <v>300.66199999999998</v>
      </c>
      <c r="M100" s="191"/>
      <c r="N100" s="230">
        <f>TRUNC(I100*L100,2)</f>
        <v>60132.4</v>
      </c>
    </row>
    <row r="101" spans="2:14">
      <c r="B101" s="429" t="s">
        <v>203</v>
      </c>
      <c r="C101" s="430"/>
      <c r="D101" s="430"/>
      <c r="E101" s="430"/>
      <c r="F101" s="430"/>
      <c r="G101" s="430"/>
      <c r="H101" s="430"/>
      <c r="I101" s="430"/>
      <c r="J101" s="430"/>
      <c r="K101" s="430"/>
      <c r="L101" s="430"/>
      <c r="M101" s="430"/>
      <c r="N101" s="237">
        <f>N86+N8</f>
        <v>16776792.88558499</v>
      </c>
    </row>
    <row r="102" spans="2:14">
      <c r="B102" s="244"/>
      <c r="C102" s="245"/>
      <c r="D102" s="245"/>
      <c r="E102" s="245"/>
      <c r="F102" s="245"/>
      <c r="G102" s="245"/>
      <c r="H102" s="245"/>
      <c r="I102" s="245"/>
      <c r="J102" s="245"/>
      <c r="K102" s="245"/>
      <c r="L102" s="245"/>
      <c r="M102" s="245"/>
      <c r="N102" s="246"/>
    </row>
    <row r="103" spans="2:14" ht="4.5" customHeight="1">
      <c r="B103" s="205"/>
      <c r="C103" s="206"/>
      <c r="D103" s="206"/>
      <c r="E103" s="206"/>
      <c r="F103" s="206"/>
      <c r="G103" s="206"/>
      <c r="H103" s="206"/>
      <c r="I103" s="206"/>
      <c r="J103" s="206"/>
      <c r="K103" s="206"/>
      <c r="L103" s="206"/>
      <c r="M103" s="206"/>
      <c r="N103" s="238"/>
    </row>
    <row r="104" spans="2:14">
      <c r="B104" s="429" t="s">
        <v>204</v>
      </c>
      <c r="C104" s="430"/>
      <c r="D104" s="430"/>
      <c r="E104" s="430"/>
      <c r="F104" s="430"/>
      <c r="G104" s="430"/>
      <c r="H104" s="430"/>
      <c r="I104" s="430"/>
      <c r="J104" s="430"/>
      <c r="K104" s="430"/>
      <c r="L104" s="430"/>
      <c r="M104" s="430"/>
      <c r="N104" s="237">
        <f>TRUNC(N101*0.05,2)</f>
        <v>838839.64</v>
      </c>
    </row>
    <row r="105" spans="2:14" ht="4.5" customHeight="1">
      <c r="B105" s="205"/>
      <c r="C105" s="206"/>
      <c r="D105" s="206"/>
      <c r="E105" s="206"/>
      <c r="F105" s="207"/>
      <c r="G105" s="208"/>
      <c r="H105" s="208"/>
      <c r="I105" s="208"/>
      <c r="J105" s="208"/>
      <c r="K105" s="208"/>
      <c r="L105" s="209"/>
      <c r="M105" s="209"/>
      <c r="N105" s="210"/>
    </row>
    <row r="106" spans="2:14">
      <c r="B106" s="429" t="s">
        <v>205</v>
      </c>
      <c r="C106" s="430"/>
      <c r="D106" s="430"/>
      <c r="E106" s="430"/>
      <c r="F106" s="430"/>
      <c r="G106" s="430"/>
      <c r="H106" s="430"/>
      <c r="I106" s="430"/>
      <c r="J106" s="430"/>
      <c r="K106" s="430"/>
      <c r="L106" s="430"/>
      <c r="M106" s="430"/>
      <c r="N106" s="237">
        <v>17615632.525584988</v>
      </c>
    </row>
    <row r="107" spans="2:14" ht="4.5" customHeight="1">
      <c r="B107" s="205"/>
      <c r="C107" s="206"/>
      <c r="D107" s="206"/>
      <c r="E107" s="206"/>
      <c r="F107" s="206"/>
      <c r="G107" s="206"/>
      <c r="H107" s="206"/>
      <c r="I107" s="206"/>
      <c r="J107" s="206"/>
      <c r="K107" s="206"/>
      <c r="L107" s="206"/>
      <c r="M107" s="206"/>
      <c r="N107" s="238"/>
    </row>
    <row r="108" spans="2:14">
      <c r="B108" s="429" t="s">
        <v>453</v>
      </c>
      <c r="C108" s="430"/>
      <c r="D108" s="430"/>
      <c r="E108" s="430"/>
      <c r="F108" s="430"/>
      <c r="G108" s="430"/>
      <c r="H108" s="430"/>
      <c r="I108" s="430"/>
      <c r="J108" s="430"/>
      <c r="K108" s="430"/>
      <c r="L108" s="430"/>
      <c r="M108" s="430"/>
      <c r="N108" s="237">
        <f>N106*L2</f>
        <v>3915955.1104375427</v>
      </c>
    </row>
    <row r="109" spans="2:14" ht="4.5" customHeight="1">
      <c r="B109" s="205"/>
      <c r="C109" s="206"/>
      <c r="D109" s="206"/>
      <c r="E109" s="206"/>
      <c r="F109" s="206"/>
      <c r="G109" s="206"/>
      <c r="H109" s="206"/>
      <c r="I109" s="206"/>
      <c r="J109" s="206"/>
      <c r="K109" s="206"/>
      <c r="L109" s="206"/>
      <c r="M109" s="206"/>
      <c r="N109" s="238"/>
    </row>
    <row r="110" spans="2:14">
      <c r="B110" s="429" t="s">
        <v>5894</v>
      </c>
      <c r="C110" s="430"/>
      <c r="D110" s="430"/>
      <c r="E110" s="430"/>
      <c r="F110" s="430"/>
      <c r="G110" s="430"/>
      <c r="H110" s="430"/>
      <c r="I110" s="430"/>
      <c r="J110" s="430"/>
      <c r="K110" s="430"/>
      <c r="L110" s="430"/>
      <c r="M110" s="430"/>
      <c r="N110" s="237">
        <f>N106+N108</f>
        <v>21531587.63602253</v>
      </c>
    </row>
    <row r="111" spans="2:14" ht="15.75" customHeight="1">
      <c r="B111" s="205"/>
      <c r="C111" s="206"/>
      <c r="D111" s="206"/>
      <c r="E111" s="206"/>
      <c r="F111" s="206"/>
      <c r="G111" s="206"/>
      <c r="H111" s="206"/>
      <c r="I111" s="206"/>
      <c r="J111" s="206"/>
      <c r="K111" s="206"/>
      <c r="L111" s="206"/>
      <c r="M111" s="206"/>
      <c r="N111" s="237"/>
    </row>
    <row r="112" spans="2:14" ht="15" customHeight="1">
      <c r="B112" s="426" t="s">
        <v>439</v>
      </c>
      <c r="C112" s="427"/>
      <c r="D112" s="427"/>
      <c r="E112" s="427"/>
      <c r="F112" s="427"/>
      <c r="G112" s="427"/>
      <c r="H112" s="427"/>
      <c r="I112" s="427"/>
      <c r="J112" s="427"/>
      <c r="K112" s="427"/>
      <c r="L112" s="427"/>
      <c r="M112" s="427"/>
      <c r="N112" s="428"/>
    </row>
    <row r="113" spans="2:14">
      <c r="B113" s="239"/>
      <c r="C113" s="240"/>
      <c r="D113" s="240"/>
      <c r="E113" s="240"/>
      <c r="F113" s="240"/>
      <c r="G113" s="240"/>
      <c r="H113" s="240"/>
      <c r="I113" s="240"/>
      <c r="J113" s="240"/>
      <c r="K113" s="240"/>
      <c r="L113" s="240"/>
      <c r="M113" s="240"/>
      <c r="N113" s="241"/>
    </row>
    <row r="116" spans="2:14">
      <c r="N116" s="521"/>
    </row>
  </sheetData>
  <customSheetViews>
    <customSheetView guid="{25B55E2A-A76D-4326-A8B7-54F1B0567885}" showPageBreaks="1" showGridLines="0" printArea="1" view="pageBreakPreview">
      <pane ySplit="11" topLeftCell="A78" activePane="bottomLeft" state="frozen"/>
      <selection pane="bottomLeft" activeCell="I81" sqref="I81"/>
      <rowBreaks count="1" manualBreakCount="1">
        <brk id="78" min="1" max="13" man="1"/>
      </rowBreaks>
      <pageMargins left="0.39370078740157483" right="0.39370078740157483" top="0.78740157480314965" bottom="0.78740157480314965" header="0.31496062992125984" footer="0.31496062992125984"/>
      <printOptions horizontalCentered="1"/>
      <pageSetup paperSize="9" scale="49" fitToHeight="2" orientation="portrait" r:id="rId1"/>
      <headerFooter>
        <oddFooter>Página &amp;P de &amp;N</oddFooter>
      </headerFooter>
    </customSheetView>
  </customSheetViews>
  <mergeCells count="23">
    <mergeCell ref="I6:I7"/>
    <mergeCell ref="B5:N5"/>
    <mergeCell ref="I3:K3"/>
    <mergeCell ref="L3:N3"/>
    <mergeCell ref="E1:N1"/>
    <mergeCell ref="B3:C3"/>
    <mergeCell ref="B2:C2"/>
    <mergeCell ref="J6:K6"/>
    <mergeCell ref="C6:C7"/>
    <mergeCell ref="D6:D7"/>
    <mergeCell ref="B112:N112"/>
    <mergeCell ref="B110:M110"/>
    <mergeCell ref="N6:N7"/>
    <mergeCell ref="B101:M101"/>
    <mergeCell ref="B104:M104"/>
    <mergeCell ref="B106:M106"/>
    <mergeCell ref="B108:M108"/>
    <mergeCell ref="B6:B7"/>
    <mergeCell ref="E6:E7"/>
    <mergeCell ref="L6:M6"/>
    <mergeCell ref="F6:F7"/>
    <mergeCell ref="G6:G7"/>
    <mergeCell ref="H6:H7"/>
  </mergeCells>
  <printOptions horizontalCentered="1"/>
  <pageMargins left="0.39370078740157483" right="0.39370078740157483" top="0.78740157480314965" bottom="0.78740157480314965" header="0.31496062992125984" footer="0.31496062992125984"/>
  <pageSetup paperSize="9" scale="49" fitToHeight="2" orientation="portrait" r:id="rId2"/>
  <headerFooter>
    <oddFooter>Página &amp;P de &amp;N</oddFooter>
  </headerFooter>
  <rowBreaks count="1" manualBreakCount="1">
    <brk id="74" min="1" max="13" man="1"/>
  </rowBreaks>
  <drawing r:id="rId3"/>
</worksheet>
</file>

<file path=xl/worksheets/sheet3.xml><?xml version="1.0" encoding="utf-8"?>
<worksheet xmlns="http://schemas.openxmlformats.org/spreadsheetml/2006/main" xmlns:r="http://schemas.openxmlformats.org/officeDocument/2006/relationships">
  <dimension ref="A5:F103"/>
  <sheetViews>
    <sheetView workbookViewId="0">
      <selection activeCell="A66" sqref="A66"/>
    </sheetView>
  </sheetViews>
  <sheetFormatPr defaultRowHeight="14.4"/>
  <cols>
    <col min="1" max="1" width="19.109375" customWidth="1"/>
    <col min="2" max="2" width="21.88671875" customWidth="1"/>
    <col min="3" max="3" width="14.44140625" customWidth="1"/>
    <col min="4" max="4" width="21" customWidth="1"/>
    <col min="5" max="5" width="14.88671875" customWidth="1"/>
    <col min="6" max="6" width="26.88671875" customWidth="1"/>
  </cols>
  <sheetData>
    <row r="5" spans="1:6">
      <c r="A5" s="91" t="s">
        <v>176</v>
      </c>
      <c r="B5" s="91" t="s">
        <v>177</v>
      </c>
      <c r="C5" s="91" t="s">
        <v>138</v>
      </c>
      <c r="D5" s="91" t="s">
        <v>208</v>
      </c>
      <c r="E5" s="91" t="s">
        <v>209</v>
      </c>
      <c r="F5" s="91" t="s">
        <v>182</v>
      </c>
    </row>
    <row r="6" spans="1:6">
      <c r="A6" s="90" t="s">
        <v>210</v>
      </c>
      <c r="B6" s="89" t="s">
        <v>211</v>
      </c>
      <c r="C6" s="90" t="s">
        <v>201</v>
      </c>
      <c r="D6" s="92">
        <v>5.9926000000000004</v>
      </c>
      <c r="E6" s="93">
        <v>1.698815</v>
      </c>
      <c r="F6" s="92">
        <v>16.172899999999998</v>
      </c>
    </row>
    <row r="7" spans="1:6">
      <c r="A7" s="90" t="s">
        <v>212</v>
      </c>
      <c r="B7" s="89" t="s">
        <v>213</v>
      </c>
      <c r="C7" s="90" t="s">
        <v>201</v>
      </c>
      <c r="D7" s="92">
        <v>7.1910999999999996</v>
      </c>
      <c r="E7" s="93">
        <v>1.6771430000000001</v>
      </c>
      <c r="F7" s="92">
        <v>19.2516</v>
      </c>
    </row>
    <row r="8" spans="1:6">
      <c r="A8" s="90" t="s">
        <v>114</v>
      </c>
      <c r="B8" s="89" t="s">
        <v>47</v>
      </c>
      <c r="C8" s="90" t="s">
        <v>49</v>
      </c>
      <c r="D8" s="92">
        <v>1500.4</v>
      </c>
      <c r="E8" s="93">
        <v>1.2846930000000001</v>
      </c>
      <c r="F8" s="92">
        <v>3427.9533000000001</v>
      </c>
    </row>
    <row r="9" spans="1:6">
      <c r="A9" s="90" t="s">
        <v>214</v>
      </c>
      <c r="B9" s="89" t="s">
        <v>215</v>
      </c>
      <c r="C9" s="90" t="s">
        <v>201</v>
      </c>
      <c r="D9" s="92">
        <v>7.1208999999999998</v>
      </c>
      <c r="E9" s="93">
        <v>1.6972229999999999</v>
      </c>
      <c r="F9" s="92">
        <v>19.206600000000002</v>
      </c>
    </row>
    <row r="10" spans="1:6">
      <c r="A10" s="90" t="s">
        <v>190</v>
      </c>
      <c r="B10" s="89" t="s">
        <v>26</v>
      </c>
      <c r="C10" s="90" t="s">
        <v>49</v>
      </c>
      <c r="D10" s="92">
        <v>1601.2552000000001</v>
      </c>
      <c r="E10" s="93">
        <v>1.161292</v>
      </c>
      <c r="F10" s="92">
        <v>3460.78</v>
      </c>
    </row>
    <row r="11" spans="1:6">
      <c r="A11" s="90" t="s">
        <v>216</v>
      </c>
      <c r="B11" s="89" t="s">
        <v>217</v>
      </c>
      <c r="C11" s="90" t="s">
        <v>201</v>
      </c>
      <c r="D11" s="92">
        <v>16.9968</v>
      </c>
      <c r="E11" s="93">
        <v>1.314578</v>
      </c>
      <c r="F11" s="92">
        <v>39.340400000000002</v>
      </c>
    </row>
    <row r="12" spans="1:6">
      <c r="A12" s="90" t="s">
        <v>218</v>
      </c>
      <c r="B12" s="89" t="s">
        <v>219</v>
      </c>
      <c r="C12" s="90" t="s">
        <v>201</v>
      </c>
      <c r="D12" s="92">
        <v>6.9935999999999998</v>
      </c>
      <c r="E12" s="93">
        <v>1.585596</v>
      </c>
      <c r="F12" s="92">
        <v>18.082599999999999</v>
      </c>
    </row>
    <row r="13" spans="1:6">
      <c r="A13" s="90" t="s">
        <v>220</v>
      </c>
      <c r="B13" s="89" t="s">
        <v>221</v>
      </c>
      <c r="C13" s="90" t="s">
        <v>49</v>
      </c>
      <c r="D13" s="92">
        <v>2689.7932000000001</v>
      </c>
      <c r="E13" s="93">
        <v>1.0521670000000001</v>
      </c>
      <c r="F13" s="92">
        <v>5519.9048000000003</v>
      </c>
    </row>
    <row r="14" spans="1:6">
      <c r="A14" s="90" t="s">
        <v>197</v>
      </c>
      <c r="B14" s="89" t="s">
        <v>122</v>
      </c>
      <c r="C14" s="90" t="s">
        <v>201</v>
      </c>
      <c r="D14" s="92">
        <v>8.2736999999999998</v>
      </c>
      <c r="E14" s="93">
        <v>1.6084849999999999</v>
      </c>
      <c r="F14" s="92">
        <v>21.581800000000001</v>
      </c>
    </row>
    <row r="15" spans="1:6">
      <c r="A15" s="90" t="s">
        <v>222</v>
      </c>
      <c r="B15" s="89" t="s">
        <v>223</v>
      </c>
      <c r="C15" s="90" t="s">
        <v>49</v>
      </c>
      <c r="D15" s="92">
        <v>3943.4344000000001</v>
      </c>
      <c r="E15" s="93">
        <v>1.0224150000000001</v>
      </c>
      <c r="F15" s="92">
        <v>7975.2608</v>
      </c>
    </row>
    <row r="16" spans="1:6">
      <c r="A16" s="90" t="s">
        <v>224</v>
      </c>
      <c r="B16" s="89" t="s">
        <v>225</v>
      </c>
      <c r="C16" s="90" t="s">
        <v>49</v>
      </c>
      <c r="D16" s="92">
        <v>11574.4337</v>
      </c>
      <c r="E16" s="93">
        <v>0.92955200000000004</v>
      </c>
      <c r="F16" s="92">
        <v>22333.471600000001</v>
      </c>
    </row>
    <row r="17" spans="1:6">
      <c r="A17" s="90" t="s">
        <v>226</v>
      </c>
      <c r="B17" s="89" t="s">
        <v>227</v>
      </c>
      <c r="C17" s="90" t="s">
        <v>49</v>
      </c>
      <c r="D17" s="92">
        <v>1660.54</v>
      </c>
      <c r="E17" s="93">
        <v>1.0586260000000001</v>
      </c>
      <c r="F17" s="92">
        <v>3418.4308000000001</v>
      </c>
    </row>
    <row r="18" spans="1:6">
      <c r="A18" s="90" t="s">
        <v>228</v>
      </c>
      <c r="B18" s="89" t="s">
        <v>229</v>
      </c>
      <c r="C18" s="90" t="s">
        <v>201</v>
      </c>
      <c r="D18" s="92">
        <v>6.9629000000000003</v>
      </c>
      <c r="E18" s="93">
        <v>1.5680229999999999</v>
      </c>
      <c r="F18" s="92">
        <v>17.880800000000001</v>
      </c>
    </row>
    <row r="19" spans="1:6">
      <c r="A19" s="90" t="s">
        <v>230</v>
      </c>
      <c r="B19" s="89" t="s">
        <v>231</v>
      </c>
      <c r="C19" s="90" t="s">
        <v>49</v>
      </c>
      <c r="D19" s="92">
        <v>4324.0712999999996</v>
      </c>
      <c r="E19" s="93">
        <v>1.0355190000000001</v>
      </c>
      <c r="F19" s="92">
        <v>9176.5311000000002</v>
      </c>
    </row>
    <row r="20" spans="1:6">
      <c r="A20" s="90" t="s">
        <v>187</v>
      </c>
      <c r="B20" s="89" t="s">
        <v>188</v>
      </c>
      <c r="C20" s="90" t="s">
        <v>49</v>
      </c>
      <c r="D20" s="92">
        <v>11574.4337</v>
      </c>
      <c r="E20" s="93">
        <v>0.92955200000000004</v>
      </c>
      <c r="F20" s="92">
        <v>22333.471600000001</v>
      </c>
    </row>
    <row r="21" spans="1:6">
      <c r="A21" s="90" t="s">
        <v>195</v>
      </c>
      <c r="B21" s="89" t="s">
        <v>120</v>
      </c>
      <c r="C21" s="90" t="s">
        <v>201</v>
      </c>
      <c r="D21" s="92">
        <v>6.9557000000000002</v>
      </c>
      <c r="E21" s="93">
        <v>1.6647259999999999</v>
      </c>
      <c r="F21" s="92">
        <v>18.535</v>
      </c>
    </row>
    <row r="22" spans="1:6">
      <c r="A22" s="90" t="s">
        <v>232</v>
      </c>
      <c r="B22" s="89" t="s">
        <v>233</v>
      </c>
      <c r="C22" s="90" t="s">
        <v>201</v>
      </c>
      <c r="D22" s="92">
        <v>6.82</v>
      </c>
      <c r="E22" s="93">
        <v>1.5844100000000001</v>
      </c>
      <c r="F22" s="92">
        <v>17.625599999999999</v>
      </c>
    </row>
    <row r="23" spans="1:6">
      <c r="A23" s="90" t="s">
        <v>234</v>
      </c>
      <c r="B23" s="89" t="s">
        <v>235</v>
      </c>
      <c r="C23" s="90" t="s">
        <v>201</v>
      </c>
      <c r="D23" s="92">
        <v>6.82</v>
      </c>
      <c r="E23" s="93">
        <v>1.6447849999999999</v>
      </c>
      <c r="F23" s="92">
        <v>18.037400000000002</v>
      </c>
    </row>
    <row r="24" spans="1:6">
      <c r="A24" s="90" t="s">
        <v>196</v>
      </c>
      <c r="B24" s="89" t="s">
        <v>121</v>
      </c>
      <c r="C24" s="90" t="s">
        <v>201</v>
      </c>
      <c r="D24" s="92">
        <v>5.18</v>
      </c>
      <c r="E24" s="93">
        <v>1.782378</v>
      </c>
      <c r="F24" s="92">
        <v>14.412699999999999</v>
      </c>
    </row>
    <row r="25" spans="1:6">
      <c r="A25" s="90" t="s">
        <v>236</v>
      </c>
      <c r="B25" s="89" t="s">
        <v>237</v>
      </c>
      <c r="C25" s="90" t="s">
        <v>201</v>
      </c>
      <c r="D25" s="92">
        <v>12.504099999999999</v>
      </c>
      <c r="E25" s="93">
        <v>1.4663839999999999</v>
      </c>
      <c r="F25" s="92">
        <v>30.8399</v>
      </c>
    </row>
    <row r="26" spans="1:6">
      <c r="A26" s="90" t="s">
        <v>238</v>
      </c>
      <c r="B26" s="89" t="s">
        <v>24</v>
      </c>
      <c r="C26" s="90" t="s">
        <v>49</v>
      </c>
      <c r="D26" s="92">
        <v>1139.5999999999999</v>
      </c>
      <c r="E26" s="93">
        <v>1.5719719999999999</v>
      </c>
      <c r="F26" s="92">
        <v>3272.8991999999998</v>
      </c>
    </row>
    <row r="27" spans="1:6">
      <c r="A27" s="90" t="s">
        <v>239</v>
      </c>
      <c r="B27" s="89" t="s">
        <v>240</v>
      </c>
      <c r="C27" s="90" t="s">
        <v>201</v>
      </c>
      <c r="D27" s="92">
        <v>11.7486</v>
      </c>
      <c r="E27" s="93">
        <v>1.4935909999999999</v>
      </c>
      <c r="F27" s="92">
        <v>29.296199999999999</v>
      </c>
    </row>
    <row r="28" spans="1:6">
      <c r="A28" s="90" t="s">
        <v>112</v>
      </c>
      <c r="B28" s="89" t="s">
        <v>110</v>
      </c>
      <c r="C28" s="90" t="s">
        <v>49</v>
      </c>
      <c r="D28" s="92">
        <v>1318.3631</v>
      </c>
      <c r="E28" s="93">
        <v>1.274167</v>
      </c>
      <c r="F28" s="92">
        <v>2998.1777999999999</v>
      </c>
    </row>
    <row r="29" spans="1:6">
      <c r="A29" s="90" t="s">
        <v>241</v>
      </c>
      <c r="B29" s="89" t="s">
        <v>242</v>
      </c>
      <c r="C29" s="90" t="s">
        <v>201</v>
      </c>
      <c r="D29" s="92">
        <v>6.82</v>
      </c>
      <c r="E29" s="93">
        <v>1.9171860000000001</v>
      </c>
      <c r="F29" s="92">
        <v>21.598800000000001</v>
      </c>
    </row>
    <row r="30" spans="1:6">
      <c r="A30" s="90" t="s">
        <v>243</v>
      </c>
      <c r="B30" s="89" t="s">
        <v>244</v>
      </c>
      <c r="C30" s="90" t="s">
        <v>201</v>
      </c>
      <c r="D30" s="92">
        <v>64.838300000000004</v>
      </c>
      <c r="E30" s="93">
        <v>1.2900180000000001</v>
      </c>
      <c r="F30" s="92">
        <v>148.48079999999999</v>
      </c>
    </row>
    <row r="31" spans="1:6">
      <c r="A31" s="90" t="s">
        <v>245</v>
      </c>
      <c r="B31" s="89" t="s">
        <v>246</v>
      </c>
      <c r="C31" s="90" t="s">
        <v>49</v>
      </c>
      <c r="D31" s="92">
        <v>5216.3594000000003</v>
      </c>
      <c r="E31" s="93">
        <v>0.87866299999999997</v>
      </c>
      <c r="F31" s="92">
        <v>9799.7813000000006</v>
      </c>
    </row>
    <row r="32" spans="1:6">
      <c r="A32" s="90" t="s">
        <v>247</v>
      </c>
      <c r="B32" s="89" t="s">
        <v>248</v>
      </c>
      <c r="C32" s="90" t="s">
        <v>49</v>
      </c>
      <c r="D32" s="92">
        <v>5986.2601000000004</v>
      </c>
      <c r="E32" s="93">
        <v>0.97311300000000001</v>
      </c>
      <c r="F32" s="92">
        <v>11811.5676</v>
      </c>
    </row>
    <row r="33" spans="1:6">
      <c r="A33" s="90" t="s">
        <v>191</v>
      </c>
      <c r="B33" s="89" t="s">
        <v>27</v>
      </c>
      <c r="C33" s="90" t="s">
        <v>49</v>
      </c>
      <c r="D33" s="92">
        <v>1139.5999999999999</v>
      </c>
      <c r="E33" s="93">
        <v>1.343521</v>
      </c>
      <c r="F33" s="92">
        <v>2670.6765</v>
      </c>
    </row>
    <row r="34" spans="1:6">
      <c r="A34" s="90" t="s">
        <v>249</v>
      </c>
      <c r="B34" s="89" t="s">
        <v>250</v>
      </c>
      <c r="C34" s="90" t="s">
        <v>201</v>
      </c>
      <c r="D34" s="92">
        <v>10.401199999999999</v>
      </c>
      <c r="E34" s="93">
        <v>1.531312</v>
      </c>
      <c r="F34" s="92">
        <v>26.328600000000002</v>
      </c>
    </row>
    <row r="35" spans="1:6">
      <c r="A35" s="90" t="s">
        <v>251</v>
      </c>
      <c r="B35" s="89" t="s">
        <v>252</v>
      </c>
      <c r="C35" s="90" t="s">
        <v>49</v>
      </c>
      <c r="D35" s="92">
        <v>2191.2051000000001</v>
      </c>
      <c r="E35" s="93">
        <v>1.0772079999999999</v>
      </c>
      <c r="F35" s="92">
        <v>4551.5887000000002</v>
      </c>
    </row>
    <row r="36" spans="1:6">
      <c r="A36" s="90" t="s">
        <v>253</v>
      </c>
      <c r="B36" s="89" t="s">
        <v>254</v>
      </c>
      <c r="C36" s="90" t="s">
        <v>201</v>
      </c>
      <c r="D36" s="92">
        <v>9.4670000000000005</v>
      </c>
      <c r="E36" s="93">
        <v>1.437624</v>
      </c>
      <c r="F36" s="92">
        <v>23.076899999999998</v>
      </c>
    </row>
    <row r="37" spans="1:6">
      <c r="A37" s="90" t="s">
        <v>255</v>
      </c>
      <c r="B37" s="89" t="s">
        <v>256</v>
      </c>
      <c r="C37" s="90" t="s">
        <v>201</v>
      </c>
      <c r="D37" s="92">
        <v>9.8506</v>
      </c>
      <c r="E37" s="93">
        <v>1.460331</v>
      </c>
      <c r="F37" s="92">
        <v>24.235700000000001</v>
      </c>
    </row>
    <row r="38" spans="1:6">
      <c r="A38" s="90" t="s">
        <v>257</v>
      </c>
      <c r="B38" s="89" t="s">
        <v>258</v>
      </c>
      <c r="C38" s="90" t="s">
        <v>201</v>
      </c>
      <c r="D38" s="92">
        <v>6.82</v>
      </c>
      <c r="E38" s="93">
        <v>1.6288370000000001</v>
      </c>
      <c r="F38" s="92">
        <v>17.928599999999999</v>
      </c>
    </row>
    <row r="39" spans="1:6">
      <c r="A39" s="90" t="s">
        <v>259</v>
      </c>
      <c r="B39" s="89" t="s">
        <v>260</v>
      </c>
      <c r="C39" s="90" t="s">
        <v>49</v>
      </c>
      <c r="D39" s="92">
        <v>1937.2592999999999</v>
      </c>
      <c r="E39" s="93">
        <v>1.1566069999999999</v>
      </c>
      <c r="F39" s="92">
        <v>4177.9069</v>
      </c>
    </row>
    <row r="40" spans="1:6">
      <c r="A40" s="90" t="s">
        <v>104</v>
      </c>
      <c r="B40" s="89" t="s">
        <v>45</v>
      </c>
      <c r="C40" s="90" t="s">
        <v>49</v>
      </c>
      <c r="D40" s="92">
        <v>12900.8025</v>
      </c>
      <c r="E40" s="93">
        <v>0.89281900000000003</v>
      </c>
      <c r="F40" s="92">
        <v>24418.883999999998</v>
      </c>
    </row>
    <row r="41" spans="1:6">
      <c r="A41" s="90" t="s">
        <v>261</v>
      </c>
      <c r="B41" s="89" t="s">
        <v>262</v>
      </c>
      <c r="C41" s="90" t="s">
        <v>201</v>
      </c>
      <c r="D41" s="92">
        <v>6.82</v>
      </c>
      <c r="E41" s="93">
        <v>1.9213480000000001</v>
      </c>
      <c r="F41" s="92">
        <v>21.9695</v>
      </c>
    </row>
    <row r="42" spans="1:6">
      <c r="A42" s="90" t="s">
        <v>263</v>
      </c>
      <c r="B42" s="89" t="s">
        <v>264</v>
      </c>
      <c r="C42" s="90" t="s">
        <v>201</v>
      </c>
      <c r="D42" s="92">
        <v>5.9926000000000004</v>
      </c>
      <c r="E42" s="93">
        <v>1.6810229999999999</v>
      </c>
      <c r="F42" s="92">
        <v>16.066199999999998</v>
      </c>
    </row>
    <row r="43" spans="1:6">
      <c r="A43" s="90" t="s">
        <v>265</v>
      </c>
      <c r="B43" s="89" t="s">
        <v>266</v>
      </c>
      <c r="C43" s="90" t="s">
        <v>49</v>
      </c>
      <c r="D43" s="92">
        <v>2307.9294</v>
      </c>
      <c r="E43" s="93">
        <v>1.055078</v>
      </c>
      <c r="F43" s="92">
        <v>4742.9749000000002</v>
      </c>
    </row>
    <row r="44" spans="1:6">
      <c r="A44" s="90" t="s">
        <v>267</v>
      </c>
      <c r="B44" s="89" t="s">
        <v>268</v>
      </c>
      <c r="C44" s="90" t="s">
        <v>49</v>
      </c>
      <c r="D44" s="92">
        <v>1809.9663</v>
      </c>
      <c r="E44" s="93">
        <v>1.1584319999999999</v>
      </c>
      <c r="F44" s="92">
        <v>3906.6891000000001</v>
      </c>
    </row>
    <row r="45" spans="1:6">
      <c r="A45" s="90" t="s">
        <v>111</v>
      </c>
      <c r="B45" s="89" t="s">
        <v>109</v>
      </c>
      <c r="C45" s="90" t="s">
        <v>49</v>
      </c>
      <c r="D45" s="92">
        <v>2148.0668000000001</v>
      </c>
      <c r="E45" s="93">
        <v>1.089032</v>
      </c>
      <c r="F45" s="92">
        <v>4487.3801999999996</v>
      </c>
    </row>
    <row r="46" spans="1:6">
      <c r="A46" s="90" t="s">
        <v>269</v>
      </c>
      <c r="B46" s="89" t="s">
        <v>270</v>
      </c>
      <c r="C46" s="90" t="s">
        <v>201</v>
      </c>
      <c r="D46" s="92">
        <v>5.18</v>
      </c>
      <c r="E46" s="93">
        <v>1.7921659999999999</v>
      </c>
      <c r="F46" s="92">
        <v>14.4634</v>
      </c>
    </row>
    <row r="47" spans="1:6">
      <c r="A47" s="90" t="s">
        <v>271</v>
      </c>
      <c r="B47" s="89" t="s">
        <v>272</v>
      </c>
      <c r="C47" s="90" t="s">
        <v>201</v>
      </c>
      <c r="D47" s="92">
        <v>8.4459</v>
      </c>
      <c r="E47" s="93">
        <v>1.7246170000000001</v>
      </c>
      <c r="F47" s="92">
        <v>24.715399999999999</v>
      </c>
    </row>
    <row r="48" spans="1:6">
      <c r="A48" s="90" t="s">
        <v>273</v>
      </c>
      <c r="B48" s="89" t="s">
        <v>274</v>
      </c>
      <c r="C48" s="90" t="s">
        <v>201</v>
      </c>
      <c r="D48" s="92">
        <v>5.9926000000000004</v>
      </c>
      <c r="E48" s="93">
        <v>1.685457</v>
      </c>
      <c r="F48" s="92">
        <v>16.0928</v>
      </c>
    </row>
    <row r="49" spans="1:6">
      <c r="A49" s="90" t="s">
        <v>103</v>
      </c>
      <c r="B49" s="89" t="s">
        <v>44</v>
      </c>
      <c r="C49" s="90" t="s">
        <v>49</v>
      </c>
      <c r="D49" s="92">
        <v>10641.3572</v>
      </c>
      <c r="E49" s="93">
        <v>0.97503300000000004</v>
      </c>
      <c r="F49" s="92">
        <v>21017.031599999998</v>
      </c>
    </row>
    <row r="50" spans="1:6">
      <c r="A50" s="90" t="s">
        <v>275</v>
      </c>
      <c r="B50" s="89" t="s">
        <v>276</v>
      </c>
      <c r="C50" s="90" t="s">
        <v>49</v>
      </c>
      <c r="D50" s="92">
        <v>3407.6242000000002</v>
      </c>
      <c r="E50" s="93">
        <v>1.0033240000000001</v>
      </c>
      <c r="F50" s="92">
        <v>6826.5753000000004</v>
      </c>
    </row>
    <row r="51" spans="1:6">
      <c r="A51" s="90" t="s">
        <v>277</v>
      </c>
      <c r="B51" s="89" t="s">
        <v>278</v>
      </c>
      <c r="C51" s="90" t="s">
        <v>201</v>
      </c>
      <c r="D51" s="92">
        <v>8.3465000000000007</v>
      </c>
      <c r="E51" s="93">
        <v>1.485989</v>
      </c>
      <c r="F51" s="92">
        <v>20.749300000000002</v>
      </c>
    </row>
    <row r="52" spans="1:6">
      <c r="A52" s="90" t="s">
        <v>279</v>
      </c>
      <c r="B52" s="89" t="s">
        <v>280</v>
      </c>
      <c r="C52" s="90" t="s">
        <v>49</v>
      </c>
      <c r="D52" s="92">
        <v>3984.8816000000002</v>
      </c>
      <c r="E52" s="93">
        <v>0.96304100000000004</v>
      </c>
      <c r="F52" s="92">
        <v>7822.4858999999997</v>
      </c>
    </row>
    <row r="53" spans="1:6">
      <c r="A53" s="90" t="s">
        <v>281</v>
      </c>
      <c r="B53" s="89" t="s">
        <v>282</v>
      </c>
      <c r="C53" s="90" t="s">
        <v>49</v>
      </c>
      <c r="D53" s="92">
        <v>3943.4344000000001</v>
      </c>
      <c r="E53" s="93">
        <v>1.0224150000000001</v>
      </c>
      <c r="F53" s="92">
        <v>7975.2608</v>
      </c>
    </row>
    <row r="54" spans="1:6">
      <c r="A54" s="90" t="s">
        <v>283</v>
      </c>
      <c r="B54" s="89" t="s">
        <v>284</v>
      </c>
      <c r="C54" s="90" t="s">
        <v>201</v>
      </c>
      <c r="D54" s="92">
        <v>7.1920000000000002</v>
      </c>
      <c r="E54" s="93">
        <v>1.650104</v>
      </c>
      <c r="F54" s="92">
        <v>19.0595</v>
      </c>
    </row>
    <row r="55" spans="1:6">
      <c r="A55" s="90" t="s">
        <v>285</v>
      </c>
      <c r="B55" s="89" t="s">
        <v>286</v>
      </c>
      <c r="C55" s="90" t="s">
        <v>201</v>
      </c>
      <c r="D55" s="92">
        <v>6.82</v>
      </c>
      <c r="E55" s="93">
        <v>1.567704</v>
      </c>
      <c r="F55" s="92">
        <v>17.511700000000001</v>
      </c>
    </row>
    <row r="56" spans="1:6">
      <c r="A56" s="90" t="s">
        <v>113</v>
      </c>
      <c r="B56" s="89" t="s">
        <v>46</v>
      </c>
      <c r="C56" s="90" t="s">
        <v>49</v>
      </c>
      <c r="D56" s="92">
        <v>2291.2402000000002</v>
      </c>
      <c r="E56" s="93">
        <v>1.126595</v>
      </c>
      <c r="F56" s="92">
        <v>4872.5398999999998</v>
      </c>
    </row>
    <row r="57" spans="1:6">
      <c r="A57" s="90" t="s">
        <v>102</v>
      </c>
      <c r="B57" s="89" t="s">
        <v>43</v>
      </c>
      <c r="C57" s="90" t="s">
        <v>49</v>
      </c>
      <c r="D57" s="92">
        <v>3093.2707</v>
      </c>
      <c r="E57" s="93">
        <v>1.0713999999999999</v>
      </c>
      <c r="F57" s="92">
        <v>6407.4008999999996</v>
      </c>
    </row>
    <row r="58" spans="1:6">
      <c r="A58" s="90" t="s">
        <v>189</v>
      </c>
      <c r="B58" s="89" t="s">
        <v>14</v>
      </c>
      <c r="C58" s="90" t="s">
        <v>49</v>
      </c>
      <c r="D58" s="92">
        <v>1469.4231</v>
      </c>
      <c r="E58" s="93">
        <v>1.1912929999999999</v>
      </c>
      <c r="F58" s="92">
        <v>3219.9364999999998</v>
      </c>
    </row>
    <row r="59" spans="1:6">
      <c r="A59" s="90" t="s">
        <v>287</v>
      </c>
      <c r="B59" s="89" t="s">
        <v>288</v>
      </c>
      <c r="C59" s="90" t="s">
        <v>49</v>
      </c>
      <c r="D59" s="92">
        <v>2345.2199999999998</v>
      </c>
      <c r="E59" s="93">
        <v>1.120989</v>
      </c>
      <c r="F59" s="92">
        <v>4974.1858000000002</v>
      </c>
    </row>
    <row r="60" spans="1:6">
      <c r="A60" s="90" t="s">
        <v>289</v>
      </c>
      <c r="B60" s="89" t="s">
        <v>290</v>
      </c>
      <c r="C60" s="90" t="s">
        <v>49</v>
      </c>
      <c r="D60" s="92">
        <v>3436.7529</v>
      </c>
      <c r="E60" s="93">
        <v>0.93692200000000003</v>
      </c>
      <c r="F60" s="92">
        <v>6656.7223000000004</v>
      </c>
    </row>
    <row r="61" spans="1:6">
      <c r="A61" s="90" t="s">
        <v>98</v>
      </c>
      <c r="B61" s="89" t="s">
        <v>34</v>
      </c>
      <c r="C61" s="90" t="s">
        <v>49</v>
      </c>
      <c r="D61" s="92">
        <v>3943.4344000000001</v>
      </c>
      <c r="E61" s="93">
        <v>1.0224150000000001</v>
      </c>
      <c r="F61" s="92">
        <v>7975.2608</v>
      </c>
    </row>
    <row r="62" spans="1:6">
      <c r="A62" s="90" t="s">
        <v>291</v>
      </c>
      <c r="B62" s="89" t="s">
        <v>292</v>
      </c>
      <c r="C62" s="90" t="s">
        <v>201</v>
      </c>
      <c r="D62" s="92">
        <v>5.9926000000000004</v>
      </c>
      <c r="E62" s="93">
        <v>1.728567</v>
      </c>
      <c r="F62" s="92">
        <v>16.351199999999999</v>
      </c>
    </row>
    <row r="63" spans="1:6">
      <c r="A63" s="90" t="s">
        <v>293</v>
      </c>
      <c r="B63" s="89" t="s">
        <v>294</v>
      </c>
      <c r="C63" s="90" t="s">
        <v>49</v>
      </c>
      <c r="D63" s="92">
        <v>14132.695299999999</v>
      </c>
      <c r="E63" s="93">
        <v>0.90718600000000005</v>
      </c>
      <c r="F63" s="92">
        <v>26953.678599999999</v>
      </c>
    </row>
    <row r="64" spans="1:6">
      <c r="A64" s="90" t="s">
        <v>295</v>
      </c>
      <c r="B64" s="89" t="s">
        <v>296</v>
      </c>
      <c r="C64" s="90" t="s">
        <v>201</v>
      </c>
      <c r="D64" s="92">
        <v>5.9926000000000004</v>
      </c>
      <c r="E64" s="93">
        <v>2.0658729999999998</v>
      </c>
      <c r="F64" s="92">
        <v>20.170300000000001</v>
      </c>
    </row>
    <row r="65" spans="1:6">
      <c r="A65" s="90" t="s">
        <v>99</v>
      </c>
      <c r="B65" s="89" t="s">
        <v>157</v>
      </c>
      <c r="C65" s="90" t="s">
        <v>49</v>
      </c>
      <c r="D65" s="92">
        <v>3943.4344000000001</v>
      </c>
      <c r="E65" s="93">
        <v>1.0224150000000001</v>
      </c>
      <c r="F65" s="92">
        <v>7975.2608</v>
      </c>
    </row>
    <row r="66" spans="1:6">
      <c r="A66" s="90" t="s">
        <v>297</v>
      </c>
      <c r="B66" s="89" t="s">
        <v>23</v>
      </c>
      <c r="C66" s="90" t="s">
        <v>49</v>
      </c>
      <c r="D66" s="92">
        <v>1365.6464000000001</v>
      </c>
      <c r="E66" s="93">
        <v>1.2854479999999999</v>
      </c>
      <c r="F66" s="92">
        <v>3121.1138000000001</v>
      </c>
    </row>
    <row r="67" spans="1:6">
      <c r="A67" s="90" t="s">
        <v>298</v>
      </c>
      <c r="B67" s="89" t="s">
        <v>299</v>
      </c>
      <c r="C67" s="90" t="s">
        <v>49</v>
      </c>
      <c r="D67" s="92">
        <v>3958.4607999999998</v>
      </c>
      <c r="E67" s="93">
        <v>1.053401</v>
      </c>
      <c r="F67" s="92">
        <v>8128.3073000000004</v>
      </c>
    </row>
    <row r="68" spans="1:6">
      <c r="A68" s="90" t="s">
        <v>300</v>
      </c>
      <c r="B68" s="89" t="s">
        <v>301</v>
      </c>
      <c r="C68" s="90" t="s">
        <v>49</v>
      </c>
      <c r="D68" s="92">
        <v>3943.4344000000001</v>
      </c>
      <c r="E68" s="93">
        <v>1.0224150000000001</v>
      </c>
      <c r="F68" s="92">
        <v>7975.2608</v>
      </c>
    </row>
    <row r="69" spans="1:6">
      <c r="A69" s="90" t="s">
        <v>302</v>
      </c>
      <c r="B69" s="89" t="s">
        <v>17</v>
      </c>
      <c r="C69" s="90" t="s">
        <v>49</v>
      </c>
      <c r="D69" s="92">
        <v>1976.6583000000001</v>
      </c>
      <c r="E69" s="93">
        <v>1.102805</v>
      </c>
      <c r="F69" s="92">
        <v>4156.5268999999998</v>
      </c>
    </row>
    <row r="70" spans="1:6">
      <c r="A70" s="90" t="s">
        <v>303</v>
      </c>
      <c r="B70" s="89" t="s">
        <v>304</v>
      </c>
      <c r="C70" s="90" t="s">
        <v>49</v>
      </c>
      <c r="D70" s="92">
        <v>7456.1630999999998</v>
      </c>
      <c r="E70" s="93">
        <v>0.91371000000000002</v>
      </c>
      <c r="F70" s="92">
        <v>14268.933800000001</v>
      </c>
    </row>
    <row r="71" spans="1:6">
      <c r="A71" s="90" t="s">
        <v>305</v>
      </c>
      <c r="B71" s="89" t="s">
        <v>306</v>
      </c>
      <c r="C71" s="90" t="s">
        <v>49</v>
      </c>
      <c r="D71" s="92">
        <v>8279.9092000000001</v>
      </c>
      <c r="E71" s="93">
        <v>0.91849400000000003</v>
      </c>
      <c r="F71" s="92">
        <v>15884.956099999999</v>
      </c>
    </row>
    <row r="72" spans="1:6">
      <c r="A72" s="90" t="s">
        <v>307</v>
      </c>
      <c r="B72" s="89" t="s">
        <v>308</v>
      </c>
      <c r="C72" s="90" t="s">
        <v>49</v>
      </c>
      <c r="D72" s="92">
        <v>7419.23</v>
      </c>
      <c r="E72" s="93">
        <v>0.93582799999999999</v>
      </c>
      <c r="F72" s="92">
        <v>14362.3531</v>
      </c>
    </row>
    <row r="73" spans="1:6">
      <c r="A73" s="90" t="s">
        <v>309</v>
      </c>
      <c r="B73" s="89" t="s">
        <v>310</v>
      </c>
      <c r="C73" s="90" t="s">
        <v>49</v>
      </c>
      <c r="D73" s="92">
        <v>7902.1045000000004</v>
      </c>
      <c r="E73" s="93">
        <v>0.87234800000000001</v>
      </c>
      <c r="F73" s="92">
        <v>14795.4895</v>
      </c>
    </row>
    <row r="74" spans="1:6">
      <c r="A74" s="90" t="s">
        <v>311</v>
      </c>
      <c r="B74" s="89" t="s">
        <v>312</v>
      </c>
      <c r="C74" s="90" t="s">
        <v>49</v>
      </c>
      <c r="D74" s="92">
        <v>1419.049</v>
      </c>
      <c r="E74" s="93">
        <v>1.172261</v>
      </c>
      <c r="F74" s="92">
        <v>3082.5446999999999</v>
      </c>
    </row>
    <row r="75" spans="1:6">
      <c r="A75" s="90" t="s">
        <v>193</v>
      </c>
      <c r="B75" s="89" t="s">
        <v>313</v>
      </c>
      <c r="C75" s="90" t="s">
        <v>49</v>
      </c>
      <c r="D75" s="92">
        <v>3943.4344000000001</v>
      </c>
      <c r="E75" s="93">
        <v>1.0224150000000001</v>
      </c>
      <c r="F75" s="92">
        <v>7975.2608</v>
      </c>
    </row>
    <row r="76" spans="1:6">
      <c r="A76" s="90" t="s">
        <v>314</v>
      </c>
      <c r="B76" s="89" t="s">
        <v>315</v>
      </c>
      <c r="C76" s="90" t="s">
        <v>49</v>
      </c>
      <c r="D76" s="92">
        <v>2191.2051000000001</v>
      </c>
      <c r="E76" s="93">
        <v>1.0772079999999999</v>
      </c>
      <c r="F76" s="92">
        <v>4551.5887000000002</v>
      </c>
    </row>
    <row r="77" spans="1:6">
      <c r="A77" s="90" t="s">
        <v>316</v>
      </c>
      <c r="B77" s="89" t="s">
        <v>317</v>
      </c>
      <c r="C77" s="90" t="s">
        <v>201</v>
      </c>
      <c r="D77" s="92">
        <v>8.4459</v>
      </c>
      <c r="E77" s="93">
        <v>1.8379019999999999</v>
      </c>
      <c r="F77" s="92">
        <v>26.502400000000002</v>
      </c>
    </row>
    <row r="78" spans="1:6">
      <c r="A78" s="90" t="s">
        <v>318</v>
      </c>
      <c r="B78" s="89" t="s">
        <v>319</v>
      </c>
      <c r="C78" s="90" t="s">
        <v>201</v>
      </c>
      <c r="D78" s="92">
        <v>5.9926000000000004</v>
      </c>
      <c r="E78" s="93">
        <v>2.074862</v>
      </c>
      <c r="F78" s="92">
        <v>20.2241</v>
      </c>
    </row>
    <row r="79" spans="1:6">
      <c r="A79" s="90" t="s">
        <v>320</v>
      </c>
      <c r="B79" s="89" t="s">
        <v>321</v>
      </c>
      <c r="C79" s="90" t="s">
        <v>201</v>
      </c>
      <c r="D79" s="92">
        <v>5.18</v>
      </c>
      <c r="E79" s="93">
        <v>2.1286740000000002</v>
      </c>
      <c r="F79" s="92">
        <v>17.7605</v>
      </c>
    </row>
    <row r="80" spans="1:6">
      <c r="A80" s="90" t="s">
        <v>322</v>
      </c>
      <c r="B80" s="89" t="s">
        <v>323</v>
      </c>
      <c r="C80" s="90" t="s">
        <v>201</v>
      </c>
      <c r="D80" s="92">
        <v>16.9968</v>
      </c>
      <c r="E80" s="93">
        <v>1.641672</v>
      </c>
      <c r="F80" s="92">
        <v>49.999000000000002</v>
      </c>
    </row>
    <row r="81" spans="1:6">
      <c r="A81" s="90" t="s">
        <v>324</v>
      </c>
      <c r="B81" s="89" t="s">
        <v>325</v>
      </c>
      <c r="C81" s="90" t="s">
        <v>201</v>
      </c>
      <c r="D81" s="92">
        <v>8.2736999999999998</v>
      </c>
      <c r="E81" s="93">
        <v>1.9624029999999999</v>
      </c>
      <c r="F81" s="92">
        <v>26.992100000000001</v>
      </c>
    </row>
    <row r="82" spans="1:6">
      <c r="A82" s="90" t="s">
        <v>326</v>
      </c>
      <c r="B82" s="89" t="s">
        <v>327</v>
      </c>
      <c r="C82" s="90" t="s">
        <v>201</v>
      </c>
      <c r="D82" s="92">
        <v>9.4670000000000005</v>
      </c>
      <c r="E82" s="93">
        <v>1.7687200000000001</v>
      </c>
      <c r="F82" s="92">
        <v>29.051500000000001</v>
      </c>
    </row>
    <row r="83" spans="1:6">
      <c r="A83" s="90" t="s">
        <v>328</v>
      </c>
      <c r="B83" s="89" t="s">
        <v>329</v>
      </c>
      <c r="C83" s="90" t="s">
        <v>201</v>
      </c>
      <c r="D83" s="92">
        <v>6.82</v>
      </c>
      <c r="E83" s="93">
        <v>1.9039790000000001</v>
      </c>
      <c r="F83" s="92">
        <v>21.851099999999999</v>
      </c>
    </row>
    <row r="84" spans="1:6">
      <c r="A84" s="90" t="s">
        <v>330</v>
      </c>
      <c r="B84" s="89" t="s">
        <v>331</v>
      </c>
      <c r="C84" s="90" t="s">
        <v>201</v>
      </c>
      <c r="D84" s="92">
        <v>10.401199999999999</v>
      </c>
      <c r="E84" s="93">
        <v>1.9011009999999999</v>
      </c>
      <c r="F84" s="92">
        <v>33.295200000000001</v>
      </c>
    </row>
    <row r="85" spans="1:6">
      <c r="A85" s="90" t="s">
        <v>332</v>
      </c>
      <c r="B85" s="89" t="s">
        <v>333</v>
      </c>
      <c r="C85" s="90" t="s">
        <v>201</v>
      </c>
      <c r="D85" s="92">
        <v>10.401199999999999</v>
      </c>
      <c r="E85" s="93">
        <v>1.7332069999999999</v>
      </c>
      <c r="F85" s="92">
        <v>30.132200000000001</v>
      </c>
    </row>
    <row r="86" spans="1:6">
      <c r="A86" s="90" t="s">
        <v>334</v>
      </c>
      <c r="B86" s="89" t="s">
        <v>335</v>
      </c>
      <c r="C86" s="90" t="s">
        <v>201</v>
      </c>
      <c r="D86" s="92">
        <v>10.6601</v>
      </c>
      <c r="E86" s="93">
        <v>2.2429969999999999</v>
      </c>
      <c r="F86" s="92">
        <v>37.768700000000003</v>
      </c>
    </row>
    <row r="87" spans="1:6">
      <c r="A87" s="90" t="s">
        <v>336</v>
      </c>
      <c r="B87" s="89" t="s">
        <v>337</v>
      </c>
      <c r="C87" s="90" t="s">
        <v>201</v>
      </c>
      <c r="D87" s="92">
        <v>9.9600000000000009</v>
      </c>
      <c r="E87" s="93">
        <v>2.1602790000000001</v>
      </c>
      <c r="F87" s="92">
        <v>34.464300000000001</v>
      </c>
    </row>
    <row r="88" spans="1:6">
      <c r="A88" s="90" t="s">
        <v>338</v>
      </c>
      <c r="B88" s="89" t="s">
        <v>339</v>
      </c>
      <c r="C88" s="90" t="s">
        <v>201</v>
      </c>
      <c r="D88" s="92">
        <v>8.2271000000000001</v>
      </c>
      <c r="E88" s="93">
        <v>2.2769949999999999</v>
      </c>
      <c r="F88" s="92">
        <v>29.4282</v>
      </c>
    </row>
    <row r="89" spans="1:6">
      <c r="A89" s="90" t="s">
        <v>340</v>
      </c>
      <c r="B89" s="89" t="s">
        <v>341</v>
      </c>
      <c r="C89" s="90" t="s">
        <v>201</v>
      </c>
      <c r="D89" s="92">
        <v>12.6996</v>
      </c>
      <c r="E89" s="93">
        <v>2.054338</v>
      </c>
      <c r="F89" s="92">
        <v>42.598700000000001</v>
      </c>
    </row>
    <row r="90" spans="1:6">
      <c r="A90" s="90" t="s">
        <v>342</v>
      </c>
      <c r="B90" s="89" t="s">
        <v>343</v>
      </c>
      <c r="C90" s="90" t="s">
        <v>201</v>
      </c>
      <c r="D90" s="92">
        <v>9.8506</v>
      </c>
      <c r="E90" s="93">
        <v>1.8067550000000001</v>
      </c>
      <c r="F90" s="92">
        <v>30.603400000000001</v>
      </c>
    </row>
    <row r="91" spans="1:6">
      <c r="A91" s="90" t="s">
        <v>344</v>
      </c>
      <c r="B91" s="89" t="s">
        <v>345</v>
      </c>
      <c r="C91" s="90" t="s">
        <v>201</v>
      </c>
      <c r="D91" s="92">
        <v>6.4501999999999997</v>
      </c>
      <c r="E91" s="93">
        <v>2.263868</v>
      </c>
      <c r="F91" s="92">
        <v>22.9876</v>
      </c>
    </row>
    <row r="92" spans="1:6">
      <c r="A92" s="90" t="s">
        <v>346</v>
      </c>
      <c r="B92" s="89" t="s">
        <v>347</v>
      </c>
      <c r="C92" s="90" t="s">
        <v>49</v>
      </c>
      <c r="D92" s="92">
        <v>8788.4509999999991</v>
      </c>
      <c r="E92" s="93">
        <v>0.94433400000000001</v>
      </c>
      <c r="F92" s="92">
        <v>17087.684000000001</v>
      </c>
    </row>
    <row r="93" spans="1:6">
      <c r="A93" s="90" t="s">
        <v>118</v>
      </c>
      <c r="B93" s="89" t="s">
        <v>348</v>
      </c>
      <c r="C93" s="90" t="s">
        <v>49</v>
      </c>
      <c r="D93" s="92">
        <v>3958.4607999999998</v>
      </c>
      <c r="E93" s="93">
        <v>1.053401</v>
      </c>
      <c r="F93" s="92">
        <v>8128.3073000000004</v>
      </c>
    </row>
    <row r="94" spans="1:6">
      <c r="A94" s="90" t="s">
        <v>349</v>
      </c>
      <c r="B94" s="89" t="s">
        <v>350</v>
      </c>
      <c r="C94" s="90" t="s">
        <v>49</v>
      </c>
      <c r="D94" s="92">
        <v>1582.2367999999999</v>
      </c>
      <c r="E94" s="93">
        <v>1.200958</v>
      </c>
      <c r="F94" s="92">
        <v>3482.4367000000002</v>
      </c>
    </row>
    <row r="95" spans="1:6">
      <c r="A95" s="90" t="s">
        <v>100</v>
      </c>
      <c r="B95" s="89" t="s">
        <v>39</v>
      </c>
      <c r="C95" s="90" t="s">
        <v>49</v>
      </c>
      <c r="D95" s="92">
        <v>2194.4050000000002</v>
      </c>
      <c r="E95" s="93">
        <v>1.127067</v>
      </c>
      <c r="F95" s="92">
        <v>4667.6463999999996</v>
      </c>
    </row>
    <row r="96" spans="1:6">
      <c r="A96" s="90" t="s">
        <v>101</v>
      </c>
      <c r="B96" s="89" t="s">
        <v>164</v>
      </c>
      <c r="C96" s="90" t="s">
        <v>49</v>
      </c>
      <c r="D96" s="92">
        <v>1318.3631</v>
      </c>
      <c r="E96" s="93">
        <v>1.2836650000000001</v>
      </c>
      <c r="F96" s="92">
        <v>3010.6995999999999</v>
      </c>
    </row>
    <row r="97" spans="1:6">
      <c r="A97" s="90" t="s">
        <v>351</v>
      </c>
      <c r="B97" s="89" t="s">
        <v>352</v>
      </c>
      <c r="C97" s="90" t="s">
        <v>49</v>
      </c>
      <c r="D97" s="92">
        <v>12900.8025</v>
      </c>
      <c r="E97" s="93">
        <v>0.91755200000000003</v>
      </c>
      <c r="F97" s="92">
        <v>25112.753700000001</v>
      </c>
    </row>
    <row r="98" spans="1:6">
      <c r="A98" s="90" t="s">
        <v>127</v>
      </c>
      <c r="B98" s="89" t="s">
        <v>353</v>
      </c>
      <c r="C98" s="90" t="s">
        <v>49</v>
      </c>
      <c r="D98" s="92">
        <v>1530.2605000000001</v>
      </c>
      <c r="E98" s="93">
        <v>1.2131019999999999</v>
      </c>
      <c r="F98" s="92">
        <v>3386.6224999999999</v>
      </c>
    </row>
    <row r="99" spans="1:6">
      <c r="A99" s="90" t="s">
        <v>128</v>
      </c>
      <c r="B99" s="89" t="s">
        <v>354</v>
      </c>
      <c r="C99" s="90" t="s">
        <v>49</v>
      </c>
      <c r="D99" s="92">
        <v>1820.2176999999999</v>
      </c>
      <c r="E99" s="93">
        <v>1.1663939999999999</v>
      </c>
      <c r="F99" s="92">
        <v>3943.3087</v>
      </c>
    </row>
    <row r="100" spans="1:6">
      <c r="A100" s="90" t="s">
        <v>126</v>
      </c>
      <c r="B100" s="89" t="s">
        <v>355</v>
      </c>
      <c r="C100" s="90" t="s">
        <v>49</v>
      </c>
      <c r="D100" s="92">
        <v>1139.5999999999999</v>
      </c>
      <c r="E100" s="93">
        <v>1.3108150000000001</v>
      </c>
      <c r="F100" s="92">
        <v>2633.4047</v>
      </c>
    </row>
    <row r="101" spans="1:6">
      <c r="A101" s="90" t="s">
        <v>356</v>
      </c>
      <c r="B101" s="89" t="s">
        <v>357</v>
      </c>
      <c r="C101" s="90" t="s">
        <v>49</v>
      </c>
      <c r="D101" s="92">
        <v>16707.906200000001</v>
      </c>
      <c r="E101" s="93">
        <v>0.91522499999999996</v>
      </c>
      <c r="F101" s="92">
        <v>31999.399600000001</v>
      </c>
    </row>
    <row r="102" spans="1:6">
      <c r="A102" s="90" t="s">
        <v>358</v>
      </c>
      <c r="B102" s="89" t="s">
        <v>359</v>
      </c>
      <c r="C102" s="90" t="s">
        <v>49</v>
      </c>
      <c r="D102" s="92">
        <v>2793.9036000000001</v>
      </c>
      <c r="E102" s="93">
        <v>1.0016119999999999</v>
      </c>
      <c r="F102" s="92">
        <v>5592.3109000000004</v>
      </c>
    </row>
    <row r="103" spans="1:6">
      <c r="A103" s="90" t="s">
        <v>360</v>
      </c>
      <c r="B103" s="89" t="s">
        <v>361</v>
      </c>
      <c r="C103" s="90" t="s">
        <v>201</v>
      </c>
      <c r="D103" s="92">
        <v>8.3465000000000007</v>
      </c>
      <c r="E103" s="93">
        <v>1.8222640000000001</v>
      </c>
      <c r="F103" s="92">
        <v>26.059899999999999</v>
      </c>
    </row>
  </sheetData>
  <customSheetViews>
    <customSheetView guid="{25B55E2A-A76D-4326-A8B7-54F1B0567885}" state="hidden">
      <selection activeCell="A66" sqref="A66"/>
      <pageMargins left="0.511811024" right="0.511811024" top="0.78740157499999996" bottom="0.78740157499999996" header="0.31496062000000002" footer="0.31496062000000002"/>
    </customSheetView>
  </customSheetView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dimension ref="A1:I36"/>
  <sheetViews>
    <sheetView workbookViewId="0">
      <selection activeCell="J14" sqref="J14"/>
    </sheetView>
  </sheetViews>
  <sheetFormatPr defaultRowHeight="14.4"/>
  <cols>
    <col min="1" max="2" width="12.88671875" customWidth="1"/>
    <col min="3" max="3" width="43" customWidth="1"/>
    <col min="5" max="5" width="17.88671875" customWidth="1"/>
    <col min="6" max="6" width="15.44140625" customWidth="1"/>
    <col min="7" max="7" width="15" customWidth="1"/>
  </cols>
  <sheetData>
    <row r="1" spans="1:9" ht="18">
      <c r="A1" s="447" t="s">
        <v>59</v>
      </c>
      <c r="B1" s="447"/>
      <c r="C1" s="447"/>
      <c r="D1" s="447"/>
      <c r="E1" s="447"/>
      <c r="F1" s="447"/>
      <c r="G1" s="447"/>
    </row>
    <row r="2" spans="1:9">
      <c r="A2" s="12" t="s">
        <v>0</v>
      </c>
      <c r="B2" s="12" t="s">
        <v>97</v>
      </c>
      <c r="C2" s="12" t="s">
        <v>1</v>
      </c>
      <c r="D2" s="12" t="s">
        <v>2</v>
      </c>
      <c r="E2" s="12" t="s">
        <v>3</v>
      </c>
      <c r="F2" s="22" t="s">
        <v>57</v>
      </c>
      <c r="G2" s="22" t="s">
        <v>58</v>
      </c>
    </row>
    <row r="3" spans="1:9">
      <c r="A3" s="3" t="s">
        <v>28</v>
      </c>
      <c r="B3" s="3"/>
      <c r="C3" s="446" t="s">
        <v>33</v>
      </c>
      <c r="D3" s="446"/>
      <c r="E3" s="446"/>
      <c r="F3" s="446"/>
      <c r="G3" s="446"/>
    </row>
    <row r="4" spans="1:9">
      <c r="A4" s="3" t="s">
        <v>4</v>
      </c>
      <c r="B4" s="10"/>
      <c r="C4" s="446" t="s">
        <v>9</v>
      </c>
      <c r="D4" s="446"/>
      <c r="E4" s="446"/>
      <c r="F4" s="446"/>
      <c r="G4" s="446"/>
    </row>
    <row r="5" spans="1:9">
      <c r="A5" s="3" t="s">
        <v>5</v>
      </c>
      <c r="B5" s="10" t="s">
        <v>98</v>
      </c>
      <c r="C5" s="3" t="s">
        <v>34</v>
      </c>
      <c r="D5" s="10" t="s">
        <v>49</v>
      </c>
      <c r="E5" s="9">
        <v>1</v>
      </c>
      <c r="F5" s="29">
        <f>3565.3852*I5</f>
        <v>7056.1647146900004</v>
      </c>
      <c r="G5" s="29">
        <f>E5*F5</f>
        <v>7056.1647146900004</v>
      </c>
      <c r="I5">
        <v>1.9790749999999999</v>
      </c>
    </row>
    <row r="6" spans="1:9">
      <c r="A6" s="451" t="s">
        <v>71</v>
      </c>
      <c r="B6" s="452"/>
      <c r="C6" s="452"/>
      <c r="D6" s="452"/>
      <c r="E6" s="452"/>
      <c r="F6" s="453"/>
      <c r="G6" s="30">
        <f>G5</f>
        <v>7056.1647146900004</v>
      </c>
    </row>
    <row r="7" spans="1:9">
      <c r="A7" s="451" t="s">
        <v>15</v>
      </c>
      <c r="B7" s="452"/>
      <c r="C7" s="452"/>
      <c r="D7" s="452"/>
      <c r="E7" s="452"/>
      <c r="F7" s="453"/>
      <c r="G7" s="30">
        <f>'Parcela Vinculada (Veículos) '!K9</f>
        <v>2327.2392</v>
      </c>
    </row>
    <row r="8" spans="1:9">
      <c r="A8" s="451" t="s">
        <v>33</v>
      </c>
      <c r="B8" s="452"/>
      <c r="C8" s="452"/>
      <c r="D8" s="452"/>
      <c r="E8" s="452"/>
      <c r="F8" s="453"/>
      <c r="G8" s="30">
        <f>G6+G7</f>
        <v>9383.4039146899995</v>
      </c>
    </row>
    <row r="10" spans="1:9" s="6" customFormat="1" ht="18">
      <c r="A10" s="447" t="s">
        <v>60</v>
      </c>
      <c r="B10" s="447"/>
      <c r="C10" s="447"/>
      <c r="D10" s="447"/>
      <c r="E10" s="447"/>
      <c r="F10" s="447"/>
      <c r="G10" s="447"/>
    </row>
    <row r="11" spans="1:9" s="6" customFormat="1">
      <c r="A11" s="12" t="s">
        <v>0</v>
      </c>
      <c r="B11" s="12"/>
      <c r="C11" s="12" t="s">
        <v>1</v>
      </c>
      <c r="D11" s="12" t="s">
        <v>2</v>
      </c>
      <c r="E11" s="12" t="s">
        <v>3</v>
      </c>
      <c r="F11" s="22" t="s">
        <v>57</v>
      </c>
      <c r="G11" s="22" t="s">
        <v>58</v>
      </c>
    </row>
    <row r="12" spans="1:9" s="6" customFormat="1">
      <c r="A12" s="3" t="s">
        <v>29</v>
      </c>
      <c r="B12" s="3"/>
      <c r="C12" s="446" t="s">
        <v>35</v>
      </c>
      <c r="D12" s="446"/>
      <c r="E12" s="446"/>
      <c r="F12" s="446"/>
      <c r="G12" s="446"/>
    </row>
    <row r="13" spans="1:9" s="6" customFormat="1">
      <c r="A13" s="3" t="s">
        <v>30</v>
      </c>
      <c r="B13" s="3"/>
      <c r="C13" s="446" t="s">
        <v>9</v>
      </c>
      <c r="D13" s="446"/>
      <c r="E13" s="446"/>
      <c r="F13" s="446"/>
      <c r="G13" s="446"/>
    </row>
    <row r="14" spans="1:9" s="6" customFormat="1">
      <c r="A14" s="3" t="s">
        <v>31</v>
      </c>
      <c r="B14" s="10" t="s">
        <v>99</v>
      </c>
      <c r="C14" s="3" t="s">
        <v>36</v>
      </c>
      <c r="D14" s="10" t="s">
        <v>49</v>
      </c>
      <c r="E14" s="9">
        <v>1</v>
      </c>
      <c r="F14" s="29">
        <f>F5</f>
        <v>7056.1647146900004</v>
      </c>
      <c r="G14" s="29">
        <f>E14*F14</f>
        <v>7056.1647146900004</v>
      </c>
      <c r="I14" s="6">
        <f>I5</f>
        <v>1.9790749999999999</v>
      </c>
    </row>
    <row r="15" spans="1:9" s="6" customFormat="1">
      <c r="A15" s="451" t="s">
        <v>72</v>
      </c>
      <c r="B15" s="452"/>
      <c r="C15" s="452"/>
      <c r="D15" s="452"/>
      <c r="E15" s="452"/>
      <c r="F15" s="453"/>
      <c r="G15" s="30">
        <f>G14</f>
        <v>7056.1647146900004</v>
      </c>
    </row>
    <row r="16" spans="1:9" s="6" customFormat="1">
      <c r="A16" s="451" t="s">
        <v>15</v>
      </c>
      <c r="B16" s="452"/>
      <c r="C16" s="452"/>
      <c r="D16" s="452"/>
      <c r="E16" s="452"/>
      <c r="F16" s="453"/>
      <c r="G16" s="30">
        <f>'Parcela Vinculada (Veículos) '!K13</f>
        <v>2327.2392</v>
      </c>
    </row>
    <row r="17" spans="1:9" s="6" customFormat="1">
      <c r="A17" s="451" t="s">
        <v>60</v>
      </c>
      <c r="B17" s="452"/>
      <c r="C17" s="452"/>
      <c r="D17" s="452"/>
      <c r="E17" s="452"/>
      <c r="F17" s="453"/>
      <c r="G17" s="30">
        <f>G15+G16</f>
        <v>9383.4039146899995</v>
      </c>
    </row>
    <row r="18" spans="1:9" s="6" customFormat="1">
      <c r="D18" s="7"/>
      <c r="E18" s="23"/>
    </row>
    <row r="19" spans="1:9" s="6" customFormat="1" ht="18">
      <c r="A19" s="447" t="s">
        <v>37</v>
      </c>
      <c r="B19" s="447"/>
      <c r="C19" s="447"/>
      <c r="D19" s="447"/>
      <c r="E19" s="447"/>
      <c r="F19" s="447"/>
      <c r="G19" s="447"/>
    </row>
    <row r="20" spans="1:9" s="6" customFormat="1">
      <c r="A20" s="12" t="s">
        <v>0</v>
      </c>
      <c r="B20" s="12"/>
      <c r="C20" s="12" t="s">
        <v>1</v>
      </c>
      <c r="D20" s="12" t="s">
        <v>2</v>
      </c>
      <c r="E20" s="12" t="s">
        <v>3</v>
      </c>
      <c r="F20" s="22" t="s">
        <v>57</v>
      </c>
      <c r="G20" s="22" t="s">
        <v>58</v>
      </c>
    </row>
    <row r="21" spans="1:9" s="6" customFormat="1">
      <c r="A21" s="3" t="s">
        <v>62</v>
      </c>
      <c r="B21" s="3"/>
      <c r="C21" s="446" t="s">
        <v>38</v>
      </c>
      <c r="D21" s="446"/>
      <c r="E21" s="446"/>
      <c r="F21" s="446"/>
      <c r="G21" s="446"/>
    </row>
    <row r="22" spans="1:9" s="6" customFormat="1">
      <c r="A22" s="3" t="s">
        <v>61</v>
      </c>
      <c r="B22" s="3"/>
      <c r="C22" s="446" t="s">
        <v>9</v>
      </c>
      <c r="D22" s="446"/>
      <c r="E22" s="446"/>
      <c r="F22" s="446"/>
      <c r="G22" s="446"/>
    </row>
    <row r="23" spans="1:9" s="6" customFormat="1">
      <c r="A23" s="3" t="s">
        <v>63</v>
      </c>
      <c r="B23" s="10" t="s">
        <v>100</v>
      </c>
      <c r="C23" s="3" t="s">
        <v>39</v>
      </c>
      <c r="D23" s="10" t="s">
        <v>49</v>
      </c>
      <c r="E23" s="9">
        <v>1</v>
      </c>
      <c r="F23" s="29">
        <f>1793.4354*I23</f>
        <v>3711.6293401656003</v>
      </c>
      <c r="G23" s="29">
        <f>E23*F23</f>
        <v>3711.6293401656003</v>
      </c>
      <c r="I23" s="6">
        <v>2.0695640000000002</v>
      </c>
    </row>
    <row r="24" spans="1:9" s="6" customFormat="1">
      <c r="A24" s="3" t="s">
        <v>64</v>
      </c>
      <c r="B24" s="10" t="s">
        <v>101</v>
      </c>
      <c r="C24" s="3" t="s">
        <v>40</v>
      </c>
      <c r="D24" s="10" t="s">
        <v>49</v>
      </c>
      <c r="E24" s="9">
        <v>1</v>
      </c>
      <c r="F24" s="29">
        <f>1312.561*I24</f>
        <v>2757.7654769769997</v>
      </c>
      <c r="G24" s="29">
        <f>E24*F24</f>
        <v>2757.7654769769997</v>
      </c>
      <c r="I24" s="6">
        <v>2.101057</v>
      </c>
    </row>
    <row r="25" spans="1:9" s="6" customFormat="1">
      <c r="A25" s="451" t="s">
        <v>73</v>
      </c>
      <c r="B25" s="452"/>
      <c r="C25" s="452"/>
      <c r="D25" s="452"/>
      <c r="E25" s="452"/>
      <c r="F25" s="453"/>
      <c r="G25" s="30">
        <f>G23+G24</f>
        <v>6469.3948171426</v>
      </c>
    </row>
    <row r="26" spans="1:9" s="6" customFormat="1">
      <c r="A26" s="451" t="s">
        <v>15</v>
      </c>
      <c r="B26" s="452"/>
      <c r="C26" s="452"/>
      <c r="D26" s="452"/>
      <c r="E26" s="452"/>
      <c r="F26" s="453"/>
      <c r="G26" s="30">
        <f>'Parcela Vinculada (Veículos) '!K18</f>
        <v>10520.5628</v>
      </c>
    </row>
    <row r="27" spans="1:9" s="6" customFormat="1">
      <c r="A27" s="451" t="s">
        <v>106</v>
      </c>
      <c r="B27" s="452"/>
      <c r="C27" s="452"/>
      <c r="D27" s="452"/>
      <c r="E27" s="452"/>
      <c r="F27" s="453"/>
      <c r="G27" s="30">
        <f>G25+G26</f>
        <v>16989.957617142602</v>
      </c>
    </row>
    <row r="28" spans="1:9" s="6" customFormat="1">
      <c r="D28" s="7"/>
      <c r="E28" s="23"/>
    </row>
    <row r="29" spans="1:9" ht="18">
      <c r="A29" s="447" t="s">
        <v>42</v>
      </c>
      <c r="B29" s="447"/>
      <c r="C29" s="447"/>
      <c r="D29" s="447"/>
      <c r="E29" s="447"/>
      <c r="F29" s="447"/>
      <c r="G29" s="447"/>
    </row>
    <row r="30" spans="1:9">
      <c r="A30" s="13" t="s">
        <v>0</v>
      </c>
      <c r="B30" s="13"/>
      <c r="C30" s="13" t="s">
        <v>1</v>
      </c>
      <c r="D30" s="13" t="s">
        <v>2</v>
      </c>
      <c r="E30" s="13" t="s">
        <v>3</v>
      </c>
      <c r="F30" s="22" t="s">
        <v>57</v>
      </c>
      <c r="G30" s="22" t="s">
        <v>58</v>
      </c>
    </row>
    <row r="31" spans="1:9">
      <c r="A31" s="5" t="s">
        <v>66</v>
      </c>
      <c r="B31" s="5"/>
      <c r="C31" s="448" t="s">
        <v>65</v>
      </c>
      <c r="D31" s="449"/>
      <c r="E31" s="449"/>
      <c r="F31" s="449"/>
      <c r="G31" s="450"/>
    </row>
    <row r="32" spans="1:9">
      <c r="A32" s="15" t="s">
        <v>67</v>
      </c>
      <c r="B32" s="33"/>
      <c r="C32" s="448" t="s">
        <v>9</v>
      </c>
      <c r="D32" s="449"/>
      <c r="E32" s="449"/>
      <c r="F32" s="449"/>
      <c r="G32" s="450"/>
    </row>
    <row r="33" spans="1:9">
      <c r="A33" s="15" t="s">
        <v>68</v>
      </c>
      <c r="B33" s="24" t="s">
        <v>102</v>
      </c>
      <c r="C33" s="4" t="s">
        <v>43</v>
      </c>
      <c r="D33" s="10" t="s">
        <v>49</v>
      </c>
      <c r="E33" s="9">
        <v>1</v>
      </c>
      <c r="F33" s="29">
        <f>2577.5745*I33</f>
        <v>5125.9476584895001</v>
      </c>
      <c r="G33" s="3">
        <f>E33*F33</f>
        <v>5125.9476584895001</v>
      </c>
      <c r="I33">
        <v>1.9886710000000001</v>
      </c>
    </row>
    <row r="34" spans="1:9">
      <c r="A34" s="15" t="s">
        <v>69</v>
      </c>
      <c r="B34" s="24" t="s">
        <v>103</v>
      </c>
      <c r="C34" s="4" t="s">
        <v>44</v>
      </c>
      <c r="D34" s="10" t="s">
        <v>49</v>
      </c>
      <c r="E34" s="9"/>
      <c r="F34" s="29">
        <f>10557.388*I34</f>
        <v>19347.437576636003</v>
      </c>
      <c r="G34" s="3">
        <f>E34*F34</f>
        <v>0</v>
      </c>
      <c r="I34">
        <v>1.832597</v>
      </c>
    </row>
    <row r="35" spans="1:9">
      <c r="A35" s="15" t="s">
        <v>70</v>
      </c>
      <c r="B35" s="24" t="s">
        <v>104</v>
      </c>
      <c r="C35" s="4" t="s">
        <v>45</v>
      </c>
      <c r="D35" s="10" t="s">
        <v>49</v>
      </c>
      <c r="E35" s="9"/>
      <c r="F35" s="29">
        <f>11304.5217*I35</f>
        <v>21260.504397363598</v>
      </c>
      <c r="G35" s="3">
        <f>E35*F35</f>
        <v>0</v>
      </c>
      <c r="I35">
        <v>1.880708</v>
      </c>
    </row>
    <row r="36" spans="1:9">
      <c r="A36" s="451" t="s">
        <v>73</v>
      </c>
      <c r="B36" s="452"/>
      <c r="C36" s="452"/>
      <c r="D36" s="452"/>
      <c r="E36" s="452"/>
      <c r="F36" s="453"/>
      <c r="G36" s="30">
        <f>G33+G34+G35</f>
        <v>5125.9476584895001</v>
      </c>
    </row>
  </sheetData>
  <customSheetViews>
    <customSheetView guid="{25B55E2A-A76D-4326-A8B7-54F1B0567885}" state="hidden">
      <selection activeCell="J14" sqref="J14"/>
      <pageMargins left="0.511811024" right="0.511811024" top="0.78740157499999996" bottom="0.78740157499999996" header="0.31496062000000002" footer="0.31496062000000002"/>
    </customSheetView>
  </customSheetViews>
  <mergeCells count="22">
    <mergeCell ref="C32:G32"/>
    <mergeCell ref="A6:F6"/>
    <mergeCell ref="A15:F15"/>
    <mergeCell ref="A25:F25"/>
    <mergeCell ref="A36:F36"/>
    <mergeCell ref="A16:F16"/>
    <mergeCell ref="A17:F17"/>
    <mergeCell ref="A26:F26"/>
    <mergeCell ref="A27:F27"/>
    <mergeCell ref="A7:F7"/>
    <mergeCell ref="A8:F8"/>
    <mergeCell ref="A29:G29"/>
    <mergeCell ref="C31:G31"/>
    <mergeCell ref="C13:G13"/>
    <mergeCell ref="A19:G19"/>
    <mergeCell ref="C21:G21"/>
    <mergeCell ref="C22:G22"/>
    <mergeCell ref="A1:G1"/>
    <mergeCell ref="C3:G3"/>
    <mergeCell ref="C4:G4"/>
    <mergeCell ref="A10:G10"/>
    <mergeCell ref="C12:G12"/>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dimension ref="A1:K18"/>
  <sheetViews>
    <sheetView workbookViewId="0">
      <selection activeCell="I29" sqref="I29"/>
    </sheetView>
  </sheetViews>
  <sheetFormatPr defaultRowHeight="14.4"/>
  <cols>
    <col min="3" max="3" width="26.6640625" customWidth="1"/>
    <col min="4" max="4" width="14.88671875" customWidth="1"/>
    <col min="6" max="6" width="15" customWidth="1"/>
    <col min="7" max="7" width="15.33203125" customWidth="1"/>
    <col min="8" max="8" width="16.6640625" customWidth="1"/>
    <col min="9" max="9" width="19" customWidth="1"/>
    <col min="10" max="10" width="17.33203125" customWidth="1"/>
    <col min="11" max="11" width="11" customWidth="1"/>
  </cols>
  <sheetData>
    <row r="1" spans="1:11" ht="18.600000000000001" thickBot="1">
      <c r="A1" s="454" t="s">
        <v>119</v>
      </c>
      <c r="B1" s="455"/>
      <c r="C1" s="455"/>
      <c r="D1" s="455"/>
      <c r="E1" s="455"/>
      <c r="F1" s="455"/>
      <c r="G1" s="455"/>
      <c r="H1" s="455"/>
      <c r="I1" s="455"/>
      <c r="J1" s="455"/>
      <c r="K1" s="456"/>
    </row>
    <row r="2" spans="1:11">
      <c r="A2" s="457" t="s">
        <v>0</v>
      </c>
      <c r="B2" s="26"/>
      <c r="C2" s="457" t="s">
        <v>1</v>
      </c>
      <c r="D2" s="460"/>
      <c r="E2" s="463" t="s">
        <v>2</v>
      </c>
      <c r="F2" s="466" t="s">
        <v>48</v>
      </c>
      <c r="G2" s="466" t="s">
        <v>50</v>
      </c>
      <c r="H2" s="468" t="s">
        <v>51</v>
      </c>
      <c r="I2" s="17"/>
      <c r="J2" s="17"/>
      <c r="K2" s="18"/>
    </row>
    <row r="3" spans="1:11">
      <c r="A3" s="458"/>
      <c r="B3" s="27" t="s">
        <v>91</v>
      </c>
      <c r="C3" s="458"/>
      <c r="D3" s="461"/>
      <c r="E3" s="464"/>
      <c r="F3" s="467"/>
      <c r="G3" s="467"/>
      <c r="H3" s="469"/>
      <c r="I3" s="14" t="s">
        <v>52</v>
      </c>
      <c r="J3" s="14" t="s">
        <v>52</v>
      </c>
      <c r="K3" s="19" t="s">
        <v>55</v>
      </c>
    </row>
    <row r="4" spans="1:11">
      <c r="A4" s="458"/>
      <c r="B4" s="27" t="s">
        <v>92</v>
      </c>
      <c r="C4" s="458"/>
      <c r="D4" s="461"/>
      <c r="E4" s="464"/>
      <c r="F4" s="467"/>
      <c r="G4" s="467"/>
      <c r="H4" s="469"/>
      <c r="I4" s="14" t="s">
        <v>53</v>
      </c>
      <c r="J4" s="14" t="s">
        <v>54</v>
      </c>
      <c r="K4" s="19" t="s">
        <v>56</v>
      </c>
    </row>
    <row r="5" spans="1:11" ht="15" thickBot="1">
      <c r="A5" s="459"/>
      <c r="B5" s="28"/>
      <c r="C5" s="459"/>
      <c r="D5" s="462"/>
      <c r="E5" s="465"/>
      <c r="F5" s="465"/>
      <c r="G5" s="465"/>
      <c r="H5" s="470"/>
      <c r="I5" s="20"/>
      <c r="J5" s="20"/>
      <c r="K5" s="21"/>
    </row>
    <row r="6" spans="1:11">
      <c r="A6" s="11" t="s">
        <v>28</v>
      </c>
      <c r="B6" s="1"/>
      <c r="C6" s="471" t="s">
        <v>15</v>
      </c>
      <c r="D6" s="471"/>
      <c r="E6" s="471"/>
      <c r="F6" s="471"/>
      <c r="G6" s="471"/>
      <c r="H6" s="471"/>
      <c r="I6" s="471"/>
      <c r="J6" s="471"/>
      <c r="K6" s="471"/>
    </row>
    <row r="7" spans="1:11">
      <c r="A7" s="11" t="s">
        <v>4</v>
      </c>
      <c r="B7" s="24"/>
      <c r="C7" s="472" t="s">
        <v>33</v>
      </c>
      <c r="D7" s="473"/>
      <c r="E7" s="473"/>
      <c r="F7" s="473"/>
      <c r="G7" s="473"/>
      <c r="H7" s="473"/>
      <c r="I7" s="473"/>
      <c r="J7" s="473"/>
      <c r="K7" s="474"/>
    </row>
    <row r="8" spans="1:11">
      <c r="A8" s="2" t="s">
        <v>5</v>
      </c>
      <c r="B8" s="24" t="s">
        <v>96</v>
      </c>
      <c r="C8" s="475" t="s">
        <v>25</v>
      </c>
      <c r="D8" s="476"/>
      <c r="E8" s="1" t="s">
        <v>49</v>
      </c>
      <c r="F8" s="16">
        <v>1</v>
      </c>
      <c r="G8" s="16">
        <v>44</v>
      </c>
      <c r="H8" s="16">
        <v>176</v>
      </c>
      <c r="I8" s="31">
        <v>40.697800000000001</v>
      </c>
      <c r="J8" s="31">
        <v>3.0485000000000002</v>
      </c>
      <c r="K8" s="25">
        <f>F8*((G8*I8)+(H8*J8))</f>
        <v>2327.2392</v>
      </c>
    </row>
    <row r="9" spans="1:11">
      <c r="A9" s="451" t="s">
        <v>71</v>
      </c>
      <c r="B9" s="452"/>
      <c r="C9" s="452"/>
      <c r="D9" s="452"/>
      <c r="E9" s="452"/>
      <c r="F9" s="452"/>
      <c r="G9" s="452"/>
      <c r="H9" s="452"/>
      <c r="I9" s="452"/>
      <c r="J9" s="452"/>
      <c r="K9" s="32">
        <f>K8</f>
        <v>2327.2392</v>
      </c>
    </row>
    <row r="10" spans="1:11">
      <c r="A10" s="11" t="s">
        <v>29</v>
      </c>
      <c r="B10" s="1"/>
      <c r="C10" s="471" t="s">
        <v>15</v>
      </c>
      <c r="D10" s="471"/>
      <c r="E10" s="471"/>
      <c r="F10" s="471"/>
      <c r="G10" s="471"/>
      <c r="H10" s="471"/>
      <c r="I10" s="471"/>
      <c r="J10" s="471"/>
      <c r="K10" s="471"/>
    </row>
    <row r="11" spans="1:11">
      <c r="A11" s="11" t="s">
        <v>30</v>
      </c>
      <c r="B11" s="24"/>
      <c r="C11" s="472" t="s">
        <v>35</v>
      </c>
      <c r="D11" s="473"/>
      <c r="E11" s="473"/>
      <c r="F11" s="473"/>
      <c r="G11" s="473"/>
      <c r="H11" s="473"/>
      <c r="I11" s="473"/>
      <c r="J11" s="473"/>
      <c r="K11" s="474"/>
    </row>
    <row r="12" spans="1:11">
      <c r="A12" s="2" t="s">
        <v>31</v>
      </c>
      <c r="B12" s="24" t="s">
        <v>96</v>
      </c>
      <c r="C12" s="475" t="s">
        <v>25</v>
      </c>
      <c r="D12" s="476"/>
      <c r="E12" s="1" t="s">
        <v>49</v>
      </c>
      <c r="F12" s="16">
        <v>1</v>
      </c>
      <c r="G12" s="16">
        <v>44</v>
      </c>
      <c r="H12" s="16">
        <v>176</v>
      </c>
      <c r="I12" s="31">
        <v>40.697800000000001</v>
      </c>
      <c r="J12" s="31">
        <v>3.0485000000000002</v>
      </c>
      <c r="K12" s="25">
        <f>F12*((G12*I12)+(H12*J12))</f>
        <v>2327.2392</v>
      </c>
    </row>
    <row r="13" spans="1:11">
      <c r="A13" s="451" t="s">
        <v>72</v>
      </c>
      <c r="B13" s="452"/>
      <c r="C13" s="452"/>
      <c r="D13" s="452"/>
      <c r="E13" s="452"/>
      <c r="F13" s="452"/>
      <c r="G13" s="452"/>
      <c r="H13" s="452"/>
      <c r="I13" s="452"/>
      <c r="J13" s="452"/>
      <c r="K13" s="32">
        <f>K12</f>
        <v>2327.2392</v>
      </c>
    </row>
    <row r="14" spans="1:11">
      <c r="A14" s="11" t="s">
        <v>62</v>
      </c>
      <c r="B14" s="1"/>
      <c r="C14" s="471" t="s">
        <v>15</v>
      </c>
      <c r="D14" s="471"/>
      <c r="E14" s="471"/>
      <c r="F14" s="471"/>
      <c r="G14" s="471"/>
      <c r="H14" s="471"/>
      <c r="I14" s="471"/>
      <c r="J14" s="471"/>
      <c r="K14" s="471"/>
    </row>
    <row r="15" spans="1:11">
      <c r="A15" s="11" t="s">
        <v>61</v>
      </c>
      <c r="B15" s="24"/>
      <c r="C15" s="472" t="s">
        <v>38</v>
      </c>
      <c r="D15" s="473"/>
      <c r="E15" s="473"/>
      <c r="F15" s="473"/>
      <c r="G15" s="473"/>
      <c r="H15" s="473"/>
      <c r="I15" s="473"/>
      <c r="J15" s="473"/>
      <c r="K15" s="474"/>
    </row>
    <row r="16" spans="1:11">
      <c r="A16" s="2" t="s">
        <v>63</v>
      </c>
      <c r="B16" s="24" t="s">
        <v>96</v>
      </c>
      <c r="C16" s="475" t="s">
        <v>25</v>
      </c>
      <c r="D16" s="476"/>
      <c r="E16" s="1" t="s">
        <v>49</v>
      </c>
      <c r="F16" s="16">
        <v>1</v>
      </c>
      <c r="G16" s="16">
        <v>44</v>
      </c>
      <c r="H16" s="16">
        <v>176</v>
      </c>
      <c r="I16" s="31">
        <v>40.697800000000001</v>
      </c>
      <c r="J16" s="31">
        <v>3.0485000000000002</v>
      </c>
      <c r="K16" s="25">
        <f>F16*((G16*I16)+(H16*J16))</f>
        <v>2327.2392</v>
      </c>
    </row>
    <row r="17" spans="1:11">
      <c r="A17" s="2" t="s">
        <v>64</v>
      </c>
      <c r="B17" s="24" t="s">
        <v>105</v>
      </c>
      <c r="C17" s="475" t="s">
        <v>41</v>
      </c>
      <c r="D17" s="476"/>
      <c r="E17" s="1" t="s">
        <v>49</v>
      </c>
      <c r="F17" s="16">
        <v>1</v>
      </c>
      <c r="G17" s="16">
        <v>44</v>
      </c>
      <c r="H17" s="16">
        <v>176</v>
      </c>
      <c r="I17" s="31">
        <v>80.351900000000001</v>
      </c>
      <c r="J17" s="31">
        <v>26.465</v>
      </c>
      <c r="K17" s="25">
        <f>F17*((G17*I17)+(H17*J17))</f>
        <v>8193.3235999999997</v>
      </c>
    </row>
    <row r="18" spans="1:11">
      <c r="A18" s="451" t="s">
        <v>73</v>
      </c>
      <c r="B18" s="452"/>
      <c r="C18" s="452"/>
      <c r="D18" s="452"/>
      <c r="E18" s="452"/>
      <c r="F18" s="452"/>
      <c r="G18" s="452"/>
      <c r="H18" s="452"/>
      <c r="I18" s="452"/>
      <c r="J18" s="452"/>
      <c r="K18" s="32">
        <f>K16+K17</f>
        <v>10520.5628</v>
      </c>
    </row>
  </sheetData>
  <customSheetViews>
    <customSheetView guid="{25B55E2A-A76D-4326-A8B7-54F1B0567885}" state="hidden">
      <selection activeCell="I29" sqref="I29"/>
      <pageMargins left="0.511811024" right="0.511811024" top="0.78740157499999996" bottom="0.78740157499999996" header="0.31496062000000002" footer="0.31496062000000002"/>
      <pageSetup paperSize="9" orientation="portrait" horizontalDpi="300" verticalDpi="300" r:id="rId1"/>
    </customSheetView>
  </customSheetViews>
  <mergeCells count="20">
    <mergeCell ref="C14:K14"/>
    <mergeCell ref="C15:K15"/>
    <mergeCell ref="C17:D17"/>
    <mergeCell ref="A18:J18"/>
    <mergeCell ref="C16:D16"/>
    <mergeCell ref="C10:K10"/>
    <mergeCell ref="A13:J13"/>
    <mergeCell ref="C11:K11"/>
    <mergeCell ref="C12:D12"/>
    <mergeCell ref="C6:K6"/>
    <mergeCell ref="C7:K7"/>
    <mergeCell ref="C8:D8"/>
    <mergeCell ref="A9:J9"/>
    <mergeCell ref="A1:K1"/>
    <mergeCell ref="A2:A5"/>
    <mergeCell ref="C2:D5"/>
    <mergeCell ref="E2:E5"/>
    <mergeCell ref="F2:F5"/>
    <mergeCell ref="G2:G5"/>
    <mergeCell ref="H2:H5"/>
  </mergeCells>
  <pageMargins left="0.511811024" right="0.511811024" top="0.78740157499999996" bottom="0.78740157499999996" header="0.31496062000000002" footer="0.31496062000000002"/>
  <pageSetup paperSize="9" orientation="portrait" horizontalDpi="300" verticalDpi="300" r:id="rId2"/>
</worksheet>
</file>

<file path=xl/worksheets/sheet6.xml><?xml version="1.0" encoding="utf-8"?>
<worksheet xmlns="http://schemas.openxmlformats.org/spreadsheetml/2006/main" xmlns:r="http://schemas.openxmlformats.org/officeDocument/2006/relationships">
  <sheetPr>
    <pageSetUpPr fitToPage="1"/>
  </sheetPr>
  <dimension ref="B1:I150"/>
  <sheetViews>
    <sheetView showGridLines="0" view="pageBreakPreview" zoomScaleSheetLayoutView="100" workbookViewId="0">
      <selection activeCell="D67" sqref="D67"/>
    </sheetView>
  </sheetViews>
  <sheetFormatPr defaultColWidth="9.109375" defaultRowHeight="14.4"/>
  <cols>
    <col min="1" max="1" width="4.88671875" style="96" customWidth="1"/>
    <col min="2" max="2" width="7.5546875" style="137" customWidth="1"/>
    <col min="3" max="3" width="7.5546875" style="106" customWidth="1"/>
    <col min="4" max="4" width="13.33203125" style="98" customWidth="1"/>
    <col min="5" max="5" width="87.44140625" style="96" customWidth="1"/>
    <col min="6" max="6" width="13" style="96" customWidth="1"/>
    <col min="7" max="7" width="15.88671875" style="106" customWidth="1"/>
    <col min="8" max="8" width="23.44140625" style="108" customWidth="1"/>
    <col min="9" max="9" width="13.88671875" style="96" customWidth="1"/>
    <col min="10" max="16384" width="9.109375" style="96"/>
  </cols>
  <sheetData>
    <row r="1" spans="2:9" ht="55.05" customHeight="1">
      <c r="B1" s="349"/>
      <c r="C1" s="350"/>
      <c r="D1" s="351"/>
      <c r="E1" s="477" t="s">
        <v>20454</v>
      </c>
      <c r="F1" s="477"/>
      <c r="G1" s="477"/>
      <c r="H1" s="477"/>
      <c r="I1" s="478"/>
    </row>
    <row r="2" spans="2:9" ht="18">
      <c r="B2" s="484" t="s">
        <v>77</v>
      </c>
      <c r="C2" s="485"/>
      <c r="D2" s="485"/>
      <c r="E2" s="485"/>
      <c r="F2" s="485"/>
      <c r="G2" s="485"/>
      <c r="H2" s="485"/>
      <c r="I2" s="486"/>
    </row>
    <row r="3" spans="2:9">
      <c r="B3" s="380" t="s">
        <v>0</v>
      </c>
      <c r="C3" s="380" t="s">
        <v>20456</v>
      </c>
      <c r="D3" s="380" t="s">
        <v>91</v>
      </c>
      <c r="E3" s="380" t="s">
        <v>1</v>
      </c>
      <c r="F3" s="380" t="s">
        <v>2</v>
      </c>
      <c r="G3" s="380" t="s">
        <v>48</v>
      </c>
      <c r="H3" s="382" t="s">
        <v>443</v>
      </c>
      <c r="I3" s="380" t="s">
        <v>82</v>
      </c>
    </row>
    <row r="4" spans="2:9">
      <c r="B4" s="353" t="s">
        <v>28</v>
      </c>
      <c r="C4" s="132"/>
      <c r="D4" s="133"/>
      <c r="E4" s="134" t="s">
        <v>442</v>
      </c>
      <c r="F4" s="135" t="s">
        <v>74</v>
      </c>
      <c r="G4" s="132"/>
      <c r="H4" s="136"/>
      <c r="I4" s="354"/>
    </row>
    <row r="5" spans="2:9">
      <c r="B5" s="352" t="s">
        <v>4</v>
      </c>
      <c r="C5" s="102" t="s">
        <v>92</v>
      </c>
      <c r="D5" s="98">
        <v>5502978</v>
      </c>
      <c r="E5" s="128" t="str">
        <f>VLOOKUP(D5,'Curva ABC de Serviços'!A:J,3,FALSE)</f>
        <v>Compactação de aterros a 100% do Proctor normal</v>
      </c>
      <c r="F5" s="127" t="str">
        <f>VLOOKUP(D5,'Curva ABC de Serviços'!A:J,5,FALSE)</f>
        <v>m³</v>
      </c>
      <c r="G5" s="272" t="str">
        <f>VLOOKUP(D5,'Curva ABC de Serviços'!A:J,6,FALSE)</f>
        <v>44.491,84</v>
      </c>
      <c r="H5" s="267">
        <v>168.2</v>
      </c>
      <c r="I5" s="355">
        <f>G5/(H5*182.49)</f>
        <v>1.4494902690089251</v>
      </c>
    </row>
    <row r="6" spans="2:9" ht="15" customHeight="1">
      <c r="B6" s="356" t="s">
        <v>18</v>
      </c>
      <c r="C6" s="101" t="s">
        <v>92</v>
      </c>
      <c r="D6" s="99">
        <v>5503041</v>
      </c>
      <c r="E6" s="128" t="str">
        <f>VLOOKUP(D6,'Curva ABC de Serviços'!A:J,3,FALSE)</f>
        <v>Compactação de aterros a 100% do Proctor intermediário</v>
      </c>
      <c r="F6" s="127" t="str">
        <f>VLOOKUP(D6,'Curva ABC de Serviços'!A:J,5,FALSE)</f>
        <v>m³</v>
      </c>
      <c r="G6" s="272" t="str">
        <f>VLOOKUP(D6,'Curva ABC de Serviços'!A:J,6,FALSE)</f>
        <v>25.915,0</v>
      </c>
      <c r="H6" s="267">
        <v>76.89</v>
      </c>
      <c r="I6" s="355">
        <f>G6/(H6*182.49)</f>
        <v>1.8468953212158612</v>
      </c>
    </row>
    <row r="7" spans="2:9" ht="18.75" customHeight="1">
      <c r="B7" s="488" t="s">
        <v>76</v>
      </c>
      <c r="C7" s="489"/>
      <c r="D7" s="489"/>
      <c r="E7" s="489"/>
      <c r="F7" s="489"/>
      <c r="G7" s="489"/>
      <c r="H7" s="489"/>
      <c r="I7" s="357">
        <f>SUM(I5:I6)</f>
        <v>3.2963855902247863</v>
      </c>
    </row>
    <row r="8" spans="2:9">
      <c r="B8" s="352"/>
      <c r="F8" s="284"/>
      <c r="G8" s="347"/>
      <c r="I8" s="358"/>
    </row>
    <row r="9" spans="2:9" ht="18">
      <c r="B9" s="484" t="s">
        <v>468</v>
      </c>
      <c r="C9" s="485"/>
      <c r="D9" s="485"/>
      <c r="E9" s="485"/>
      <c r="F9" s="485"/>
      <c r="G9" s="485"/>
      <c r="H9" s="485"/>
      <c r="I9" s="486"/>
    </row>
    <row r="10" spans="2:9">
      <c r="B10" s="380" t="s">
        <v>0</v>
      </c>
      <c r="C10" s="380" t="s">
        <v>20456</v>
      </c>
      <c r="D10" s="380" t="s">
        <v>91</v>
      </c>
      <c r="E10" s="380" t="s">
        <v>1</v>
      </c>
      <c r="F10" s="380" t="s">
        <v>2</v>
      </c>
      <c r="G10" s="380" t="s">
        <v>3</v>
      </c>
      <c r="H10" s="382" t="s">
        <v>443</v>
      </c>
      <c r="I10" s="380" t="s">
        <v>82</v>
      </c>
    </row>
    <row r="11" spans="2:9">
      <c r="B11" s="353" t="s">
        <v>29</v>
      </c>
      <c r="C11" s="132"/>
      <c r="D11" s="133"/>
      <c r="E11" s="134" t="s">
        <v>444</v>
      </c>
      <c r="F11" s="135" t="s">
        <v>74</v>
      </c>
      <c r="G11" s="136"/>
      <c r="H11" s="136"/>
      <c r="I11" s="354"/>
    </row>
    <row r="12" spans="2:9">
      <c r="B12" s="359" t="s">
        <v>30</v>
      </c>
      <c r="C12" s="127" t="s">
        <v>4089</v>
      </c>
      <c r="D12" s="118" t="s">
        <v>3378</v>
      </c>
      <c r="E12" s="128" t="str">
        <f>VLOOKUP(D12,'Curva ABC de Serviços'!A:J,3,FALSE)</f>
        <v>Demolição de meio fio de concreto</v>
      </c>
      <c r="F12" s="127" t="str">
        <f>VLOOKUP(D12,'Curva ABC de Serviços'!A:J,5,FALSE)</f>
        <v>m</v>
      </c>
      <c r="G12" s="272" t="str">
        <f>VLOOKUP(D12,'Curva ABC de Serviços'!A:J,6,FALSE)</f>
        <v>4.383,84</v>
      </c>
      <c r="H12" s="267">
        <v>1.66</v>
      </c>
      <c r="I12" s="355">
        <f t="shared" ref="I12:I18" si="0">G12/(H12*182.49)</f>
        <v>14.471299632196384</v>
      </c>
    </row>
    <row r="13" spans="2:9">
      <c r="B13" s="359" t="s">
        <v>32</v>
      </c>
      <c r="C13" s="127" t="s">
        <v>92</v>
      </c>
      <c r="D13" s="118">
        <v>4011209</v>
      </c>
      <c r="E13" s="128" t="str">
        <f>VLOOKUP(D13,'Curva ABC de Serviços'!A:J,3,FALSE)</f>
        <v>Regularização do subleito</v>
      </c>
      <c r="F13" s="127" t="str">
        <f>VLOOKUP(D13,'Curva ABC de Serviços'!A:J,5,FALSE)</f>
        <v>m²</v>
      </c>
      <c r="G13" s="272" t="str">
        <f>VLOOKUP(D13,'Curva ABC de Serviços'!A:J,6,FALSE)</f>
        <v>105.002,28</v>
      </c>
      <c r="H13" s="267">
        <v>1121.33</v>
      </c>
      <c r="I13" s="355">
        <f t="shared" si="0"/>
        <v>0.51312859455360216</v>
      </c>
    </row>
    <row r="14" spans="2:9" ht="17.25" customHeight="1">
      <c r="B14" s="359" t="s">
        <v>88</v>
      </c>
      <c r="C14" s="127" t="s">
        <v>92</v>
      </c>
      <c r="D14" s="118">
        <v>4011276</v>
      </c>
      <c r="E14" s="128" t="str">
        <f>VLOOKUP(D14,'Curva ABC de Serviços'!A:J,3,FALSE)</f>
        <v>Base ou sub-base de brita graduada com brita comercial</v>
      </c>
      <c r="F14" s="127" t="str">
        <f>VLOOKUP(D14,'Curva ABC de Serviços'!A:J,5,FALSE)</f>
        <v>m³</v>
      </c>
      <c r="G14" s="272" t="str">
        <f>VLOOKUP(D14,'Curva ABC de Serviços'!A:J,6,FALSE)</f>
        <v>17.059,375</v>
      </c>
      <c r="H14" s="267">
        <v>113.18</v>
      </c>
      <c r="I14" s="355">
        <f t="shared" si="0"/>
        <v>0.8259511367029132</v>
      </c>
    </row>
    <row r="15" spans="2:9" ht="31.5" customHeight="1">
      <c r="B15" s="359" t="s">
        <v>89</v>
      </c>
      <c r="C15" s="127" t="s">
        <v>4089</v>
      </c>
      <c r="D15" s="118" t="s">
        <v>3182</v>
      </c>
      <c r="E15" s="128" t="str">
        <f>VLOOKUP(D15,'Curva ABC de Serviços'!A:J,3,FALSE)</f>
        <v>Base ou sub-base de solo melhorado com 3% de cal e mistura na pista</v>
      </c>
      <c r="F15" s="127" t="str">
        <f>VLOOKUP(D15,'Curva ABC de Serviços'!A:J,5,FALSE)</f>
        <v>m³</v>
      </c>
      <c r="G15" s="272" t="str">
        <f>VLOOKUP(D15,'Curva ABC de Serviços'!A:J,6,FALSE)</f>
        <v>4.185,13</v>
      </c>
      <c r="H15" s="268">
        <v>150.88</v>
      </c>
      <c r="I15" s="360">
        <f t="shared" si="0"/>
        <v>0.15199811642957006</v>
      </c>
    </row>
    <row r="16" spans="2:9">
      <c r="B16" s="359" t="s">
        <v>20450</v>
      </c>
      <c r="C16" s="127" t="s">
        <v>92</v>
      </c>
      <c r="D16" s="99">
        <v>5503041</v>
      </c>
      <c r="E16" s="128" t="str">
        <f>VLOOKUP(D16,'Curva ABC de Serviços'!A:J,3,FALSE)</f>
        <v>Compactação de aterros a 100% do Proctor intermediário</v>
      </c>
      <c r="F16" s="127" t="str">
        <f>VLOOKUP(D16,'Curva ABC de Serviços'!A:J,5,FALSE)</f>
        <v>m³</v>
      </c>
      <c r="G16" s="272" t="str">
        <f>VLOOKUP(D16,'Curva ABC de Serviços'!A:J,6,FALSE)</f>
        <v>25.915,0</v>
      </c>
      <c r="H16" s="269">
        <v>76.89</v>
      </c>
      <c r="I16" s="360">
        <f t="shared" si="0"/>
        <v>1.8468953212158612</v>
      </c>
    </row>
    <row r="17" spans="2:9" ht="19.5" customHeight="1">
      <c r="B17" s="359" t="s">
        <v>20451</v>
      </c>
      <c r="C17" s="127" t="s">
        <v>92</v>
      </c>
      <c r="D17" s="130">
        <v>4011351</v>
      </c>
      <c r="E17" s="128" t="str">
        <f>VLOOKUP(D17,'Curva ABC de Serviços'!A:J,3,FALSE)</f>
        <v>Imprimação com asfalto diluído</v>
      </c>
      <c r="F17" s="127" t="str">
        <f>VLOOKUP(D17,'Curva ABC de Serviços'!A:J,5,FALSE)</f>
        <v>m²</v>
      </c>
      <c r="G17" s="272" t="str">
        <f>VLOOKUP(D17,'Curva ABC de Serviços'!A:J,6,FALSE)</f>
        <v>114.749,88</v>
      </c>
      <c r="H17" s="267">
        <v>1125</v>
      </c>
      <c r="I17" s="361">
        <f t="shared" si="0"/>
        <v>0.55893415164301241</v>
      </c>
    </row>
    <row r="18" spans="2:9" ht="20.25" customHeight="1">
      <c r="B18" s="359" t="s">
        <v>93</v>
      </c>
      <c r="C18" s="127" t="s">
        <v>92</v>
      </c>
      <c r="D18" s="130">
        <v>4011354</v>
      </c>
      <c r="E18" s="128" t="str">
        <f>VLOOKUP(D18,'Curva ABC de Serviços'!A:J,3,FALSE)</f>
        <v>Pintura de ligação - emulsão com polímero</v>
      </c>
      <c r="F18" s="127" t="str">
        <f>VLOOKUP(D18,'Curva ABC de Serviços'!A:J,5,FALSE)</f>
        <v>m²</v>
      </c>
      <c r="G18" s="272" t="str">
        <f>VLOOKUP(D18,'Curva ABC de Serviços'!A:J,6,FALSE)</f>
        <v>52.873,29</v>
      </c>
      <c r="H18" s="267">
        <v>1500</v>
      </c>
      <c r="I18" s="355">
        <f t="shared" si="0"/>
        <v>0.19315502219299688</v>
      </c>
    </row>
    <row r="19" spans="2:9" ht="20.25" customHeight="1">
      <c r="B19" s="359" t="s">
        <v>94</v>
      </c>
      <c r="C19" s="127" t="s">
        <v>92</v>
      </c>
      <c r="D19" s="130">
        <v>1106057</v>
      </c>
      <c r="E19" s="128" t="str">
        <f>VLOOKUP(D19,'Curva ABC de Serviços'!A:J,3,FALSE)</f>
        <v>Concreto magro - confecção em betoneira e lançamento manual - areia e brita comerciais</v>
      </c>
      <c r="F19" s="127" t="str">
        <f>VLOOKUP(D19,'Curva ABC de Serviços'!A:J,5,FALSE)</f>
        <v>m³</v>
      </c>
      <c r="G19" s="272" t="str">
        <f>VLOOKUP(D19,'Curva ABC de Serviços'!A:J,6,FALSE)</f>
        <v>819,92</v>
      </c>
      <c r="H19" s="267">
        <v>3.9289900000000002</v>
      </c>
      <c r="I19" s="355">
        <f t="shared" ref="I19:I37" si="1">G19/(H19*182.49)</f>
        <v>1.1435403292640025</v>
      </c>
    </row>
    <row r="20" spans="2:9" ht="20.25" customHeight="1">
      <c r="B20" s="359" t="s">
        <v>369</v>
      </c>
      <c r="C20" s="127" t="s">
        <v>92</v>
      </c>
      <c r="D20" s="130">
        <v>2003850</v>
      </c>
      <c r="E20" s="128" t="str">
        <f>VLOOKUP(D20,'Curva ABC de Serviços'!A:J,3,FALSE)</f>
        <v>Lastro de brita comercial compactado com soquete vibratório - espalhamento manual</v>
      </c>
      <c r="F20" s="127" t="str">
        <f>VLOOKUP(D20,'Curva ABC de Serviços'!A:J,5,FALSE)</f>
        <v>m³</v>
      </c>
      <c r="G20" s="272" t="str">
        <f>VLOOKUP(D20,'Curva ABC de Serviços'!A:J,6,FALSE)</f>
        <v>1.131,53</v>
      </c>
      <c r="H20" s="267">
        <v>3.57938</v>
      </c>
      <c r="I20" s="355">
        <f t="shared" si="1"/>
        <v>1.7322844004305207</v>
      </c>
    </row>
    <row r="21" spans="2:9" ht="20.25" customHeight="1">
      <c r="B21" s="359" t="s">
        <v>370</v>
      </c>
      <c r="C21" s="127" t="s">
        <v>92</v>
      </c>
      <c r="D21" s="130">
        <v>4011370</v>
      </c>
      <c r="E21" s="128" t="str">
        <f>VLOOKUP(D21,'Curva ABC de Serviços'!A:J,3,FALSE)</f>
        <v>Tratamento superficial duplo com emulsão - brita comercial</v>
      </c>
      <c r="F21" s="127" t="str">
        <f>VLOOKUP(D21,'Curva ABC de Serviços'!A:J,5,FALSE)</f>
        <v>m²</v>
      </c>
      <c r="G21" s="272" t="str">
        <f>VLOOKUP(D21,'Curva ABC de Serviços'!A:J,6,FALSE)</f>
        <v>19.230,86</v>
      </c>
      <c r="H21" s="267">
        <v>361.93</v>
      </c>
      <c r="I21" s="355">
        <f t="shared" si="1"/>
        <v>0.29116224023484572</v>
      </c>
    </row>
    <row r="22" spans="2:9" ht="20.25" customHeight="1">
      <c r="B22" s="359" t="s">
        <v>371</v>
      </c>
      <c r="C22" s="127" t="s">
        <v>92</v>
      </c>
      <c r="D22" s="130">
        <v>4011463</v>
      </c>
      <c r="E22" s="128" t="str">
        <f>VLOOKUP(D22,'Curva ABC de Serviços'!A:J,3,FALSE)</f>
        <v>Concreto asfáltico - faixa C - areia e brita comerciais</v>
      </c>
      <c r="F22" s="127" t="str">
        <f>VLOOKUP(D22,'Curva ABC de Serviços'!A:J,5,FALSE)</f>
        <v>t</v>
      </c>
      <c r="G22" s="272" t="str">
        <f>VLOOKUP(D22,'Curva ABC de Serviços'!A:J,6,FALSE)</f>
        <v>5.899,54</v>
      </c>
      <c r="H22" s="267">
        <v>99.6</v>
      </c>
      <c r="I22" s="355">
        <f t="shared" si="1"/>
        <v>0.32457849371071879</v>
      </c>
    </row>
    <row r="23" spans="2:9" ht="20.25" customHeight="1">
      <c r="B23" s="359" t="s">
        <v>372</v>
      </c>
      <c r="C23" s="127" t="s">
        <v>92</v>
      </c>
      <c r="D23" s="130">
        <v>4011533</v>
      </c>
      <c r="E23" s="128" t="str">
        <f>VLOOKUP(D23,'Curva ABC de Serviços'!A:J,3,FALSE)</f>
        <v>Pavimento de concreto com fôrmas deslizantes - areia e brita comerciais</v>
      </c>
      <c r="F23" s="127" t="str">
        <f>VLOOKUP(D23,'Curva ABC de Serviços'!A:J,5,FALSE)</f>
        <v>m³</v>
      </c>
      <c r="G23" s="272" t="str">
        <f>VLOOKUP(D23,'Curva ABC de Serviços'!A:J,6,FALSE)</f>
        <v>152,87</v>
      </c>
      <c r="H23" s="267">
        <v>124.5</v>
      </c>
      <c r="I23" s="355">
        <f t="shared" si="1"/>
        <v>6.7284316178627601E-3</v>
      </c>
    </row>
    <row r="24" spans="2:9" ht="20.25" customHeight="1">
      <c r="B24" s="359" t="s">
        <v>4071</v>
      </c>
      <c r="C24" s="127" t="s">
        <v>92</v>
      </c>
      <c r="D24" s="130">
        <v>5915321</v>
      </c>
      <c r="E24" s="128" t="str">
        <f>VLOOKUP(D24,'Curva ABC de Serviços'!A:J,3,FALSE)</f>
        <v>Transporte com caminhão basculante de 14 m³ - rodovia pavimentada</v>
      </c>
      <c r="F24" s="127" t="str">
        <f>VLOOKUP(D24,'Curva ABC de Serviços'!A:J,5,FALSE)</f>
        <v>tkm</v>
      </c>
      <c r="G24" s="272" t="str">
        <f>VLOOKUP(D24,'Curva ABC de Serviços'!A:J,6,FALSE)</f>
        <v>14.688.257,4865632</v>
      </c>
      <c r="H24" s="267">
        <v>522.9</v>
      </c>
      <c r="I24" s="355">
        <f t="shared" si="1"/>
        <v>153.9262057146303</v>
      </c>
    </row>
    <row r="25" spans="2:9" ht="20.25" customHeight="1">
      <c r="B25" s="359" t="s">
        <v>4075</v>
      </c>
      <c r="C25" s="127" t="s">
        <v>367</v>
      </c>
      <c r="D25" s="130">
        <v>94991</v>
      </c>
      <c r="E25" s="128" t="str">
        <f>VLOOKUP(D25,'Curva ABC de Serviços'!A:J,3,FALSE)</f>
        <v>EXECUÇÃO DE PASSEIO (CALÇADA) OU PISO DE CONCRETO COM CONCRETO MOLDADO IN LOCO, USINADO, ACABAMENTO CONVENCIONAL, NÃO ARMADO. AF_07/2016</v>
      </c>
      <c r="F25" s="127" t="str">
        <f>VLOOKUP(D25,'Curva ABC de Serviços'!A:J,5,FALSE)</f>
        <v>m³</v>
      </c>
      <c r="G25" s="272" t="str">
        <f>VLOOKUP(D25,'Curva ABC de Serviços'!A:J,6,FALSE)</f>
        <v>974,26</v>
      </c>
      <c r="H25" s="267">
        <v>1</v>
      </c>
      <c r="I25" s="355">
        <f t="shared" si="1"/>
        <v>5.3387034906022244</v>
      </c>
    </row>
    <row r="26" spans="2:9" ht="20.25" customHeight="1">
      <c r="B26" s="359" t="s">
        <v>4076</v>
      </c>
      <c r="C26" s="127" t="s">
        <v>92</v>
      </c>
      <c r="D26" s="130">
        <v>4011480</v>
      </c>
      <c r="E26" s="128" t="str">
        <f>VLOOKUP(D26,'Curva ABC de Serviços'!A:J,3,FALSE)</f>
        <v>Fresagem descontínua de revestimento asfáltico</v>
      </c>
      <c r="F26" s="127" t="str">
        <f>VLOOKUP(D26,'Curva ABC de Serviços'!A:J,5,FALSE)</f>
        <v>m³</v>
      </c>
      <c r="G26" s="272" t="str">
        <f>VLOOKUP(D26,'Curva ABC de Serviços'!A:J,6,FALSE)</f>
        <v>4,13</v>
      </c>
      <c r="H26" s="267">
        <v>49.2</v>
      </c>
      <c r="I26" s="355">
        <f t="shared" si="1"/>
        <v>4.5998733865359358E-4</v>
      </c>
    </row>
    <row r="27" spans="2:9" ht="20.25" customHeight="1">
      <c r="B27" s="359" t="s">
        <v>4077</v>
      </c>
      <c r="C27" s="127" t="s">
        <v>92</v>
      </c>
      <c r="D27" s="130">
        <v>4915667</v>
      </c>
      <c r="E27" s="128" t="str">
        <f>VLOOKUP(D27,'Curva ABC de Serviços'!A:J,3,FALSE)</f>
        <v>Remoção mecanizada de revestimento asfáltico</v>
      </c>
      <c r="F27" s="127" t="str">
        <f>VLOOKUP(D27,'Curva ABC de Serviços'!A:J,5,FALSE)</f>
        <v>m³</v>
      </c>
      <c r="G27" s="272" t="str">
        <f>VLOOKUP(D27,'Curva ABC de Serviços'!A:J,6,FALSE)</f>
        <v>467,8</v>
      </c>
      <c r="H27" s="267">
        <v>76.5</v>
      </c>
      <c r="I27" s="355">
        <f t="shared" si="1"/>
        <v>3.3508864484292633E-2</v>
      </c>
    </row>
    <row r="28" spans="2:9" ht="20.25" customHeight="1">
      <c r="B28" s="359" t="s">
        <v>4078</v>
      </c>
      <c r="C28" s="127" t="s">
        <v>92</v>
      </c>
      <c r="D28" s="130">
        <v>3713604</v>
      </c>
      <c r="E28" s="128" t="str">
        <f>VLOOKUP(D28,'Curva ABC de Serviços'!A:J,3,FALSE)</f>
        <v>Defensa semimaleável simples - fornecimento e implantação</v>
      </c>
      <c r="F28" s="127" t="str">
        <f>VLOOKUP(D28,'Curva ABC de Serviços'!A:J,5,FALSE)</f>
        <v>m</v>
      </c>
      <c r="G28" s="272" t="str">
        <f>VLOOKUP(D28,'Curva ABC de Serviços'!A:J,6,FALSE)</f>
        <v>192,0</v>
      </c>
      <c r="H28" s="267">
        <v>66.400000000000006</v>
      </c>
      <c r="I28" s="355">
        <f t="shared" si="1"/>
        <v>1.5845066935504633E-2</v>
      </c>
    </row>
    <row r="29" spans="2:9" ht="20.25" customHeight="1">
      <c r="B29" s="359" t="s">
        <v>4079</v>
      </c>
      <c r="C29" s="127" t="s">
        <v>92</v>
      </c>
      <c r="D29" s="130">
        <v>3713605</v>
      </c>
      <c r="E29" s="128" t="str">
        <f>VLOOKUP(D29,'Curva ABC de Serviços'!A:J,3,FALSE)</f>
        <v>Ancoragem de defensa semimaleável simples - fornecimento e implantação</v>
      </c>
      <c r="F29" s="127" t="str">
        <f>VLOOKUP(D29,'Curva ABC de Serviços'!A:J,5,FALSE)</f>
        <v>m</v>
      </c>
      <c r="G29" s="272" t="str">
        <f>VLOOKUP(D29,'Curva ABC de Serviços'!A:J,6,FALSE)</f>
        <v>48,0</v>
      </c>
      <c r="H29" s="267">
        <v>7.38</v>
      </c>
      <c r="I29" s="355">
        <f t="shared" si="1"/>
        <v>3.5640665464685223E-2</v>
      </c>
    </row>
    <row r="30" spans="2:9" ht="20.25" customHeight="1">
      <c r="B30" s="359" t="s">
        <v>4080</v>
      </c>
      <c r="C30" s="127" t="s">
        <v>92</v>
      </c>
      <c r="D30" s="130">
        <v>5213359</v>
      </c>
      <c r="E30" s="128" t="str">
        <f>VLOOKUP(D30,'Curva ABC de Serviços'!A:J,3,FALSE)</f>
        <v>Tacha refletiva em plástico injetado - monodirecional tipo I - com um pino - fornecimento e colocação</v>
      </c>
      <c r="F30" s="127" t="str">
        <f>VLOOKUP(D30,'Curva ABC de Serviços'!A:J,5,FALSE)</f>
        <v>un</v>
      </c>
      <c r="G30" s="272" t="str">
        <f>VLOOKUP(D30,'Curva ABC de Serviços'!A:J,6,FALSE)</f>
        <v>98,0</v>
      </c>
      <c r="H30" s="267">
        <v>36</v>
      </c>
      <c r="I30" s="355">
        <f t="shared" si="1"/>
        <v>1.4917103524698461E-2</v>
      </c>
    </row>
    <row r="31" spans="2:9" ht="20.25" customHeight="1">
      <c r="B31" s="359" t="s">
        <v>4081</v>
      </c>
      <c r="C31" s="127" t="s">
        <v>92</v>
      </c>
      <c r="D31" s="130">
        <v>5213402</v>
      </c>
      <c r="E31" s="128" t="str">
        <f>VLOOKUP(D31,'Curva ABC de Serviços'!A:J,3,FALSE)</f>
        <v>Pintura de faixa com tinta acrílica emulsionada em água - espessura de 0,4 mm</v>
      </c>
      <c r="F31" s="127" t="str">
        <f>VLOOKUP(D31,'Curva ABC de Serviços'!A:J,5,FALSE)</f>
        <v>m²</v>
      </c>
      <c r="G31" s="272" t="str">
        <f>VLOOKUP(D31,'Curva ABC de Serviços'!A:J,6,FALSE)</f>
        <v>1.458,95</v>
      </c>
      <c r="H31" s="267">
        <v>177.07</v>
      </c>
      <c r="I31" s="355">
        <f t="shared" si="1"/>
        <v>4.5149853957498508E-2</v>
      </c>
    </row>
    <row r="32" spans="2:9" ht="20.25" customHeight="1">
      <c r="B32" s="359" t="s">
        <v>4082</v>
      </c>
      <c r="C32" s="127" t="s">
        <v>92</v>
      </c>
      <c r="D32" s="130">
        <v>5213406</v>
      </c>
      <c r="E32" s="128" t="str">
        <f>VLOOKUP(D32,'Curva ABC de Serviços'!A:J,3,FALSE)</f>
        <v>Pintura de setas e zebrados com tinta acrílica emulsionada em água - espessura de 0,4 mm</v>
      </c>
      <c r="F32" s="127" t="str">
        <f>VLOOKUP(D32,'Curva ABC de Serviços'!A:J,5,FALSE)</f>
        <v>m²</v>
      </c>
      <c r="G32" s="272" t="str">
        <f>VLOOKUP(D32,'Curva ABC de Serviços'!A:J,6,FALSE)</f>
        <v>842,81</v>
      </c>
      <c r="H32" s="267">
        <v>30.18</v>
      </c>
      <c r="I32" s="355">
        <f t="shared" si="1"/>
        <v>0.15302816596321389</v>
      </c>
    </row>
    <row r="33" spans="2:9" ht="20.25" customHeight="1">
      <c r="B33" s="359" t="s">
        <v>4083</v>
      </c>
      <c r="C33" s="127" t="s">
        <v>92</v>
      </c>
      <c r="D33" s="130">
        <v>5213408</v>
      </c>
      <c r="E33" s="128" t="str">
        <f>VLOOKUP(D33,'Curva ABC de Serviços'!A:J,3,FALSE)</f>
        <v>Pintura de faixa com termoplástico por aspersão - espessura de 1,5 mm</v>
      </c>
      <c r="F33" s="127" t="str">
        <f>VLOOKUP(D33,'Curva ABC de Serviços'!A:J,5,FALSE)</f>
        <v>m²</v>
      </c>
      <c r="G33" s="272" t="str">
        <f>VLOOKUP(D33,'Curva ABC de Serviços'!A:J,6,FALSE)</f>
        <v>954,6</v>
      </c>
      <c r="H33" s="267">
        <v>95.4</v>
      </c>
      <c r="I33" s="355">
        <f t="shared" si="1"/>
        <v>5.4831987002992494E-2</v>
      </c>
    </row>
    <row r="34" spans="2:9" ht="20.25" customHeight="1">
      <c r="B34" s="359" t="s">
        <v>4084</v>
      </c>
      <c r="C34" s="127" t="s">
        <v>92</v>
      </c>
      <c r="D34" s="130">
        <v>5213409</v>
      </c>
      <c r="E34" s="128" t="str">
        <f>VLOOKUP(D34,'Curva ABC de Serviços'!A:J,3,FALSE)</f>
        <v>Pintura de setas e zebrados com termoplástico por extrusão - espessura de 3,0 mm</v>
      </c>
      <c r="F34" s="127" t="str">
        <f>VLOOKUP(D34,'Curva ABC de Serviços'!A:J,5,FALSE)</f>
        <v>m²</v>
      </c>
      <c r="G34" s="272" t="str">
        <f>VLOOKUP(D34,'Curva ABC de Serviços'!A:J,6,FALSE)</f>
        <v>112,88</v>
      </c>
      <c r="H34" s="267">
        <v>39.520000000000003</v>
      </c>
      <c r="I34" s="355">
        <f t="shared" si="1"/>
        <v>1.5651681207977008E-2</v>
      </c>
    </row>
    <row r="35" spans="2:9" ht="20.25" customHeight="1">
      <c r="B35" s="359" t="s">
        <v>4085</v>
      </c>
      <c r="C35" s="127" t="s">
        <v>92</v>
      </c>
      <c r="D35" s="130">
        <v>5213570</v>
      </c>
      <c r="E35" s="128" t="str">
        <f>VLOOKUP(D35,'Curva ABC de Serviços'!A:J,3,FALSE)</f>
        <v>Placa em aço - película I + I - fornecimento e implantação</v>
      </c>
      <c r="F35" s="127" t="str">
        <f>VLOOKUP(D35,'Curva ABC de Serviços'!A:J,5,FALSE)</f>
        <v>m²</v>
      </c>
      <c r="G35" s="272" t="str">
        <f>VLOOKUP(D35,'Curva ABC de Serviços'!A:J,6,FALSE)</f>
        <v>64,51</v>
      </c>
      <c r="H35" s="267">
        <v>3</v>
      </c>
      <c r="I35" s="355">
        <f t="shared" si="1"/>
        <v>0.11783294061775075</v>
      </c>
    </row>
    <row r="36" spans="2:9" ht="20.25" customHeight="1">
      <c r="B36" s="359" t="s">
        <v>4086</v>
      </c>
      <c r="C36" s="127" t="s">
        <v>92</v>
      </c>
      <c r="D36" s="130">
        <v>5216111</v>
      </c>
      <c r="E36" s="128" t="str">
        <f>VLOOKUP(D36,'Curva ABC de Serviços'!A:J,3,FALSE)</f>
        <v>Suporte para placa de sinalização em madeira de lei tratada 8 x 8 cm - fornecimento e implantação</v>
      </c>
      <c r="F36" s="127" t="str">
        <f>VLOOKUP(D36,'Curva ABC de Serviços'!A:J,5,FALSE)</f>
        <v>un</v>
      </c>
      <c r="G36" s="272" t="str">
        <f>VLOOKUP(D36,'Curva ABC de Serviços'!A:J,6,FALSE)</f>
        <v>216,0</v>
      </c>
      <c r="H36" s="267">
        <v>4</v>
      </c>
      <c r="I36" s="355">
        <f t="shared" si="1"/>
        <v>0.29590662502054904</v>
      </c>
    </row>
    <row r="37" spans="2:9" ht="20.25" customHeight="1">
      <c r="B37" s="359" t="s">
        <v>4087</v>
      </c>
      <c r="C37" s="127" t="s">
        <v>4089</v>
      </c>
      <c r="D37" s="130" t="s">
        <v>3376</v>
      </c>
      <c r="E37" s="128" t="str">
        <f>VLOOKUP(D37,'Curva ABC de Serviços'!A:J,3,FALSE)</f>
        <v>DELINEADOR / SINALIZADOR (CATADIÓPTRICO) PARA DEFENSA METÁLICA</v>
      </c>
      <c r="F37" s="127" t="str">
        <f>VLOOKUP(D37,'Curva ABC de Serviços'!A:J,5,FALSE)</f>
        <v>UN</v>
      </c>
      <c r="G37" s="272" t="str">
        <f>VLOOKUP(D37,'Curva ABC de Serviços'!A:J,6,FALSE)</f>
        <v>18,0</v>
      </c>
      <c r="H37" s="267">
        <v>1</v>
      </c>
      <c r="I37" s="355">
        <f t="shared" si="1"/>
        <v>9.8635541673516347E-2</v>
      </c>
    </row>
    <row r="38" spans="2:9">
      <c r="B38" s="479" t="s">
        <v>79</v>
      </c>
      <c r="C38" s="480"/>
      <c r="D38" s="480"/>
      <c r="E38" s="480"/>
      <c r="F38" s="480"/>
      <c r="G38" s="480"/>
      <c r="H38" s="480"/>
      <c r="I38" s="362">
        <f>SUM(I12:I37)</f>
        <v>182.20597355861611</v>
      </c>
    </row>
    <row r="39" spans="2:9" ht="15" thickBot="1">
      <c r="B39" s="363"/>
      <c r="C39" s="105"/>
      <c r="D39" s="104"/>
      <c r="E39" s="487"/>
      <c r="F39" s="487"/>
      <c r="G39" s="487"/>
      <c r="H39" s="107"/>
      <c r="I39" s="364"/>
    </row>
    <row r="40" spans="2:9" ht="23.25" customHeight="1" thickTop="1">
      <c r="B40" s="484" t="s">
        <v>458</v>
      </c>
      <c r="C40" s="485"/>
      <c r="D40" s="485"/>
      <c r="E40" s="485"/>
      <c r="F40" s="485"/>
      <c r="G40" s="485"/>
      <c r="H40" s="485"/>
      <c r="I40" s="486"/>
    </row>
    <row r="41" spans="2:9">
      <c r="B41" s="380" t="s">
        <v>0</v>
      </c>
      <c r="C41" s="380" t="s">
        <v>20456</v>
      </c>
      <c r="D41" s="380" t="s">
        <v>91</v>
      </c>
      <c r="E41" s="380" t="s">
        <v>1</v>
      </c>
      <c r="F41" s="380" t="s">
        <v>2</v>
      </c>
      <c r="G41" s="380" t="s">
        <v>3</v>
      </c>
      <c r="H41" s="382" t="s">
        <v>5904</v>
      </c>
      <c r="I41" s="380" t="s">
        <v>82</v>
      </c>
    </row>
    <row r="42" spans="2:9">
      <c r="B42" s="365" t="s">
        <v>62</v>
      </c>
      <c r="C42" s="127"/>
      <c r="D42" s="118"/>
      <c r="E42" s="131" t="s">
        <v>440</v>
      </c>
      <c r="F42" s="127" t="s">
        <v>74</v>
      </c>
      <c r="G42" s="272"/>
      <c r="H42" s="293"/>
      <c r="I42" s="355"/>
    </row>
    <row r="43" spans="2:9" ht="28.8">
      <c r="B43" s="366" t="s">
        <v>61</v>
      </c>
      <c r="C43" s="294"/>
      <c r="D43" s="295"/>
      <c r="E43" s="296" t="str">
        <f>E100</f>
        <v>Tabela 01 - Coeficientes para cálculo das equipes de acompanhamento por unidade de serviço para os dispositivos de drenagem lineares</v>
      </c>
      <c r="F43" s="294"/>
      <c r="G43" s="297"/>
      <c r="H43" s="298"/>
      <c r="I43" s="367"/>
    </row>
    <row r="44" spans="2:9" ht="28.8">
      <c r="B44" s="368" t="s">
        <v>63</v>
      </c>
      <c r="C44" s="129" t="s">
        <v>92</v>
      </c>
      <c r="D44" s="118">
        <v>2003309</v>
      </c>
      <c r="E44" s="131" t="str">
        <f>VLOOKUP(D44,'Curva ABC de Serviços'!A:J,3,FALSE)</f>
        <v>Valeta de proteção de cortes com revestimento de concreto - VPC 04 - escavação mecânica - areia e brita comerciais</v>
      </c>
      <c r="F44" s="127" t="str">
        <f>VLOOKUP(D44,'Curva ABC de Serviços'!A:J,5,FALSE)</f>
        <v>m</v>
      </c>
      <c r="G44" s="272" t="str">
        <f>VLOOKUP(D44,'Curva ABC de Serviços'!A:J,6,FALSE)</f>
        <v>1.021,5</v>
      </c>
      <c r="H44" s="293">
        <v>2.7999999999999998E-4</v>
      </c>
      <c r="I44" s="355">
        <f t="shared" ref="I44:I47" si="2">G44*H44</f>
        <v>0.28602</v>
      </c>
    </row>
    <row r="45" spans="2:9">
      <c r="B45" s="368" t="s">
        <v>64</v>
      </c>
      <c r="C45" s="129" t="s">
        <v>92</v>
      </c>
      <c r="D45" s="118">
        <v>2003399</v>
      </c>
      <c r="E45" s="131" t="str">
        <f>VLOOKUP(D45,'Curva ABC de Serviços'!A:J,3,FALSE)</f>
        <v>Descida d’água de cortes em degraus - DCD 02 - areia e brita comerciais</v>
      </c>
      <c r="F45" s="127" t="str">
        <f>VLOOKUP(D45,'Curva ABC de Serviços'!A:J,5,FALSE)</f>
        <v>m</v>
      </c>
      <c r="G45" s="272" t="str">
        <f>VLOOKUP(D45,'Curva ABC de Serviços'!A:J,6,FALSE)</f>
        <v>23,0</v>
      </c>
      <c r="H45" s="293">
        <v>2.7999999999999998E-4</v>
      </c>
      <c r="I45" s="355">
        <f t="shared" si="2"/>
        <v>6.4399999999999995E-3</v>
      </c>
    </row>
    <row r="46" spans="2:9">
      <c r="B46" s="368" t="s">
        <v>5939</v>
      </c>
      <c r="C46" s="127" t="s">
        <v>367</v>
      </c>
      <c r="D46" s="118">
        <v>94273</v>
      </c>
      <c r="E46" s="128" t="str">
        <f>VLOOKUP(D46,'Curva ABC de Serviços'!A:J,3,FALSE)</f>
        <v>ASSENTAMENTO DE GUIA (MEIO-FIO) EM TRECHO RETO, CONFECCIONADA EM CONCRETO PRÉ-FABRICADO, DIMENSÕES 100X15X13X30 CM (COMPRIMENTO X BASE INFERIOR X BASE SUPERIOR X ALTURA), PARA VIAS URBANAS (USO VIÁRIO). AF_06/2016</v>
      </c>
      <c r="F46" s="127" t="str">
        <f>VLOOKUP(D46,'Curva ABC de Serviços'!A:J,5,FALSE)</f>
        <v>M</v>
      </c>
      <c r="G46" s="272" t="str">
        <f>VLOOKUP(D46,'Curva ABC de Serviços'!A:J,6,FALSE)</f>
        <v>10.644,75</v>
      </c>
      <c r="H46" s="293">
        <v>2.1000000000000001E-4</v>
      </c>
      <c r="I46" s="355">
        <f t="shared" si="2"/>
        <v>2.2353974999999999</v>
      </c>
    </row>
    <row r="47" spans="2:9">
      <c r="B47" s="368" t="s">
        <v>5940</v>
      </c>
      <c r="C47" s="127" t="s">
        <v>367</v>
      </c>
      <c r="D47" s="118">
        <v>94277</v>
      </c>
      <c r="E47" s="128" t="s">
        <v>4074</v>
      </c>
      <c r="F47" s="127" t="s">
        <v>1616</v>
      </c>
      <c r="G47" s="272">
        <v>6710</v>
      </c>
      <c r="H47" s="293">
        <v>2.1000000000000001E-4</v>
      </c>
      <c r="I47" s="355">
        <f t="shared" si="2"/>
        <v>1.4091</v>
      </c>
    </row>
    <row r="48" spans="2:9">
      <c r="B48" s="368"/>
      <c r="C48" s="129"/>
      <c r="D48" s="118"/>
      <c r="E48" s="131"/>
      <c r="F48" s="127"/>
      <c r="G48" s="272"/>
      <c r="H48" s="293"/>
      <c r="I48" s="355"/>
    </row>
    <row r="49" spans="2:9" ht="28.8">
      <c r="B49" s="366" t="s">
        <v>81</v>
      </c>
      <c r="C49" s="294"/>
      <c r="D49" s="295"/>
      <c r="E49" s="296" t="str">
        <f>E108</f>
        <v>Tabela 02 - Coeficientes para cálculo das equipes de acompanhamento por unidade de serviço para os corpos de bueiros tubulares de concreto</v>
      </c>
      <c r="F49" s="294"/>
      <c r="G49" s="297"/>
      <c r="H49" s="298"/>
      <c r="I49" s="367"/>
    </row>
    <row r="50" spans="2:9">
      <c r="B50" s="368" t="s">
        <v>5926</v>
      </c>
      <c r="C50" s="129" t="s">
        <v>92</v>
      </c>
      <c r="D50" s="118">
        <v>804017</v>
      </c>
      <c r="E50" s="131" t="str">
        <f>VLOOKUP(D50,'Curva ABC de Serviços'!A:J,3,FALSE)</f>
        <v>Corpo de BSTC D = 0,40 m PA3 - areia, brita e pedra de mão comerciais</v>
      </c>
      <c r="F50" s="127" t="str">
        <f>VLOOKUP(D50,'Curva ABC de Serviços'!A:J,5,FALSE)</f>
        <v>m</v>
      </c>
      <c r="G50" s="272" t="str">
        <f>VLOOKUP(D50,'Curva ABC de Serviços'!A:J,6,FALSE)</f>
        <v>63,0</v>
      </c>
      <c r="H50" s="293">
        <v>7.2999999999999996E-4</v>
      </c>
      <c r="I50" s="355">
        <f>G50*H50</f>
        <v>4.5989999999999996E-2</v>
      </c>
    </row>
    <row r="51" spans="2:9">
      <c r="B51" s="368" t="s">
        <v>5927</v>
      </c>
      <c r="C51" s="129" t="s">
        <v>92</v>
      </c>
      <c r="D51" s="118">
        <v>804021</v>
      </c>
      <c r="E51" s="131" t="str">
        <f>VLOOKUP(D51,'Curva ABC de Serviços'!A:J,3,FALSE)</f>
        <v>Corpo de BSTC D = 0,60 m PA1 - areia, brita e pedra de mão comerciais</v>
      </c>
      <c r="F51" s="127" t="str">
        <f>VLOOKUP(D51,'Curva ABC de Serviços'!A:J,5,FALSE)</f>
        <v>m</v>
      </c>
      <c r="G51" s="272" t="str">
        <f>VLOOKUP(D51,'Curva ABC de Serviços'!A:J,6,FALSE)</f>
        <v>329,0</v>
      </c>
      <c r="H51" s="293">
        <v>9.8999999999999999E-4</v>
      </c>
      <c r="I51" s="355">
        <f t="shared" ref="I51:I60" si="3">G51*H51</f>
        <v>0.32571</v>
      </c>
    </row>
    <row r="52" spans="2:9">
      <c r="B52" s="368" t="s">
        <v>5928</v>
      </c>
      <c r="C52" s="129" t="s">
        <v>92</v>
      </c>
      <c r="D52" s="118">
        <v>804025</v>
      </c>
      <c r="E52" s="131" t="str">
        <f>VLOOKUP(D52,'Curva ABC de Serviços'!A:J,3,FALSE)</f>
        <v>Corpo de BSTC D = 0,60 m PA3 - areia, brita e pedra de mão comerciais</v>
      </c>
      <c r="F52" s="127" t="str">
        <f>VLOOKUP(D52,'Curva ABC de Serviços'!A:J,5,FALSE)</f>
        <v>m</v>
      </c>
      <c r="G52" s="272" t="str">
        <f>VLOOKUP(D52,'Curva ABC de Serviços'!A:J,6,FALSE)</f>
        <v>547,5</v>
      </c>
      <c r="H52" s="293">
        <v>9.8999999999999999E-4</v>
      </c>
      <c r="I52" s="355">
        <f t="shared" si="3"/>
        <v>0.54202499999999998</v>
      </c>
    </row>
    <row r="53" spans="2:9">
      <c r="B53" s="368" t="s">
        <v>5929</v>
      </c>
      <c r="C53" s="129" t="s">
        <v>92</v>
      </c>
      <c r="D53" s="118">
        <v>804029</v>
      </c>
      <c r="E53" s="131" t="str">
        <f>VLOOKUP(D53,'Curva ABC de Serviços'!A:J,3,FALSE)</f>
        <v>Corpo de BSTC D = 0,80 m PA1 - areia, brita e pedra de mão comerciais</v>
      </c>
      <c r="F53" s="127" t="str">
        <f>VLOOKUP(D53,'Curva ABC de Serviços'!A:J,5,FALSE)</f>
        <v>m</v>
      </c>
      <c r="G53" s="272" t="str">
        <f>VLOOKUP(D53,'Curva ABC de Serviços'!A:J,6,FALSE)</f>
        <v>131,0</v>
      </c>
      <c r="H53" s="293">
        <v>1.31E-3</v>
      </c>
      <c r="I53" s="355">
        <f t="shared" si="3"/>
        <v>0.17160999999999998</v>
      </c>
    </row>
    <row r="54" spans="2:9">
      <c r="B54" s="368" t="s">
        <v>5930</v>
      </c>
      <c r="C54" s="129" t="s">
        <v>92</v>
      </c>
      <c r="D54" s="118">
        <v>804033</v>
      </c>
      <c r="E54" s="131" t="str">
        <f>VLOOKUP(D54,'Curva ABC de Serviços'!A:J,3,FALSE)</f>
        <v>Corpo de BSTC D = 0,80 m PA3 - areia, brita e pedra de mão comerciais</v>
      </c>
      <c r="F54" s="127" t="str">
        <f>VLOOKUP(D54,'Curva ABC de Serviços'!A:J,5,FALSE)</f>
        <v>m</v>
      </c>
      <c r="G54" s="272" t="str">
        <f>VLOOKUP(D54,'Curva ABC de Serviços'!A:J,6,FALSE)</f>
        <v>911,8</v>
      </c>
      <c r="H54" s="293">
        <v>1.31E-3</v>
      </c>
      <c r="I54" s="355">
        <f t="shared" si="3"/>
        <v>1.194458</v>
      </c>
    </row>
    <row r="55" spans="2:9">
      <c r="B55" s="368" t="s">
        <v>5931</v>
      </c>
      <c r="C55" s="129" t="s">
        <v>92</v>
      </c>
      <c r="D55" s="118">
        <v>804037</v>
      </c>
      <c r="E55" s="131" t="str">
        <f>VLOOKUP(D55,'Curva ABC de Serviços'!A:J,3,FALSE)</f>
        <v>Corpo de BSTC D = 1,00 m PA1 - areia, brita e pedra de mão comerciais</v>
      </c>
      <c r="F55" s="127" t="str">
        <f>VLOOKUP(D55,'Curva ABC de Serviços'!A:J,5,FALSE)</f>
        <v>m</v>
      </c>
      <c r="G55" s="272" t="str">
        <f>VLOOKUP(D55,'Curva ABC de Serviços'!A:J,6,FALSE)</f>
        <v>334,5</v>
      </c>
      <c r="H55" s="293">
        <v>1.64E-3</v>
      </c>
      <c r="I55" s="355">
        <f t="shared" si="3"/>
        <v>0.54857999999999996</v>
      </c>
    </row>
    <row r="56" spans="2:9">
      <c r="B56" s="368" t="s">
        <v>5932</v>
      </c>
      <c r="C56" s="129" t="s">
        <v>92</v>
      </c>
      <c r="D56" s="118">
        <v>804039</v>
      </c>
      <c r="E56" s="131" t="str">
        <f>VLOOKUP(D56,'Curva ABC de Serviços'!A:J,3,FALSE)</f>
        <v>Corpo de BSTC D = 1,00 m PA2 - areia, brita e pedra de mão comerciais</v>
      </c>
      <c r="F56" s="127" t="str">
        <f>VLOOKUP(D56,'Curva ABC de Serviços'!A:J,5,FALSE)</f>
        <v>m</v>
      </c>
      <c r="G56" s="272" t="str">
        <f>VLOOKUP(D56,'Curva ABC de Serviços'!A:J,6,FALSE)</f>
        <v>127,5</v>
      </c>
      <c r="H56" s="293">
        <v>1.64E-3</v>
      </c>
      <c r="I56" s="355">
        <f t="shared" si="3"/>
        <v>0.20910000000000001</v>
      </c>
    </row>
    <row r="57" spans="2:9">
      <c r="B57" s="368" t="s">
        <v>5933</v>
      </c>
      <c r="C57" s="129" t="s">
        <v>92</v>
      </c>
      <c r="D57" s="118">
        <v>804041</v>
      </c>
      <c r="E57" s="131" t="str">
        <f>VLOOKUP(D57,'Curva ABC de Serviços'!A:J,3,FALSE)</f>
        <v>Corpo de BSTC D = 1,00 m PA3 - areia, brita e pedra de mão comerciais</v>
      </c>
      <c r="F57" s="127" t="str">
        <f>VLOOKUP(D57,'Curva ABC de Serviços'!A:J,5,FALSE)</f>
        <v>m</v>
      </c>
      <c r="G57" s="272" t="str">
        <f>VLOOKUP(D57,'Curva ABC de Serviços'!A:J,6,FALSE)</f>
        <v>222,5</v>
      </c>
      <c r="H57" s="293">
        <v>1.64E-3</v>
      </c>
      <c r="I57" s="355">
        <f t="shared" si="3"/>
        <v>0.3649</v>
      </c>
    </row>
    <row r="58" spans="2:9">
      <c r="B58" s="368" t="s">
        <v>5934</v>
      </c>
      <c r="C58" s="129" t="s">
        <v>92</v>
      </c>
      <c r="D58" s="118">
        <v>804047</v>
      </c>
      <c r="E58" s="131" t="str">
        <f>VLOOKUP(D58,'Curva ABC de Serviços'!A:J,3,FALSE)</f>
        <v>Corpo de BSTC D = 1,20 m PA2 - areia, brita e pedra de mão comerciais</v>
      </c>
      <c r="F58" s="127" t="str">
        <f>VLOOKUP(D58,'Curva ABC de Serviços'!A:J,5,FALSE)</f>
        <v>m</v>
      </c>
      <c r="G58" s="272" t="str">
        <f>VLOOKUP(D58,'Curva ABC de Serviços'!A:J,6,FALSE)</f>
        <v>347,0</v>
      </c>
      <c r="H58" s="293">
        <v>2.0899999999999998E-3</v>
      </c>
      <c r="I58" s="355">
        <f t="shared" si="3"/>
        <v>0.72522999999999993</v>
      </c>
    </row>
    <row r="59" spans="2:9">
      <c r="B59" s="368" t="s">
        <v>5935</v>
      </c>
      <c r="C59" s="129" t="s">
        <v>92</v>
      </c>
      <c r="D59" s="118">
        <v>804053</v>
      </c>
      <c r="E59" s="131" t="str">
        <f>VLOOKUP(D59,'Curva ABC de Serviços'!A:J,3,FALSE)</f>
        <v>Corpo de BSTC D = 1,50 m PA1 - areia, brita e pedra de mão comerciais</v>
      </c>
      <c r="F59" s="127" t="str">
        <f>VLOOKUP(D59,'Curva ABC de Serviços'!A:J,5,FALSE)</f>
        <v>m</v>
      </c>
      <c r="G59" s="272" t="str">
        <f>VLOOKUP(D59,'Curva ABC de Serviços'!A:J,6,FALSE)</f>
        <v>1.084,5</v>
      </c>
      <c r="H59" s="293">
        <v>2.7599999999999999E-3</v>
      </c>
      <c r="I59" s="355">
        <f t="shared" si="3"/>
        <v>2.99322</v>
      </c>
    </row>
    <row r="60" spans="2:9">
      <c r="B60" s="368" t="s">
        <v>5936</v>
      </c>
      <c r="C60" s="129" t="s">
        <v>92</v>
      </c>
      <c r="D60" s="118">
        <v>804055</v>
      </c>
      <c r="E60" s="131" t="str">
        <f>VLOOKUP(D60,'Curva ABC de Serviços'!A:J,3,FALSE)</f>
        <v>Corpo de BSTC D = 1,50 m PA2 - areia, brita e pedra de mão comerciais</v>
      </c>
      <c r="F60" s="127" t="str">
        <f>VLOOKUP(D60,'Curva ABC de Serviços'!A:J,5,FALSE)</f>
        <v>m</v>
      </c>
      <c r="G60" s="272" t="str">
        <f>VLOOKUP(D60,'Curva ABC de Serviços'!A:J,6,FALSE)</f>
        <v>344,5</v>
      </c>
      <c r="H60" s="293">
        <v>2.7599999999999999E-3</v>
      </c>
      <c r="I60" s="355">
        <f t="shared" si="3"/>
        <v>0.95082</v>
      </c>
    </row>
    <row r="61" spans="2:9">
      <c r="B61" s="368"/>
      <c r="C61" s="129"/>
      <c r="D61" s="118"/>
      <c r="E61" s="131"/>
      <c r="F61" s="127"/>
      <c r="G61" s="272"/>
      <c r="H61" s="293"/>
      <c r="I61" s="355"/>
    </row>
    <row r="62" spans="2:9" ht="28.8">
      <c r="B62" s="366" t="s">
        <v>5925</v>
      </c>
      <c r="C62" s="294"/>
      <c r="D62" s="295"/>
      <c r="E62" s="296" t="str">
        <f>E118</f>
        <v>Tabela 03 - Coeficientes para cálculo das equipes de acompanhamento por unidade de serviço para as bocas de bueiros tubulares de concreto</v>
      </c>
      <c r="F62" s="294"/>
      <c r="G62" s="297"/>
      <c r="H62" s="298"/>
      <c r="I62" s="367"/>
    </row>
    <row r="63" spans="2:9">
      <c r="B63" s="368"/>
      <c r="C63" s="129"/>
      <c r="D63" s="118"/>
      <c r="E63" s="131"/>
      <c r="F63" s="127"/>
      <c r="G63" s="272"/>
      <c r="H63" s="293"/>
      <c r="I63" s="355"/>
    </row>
    <row r="64" spans="2:9" ht="28.8">
      <c r="B64" s="366" t="s">
        <v>86</v>
      </c>
      <c r="C64" s="294"/>
      <c r="D64" s="295"/>
      <c r="E64" s="296" t="str">
        <f>E128</f>
        <v>Tabela 04 - Coeficientes para cálculo das equipes de acompanhamento por unidade de serviço para os corpos de bueiros celulares de concreto moldados “in loco”</v>
      </c>
      <c r="F64" s="294"/>
      <c r="G64" s="297"/>
      <c r="H64" s="298"/>
      <c r="I64" s="367"/>
    </row>
    <row r="65" spans="2:9">
      <c r="B65" s="368"/>
      <c r="C65" s="129"/>
      <c r="D65" s="118"/>
      <c r="E65" s="131"/>
      <c r="F65" s="127"/>
      <c r="G65" s="272"/>
      <c r="H65" s="293"/>
      <c r="I65" s="355"/>
    </row>
    <row r="66" spans="2:9" ht="28.8">
      <c r="B66" s="366" t="s">
        <v>87</v>
      </c>
      <c r="C66" s="294"/>
      <c r="D66" s="295"/>
      <c r="E66" s="296" t="str">
        <f>E136</f>
        <v>Tabela 05 - Coeficientes para cálculo das equipes de acompanhamento por unidade de serviço para os corpos de bueiros celulares de concreto pré-moldados</v>
      </c>
      <c r="F66" s="294"/>
      <c r="G66" s="297"/>
      <c r="H66" s="298"/>
      <c r="I66" s="367"/>
    </row>
    <row r="67" spans="2:9" ht="28.8">
      <c r="B67" s="365" t="s">
        <v>376</v>
      </c>
      <c r="C67" s="127" t="s">
        <v>4089</v>
      </c>
      <c r="D67" s="118" t="s">
        <v>3352</v>
      </c>
      <c r="E67" s="131" t="str">
        <f>VLOOKUP(D67,'Curva ABC de Serviços'!A:J,3,FALSE)</f>
        <v>Corpo de BSCC - seção fechada de 1,8 x 1,8 m - pré-moldado - altura do aterro de 5,00 a 7,50 m - areia e brita comerciais</v>
      </c>
      <c r="F67" s="127" t="str">
        <f>VLOOKUP(D67,'Curva ABC de Serviços'!A:J,5,FALSE)</f>
        <v>m</v>
      </c>
      <c r="G67" s="272" t="str">
        <f>VLOOKUP(D67,'Curva ABC de Serviços'!A:J,6,FALSE)</f>
        <v>35,0</v>
      </c>
      <c r="H67" s="293">
        <v>5.8E-4</v>
      </c>
      <c r="I67" s="355">
        <f t="shared" ref="I67:I71" si="4">G67*H67</f>
        <v>2.0299999999999999E-2</v>
      </c>
    </row>
    <row r="68" spans="2:9" ht="28.8">
      <c r="B68" s="365" t="s">
        <v>377</v>
      </c>
      <c r="C68" s="129" t="s">
        <v>92</v>
      </c>
      <c r="D68" s="118">
        <v>6817849</v>
      </c>
      <c r="E68" s="131" t="str">
        <f>VLOOKUP(D68,'Curva ABC de Serviços'!A:J,3,FALSE)</f>
        <v>Corpo de BSCC - seção fechada de 2,0 x 2,0 m - pré-moldado - altura do aterro de 5,00 a 7,50 m - areia e brita comerciais</v>
      </c>
      <c r="F68" s="127" t="str">
        <f>VLOOKUP(D68,'Curva ABC de Serviços'!A:J,5,FALSE)</f>
        <v>m</v>
      </c>
      <c r="G68" s="272" t="str">
        <f>VLOOKUP(D68,'Curva ABC de Serviços'!A:J,6,FALSE)</f>
        <v>360,0</v>
      </c>
      <c r="H68" s="293">
        <v>6.3000000000000003E-4</v>
      </c>
      <c r="I68" s="355">
        <f t="shared" si="4"/>
        <v>0.2268</v>
      </c>
    </row>
    <row r="69" spans="2:9" ht="28.8">
      <c r="B69" s="365" t="s">
        <v>378</v>
      </c>
      <c r="C69" s="127" t="s">
        <v>4089</v>
      </c>
      <c r="D69" s="118" t="s">
        <v>3353</v>
      </c>
      <c r="E69" s="131" t="str">
        <f>VLOOKUP(D69,'Curva ABC de Serviços'!A:J,3,FALSE)</f>
        <v>Corpo de BSCC - seção fechada de 2,2 x 2,2 m - pré-moldado - altura do aterro de 1,00 a 2,50 m - areia e brita comerciais</v>
      </c>
      <c r="F69" s="127" t="str">
        <f>VLOOKUP(D69,'Curva ABC de Serviços'!A:J,5,FALSE)</f>
        <v>m</v>
      </c>
      <c r="G69" s="272" t="str">
        <f>VLOOKUP(D69,'Curva ABC de Serviços'!A:J,6,FALSE)</f>
        <v>403,5</v>
      </c>
      <c r="H69" s="293">
        <v>6.8999999999999997E-4</v>
      </c>
      <c r="I69" s="355">
        <f t="shared" si="4"/>
        <v>0.27841499999999997</v>
      </c>
    </row>
    <row r="70" spans="2:9" ht="28.8">
      <c r="B70" s="365" t="s">
        <v>379</v>
      </c>
      <c r="C70" s="127" t="s">
        <v>4089</v>
      </c>
      <c r="D70" s="118" t="s">
        <v>470</v>
      </c>
      <c r="E70" s="131" t="str">
        <f>VLOOKUP(D70,'Curva ABC de Serviços'!A:J,3,FALSE)</f>
        <v>Corpo de BSCC - seção fechada de 2,2 x 2,2 m - pré-moldado - altura do aterro de 2,50 a 5,00 m - areia e brita comerciais</v>
      </c>
      <c r="F70" s="127" t="str">
        <f>VLOOKUP(D70,'Curva ABC de Serviços'!A:J,5,FALSE)</f>
        <v>m</v>
      </c>
      <c r="G70" s="272" t="str">
        <f>VLOOKUP(D70,'Curva ABC de Serviços'!A:J,6,FALSE)</f>
        <v>1.191,0</v>
      </c>
      <c r="H70" s="293">
        <v>6.8999999999999997E-4</v>
      </c>
      <c r="I70" s="355">
        <f t="shared" si="4"/>
        <v>0.82178999999999991</v>
      </c>
    </row>
    <row r="71" spans="2:9" ht="28.8">
      <c r="B71" s="365" t="s">
        <v>380</v>
      </c>
      <c r="C71" s="127" t="s">
        <v>4089</v>
      </c>
      <c r="D71" s="118" t="s">
        <v>3354</v>
      </c>
      <c r="E71" s="131" t="str">
        <f>VLOOKUP(D71,'Curva ABC de Serviços'!A:J,3,FALSE)</f>
        <v>Corpo de BSCC - seção fechada de 2,2 x 2,2 m - pré-moldado - altura do aterro de 5,00 a 7,50 m - areia e brita comerciais</v>
      </c>
      <c r="F71" s="127" t="str">
        <f>VLOOKUP(D71,'Curva ABC de Serviços'!A:J,5,FALSE)</f>
        <v>m</v>
      </c>
      <c r="G71" s="272" t="str">
        <f>VLOOKUP(D71,'Curva ABC de Serviços'!A:J,6,FALSE)</f>
        <v>276,0</v>
      </c>
      <c r="H71" s="293">
        <v>6.8999999999999997E-4</v>
      </c>
      <c r="I71" s="355">
        <f t="shared" si="4"/>
        <v>0.19044</v>
      </c>
    </row>
    <row r="72" spans="2:9">
      <c r="B72" s="365"/>
      <c r="C72" s="127"/>
      <c r="D72" s="118"/>
      <c r="E72" s="131"/>
      <c r="F72" s="127"/>
      <c r="G72" s="272"/>
      <c r="H72" s="293"/>
      <c r="I72" s="355"/>
    </row>
    <row r="73" spans="2:9" ht="28.8">
      <c r="B73" s="366" t="s">
        <v>373</v>
      </c>
      <c r="C73" s="294"/>
      <c r="D73" s="295"/>
      <c r="E73" s="296" t="str">
        <f>E144</f>
        <v>Tabela 06 - Coeficientes para cálculo das equipes de acompanhamento por unidade de serviço para execução de bocas de bueiros celulares de concreto</v>
      </c>
      <c r="F73" s="294"/>
      <c r="G73" s="297"/>
      <c r="H73" s="298"/>
      <c r="I73" s="367"/>
    </row>
    <row r="74" spans="2:9">
      <c r="B74" s="365"/>
      <c r="C74" s="127"/>
      <c r="D74" s="139"/>
      <c r="E74" s="131"/>
      <c r="F74" s="127"/>
      <c r="G74" s="272"/>
      <c r="H74" s="293"/>
      <c r="I74" s="355"/>
    </row>
    <row r="75" spans="2:9">
      <c r="B75" s="369" t="s">
        <v>374</v>
      </c>
      <c r="C75" s="294"/>
      <c r="D75" s="295"/>
      <c r="E75" s="296" t="s">
        <v>5938</v>
      </c>
      <c r="F75" s="294"/>
      <c r="G75" s="297"/>
      <c r="H75" s="298"/>
      <c r="I75" s="367"/>
    </row>
    <row r="76" spans="2:9" ht="28.8">
      <c r="B76" s="365" t="s">
        <v>86</v>
      </c>
      <c r="C76" s="127" t="s">
        <v>4089</v>
      </c>
      <c r="D76" s="139" t="s">
        <v>3190</v>
      </c>
      <c r="E76" s="131" t="str">
        <f>VLOOKUP(D76,'Curva ABC de Serviços'!A:J,3,FALSE)</f>
        <v>Bueiro metálico sem interrupção de tráfego (Tunnel Liner) - D = 1,20 m - chapa com epóxi - E = 2,2 mm - escavado em material de 1ª categoria</v>
      </c>
      <c r="F76" s="127" t="str">
        <f>VLOOKUP(D76,'Curva ABC de Serviços'!A:J,5,FALSE)</f>
        <v>m</v>
      </c>
      <c r="G76" s="272" t="str">
        <f>VLOOKUP(D76,'Curva ABC de Serviços'!A:J,6,FALSE)</f>
        <v>336,0</v>
      </c>
      <c r="H76" s="293">
        <v>0.28799999999999998</v>
      </c>
      <c r="I76" s="355">
        <f t="shared" ref="I76:I80" si="5">G76/(H76*182.49)</f>
        <v>6.3930443677279127</v>
      </c>
    </row>
    <row r="77" spans="2:9" ht="28.8">
      <c r="B77" s="365" t="s">
        <v>87</v>
      </c>
      <c r="C77" s="127" t="s">
        <v>4089</v>
      </c>
      <c r="D77" s="139" t="s">
        <v>3191</v>
      </c>
      <c r="E77" s="131" t="str">
        <f>VLOOKUP(D77,'Curva ABC de Serviços'!A:J,3,FALSE)</f>
        <v>Bueiro metálico sem interrupção de tráfego (Tunnel Liner) - D = 2,60 m - chapa com epóxi - E = 2,2 mm - escavado em material de 1ª categoria</v>
      </c>
      <c r="F77" s="127" t="str">
        <f>VLOOKUP(D77,'Curva ABC de Serviços'!A:J,5,FALSE)</f>
        <v>m</v>
      </c>
      <c r="G77" s="272" t="str">
        <f>VLOOKUP(D77,'Curva ABC de Serviços'!A:J,6,FALSE)</f>
        <v>68,95</v>
      </c>
      <c r="H77" s="293">
        <v>0.2</v>
      </c>
      <c r="I77" s="355">
        <f t="shared" si="5"/>
        <v>1.8891446106635978</v>
      </c>
    </row>
    <row r="78" spans="2:9" ht="28.8">
      <c r="B78" s="365" t="s">
        <v>373</v>
      </c>
      <c r="C78" s="127" t="s">
        <v>4089</v>
      </c>
      <c r="D78" s="139" t="s">
        <v>3192</v>
      </c>
      <c r="E78" s="131" t="str">
        <f>VLOOKUP(D78,'Curva ABC de Serviços'!A:J,3,FALSE)</f>
        <v>Bueiro metálico sem interrupção de tráfego (Tunnel Liner) - D = 2,60 m - chapa com epóxi - E = 2,7 mm - escavado em material de 1ª categoria</v>
      </c>
      <c r="F78" s="127" t="str">
        <f>VLOOKUP(D78,'Curva ABC de Serviços'!A:J,5,FALSE)</f>
        <v>m</v>
      </c>
      <c r="G78" s="272" t="str">
        <f>VLOOKUP(D78,'Curva ABC de Serviços'!A:J,6,FALSE)</f>
        <v>170,32</v>
      </c>
      <c r="H78" s="293">
        <v>0.2</v>
      </c>
      <c r="I78" s="355">
        <f t="shared" si="5"/>
        <v>4.6665570716203622</v>
      </c>
    </row>
    <row r="79" spans="2:9" ht="28.8">
      <c r="B79" s="365" t="s">
        <v>374</v>
      </c>
      <c r="C79" s="127" t="s">
        <v>4089</v>
      </c>
      <c r="D79" s="118" t="s">
        <v>3193</v>
      </c>
      <c r="E79" s="131" t="str">
        <f>VLOOKUP(D79,'Curva ABC de Serviços'!A:J,3,FALSE)</f>
        <v>Bueiro metálico sem interrupção de tráfego (Tunnel Liner) - D = 2,60 m - chapa com epóxi - E = 3,4mm - escavado em material de 1ª categoria</v>
      </c>
      <c r="F79" s="127" t="str">
        <f>VLOOKUP(D79,'Curva ABC de Serviços'!A:J,5,FALSE)</f>
        <v>m</v>
      </c>
      <c r="G79" s="272" t="str">
        <f>VLOOKUP(D79,'Curva ABC de Serviços'!A:J,6,FALSE)</f>
        <v>133,52</v>
      </c>
      <c r="H79" s="293">
        <v>0.2</v>
      </c>
      <c r="I79" s="355">
        <f t="shared" si="5"/>
        <v>3.6582826456244177</v>
      </c>
    </row>
    <row r="80" spans="2:9" ht="28.8">
      <c r="B80" s="365" t="s">
        <v>375</v>
      </c>
      <c r="C80" s="127" t="s">
        <v>4089</v>
      </c>
      <c r="D80" s="118" t="s">
        <v>3194</v>
      </c>
      <c r="E80" s="131" t="str">
        <f>VLOOKUP(D80,'Curva ABC de Serviços'!A:J,3,FALSE)</f>
        <v>Bueiro metálico sem interrupção de tráfego (Tunnel Liner) - D = 5,00 m - chapa galvanizada - E = 3,9 mm - escavado em material de 1ª categoria</v>
      </c>
      <c r="F80" s="127" t="str">
        <f>VLOOKUP(D80,'Curva ABC de Serviços'!A:J,5,FALSE)</f>
        <v>m</v>
      </c>
      <c r="G80" s="272" t="str">
        <f>VLOOKUP(D80,'Curva ABC de Serviços'!A:J,6,FALSE)</f>
        <v>16,37</v>
      </c>
      <c r="H80" s="293">
        <v>0.13600000000000001</v>
      </c>
      <c r="I80" s="355">
        <f t="shared" si="5"/>
        <v>0.65958489264520537</v>
      </c>
    </row>
    <row r="81" spans="2:9">
      <c r="B81" s="365" t="s">
        <v>4072</v>
      </c>
      <c r="C81" s="129" t="s">
        <v>92</v>
      </c>
      <c r="D81" s="118">
        <v>1207711</v>
      </c>
      <c r="E81" s="131" t="str">
        <f>VLOOKUP(D81,'Curva ABC de Serviços'!A:J,3,FALSE)</f>
        <v>Concreto projetado via seca fck = 20 MPa aplicado em superfícies inclinadas e verticais</v>
      </c>
      <c r="F81" s="127" t="str">
        <f>VLOOKUP(D81,'Curva ABC de Serviços'!A:J,5,FALSE)</f>
        <v>m³</v>
      </c>
      <c r="G81" s="272" t="str">
        <f>VLOOKUP(D81,'Curva ABC de Serviços'!A:J,6,FALSE)</f>
        <v>78,74</v>
      </c>
      <c r="H81" s="293">
        <v>2.5099200000000002</v>
      </c>
      <c r="I81" s="355">
        <f t="shared" ref="I81" si="6">G81/(H81*182.49)</f>
        <v>0.17190814739054711</v>
      </c>
    </row>
    <row r="82" spans="2:9" ht="28.8">
      <c r="B82" s="368" t="s">
        <v>4073</v>
      </c>
      <c r="C82" s="129" t="s">
        <v>367</v>
      </c>
      <c r="D82" s="118">
        <v>91595</v>
      </c>
      <c r="E82" s="131" t="str">
        <f>VLOOKUP(D82,'Curva ABC de Serviços'!A:J,3,FALSE)</f>
        <v>ARMAÇÃO DO SISTEMA DE PAREDES DE CONCRETO, EXECUTADA EM PAREDES DE EDIFICAÇÕES TÉRREAS, TELA Q-61. AF_06/2019</v>
      </c>
      <c r="F82" s="127" t="str">
        <f>VLOOKUP(D82,'Curva ABC de Serviços'!A:J,5,FALSE)</f>
        <v>KG</v>
      </c>
      <c r="G82" s="272" t="str">
        <f>VLOOKUP(D82,'Curva ABC de Serviços'!A:J,6,FALSE)</f>
        <v>1.680,22</v>
      </c>
      <c r="H82" s="293">
        <v>16.12</v>
      </c>
      <c r="I82" s="355">
        <f t="shared" ref="I82" si="7">G82/(H82*182.49)</f>
        <v>0.57116559770704312</v>
      </c>
    </row>
    <row r="83" spans="2:9">
      <c r="B83" s="479" t="s">
        <v>471</v>
      </c>
      <c r="C83" s="480"/>
      <c r="D83" s="480"/>
      <c r="E83" s="480"/>
      <c r="F83" s="480"/>
      <c r="G83" s="480"/>
      <c r="H83" s="480"/>
      <c r="I83" s="362">
        <f>SUM(I43:I82)</f>
        <v>31.556032833379085</v>
      </c>
    </row>
    <row r="84" spans="2:9">
      <c r="B84" s="352"/>
      <c r="I84" s="358"/>
    </row>
    <row r="85" spans="2:9" ht="18">
      <c r="B85" s="484" t="s">
        <v>83</v>
      </c>
      <c r="C85" s="485"/>
      <c r="D85" s="485"/>
      <c r="E85" s="485"/>
      <c r="F85" s="485"/>
      <c r="G85" s="485"/>
      <c r="H85" s="485"/>
      <c r="I85" s="381">
        <f>SUM(I83,I38,I7)</f>
        <v>217.05839198221997</v>
      </c>
    </row>
    <row r="86" spans="2:9">
      <c r="B86" s="352"/>
      <c r="I86" s="358"/>
    </row>
    <row r="87" spans="2:9">
      <c r="B87" s="352"/>
      <c r="I87" s="358"/>
    </row>
    <row r="88" spans="2:9" ht="18">
      <c r="B88" s="490" t="s">
        <v>404</v>
      </c>
      <c r="C88" s="491"/>
      <c r="D88" s="491"/>
      <c r="E88" s="491"/>
      <c r="F88" s="491"/>
      <c r="G88" s="491"/>
      <c r="H88" s="491"/>
      <c r="I88" s="492"/>
    </row>
    <row r="89" spans="2:9">
      <c r="B89" s="380" t="s">
        <v>0</v>
      </c>
      <c r="C89" s="380" t="s">
        <v>20456</v>
      </c>
      <c r="D89" s="380" t="s">
        <v>91</v>
      </c>
      <c r="E89" s="380" t="s">
        <v>1</v>
      </c>
      <c r="F89" s="380" t="s">
        <v>2</v>
      </c>
      <c r="G89" s="380" t="s">
        <v>3</v>
      </c>
      <c r="H89" s="382" t="s">
        <v>57</v>
      </c>
      <c r="I89" s="383" t="s">
        <v>58</v>
      </c>
    </row>
    <row r="90" spans="2:9">
      <c r="B90" s="365" t="s">
        <v>28</v>
      </c>
      <c r="C90" s="315"/>
      <c r="D90" s="118"/>
      <c r="E90" s="8" t="s">
        <v>403</v>
      </c>
      <c r="F90" s="119" t="s">
        <v>74</v>
      </c>
      <c r="G90" s="315"/>
      <c r="H90" s="120"/>
      <c r="I90" s="370"/>
    </row>
    <row r="91" spans="2:9">
      <c r="B91" s="365" t="s">
        <v>4</v>
      </c>
      <c r="C91" s="129" t="s">
        <v>92</v>
      </c>
      <c r="D91" s="118" t="s">
        <v>113</v>
      </c>
      <c r="E91" s="131" t="str">
        <f>VLOOKUP(D91,'CUSTOS SICRO_SINAPI'!A:D,2,FALSE)</f>
        <v>Encarregado de turma</v>
      </c>
      <c r="F91" s="127" t="s">
        <v>49</v>
      </c>
      <c r="G91" s="272">
        <v>1</v>
      </c>
      <c r="H91" s="267">
        <f>VLOOKUP(D91,'CUSTOS SICRO_SINAPI'!A:D,4,FALSE)</f>
        <v>4278.9620000000004</v>
      </c>
      <c r="I91" s="355">
        <f>H91*G91</f>
        <v>4278.9620000000004</v>
      </c>
    </row>
    <row r="92" spans="2:9">
      <c r="B92" s="365" t="s">
        <v>18</v>
      </c>
      <c r="C92" s="129" t="s">
        <v>92</v>
      </c>
      <c r="D92" s="118" t="s">
        <v>114</v>
      </c>
      <c r="E92" s="131" t="str">
        <f>VLOOKUP(D92,'CUSTOS SICRO_SINAPI'!A:D,2,FALSE)</f>
        <v>Apontador</v>
      </c>
      <c r="F92" s="127" t="s">
        <v>49</v>
      </c>
      <c r="G92" s="272">
        <v>0.5</v>
      </c>
      <c r="H92" s="267">
        <f>VLOOKUP(D92,'CUSTOS SICRO_SINAPI'!A:D,4,FALSE)</f>
        <v>4051.1439999999998</v>
      </c>
      <c r="I92" s="355">
        <f>H92*G92</f>
        <v>2025.5719999999999</v>
      </c>
    </row>
    <row r="93" spans="2:9">
      <c r="B93" s="479" t="s">
        <v>405</v>
      </c>
      <c r="C93" s="480"/>
      <c r="D93" s="480"/>
      <c r="E93" s="480"/>
      <c r="F93" s="480"/>
      <c r="G93" s="480"/>
      <c r="H93" s="480"/>
      <c r="I93" s="362">
        <f>SUM(I91:I92)</f>
        <v>6304.5340000000006</v>
      </c>
    </row>
    <row r="94" spans="2:9">
      <c r="B94" s="352"/>
      <c r="I94" s="358"/>
    </row>
    <row r="95" spans="2:9" ht="15" thickBot="1">
      <c r="B95" s="481" t="s">
        <v>439</v>
      </c>
      <c r="C95" s="482"/>
      <c r="D95" s="482"/>
      <c r="E95" s="482"/>
      <c r="F95" s="482"/>
      <c r="G95" s="482"/>
      <c r="H95" s="482"/>
      <c r="I95" s="483"/>
    </row>
    <row r="100" spans="2:8">
      <c r="E100" s="291" t="s">
        <v>5937</v>
      </c>
      <c r="F100" s="290"/>
    </row>
    <row r="101" spans="2:8">
      <c r="E101" s="291" t="s">
        <v>5907</v>
      </c>
      <c r="F101" s="292" t="s">
        <v>5904</v>
      </c>
    </row>
    <row r="102" spans="2:8">
      <c r="E102" s="290" t="s">
        <v>5895</v>
      </c>
      <c r="F102" s="286">
        <v>2.1000000000000001E-4</v>
      </c>
    </row>
    <row r="103" spans="2:8">
      <c r="E103" s="290" t="s">
        <v>5896</v>
      </c>
      <c r="F103" s="286">
        <v>1.9000000000000001E-4</v>
      </c>
    </row>
    <row r="104" spans="2:8">
      <c r="E104" s="290" t="s">
        <v>5897</v>
      </c>
      <c r="F104" s="286">
        <v>2.7999999999999998E-4</v>
      </c>
    </row>
    <row r="105" spans="2:8">
      <c r="E105" s="290" t="s">
        <v>5898</v>
      </c>
      <c r="F105" s="286">
        <v>9.0000000000000006E-5</v>
      </c>
    </row>
    <row r="106" spans="2:8">
      <c r="E106" s="290" t="s">
        <v>5899</v>
      </c>
      <c r="F106" s="286">
        <v>2.4000000000000001E-4</v>
      </c>
    </row>
    <row r="108" spans="2:8">
      <c r="E108" s="285" t="s">
        <v>5905</v>
      </c>
      <c r="F108" s="285"/>
      <c r="G108" s="286"/>
      <c r="H108" s="287"/>
    </row>
    <row r="109" spans="2:8">
      <c r="E109" s="493" t="s">
        <v>5900</v>
      </c>
      <c r="F109" s="495" t="s">
        <v>5904</v>
      </c>
      <c r="G109" s="496"/>
      <c r="H109" s="497"/>
    </row>
    <row r="110" spans="2:8">
      <c r="B110" s="96"/>
      <c r="C110" s="96"/>
      <c r="D110" s="96"/>
      <c r="E110" s="494"/>
      <c r="F110" s="286" t="s">
        <v>5901</v>
      </c>
      <c r="G110" s="286" t="s">
        <v>5902</v>
      </c>
      <c r="H110" s="289" t="s">
        <v>5903</v>
      </c>
    </row>
    <row r="111" spans="2:8">
      <c r="B111" s="96"/>
      <c r="C111" s="96"/>
      <c r="D111" s="96"/>
      <c r="E111" s="286">
        <v>0.4</v>
      </c>
      <c r="F111" s="286">
        <v>7.2999999999999996E-4</v>
      </c>
      <c r="G111" s="286">
        <v>1.4599999999999999E-3</v>
      </c>
      <c r="H111" s="289">
        <v>2.1900000000000001E-3</v>
      </c>
    </row>
    <row r="112" spans="2:8">
      <c r="B112" s="96"/>
      <c r="C112" s="96"/>
      <c r="D112" s="96"/>
      <c r="E112" s="286">
        <v>0.6</v>
      </c>
      <c r="F112" s="286">
        <v>9.8999999999999999E-4</v>
      </c>
      <c r="G112" s="286">
        <v>1.98E-3</v>
      </c>
      <c r="H112" s="289">
        <v>2.97E-3</v>
      </c>
    </row>
    <row r="113" spans="2:8">
      <c r="B113" s="96"/>
      <c r="C113" s="96"/>
      <c r="D113" s="96"/>
      <c r="E113" s="286">
        <v>0.8</v>
      </c>
      <c r="F113" s="286">
        <v>1.31E-3</v>
      </c>
      <c r="G113" s="286">
        <v>2.6199999999999999E-3</v>
      </c>
      <c r="H113" s="289">
        <v>3.9300000000000003E-3</v>
      </c>
    </row>
    <row r="114" spans="2:8">
      <c r="B114" s="96"/>
      <c r="C114" s="96"/>
      <c r="D114" s="96"/>
      <c r="E114" s="286">
        <v>1</v>
      </c>
      <c r="F114" s="286">
        <v>1.64E-3</v>
      </c>
      <c r="G114" s="286">
        <v>3.2799999999999999E-3</v>
      </c>
      <c r="H114" s="289">
        <v>4.9199999999999999E-3</v>
      </c>
    </row>
    <row r="115" spans="2:8">
      <c r="B115" s="96"/>
      <c r="C115" s="96"/>
      <c r="D115" s="96"/>
      <c r="E115" s="286">
        <v>1.2</v>
      </c>
      <c r="F115" s="286">
        <v>2.0899999999999998E-3</v>
      </c>
      <c r="G115" s="286">
        <v>4.1799999999999997E-3</v>
      </c>
      <c r="H115" s="289">
        <v>6.2700000000000004E-3</v>
      </c>
    </row>
    <row r="116" spans="2:8">
      <c r="B116" s="96"/>
      <c r="C116" s="96"/>
      <c r="D116" s="96"/>
      <c r="E116" s="286">
        <v>1.5</v>
      </c>
      <c r="F116" s="286">
        <v>2.7599999999999999E-3</v>
      </c>
      <c r="G116" s="286">
        <v>5.5199999999999997E-3</v>
      </c>
      <c r="H116" s="289">
        <v>8.2799999999999992E-3</v>
      </c>
    </row>
    <row r="118" spans="2:8">
      <c r="B118" s="96"/>
      <c r="C118" s="96"/>
      <c r="D118" s="96"/>
      <c r="E118" s="3" t="s">
        <v>5906</v>
      </c>
      <c r="F118" s="285"/>
      <c r="G118" s="286"/>
      <c r="H118" s="287"/>
    </row>
    <row r="119" spans="2:8">
      <c r="B119" s="96"/>
      <c r="C119" s="96"/>
      <c r="D119" s="96"/>
      <c r="E119" s="501" t="s">
        <v>5900</v>
      </c>
      <c r="F119" s="499" t="s">
        <v>5904</v>
      </c>
      <c r="G119" s="500"/>
      <c r="H119" s="500"/>
    </row>
    <row r="120" spans="2:8">
      <c r="B120" s="96"/>
      <c r="C120" s="96"/>
      <c r="D120" s="96"/>
      <c r="E120" s="501"/>
      <c r="F120" s="288" t="s">
        <v>5908</v>
      </c>
      <c r="G120" s="286" t="s">
        <v>5909</v>
      </c>
      <c r="H120" s="287" t="s">
        <v>5910</v>
      </c>
    </row>
    <row r="121" spans="2:8">
      <c r="B121" s="96"/>
      <c r="C121" s="96"/>
      <c r="D121" s="96"/>
      <c r="E121" s="288">
        <v>0.4</v>
      </c>
      <c r="F121" s="288">
        <v>2.8300000000000001E-3</v>
      </c>
      <c r="G121" s="286" t="s">
        <v>410</v>
      </c>
      <c r="H121" s="287" t="s">
        <v>410</v>
      </c>
    </row>
    <row r="122" spans="2:8">
      <c r="B122" s="96"/>
      <c r="C122" s="96"/>
      <c r="D122" s="96"/>
      <c r="E122" s="288">
        <v>0.6</v>
      </c>
      <c r="F122" s="288">
        <v>5.1900000000000002E-3</v>
      </c>
      <c r="G122" s="286" t="s">
        <v>410</v>
      </c>
      <c r="H122" s="287" t="s">
        <v>410</v>
      </c>
    </row>
    <row r="123" spans="2:8">
      <c r="B123" s="96"/>
      <c r="C123" s="96"/>
      <c r="D123" s="96"/>
      <c r="E123" s="288">
        <v>0.8</v>
      </c>
      <c r="F123" s="288">
        <v>8.3400000000000002E-3</v>
      </c>
      <c r="G123" s="286">
        <v>9.6600000000000002E-3</v>
      </c>
      <c r="H123" s="287" t="s">
        <v>410</v>
      </c>
    </row>
    <row r="124" spans="2:8">
      <c r="B124" s="96"/>
      <c r="C124" s="96"/>
      <c r="D124" s="96"/>
      <c r="E124" s="288">
        <v>1</v>
      </c>
      <c r="F124" s="288">
        <v>1.1860000000000001E-2</v>
      </c>
      <c r="G124" s="286">
        <v>1.374E-2</v>
      </c>
      <c r="H124" s="287">
        <v>1.6150000000000001E-2</v>
      </c>
    </row>
    <row r="125" spans="2:8">
      <c r="B125" s="96"/>
      <c r="C125" s="96"/>
      <c r="D125" s="96"/>
      <c r="E125" s="288">
        <v>1.2</v>
      </c>
      <c r="F125" s="288">
        <v>1.5650000000000001E-2</v>
      </c>
      <c r="G125" s="286">
        <v>1.8120000000000001E-2</v>
      </c>
      <c r="H125" s="287">
        <v>2.1229999999999999E-2</v>
      </c>
    </row>
    <row r="126" spans="2:8">
      <c r="B126" s="96"/>
      <c r="C126" s="96"/>
      <c r="D126" s="96"/>
      <c r="E126" s="288">
        <v>1.5</v>
      </c>
      <c r="F126" s="288">
        <v>2.5600000000000001E-2</v>
      </c>
      <c r="G126" s="286">
        <v>2.9420000000000002E-2</v>
      </c>
      <c r="H126" s="287">
        <v>3.3869999999999997E-2</v>
      </c>
    </row>
    <row r="128" spans="2:8">
      <c r="B128" s="96"/>
      <c r="C128" s="96"/>
      <c r="D128" s="96"/>
      <c r="E128" s="285" t="s">
        <v>5911</v>
      </c>
      <c r="F128" s="285"/>
      <c r="G128" s="286"/>
      <c r="H128" s="287"/>
    </row>
    <row r="129" spans="2:8">
      <c r="B129" s="96"/>
      <c r="C129" s="96"/>
      <c r="D129" s="96"/>
      <c r="E129" s="501" t="s">
        <v>5915</v>
      </c>
      <c r="F129" s="502" t="s">
        <v>5904</v>
      </c>
      <c r="G129" s="501"/>
      <c r="H129" s="501"/>
    </row>
    <row r="130" spans="2:8">
      <c r="B130" s="96"/>
      <c r="C130" s="96"/>
      <c r="D130" s="96"/>
      <c r="E130" s="501"/>
      <c r="F130" s="286" t="s">
        <v>5912</v>
      </c>
      <c r="G130" s="286" t="s">
        <v>5913</v>
      </c>
      <c r="H130" s="289" t="s">
        <v>5914</v>
      </c>
    </row>
    <row r="131" spans="2:8">
      <c r="B131" s="96"/>
      <c r="C131" s="96"/>
      <c r="D131" s="96"/>
      <c r="E131" s="286" t="s">
        <v>5916</v>
      </c>
      <c r="F131" s="286">
        <v>9.7199999999999995E-3</v>
      </c>
      <c r="G131" s="286">
        <v>1.6E-2</v>
      </c>
      <c r="H131" s="289">
        <v>2.2030000000000001E-2</v>
      </c>
    </row>
    <row r="132" spans="2:8">
      <c r="B132" s="96"/>
      <c r="C132" s="96"/>
      <c r="D132" s="96"/>
      <c r="E132" s="286" t="s">
        <v>5917</v>
      </c>
      <c r="F132" s="286">
        <v>1.4109999999999999E-2</v>
      </c>
      <c r="G132" s="286">
        <v>2.4209999999999999E-2</v>
      </c>
      <c r="H132" s="289">
        <v>3.286E-2</v>
      </c>
    </row>
    <row r="133" spans="2:8">
      <c r="B133" s="96"/>
      <c r="C133" s="96"/>
      <c r="D133" s="96"/>
      <c r="E133" s="286" t="s">
        <v>5918</v>
      </c>
      <c r="F133" s="286">
        <v>1.8919999999999999E-2</v>
      </c>
      <c r="G133" s="286">
        <v>3.0210000000000001E-2</v>
      </c>
      <c r="H133" s="289">
        <v>4.4810000000000003E-2</v>
      </c>
    </row>
    <row r="134" spans="2:8">
      <c r="B134" s="96"/>
      <c r="C134" s="96"/>
      <c r="D134" s="96"/>
      <c r="E134" s="286" t="s">
        <v>5919</v>
      </c>
      <c r="F134" s="286">
        <v>2.3439999999999999E-2</v>
      </c>
      <c r="G134" s="286">
        <v>3.9309999999999998E-2</v>
      </c>
      <c r="H134" s="289">
        <v>5.2920000000000002E-2</v>
      </c>
    </row>
    <row r="135" spans="2:8">
      <c r="B135" s="96"/>
      <c r="C135" s="96"/>
      <c r="D135" s="96"/>
      <c r="E135" s="106"/>
      <c r="F135" s="284"/>
    </row>
    <row r="136" spans="2:8">
      <c r="B136" s="96"/>
      <c r="C136" s="96"/>
      <c r="D136" s="96"/>
      <c r="E136" s="285" t="s">
        <v>5920</v>
      </c>
      <c r="F136" s="285"/>
      <c r="G136" s="286"/>
      <c r="H136" s="287"/>
    </row>
    <row r="137" spans="2:8">
      <c r="B137" s="96"/>
      <c r="C137" s="96"/>
      <c r="D137" s="96"/>
      <c r="E137" s="493" t="s">
        <v>5915</v>
      </c>
      <c r="F137" s="495" t="s">
        <v>5904</v>
      </c>
      <c r="G137" s="496"/>
      <c r="H137" s="497"/>
    </row>
    <row r="138" spans="2:8">
      <c r="B138" s="96"/>
      <c r="C138" s="96"/>
      <c r="D138" s="96"/>
      <c r="E138" s="494"/>
      <c r="F138" s="286" t="s">
        <v>5912</v>
      </c>
      <c r="G138" s="286" t="s">
        <v>5913</v>
      </c>
      <c r="H138" s="289" t="s">
        <v>5914</v>
      </c>
    </row>
    <row r="139" spans="2:8">
      <c r="B139" s="96"/>
      <c r="C139" s="96"/>
      <c r="D139" s="96"/>
      <c r="E139" s="286" t="s">
        <v>5916</v>
      </c>
      <c r="F139" s="286">
        <v>5.1000000000000004E-4</v>
      </c>
      <c r="G139" s="286">
        <v>9.2000000000000003E-4</v>
      </c>
      <c r="H139" s="289">
        <v>1.2999999999999999E-3</v>
      </c>
    </row>
    <row r="140" spans="2:8">
      <c r="B140" s="96"/>
      <c r="C140" s="96"/>
      <c r="D140" s="96"/>
      <c r="E140" s="286" t="s">
        <v>5917</v>
      </c>
      <c r="F140" s="286">
        <v>6.3000000000000003E-4</v>
      </c>
      <c r="G140" s="106">
        <v>1.16E-3</v>
      </c>
      <c r="H140" s="289">
        <v>1.67E-3</v>
      </c>
    </row>
    <row r="141" spans="2:8">
      <c r="B141" s="96"/>
      <c r="C141" s="96"/>
      <c r="D141" s="96"/>
      <c r="E141" s="286" t="s">
        <v>5918</v>
      </c>
      <c r="F141" s="286">
        <v>7.6999999999999996E-4</v>
      </c>
      <c r="G141" s="286">
        <v>1.4E-3</v>
      </c>
      <c r="H141" s="289">
        <v>2.0300000000000001E-3</v>
      </c>
    </row>
    <row r="142" spans="2:8">
      <c r="B142" s="96"/>
      <c r="C142" s="96"/>
      <c r="D142" s="96"/>
      <c r="E142" s="286" t="s">
        <v>5919</v>
      </c>
      <c r="F142" s="286">
        <v>9.2000000000000003E-4</v>
      </c>
      <c r="G142" s="286">
        <v>1.67E-3</v>
      </c>
      <c r="H142" s="289">
        <v>2.4399999999999999E-3</v>
      </c>
    </row>
    <row r="144" spans="2:8">
      <c r="B144" s="96"/>
      <c r="C144" s="96"/>
      <c r="D144" s="96"/>
      <c r="E144" s="96" t="s">
        <v>5921</v>
      </c>
    </row>
    <row r="145" spans="2:8">
      <c r="B145" s="96"/>
      <c r="C145" s="96"/>
      <c r="D145" s="96"/>
      <c r="E145" s="493" t="s">
        <v>5915</v>
      </c>
      <c r="F145" s="498" t="s">
        <v>5904</v>
      </c>
      <c r="G145" s="496"/>
      <c r="H145" s="497"/>
    </row>
    <row r="146" spans="2:8">
      <c r="B146" s="96"/>
      <c r="C146" s="96"/>
      <c r="D146" s="96"/>
      <c r="E146" s="494"/>
      <c r="F146" s="286" t="s">
        <v>5922</v>
      </c>
      <c r="G146" s="286" t="s">
        <v>5923</v>
      </c>
      <c r="H146" s="289" t="s">
        <v>5924</v>
      </c>
    </row>
    <row r="147" spans="2:8">
      <c r="B147" s="96"/>
      <c r="C147" s="96"/>
      <c r="D147" s="96"/>
      <c r="E147" s="286" t="s">
        <v>5916</v>
      </c>
      <c r="F147" s="286">
        <v>4.7620000000000003E-2</v>
      </c>
      <c r="G147" s="286">
        <v>5.953E-2</v>
      </c>
      <c r="H147" s="289">
        <v>7.4340000000000003E-2</v>
      </c>
    </row>
    <row r="148" spans="2:8">
      <c r="B148" s="96"/>
      <c r="C148" s="96"/>
      <c r="D148" s="96"/>
      <c r="E148" s="286" t="s">
        <v>5917</v>
      </c>
      <c r="F148" s="286">
        <v>7.8149999999999997E-2</v>
      </c>
      <c r="G148" s="106">
        <v>9.289E-2</v>
      </c>
      <c r="H148" s="289">
        <v>0.11354</v>
      </c>
    </row>
    <row r="149" spans="2:8">
      <c r="B149" s="96"/>
      <c r="C149" s="96"/>
      <c r="D149" s="96"/>
      <c r="E149" s="286" t="s">
        <v>5918</v>
      </c>
      <c r="F149" s="286">
        <v>0.10621999999999999</v>
      </c>
      <c r="G149" s="286">
        <v>0.12998999999999999</v>
      </c>
      <c r="H149" s="289">
        <v>0.16402</v>
      </c>
    </row>
    <row r="150" spans="2:8">
      <c r="B150" s="96"/>
      <c r="C150" s="96"/>
      <c r="D150" s="96"/>
      <c r="E150" s="286" t="s">
        <v>5919</v>
      </c>
      <c r="F150" s="286">
        <v>0.15417</v>
      </c>
      <c r="G150" s="286">
        <v>0.19263</v>
      </c>
      <c r="H150" s="289">
        <v>0.23477999999999999</v>
      </c>
    </row>
  </sheetData>
  <customSheetViews>
    <customSheetView guid="{25B55E2A-A76D-4326-A8B7-54F1B0567885}" showPageBreaks="1" showGridLines="0" fitToPage="1" printArea="1" view="pageBreakPreview" topLeftCell="A78">
      <selection activeCell="E108" sqref="E108"/>
      <pageMargins left="0.78740157480314965" right="0.78740157480314965" top="0.78740157480314965" bottom="0.78740157480314965" header="0.31496062992125984" footer="0.31496062992125984"/>
      <pageSetup paperSize="9" scale="48" fitToHeight="2" orientation="portrait" horizontalDpi="300" verticalDpi="300" r:id="rId1"/>
      <headerFooter>
        <oddFooter>Página &amp;P de &amp;N</oddFooter>
      </headerFooter>
    </customSheetView>
  </customSheetViews>
  <mergeCells count="22">
    <mergeCell ref="E137:E138"/>
    <mergeCell ref="F137:H137"/>
    <mergeCell ref="E145:E146"/>
    <mergeCell ref="F145:H145"/>
    <mergeCell ref="F109:H109"/>
    <mergeCell ref="E109:E110"/>
    <mergeCell ref="F119:H119"/>
    <mergeCell ref="E119:E120"/>
    <mergeCell ref="F129:H129"/>
    <mergeCell ref="E129:E130"/>
    <mergeCell ref="E1:I1"/>
    <mergeCell ref="B83:H83"/>
    <mergeCell ref="B95:I95"/>
    <mergeCell ref="B40:I40"/>
    <mergeCell ref="B2:I2"/>
    <mergeCell ref="B9:I9"/>
    <mergeCell ref="E39:G39"/>
    <mergeCell ref="B7:H7"/>
    <mergeCell ref="B38:H38"/>
    <mergeCell ref="B88:I88"/>
    <mergeCell ref="B93:H93"/>
    <mergeCell ref="B85:H85"/>
  </mergeCells>
  <pageMargins left="0.78740157480314965" right="0.78740157480314965" top="0.78740157480314965" bottom="0.78740157480314965" header="0.31496062992125984" footer="0.31496062992125984"/>
  <pageSetup paperSize="9" scale="48" fitToHeight="2" orientation="portrait" horizontalDpi="300" verticalDpi="300" r:id="rId2"/>
  <headerFooter>
    <oddFooter>Página &amp;P de &amp;N</oddFooter>
  </headerFooter>
  <drawing r:id="rId3"/>
</worksheet>
</file>

<file path=xl/worksheets/sheet7.xml><?xml version="1.0" encoding="utf-8"?>
<worksheet xmlns="http://schemas.openxmlformats.org/spreadsheetml/2006/main" xmlns:r="http://schemas.openxmlformats.org/officeDocument/2006/relationships">
  <sheetPr>
    <pageSetUpPr fitToPage="1"/>
  </sheetPr>
  <dimension ref="B1:J50"/>
  <sheetViews>
    <sheetView showGridLines="0" view="pageBreakPreview" zoomScale="110" zoomScaleSheetLayoutView="110" workbookViewId="0">
      <selection activeCell="D7" sqref="D7"/>
    </sheetView>
  </sheetViews>
  <sheetFormatPr defaultRowHeight="14.4"/>
  <cols>
    <col min="2" max="3" width="7.5546875" customWidth="1"/>
    <col min="4" max="4" width="17.5546875" customWidth="1"/>
    <col min="5" max="5" width="87.44140625" style="282" customWidth="1"/>
    <col min="6" max="6" width="13" customWidth="1"/>
    <col min="7" max="7" width="17" customWidth="1"/>
    <col min="8" max="8" width="17.6640625" customWidth="1"/>
    <col min="9" max="9" width="9" customWidth="1"/>
  </cols>
  <sheetData>
    <row r="1" spans="2:10" s="89" customFormat="1" ht="16.5" customHeight="1">
      <c r="B1" s="331"/>
      <c r="C1" s="332"/>
      <c r="D1" s="332"/>
      <c r="E1" s="477" t="s">
        <v>20454</v>
      </c>
      <c r="F1" s="477"/>
      <c r="G1" s="477"/>
      <c r="H1" s="477"/>
      <c r="I1" s="478"/>
    </row>
    <row r="2" spans="2:10" s="89" customFormat="1">
      <c r="B2" s="333"/>
      <c r="C2" s="6"/>
      <c r="D2" s="6"/>
      <c r="E2" s="503"/>
      <c r="F2" s="503"/>
      <c r="G2" s="503"/>
      <c r="H2" s="503"/>
      <c r="I2" s="504"/>
    </row>
    <row r="3" spans="2:10" s="89" customFormat="1" ht="27.75" customHeight="1">
      <c r="B3" s="333"/>
      <c r="C3" s="6"/>
      <c r="D3" s="6"/>
      <c r="E3" s="503"/>
      <c r="F3" s="503"/>
      <c r="G3" s="503"/>
      <c r="H3" s="503"/>
      <c r="I3" s="504"/>
    </row>
    <row r="4" spans="2:10" ht="18">
      <c r="B4" s="484" t="s">
        <v>389</v>
      </c>
      <c r="C4" s="485"/>
      <c r="D4" s="485"/>
      <c r="E4" s="485"/>
      <c r="F4" s="485"/>
      <c r="G4" s="485"/>
      <c r="H4" s="485"/>
      <c r="I4" s="486"/>
      <c r="J4" s="89"/>
    </row>
    <row r="5" spans="2:10">
      <c r="B5" s="380" t="s">
        <v>0</v>
      </c>
      <c r="C5" s="380" t="s">
        <v>20456</v>
      </c>
      <c r="D5" s="380" t="s">
        <v>91</v>
      </c>
      <c r="E5" s="380" t="s">
        <v>1</v>
      </c>
      <c r="F5" s="380" t="s">
        <v>2</v>
      </c>
      <c r="G5" s="380" t="s">
        <v>3</v>
      </c>
      <c r="H5" s="380" t="s">
        <v>391</v>
      </c>
      <c r="I5" s="380" t="s">
        <v>392</v>
      </c>
      <c r="J5" s="89"/>
    </row>
    <row r="6" spans="2:10">
      <c r="B6" s="371" t="s">
        <v>28</v>
      </c>
      <c r="C6" s="315"/>
      <c r="D6" s="118"/>
      <c r="E6" s="280" t="s">
        <v>390</v>
      </c>
      <c r="F6" s="119" t="s">
        <v>74</v>
      </c>
      <c r="G6" s="315"/>
      <c r="H6" s="120"/>
      <c r="I6" s="370"/>
    </row>
    <row r="7" spans="2:10">
      <c r="B7" s="371" t="s">
        <v>4</v>
      </c>
      <c r="C7" s="127" t="s">
        <v>92</v>
      </c>
      <c r="D7" s="118">
        <v>5502978</v>
      </c>
      <c r="E7" s="131" t="str">
        <f>VLOOKUP(D7,'Curva ABC de Serviços'!A:J,3,FALSE)</f>
        <v>Compactação de aterros a 100% do Proctor normal</v>
      </c>
      <c r="F7" s="127" t="str">
        <f>VLOOKUP(D7,'Curva ABC de Serviços'!A:J,5,FALSE)</f>
        <v>m³</v>
      </c>
      <c r="G7" s="316" t="str">
        <f>VLOOKUP(D7,'Curva ABC de Serviços'!A:J,6,FALSE)</f>
        <v>44.491,84</v>
      </c>
      <c r="H7" s="120">
        <v>169000</v>
      </c>
      <c r="I7" s="355">
        <f>G7/H7</f>
        <v>0.26326532544378695</v>
      </c>
    </row>
    <row r="8" spans="2:10">
      <c r="B8" s="372" t="s">
        <v>18</v>
      </c>
      <c r="C8" s="127" t="s">
        <v>92</v>
      </c>
      <c r="D8" s="118">
        <v>5503041</v>
      </c>
      <c r="E8" s="131" t="str">
        <f>VLOOKUP(D8,'Curva ABC de Serviços'!A:J,3,FALSE)</f>
        <v>Compactação de aterros a 100% do Proctor intermediário</v>
      </c>
      <c r="F8" s="127" t="str">
        <f>VLOOKUP(D8,'Curva ABC de Serviços'!A:J,5,FALSE)</f>
        <v>m³</v>
      </c>
      <c r="G8" s="316" t="str">
        <f>VLOOKUP(D8,'Curva ABC de Serviços'!A:J,6,FALSE)</f>
        <v>25.915,0</v>
      </c>
      <c r="H8" s="120">
        <v>24200</v>
      </c>
      <c r="I8" s="355">
        <f>G8/H8</f>
        <v>1.0708677685950414</v>
      </c>
    </row>
    <row r="9" spans="2:10">
      <c r="B9" s="479" t="s">
        <v>395</v>
      </c>
      <c r="C9" s="480"/>
      <c r="D9" s="480"/>
      <c r="E9" s="480"/>
      <c r="F9" s="480"/>
      <c r="G9" s="480"/>
      <c r="H9" s="480"/>
      <c r="I9" s="362">
        <f>SUM(I7:I8)</f>
        <v>1.3341330940388283</v>
      </c>
    </row>
    <row r="10" spans="2:10" ht="15" thickBot="1">
      <c r="B10" s="373"/>
      <c r="C10" s="105"/>
      <c r="D10" s="104"/>
      <c r="E10" s="281"/>
      <c r="F10" s="97"/>
      <c r="G10" s="109"/>
      <c r="H10" s="107"/>
      <c r="I10" s="364"/>
    </row>
    <row r="11" spans="2:10" ht="15" thickTop="1">
      <c r="B11" s="333"/>
      <c r="C11" s="6"/>
      <c r="D11" s="6"/>
      <c r="E11" s="348"/>
      <c r="F11" s="6"/>
      <c r="G11" s="6"/>
      <c r="H11" s="6"/>
      <c r="I11" s="340"/>
    </row>
    <row r="12" spans="2:10" ht="18">
      <c r="B12" s="484" t="s">
        <v>393</v>
      </c>
      <c r="C12" s="485"/>
      <c r="D12" s="485"/>
      <c r="E12" s="485"/>
      <c r="F12" s="485"/>
      <c r="G12" s="485"/>
      <c r="H12" s="485"/>
      <c r="I12" s="486"/>
    </row>
    <row r="13" spans="2:10">
      <c r="B13" s="380" t="s">
        <v>0</v>
      </c>
      <c r="C13" s="380" t="s">
        <v>20456</v>
      </c>
      <c r="D13" s="380" t="s">
        <v>91</v>
      </c>
      <c r="E13" s="380" t="s">
        <v>1</v>
      </c>
      <c r="F13" s="380" t="s">
        <v>2</v>
      </c>
      <c r="G13" s="380" t="s">
        <v>3</v>
      </c>
      <c r="H13" s="380" t="s">
        <v>391</v>
      </c>
      <c r="I13" s="380" t="s">
        <v>392</v>
      </c>
    </row>
    <row r="14" spans="2:10">
      <c r="B14" s="371" t="s">
        <v>28</v>
      </c>
      <c r="C14" s="315"/>
      <c r="D14" s="118"/>
      <c r="E14" s="280" t="s">
        <v>401</v>
      </c>
      <c r="F14" s="119" t="s">
        <v>74</v>
      </c>
      <c r="G14" s="315"/>
      <c r="H14" s="120"/>
      <c r="I14" s="370"/>
    </row>
    <row r="15" spans="2:10">
      <c r="B15" s="371" t="s">
        <v>4</v>
      </c>
      <c r="C15" s="127" t="s">
        <v>92</v>
      </c>
      <c r="D15" s="118">
        <v>4011276</v>
      </c>
      <c r="E15" s="131" t="str">
        <f>VLOOKUP(D15,'Curva ABC de Serviços'!A:J,3,FALSE)</f>
        <v>Base ou sub-base de brita graduada com brita comercial</v>
      </c>
      <c r="F15" s="127" t="str">
        <f>VLOOKUP(D15,'Curva ABC de Serviços'!A:J,5,FALSE)</f>
        <v>m³</v>
      </c>
      <c r="G15" s="316" t="str">
        <f>VLOOKUP(D15,'Curva ABC de Serviços'!A:J,6,FALSE)</f>
        <v>17.059,375</v>
      </c>
      <c r="H15" s="120">
        <v>21900</v>
      </c>
      <c r="I15" s="355">
        <f>G15/H15</f>
        <v>0.77896689497716898</v>
      </c>
    </row>
    <row r="16" spans="2:10" s="89" customFormat="1">
      <c r="B16" s="371" t="s">
        <v>18</v>
      </c>
      <c r="C16" s="127" t="s">
        <v>4089</v>
      </c>
      <c r="D16" s="118" t="s">
        <v>5658</v>
      </c>
      <c r="E16" s="131" t="str">
        <f>VLOOKUP(D16,'Curva ABC de Serviços'!A:J,3,FALSE)</f>
        <v>Base ou sub-base de bica corrida comercial</v>
      </c>
      <c r="F16" s="127" t="str">
        <f>VLOOKUP(D16,'Curva ABC de Serviços'!A:J,5,FALSE)</f>
        <v>m³</v>
      </c>
      <c r="G16" s="316" t="str">
        <f>VLOOKUP(D16,'Curva ABC de Serviços'!A:J,6,FALSE)</f>
        <v>10.473,76</v>
      </c>
      <c r="H16" s="120">
        <v>21900</v>
      </c>
      <c r="I16" s="355">
        <f>G16/H16</f>
        <v>0.47825388127853885</v>
      </c>
    </row>
    <row r="17" spans="2:9" s="89" customFormat="1">
      <c r="B17" s="371" t="s">
        <v>194</v>
      </c>
      <c r="C17" s="127" t="s">
        <v>4089</v>
      </c>
      <c r="D17" s="118" t="s">
        <v>3181</v>
      </c>
      <c r="E17" s="131" t="str">
        <f>VLOOKUP(D17,'Curva ABC de Serviços'!A:J,3,FALSE)</f>
        <v>Base ou sub-base de solo melhorado com 3% de cal com recicladora</v>
      </c>
      <c r="F17" s="127" t="str">
        <f>VLOOKUP(D17,'Curva ABC de Serviços'!A:J,5,FALSE)</f>
        <v>m³</v>
      </c>
      <c r="G17" s="316" t="str">
        <f>VLOOKUP(D17,'Curva ABC de Serviços'!A:J,6,FALSE)</f>
        <v>9.205,1</v>
      </c>
      <c r="H17" s="267">
        <v>11800</v>
      </c>
      <c r="I17" s="374">
        <f>G17/H17</f>
        <v>0.7800932203389831</v>
      </c>
    </row>
    <row r="18" spans="2:9" s="89" customFormat="1">
      <c r="B18" s="371" t="s">
        <v>411</v>
      </c>
      <c r="C18" s="127" t="s">
        <v>4089</v>
      </c>
      <c r="D18" s="118" t="s">
        <v>3182</v>
      </c>
      <c r="E18" s="131" t="str">
        <f>VLOOKUP(D18,'Curva ABC de Serviços'!A:J,3,FALSE)</f>
        <v>Base ou sub-base de solo melhorado com 3% de cal e mistura na pista</v>
      </c>
      <c r="F18" s="127" t="str">
        <f>VLOOKUP(D18,'Curva ABC de Serviços'!A:J,5,FALSE)</f>
        <v>m³</v>
      </c>
      <c r="G18" s="316" t="str">
        <f>VLOOKUP(D18,'Curva ABC de Serviços'!A:J,6,FALSE)</f>
        <v>4.185,13</v>
      </c>
      <c r="H18" s="120">
        <v>11800</v>
      </c>
      <c r="I18" s="355">
        <f>G18/H18</f>
        <v>0.35467203389830509</v>
      </c>
    </row>
    <row r="19" spans="2:9">
      <c r="B19" s="479" t="s">
        <v>396</v>
      </c>
      <c r="C19" s="480"/>
      <c r="D19" s="480"/>
      <c r="E19" s="480"/>
      <c r="F19" s="480"/>
      <c r="G19" s="480"/>
      <c r="H19" s="480"/>
      <c r="I19" s="362">
        <f>SUM(I15:I18)</f>
        <v>2.3919860304929959</v>
      </c>
    </row>
    <row r="20" spans="2:9">
      <c r="B20" s="375"/>
      <c r="C20" s="106"/>
      <c r="D20" s="98"/>
      <c r="E20" s="346"/>
      <c r="F20" s="284"/>
      <c r="G20" s="347"/>
      <c r="H20" s="108"/>
      <c r="I20" s="358"/>
    </row>
    <row r="21" spans="2:9" ht="18">
      <c r="B21" s="484" t="s">
        <v>394</v>
      </c>
      <c r="C21" s="485"/>
      <c r="D21" s="485"/>
      <c r="E21" s="485"/>
      <c r="F21" s="485"/>
      <c r="G21" s="485"/>
      <c r="H21" s="485"/>
      <c r="I21" s="486"/>
    </row>
    <row r="22" spans="2:9">
      <c r="B22" s="380" t="s">
        <v>0</v>
      </c>
      <c r="C22" s="380" t="s">
        <v>20456</v>
      </c>
      <c r="D22" s="380" t="s">
        <v>91</v>
      </c>
      <c r="E22" s="380" t="s">
        <v>1</v>
      </c>
      <c r="F22" s="380" t="s">
        <v>2</v>
      </c>
      <c r="G22" s="380" t="s">
        <v>3</v>
      </c>
      <c r="H22" s="380" t="s">
        <v>391</v>
      </c>
      <c r="I22" s="380" t="s">
        <v>392</v>
      </c>
    </row>
    <row r="23" spans="2:9">
      <c r="B23" s="371" t="s">
        <v>28</v>
      </c>
      <c r="C23" s="315"/>
      <c r="D23" s="118"/>
      <c r="E23" s="280" t="s">
        <v>402</v>
      </c>
      <c r="F23" s="119" t="s">
        <v>74</v>
      </c>
      <c r="G23" s="315"/>
      <c r="H23" s="120"/>
      <c r="I23" s="370"/>
    </row>
    <row r="24" spans="2:9">
      <c r="B24" s="371" t="s">
        <v>4</v>
      </c>
      <c r="C24" s="127" t="s">
        <v>92</v>
      </c>
      <c r="D24" s="118">
        <v>4011463</v>
      </c>
      <c r="E24" s="131" t="str">
        <f>VLOOKUP(D24,'Curva ABC de Serviços'!A:J,3,FALSE)</f>
        <v>Concreto asfáltico - faixa C - areia e brita comerciais</v>
      </c>
      <c r="F24" s="127" t="str">
        <f>VLOOKUP(D24,'Curva ABC de Serviços'!A:J,5,FALSE)</f>
        <v>t</v>
      </c>
      <c r="G24" s="270" t="str">
        <f>VLOOKUP(D24,'Curva ABC de Serviços'!A:J,6,FALSE)</f>
        <v>5.899,54</v>
      </c>
      <c r="H24" s="267">
        <v>9000</v>
      </c>
      <c r="I24" s="374">
        <f>G24/H24</f>
        <v>0.65550444444444445</v>
      </c>
    </row>
    <row r="25" spans="2:9" s="89" customFormat="1" ht="28.8">
      <c r="B25" s="371" t="s">
        <v>18</v>
      </c>
      <c r="C25" s="127" t="s">
        <v>367</v>
      </c>
      <c r="D25" s="118">
        <v>95995</v>
      </c>
      <c r="E25" s="131" t="str">
        <f>VLOOKUP(D25,'Curva ABC de Serviços'!A:J,3,FALSE)</f>
        <v>EXECUÇÃO DE PAVIMENTO COM APLICAÇÃO DE CONCRETO ASFÁLTICO, CAMADA DE ROLAMENTO - EXCLUSIVE CARGA E TRANSPORTE. AF_11/2019</v>
      </c>
      <c r="F25" s="127" t="str">
        <f>VLOOKUP(D25,'Curva ABC de Serviços'!A:J,5,FALSE)</f>
        <v>m³</v>
      </c>
      <c r="G25" s="270" t="str">
        <f>VLOOKUP(D25,'Curva ABC de Serviços'!A:J,6,FALSE)</f>
        <v>6,135</v>
      </c>
      <c r="H25" s="267">
        <v>3846.1538461538462</v>
      </c>
      <c r="I25" s="374">
        <f>G25/H25</f>
        <v>1.5950999999999999E-3</v>
      </c>
    </row>
    <row r="26" spans="2:9" s="89" customFormat="1">
      <c r="B26" s="371" t="s">
        <v>194</v>
      </c>
      <c r="C26" s="127" t="s">
        <v>367</v>
      </c>
      <c r="D26" s="118">
        <v>98557</v>
      </c>
      <c r="E26" s="131" t="str">
        <f>VLOOKUP(D26,'Curva ABC de Serviços'!A:J,3,FALSE)</f>
        <v>IMPERMEABILIZAÇÃO DE SUPERFÍCIE COM EMULSÃO ASFÁLTICA, 2 DEMÃOS AF_06/2018</v>
      </c>
      <c r="F26" s="127" t="str">
        <f>VLOOKUP(D26,'Curva ABC de Serviços'!A:J,5,FALSE)</f>
        <v>m²</v>
      </c>
      <c r="G26" s="270" t="str">
        <f>VLOOKUP(D26,'Curva ABC de Serviços'!A:J,6,FALSE)</f>
        <v>41,1</v>
      </c>
      <c r="H26" s="267">
        <v>123000</v>
      </c>
      <c r="I26" s="374">
        <f t="shared" ref="I26:I27" si="0">G26/H26</f>
        <v>3.3414634146341463E-4</v>
      </c>
    </row>
    <row r="27" spans="2:9" s="89" customFormat="1" ht="28.8">
      <c r="B27" s="371" t="s">
        <v>411</v>
      </c>
      <c r="C27" s="127" t="s">
        <v>4089</v>
      </c>
      <c r="D27" s="118" t="s">
        <v>3689</v>
      </c>
      <c r="E27" s="131" t="str">
        <f>VLOOKUP(D27,'Curva ABC de Serviços'!A:J,3,FALSE)</f>
        <v>IMPERMEABILIZAÇÃO DE SUPERFÍCIE COM MANTA ASFÁLTICA, UMA CAMADA, INCLUSIVE APLICAÇÃO DE PRIMER ASFÁLTICO, TIPO III, E=4MM.</v>
      </c>
      <c r="F27" s="127" t="str">
        <f>VLOOKUP(D27,'Curva ABC de Serviços'!A:J,5,FALSE)</f>
        <v>m²</v>
      </c>
      <c r="G27" s="270" t="str">
        <f>VLOOKUP(D27,'Curva ABC de Serviços'!A:J,6,FALSE)</f>
        <v>826,96</v>
      </c>
      <c r="H27" s="267">
        <v>123000</v>
      </c>
      <c r="I27" s="374">
        <f t="shared" si="0"/>
        <v>6.7232520325203257E-3</v>
      </c>
    </row>
    <row r="28" spans="2:9" s="89" customFormat="1" ht="28.8">
      <c r="B28" s="371" t="s">
        <v>472</v>
      </c>
      <c r="C28" s="127" t="s">
        <v>4089</v>
      </c>
      <c r="D28" s="118" t="s">
        <v>3690</v>
      </c>
      <c r="E28" s="131" t="str">
        <f>VLOOKUP(D28,'Curva ABC de Serviços'!A:J,3,FALSE)</f>
        <v>IMPERMEABILIZAÇÃO DE SUPERFÍCIE COM MANTA ASFÁLTICA, UMA CAMADA, INCLUSIVE APLICAÇÃO DE PRIMER ASFÁLTICO, TIPO IV, E=4MM.</v>
      </c>
      <c r="F28" s="127" t="str">
        <f>VLOOKUP(D28,'Curva ABC de Serviços'!A:J,5,FALSE)</f>
        <v>m²</v>
      </c>
      <c r="G28" s="270" t="str">
        <f>VLOOKUP(D28,'Curva ABC de Serviços'!A:J,6,FALSE)</f>
        <v>505,8</v>
      </c>
      <c r="H28" s="267">
        <v>123000</v>
      </c>
      <c r="I28" s="374">
        <f>G28/H28</f>
        <v>4.1121951219512199E-3</v>
      </c>
    </row>
    <row r="29" spans="2:9" s="89" customFormat="1">
      <c r="B29" s="371" t="s">
        <v>473</v>
      </c>
      <c r="C29" s="127" t="s">
        <v>92</v>
      </c>
      <c r="D29" s="118">
        <v>4011351</v>
      </c>
      <c r="E29" s="131" t="str">
        <f>VLOOKUP(D29,'Curva ABC de Serviços'!A:J,3,FALSE)</f>
        <v>Imprimação com asfalto diluído</v>
      </c>
      <c r="F29" s="127" t="str">
        <f>VLOOKUP(D29,'Curva ABC de Serviços'!A:J,5,FALSE)</f>
        <v>m²</v>
      </c>
      <c r="G29" s="270" t="str">
        <f>VLOOKUP(D29,'Curva ABC de Serviços'!A:J,6,FALSE)</f>
        <v>114.749,88</v>
      </c>
      <c r="H29" s="267">
        <v>1610000</v>
      </c>
      <c r="I29" s="374">
        <f>G29/H29</f>
        <v>7.127321739130435E-2</v>
      </c>
    </row>
    <row r="30" spans="2:9">
      <c r="B30" s="479" t="s">
        <v>397</v>
      </c>
      <c r="C30" s="480"/>
      <c r="D30" s="480"/>
      <c r="E30" s="480"/>
      <c r="F30" s="480"/>
      <c r="G30" s="480"/>
      <c r="H30" s="480"/>
      <c r="I30" s="362">
        <f>SUM(I24:I28)</f>
        <v>0.66826913794037945</v>
      </c>
    </row>
    <row r="31" spans="2:9">
      <c r="B31" s="333"/>
      <c r="C31" s="6"/>
      <c r="D31" s="6"/>
      <c r="E31" s="348"/>
      <c r="F31" s="6"/>
      <c r="G31" s="6"/>
      <c r="H31" s="6"/>
      <c r="I31" s="340"/>
    </row>
    <row r="32" spans="2:9" ht="18">
      <c r="B32" s="484" t="s">
        <v>399</v>
      </c>
      <c r="C32" s="485"/>
      <c r="D32" s="485"/>
      <c r="E32" s="485"/>
      <c r="F32" s="485"/>
      <c r="G32" s="485"/>
      <c r="H32" s="485"/>
      <c r="I32" s="486"/>
    </row>
    <row r="33" spans="2:9">
      <c r="B33" s="380" t="s">
        <v>0</v>
      </c>
      <c r="C33" s="380" t="s">
        <v>20456</v>
      </c>
      <c r="D33" s="380" t="s">
        <v>91</v>
      </c>
      <c r="E33" s="380" t="s">
        <v>1</v>
      </c>
      <c r="F33" s="380" t="s">
        <v>2</v>
      </c>
      <c r="G33" s="380" t="s">
        <v>3</v>
      </c>
      <c r="H33" s="380" t="s">
        <v>391</v>
      </c>
      <c r="I33" s="380" t="s">
        <v>392</v>
      </c>
    </row>
    <row r="34" spans="2:9" ht="15.75" customHeight="1">
      <c r="B34" s="376" t="s">
        <v>28</v>
      </c>
      <c r="C34" s="143"/>
      <c r="D34" s="141"/>
      <c r="E34" s="283" t="s">
        <v>480</v>
      </c>
      <c r="F34" s="142" t="s">
        <v>74</v>
      </c>
      <c r="G34" s="143"/>
      <c r="H34" s="140"/>
      <c r="I34" s="377"/>
    </row>
    <row r="35" spans="2:9" ht="28.8">
      <c r="B35" s="378" t="s">
        <v>4</v>
      </c>
      <c r="C35" s="127" t="s">
        <v>367</v>
      </c>
      <c r="D35" s="118" t="s">
        <v>3304</v>
      </c>
      <c r="E35" s="131" t="str">
        <f>VLOOKUP(D35,'Curva ABC de Serviços'!A:J,3,FALSE)</f>
        <v>CONCRETAGEM DE BLOCOS DE COROAMENTO E VIGAS BALDRAME, FCK 20 MPA, COM USO DE JERICA - LANÇAMENTO, ADENSAMENTO E ACABAMENTO</v>
      </c>
      <c r="F35" s="127" t="str">
        <f>VLOOKUP(D35,'Curva ABC de Serviços'!A:J,5,FALSE)</f>
        <v>m³</v>
      </c>
      <c r="G35" s="316" t="str">
        <f>VLOOKUP(D35,'Curva ABC de Serviços'!A:J,6,FALSE)</f>
        <v>2,36</v>
      </c>
      <c r="H35" s="120">
        <v>1700</v>
      </c>
      <c r="I35" s="355">
        <f>G35/H35</f>
        <v>1.3882352941176469E-3</v>
      </c>
    </row>
    <row r="36" spans="2:9" ht="28.8">
      <c r="B36" s="379" t="s">
        <v>18</v>
      </c>
      <c r="C36" s="127" t="s">
        <v>367</v>
      </c>
      <c r="D36" s="118" t="s">
        <v>3305</v>
      </c>
      <c r="E36" s="131" t="str">
        <f>VLOOKUP(D36,'Curva ABC de Serviços'!A:J,3,FALSE)</f>
        <v>CONCRETAGEM DE BLOCOS DE COROAMENTO E VIGAS BALDRAMES, FCK 25 MPA, COM USO DE BOMBA - LANÇAMENTO, ADENSAMENTO E ACABAMENTO.</v>
      </c>
      <c r="F36" s="127" t="str">
        <f>VLOOKUP(D36,'Curva ABC de Serviços'!A:J,5,FALSE)</f>
        <v>m³</v>
      </c>
      <c r="G36" s="316" t="str">
        <f>VLOOKUP(D36,'Curva ABC de Serviços'!A:J,6,FALSE)</f>
        <v>417,7</v>
      </c>
      <c r="H36" s="120">
        <v>1700</v>
      </c>
      <c r="I36" s="355">
        <f t="shared" ref="I36" si="1">G36/H36</f>
        <v>0.24570588235294116</v>
      </c>
    </row>
    <row r="37" spans="2:9" s="89" customFormat="1" ht="28.8">
      <c r="B37" s="378" t="s">
        <v>194</v>
      </c>
      <c r="C37" s="127" t="s">
        <v>367</v>
      </c>
      <c r="D37" s="118">
        <v>96557</v>
      </c>
      <c r="E37" s="131" t="str">
        <f>VLOOKUP(D37,'Curva ABC de Serviços'!A:J,3,FALSE)</f>
        <v>CONCRETAGEM DE BLOCOS DE COROAMENTO E VIGAS BALDRAMES, FCK 30 MPA, COM USO DE BOMBA  LANÇAMENTO, ADENSAMENTO E ACABAMENTO. AF_06/2017</v>
      </c>
      <c r="F37" s="127" t="str">
        <f>VLOOKUP(D37,'Curva ABC de Serviços'!A:J,5,FALSE)</f>
        <v>m³</v>
      </c>
      <c r="G37" s="316" t="str">
        <f>VLOOKUP(D37,'Curva ABC de Serviços'!A:J,6,FALSE)</f>
        <v>1.811,69</v>
      </c>
      <c r="H37" s="120">
        <v>1700</v>
      </c>
      <c r="I37" s="355">
        <f>G37/H37</f>
        <v>1.0657000000000001</v>
      </c>
    </row>
    <row r="38" spans="2:9" s="89" customFormat="1" ht="28.8">
      <c r="B38" s="378" t="s">
        <v>411</v>
      </c>
      <c r="C38" s="127" t="s">
        <v>367</v>
      </c>
      <c r="D38" s="118" t="s">
        <v>3306</v>
      </c>
      <c r="E38" s="131" t="str">
        <f>VLOOKUP(D38,'Curva ABC de Serviços'!A:J,3,FALSE)</f>
        <v>CONCRETAGEM DE BOCA PARA BUEIRO, FCK = 25 MPA, COM USO DE BOMBA - LANÇAMENTO, ADENSAMENTO E ACABAMENTO.</v>
      </c>
      <c r="F38" s="127" t="str">
        <f>VLOOKUP(D38,'Curva ABC de Serviços'!A:J,5,FALSE)</f>
        <v>m³</v>
      </c>
      <c r="G38" s="316" t="str">
        <f>VLOOKUP(D38,'Curva ABC de Serviços'!A:J,6,FALSE)</f>
        <v>748,12</v>
      </c>
      <c r="H38" s="120">
        <v>1700</v>
      </c>
      <c r="I38" s="355">
        <f t="shared" ref="I38:I47" si="2">G38/H38</f>
        <v>0.4400705882352941</v>
      </c>
    </row>
    <row r="39" spans="2:9" s="89" customFormat="1" ht="43.2">
      <c r="B39" s="379" t="s">
        <v>472</v>
      </c>
      <c r="C39" s="127" t="s">
        <v>367</v>
      </c>
      <c r="D39" s="118">
        <v>99439</v>
      </c>
      <c r="E39" s="131" t="str">
        <f>VLOOKUP(D39,'Curva ABC de Serviços'!A:J,3,FALSE)</f>
        <v>CONCRETAGEM DE EDIFICAÇÕES (PAREDES E LAJES) FEITAS COM SISTEMA DE FÔRMAS MANUSEÁVEIS, COM CONCRETO USINADO BOMBEÁVEL FCK 25 MPA - LANÇAMENTO, ADENSAMENTO E ACABAMENTO (EXCLUSIVE BOMBA LANÇA). AF_10/2021</v>
      </c>
      <c r="F39" s="127" t="str">
        <f>VLOOKUP(D39,'Curva ABC de Serviços'!A:J,5,FALSE)</f>
        <v>m³</v>
      </c>
      <c r="G39" s="316" t="str">
        <f>VLOOKUP(D39,'Curva ABC de Serviços'!A:J,6,FALSE)</f>
        <v>24,39</v>
      </c>
      <c r="H39" s="120">
        <v>1700</v>
      </c>
      <c r="I39" s="355">
        <f t="shared" si="2"/>
        <v>1.4347058823529412E-2</v>
      </c>
    </row>
    <row r="40" spans="2:9" s="89" customFormat="1" ht="28.8">
      <c r="B40" s="378" t="s">
        <v>473</v>
      </c>
      <c r="C40" s="127" t="s">
        <v>367</v>
      </c>
      <c r="D40" s="118">
        <v>103672</v>
      </c>
      <c r="E40" s="131" t="str">
        <f>VLOOKUP(D40,'Curva ABC de Serviços'!A:J,3,FALSE)</f>
        <v>CONCRETAGEM DE PILARES, FCK = 25 MPA, COM USO DE BOMBA - LANÇAMENTO, ADENSAMENTO E ACABAMENTO. AF_02/2022</v>
      </c>
      <c r="F40" s="127" t="str">
        <f>VLOOKUP(D40,'Curva ABC de Serviços'!A:J,5,FALSE)</f>
        <v>m³</v>
      </c>
      <c r="G40" s="316" t="str">
        <f>VLOOKUP(D40,'Curva ABC de Serviços'!A:J,6,FALSE)</f>
        <v>1.962,3</v>
      </c>
      <c r="H40" s="120">
        <v>1700</v>
      </c>
      <c r="I40" s="355">
        <f t="shared" si="2"/>
        <v>1.1542941176470587</v>
      </c>
    </row>
    <row r="41" spans="2:9" s="89" customFormat="1" ht="28.8">
      <c r="B41" s="378" t="s">
        <v>474</v>
      </c>
      <c r="C41" s="127" t="s">
        <v>367</v>
      </c>
      <c r="D41" s="118" t="s">
        <v>3307</v>
      </c>
      <c r="E41" s="131" t="str">
        <f>VLOOKUP(D41,'Curva ABC de Serviços'!A:J,3,FALSE)</f>
        <v>CONCRETAGEM DE PILARES, FCK = 30 MPA, COM USO DE BOMBA - LANÇAMENTO, ADENSAMENTO E ACABAMENTO.</v>
      </c>
      <c r="F41" s="127" t="str">
        <f>VLOOKUP(D41,'Curva ABC de Serviços'!A:J,5,FALSE)</f>
        <v>m³</v>
      </c>
      <c r="G41" s="316" t="str">
        <f>VLOOKUP(D41,'Curva ABC de Serviços'!A:J,6,FALSE)</f>
        <v>1.033,71</v>
      </c>
      <c r="H41" s="120">
        <v>1700</v>
      </c>
      <c r="I41" s="355">
        <f t="shared" si="2"/>
        <v>0.60806470588235295</v>
      </c>
    </row>
    <row r="42" spans="2:9" s="89" customFormat="1" ht="28.8">
      <c r="B42" s="379" t="s">
        <v>475</v>
      </c>
      <c r="C42" s="127" t="s">
        <v>367</v>
      </c>
      <c r="D42" s="118">
        <v>97096</v>
      </c>
      <c r="E42" s="131" t="str">
        <f>VLOOKUP(D42,'Curva ABC de Serviços'!A:J,3,FALSE)</f>
        <v>CONCRETAGEM DE RADIER, PISO DE CONCRETO OU LAJE SOBRE SOLO, FCK 30 MPA - LANÇAMENTO, ADENSAMENTO E ACABAMENTO. AF_09/2021</v>
      </c>
      <c r="F42" s="127" t="str">
        <f>VLOOKUP(D42,'Curva ABC de Serviços'!A:J,5,FALSE)</f>
        <v>m³</v>
      </c>
      <c r="G42" s="316" t="str">
        <f>VLOOKUP(D42,'Curva ABC de Serviços'!A:J,6,FALSE)</f>
        <v>742,24</v>
      </c>
      <c r="H42" s="120">
        <v>1700</v>
      </c>
      <c r="I42" s="355">
        <f t="shared" si="2"/>
        <v>0.43661176470588237</v>
      </c>
    </row>
    <row r="43" spans="2:9" s="89" customFormat="1" ht="28.8">
      <c r="B43" s="378" t="s">
        <v>476</v>
      </c>
      <c r="C43" s="127" t="s">
        <v>367</v>
      </c>
      <c r="D43" s="118" t="s">
        <v>3308</v>
      </c>
      <c r="E43" s="131" t="str">
        <f>VLOOKUP(D43,'Curva ABC de Serviços'!A:J,3,FALSE)</f>
        <v>CONCRETAGEM DE VIGAS E LAJES, FCK=20 MPA, PARA LAJES MACIÇAS OU NERVURADAS COM USO DE BOMBA - LANÇAMENTO, ADENSAMENTO E ACABAMENTO.</v>
      </c>
      <c r="F43" s="127" t="str">
        <f>VLOOKUP(D43,'Curva ABC de Serviços'!A:J,5,FALSE)</f>
        <v>m³</v>
      </c>
      <c r="G43" s="316" t="str">
        <f>VLOOKUP(D43,'Curva ABC de Serviços'!A:J,6,FALSE)</f>
        <v>538,338</v>
      </c>
      <c r="H43" s="120">
        <v>1700</v>
      </c>
      <c r="I43" s="355">
        <f t="shared" si="2"/>
        <v>0.31666941176470587</v>
      </c>
    </row>
    <row r="44" spans="2:9" s="89" customFormat="1" ht="28.8">
      <c r="B44" s="379" t="s">
        <v>477</v>
      </c>
      <c r="C44" s="127" t="s">
        <v>367</v>
      </c>
      <c r="D44" s="118">
        <v>103675</v>
      </c>
      <c r="E44" s="131" t="str">
        <f>VLOOKUP(D44,'Curva ABC de Serviços'!A:J,3,FALSE)</f>
        <v>CONCRETAGEM DE VIGAS E LAJES, FCK=25 MPA, PARA LAJES MACIÇAS OU NERVURADAS COM USO DE BOMBA - LANÇAMENTO, ADENSAMENTO E ACABAMENTO. AF_02/2022</v>
      </c>
      <c r="F44" s="127" t="str">
        <f>VLOOKUP(D44,'Curva ABC de Serviços'!A:J,5,FALSE)</f>
        <v>m³</v>
      </c>
      <c r="G44" s="316" t="str">
        <f>VLOOKUP(D44,'Curva ABC de Serviços'!A:J,6,FALSE)</f>
        <v>226,25</v>
      </c>
      <c r="H44" s="120">
        <v>1700</v>
      </c>
      <c r="I44" s="355">
        <f t="shared" si="2"/>
        <v>0.13308823529411765</v>
      </c>
    </row>
    <row r="45" spans="2:9" s="89" customFormat="1" ht="28.8">
      <c r="B45" s="378" t="s">
        <v>478</v>
      </c>
      <c r="C45" s="127" t="s">
        <v>367</v>
      </c>
      <c r="D45" s="118" t="s">
        <v>3309</v>
      </c>
      <c r="E45" s="131" t="str">
        <f>VLOOKUP(D45,'Curva ABC de Serviços'!A:J,3,FALSE)</f>
        <v>CONCRETAGEM DE VIGAS E LAJES, FCK=30 MPA, PARA LAJES MACIÇAS OU NERVURADAS COM USO DE BOMBA - LANÇAMENTO, ADENSAMENTO E ACABAMENTO.</v>
      </c>
      <c r="F45" s="127" t="str">
        <f>VLOOKUP(D45,'Curva ABC de Serviços'!A:J,5,FALSE)</f>
        <v>m³</v>
      </c>
      <c r="G45" s="316" t="str">
        <f>VLOOKUP(D45,'Curva ABC de Serviços'!A:J,6,FALSE)</f>
        <v>3.294,37</v>
      </c>
      <c r="H45" s="120">
        <v>1700</v>
      </c>
      <c r="I45" s="355">
        <f t="shared" si="2"/>
        <v>1.9378647058823528</v>
      </c>
    </row>
    <row r="46" spans="2:9" s="89" customFormat="1" ht="28.8">
      <c r="B46" s="379" t="s">
        <v>479</v>
      </c>
      <c r="C46" s="127" t="s">
        <v>367</v>
      </c>
      <c r="D46" s="118" t="s">
        <v>3310</v>
      </c>
      <c r="E46" s="131" t="str">
        <f>VLOOKUP(D46,'Curva ABC de Serviços'!A:J,3,FALSE)</f>
        <v>CONCRETAGEM DE VIGAS E LAJES, FCK=35 MPA, PARA LAJES MACIÇAS OU NERVURADAS COM USO DE BOMBA - LANÇAMENTO, ADENSAMENTO E ACABAMENTO.</v>
      </c>
      <c r="F46" s="127" t="str">
        <f>VLOOKUP(D46,'Curva ABC de Serviços'!A:J,5,FALSE)</f>
        <v>m³</v>
      </c>
      <c r="G46" s="316" t="str">
        <f>VLOOKUP(D46,'Curva ABC de Serviços'!A:J,6,FALSE)</f>
        <v>941,78</v>
      </c>
      <c r="H46" s="120">
        <v>1700</v>
      </c>
      <c r="I46" s="355">
        <f t="shared" si="2"/>
        <v>0.55398823529411767</v>
      </c>
    </row>
    <row r="47" spans="2:9" s="89" customFormat="1" ht="28.8">
      <c r="B47" s="378" t="s">
        <v>4088</v>
      </c>
      <c r="C47" s="127" t="s">
        <v>367</v>
      </c>
      <c r="D47" s="118" t="s">
        <v>3311</v>
      </c>
      <c r="E47" s="131" t="str">
        <f>VLOOKUP(D47,'Curva ABC de Serviços'!A:J,3,FALSE)</f>
        <v>CONCRETAGEM DE VIGAS E LAJES, FCK=40 MPA, PARA LAJES MACIÇAS OU NERVURADAS COM USO DE BOMBA - LANÇAMENTO, ADENSAMENTO E ACABAMENTO.</v>
      </c>
      <c r="F47" s="127" t="str">
        <f>VLOOKUP(D47,'Curva ABC de Serviços'!A:J,5,FALSE)</f>
        <v>m³</v>
      </c>
      <c r="G47" s="316" t="str">
        <f>VLOOKUP(D47,'Curva ABC de Serviços'!A:J,6,FALSE)</f>
        <v>1.244,62</v>
      </c>
      <c r="H47" s="120">
        <v>1700</v>
      </c>
      <c r="I47" s="355">
        <f t="shared" si="2"/>
        <v>0.73212941176470581</v>
      </c>
    </row>
    <row r="48" spans="2:9">
      <c r="B48" s="479" t="s">
        <v>400</v>
      </c>
      <c r="C48" s="480"/>
      <c r="D48" s="480"/>
      <c r="E48" s="480"/>
      <c r="F48" s="480"/>
      <c r="G48" s="480"/>
      <c r="H48" s="480"/>
      <c r="I48" s="362">
        <f>SUM(I35:I47)</f>
        <v>7.6399223529411762</v>
      </c>
    </row>
    <row r="49" spans="2:9">
      <c r="B49" s="333"/>
      <c r="C49" s="6"/>
      <c r="D49" s="6"/>
      <c r="E49" s="348"/>
      <c r="F49" s="6"/>
      <c r="G49" s="6"/>
      <c r="H49" s="6"/>
      <c r="I49" s="340"/>
    </row>
    <row r="50" spans="2:9" ht="15" thickBot="1">
      <c r="B50" s="481" t="s">
        <v>439</v>
      </c>
      <c r="C50" s="505"/>
      <c r="D50" s="505"/>
      <c r="E50" s="505"/>
      <c r="F50" s="505"/>
      <c r="G50" s="505"/>
      <c r="H50" s="505"/>
      <c r="I50" s="506"/>
    </row>
  </sheetData>
  <customSheetViews>
    <customSheetView guid="{25B55E2A-A76D-4326-A8B7-54F1B0567885}" scale="110" showPageBreaks="1" showGridLines="0" fitToPage="1" printArea="1" view="pageBreakPreview">
      <selection activeCell="D17" sqref="D17"/>
      <rowBreaks count="1" manualBreakCount="1">
        <brk id="35" min="1" max="8" man="1"/>
      </rowBreaks>
      <pageMargins left="0.59055118110236227" right="0.78740157480314965" top="0.78740157480314965" bottom="0.78740157480314965" header="0.31496062992125984" footer="0.31496062992125984"/>
      <printOptions horizontalCentered="1"/>
      <pageSetup paperSize="9" scale="74" fitToHeight="2" orientation="landscape" horizontalDpi="4294967293" r:id="rId1"/>
      <headerFooter>
        <oddFooter>Página &amp;P de &amp;N</oddFooter>
      </headerFooter>
    </customSheetView>
  </customSheetViews>
  <mergeCells count="10">
    <mergeCell ref="B21:I21"/>
    <mergeCell ref="B50:I50"/>
    <mergeCell ref="B30:H30"/>
    <mergeCell ref="B32:I32"/>
    <mergeCell ref="B48:H48"/>
    <mergeCell ref="B4:I4"/>
    <mergeCell ref="B9:H9"/>
    <mergeCell ref="B12:I12"/>
    <mergeCell ref="B19:H19"/>
    <mergeCell ref="E1:I3"/>
  </mergeCells>
  <printOptions horizontalCentered="1"/>
  <pageMargins left="0.59055118110236227" right="0.78740157480314965" top="0.78740157480314965" bottom="0.78740157480314965" header="0.31496062992125984" footer="0.31496062992125984"/>
  <pageSetup paperSize="9" scale="74" fitToHeight="2" orientation="landscape" horizontalDpi="4294967293" r:id="rId2"/>
  <headerFooter>
    <oddFooter>Página &amp;P de &amp;N</oddFooter>
  </headerFooter>
  <rowBreaks count="1" manualBreakCount="1">
    <brk id="31" min="1" max="8" man="1"/>
  </rowBreaks>
  <drawing r:id="rId3"/>
</worksheet>
</file>

<file path=xl/worksheets/sheet8.xml><?xml version="1.0" encoding="utf-8"?>
<worksheet xmlns="http://schemas.openxmlformats.org/spreadsheetml/2006/main" xmlns:r="http://schemas.openxmlformats.org/officeDocument/2006/relationships">
  <sheetPr>
    <pageSetUpPr fitToPage="1"/>
  </sheetPr>
  <dimension ref="A1:N34"/>
  <sheetViews>
    <sheetView showGridLines="0" view="pageBreakPreview" zoomScaleSheetLayoutView="100" workbookViewId="0">
      <selection activeCell="B3" sqref="B3:L3"/>
    </sheetView>
  </sheetViews>
  <sheetFormatPr defaultColWidth="9.109375" defaultRowHeight="14.4"/>
  <cols>
    <col min="1" max="1" width="9.109375" style="6"/>
    <col min="2" max="2" width="7.5546875" style="6" customWidth="1"/>
    <col min="3" max="3" width="10.6640625" style="6" customWidth="1"/>
    <col min="4" max="4" width="37.33203125" style="6" customWidth="1"/>
    <col min="5" max="6" width="13" style="6" customWidth="1"/>
    <col min="7" max="7" width="15.33203125" style="6" customWidth="1"/>
    <col min="8" max="8" width="13" style="6" customWidth="1"/>
    <col min="9" max="9" width="16.44140625" style="6" customWidth="1"/>
    <col min="10" max="10" width="15.88671875" style="6" customWidth="1"/>
    <col min="11" max="11" width="24.6640625" style="6" customWidth="1"/>
    <col min="12" max="12" width="16.44140625" style="6" customWidth="1"/>
    <col min="13" max="13" width="9.109375" style="6"/>
    <col min="14" max="14" width="11.6640625" style="6" bestFit="1" customWidth="1"/>
    <col min="15" max="16384" width="9.109375" style="6"/>
  </cols>
  <sheetData>
    <row r="1" spans="1:14" ht="55.05" customHeight="1">
      <c r="B1" s="341"/>
      <c r="C1" s="342"/>
      <c r="D1" s="508" t="s">
        <v>20454</v>
      </c>
      <c r="E1" s="508"/>
      <c r="F1" s="508"/>
      <c r="G1" s="508"/>
      <c r="H1" s="508"/>
      <c r="I1" s="508"/>
      <c r="J1" s="508"/>
      <c r="K1" s="508"/>
      <c r="L1" s="509"/>
    </row>
    <row r="2" spans="1:14" ht="21">
      <c r="B2" s="510" t="s">
        <v>388</v>
      </c>
      <c r="C2" s="510"/>
      <c r="D2" s="510"/>
      <c r="E2" s="510"/>
      <c r="F2" s="510"/>
      <c r="G2" s="510"/>
      <c r="H2" s="510"/>
      <c r="I2" s="510"/>
      <c r="J2" s="510"/>
      <c r="K2" s="510"/>
      <c r="L2" s="510"/>
    </row>
    <row r="3" spans="1:14" ht="18">
      <c r="B3" s="485" t="s">
        <v>107</v>
      </c>
      <c r="C3" s="485"/>
      <c r="D3" s="485"/>
      <c r="E3" s="485"/>
      <c r="F3" s="485"/>
      <c r="G3" s="485"/>
      <c r="H3" s="485"/>
      <c r="I3" s="485"/>
      <c r="J3" s="485"/>
      <c r="K3" s="485"/>
      <c r="L3" s="485"/>
    </row>
    <row r="4" spans="1:14" ht="32.25" customHeight="1">
      <c r="B4" s="380" t="s">
        <v>0</v>
      </c>
      <c r="C4" s="380" t="s">
        <v>91</v>
      </c>
      <c r="D4" s="380" t="s">
        <v>1</v>
      </c>
      <c r="E4" s="380" t="s">
        <v>2</v>
      </c>
      <c r="F4" s="380" t="s">
        <v>3</v>
      </c>
      <c r="G4" s="380" t="s">
        <v>420</v>
      </c>
      <c r="H4" s="380" t="s">
        <v>421</v>
      </c>
      <c r="I4" s="380" t="s">
        <v>422</v>
      </c>
      <c r="J4" s="380" t="s">
        <v>423</v>
      </c>
      <c r="K4" s="380" t="s">
        <v>57</v>
      </c>
      <c r="L4" s="380" t="s">
        <v>58</v>
      </c>
    </row>
    <row r="5" spans="1:14">
      <c r="B5" s="334" t="s">
        <v>28</v>
      </c>
      <c r="C5" s="112"/>
      <c r="D5" s="449" t="s">
        <v>108</v>
      </c>
      <c r="E5" s="449"/>
      <c r="F5" s="449"/>
      <c r="G5" s="449"/>
      <c r="H5" s="449"/>
      <c r="I5" s="449"/>
      <c r="J5" s="449"/>
      <c r="K5" s="449"/>
      <c r="L5" s="507"/>
    </row>
    <row r="6" spans="1:14">
      <c r="B6" s="334" t="s">
        <v>4</v>
      </c>
      <c r="C6" s="112"/>
      <c r="D6" s="449" t="s">
        <v>9</v>
      </c>
      <c r="E6" s="449"/>
      <c r="F6" s="449"/>
      <c r="G6" s="449"/>
      <c r="H6" s="449"/>
      <c r="I6" s="449"/>
      <c r="J6" s="449"/>
      <c r="K6" s="449"/>
      <c r="L6" s="507"/>
    </row>
    <row r="7" spans="1:14">
      <c r="B7" s="334" t="s">
        <v>5</v>
      </c>
      <c r="C7" s="112" t="s">
        <v>111</v>
      </c>
      <c r="D7" s="8" t="str">
        <f>VLOOKUP(C7,'CUSTOS SICRO_SINAPI'!A:D,2,FALSE)</f>
        <v>Laboratorista</v>
      </c>
      <c r="E7" s="317" t="s">
        <v>49</v>
      </c>
      <c r="F7" s="123">
        <v>1</v>
      </c>
      <c r="G7" s="113" t="s">
        <v>410</v>
      </c>
      <c r="H7" s="113" t="s">
        <v>410</v>
      </c>
      <c r="I7" s="113" t="s">
        <v>410</v>
      </c>
      <c r="J7" s="113" t="s">
        <v>410</v>
      </c>
      <c r="K7" s="114">
        <f>VLOOKUP(C7,'CUSTOS SICRO_SINAPI'!A:D,4,FALSE)</f>
        <v>4789.4939000000004</v>
      </c>
      <c r="L7" s="335">
        <f>F7*K7</f>
        <v>4789.4939000000004</v>
      </c>
    </row>
    <row r="8" spans="1:14">
      <c r="B8" s="334" t="s">
        <v>6</v>
      </c>
      <c r="C8" s="112" t="s">
        <v>112</v>
      </c>
      <c r="D8" s="8" t="str">
        <f>VLOOKUP(C8,'CUSTOS SICRO_SINAPI'!A:D,2,FALSE)</f>
        <v>Auxiliar de laboratório</v>
      </c>
      <c r="E8" s="317" t="s">
        <v>49</v>
      </c>
      <c r="F8" s="123">
        <v>2</v>
      </c>
      <c r="G8" s="113" t="s">
        <v>410</v>
      </c>
      <c r="H8" s="113" t="s">
        <v>410</v>
      </c>
      <c r="I8" s="113" t="s">
        <v>410</v>
      </c>
      <c r="J8" s="113" t="s">
        <v>410</v>
      </c>
      <c r="K8" s="114">
        <f>VLOOKUP(C8,'CUSTOS SICRO_SINAPI'!A:D,4,FALSE)</f>
        <v>3668.3171000000002</v>
      </c>
      <c r="L8" s="335">
        <f>F8*K8</f>
        <v>7336.6342000000004</v>
      </c>
      <c r="N8" s="126"/>
    </row>
    <row r="9" spans="1:14">
      <c r="B9" s="336" t="s">
        <v>29</v>
      </c>
      <c r="C9" s="112"/>
      <c r="D9" s="112" t="s">
        <v>15</v>
      </c>
      <c r="E9" s="317"/>
      <c r="F9" s="113"/>
      <c r="G9" s="113"/>
      <c r="H9" s="113"/>
      <c r="I9" s="113"/>
      <c r="J9" s="113"/>
      <c r="K9" s="114"/>
      <c r="L9" s="335"/>
      <c r="N9" s="126"/>
    </row>
    <row r="10" spans="1:14">
      <c r="A10" s="110" t="s">
        <v>382</v>
      </c>
      <c r="B10" s="337" t="s">
        <v>30</v>
      </c>
      <c r="C10" s="112" t="s">
        <v>105</v>
      </c>
      <c r="D10" s="8" t="str">
        <f>VLOOKUP(C10,'CUSTOS SICRO_SINAPI'!A:D,2,FALSE)</f>
        <v>Van furgão - 93 kW</v>
      </c>
      <c r="E10" s="111" t="s">
        <v>49</v>
      </c>
      <c r="F10" s="123">
        <v>1</v>
      </c>
      <c r="G10" s="113">
        <v>44</v>
      </c>
      <c r="H10" s="113">
        <v>176</v>
      </c>
      <c r="I10" s="124">
        <f>VLOOKUP(C10,'CUSTOS SICRO_SINAPI'!A:E,4,FALSE)</f>
        <v>72.778999999999996</v>
      </c>
      <c r="J10" s="124">
        <f>VLOOKUP(C10,'CUSTOS SICRO_SINAPI'!A:E,5,FALSE)</f>
        <v>36.478700000000003</v>
      </c>
      <c r="K10" s="125">
        <f>((I10*G10)+(J10*H10))</f>
        <v>9622.5272000000004</v>
      </c>
      <c r="L10" s="338">
        <f>K10*F10</f>
        <v>9622.5272000000004</v>
      </c>
    </row>
    <row r="11" spans="1:14">
      <c r="B11" s="479" t="s">
        <v>383</v>
      </c>
      <c r="C11" s="480"/>
      <c r="D11" s="480"/>
      <c r="E11" s="480"/>
      <c r="F11" s="480"/>
      <c r="G11" s="480"/>
      <c r="H11" s="480"/>
      <c r="I11" s="480"/>
      <c r="J11" s="480"/>
      <c r="K11" s="480"/>
      <c r="L11" s="339">
        <f>SUM(L10,L8,L7)</f>
        <v>21748.655300000002</v>
      </c>
    </row>
    <row r="12" spans="1:14" ht="18">
      <c r="B12" s="343"/>
      <c r="C12" s="344"/>
      <c r="D12" s="344"/>
      <c r="E12" s="344"/>
      <c r="F12" s="344"/>
      <c r="G12" s="344"/>
      <c r="H12" s="344"/>
      <c r="I12" s="344"/>
      <c r="J12" s="344"/>
      <c r="K12" s="344"/>
      <c r="L12" s="345"/>
    </row>
    <row r="13" spans="1:14" ht="18">
      <c r="B13" s="485" t="s">
        <v>115</v>
      </c>
      <c r="C13" s="485"/>
      <c r="D13" s="485"/>
      <c r="E13" s="485"/>
      <c r="F13" s="485"/>
      <c r="G13" s="485"/>
      <c r="H13" s="485"/>
      <c r="I13" s="485"/>
      <c r="J13" s="485"/>
      <c r="K13" s="485"/>
      <c r="L13" s="485"/>
    </row>
    <row r="14" spans="1:14" ht="30" customHeight="1">
      <c r="B14" s="380" t="s">
        <v>0</v>
      </c>
      <c r="C14" s="380" t="s">
        <v>91</v>
      </c>
      <c r="D14" s="380" t="s">
        <v>1</v>
      </c>
      <c r="E14" s="380" t="s">
        <v>2</v>
      </c>
      <c r="F14" s="380" t="s">
        <v>3</v>
      </c>
      <c r="G14" s="380" t="s">
        <v>420</v>
      </c>
      <c r="H14" s="380" t="s">
        <v>421</v>
      </c>
      <c r="I14" s="380" t="s">
        <v>422</v>
      </c>
      <c r="J14" s="380" t="s">
        <v>423</v>
      </c>
      <c r="K14" s="380" t="s">
        <v>57</v>
      </c>
      <c r="L14" s="380" t="s">
        <v>58</v>
      </c>
    </row>
    <row r="15" spans="1:14">
      <c r="B15" s="334" t="s">
        <v>29</v>
      </c>
      <c r="C15" s="112"/>
      <c r="D15" s="449" t="s">
        <v>116</v>
      </c>
      <c r="E15" s="449"/>
      <c r="F15" s="449"/>
      <c r="G15" s="449"/>
      <c r="H15" s="449"/>
      <c r="I15" s="449"/>
      <c r="J15" s="449"/>
      <c r="K15" s="449"/>
      <c r="L15" s="507"/>
    </row>
    <row r="16" spans="1:14">
      <c r="B16" s="334" t="s">
        <v>30</v>
      </c>
      <c r="C16" s="112"/>
      <c r="D16" s="449" t="s">
        <v>9</v>
      </c>
      <c r="E16" s="449"/>
      <c r="F16" s="449"/>
      <c r="G16" s="449"/>
      <c r="H16" s="449"/>
      <c r="I16" s="449"/>
      <c r="J16" s="449"/>
      <c r="K16" s="449"/>
      <c r="L16" s="507"/>
    </row>
    <row r="17" spans="2:12">
      <c r="B17" s="334" t="s">
        <v>31</v>
      </c>
      <c r="C17" s="112" t="s">
        <v>111</v>
      </c>
      <c r="D17" s="8" t="str">
        <f>VLOOKUP(C17,'CUSTOS SICRO_SINAPI'!A:D,2,FALSE)</f>
        <v>Laboratorista</v>
      </c>
      <c r="E17" s="317" t="s">
        <v>49</v>
      </c>
      <c r="F17" s="113">
        <v>1</v>
      </c>
      <c r="G17" s="113" t="s">
        <v>410</v>
      </c>
      <c r="H17" s="113" t="s">
        <v>410</v>
      </c>
      <c r="I17" s="113" t="s">
        <v>410</v>
      </c>
      <c r="J17" s="113" t="s">
        <v>410</v>
      </c>
      <c r="K17" s="114">
        <f>VLOOKUP(C17,'CUSTOS SICRO_SINAPI'!A:D,4,FALSE)</f>
        <v>4789.4939000000004</v>
      </c>
      <c r="L17" s="335">
        <f>F17*K17</f>
        <v>4789.4939000000004</v>
      </c>
    </row>
    <row r="18" spans="2:12">
      <c r="B18" s="334" t="s">
        <v>117</v>
      </c>
      <c r="C18" s="112" t="s">
        <v>112</v>
      </c>
      <c r="D18" s="8" t="str">
        <f>VLOOKUP(C18,'CUSTOS SICRO_SINAPI'!A:D,2,FALSE)</f>
        <v>Auxiliar de laboratório</v>
      </c>
      <c r="E18" s="317" t="s">
        <v>49</v>
      </c>
      <c r="F18" s="113">
        <v>2</v>
      </c>
      <c r="G18" s="113" t="s">
        <v>410</v>
      </c>
      <c r="H18" s="113" t="s">
        <v>410</v>
      </c>
      <c r="I18" s="113" t="s">
        <v>410</v>
      </c>
      <c r="J18" s="113" t="s">
        <v>410</v>
      </c>
      <c r="K18" s="114">
        <f>VLOOKUP(C18,'CUSTOS SICRO_SINAPI'!A:D,4,FALSE)</f>
        <v>3668.3171000000002</v>
      </c>
      <c r="L18" s="335">
        <f>F18*K18</f>
        <v>7336.6342000000004</v>
      </c>
    </row>
    <row r="19" spans="2:12">
      <c r="B19" s="336" t="s">
        <v>62</v>
      </c>
      <c r="C19" s="112"/>
      <c r="D19" s="112" t="s">
        <v>15</v>
      </c>
      <c r="E19" s="317"/>
      <c r="F19" s="113"/>
      <c r="G19" s="113"/>
      <c r="H19" s="113"/>
      <c r="I19" s="113"/>
      <c r="J19" s="113"/>
      <c r="K19" s="114"/>
      <c r="L19" s="335"/>
    </row>
    <row r="20" spans="2:12">
      <c r="B20" s="336" t="s">
        <v>61</v>
      </c>
      <c r="C20" s="112" t="s">
        <v>105</v>
      </c>
      <c r="D20" s="8" t="str">
        <f>VLOOKUP(C20,'CUSTOS SICRO_SINAPI'!A:D,2,FALSE)</f>
        <v>Van furgão - 93 kW</v>
      </c>
      <c r="E20" s="317" t="s">
        <v>49</v>
      </c>
      <c r="F20" s="113">
        <v>1</v>
      </c>
      <c r="G20" s="113">
        <v>44</v>
      </c>
      <c r="H20" s="113">
        <v>176</v>
      </c>
      <c r="I20" s="124">
        <f>VLOOKUP(C20,'CUSTOS SICRO_SINAPI'!A:E,4,FALSE)</f>
        <v>72.778999999999996</v>
      </c>
      <c r="J20" s="124">
        <f>VLOOKUP(C20,'CUSTOS SICRO_SINAPI'!A:E,5,FALSE)</f>
        <v>36.478700000000003</v>
      </c>
      <c r="K20" s="125">
        <f>((I20*G20)+(J20*H20))</f>
        <v>9622.5272000000004</v>
      </c>
      <c r="L20" s="338">
        <f>K20*F20</f>
        <v>9622.5272000000004</v>
      </c>
    </row>
    <row r="21" spans="2:12">
      <c r="B21" s="479" t="s">
        <v>384</v>
      </c>
      <c r="C21" s="480"/>
      <c r="D21" s="480"/>
      <c r="E21" s="480"/>
      <c r="F21" s="480"/>
      <c r="G21" s="480"/>
      <c r="H21" s="480"/>
      <c r="I21" s="480"/>
      <c r="J21" s="480"/>
      <c r="K21" s="480"/>
      <c r="L21" s="339">
        <f>SUM(L20,L18,L17)</f>
        <v>21748.655300000002</v>
      </c>
    </row>
    <row r="22" spans="2:12">
      <c r="B22" s="333"/>
      <c r="L22" s="340"/>
    </row>
    <row r="23" spans="2:12" ht="18">
      <c r="B23" s="485" t="s">
        <v>385</v>
      </c>
      <c r="C23" s="485"/>
      <c r="D23" s="485"/>
      <c r="E23" s="485"/>
      <c r="F23" s="485"/>
      <c r="G23" s="485"/>
      <c r="H23" s="485"/>
      <c r="I23" s="485"/>
      <c r="J23" s="485"/>
      <c r="K23" s="485"/>
      <c r="L23" s="485"/>
    </row>
    <row r="24" spans="2:12" ht="27.6">
      <c r="B24" s="380" t="s">
        <v>0</v>
      </c>
      <c r="C24" s="380" t="s">
        <v>91</v>
      </c>
      <c r="D24" s="380" t="s">
        <v>1</v>
      </c>
      <c r="E24" s="380" t="s">
        <v>2</v>
      </c>
      <c r="F24" s="380" t="s">
        <v>3</v>
      </c>
      <c r="G24" s="380" t="s">
        <v>420</v>
      </c>
      <c r="H24" s="380" t="s">
        <v>421</v>
      </c>
      <c r="I24" s="380"/>
      <c r="J24" s="380"/>
      <c r="K24" s="380" t="s">
        <v>57</v>
      </c>
      <c r="L24" s="380" t="s">
        <v>58</v>
      </c>
    </row>
    <row r="25" spans="2:12">
      <c r="B25" s="334" t="s">
        <v>29</v>
      </c>
      <c r="C25" s="112"/>
      <c r="D25" s="449" t="s">
        <v>386</v>
      </c>
      <c r="E25" s="449"/>
      <c r="F25" s="449"/>
      <c r="G25" s="449"/>
      <c r="H25" s="449"/>
      <c r="I25" s="449"/>
      <c r="J25" s="449"/>
      <c r="K25" s="449"/>
      <c r="L25" s="507"/>
    </row>
    <row r="26" spans="2:12">
      <c r="B26" s="334" t="s">
        <v>30</v>
      </c>
      <c r="C26" s="112"/>
      <c r="D26" s="449" t="s">
        <v>9</v>
      </c>
      <c r="E26" s="449"/>
      <c r="F26" s="449"/>
      <c r="G26" s="449"/>
      <c r="H26" s="449"/>
      <c r="I26" s="449"/>
      <c r="J26" s="449"/>
      <c r="K26" s="449"/>
      <c r="L26" s="507"/>
    </row>
    <row r="27" spans="2:12">
      <c r="B27" s="334" t="s">
        <v>31</v>
      </c>
      <c r="C27" s="112" t="s">
        <v>111</v>
      </c>
      <c r="D27" s="8" t="str">
        <f>VLOOKUP(C27,'CUSTOS SICRO_SINAPI'!A:D,2,FALSE)</f>
        <v>Laboratorista</v>
      </c>
      <c r="E27" s="317" t="s">
        <v>49</v>
      </c>
      <c r="F27" s="113">
        <v>1</v>
      </c>
      <c r="G27" s="113" t="s">
        <v>410</v>
      </c>
      <c r="H27" s="113" t="s">
        <v>410</v>
      </c>
      <c r="I27" s="113"/>
      <c r="J27" s="113"/>
      <c r="K27" s="114">
        <f>VLOOKUP(C27,'CUSTOS SICRO_SINAPI'!A:D,4,FALSE)</f>
        <v>4789.4939000000004</v>
      </c>
      <c r="L27" s="335">
        <f>F27*K27</f>
        <v>4789.4939000000004</v>
      </c>
    </row>
    <row r="28" spans="2:12">
      <c r="B28" s="334" t="s">
        <v>117</v>
      </c>
      <c r="C28" s="112" t="s">
        <v>112</v>
      </c>
      <c r="D28" s="8" t="str">
        <f>VLOOKUP(C28,'CUSTOS SICRO_SINAPI'!A:D,2,FALSE)</f>
        <v>Auxiliar de laboratório</v>
      </c>
      <c r="E28" s="317" t="s">
        <v>49</v>
      </c>
      <c r="F28" s="113">
        <v>2</v>
      </c>
      <c r="G28" s="113" t="s">
        <v>410</v>
      </c>
      <c r="H28" s="113" t="s">
        <v>410</v>
      </c>
      <c r="I28" s="113"/>
      <c r="J28" s="113"/>
      <c r="K28" s="114">
        <f>VLOOKUP(C28,'CUSTOS SICRO_SINAPI'!A:D,4,FALSE)</f>
        <v>3668.3171000000002</v>
      </c>
      <c r="L28" s="335">
        <f>F28*K28</f>
        <v>7336.6342000000004</v>
      </c>
    </row>
    <row r="29" spans="2:12">
      <c r="B29" s="336" t="s">
        <v>62</v>
      </c>
      <c r="C29" s="112"/>
      <c r="D29" s="112" t="s">
        <v>15</v>
      </c>
      <c r="E29" s="317"/>
      <c r="F29" s="113"/>
      <c r="G29" s="113"/>
      <c r="H29" s="113"/>
      <c r="I29" s="113"/>
      <c r="J29" s="113"/>
      <c r="K29" s="114"/>
      <c r="L29" s="335"/>
    </row>
    <row r="30" spans="2:12">
      <c r="B30" s="336" t="s">
        <v>61</v>
      </c>
      <c r="C30" s="112" t="s">
        <v>105</v>
      </c>
      <c r="D30" s="8" t="str">
        <f>VLOOKUP(C30,'CUSTOS SICRO_SINAPI'!A:D,2,FALSE)</f>
        <v>Van furgão - 93 kW</v>
      </c>
      <c r="E30" s="317" t="s">
        <v>49</v>
      </c>
      <c r="F30" s="113">
        <v>1</v>
      </c>
      <c r="G30" s="113">
        <v>44</v>
      </c>
      <c r="H30" s="113">
        <v>176</v>
      </c>
      <c r="I30" s="124">
        <f>VLOOKUP(C30,'CUSTOS SICRO_SINAPI'!A:E,4,FALSE)</f>
        <v>72.778999999999996</v>
      </c>
      <c r="J30" s="124">
        <f>VLOOKUP(C30,'CUSTOS SICRO_SINAPI'!A:E,5,FALSE)</f>
        <v>36.478700000000003</v>
      </c>
      <c r="K30" s="125">
        <f>((I30*G30)+(J30*H30))</f>
        <v>9622.5272000000004</v>
      </c>
      <c r="L30" s="338">
        <f>K30*F30</f>
        <v>9622.5272000000004</v>
      </c>
    </row>
    <row r="31" spans="2:12">
      <c r="B31" s="479" t="s">
        <v>387</v>
      </c>
      <c r="C31" s="480"/>
      <c r="D31" s="480"/>
      <c r="E31" s="480"/>
      <c r="F31" s="480"/>
      <c r="G31" s="480"/>
      <c r="H31" s="480"/>
      <c r="I31" s="480"/>
      <c r="J31" s="480"/>
      <c r="K31" s="480"/>
      <c r="L31" s="339">
        <f>SUM(L30,L28,L27)</f>
        <v>21748.655300000002</v>
      </c>
    </row>
    <row r="32" spans="2:12">
      <c r="B32" s="333"/>
      <c r="L32" s="340"/>
    </row>
    <row r="33" spans="2:12" ht="15" thickBot="1">
      <c r="B33" s="481" t="s">
        <v>439</v>
      </c>
      <c r="C33" s="505"/>
      <c r="D33" s="505"/>
      <c r="E33" s="505"/>
      <c r="F33" s="505"/>
      <c r="G33" s="505"/>
      <c r="H33" s="505"/>
      <c r="I33" s="505"/>
      <c r="J33" s="505"/>
      <c r="K33" s="505"/>
      <c r="L33" s="506"/>
    </row>
    <row r="34" spans="2:12">
      <c r="L34" s="103"/>
    </row>
  </sheetData>
  <customSheetViews>
    <customSheetView guid="{25B55E2A-A76D-4326-A8B7-54F1B0567885}" showPageBreaks="1" showGridLines="0" fitToPage="1" printArea="1" view="pageBreakPreview" topLeftCell="A16">
      <selection activeCell="K10" sqref="K10"/>
      <colBreaks count="1" manualBreakCount="1">
        <brk id="12" max="1048575" man="1"/>
      </colBreaks>
      <pageMargins left="0.78740157480314965" right="0.78740157480314965" top="0.78740157480314965" bottom="0.78740157480314965" header="0.31496062992125984" footer="0.31496062992125984"/>
      <printOptions horizontalCentered="1" verticalCentered="1"/>
      <pageSetup paperSize="9" scale="70" fitToHeight="2" orientation="landscape" horizontalDpi="300" verticalDpi="300" r:id="rId1"/>
      <headerFooter>
        <oddFooter>Página &amp;P de &amp;N</oddFooter>
      </headerFooter>
    </customSheetView>
  </customSheetViews>
  <mergeCells count="15">
    <mergeCell ref="D26:L26"/>
    <mergeCell ref="D1:L1"/>
    <mergeCell ref="B33:L33"/>
    <mergeCell ref="B31:K31"/>
    <mergeCell ref="B2:L2"/>
    <mergeCell ref="B3:L3"/>
    <mergeCell ref="B23:L23"/>
    <mergeCell ref="B11:K11"/>
    <mergeCell ref="D5:L5"/>
    <mergeCell ref="D6:L6"/>
    <mergeCell ref="B13:L13"/>
    <mergeCell ref="D15:L15"/>
    <mergeCell ref="B21:K21"/>
    <mergeCell ref="D16:L16"/>
    <mergeCell ref="D25:L25"/>
  </mergeCells>
  <printOptions horizontalCentered="1" verticalCentered="1"/>
  <pageMargins left="0.78740157480314965" right="0.78740157480314965" top="0.78740157480314965" bottom="0.78740157480314965" header="0.31496062992125984" footer="0.31496062992125984"/>
  <pageSetup paperSize="9" scale="70" fitToHeight="2" orientation="landscape" horizontalDpi="300" verticalDpi="300" r:id="rId2"/>
  <headerFooter>
    <oddFooter>Página &amp;P de &amp;N</oddFooter>
  </headerFooter>
  <colBreaks count="1" manualBreakCount="1">
    <brk id="12" max="1048575" man="1"/>
  </colBreaks>
  <drawing r:id="rId3"/>
</worksheet>
</file>

<file path=xl/worksheets/sheet9.xml><?xml version="1.0" encoding="utf-8"?>
<worksheet xmlns="http://schemas.openxmlformats.org/spreadsheetml/2006/main" xmlns:r="http://schemas.openxmlformats.org/officeDocument/2006/relationships">
  <sheetPr>
    <pageSetUpPr fitToPage="1"/>
  </sheetPr>
  <dimension ref="A1:K1843"/>
  <sheetViews>
    <sheetView showOutlineSymbols="0" showWhiteSpace="0" topLeftCell="A1823" zoomScale="70" zoomScaleNormal="70" workbookViewId="0">
      <selection activeCell="O1840" sqref="O1840"/>
    </sheetView>
  </sheetViews>
  <sheetFormatPr defaultColWidth="9.109375" defaultRowHeight="13.8"/>
  <cols>
    <col min="1" max="2" width="11.44140625" style="265" bestFit="1" customWidth="1"/>
    <col min="3" max="3" width="68.5546875" style="265" bestFit="1" customWidth="1"/>
    <col min="4" max="4" width="34.33203125" style="265" bestFit="1" customWidth="1"/>
    <col min="5" max="5" width="11.44140625" style="265" bestFit="1" customWidth="1"/>
    <col min="6" max="6" width="14.88671875" style="265" bestFit="1" customWidth="1"/>
    <col min="7" max="9" width="11.44140625" style="265" bestFit="1" customWidth="1"/>
    <col min="10" max="10" width="17.109375" style="265" bestFit="1" customWidth="1"/>
    <col min="11" max="16384" width="9.109375" style="265"/>
  </cols>
  <sheetData>
    <row r="1" spans="1:11" ht="30" customHeight="1">
      <c r="A1" s="273" t="s">
        <v>91</v>
      </c>
      <c r="B1" s="274" t="s">
        <v>1493</v>
      </c>
      <c r="C1" s="274" t="s">
        <v>528</v>
      </c>
      <c r="D1" s="274" t="s">
        <v>1494</v>
      </c>
      <c r="E1" s="275" t="s">
        <v>1495</v>
      </c>
      <c r="F1" s="273" t="s">
        <v>1496</v>
      </c>
      <c r="G1" s="273" t="s">
        <v>1497</v>
      </c>
      <c r="H1" s="273" t="s">
        <v>1498</v>
      </c>
      <c r="I1" s="273" t="s">
        <v>1499</v>
      </c>
      <c r="J1" s="273" t="s">
        <v>1500</v>
      </c>
      <c r="K1" s="266" t="s">
        <v>5893</v>
      </c>
    </row>
    <row r="2" spans="1:11" ht="156" customHeight="1">
      <c r="A2" s="519" t="s">
        <v>3620</v>
      </c>
      <c r="B2" s="312" t="s">
        <v>1501</v>
      </c>
      <c r="C2" s="312" t="s">
        <v>2215</v>
      </c>
      <c r="D2" s="312" t="s">
        <v>1503</v>
      </c>
      <c r="E2" s="313" t="s">
        <v>80</v>
      </c>
      <c r="F2" s="311" t="s">
        <v>4091</v>
      </c>
      <c r="G2" s="311" t="s">
        <v>20457</v>
      </c>
      <c r="H2" s="311" t="s">
        <v>20458</v>
      </c>
      <c r="I2" s="311" t="s">
        <v>20459</v>
      </c>
      <c r="J2" s="311" t="s">
        <v>20459</v>
      </c>
      <c r="K2" s="265">
        <v>1</v>
      </c>
    </row>
    <row r="3" spans="1:11" ht="24" customHeight="1">
      <c r="A3" s="519" t="s">
        <v>3153</v>
      </c>
      <c r="B3" s="312" t="s">
        <v>1501</v>
      </c>
      <c r="C3" s="312" t="s">
        <v>1528</v>
      </c>
      <c r="D3" s="312" t="s">
        <v>1529</v>
      </c>
      <c r="E3" s="313" t="s">
        <v>1512</v>
      </c>
      <c r="F3" s="311" t="s">
        <v>4092</v>
      </c>
      <c r="G3" s="311" t="s">
        <v>20460</v>
      </c>
      <c r="H3" s="311" t="s">
        <v>20460</v>
      </c>
      <c r="I3" s="311" t="s">
        <v>20461</v>
      </c>
      <c r="J3" s="311" t="s">
        <v>10320</v>
      </c>
      <c r="K3" s="265">
        <v>2</v>
      </c>
    </row>
    <row r="4" spans="1:11" ht="120" customHeight="1">
      <c r="A4" s="519" t="s">
        <v>3580</v>
      </c>
      <c r="B4" s="312" t="s">
        <v>1501</v>
      </c>
      <c r="C4" s="312" t="s">
        <v>2177</v>
      </c>
      <c r="D4" s="312" t="s">
        <v>1503</v>
      </c>
      <c r="E4" s="313" t="s">
        <v>1512</v>
      </c>
      <c r="F4" s="311" t="s">
        <v>4095</v>
      </c>
      <c r="G4" s="311" t="s">
        <v>18236</v>
      </c>
      <c r="H4" s="311" t="s">
        <v>18237</v>
      </c>
      <c r="I4" s="311" t="s">
        <v>6706</v>
      </c>
      <c r="J4" s="311" t="s">
        <v>20462</v>
      </c>
      <c r="K4" s="300">
        <v>3</v>
      </c>
    </row>
    <row r="5" spans="1:11" ht="24" customHeight="1">
      <c r="A5" s="519" t="s">
        <v>20404</v>
      </c>
      <c r="B5" s="312" t="s">
        <v>1501</v>
      </c>
      <c r="C5" s="312" t="s">
        <v>18238</v>
      </c>
      <c r="D5" s="312" t="s">
        <v>1537</v>
      </c>
      <c r="E5" s="313" t="s">
        <v>381</v>
      </c>
      <c r="F5" s="311" t="s">
        <v>18239</v>
      </c>
      <c r="G5" s="311" t="s">
        <v>18240</v>
      </c>
      <c r="H5" s="311" t="s">
        <v>18241</v>
      </c>
      <c r="I5" s="311" t="s">
        <v>11921</v>
      </c>
      <c r="J5" s="311" t="s">
        <v>15141</v>
      </c>
      <c r="K5" s="300">
        <v>4</v>
      </c>
    </row>
    <row r="6" spans="1:11" ht="36" customHeight="1">
      <c r="A6" s="314">
        <v>5915321</v>
      </c>
      <c r="B6" s="312" t="s">
        <v>1530</v>
      </c>
      <c r="C6" s="312" t="s">
        <v>3050</v>
      </c>
      <c r="D6" s="312" t="s">
        <v>382</v>
      </c>
      <c r="E6" s="313" t="s">
        <v>3049</v>
      </c>
      <c r="F6" s="311" t="s">
        <v>18242</v>
      </c>
      <c r="G6" s="311" t="s">
        <v>4100</v>
      </c>
      <c r="H6" s="311" t="s">
        <v>18243</v>
      </c>
      <c r="I6" s="311" t="s">
        <v>7517</v>
      </c>
      <c r="J6" s="311" t="s">
        <v>20463</v>
      </c>
      <c r="K6" s="300">
        <v>5</v>
      </c>
    </row>
    <row r="7" spans="1:11" ht="96" customHeight="1">
      <c r="A7" s="519" t="s">
        <v>3828</v>
      </c>
      <c r="B7" s="312" t="s">
        <v>1501</v>
      </c>
      <c r="C7" s="312" t="s">
        <v>2536</v>
      </c>
      <c r="D7" s="312" t="s">
        <v>1503</v>
      </c>
      <c r="E7" s="313" t="s">
        <v>1616</v>
      </c>
      <c r="F7" s="311" t="s">
        <v>4091</v>
      </c>
      <c r="G7" s="311" t="s">
        <v>11582</v>
      </c>
      <c r="H7" s="311" t="s">
        <v>20464</v>
      </c>
      <c r="I7" s="311" t="s">
        <v>20465</v>
      </c>
      <c r="J7" s="311" t="s">
        <v>15733</v>
      </c>
      <c r="K7" s="300">
        <v>6</v>
      </c>
    </row>
    <row r="8" spans="1:11" ht="36" customHeight="1">
      <c r="A8" s="519" t="s">
        <v>3576</v>
      </c>
      <c r="B8" s="312" t="s">
        <v>1501</v>
      </c>
      <c r="C8" s="312" t="s">
        <v>2173</v>
      </c>
      <c r="D8" s="312" t="s">
        <v>1503</v>
      </c>
      <c r="E8" s="313" t="s">
        <v>80</v>
      </c>
      <c r="F8" s="311" t="s">
        <v>4103</v>
      </c>
      <c r="G8" s="311" t="s">
        <v>18244</v>
      </c>
      <c r="H8" s="311" t="s">
        <v>18245</v>
      </c>
      <c r="I8" s="311" t="s">
        <v>6127</v>
      </c>
      <c r="J8" s="311" t="s">
        <v>14007</v>
      </c>
      <c r="K8" s="300">
        <v>7</v>
      </c>
    </row>
    <row r="9" spans="1:11" ht="132" customHeight="1">
      <c r="A9" s="519" t="s">
        <v>3582</v>
      </c>
      <c r="B9" s="312" t="s">
        <v>1501</v>
      </c>
      <c r="C9" s="312" t="s">
        <v>2179</v>
      </c>
      <c r="D9" s="312" t="s">
        <v>1503</v>
      </c>
      <c r="E9" s="313" t="s">
        <v>1512</v>
      </c>
      <c r="F9" s="311" t="s">
        <v>4106</v>
      </c>
      <c r="G9" s="311" t="s">
        <v>18246</v>
      </c>
      <c r="H9" s="311" t="s">
        <v>18247</v>
      </c>
      <c r="I9" s="311" t="s">
        <v>20466</v>
      </c>
      <c r="J9" s="311" t="s">
        <v>20467</v>
      </c>
      <c r="K9" s="300">
        <v>8</v>
      </c>
    </row>
    <row r="10" spans="1:11" ht="96" customHeight="1">
      <c r="A10" s="519" t="s">
        <v>3560</v>
      </c>
      <c r="B10" s="312" t="s">
        <v>1501</v>
      </c>
      <c r="C10" s="312" t="s">
        <v>2157</v>
      </c>
      <c r="D10" s="312" t="s">
        <v>1503</v>
      </c>
      <c r="E10" s="313" t="s">
        <v>80</v>
      </c>
      <c r="F10" s="311" t="s">
        <v>4108</v>
      </c>
      <c r="G10" s="311" t="s">
        <v>18248</v>
      </c>
      <c r="H10" s="311" t="s">
        <v>18249</v>
      </c>
      <c r="I10" s="311" t="s">
        <v>14920</v>
      </c>
      <c r="J10" s="311" t="s">
        <v>20468</v>
      </c>
      <c r="K10" s="300">
        <v>9</v>
      </c>
    </row>
    <row r="11" spans="1:11" ht="84" customHeight="1">
      <c r="A11" s="519" t="s">
        <v>3568</v>
      </c>
      <c r="B11" s="312" t="s">
        <v>1501</v>
      </c>
      <c r="C11" s="312" t="s">
        <v>2165</v>
      </c>
      <c r="D11" s="312" t="s">
        <v>1503</v>
      </c>
      <c r="E11" s="313" t="s">
        <v>80</v>
      </c>
      <c r="F11" s="311" t="s">
        <v>4111</v>
      </c>
      <c r="G11" s="311" t="s">
        <v>18250</v>
      </c>
      <c r="H11" s="311" t="s">
        <v>18251</v>
      </c>
      <c r="I11" s="311" t="s">
        <v>7462</v>
      </c>
      <c r="J11" s="311" t="s">
        <v>20469</v>
      </c>
      <c r="K11" s="300">
        <v>10</v>
      </c>
    </row>
    <row r="12" spans="1:11" ht="48" customHeight="1">
      <c r="A12" s="314">
        <v>4011463</v>
      </c>
      <c r="B12" s="312" t="s">
        <v>1530</v>
      </c>
      <c r="C12" s="312" t="s">
        <v>1787</v>
      </c>
      <c r="D12" s="312" t="s">
        <v>382</v>
      </c>
      <c r="E12" s="313" t="s">
        <v>381</v>
      </c>
      <c r="F12" s="311" t="s">
        <v>20470</v>
      </c>
      <c r="G12" s="311" t="s">
        <v>20471</v>
      </c>
      <c r="H12" s="311" t="s">
        <v>20472</v>
      </c>
      <c r="I12" s="311" t="s">
        <v>7569</v>
      </c>
      <c r="J12" s="311" t="s">
        <v>13326</v>
      </c>
      <c r="K12" s="300">
        <v>11</v>
      </c>
    </row>
    <row r="13" spans="1:11" ht="24" customHeight="1">
      <c r="A13" s="314">
        <v>3009004</v>
      </c>
      <c r="B13" s="312" t="s">
        <v>1530</v>
      </c>
      <c r="C13" s="312" t="s">
        <v>1929</v>
      </c>
      <c r="D13" s="312" t="s">
        <v>382</v>
      </c>
      <c r="E13" s="313" t="s">
        <v>1512</v>
      </c>
      <c r="F13" s="311" t="s">
        <v>18252</v>
      </c>
      <c r="G13" s="311" t="s">
        <v>20473</v>
      </c>
      <c r="H13" s="311" t="s">
        <v>20474</v>
      </c>
      <c r="I13" s="311" t="s">
        <v>20475</v>
      </c>
      <c r="J13" s="311" t="s">
        <v>20476</v>
      </c>
      <c r="K13" s="300">
        <v>12</v>
      </c>
    </row>
    <row r="14" spans="1:11" ht="36" customHeight="1">
      <c r="A14" s="519" t="s">
        <v>3598</v>
      </c>
      <c r="B14" s="312" t="s">
        <v>1501</v>
      </c>
      <c r="C14" s="312" t="s">
        <v>2196</v>
      </c>
      <c r="D14" s="312" t="s">
        <v>1503</v>
      </c>
      <c r="E14" s="313" t="s">
        <v>1512</v>
      </c>
      <c r="F14" s="311" t="s">
        <v>4092</v>
      </c>
      <c r="G14" s="311" t="s">
        <v>18253</v>
      </c>
      <c r="H14" s="311" t="s">
        <v>18253</v>
      </c>
      <c r="I14" s="311" t="s">
        <v>17024</v>
      </c>
      <c r="J14" s="311" t="s">
        <v>20477</v>
      </c>
      <c r="K14" s="300">
        <v>13</v>
      </c>
    </row>
    <row r="15" spans="1:11" ht="24" customHeight="1">
      <c r="A15" s="519" t="s">
        <v>3581</v>
      </c>
      <c r="B15" s="312" t="s">
        <v>1501</v>
      </c>
      <c r="C15" s="312" t="s">
        <v>2178</v>
      </c>
      <c r="D15" s="312" t="s">
        <v>1503</v>
      </c>
      <c r="E15" s="313" t="s">
        <v>1512</v>
      </c>
      <c r="F15" s="311" t="s">
        <v>4092</v>
      </c>
      <c r="G15" s="311" t="s">
        <v>18254</v>
      </c>
      <c r="H15" s="311" t="s">
        <v>18254</v>
      </c>
      <c r="I15" s="311" t="s">
        <v>4117</v>
      </c>
      <c r="J15" s="311" t="s">
        <v>20478</v>
      </c>
      <c r="K15" s="300">
        <v>14</v>
      </c>
    </row>
    <row r="16" spans="1:11" ht="84" customHeight="1">
      <c r="A16" s="519" t="s">
        <v>470</v>
      </c>
      <c r="B16" s="312" t="s">
        <v>1501</v>
      </c>
      <c r="C16" s="312" t="s">
        <v>1844</v>
      </c>
      <c r="D16" s="312" t="s">
        <v>1537</v>
      </c>
      <c r="E16" s="313" t="s">
        <v>80</v>
      </c>
      <c r="F16" s="311" t="s">
        <v>4126</v>
      </c>
      <c r="G16" s="311" t="s">
        <v>20479</v>
      </c>
      <c r="H16" s="311" t="s">
        <v>20480</v>
      </c>
      <c r="I16" s="311" t="s">
        <v>7339</v>
      </c>
      <c r="J16" s="311" t="s">
        <v>20481</v>
      </c>
      <c r="K16" s="300">
        <v>15</v>
      </c>
    </row>
    <row r="17" spans="1:11" ht="144" customHeight="1">
      <c r="A17" s="519" t="s">
        <v>3585</v>
      </c>
      <c r="B17" s="312" t="s">
        <v>1501</v>
      </c>
      <c r="C17" s="312" t="s">
        <v>2182</v>
      </c>
      <c r="D17" s="312" t="s">
        <v>1503</v>
      </c>
      <c r="E17" s="313" t="s">
        <v>1512</v>
      </c>
      <c r="F17" s="311" t="s">
        <v>4130</v>
      </c>
      <c r="G17" s="311" t="s">
        <v>18255</v>
      </c>
      <c r="H17" s="311" t="s">
        <v>18256</v>
      </c>
      <c r="I17" s="311" t="s">
        <v>4121</v>
      </c>
      <c r="J17" s="311" t="s">
        <v>5452</v>
      </c>
      <c r="K17" s="300">
        <v>16</v>
      </c>
    </row>
    <row r="18" spans="1:11" ht="168" customHeight="1">
      <c r="A18" s="519" t="s">
        <v>20405</v>
      </c>
      <c r="B18" s="312" t="s">
        <v>1501</v>
      </c>
      <c r="C18" s="312" t="s">
        <v>18257</v>
      </c>
      <c r="D18" s="312" t="s">
        <v>1620</v>
      </c>
      <c r="E18" s="313" t="s">
        <v>18258</v>
      </c>
      <c r="F18" s="311" t="s">
        <v>18259</v>
      </c>
      <c r="G18" s="311" t="s">
        <v>18260</v>
      </c>
      <c r="H18" s="311" t="s">
        <v>18261</v>
      </c>
      <c r="I18" s="311" t="s">
        <v>20482</v>
      </c>
      <c r="J18" s="311" t="s">
        <v>19514</v>
      </c>
      <c r="K18" s="300">
        <v>17</v>
      </c>
    </row>
    <row r="19" spans="1:11" ht="36" customHeight="1">
      <c r="A19" s="519" t="s">
        <v>3621</v>
      </c>
      <c r="B19" s="312" t="s">
        <v>1501</v>
      </c>
      <c r="C19" s="312" t="s">
        <v>2216</v>
      </c>
      <c r="D19" s="312" t="s">
        <v>1503</v>
      </c>
      <c r="E19" s="313" t="s">
        <v>1512</v>
      </c>
      <c r="F19" s="311" t="s">
        <v>4095</v>
      </c>
      <c r="G19" s="311" t="s">
        <v>18262</v>
      </c>
      <c r="H19" s="311" t="s">
        <v>18263</v>
      </c>
      <c r="I19" s="311" t="s">
        <v>5351</v>
      </c>
      <c r="J19" s="311" t="s">
        <v>12143</v>
      </c>
      <c r="K19" s="300">
        <v>18</v>
      </c>
    </row>
    <row r="20" spans="1:11" ht="84" customHeight="1">
      <c r="A20" s="519" t="s">
        <v>3407</v>
      </c>
      <c r="B20" s="312" t="s">
        <v>1501</v>
      </c>
      <c r="C20" s="312" t="s">
        <v>1921</v>
      </c>
      <c r="D20" s="312" t="s">
        <v>1503</v>
      </c>
      <c r="E20" s="313" t="s">
        <v>75</v>
      </c>
      <c r="F20" s="311" t="s">
        <v>18264</v>
      </c>
      <c r="G20" s="311" t="s">
        <v>6319</v>
      </c>
      <c r="H20" s="311" t="s">
        <v>18265</v>
      </c>
      <c r="I20" s="311" t="s">
        <v>7665</v>
      </c>
      <c r="J20" s="311" t="s">
        <v>20483</v>
      </c>
      <c r="K20" s="300">
        <v>19</v>
      </c>
    </row>
    <row r="21" spans="1:11" ht="216" customHeight="1">
      <c r="A21" s="519" t="s">
        <v>3815</v>
      </c>
      <c r="B21" s="312" t="s">
        <v>1501</v>
      </c>
      <c r="C21" s="312" t="s">
        <v>2524</v>
      </c>
      <c r="D21" s="312" t="s">
        <v>1503</v>
      </c>
      <c r="E21" s="313" t="s">
        <v>80</v>
      </c>
      <c r="F21" s="311" t="s">
        <v>4108</v>
      </c>
      <c r="G21" s="311" t="s">
        <v>18266</v>
      </c>
      <c r="H21" s="311" t="s">
        <v>18267</v>
      </c>
      <c r="I21" s="311" t="s">
        <v>17347</v>
      </c>
      <c r="J21" s="311" t="s">
        <v>12824</v>
      </c>
      <c r="K21" s="300">
        <v>20</v>
      </c>
    </row>
    <row r="22" spans="1:11" ht="24" customHeight="1">
      <c r="A22" s="519" t="s">
        <v>3604</v>
      </c>
      <c r="B22" s="312" t="s">
        <v>1501</v>
      </c>
      <c r="C22" s="312" t="s">
        <v>2202</v>
      </c>
      <c r="D22" s="312" t="s">
        <v>1503</v>
      </c>
      <c r="E22" s="313" t="s">
        <v>1512</v>
      </c>
      <c r="F22" s="311" t="s">
        <v>4130</v>
      </c>
      <c r="G22" s="311" t="s">
        <v>18268</v>
      </c>
      <c r="H22" s="311" t="s">
        <v>18269</v>
      </c>
      <c r="I22" s="311" t="s">
        <v>17157</v>
      </c>
      <c r="J22" s="311" t="s">
        <v>9103</v>
      </c>
      <c r="K22" s="300">
        <v>21</v>
      </c>
    </row>
    <row r="23" spans="1:11" ht="24" customHeight="1">
      <c r="A23" s="519" t="s">
        <v>3609</v>
      </c>
      <c r="B23" s="312" t="s">
        <v>1501</v>
      </c>
      <c r="C23" s="312" t="s">
        <v>2207</v>
      </c>
      <c r="D23" s="312" t="s">
        <v>1503</v>
      </c>
      <c r="E23" s="313" t="s">
        <v>1512</v>
      </c>
      <c r="F23" s="311" t="s">
        <v>4130</v>
      </c>
      <c r="G23" s="311" t="s">
        <v>18270</v>
      </c>
      <c r="H23" s="311" t="s">
        <v>18271</v>
      </c>
      <c r="I23" s="311" t="s">
        <v>7049</v>
      </c>
      <c r="J23" s="311" t="s">
        <v>16365</v>
      </c>
      <c r="K23" s="300">
        <v>22</v>
      </c>
    </row>
    <row r="24" spans="1:11" ht="120" customHeight="1">
      <c r="A24" s="519" t="s">
        <v>3192</v>
      </c>
      <c r="B24" s="312" t="s">
        <v>1501</v>
      </c>
      <c r="C24" s="312" t="s">
        <v>1663</v>
      </c>
      <c r="D24" s="312" t="s">
        <v>1537</v>
      </c>
      <c r="E24" s="313" t="s">
        <v>80</v>
      </c>
      <c r="F24" s="311" t="s">
        <v>4137</v>
      </c>
      <c r="G24" s="311" t="s">
        <v>18272</v>
      </c>
      <c r="H24" s="311" t="s">
        <v>18273</v>
      </c>
      <c r="I24" s="311" t="s">
        <v>20484</v>
      </c>
      <c r="J24" s="311" t="s">
        <v>16361</v>
      </c>
      <c r="K24" s="300">
        <v>23</v>
      </c>
    </row>
    <row r="25" spans="1:11" ht="132" customHeight="1">
      <c r="A25" s="314">
        <v>4805757</v>
      </c>
      <c r="B25" s="312" t="s">
        <v>1530</v>
      </c>
      <c r="C25" s="312" t="s">
        <v>2034</v>
      </c>
      <c r="D25" s="312" t="s">
        <v>382</v>
      </c>
      <c r="E25" s="313" t="s">
        <v>75</v>
      </c>
      <c r="F25" s="311" t="s">
        <v>18274</v>
      </c>
      <c r="G25" s="311" t="s">
        <v>18235</v>
      </c>
      <c r="H25" s="311" t="s">
        <v>18275</v>
      </c>
      <c r="I25" s="311" t="s">
        <v>20485</v>
      </c>
      <c r="J25" s="311" t="s">
        <v>20486</v>
      </c>
      <c r="K25" s="300">
        <v>24</v>
      </c>
    </row>
    <row r="26" spans="1:11" ht="120" customHeight="1">
      <c r="A26" s="519" t="s">
        <v>21029</v>
      </c>
      <c r="B26" s="312" t="s">
        <v>1501</v>
      </c>
      <c r="C26" s="312" t="s">
        <v>20487</v>
      </c>
      <c r="D26" s="312" t="s">
        <v>1537</v>
      </c>
      <c r="E26" s="313" t="s">
        <v>80</v>
      </c>
      <c r="F26" s="311" t="s">
        <v>4114</v>
      </c>
      <c r="G26" s="311" t="s">
        <v>20488</v>
      </c>
      <c r="H26" s="311" t="s">
        <v>20489</v>
      </c>
      <c r="I26" s="311" t="s">
        <v>4134</v>
      </c>
      <c r="J26" s="311" t="s">
        <v>14151</v>
      </c>
      <c r="K26" s="300">
        <v>25</v>
      </c>
    </row>
    <row r="27" spans="1:11" ht="36" customHeight="1">
      <c r="A27" s="314">
        <v>96539</v>
      </c>
      <c r="B27" s="312" t="s">
        <v>367</v>
      </c>
      <c r="C27" s="312" t="s">
        <v>2110</v>
      </c>
      <c r="D27" s="312" t="s">
        <v>1560</v>
      </c>
      <c r="E27" s="313" t="s">
        <v>78</v>
      </c>
      <c r="F27" s="311" t="s">
        <v>18276</v>
      </c>
      <c r="G27" s="311" t="s">
        <v>10023</v>
      </c>
      <c r="H27" s="311" t="s">
        <v>18277</v>
      </c>
      <c r="I27" s="311" t="s">
        <v>4136</v>
      </c>
      <c r="J27" s="311" t="s">
        <v>11147</v>
      </c>
      <c r="K27" s="300">
        <v>26</v>
      </c>
    </row>
    <row r="28" spans="1:11" ht="36" customHeight="1">
      <c r="A28" s="519" t="s">
        <v>3575</v>
      </c>
      <c r="B28" s="312" t="s">
        <v>1501</v>
      </c>
      <c r="C28" s="312" t="s">
        <v>2172</v>
      </c>
      <c r="D28" s="312" t="s">
        <v>1503</v>
      </c>
      <c r="E28" s="313" t="s">
        <v>80</v>
      </c>
      <c r="F28" s="311" t="s">
        <v>4147</v>
      </c>
      <c r="G28" s="311" t="s">
        <v>18278</v>
      </c>
      <c r="H28" s="311" t="s">
        <v>18279</v>
      </c>
      <c r="I28" s="311" t="s">
        <v>7806</v>
      </c>
      <c r="J28" s="311" t="s">
        <v>20490</v>
      </c>
      <c r="K28" s="300">
        <v>27</v>
      </c>
    </row>
    <row r="29" spans="1:11" ht="96" customHeight="1">
      <c r="A29" s="314">
        <v>97670</v>
      </c>
      <c r="B29" s="312" t="s">
        <v>367</v>
      </c>
      <c r="C29" s="312" t="s">
        <v>1987</v>
      </c>
      <c r="D29" s="312" t="s">
        <v>1677</v>
      </c>
      <c r="E29" s="313" t="s">
        <v>1616</v>
      </c>
      <c r="F29" s="311" t="s">
        <v>4145</v>
      </c>
      <c r="G29" s="311" t="s">
        <v>10794</v>
      </c>
      <c r="H29" s="311" t="s">
        <v>18280</v>
      </c>
      <c r="I29" s="311" t="s">
        <v>7806</v>
      </c>
      <c r="J29" s="311" t="s">
        <v>20491</v>
      </c>
      <c r="K29" s="300">
        <v>28</v>
      </c>
    </row>
    <row r="30" spans="1:11" ht="96" customHeight="1">
      <c r="A30" s="519" t="s">
        <v>3193</v>
      </c>
      <c r="B30" s="312" t="s">
        <v>1501</v>
      </c>
      <c r="C30" s="312" t="s">
        <v>1664</v>
      </c>
      <c r="D30" s="312" t="s">
        <v>1537</v>
      </c>
      <c r="E30" s="313" t="s">
        <v>80</v>
      </c>
      <c r="F30" s="311" t="s">
        <v>4142</v>
      </c>
      <c r="G30" s="311" t="s">
        <v>18281</v>
      </c>
      <c r="H30" s="311" t="s">
        <v>18282</v>
      </c>
      <c r="I30" s="311" t="s">
        <v>7806</v>
      </c>
      <c r="J30" s="311" t="s">
        <v>13317</v>
      </c>
      <c r="K30" s="300">
        <v>29</v>
      </c>
    </row>
    <row r="31" spans="1:11" ht="36" customHeight="1">
      <c r="A31" s="519" t="s">
        <v>20406</v>
      </c>
      <c r="B31" s="312" t="s">
        <v>1501</v>
      </c>
      <c r="C31" s="312" t="s">
        <v>18283</v>
      </c>
      <c r="D31" s="312" t="s">
        <v>1620</v>
      </c>
      <c r="E31" s="313" t="s">
        <v>18258</v>
      </c>
      <c r="F31" s="311" t="s">
        <v>18284</v>
      </c>
      <c r="G31" s="311" t="s">
        <v>9723</v>
      </c>
      <c r="H31" s="311" t="s">
        <v>18285</v>
      </c>
      <c r="I31" s="311" t="s">
        <v>7420</v>
      </c>
      <c r="J31" s="311" t="s">
        <v>20492</v>
      </c>
      <c r="K31" s="300">
        <v>30</v>
      </c>
    </row>
    <row r="32" spans="1:11" ht="36" customHeight="1">
      <c r="A32" s="314">
        <v>4011276</v>
      </c>
      <c r="B32" s="312" t="s">
        <v>1530</v>
      </c>
      <c r="C32" s="312" t="s">
        <v>368</v>
      </c>
      <c r="D32" s="312" t="s">
        <v>382</v>
      </c>
      <c r="E32" s="313" t="s">
        <v>75</v>
      </c>
      <c r="F32" s="311" t="s">
        <v>4133</v>
      </c>
      <c r="G32" s="311" t="s">
        <v>20493</v>
      </c>
      <c r="H32" s="311" t="s">
        <v>20494</v>
      </c>
      <c r="I32" s="311" t="s">
        <v>4143</v>
      </c>
      <c r="J32" s="311" t="s">
        <v>14119</v>
      </c>
      <c r="K32" s="300">
        <v>31</v>
      </c>
    </row>
    <row r="33" spans="1:11" ht="48" customHeight="1">
      <c r="A33" s="519" t="s">
        <v>3309</v>
      </c>
      <c r="B33" s="312" t="s">
        <v>1501</v>
      </c>
      <c r="C33" s="312" t="s">
        <v>521</v>
      </c>
      <c r="D33" s="312" t="s">
        <v>1503</v>
      </c>
      <c r="E33" s="313" t="s">
        <v>75</v>
      </c>
      <c r="F33" s="311" t="s">
        <v>4152</v>
      </c>
      <c r="G33" s="311" t="s">
        <v>18287</v>
      </c>
      <c r="H33" s="311" t="s">
        <v>18288</v>
      </c>
      <c r="I33" s="311" t="s">
        <v>4144</v>
      </c>
      <c r="J33" s="311" t="s">
        <v>20495</v>
      </c>
      <c r="K33" s="300">
        <v>32</v>
      </c>
    </row>
    <row r="34" spans="1:11" ht="36" customHeight="1">
      <c r="A34" s="314">
        <v>92749</v>
      </c>
      <c r="B34" s="312" t="s">
        <v>367</v>
      </c>
      <c r="C34" s="312" t="s">
        <v>2553</v>
      </c>
      <c r="D34" s="312" t="s">
        <v>1615</v>
      </c>
      <c r="E34" s="313" t="s">
        <v>75</v>
      </c>
      <c r="F34" s="311" t="s">
        <v>18290</v>
      </c>
      <c r="G34" s="311" t="s">
        <v>8519</v>
      </c>
      <c r="H34" s="311" t="s">
        <v>18291</v>
      </c>
      <c r="I34" s="311" t="s">
        <v>7392</v>
      </c>
      <c r="J34" s="311" t="s">
        <v>20496</v>
      </c>
      <c r="K34" s="300">
        <v>33</v>
      </c>
    </row>
    <row r="35" spans="1:11" ht="48" customHeight="1">
      <c r="A35" s="519" t="s">
        <v>3810</v>
      </c>
      <c r="B35" s="312" t="s">
        <v>1501</v>
      </c>
      <c r="C35" s="312" t="s">
        <v>2519</v>
      </c>
      <c r="D35" s="312" t="s">
        <v>1503</v>
      </c>
      <c r="E35" s="313" t="s">
        <v>80</v>
      </c>
      <c r="F35" s="311" t="s">
        <v>4150</v>
      </c>
      <c r="G35" s="311" t="s">
        <v>18292</v>
      </c>
      <c r="H35" s="311" t="s">
        <v>18293</v>
      </c>
      <c r="I35" s="311" t="s">
        <v>7392</v>
      </c>
      <c r="J35" s="311" t="s">
        <v>20497</v>
      </c>
      <c r="K35" s="300">
        <v>34</v>
      </c>
    </row>
    <row r="36" spans="1:11" ht="48" customHeight="1">
      <c r="A36" s="519" t="s">
        <v>21030</v>
      </c>
      <c r="B36" s="312" t="s">
        <v>1501</v>
      </c>
      <c r="C36" s="312" t="s">
        <v>20498</v>
      </c>
      <c r="D36" s="312" t="s">
        <v>1537</v>
      </c>
      <c r="E36" s="313" t="s">
        <v>80</v>
      </c>
      <c r="F36" s="311" t="s">
        <v>4114</v>
      </c>
      <c r="G36" s="311" t="s">
        <v>20499</v>
      </c>
      <c r="H36" s="311" t="s">
        <v>20500</v>
      </c>
      <c r="I36" s="311" t="s">
        <v>7115</v>
      </c>
      <c r="J36" s="311" t="s">
        <v>13439</v>
      </c>
      <c r="K36" s="300">
        <v>35</v>
      </c>
    </row>
    <row r="37" spans="1:11" ht="36" customHeight="1">
      <c r="A37" s="519" t="s">
        <v>3190</v>
      </c>
      <c r="B37" s="312" t="s">
        <v>1501</v>
      </c>
      <c r="C37" s="312" t="s">
        <v>1661</v>
      </c>
      <c r="D37" s="312" t="s">
        <v>1537</v>
      </c>
      <c r="E37" s="313" t="s">
        <v>80</v>
      </c>
      <c r="F37" s="311" t="s">
        <v>4154</v>
      </c>
      <c r="G37" s="311" t="s">
        <v>18295</v>
      </c>
      <c r="H37" s="311" t="s">
        <v>18296</v>
      </c>
      <c r="I37" s="311" t="s">
        <v>7115</v>
      </c>
      <c r="J37" s="311" t="s">
        <v>20501</v>
      </c>
      <c r="K37" s="300">
        <v>36</v>
      </c>
    </row>
    <row r="38" spans="1:11" ht="36" customHeight="1">
      <c r="A38" s="519" t="s">
        <v>3605</v>
      </c>
      <c r="B38" s="312" t="s">
        <v>1501</v>
      </c>
      <c r="C38" s="312" t="s">
        <v>2203</v>
      </c>
      <c r="D38" s="312" t="s">
        <v>1503</v>
      </c>
      <c r="E38" s="313" t="s">
        <v>1512</v>
      </c>
      <c r="F38" s="311" t="s">
        <v>4106</v>
      </c>
      <c r="G38" s="311" t="s">
        <v>18297</v>
      </c>
      <c r="H38" s="311" t="s">
        <v>18298</v>
      </c>
      <c r="I38" s="311" t="s">
        <v>7596</v>
      </c>
      <c r="J38" s="311" t="s">
        <v>9974</v>
      </c>
      <c r="K38" s="300">
        <v>37</v>
      </c>
    </row>
    <row r="39" spans="1:11" ht="120" customHeight="1">
      <c r="A39" s="314">
        <v>804053</v>
      </c>
      <c r="B39" s="312" t="s">
        <v>1530</v>
      </c>
      <c r="C39" s="312" t="s">
        <v>1855</v>
      </c>
      <c r="D39" s="312" t="s">
        <v>382</v>
      </c>
      <c r="E39" s="313" t="s">
        <v>80</v>
      </c>
      <c r="F39" s="311" t="s">
        <v>4162</v>
      </c>
      <c r="G39" s="311" t="s">
        <v>20502</v>
      </c>
      <c r="H39" s="311" t="s">
        <v>20503</v>
      </c>
      <c r="I39" s="311" t="s">
        <v>4151</v>
      </c>
      <c r="J39" s="311" t="s">
        <v>20504</v>
      </c>
      <c r="K39" s="300">
        <v>38</v>
      </c>
    </row>
    <row r="40" spans="1:11" ht="24" customHeight="1">
      <c r="A40" s="314">
        <v>92756</v>
      </c>
      <c r="B40" s="312" t="s">
        <v>367</v>
      </c>
      <c r="C40" s="312" t="s">
        <v>2870</v>
      </c>
      <c r="D40" s="312" t="s">
        <v>1615</v>
      </c>
      <c r="E40" s="313" t="s">
        <v>78</v>
      </c>
      <c r="F40" s="311" t="s">
        <v>18300</v>
      </c>
      <c r="G40" s="311" t="s">
        <v>8532</v>
      </c>
      <c r="H40" s="311" t="s">
        <v>18301</v>
      </c>
      <c r="I40" s="311" t="s">
        <v>4153</v>
      </c>
      <c r="J40" s="311" t="s">
        <v>20505</v>
      </c>
      <c r="K40" s="300">
        <v>39</v>
      </c>
    </row>
    <row r="41" spans="1:11" ht="48" customHeight="1">
      <c r="A41" s="314">
        <v>92761</v>
      </c>
      <c r="B41" s="312" t="s">
        <v>367</v>
      </c>
      <c r="C41" s="312" t="s">
        <v>1595</v>
      </c>
      <c r="D41" s="312" t="s">
        <v>1560</v>
      </c>
      <c r="E41" s="313" t="s">
        <v>1561</v>
      </c>
      <c r="F41" s="311" t="s">
        <v>18286</v>
      </c>
      <c r="G41" s="311" t="s">
        <v>20506</v>
      </c>
      <c r="H41" s="311" t="s">
        <v>20507</v>
      </c>
      <c r="I41" s="311" t="s">
        <v>20508</v>
      </c>
      <c r="J41" s="311" t="s">
        <v>14870</v>
      </c>
      <c r="K41" s="300">
        <v>40</v>
      </c>
    </row>
    <row r="42" spans="1:11" ht="36" customHeight="1">
      <c r="A42" s="314">
        <v>3009322</v>
      </c>
      <c r="B42" s="312" t="s">
        <v>1530</v>
      </c>
      <c r="C42" s="312" t="s">
        <v>18302</v>
      </c>
      <c r="D42" s="312" t="s">
        <v>382</v>
      </c>
      <c r="E42" s="313" t="s">
        <v>1512</v>
      </c>
      <c r="F42" s="311" t="s">
        <v>18303</v>
      </c>
      <c r="G42" s="311" t="s">
        <v>18304</v>
      </c>
      <c r="H42" s="311" t="s">
        <v>18305</v>
      </c>
      <c r="I42" s="311" t="s">
        <v>7590</v>
      </c>
      <c r="J42" s="311" t="s">
        <v>20509</v>
      </c>
      <c r="K42" s="300">
        <v>41</v>
      </c>
    </row>
    <row r="43" spans="1:11" ht="48" customHeight="1">
      <c r="A43" s="314">
        <v>92453</v>
      </c>
      <c r="B43" s="312" t="s">
        <v>367</v>
      </c>
      <c r="C43" s="312" t="s">
        <v>2511</v>
      </c>
      <c r="D43" s="312" t="s">
        <v>1560</v>
      </c>
      <c r="E43" s="313" t="s">
        <v>78</v>
      </c>
      <c r="F43" s="311" t="s">
        <v>4166</v>
      </c>
      <c r="G43" s="311" t="s">
        <v>9897</v>
      </c>
      <c r="H43" s="311" t="s">
        <v>18306</v>
      </c>
      <c r="I43" s="311" t="s">
        <v>4158</v>
      </c>
      <c r="J43" s="311" t="s">
        <v>20510</v>
      </c>
      <c r="K43" s="300">
        <v>42</v>
      </c>
    </row>
    <row r="44" spans="1:11" ht="48" customHeight="1">
      <c r="A44" s="519" t="s">
        <v>20407</v>
      </c>
      <c r="B44" s="312" t="s">
        <v>1501</v>
      </c>
      <c r="C44" s="312" t="s">
        <v>18307</v>
      </c>
      <c r="D44" s="312" t="s">
        <v>1503</v>
      </c>
      <c r="E44" s="313" t="s">
        <v>1704</v>
      </c>
      <c r="F44" s="311" t="s">
        <v>18308</v>
      </c>
      <c r="G44" s="311" t="s">
        <v>18309</v>
      </c>
      <c r="H44" s="311" t="s">
        <v>18310</v>
      </c>
      <c r="I44" s="311" t="s">
        <v>4158</v>
      </c>
      <c r="J44" s="311" t="s">
        <v>20511</v>
      </c>
      <c r="K44" s="300">
        <v>43</v>
      </c>
    </row>
    <row r="45" spans="1:11" ht="24" customHeight="1">
      <c r="A45" s="314">
        <v>5502112</v>
      </c>
      <c r="B45" s="312" t="s">
        <v>1530</v>
      </c>
      <c r="C45" s="312" t="s">
        <v>2051</v>
      </c>
      <c r="D45" s="312" t="s">
        <v>382</v>
      </c>
      <c r="E45" s="313" t="s">
        <v>75</v>
      </c>
      <c r="F45" s="311" t="s">
        <v>4182</v>
      </c>
      <c r="G45" s="311" t="s">
        <v>7356</v>
      </c>
      <c r="H45" s="311" t="s">
        <v>18311</v>
      </c>
      <c r="I45" s="311" t="s">
        <v>4160</v>
      </c>
      <c r="J45" s="311" t="s">
        <v>20512</v>
      </c>
      <c r="K45" s="300">
        <v>44</v>
      </c>
    </row>
    <row r="46" spans="1:11" ht="36" customHeight="1">
      <c r="A46" s="519" t="s">
        <v>3539</v>
      </c>
      <c r="B46" s="312" t="s">
        <v>1501</v>
      </c>
      <c r="C46" s="312" t="s">
        <v>2136</v>
      </c>
      <c r="D46" s="312" t="s">
        <v>1503</v>
      </c>
      <c r="E46" s="313" t="s">
        <v>1512</v>
      </c>
      <c r="F46" s="311" t="s">
        <v>4130</v>
      </c>
      <c r="G46" s="311" t="s">
        <v>20513</v>
      </c>
      <c r="H46" s="311" t="s">
        <v>20514</v>
      </c>
      <c r="I46" s="311" t="s">
        <v>4161</v>
      </c>
      <c r="J46" s="311" t="s">
        <v>4148</v>
      </c>
      <c r="K46" s="300">
        <v>45</v>
      </c>
    </row>
    <row r="47" spans="1:11" ht="36" customHeight="1">
      <c r="A47" s="519" t="s">
        <v>3608</v>
      </c>
      <c r="B47" s="312" t="s">
        <v>1501</v>
      </c>
      <c r="C47" s="312" t="s">
        <v>2206</v>
      </c>
      <c r="D47" s="312" t="s">
        <v>1503</v>
      </c>
      <c r="E47" s="313" t="s">
        <v>1512</v>
      </c>
      <c r="F47" s="311" t="s">
        <v>4106</v>
      </c>
      <c r="G47" s="311" t="s">
        <v>18312</v>
      </c>
      <c r="H47" s="311" t="s">
        <v>18313</v>
      </c>
      <c r="I47" s="311" t="s">
        <v>17316</v>
      </c>
      <c r="J47" s="311" t="s">
        <v>20515</v>
      </c>
      <c r="K47" s="300">
        <v>46</v>
      </c>
    </row>
    <row r="48" spans="1:11" ht="24" customHeight="1">
      <c r="A48" s="314">
        <v>92455</v>
      </c>
      <c r="B48" s="312" t="s">
        <v>367</v>
      </c>
      <c r="C48" s="312" t="s">
        <v>2512</v>
      </c>
      <c r="D48" s="312" t="s">
        <v>1560</v>
      </c>
      <c r="E48" s="313" t="s">
        <v>78</v>
      </c>
      <c r="F48" s="311" t="s">
        <v>4170</v>
      </c>
      <c r="G48" s="311" t="s">
        <v>9900</v>
      </c>
      <c r="H48" s="311" t="s">
        <v>18314</v>
      </c>
      <c r="I48" s="311" t="s">
        <v>17316</v>
      </c>
      <c r="J48" s="311" t="s">
        <v>20516</v>
      </c>
      <c r="K48" s="300">
        <v>47</v>
      </c>
    </row>
    <row r="49" spans="1:11" ht="132" customHeight="1">
      <c r="A49" s="314">
        <v>92919</v>
      </c>
      <c r="B49" s="312" t="s">
        <v>367</v>
      </c>
      <c r="C49" s="312" t="s">
        <v>1574</v>
      </c>
      <c r="D49" s="312" t="s">
        <v>1560</v>
      </c>
      <c r="E49" s="313" t="s">
        <v>1561</v>
      </c>
      <c r="F49" s="311" t="s">
        <v>18299</v>
      </c>
      <c r="G49" s="311" t="s">
        <v>8474</v>
      </c>
      <c r="H49" s="311" t="s">
        <v>20517</v>
      </c>
      <c r="I49" s="311" t="s">
        <v>17316</v>
      </c>
      <c r="J49" s="311" t="s">
        <v>20518</v>
      </c>
      <c r="K49" s="300">
        <v>48</v>
      </c>
    </row>
    <row r="50" spans="1:11" ht="48" customHeight="1">
      <c r="A50" s="519" t="s">
        <v>3479</v>
      </c>
      <c r="B50" s="312" t="s">
        <v>1501</v>
      </c>
      <c r="C50" s="312" t="s">
        <v>2012</v>
      </c>
      <c r="D50" s="312" t="s">
        <v>1503</v>
      </c>
      <c r="E50" s="313" t="s">
        <v>75</v>
      </c>
      <c r="F50" s="311" t="s">
        <v>4173</v>
      </c>
      <c r="G50" s="311" t="s">
        <v>18315</v>
      </c>
      <c r="H50" s="311" t="s">
        <v>18316</v>
      </c>
      <c r="I50" s="311" t="s">
        <v>4163</v>
      </c>
      <c r="J50" s="311" t="s">
        <v>20519</v>
      </c>
      <c r="K50" s="300">
        <v>49</v>
      </c>
    </row>
    <row r="51" spans="1:11" ht="24" customHeight="1">
      <c r="A51" s="519" t="s">
        <v>3842</v>
      </c>
      <c r="B51" s="312" t="s">
        <v>1501</v>
      </c>
      <c r="C51" s="312" t="s">
        <v>2550</v>
      </c>
      <c r="D51" s="312" t="s">
        <v>1503</v>
      </c>
      <c r="E51" s="313" t="s">
        <v>80</v>
      </c>
      <c r="F51" s="311" t="s">
        <v>4103</v>
      </c>
      <c r="G51" s="311" t="s">
        <v>18317</v>
      </c>
      <c r="H51" s="311" t="s">
        <v>18318</v>
      </c>
      <c r="I51" s="311" t="s">
        <v>4163</v>
      </c>
      <c r="J51" s="311" t="s">
        <v>20520</v>
      </c>
      <c r="K51" s="300">
        <v>50</v>
      </c>
    </row>
    <row r="52" spans="1:11" ht="36" customHeight="1">
      <c r="A52" s="314">
        <v>98458</v>
      </c>
      <c r="B52" s="312" t="s">
        <v>367</v>
      </c>
      <c r="C52" s="312" t="s">
        <v>2976</v>
      </c>
      <c r="D52" s="312" t="s">
        <v>1738</v>
      </c>
      <c r="E52" s="313" t="s">
        <v>78</v>
      </c>
      <c r="F52" s="311" t="s">
        <v>4175</v>
      </c>
      <c r="G52" s="311" t="s">
        <v>20301</v>
      </c>
      <c r="H52" s="311" t="s">
        <v>20521</v>
      </c>
      <c r="I52" s="311" t="s">
        <v>4165</v>
      </c>
      <c r="J52" s="311" t="s">
        <v>10629</v>
      </c>
      <c r="K52" s="300">
        <v>51</v>
      </c>
    </row>
    <row r="53" spans="1:11" ht="24" customHeight="1">
      <c r="A53" s="519" t="s">
        <v>3538</v>
      </c>
      <c r="B53" s="312" t="s">
        <v>1501</v>
      </c>
      <c r="C53" s="312" t="s">
        <v>2135</v>
      </c>
      <c r="D53" s="312" t="s">
        <v>1503</v>
      </c>
      <c r="E53" s="313" t="s">
        <v>80</v>
      </c>
      <c r="F53" s="311" t="s">
        <v>4149</v>
      </c>
      <c r="G53" s="311" t="s">
        <v>20522</v>
      </c>
      <c r="H53" s="311" t="s">
        <v>20523</v>
      </c>
      <c r="I53" s="311" t="s">
        <v>4167</v>
      </c>
      <c r="J53" s="311" t="s">
        <v>13514</v>
      </c>
      <c r="K53" s="300">
        <v>52</v>
      </c>
    </row>
    <row r="54" spans="1:11" ht="48" customHeight="1">
      <c r="A54" s="314">
        <v>92419</v>
      </c>
      <c r="B54" s="312" t="s">
        <v>367</v>
      </c>
      <c r="C54" s="312" t="s">
        <v>2509</v>
      </c>
      <c r="D54" s="312" t="s">
        <v>1560</v>
      </c>
      <c r="E54" s="313" t="s">
        <v>78</v>
      </c>
      <c r="F54" s="311" t="s">
        <v>18319</v>
      </c>
      <c r="G54" s="311" t="s">
        <v>9860</v>
      </c>
      <c r="H54" s="311" t="s">
        <v>18320</v>
      </c>
      <c r="I54" s="311" t="s">
        <v>4168</v>
      </c>
      <c r="J54" s="311" t="s">
        <v>20524</v>
      </c>
      <c r="K54" s="300">
        <v>53</v>
      </c>
    </row>
    <row r="55" spans="1:11" ht="48" customHeight="1">
      <c r="A55" s="314">
        <v>92924</v>
      </c>
      <c r="B55" s="312" t="s">
        <v>367</v>
      </c>
      <c r="C55" s="312" t="s">
        <v>1578</v>
      </c>
      <c r="D55" s="312" t="s">
        <v>1560</v>
      </c>
      <c r="E55" s="313" t="s">
        <v>1561</v>
      </c>
      <c r="F55" s="311" t="s">
        <v>4177</v>
      </c>
      <c r="G55" s="311" t="s">
        <v>11797</v>
      </c>
      <c r="H55" s="311" t="s">
        <v>20525</v>
      </c>
      <c r="I55" s="311" t="s">
        <v>4168</v>
      </c>
      <c r="J55" s="311" t="s">
        <v>20526</v>
      </c>
      <c r="K55" s="300">
        <v>54</v>
      </c>
    </row>
    <row r="56" spans="1:11" ht="48" customHeight="1">
      <c r="A56" s="519" t="s">
        <v>3286</v>
      </c>
      <c r="B56" s="312" t="s">
        <v>1501</v>
      </c>
      <c r="C56" s="312" t="s">
        <v>1766</v>
      </c>
      <c r="D56" s="312" t="s">
        <v>1503</v>
      </c>
      <c r="E56" s="313" t="s">
        <v>78</v>
      </c>
      <c r="F56" s="311" t="s">
        <v>4183</v>
      </c>
      <c r="G56" s="311" t="s">
        <v>18321</v>
      </c>
      <c r="H56" s="311" t="s">
        <v>18322</v>
      </c>
      <c r="I56" s="311" t="s">
        <v>6983</v>
      </c>
      <c r="J56" s="311" t="s">
        <v>20527</v>
      </c>
      <c r="K56" s="300">
        <v>55</v>
      </c>
    </row>
    <row r="57" spans="1:11" ht="24" customHeight="1">
      <c r="A57" s="519" t="s">
        <v>3594</v>
      </c>
      <c r="B57" s="312" t="s">
        <v>1501</v>
      </c>
      <c r="C57" s="312" t="s">
        <v>2192</v>
      </c>
      <c r="D57" s="312" t="s">
        <v>1503</v>
      </c>
      <c r="E57" s="313" t="s">
        <v>1512</v>
      </c>
      <c r="F57" s="311" t="s">
        <v>4095</v>
      </c>
      <c r="G57" s="311" t="s">
        <v>18324</v>
      </c>
      <c r="H57" s="311" t="s">
        <v>18325</v>
      </c>
      <c r="I57" s="311" t="s">
        <v>4176</v>
      </c>
      <c r="J57" s="311" t="s">
        <v>16307</v>
      </c>
      <c r="K57" s="300">
        <v>56</v>
      </c>
    </row>
    <row r="58" spans="1:11" ht="48" customHeight="1">
      <c r="A58" s="519" t="s">
        <v>3811</v>
      </c>
      <c r="B58" s="312" t="s">
        <v>1501</v>
      </c>
      <c r="C58" s="312" t="s">
        <v>2520</v>
      </c>
      <c r="D58" s="312" t="s">
        <v>1503</v>
      </c>
      <c r="E58" s="313" t="s">
        <v>80</v>
      </c>
      <c r="F58" s="311" t="s">
        <v>4180</v>
      </c>
      <c r="G58" s="311" t="s">
        <v>5382</v>
      </c>
      <c r="H58" s="311" t="s">
        <v>18326</v>
      </c>
      <c r="I58" s="311" t="s">
        <v>4176</v>
      </c>
      <c r="J58" s="311" t="s">
        <v>20528</v>
      </c>
      <c r="K58" s="300">
        <v>57</v>
      </c>
    </row>
    <row r="59" spans="1:11" ht="84" customHeight="1">
      <c r="A59" s="519" t="s">
        <v>3779</v>
      </c>
      <c r="B59" s="312" t="s">
        <v>1501</v>
      </c>
      <c r="C59" s="312" t="s">
        <v>2470</v>
      </c>
      <c r="D59" s="312" t="s">
        <v>1503</v>
      </c>
      <c r="E59" s="313" t="s">
        <v>1512</v>
      </c>
      <c r="F59" s="311" t="s">
        <v>4106</v>
      </c>
      <c r="G59" s="311" t="s">
        <v>18327</v>
      </c>
      <c r="H59" s="311" t="s">
        <v>18328</v>
      </c>
      <c r="I59" s="311" t="s">
        <v>17197</v>
      </c>
      <c r="J59" s="311" t="s">
        <v>20529</v>
      </c>
      <c r="K59" s="300">
        <v>58</v>
      </c>
    </row>
    <row r="60" spans="1:11" ht="36" customHeight="1">
      <c r="A60" s="314">
        <v>103672</v>
      </c>
      <c r="B60" s="312" t="s">
        <v>367</v>
      </c>
      <c r="C60" s="312" t="s">
        <v>516</v>
      </c>
      <c r="D60" s="312" t="s">
        <v>1560</v>
      </c>
      <c r="E60" s="313" t="s">
        <v>75</v>
      </c>
      <c r="F60" s="311" t="s">
        <v>18329</v>
      </c>
      <c r="G60" s="311" t="s">
        <v>10478</v>
      </c>
      <c r="H60" s="311" t="s">
        <v>18330</v>
      </c>
      <c r="I60" s="311" t="s">
        <v>4179</v>
      </c>
      <c r="J60" s="311" t="s">
        <v>20530</v>
      </c>
      <c r="K60" s="300">
        <v>59</v>
      </c>
    </row>
    <row r="61" spans="1:11" ht="24" customHeight="1">
      <c r="A61" s="519" t="s">
        <v>3271</v>
      </c>
      <c r="B61" s="312" t="s">
        <v>1501</v>
      </c>
      <c r="C61" s="312" t="s">
        <v>1740</v>
      </c>
      <c r="D61" s="312" t="s">
        <v>1738</v>
      </c>
      <c r="E61" s="313" t="s">
        <v>1507</v>
      </c>
      <c r="F61" s="311" t="s">
        <v>4092</v>
      </c>
      <c r="G61" s="311" t="s">
        <v>20531</v>
      </c>
      <c r="H61" s="311" t="s">
        <v>20531</v>
      </c>
      <c r="I61" s="311" t="s">
        <v>4181</v>
      </c>
      <c r="J61" s="311" t="s">
        <v>20532</v>
      </c>
      <c r="K61" s="300">
        <v>60</v>
      </c>
    </row>
    <row r="62" spans="1:11" ht="48" customHeight="1">
      <c r="A62" s="314">
        <v>4011351</v>
      </c>
      <c r="B62" s="312" t="s">
        <v>1530</v>
      </c>
      <c r="C62" s="312" t="s">
        <v>2298</v>
      </c>
      <c r="D62" s="312" t="s">
        <v>382</v>
      </c>
      <c r="E62" s="313" t="s">
        <v>78</v>
      </c>
      <c r="F62" s="311" t="s">
        <v>4190</v>
      </c>
      <c r="G62" s="311" t="s">
        <v>20533</v>
      </c>
      <c r="H62" s="311" t="s">
        <v>20534</v>
      </c>
      <c r="I62" s="311" t="s">
        <v>4181</v>
      </c>
      <c r="J62" s="311" t="s">
        <v>20535</v>
      </c>
      <c r="K62" s="300">
        <v>61</v>
      </c>
    </row>
    <row r="63" spans="1:11" ht="60" customHeight="1">
      <c r="A63" s="519" t="s">
        <v>3509</v>
      </c>
      <c r="B63" s="312" t="s">
        <v>1501</v>
      </c>
      <c r="C63" s="312" t="s">
        <v>2093</v>
      </c>
      <c r="D63" s="312" t="s">
        <v>1503</v>
      </c>
      <c r="E63" s="313" t="s">
        <v>1512</v>
      </c>
      <c r="F63" s="311" t="s">
        <v>4092</v>
      </c>
      <c r="G63" s="311" t="s">
        <v>18331</v>
      </c>
      <c r="H63" s="311" t="s">
        <v>18331</v>
      </c>
      <c r="I63" s="311" t="s">
        <v>4181</v>
      </c>
      <c r="J63" s="311" t="s">
        <v>20536</v>
      </c>
      <c r="K63" s="300">
        <v>62</v>
      </c>
    </row>
    <row r="64" spans="1:11" ht="36" customHeight="1">
      <c r="A64" s="314">
        <v>96557</v>
      </c>
      <c r="B64" s="312" t="s">
        <v>367</v>
      </c>
      <c r="C64" s="312" t="s">
        <v>514</v>
      </c>
      <c r="D64" s="312" t="s">
        <v>1560</v>
      </c>
      <c r="E64" s="313" t="s">
        <v>75</v>
      </c>
      <c r="F64" s="311" t="s">
        <v>4192</v>
      </c>
      <c r="G64" s="311" t="s">
        <v>10418</v>
      </c>
      <c r="H64" s="311" t="s">
        <v>18332</v>
      </c>
      <c r="I64" s="311" t="s">
        <v>4181</v>
      </c>
      <c r="J64" s="311" t="s">
        <v>9522</v>
      </c>
      <c r="K64" s="300">
        <v>63</v>
      </c>
    </row>
    <row r="65" spans="1:11" ht="24" customHeight="1">
      <c r="A65" s="314">
        <v>96547</v>
      </c>
      <c r="B65" s="312" t="s">
        <v>367</v>
      </c>
      <c r="C65" s="312" t="s">
        <v>1563</v>
      </c>
      <c r="D65" s="312" t="s">
        <v>1560</v>
      </c>
      <c r="E65" s="313" t="s">
        <v>1561</v>
      </c>
      <c r="F65" s="311" t="s">
        <v>4193</v>
      </c>
      <c r="G65" s="311" t="s">
        <v>5090</v>
      </c>
      <c r="H65" s="311" t="s">
        <v>20537</v>
      </c>
      <c r="I65" s="311" t="s">
        <v>4185</v>
      </c>
      <c r="J65" s="311" t="s">
        <v>20538</v>
      </c>
      <c r="K65" s="300">
        <v>64</v>
      </c>
    </row>
    <row r="66" spans="1:11" ht="96" customHeight="1">
      <c r="A66" s="314">
        <v>92760</v>
      </c>
      <c r="B66" s="312" t="s">
        <v>367</v>
      </c>
      <c r="C66" s="312" t="s">
        <v>1594</v>
      </c>
      <c r="D66" s="312" t="s">
        <v>1560</v>
      </c>
      <c r="E66" s="313" t="s">
        <v>1561</v>
      </c>
      <c r="F66" s="311" t="s">
        <v>18323</v>
      </c>
      <c r="G66" s="311" t="s">
        <v>5645</v>
      </c>
      <c r="H66" s="311" t="s">
        <v>20539</v>
      </c>
      <c r="I66" s="311" t="s">
        <v>4185</v>
      </c>
      <c r="J66" s="311" t="s">
        <v>20540</v>
      </c>
      <c r="K66" s="300">
        <v>65</v>
      </c>
    </row>
    <row r="67" spans="1:11" ht="36" customHeight="1">
      <c r="A67" s="314">
        <v>92763</v>
      </c>
      <c r="B67" s="312" t="s">
        <v>367</v>
      </c>
      <c r="C67" s="312" t="s">
        <v>1590</v>
      </c>
      <c r="D67" s="312" t="s">
        <v>1560</v>
      </c>
      <c r="E67" s="313" t="s">
        <v>1561</v>
      </c>
      <c r="F67" s="311" t="s">
        <v>4198</v>
      </c>
      <c r="G67" s="311" t="s">
        <v>10285</v>
      </c>
      <c r="H67" s="311" t="s">
        <v>20541</v>
      </c>
      <c r="I67" s="311" t="s">
        <v>4187</v>
      </c>
      <c r="J67" s="311" t="s">
        <v>20542</v>
      </c>
      <c r="K67" s="300">
        <v>66</v>
      </c>
    </row>
    <row r="68" spans="1:11" ht="144" customHeight="1">
      <c r="A68" s="314">
        <v>101167</v>
      </c>
      <c r="B68" s="312" t="s">
        <v>367</v>
      </c>
      <c r="C68" s="312" t="s">
        <v>4116</v>
      </c>
      <c r="D68" s="312" t="s">
        <v>1904</v>
      </c>
      <c r="E68" s="313" t="s">
        <v>78</v>
      </c>
      <c r="F68" s="311" t="s">
        <v>18333</v>
      </c>
      <c r="G68" s="311" t="s">
        <v>20543</v>
      </c>
      <c r="H68" s="311" t="s">
        <v>20544</v>
      </c>
      <c r="I68" s="311" t="s">
        <v>4189</v>
      </c>
      <c r="J68" s="311" t="s">
        <v>20545</v>
      </c>
      <c r="K68" s="300">
        <v>67</v>
      </c>
    </row>
    <row r="69" spans="1:11" ht="24" customHeight="1">
      <c r="A69" s="519" t="s">
        <v>3606</v>
      </c>
      <c r="B69" s="312" t="s">
        <v>1501</v>
      </c>
      <c r="C69" s="312" t="s">
        <v>2204</v>
      </c>
      <c r="D69" s="312" t="s">
        <v>1503</v>
      </c>
      <c r="E69" s="313" t="s">
        <v>1512</v>
      </c>
      <c r="F69" s="311" t="s">
        <v>4095</v>
      </c>
      <c r="G69" s="311" t="s">
        <v>18334</v>
      </c>
      <c r="H69" s="311" t="s">
        <v>18335</v>
      </c>
      <c r="I69" s="311" t="s">
        <v>4189</v>
      </c>
      <c r="J69" s="311" t="s">
        <v>20546</v>
      </c>
      <c r="K69" s="300">
        <v>68</v>
      </c>
    </row>
    <row r="70" spans="1:11" ht="36" customHeight="1">
      <c r="A70" s="314">
        <v>1207714</v>
      </c>
      <c r="B70" s="312" t="s">
        <v>1530</v>
      </c>
      <c r="C70" s="312" t="s">
        <v>1790</v>
      </c>
      <c r="D70" s="312" t="s">
        <v>382</v>
      </c>
      <c r="E70" s="313" t="s">
        <v>75</v>
      </c>
      <c r="F70" s="311" t="s">
        <v>4206</v>
      </c>
      <c r="G70" s="311" t="s">
        <v>20547</v>
      </c>
      <c r="H70" s="311" t="s">
        <v>20548</v>
      </c>
      <c r="I70" s="311" t="s">
        <v>4189</v>
      </c>
      <c r="J70" s="311" t="s">
        <v>20549</v>
      </c>
      <c r="K70" s="300">
        <v>69</v>
      </c>
    </row>
    <row r="71" spans="1:11" ht="24" customHeight="1">
      <c r="A71" s="519" t="s">
        <v>3583</v>
      </c>
      <c r="B71" s="312" t="s">
        <v>1501</v>
      </c>
      <c r="C71" s="312" t="s">
        <v>2180</v>
      </c>
      <c r="D71" s="312" t="s">
        <v>1503</v>
      </c>
      <c r="E71" s="313" t="s">
        <v>1512</v>
      </c>
      <c r="F71" s="311" t="s">
        <v>4092</v>
      </c>
      <c r="G71" s="311" t="s">
        <v>18336</v>
      </c>
      <c r="H71" s="311" t="s">
        <v>18336</v>
      </c>
      <c r="I71" s="311" t="s">
        <v>4189</v>
      </c>
      <c r="J71" s="311" t="s">
        <v>20550</v>
      </c>
      <c r="K71" s="300">
        <v>70</v>
      </c>
    </row>
    <row r="72" spans="1:11" ht="36" customHeight="1">
      <c r="A72" s="519" t="s">
        <v>20408</v>
      </c>
      <c r="B72" s="312" t="s">
        <v>1501</v>
      </c>
      <c r="C72" s="312" t="s">
        <v>18337</v>
      </c>
      <c r="D72" s="312" t="s">
        <v>1503</v>
      </c>
      <c r="E72" s="313" t="s">
        <v>1704</v>
      </c>
      <c r="F72" s="311" t="s">
        <v>18338</v>
      </c>
      <c r="G72" s="311" t="s">
        <v>18339</v>
      </c>
      <c r="H72" s="311" t="s">
        <v>18340</v>
      </c>
      <c r="I72" s="311" t="s">
        <v>4189</v>
      </c>
      <c r="J72" s="311" t="s">
        <v>20551</v>
      </c>
      <c r="K72" s="300">
        <v>71</v>
      </c>
    </row>
    <row r="73" spans="1:11" ht="36" customHeight="1">
      <c r="A73" s="314">
        <v>6817849</v>
      </c>
      <c r="B73" s="312" t="s">
        <v>1530</v>
      </c>
      <c r="C73" s="312" t="s">
        <v>1842</v>
      </c>
      <c r="D73" s="312" t="s">
        <v>382</v>
      </c>
      <c r="E73" s="313" t="s">
        <v>80</v>
      </c>
      <c r="F73" s="311" t="s">
        <v>4195</v>
      </c>
      <c r="G73" s="311" t="s">
        <v>20552</v>
      </c>
      <c r="H73" s="311" t="s">
        <v>20553</v>
      </c>
      <c r="I73" s="311" t="s">
        <v>4189</v>
      </c>
      <c r="J73" s="311" t="s">
        <v>20554</v>
      </c>
      <c r="K73" s="300">
        <v>72</v>
      </c>
    </row>
    <row r="74" spans="1:11" ht="24" customHeight="1">
      <c r="A74" s="314">
        <v>92764</v>
      </c>
      <c r="B74" s="312" t="s">
        <v>367</v>
      </c>
      <c r="C74" s="312" t="s">
        <v>1591</v>
      </c>
      <c r="D74" s="312" t="s">
        <v>1560</v>
      </c>
      <c r="E74" s="313" t="s">
        <v>1561</v>
      </c>
      <c r="F74" s="311" t="s">
        <v>4211</v>
      </c>
      <c r="G74" s="311" t="s">
        <v>15388</v>
      </c>
      <c r="H74" s="311" t="s">
        <v>20555</v>
      </c>
      <c r="I74" s="311" t="s">
        <v>7426</v>
      </c>
      <c r="J74" s="311" t="s">
        <v>12201</v>
      </c>
      <c r="K74" s="300">
        <v>73</v>
      </c>
    </row>
    <row r="75" spans="1:11" ht="48" customHeight="1">
      <c r="A75" s="519" t="s">
        <v>3181</v>
      </c>
      <c r="B75" s="312" t="s">
        <v>1501</v>
      </c>
      <c r="C75" s="312" t="s">
        <v>1652</v>
      </c>
      <c r="D75" s="312" t="s">
        <v>1537</v>
      </c>
      <c r="E75" s="313" t="s">
        <v>75</v>
      </c>
      <c r="F75" s="311" t="s">
        <v>4214</v>
      </c>
      <c r="G75" s="311" t="s">
        <v>14711</v>
      </c>
      <c r="H75" s="311" t="s">
        <v>18341</v>
      </c>
      <c r="I75" s="311" t="s">
        <v>4191</v>
      </c>
      <c r="J75" s="311" t="s">
        <v>16309</v>
      </c>
      <c r="K75" s="300">
        <v>74</v>
      </c>
    </row>
    <row r="76" spans="1:11" ht="36" customHeight="1">
      <c r="A76" s="519" t="s">
        <v>3353</v>
      </c>
      <c r="B76" s="312" t="s">
        <v>1501</v>
      </c>
      <c r="C76" s="312" t="s">
        <v>1843</v>
      </c>
      <c r="D76" s="312" t="s">
        <v>1537</v>
      </c>
      <c r="E76" s="313" t="s">
        <v>80</v>
      </c>
      <c r="F76" s="311" t="s">
        <v>4207</v>
      </c>
      <c r="G76" s="311" t="s">
        <v>20556</v>
      </c>
      <c r="H76" s="311" t="s">
        <v>20557</v>
      </c>
      <c r="I76" s="311" t="s">
        <v>4191</v>
      </c>
      <c r="J76" s="311" t="s">
        <v>20558</v>
      </c>
      <c r="K76" s="300">
        <v>75</v>
      </c>
    </row>
    <row r="77" spans="1:11" ht="48" customHeight="1">
      <c r="A77" s="519" t="s">
        <v>20409</v>
      </c>
      <c r="B77" s="312" t="s">
        <v>1501</v>
      </c>
      <c r="C77" s="312" t="s">
        <v>18342</v>
      </c>
      <c r="D77" s="312" t="s">
        <v>1620</v>
      </c>
      <c r="E77" s="313" t="s">
        <v>18258</v>
      </c>
      <c r="F77" s="311" t="s">
        <v>18343</v>
      </c>
      <c r="G77" s="311" t="s">
        <v>5517</v>
      </c>
      <c r="H77" s="311" t="s">
        <v>18344</v>
      </c>
      <c r="I77" s="311" t="s">
        <v>4191</v>
      </c>
      <c r="J77" s="311" t="s">
        <v>20559</v>
      </c>
      <c r="K77" s="300">
        <v>76</v>
      </c>
    </row>
    <row r="78" spans="1:11" ht="24" customHeight="1">
      <c r="A78" s="519" t="s">
        <v>3191</v>
      </c>
      <c r="B78" s="312" t="s">
        <v>1501</v>
      </c>
      <c r="C78" s="312" t="s">
        <v>1662</v>
      </c>
      <c r="D78" s="312" t="s">
        <v>1537</v>
      </c>
      <c r="E78" s="313" t="s">
        <v>80</v>
      </c>
      <c r="F78" s="311" t="s">
        <v>4209</v>
      </c>
      <c r="G78" s="311" t="s">
        <v>18345</v>
      </c>
      <c r="H78" s="311" t="s">
        <v>18346</v>
      </c>
      <c r="I78" s="311" t="s">
        <v>4196</v>
      </c>
      <c r="J78" s="311" t="s">
        <v>20560</v>
      </c>
      <c r="K78" s="300">
        <v>77</v>
      </c>
    </row>
    <row r="79" spans="1:11" ht="84" customHeight="1">
      <c r="A79" s="519" t="s">
        <v>20410</v>
      </c>
      <c r="B79" s="312" t="s">
        <v>1501</v>
      </c>
      <c r="C79" s="312" t="s">
        <v>18347</v>
      </c>
      <c r="D79" s="312" t="s">
        <v>1537</v>
      </c>
      <c r="E79" s="313" t="s">
        <v>1512</v>
      </c>
      <c r="F79" s="311" t="s">
        <v>4106</v>
      </c>
      <c r="G79" s="311" t="s">
        <v>18348</v>
      </c>
      <c r="H79" s="311" t="s">
        <v>18349</v>
      </c>
      <c r="I79" s="311" t="s">
        <v>4196</v>
      </c>
      <c r="J79" s="311" t="s">
        <v>20561</v>
      </c>
      <c r="K79" s="300">
        <v>78</v>
      </c>
    </row>
    <row r="80" spans="1:11" ht="24" customHeight="1">
      <c r="A80" s="519" t="s">
        <v>3354</v>
      </c>
      <c r="B80" s="312" t="s">
        <v>1501</v>
      </c>
      <c r="C80" s="312" t="s">
        <v>1845</v>
      </c>
      <c r="D80" s="312" t="s">
        <v>1537</v>
      </c>
      <c r="E80" s="313" t="s">
        <v>80</v>
      </c>
      <c r="F80" s="311" t="s">
        <v>4217</v>
      </c>
      <c r="G80" s="311" t="s">
        <v>20562</v>
      </c>
      <c r="H80" s="311" t="s">
        <v>20563</v>
      </c>
      <c r="I80" s="311" t="s">
        <v>4201</v>
      </c>
      <c r="J80" s="311" t="s">
        <v>18351</v>
      </c>
      <c r="K80" s="300">
        <v>79</v>
      </c>
    </row>
    <row r="81" spans="1:11" ht="60" customHeight="1">
      <c r="A81" s="314">
        <v>96974</v>
      </c>
      <c r="B81" s="312" t="s">
        <v>367</v>
      </c>
      <c r="C81" s="312" t="s">
        <v>1836</v>
      </c>
      <c r="D81" s="312" t="s">
        <v>1677</v>
      </c>
      <c r="E81" s="313" t="s">
        <v>1616</v>
      </c>
      <c r="F81" s="311" t="s">
        <v>18353</v>
      </c>
      <c r="G81" s="311" t="s">
        <v>6341</v>
      </c>
      <c r="H81" s="311" t="s">
        <v>18354</v>
      </c>
      <c r="I81" s="311" t="s">
        <v>4208</v>
      </c>
      <c r="J81" s="311" t="s">
        <v>20564</v>
      </c>
      <c r="K81" s="300">
        <v>80</v>
      </c>
    </row>
    <row r="82" spans="1:11" ht="24" customHeight="1">
      <c r="A82" s="519" t="s">
        <v>3595</v>
      </c>
      <c r="B82" s="312" t="s">
        <v>1501</v>
      </c>
      <c r="C82" s="312" t="s">
        <v>2193</v>
      </c>
      <c r="D82" s="312" t="s">
        <v>1503</v>
      </c>
      <c r="E82" s="313" t="s">
        <v>1512</v>
      </c>
      <c r="F82" s="311" t="s">
        <v>4106</v>
      </c>
      <c r="G82" s="311" t="s">
        <v>18355</v>
      </c>
      <c r="H82" s="311" t="s">
        <v>18356</v>
      </c>
      <c r="I82" s="311" t="s">
        <v>4208</v>
      </c>
      <c r="J82" s="311" t="s">
        <v>18352</v>
      </c>
      <c r="K82" s="300">
        <v>81</v>
      </c>
    </row>
    <row r="83" spans="1:11" ht="36" customHeight="1">
      <c r="A83" s="519" t="s">
        <v>5649</v>
      </c>
      <c r="B83" s="312" t="s">
        <v>1501</v>
      </c>
      <c r="C83" s="312" t="s">
        <v>2853</v>
      </c>
      <c r="D83" s="312" t="s">
        <v>1503</v>
      </c>
      <c r="E83" s="313" t="s">
        <v>1704</v>
      </c>
      <c r="F83" s="311" t="s">
        <v>4092</v>
      </c>
      <c r="G83" s="311" t="s">
        <v>4232</v>
      </c>
      <c r="H83" s="311" t="s">
        <v>4232</v>
      </c>
      <c r="I83" s="311" t="s">
        <v>4216</v>
      </c>
      <c r="J83" s="311" t="s">
        <v>20565</v>
      </c>
      <c r="K83" s="300">
        <v>82</v>
      </c>
    </row>
    <row r="84" spans="1:11" ht="48" customHeight="1">
      <c r="A84" s="519" t="s">
        <v>3565</v>
      </c>
      <c r="B84" s="312" t="s">
        <v>1501</v>
      </c>
      <c r="C84" s="312" t="s">
        <v>2162</v>
      </c>
      <c r="D84" s="312" t="s">
        <v>1503</v>
      </c>
      <c r="E84" s="313" t="s">
        <v>80</v>
      </c>
      <c r="F84" s="311" t="s">
        <v>4222</v>
      </c>
      <c r="G84" s="311" t="s">
        <v>18358</v>
      </c>
      <c r="H84" s="311" t="s">
        <v>18359</v>
      </c>
      <c r="I84" s="311" t="s">
        <v>4216</v>
      </c>
      <c r="J84" s="311" t="s">
        <v>18357</v>
      </c>
      <c r="K84" s="300">
        <v>83</v>
      </c>
    </row>
    <row r="85" spans="1:11" ht="48" customHeight="1">
      <c r="A85" s="519" t="s">
        <v>3789</v>
      </c>
      <c r="B85" s="312" t="s">
        <v>1501</v>
      </c>
      <c r="C85" s="312" t="s">
        <v>2481</v>
      </c>
      <c r="D85" s="312" t="s">
        <v>1503</v>
      </c>
      <c r="E85" s="313" t="s">
        <v>1512</v>
      </c>
      <c r="F85" s="311" t="s">
        <v>4130</v>
      </c>
      <c r="G85" s="311" t="s">
        <v>18360</v>
      </c>
      <c r="H85" s="311" t="s">
        <v>18361</v>
      </c>
      <c r="I85" s="311" t="s">
        <v>4216</v>
      </c>
      <c r="J85" s="311" t="s">
        <v>20566</v>
      </c>
      <c r="K85" s="300">
        <v>84</v>
      </c>
    </row>
    <row r="86" spans="1:11" ht="36" customHeight="1">
      <c r="A86" s="314">
        <v>98504</v>
      </c>
      <c r="B86" s="312" t="s">
        <v>367</v>
      </c>
      <c r="C86" s="312" t="s">
        <v>2612</v>
      </c>
      <c r="D86" s="312" t="s">
        <v>1537</v>
      </c>
      <c r="E86" s="313" t="s">
        <v>78</v>
      </c>
      <c r="F86" s="311" t="s">
        <v>4223</v>
      </c>
      <c r="G86" s="311" t="s">
        <v>10819</v>
      </c>
      <c r="H86" s="311" t="s">
        <v>18362</v>
      </c>
      <c r="I86" s="311" t="s">
        <v>4216</v>
      </c>
      <c r="J86" s="311" t="s">
        <v>5613</v>
      </c>
      <c r="K86" s="300">
        <v>85</v>
      </c>
    </row>
    <row r="87" spans="1:11" ht="24" customHeight="1">
      <c r="A87" s="314">
        <v>4815671</v>
      </c>
      <c r="B87" s="312" t="s">
        <v>1530</v>
      </c>
      <c r="C87" s="312" t="s">
        <v>2881</v>
      </c>
      <c r="D87" s="312" t="s">
        <v>382</v>
      </c>
      <c r="E87" s="313" t="s">
        <v>75</v>
      </c>
      <c r="F87" s="311" t="s">
        <v>18363</v>
      </c>
      <c r="G87" s="311" t="s">
        <v>10745</v>
      </c>
      <c r="H87" s="311" t="s">
        <v>18364</v>
      </c>
      <c r="I87" s="311" t="s">
        <v>4218</v>
      </c>
      <c r="J87" s="311" t="s">
        <v>20567</v>
      </c>
      <c r="K87" s="300">
        <v>86</v>
      </c>
    </row>
    <row r="88" spans="1:11" ht="24" customHeight="1">
      <c r="A88" s="519" t="s">
        <v>3805</v>
      </c>
      <c r="B88" s="312" t="s">
        <v>1501</v>
      </c>
      <c r="C88" s="312" t="s">
        <v>2514</v>
      </c>
      <c r="D88" s="312" t="s">
        <v>1503</v>
      </c>
      <c r="E88" s="313" t="s">
        <v>80</v>
      </c>
      <c r="F88" s="311" t="s">
        <v>4149</v>
      </c>
      <c r="G88" s="311" t="s">
        <v>20568</v>
      </c>
      <c r="H88" s="311" t="s">
        <v>20569</v>
      </c>
      <c r="I88" s="311" t="s">
        <v>4218</v>
      </c>
      <c r="J88" s="311" t="s">
        <v>20570</v>
      </c>
      <c r="K88" s="300">
        <v>87</v>
      </c>
    </row>
    <row r="89" spans="1:11" ht="36" customHeight="1">
      <c r="A89" s="519" t="s">
        <v>3311</v>
      </c>
      <c r="B89" s="312" t="s">
        <v>1501</v>
      </c>
      <c r="C89" s="312" t="s">
        <v>523</v>
      </c>
      <c r="D89" s="312" t="s">
        <v>1503</v>
      </c>
      <c r="E89" s="313" t="s">
        <v>75</v>
      </c>
      <c r="F89" s="311" t="s">
        <v>4224</v>
      </c>
      <c r="G89" s="311" t="s">
        <v>18365</v>
      </c>
      <c r="H89" s="311" t="s">
        <v>18366</v>
      </c>
      <c r="I89" s="311" t="s">
        <v>4218</v>
      </c>
      <c r="J89" s="311" t="s">
        <v>7524</v>
      </c>
      <c r="K89" s="300">
        <v>88</v>
      </c>
    </row>
    <row r="90" spans="1:11" ht="24" customHeight="1">
      <c r="A90" s="519" t="s">
        <v>20411</v>
      </c>
      <c r="B90" s="312" t="s">
        <v>1501</v>
      </c>
      <c r="C90" s="312" t="s">
        <v>18368</v>
      </c>
      <c r="D90" s="312" t="s">
        <v>1620</v>
      </c>
      <c r="E90" s="313" t="s">
        <v>18258</v>
      </c>
      <c r="F90" s="311" t="s">
        <v>18369</v>
      </c>
      <c r="G90" s="311" t="s">
        <v>9723</v>
      </c>
      <c r="H90" s="311" t="s">
        <v>18370</v>
      </c>
      <c r="I90" s="311" t="s">
        <v>4220</v>
      </c>
      <c r="J90" s="311" t="s">
        <v>20571</v>
      </c>
      <c r="K90" s="300">
        <v>89</v>
      </c>
    </row>
    <row r="91" spans="1:11" ht="36" customHeight="1">
      <c r="A91" s="519" t="s">
        <v>4053</v>
      </c>
      <c r="B91" s="312" t="s">
        <v>1501</v>
      </c>
      <c r="C91" s="312" t="s">
        <v>3089</v>
      </c>
      <c r="D91" s="312" t="s">
        <v>1503</v>
      </c>
      <c r="E91" s="313" t="s">
        <v>80</v>
      </c>
      <c r="F91" s="311" t="s">
        <v>4226</v>
      </c>
      <c r="G91" s="311" t="s">
        <v>18371</v>
      </c>
      <c r="H91" s="311" t="s">
        <v>18372</v>
      </c>
      <c r="I91" s="311" t="s">
        <v>4220</v>
      </c>
      <c r="J91" s="311" t="s">
        <v>20572</v>
      </c>
      <c r="K91" s="300">
        <v>90</v>
      </c>
    </row>
    <row r="92" spans="1:11" ht="36" customHeight="1">
      <c r="A92" s="519" t="s">
        <v>3622</v>
      </c>
      <c r="B92" s="312" t="s">
        <v>1501</v>
      </c>
      <c r="C92" s="312" t="s">
        <v>2217</v>
      </c>
      <c r="D92" s="312" t="s">
        <v>1537</v>
      </c>
      <c r="E92" s="313" t="s">
        <v>1512</v>
      </c>
      <c r="F92" s="311" t="s">
        <v>4130</v>
      </c>
      <c r="G92" s="311" t="s">
        <v>18373</v>
      </c>
      <c r="H92" s="311" t="s">
        <v>18374</v>
      </c>
      <c r="I92" s="311" t="s">
        <v>4220</v>
      </c>
      <c r="J92" s="311" t="s">
        <v>4838</v>
      </c>
      <c r="K92" s="300">
        <v>91</v>
      </c>
    </row>
    <row r="93" spans="1:11" ht="36" customHeight="1">
      <c r="A93" s="314">
        <v>92916</v>
      </c>
      <c r="B93" s="312" t="s">
        <v>367</v>
      </c>
      <c r="C93" s="312" t="s">
        <v>1579</v>
      </c>
      <c r="D93" s="312" t="s">
        <v>1560</v>
      </c>
      <c r="E93" s="313" t="s">
        <v>1561</v>
      </c>
      <c r="F93" s="311" t="s">
        <v>18350</v>
      </c>
      <c r="G93" s="311" t="s">
        <v>15137</v>
      </c>
      <c r="H93" s="311" t="s">
        <v>20573</v>
      </c>
      <c r="I93" s="311" t="s">
        <v>4220</v>
      </c>
      <c r="J93" s="311" t="s">
        <v>20574</v>
      </c>
      <c r="K93" s="300">
        <v>92</v>
      </c>
    </row>
    <row r="94" spans="1:11" ht="24" customHeight="1">
      <c r="A94" s="519" t="s">
        <v>5658</v>
      </c>
      <c r="B94" s="312" t="s">
        <v>1501</v>
      </c>
      <c r="C94" s="312" t="s">
        <v>18375</v>
      </c>
      <c r="D94" s="312" t="s">
        <v>1537</v>
      </c>
      <c r="E94" s="313" t="s">
        <v>75</v>
      </c>
      <c r="F94" s="311" t="s">
        <v>18376</v>
      </c>
      <c r="G94" s="311" t="s">
        <v>20575</v>
      </c>
      <c r="H94" s="311" t="s">
        <v>20576</v>
      </c>
      <c r="I94" s="311" t="s">
        <v>4220</v>
      </c>
      <c r="J94" s="311" t="s">
        <v>20577</v>
      </c>
      <c r="K94" s="300">
        <v>93</v>
      </c>
    </row>
    <row r="95" spans="1:11" ht="24" customHeight="1">
      <c r="A95" s="519" t="s">
        <v>3551</v>
      </c>
      <c r="B95" s="312" t="s">
        <v>1501</v>
      </c>
      <c r="C95" s="312" t="s">
        <v>2148</v>
      </c>
      <c r="D95" s="312" t="s">
        <v>1537</v>
      </c>
      <c r="E95" s="313" t="s">
        <v>75</v>
      </c>
      <c r="F95" s="311" t="s">
        <v>4230</v>
      </c>
      <c r="G95" s="311" t="s">
        <v>18377</v>
      </c>
      <c r="H95" s="311" t="s">
        <v>18378</v>
      </c>
      <c r="I95" s="311" t="s">
        <v>4221</v>
      </c>
      <c r="J95" s="311" t="s">
        <v>4210</v>
      </c>
      <c r="K95" s="300">
        <v>94</v>
      </c>
    </row>
    <row r="96" spans="1:11" ht="24" customHeight="1">
      <c r="A96" s="519" t="s">
        <v>3503</v>
      </c>
      <c r="B96" s="312" t="s">
        <v>1501</v>
      </c>
      <c r="C96" s="312" t="s">
        <v>2075</v>
      </c>
      <c r="D96" s="312" t="s">
        <v>1503</v>
      </c>
      <c r="E96" s="313" t="s">
        <v>1616</v>
      </c>
      <c r="F96" s="311" t="s">
        <v>4228</v>
      </c>
      <c r="G96" s="311" t="s">
        <v>5545</v>
      </c>
      <c r="H96" s="311" t="s">
        <v>18379</v>
      </c>
      <c r="I96" s="311" t="s">
        <v>4221</v>
      </c>
      <c r="J96" s="311" t="s">
        <v>20578</v>
      </c>
      <c r="K96" s="300">
        <v>95</v>
      </c>
    </row>
    <row r="97" spans="1:11" ht="24" customHeight="1">
      <c r="A97" s="314">
        <v>92771</v>
      </c>
      <c r="B97" s="312" t="s">
        <v>367</v>
      </c>
      <c r="C97" s="312" t="s">
        <v>1582</v>
      </c>
      <c r="D97" s="312" t="s">
        <v>1560</v>
      </c>
      <c r="E97" s="313" t="s">
        <v>1561</v>
      </c>
      <c r="F97" s="311" t="s">
        <v>4234</v>
      </c>
      <c r="G97" s="311" t="s">
        <v>4361</v>
      </c>
      <c r="H97" s="311" t="s">
        <v>20579</v>
      </c>
      <c r="I97" s="311" t="s">
        <v>4225</v>
      </c>
      <c r="J97" s="311" t="s">
        <v>20580</v>
      </c>
      <c r="K97" s="300">
        <v>96</v>
      </c>
    </row>
    <row r="98" spans="1:11" ht="24" customHeight="1">
      <c r="A98" s="314">
        <v>804033</v>
      </c>
      <c r="B98" s="312" t="s">
        <v>1530</v>
      </c>
      <c r="C98" s="312" t="s">
        <v>1850</v>
      </c>
      <c r="D98" s="312" t="s">
        <v>382</v>
      </c>
      <c r="E98" s="313" t="s">
        <v>80</v>
      </c>
      <c r="F98" s="311" t="s">
        <v>4238</v>
      </c>
      <c r="G98" s="311" t="s">
        <v>20581</v>
      </c>
      <c r="H98" s="311" t="s">
        <v>20582</v>
      </c>
      <c r="I98" s="311" t="s">
        <v>4225</v>
      </c>
      <c r="J98" s="311" t="s">
        <v>18380</v>
      </c>
      <c r="K98" s="300">
        <v>97</v>
      </c>
    </row>
    <row r="99" spans="1:11" ht="36" customHeight="1">
      <c r="A99" s="314">
        <v>94991</v>
      </c>
      <c r="B99" s="312" t="s">
        <v>367</v>
      </c>
      <c r="C99" s="312" t="s">
        <v>2090</v>
      </c>
      <c r="D99" s="312" t="s">
        <v>1832</v>
      </c>
      <c r="E99" s="313" t="s">
        <v>75</v>
      </c>
      <c r="F99" s="311" t="s">
        <v>4237</v>
      </c>
      <c r="G99" s="311" t="s">
        <v>16244</v>
      </c>
      <c r="H99" s="311" t="s">
        <v>18383</v>
      </c>
      <c r="I99" s="311" t="s">
        <v>4225</v>
      </c>
      <c r="J99" s="311" t="s">
        <v>18382</v>
      </c>
      <c r="K99" s="300">
        <v>98</v>
      </c>
    </row>
    <row r="100" spans="1:11" ht="36" customHeight="1">
      <c r="A100" s="519" t="s">
        <v>3194</v>
      </c>
      <c r="B100" s="312" t="s">
        <v>1501</v>
      </c>
      <c r="C100" s="312" t="s">
        <v>1665</v>
      </c>
      <c r="D100" s="312" t="s">
        <v>1537</v>
      </c>
      <c r="E100" s="313" t="s">
        <v>80</v>
      </c>
      <c r="F100" s="311" t="s">
        <v>4233</v>
      </c>
      <c r="G100" s="311" t="s">
        <v>18384</v>
      </c>
      <c r="H100" s="311" t="s">
        <v>18385</v>
      </c>
      <c r="I100" s="311" t="s">
        <v>4227</v>
      </c>
      <c r="J100" s="311" t="s">
        <v>20583</v>
      </c>
      <c r="K100" s="300">
        <v>99</v>
      </c>
    </row>
    <row r="101" spans="1:11" ht="36" customHeight="1">
      <c r="A101" s="519" t="s">
        <v>20412</v>
      </c>
      <c r="B101" s="312" t="s">
        <v>1501</v>
      </c>
      <c r="C101" s="312" t="s">
        <v>18386</v>
      </c>
      <c r="D101" s="312" t="s">
        <v>1620</v>
      </c>
      <c r="E101" s="313" t="s">
        <v>18258</v>
      </c>
      <c r="F101" s="311" t="s">
        <v>18387</v>
      </c>
      <c r="G101" s="311" t="s">
        <v>10767</v>
      </c>
      <c r="H101" s="311" t="s">
        <v>18388</v>
      </c>
      <c r="I101" s="311" t="s">
        <v>4227</v>
      </c>
      <c r="J101" s="311" t="s">
        <v>20584</v>
      </c>
      <c r="K101" s="300">
        <v>100</v>
      </c>
    </row>
    <row r="102" spans="1:11" ht="24" customHeight="1">
      <c r="A102" s="314">
        <v>92772</v>
      </c>
      <c r="B102" s="312" t="s">
        <v>367</v>
      </c>
      <c r="C102" s="312" t="s">
        <v>1583</v>
      </c>
      <c r="D102" s="312" t="s">
        <v>1560</v>
      </c>
      <c r="E102" s="313" t="s">
        <v>1561</v>
      </c>
      <c r="F102" s="311" t="s">
        <v>4241</v>
      </c>
      <c r="G102" s="311" t="s">
        <v>20585</v>
      </c>
      <c r="H102" s="311" t="s">
        <v>20586</v>
      </c>
      <c r="I102" s="311" t="s">
        <v>4227</v>
      </c>
      <c r="J102" s="311" t="s">
        <v>20587</v>
      </c>
      <c r="K102" s="300">
        <v>101</v>
      </c>
    </row>
    <row r="103" spans="1:11" ht="36" customHeight="1">
      <c r="A103" s="314">
        <v>94273</v>
      </c>
      <c r="B103" s="312" t="s">
        <v>367</v>
      </c>
      <c r="C103" s="312" t="s">
        <v>1617</v>
      </c>
      <c r="D103" s="312" t="s">
        <v>1615</v>
      </c>
      <c r="E103" s="313" t="s">
        <v>1616</v>
      </c>
      <c r="F103" s="311" t="s">
        <v>18392</v>
      </c>
      <c r="G103" s="311" t="s">
        <v>7960</v>
      </c>
      <c r="H103" s="311" t="s">
        <v>18393</v>
      </c>
      <c r="I103" s="311" t="s">
        <v>4229</v>
      </c>
      <c r="J103" s="311" t="s">
        <v>18389</v>
      </c>
      <c r="K103" s="300">
        <v>102</v>
      </c>
    </row>
    <row r="104" spans="1:11" ht="36" customHeight="1">
      <c r="A104" s="519" t="s">
        <v>3849</v>
      </c>
      <c r="B104" s="312" t="s">
        <v>1501</v>
      </c>
      <c r="C104" s="312" t="s">
        <v>2560</v>
      </c>
      <c r="D104" s="312" t="s">
        <v>1503</v>
      </c>
      <c r="E104" s="313" t="s">
        <v>20588</v>
      </c>
      <c r="F104" s="311" t="s">
        <v>4095</v>
      </c>
      <c r="G104" s="311" t="s">
        <v>18395</v>
      </c>
      <c r="H104" s="311" t="s">
        <v>18396</v>
      </c>
      <c r="I104" s="311" t="s">
        <v>4229</v>
      </c>
      <c r="J104" s="311" t="s">
        <v>18391</v>
      </c>
      <c r="K104" s="300">
        <v>103</v>
      </c>
    </row>
    <row r="105" spans="1:11" ht="36" customHeight="1">
      <c r="A105" s="519" t="s">
        <v>3850</v>
      </c>
      <c r="B105" s="312" t="s">
        <v>1501</v>
      </c>
      <c r="C105" s="312" t="s">
        <v>2561</v>
      </c>
      <c r="D105" s="312" t="s">
        <v>1503</v>
      </c>
      <c r="E105" s="313" t="s">
        <v>20588</v>
      </c>
      <c r="F105" s="311" t="s">
        <v>4095</v>
      </c>
      <c r="G105" s="311" t="s">
        <v>18395</v>
      </c>
      <c r="H105" s="311" t="s">
        <v>18396</v>
      </c>
      <c r="I105" s="311" t="s">
        <v>4229</v>
      </c>
      <c r="J105" s="311" t="s">
        <v>18394</v>
      </c>
      <c r="K105" s="300">
        <v>104</v>
      </c>
    </row>
    <row r="106" spans="1:11" ht="48" customHeight="1">
      <c r="A106" s="314">
        <v>4507958</v>
      </c>
      <c r="B106" s="312" t="s">
        <v>1530</v>
      </c>
      <c r="C106" s="312" t="s">
        <v>1838</v>
      </c>
      <c r="D106" s="312" t="s">
        <v>382</v>
      </c>
      <c r="E106" s="313" t="s">
        <v>1839</v>
      </c>
      <c r="F106" s="311" t="s">
        <v>4250</v>
      </c>
      <c r="G106" s="311" t="s">
        <v>6180</v>
      </c>
      <c r="H106" s="311" t="s">
        <v>18397</v>
      </c>
      <c r="I106" s="311" t="s">
        <v>4229</v>
      </c>
      <c r="J106" s="311" t="s">
        <v>20589</v>
      </c>
      <c r="K106" s="300">
        <v>105</v>
      </c>
    </row>
    <row r="107" spans="1:11" ht="24" customHeight="1">
      <c r="A107" s="519" t="s">
        <v>3307</v>
      </c>
      <c r="B107" s="312" t="s">
        <v>1501</v>
      </c>
      <c r="C107" s="312" t="s">
        <v>517</v>
      </c>
      <c r="D107" s="312" t="s">
        <v>1503</v>
      </c>
      <c r="E107" s="313" t="s">
        <v>75</v>
      </c>
      <c r="F107" s="311" t="s">
        <v>4245</v>
      </c>
      <c r="G107" s="311" t="s">
        <v>18398</v>
      </c>
      <c r="H107" s="311" t="s">
        <v>18399</v>
      </c>
      <c r="I107" s="311" t="s">
        <v>4229</v>
      </c>
      <c r="J107" s="311" t="s">
        <v>20590</v>
      </c>
      <c r="K107" s="300">
        <v>106</v>
      </c>
    </row>
    <row r="108" spans="1:11" ht="24" customHeight="1">
      <c r="A108" s="314">
        <v>804055</v>
      </c>
      <c r="B108" s="312" t="s">
        <v>1530</v>
      </c>
      <c r="C108" s="312" t="s">
        <v>1856</v>
      </c>
      <c r="D108" s="312" t="s">
        <v>382</v>
      </c>
      <c r="E108" s="313" t="s">
        <v>80</v>
      </c>
      <c r="F108" s="311" t="s">
        <v>4258</v>
      </c>
      <c r="G108" s="311" t="s">
        <v>20591</v>
      </c>
      <c r="H108" s="311" t="s">
        <v>20592</v>
      </c>
      <c r="I108" s="311" t="s">
        <v>4236</v>
      </c>
      <c r="J108" s="311" t="s">
        <v>20593</v>
      </c>
      <c r="K108" s="300">
        <v>107</v>
      </c>
    </row>
    <row r="109" spans="1:11" ht="24" customHeight="1">
      <c r="A109" s="519" t="s">
        <v>3841</v>
      </c>
      <c r="B109" s="312" t="s">
        <v>1501</v>
      </c>
      <c r="C109" s="312" t="s">
        <v>2549</v>
      </c>
      <c r="D109" s="312" t="s">
        <v>1503</v>
      </c>
      <c r="E109" s="313" t="s">
        <v>80</v>
      </c>
      <c r="F109" s="311" t="s">
        <v>4147</v>
      </c>
      <c r="G109" s="311" t="s">
        <v>12072</v>
      </c>
      <c r="H109" s="311" t="s">
        <v>18401</v>
      </c>
      <c r="I109" s="311" t="s">
        <v>4236</v>
      </c>
      <c r="J109" s="311" t="s">
        <v>13918</v>
      </c>
      <c r="K109" s="300">
        <v>108</v>
      </c>
    </row>
    <row r="110" spans="1:11" ht="48" customHeight="1">
      <c r="A110" s="519" t="s">
        <v>5651</v>
      </c>
      <c r="B110" s="312" t="s">
        <v>1501</v>
      </c>
      <c r="C110" s="312" t="s">
        <v>2754</v>
      </c>
      <c r="D110" s="312" t="s">
        <v>1503</v>
      </c>
      <c r="E110" s="313" t="s">
        <v>1704</v>
      </c>
      <c r="F110" s="311" t="s">
        <v>4092</v>
      </c>
      <c r="G110" s="311" t="s">
        <v>4262</v>
      </c>
      <c r="H110" s="311" t="s">
        <v>4262</v>
      </c>
      <c r="I110" s="311" t="s">
        <v>4236</v>
      </c>
      <c r="J110" s="311" t="s">
        <v>18400</v>
      </c>
      <c r="K110" s="300">
        <v>109</v>
      </c>
    </row>
    <row r="111" spans="1:11" ht="48" customHeight="1">
      <c r="A111" s="519" t="s">
        <v>3824</v>
      </c>
      <c r="B111" s="312" t="s">
        <v>1501</v>
      </c>
      <c r="C111" s="312" t="s">
        <v>2532</v>
      </c>
      <c r="D111" s="312" t="s">
        <v>1503</v>
      </c>
      <c r="E111" s="313" t="s">
        <v>1504</v>
      </c>
      <c r="F111" s="311" t="s">
        <v>4130</v>
      </c>
      <c r="G111" s="311" t="s">
        <v>18403</v>
      </c>
      <c r="H111" s="311" t="s">
        <v>18404</v>
      </c>
      <c r="I111" s="311" t="s">
        <v>4236</v>
      </c>
      <c r="J111" s="311" t="s">
        <v>20594</v>
      </c>
      <c r="K111" s="300">
        <v>110</v>
      </c>
    </row>
    <row r="112" spans="1:11" ht="36" customHeight="1">
      <c r="A112" s="519" t="s">
        <v>3310</v>
      </c>
      <c r="B112" s="312" t="s">
        <v>1501</v>
      </c>
      <c r="C112" s="312" t="s">
        <v>522</v>
      </c>
      <c r="D112" s="312" t="s">
        <v>1503</v>
      </c>
      <c r="E112" s="313" t="s">
        <v>75</v>
      </c>
      <c r="F112" s="311" t="s">
        <v>4246</v>
      </c>
      <c r="G112" s="311" t="s">
        <v>18406</v>
      </c>
      <c r="H112" s="311" t="s">
        <v>18407</v>
      </c>
      <c r="I112" s="311" t="s">
        <v>4236</v>
      </c>
      <c r="J112" s="311" t="s">
        <v>20595</v>
      </c>
      <c r="K112" s="300">
        <v>111</v>
      </c>
    </row>
    <row r="113" spans="1:11" ht="48" customHeight="1">
      <c r="A113" s="519" t="s">
        <v>3873</v>
      </c>
      <c r="B113" s="312" t="s">
        <v>1501</v>
      </c>
      <c r="C113" s="312" t="s">
        <v>2596</v>
      </c>
      <c r="D113" s="312" t="s">
        <v>1503</v>
      </c>
      <c r="E113" s="313" t="s">
        <v>78</v>
      </c>
      <c r="F113" s="311" t="s">
        <v>4248</v>
      </c>
      <c r="G113" s="311" t="s">
        <v>18408</v>
      </c>
      <c r="H113" s="311" t="s">
        <v>18409</v>
      </c>
      <c r="I113" s="311" t="s">
        <v>4239</v>
      </c>
      <c r="J113" s="311" t="s">
        <v>20596</v>
      </c>
      <c r="K113" s="300">
        <v>112</v>
      </c>
    </row>
    <row r="114" spans="1:11" ht="24" customHeight="1">
      <c r="A114" s="314">
        <v>92766</v>
      </c>
      <c r="B114" s="312" t="s">
        <v>367</v>
      </c>
      <c r="C114" s="312" t="s">
        <v>1593</v>
      </c>
      <c r="D114" s="312" t="s">
        <v>1560</v>
      </c>
      <c r="E114" s="313" t="s">
        <v>1561</v>
      </c>
      <c r="F114" s="311" t="s">
        <v>4252</v>
      </c>
      <c r="G114" s="311" t="s">
        <v>20597</v>
      </c>
      <c r="H114" s="311" t="s">
        <v>20598</v>
      </c>
      <c r="I114" s="311" t="s">
        <v>4239</v>
      </c>
      <c r="J114" s="311" t="s">
        <v>20599</v>
      </c>
      <c r="K114" s="300">
        <v>113</v>
      </c>
    </row>
    <row r="115" spans="1:11" ht="36" customHeight="1">
      <c r="A115" s="314">
        <v>87775</v>
      </c>
      <c r="B115" s="312" t="s">
        <v>367</v>
      </c>
      <c r="C115" s="312" t="s">
        <v>2009</v>
      </c>
      <c r="D115" s="312" t="s">
        <v>1760</v>
      </c>
      <c r="E115" s="313" t="s">
        <v>78</v>
      </c>
      <c r="F115" s="311" t="s">
        <v>4251</v>
      </c>
      <c r="G115" s="311" t="s">
        <v>12261</v>
      </c>
      <c r="H115" s="311" t="s">
        <v>18411</v>
      </c>
      <c r="I115" s="311" t="s">
        <v>4239</v>
      </c>
      <c r="J115" s="311" t="s">
        <v>4796</v>
      </c>
      <c r="K115" s="300">
        <v>114</v>
      </c>
    </row>
    <row r="116" spans="1:11" ht="24" customHeight="1">
      <c r="A116" s="314">
        <v>97088</v>
      </c>
      <c r="B116" s="312" t="s">
        <v>367</v>
      </c>
      <c r="C116" s="312" t="s">
        <v>1606</v>
      </c>
      <c r="D116" s="312" t="s">
        <v>1560</v>
      </c>
      <c r="E116" s="313" t="s">
        <v>1561</v>
      </c>
      <c r="F116" s="311" t="s">
        <v>4256</v>
      </c>
      <c r="G116" s="311" t="s">
        <v>9792</v>
      </c>
      <c r="H116" s="311" t="s">
        <v>18412</v>
      </c>
      <c r="I116" s="311" t="s">
        <v>4247</v>
      </c>
      <c r="J116" s="311" t="s">
        <v>20600</v>
      </c>
      <c r="K116" s="300">
        <v>115</v>
      </c>
    </row>
    <row r="117" spans="1:11" ht="24" customHeight="1">
      <c r="A117" s="314">
        <v>96548</v>
      </c>
      <c r="B117" s="312" t="s">
        <v>367</v>
      </c>
      <c r="C117" s="312" t="s">
        <v>1564</v>
      </c>
      <c r="D117" s="312" t="s">
        <v>1560</v>
      </c>
      <c r="E117" s="313" t="s">
        <v>1561</v>
      </c>
      <c r="F117" s="311" t="s">
        <v>18390</v>
      </c>
      <c r="G117" s="311" t="s">
        <v>20601</v>
      </c>
      <c r="H117" s="311" t="s">
        <v>20602</v>
      </c>
      <c r="I117" s="311" t="s">
        <v>4247</v>
      </c>
      <c r="J117" s="311" t="s">
        <v>20603</v>
      </c>
      <c r="K117" s="300">
        <v>116</v>
      </c>
    </row>
    <row r="118" spans="1:11" ht="24" customHeight="1">
      <c r="A118" s="519" t="s">
        <v>3587</v>
      </c>
      <c r="B118" s="312" t="s">
        <v>1501</v>
      </c>
      <c r="C118" s="312" t="s">
        <v>2185</v>
      </c>
      <c r="D118" s="312" t="s">
        <v>1537</v>
      </c>
      <c r="E118" s="313" t="s">
        <v>2184</v>
      </c>
      <c r="F118" s="311" t="s">
        <v>4130</v>
      </c>
      <c r="G118" s="311" t="s">
        <v>20604</v>
      </c>
      <c r="H118" s="311" t="s">
        <v>20605</v>
      </c>
      <c r="I118" s="311" t="s">
        <v>4247</v>
      </c>
      <c r="J118" s="311" t="s">
        <v>20606</v>
      </c>
      <c r="K118" s="300">
        <v>117</v>
      </c>
    </row>
    <row r="119" spans="1:11" ht="24" customHeight="1">
      <c r="A119" s="519" t="s">
        <v>3500</v>
      </c>
      <c r="B119" s="312" t="s">
        <v>1501</v>
      </c>
      <c r="C119" s="312" t="s">
        <v>2072</v>
      </c>
      <c r="D119" s="312" t="s">
        <v>1503</v>
      </c>
      <c r="E119" s="313" t="s">
        <v>1616</v>
      </c>
      <c r="F119" s="311" t="s">
        <v>4261</v>
      </c>
      <c r="G119" s="311" t="s">
        <v>18414</v>
      </c>
      <c r="H119" s="311" t="s">
        <v>18415</v>
      </c>
      <c r="I119" s="311" t="s">
        <v>4247</v>
      </c>
      <c r="J119" s="311" t="s">
        <v>20607</v>
      </c>
      <c r="K119" s="300">
        <v>118</v>
      </c>
    </row>
    <row r="120" spans="1:11" ht="24" customHeight="1">
      <c r="A120" s="314">
        <v>5502113</v>
      </c>
      <c r="B120" s="312" t="s">
        <v>1530</v>
      </c>
      <c r="C120" s="312" t="s">
        <v>2052</v>
      </c>
      <c r="D120" s="312" t="s">
        <v>382</v>
      </c>
      <c r="E120" s="313" t="s">
        <v>75</v>
      </c>
      <c r="F120" s="311" t="s">
        <v>4271</v>
      </c>
      <c r="G120" s="311" t="s">
        <v>18018</v>
      </c>
      <c r="H120" s="311" t="s">
        <v>18416</v>
      </c>
      <c r="I120" s="311" t="s">
        <v>4247</v>
      </c>
      <c r="J120" s="311" t="s">
        <v>20608</v>
      </c>
      <c r="K120" s="300">
        <v>119</v>
      </c>
    </row>
    <row r="121" spans="1:11" ht="60" customHeight="1">
      <c r="A121" s="519" t="s">
        <v>3822</v>
      </c>
      <c r="B121" s="312" t="s">
        <v>1501</v>
      </c>
      <c r="C121" s="312" t="s">
        <v>2530</v>
      </c>
      <c r="D121" s="312" t="s">
        <v>1503</v>
      </c>
      <c r="E121" s="313" t="s">
        <v>1504</v>
      </c>
      <c r="F121" s="311" t="s">
        <v>4106</v>
      </c>
      <c r="G121" s="311" t="s">
        <v>18417</v>
      </c>
      <c r="H121" s="311" t="s">
        <v>18418</v>
      </c>
      <c r="I121" s="311" t="s">
        <v>4247</v>
      </c>
      <c r="J121" s="311" t="s">
        <v>20609</v>
      </c>
      <c r="K121" s="300">
        <v>120</v>
      </c>
    </row>
    <row r="122" spans="1:11" ht="84" customHeight="1">
      <c r="A122" s="314">
        <v>96620</v>
      </c>
      <c r="B122" s="312" t="s">
        <v>367</v>
      </c>
      <c r="C122" s="312" t="s">
        <v>2379</v>
      </c>
      <c r="D122" s="312" t="s">
        <v>1560</v>
      </c>
      <c r="E122" s="313" t="s">
        <v>75</v>
      </c>
      <c r="F122" s="311" t="s">
        <v>18410</v>
      </c>
      <c r="G122" s="311" t="s">
        <v>20610</v>
      </c>
      <c r="H122" s="311" t="s">
        <v>20611</v>
      </c>
      <c r="I122" s="311" t="s">
        <v>4247</v>
      </c>
      <c r="J122" s="311" t="s">
        <v>11180</v>
      </c>
      <c r="K122" s="300">
        <v>121</v>
      </c>
    </row>
    <row r="123" spans="1:11" ht="24" customHeight="1">
      <c r="A123" s="314">
        <v>5914351</v>
      </c>
      <c r="B123" s="312" t="s">
        <v>1530</v>
      </c>
      <c r="C123" s="312" t="s">
        <v>1747</v>
      </c>
      <c r="D123" s="312" t="s">
        <v>382</v>
      </c>
      <c r="E123" s="313" t="s">
        <v>381</v>
      </c>
      <c r="F123" s="311" t="s">
        <v>20612</v>
      </c>
      <c r="G123" s="311" t="s">
        <v>18381</v>
      </c>
      <c r="H123" s="311" t="s">
        <v>20613</v>
      </c>
      <c r="I123" s="311" t="s">
        <v>4247</v>
      </c>
      <c r="J123" s="311" t="s">
        <v>20614</v>
      </c>
      <c r="K123" s="300">
        <v>122</v>
      </c>
    </row>
    <row r="124" spans="1:11" ht="96" customHeight="1">
      <c r="A124" s="519" t="s">
        <v>3836</v>
      </c>
      <c r="B124" s="312" t="s">
        <v>1501</v>
      </c>
      <c r="C124" s="312" t="s">
        <v>2544</v>
      </c>
      <c r="D124" s="312" t="s">
        <v>1503</v>
      </c>
      <c r="E124" s="313" t="s">
        <v>1512</v>
      </c>
      <c r="F124" s="311" t="s">
        <v>4092</v>
      </c>
      <c r="G124" s="311" t="s">
        <v>18419</v>
      </c>
      <c r="H124" s="311" t="s">
        <v>18419</v>
      </c>
      <c r="I124" s="311" t="s">
        <v>4249</v>
      </c>
      <c r="J124" s="311" t="s">
        <v>20615</v>
      </c>
      <c r="K124" s="300">
        <v>123</v>
      </c>
    </row>
    <row r="125" spans="1:11" ht="36" customHeight="1">
      <c r="A125" s="314">
        <v>92922</v>
      </c>
      <c r="B125" s="312" t="s">
        <v>367</v>
      </c>
      <c r="C125" s="312" t="s">
        <v>1576</v>
      </c>
      <c r="D125" s="312" t="s">
        <v>1560</v>
      </c>
      <c r="E125" s="313" t="s">
        <v>1561</v>
      </c>
      <c r="F125" s="311" t="s">
        <v>18405</v>
      </c>
      <c r="G125" s="311" t="s">
        <v>20616</v>
      </c>
      <c r="H125" s="311" t="s">
        <v>20617</v>
      </c>
      <c r="I125" s="311" t="s">
        <v>4249</v>
      </c>
      <c r="J125" s="311" t="s">
        <v>15472</v>
      </c>
      <c r="K125" s="300">
        <v>124</v>
      </c>
    </row>
    <row r="126" spans="1:11" ht="48" customHeight="1">
      <c r="A126" s="519" t="s">
        <v>3652</v>
      </c>
      <c r="B126" s="312" t="s">
        <v>1501</v>
      </c>
      <c r="C126" s="312" t="s">
        <v>2247</v>
      </c>
      <c r="D126" s="312" t="s">
        <v>1503</v>
      </c>
      <c r="E126" s="313" t="s">
        <v>1616</v>
      </c>
      <c r="F126" s="311" t="s">
        <v>4263</v>
      </c>
      <c r="G126" s="311" t="s">
        <v>18420</v>
      </c>
      <c r="H126" s="311" t="s">
        <v>18421</v>
      </c>
      <c r="I126" s="311" t="s">
        <v>4249</v>
      </c>
      <c r="J126" s="311" t="s">
        <v>20618</v>
      </c>
      <c r="K126" s="300">
        <v>125</v>
      </c>
    </row>
    <row r="127" spans="1:11" ht="48" customHeight="1">
      <c r="A127" s="519" t="s">
        <v>3821</v>
      </c>
      <c r="B127" s="312" t="s">
        <v>1501</v>
      </c>
      <c r="C127" s="312" t="s">
        <v>2529</v>
      </c>
      <c r="D127" s="312" t="s">
        <v>1503</v>
      </c>
      <c r="E127" s="313" t="s">
        <v>1504</v>
      </c>
      <c r="F127" s="311" t="s">
        <v>4130</v>
      </c>
      <c r="G127" s="311" t="s">
        <v>18422</v>
      </c>
      <c r="H127" s="311" t="s">
        <v>18423</v>
      </c>
      <c r="I127" s="311" t="s">
        <v>4249</v>
      </c>
      <c r="J127" s="311" t="s">
        <v>14702</v>
      </c>
      <c r="K127" s="300">
        <v>126</v>
      </c>
    </row>
    <row r="128" spans="1:11" ht="36" customHeight="1">
      <c r="A128" s="519" t="s">
        <v>3596</v>
      </c>
      <c r="B128" s="312" t="s">
        <v>1501</v>
      </c>
      <c r="C128" s="312" t="s">
        <v>2194</v>
      </c>
      <c r="D128" s="312" t="s">
        <v>1503</v>
      </c>
      <c r="E128" s="313" t="s">
        <v>1512</v>
      </c>
      <c r="F128" s="311" t="s">
        <v>4095</v>
      </c>
      <c r="G128" s="311" t="s">
        <v>18424</v>
      </c>
      <c r="H128" s="311" t="s">
        <v>18425</v>
      </c>
      <c r="I128" s="311" t="s">
        <v>4249</v>
      </c>
      <c r="J128" s="311" t="s">
        <v>20619</v>
      </c>
      <c r="K128" s="300">
        <v>127</v>
      </c>
    </row>
    <row r="129" spans="1:11" ht="48" customHeight="1">
      <c r="A129" s="314">
        <v>92917</v>
      </c>
      <c r="B129" s="312" t="s">
        <v>367</v>
      </c>
      <c r="C129" s="312" t="s">
        <v>1580</v>
      </c>
      <c r="D129" s="312" t="s">
        <v>1560</v>
      </c>
      <c r="E129" s="313" t="s">
        <v>1561</v>
      </c>
      <c r="F129" s="311" t="s">
        <v>18402</v>
      </c>
      <c r="G129" s="311" t="s">
        <v>20620</v>
      </c>
      <c r="H129" s="311" t="s">
        <v>20621</v>
      </c>
      <c r="I129" s="311" t="s">
        <v>4249</v>
      </c>
      <c r="J129" s="311" t="s">
        <v>20622</v>
      </c>
      <c r="K129" s="300">
        <v>128</v>
      </c>
    </row>
    <row r="130" spans="1:11" ht="24" customHeight="1">
      <c r="A130" s="519" t="s">
        <v>3788</v>
      </c>
      <c r="B130" s="312" t="s">
        <v>1501</v>
      </c>
      <c r="C130" s="312" t="s">
        <v>2480</v>
      </c>
      <c r="D130" s="312" t="s">
        <v>1503</v>
      </c>
      <c r="E130" s="313" t="s">
        <v>1504</v>
      </c>
      <c r="F130" s="311" t="s">
        <v>4106</v>
      </c>
      <c r="G130" s="311" t="s">
        <v>18426</v>
      </c>
      <c r="H130" s="311" t="s">
        <v>18427</v>
      </c>
      <c r="I130" s="311" t="s">
        <v>4255</v>
      </c>
      <c r="J130" s="311" t="s">
        <v>20623</v>
      </c>
      <c r="K130" s="300">
        <v>129</v>
      </c>
    </row>
    <row r="131" spans="1:11" ht="48" customHeight="1">
      <c r="A131" s="314">
        <v>5914333</v>
      </c>
      <c r="B131" s="312" t="s">
        <v>1530</v>
      </c>
      <c r="C131" s="312" t="s">
        <v>1750</v>
      </c>
      <c r="D131" s="312" t="s">
        <v>382</v>
      </c>
      <c r="E131" s="313" t="s">
        <v>381</v>
      </c>
      <c r="F131" s="311" t="s">
        <v>4283</v>
      </c>
      <c r="G131" s="311" t="s">
        <v>18428</v>
      </c>
      <c r="H131" s="311" t="s">
        <v>18429</v>
      </c>
      <c r="I131" s="311" t="s">
        <v>4255</v>
      </c>
      <c r="J131" s="311" t="s">
        <v>20624</v>
      </c>
      <c r="K131" s="300">
        <v>130</v>
      </c>
    </row>
    <row r="132" spans="1:11" ht="24" customHeight="1">
      <c r="A132" s="314">
        <v>92769</v>
      </c>
      <c r="B132" s="312" t="s">
        <v>367</v>
      </c>
      <c r="C132" s="312" t="s">
        <v>1585</v>
      </c>
      <c r="D132" s="312" t="s">
        <v>1560</v>
      </c>
      <c r="E132" s="313" t="s">
        <v>1561</v>
      </c>
      <c r="F132" s="311" t="s">
        <v>4269</v>
      </c>
      <c r="G132" s="311" t="s">
        <v>11138</v>
      </c>
      <c r="H132" s="311" t="s">
        <v>20625</v>
      </c>
      <c r="I132" s="311" t="s">
        <v>4255</v>
      </c>
      <c r="J132" s="311" t="s">
        <v>15463</v>
      </c>
      <c r="K132" s="300">
        <v>131</v>
      </c>
    </row>
    <row r="133" spans="1:11" ht="24" customHeight="1">
      <c r="A133" s="519" t="s">
        <v>3306</v>
      </c>
      <c r="B133" s="312" t="s">
        <v>1501</v>
      </c>
      <c r="C133" s="312" t="s">
        <v>515</v>
      </c>
      <c r="D133" s="312" t="s">
        <v>1503</v>
      </c>
      <c r="E133" s="313" t="s">
        <v>75</v>
      </c>
      <c r="F133" s="311" t="s">
        <v>4272</v>
      </c>
      <c r="G133" s="311" t="s">
        <v>18430</v>
      </c>
      <c r="H133" s="311" t="s">
        <v>18431</v>
      </c>
      <c r="I133" s="311" t="s">
        <v>4264</v>
      </c>
      <c r="J133" s="311" t="s">
        <v>20626</v>
      </c>
      <c r="K133" s="300">
        <v>132</v>
      </c>
    </row>
    <row r="134" spans="1:11" ht="36" customHeight="1">
      <c r="A134" s="519" t="s">
        <v>3781</v>
      </c>
      <c r="B134" s="312" t="s">
        <v>1501</v>
      </c>
      <c r="C134" s="312" t="s">
        <v>2472</v>
      </c>
      <c r="D134" s="312" t="s">
        <v>1537</v>
      </c>
      <c r="E134" s="313" t="s">
        <v>75</v>
      </c>
      <c r="F134" s="311" t="s">
        <v>4266</v>
      </c>
      <c r="G134" s="311" t="s">
        <v>4675</v>
      </c>
      <c r="H134" s="311" t="s">
        <v>18432</v>
      </c>
      <c r="I134" s="311" t="s">
        <v>4264</v>
      </c>
      <c r="J134" s="311" t="s">
        <v>20627</v>
      </c>
      <c r="K134" s="300">
        <v>133</v>
      </c>
    </row>
    <row r="135" spans="1:11" ht="36" customHeight="1">
      <c r="A135" s="519" t="s">
        <v>3613</v>
      </c>
      <c r="B135" s="312" t="s">
        <v>1501</v>
      </c>
      <c r="C135" s="312" t="s">
        <v>2209</v>
      </c>
      <c r="D135" s="312" t="s">
        <v>1503</v>
      </c>
      <c r="E135" s="313" t="s">
        <v>49</v>
      </c>
      <c r="F135" s="311" t="s">
        <v>4095</v>
      </c>
      <c r="G135" s="311" t="s">
        <v>18433</v>
      </c>
      <c r="H135" s="311" t="s">
        <v>18434</v>
      </c>
      <c r="I135" s="311" t="s">
        <v>4264</v>
      </c>
      <c r="J135" s="311" t="s">
        <v>20628</v>
      </c>
      <c r="K135" s="300">
        <v>134</v>
      </c>
    </row>
    <row r="136" spans="1:11" ht="24" customHeight="1">
      <c r="A136" s="314">
        <v>4011370</v>
      </c>
      <c r="B136" s="312" t="s">
        <v>1530</v>
      </c>
      <c r="C136" s="312" t="s">
        <v>3068</v>
      </c>
      <c r="D136" s="312" t="s">
        <v>382</v>
      </c>
      <c r="E136" s="313" t="s">
        <v>78</v>
      </c>
      <c r="F136" s="311" t="s">
        <v>4273</v>
      </c>
      <c r="G136" s="311" t="s">
        <v>13829</v>
      </c>
      <c r="H136" s="311" t="s">
        <v>20629</v>
      </c>
      <c r="I136" s="311" t="s">
        <v>4264</v>
      </c>
      <c r="J136" s="311" t="s">
        <v>20630</v>
      </c>
      <c r="K136" s="300">
        <v>135</v>
      </c>
    </row>
    <row r="137" spans="1:11" ht="36" customHeight="1">
      <c r="A137" s="314">
        <v>92762</v>
      </c>
      <c r="B137" s="312" t="s">
        <v>367</v>
      </c>
      <c r="C137" s="312" t="s">
        <v>1589</v>
      </c>
      <c r="D137" s="312" t="s">
        <v>1560</v>
      </c>
      <c r="E137" s="313" t="s">
        <v>1561</v>
      </c>
      <c r="F137" s="311" t="s">
        <v>18413</v>
      </c>
      <c r="G137" s="311" t="s">
        <v>20631</v>
      </c>
      <c r="H137" s="311" t="s">
        <v>20632</v>
      </c>
      <c r="I137" s="311" t="s">
        <v>4264</v>
      </c>
      <c r="J137" s="311" t="s">
        <v>20633</v>
      </c>
      <c r="K137" s="300">
        <v>136</v>
      </c>
    </row>
    <row r="138" spans="1:11" ht="48" customHeight="1">
      <c r="A138" s="519" t="s">
        <v>3597</v>
      </c>
      <c r="B138" s="312" t="s">
        <v>1501</v>
      </c>
      <c r="C138" s="312" t="s">
        <v>2195</v>
      </c>
      <c r="D138" s="312" t="s">
        <v>1503</v>
      </c>
      <c r="E138" s="313" t="s">
        <v>1512</v>
      </c>
      <c r="F138" s="311" t="s">
        <v>4106</v>
      </c>
      <c r="G138" s="311" t="s">
        <v>18436</v>
      </c>
      <c r="H138" s="311" t="s">
        <v>18437</v>
      </c>
      <c r="I138" s="311" t="s">
        <v>4264</v>
      </c>
      <c r="J138" s="311" t="s">
        <v>20634</v>
      </c>
      <c r="K138" s="300">
        <v>137</v>
      </c>
    </row>
    <row r="139" spans="1:11" ht="72" customHeight="1">
      <c r="A139" s="314">
        <v>92765</v>
      </c>
      <c r="B139" s="312" t="s">
        <v>367</v>
      </c>
      <c r="C139" s="312" t="s">
        <v>1592</v>
      </c>
      <c r="D139" s="312" t="s">
        <v>1560</v>
      </c>
      <c r="E139" s="313" t="s">
        <v>1561</v>
      </c>
      <c r="F139" s="311" t="s">
        <v>4279</v>
      </c>
      <c r="G139" s="311" t="s">
        <v>20635</v>
      </c>
      <c r="H139" s="311" t="s">
        <v>20636</v>
      </c>
      <c r="I139" s="311" t="s">
        <v>4264</v>
      </c>
      <c r="J139" s="311" t="s">
        <v>20637</v>
      </c>
      <c r="K139" s="300">
        <v>138</v>
      </c>
    </row>
    <row r="140" spans="1:11" ht="36" customHeight="1">
      <c r="A140" s="314">
        <v>92512</v>
      </c>
      <c r="B140" s="312" t="s">
        <v>367</v>
      </c>
      <c r="C140" s="312" t="s">
        <v>2503</v>
      </c>
      <c r="D140" s="312" t="s">
        <v>1560</v>
      </c>
      <c r="E140" s="313" t="s">
        <v>78</v>
      </c>
      <c r="F140" s="311" t="s">
        <v>4277</v>
      </c>
      <c r="G140" s="311" t="s">
        <v>4908</v>
      </c>
      <c r="H140" s="311" t="s">
        <v>18438</v>
      </c>
      <c r="I140" s="311" t="s">
        <v>4264</v>
      </c>
      <c r="J140" s="311" t="s">
        <v>20638</v>
      </c>
      <c r="K140" s="300">
        <v>139</v>
      </c>
    </row>
    <row r="141" spans="1:11" ht="24" customHeight="1">
      <c r="A141" s="314">
        <v>92770</v>
      </c>
      <c r="B141" s="312" t="s">
        <v>367</v>
      </c>
      <c r="C141" s="312" t="s">
        <v>1586</v>
      </c>
      <c r="D141" s="312" t="s">
        <v>1560</v>
      </c>
      <c r="E141" s="313" t="s">
        <v>1561</v>
      </c>
      <c r="F141" s="311" t="s">
        <v>4282</v>
      </c>
      <c r="G141" s="311" t="s">
        <v>20639</v>
      </c>
      <c r="H141" s="311" t="s">
        <v>20640</v>
      </c>
      <c r="I141" s="311" t="s">
        <v>4264</v>
      </c>
      <c r="J141" s="311" t="s">
        <v>16347</v>
      </c>
      <c r="K141" s="300">
        <v>140</v>
      </c>
    </row>
    <row r="142" spans="1:11" ht="24" customHeight="1">
      <c r="A142" s="314">
        <v>97096</v>
      </c>
      <c r="B142" s="312" t="s">
        <v>367</v>
      </c>
      <c r="C142" s="312" t="s">
        <v>518</v>
      </c>
      <c r="D142" s="312" t="s">
        <v>1560</v>
      </c>
      <c r="E142" s="313" t="s">
        <v>75</v>
      </c>
      <c r="F142" s="311" t="s">
        <v>4286</v>
      </c>
      <c r="G142" s="311" t="s">
        <v>9800</v>
      </c>
      <c r="H142" s="311" t="s">
        <v>18439</v>
      </c>
      <c r="I142" s="311" t="s">
        <v>4264</v>
      </c>
      <c r="J142" s="311" t="s">
        <v>20641</v>
      </c>
      <c r="K142" s="300">
        <v>141</v>
      </c>
    </row>
    <row r="143" spans="1:11" ht="72" customHeight="1">
      <c r="A143" s="314">
        <v>103338</v>
      </c>
      <c r="B143" s="312" t="s">
        <v>367</v>
      </c>
      <c r="C143" s="312" t="s">
        <v>1544</v>
      </c>
      <c r="D143" s="312" t="s">
        <v>1541</v>
      </c>
      <c r="E143" s="313" t="s">
        <v>78</v>
      </c>
      <c r="F143" s="311" t="s">
        <v>4285</v>
      </c>
      <c r="G143" s="311" t="s">
        <v>15524</v>
      </c>
      <c r="H143" s="311" t="s">
        <v>18440</v>
      </c>
      <c r="I143" s="311" t="s">
        <v>4264</v>
      </c>
      <c r="J143" s="311" t="s">
        <v>20642</v>
      </c>
      <c r="K143" s="300">
        <v>142</v>
      </c>
    </row>
    <row r="144" spans="1:11" ht="48" customHeight="1">
      <c r="A144" s="314">
        <v>804047</v>
      </c>
      <c r="B144" s="312" t="s">
        <v>1530</v>
      </c>
      <c r="C144" s="312" t="s">
        <v>1854</v>
      </c>
      <c r="D144" s="312" t="s">
        <v>382</v>
      </c>
      <c r="E144" s="313" t="s">
        <v>80</v>
      </c>
      <c r="F144" s="311" t="s">
        <v>4296</v>
      </c>
      <c r="G144" s="311" t="s">
        <v>20643</v>
      </c>
      <c r="H144" s="311" t="s">
        <v>20644</v>
      </c>
      <c r="I144" s="311" t="s">
        <v>4264</v>
      </c>
      <c r="J144" s="311" t="s">
        <v>20645</v>
      </c>
      <c r="K144" s="300">
        <v>143</v>
      </c>
    </row>
    <row r="145" spans="1:11" ht="24" customHeight="1">
      <c r="A145" s="519" t="s">
        <v>3823</v>
      </c>
      <c r="B145" s="312" t="s">
        <v>1501</v>
      </c>
      <c r="C145" s="312" t="s">
        <v>2531</v>
      </c>
      <c r="D145" s="312" t="s">
        <v>1503</v>
      </c>
      <c r="E145" s="313" t="s">
        <v>1512</v>
      </c>
      <c r="F145" s="311" t="s">
        <v>4095</v>
      </c>
      <c r="G145" s="311" t="s">
        <v>18441</v>
      </c>
      <c r="H145" s="311" t="s">
        <v>18442</v>
      </c>
      <c r="I145" s="311" t="s">
        <v>4267</v>
      </c>
      <c r="J145" s="311" t="s">
        <v>20646</v>
      </c>
      <c r="K145" s="300">
        <v>144</v>
      </c>
    </row>
    <row r="146" spans="1:11" ht="24" customHeight="1">
      <c r="A146" s="519" t="s">
        <v>3814</v>
      </c>
      <c r="B146" s="312" t="s">
        <v>1501</v>
      </c>
      <c r="C146" s="312" t="s">
        <v>2523</v>
      </c>
      <c r="D146" s="312" t="s">
        <v>1503</v>
      </c>
      <c r="E146" s="313" t="s">
        <v>80</v>
      </c>
      <c r="F146" s="311" t="s">
        <v>4222</v>
      </c>
      <c r="G146" s="311" t="s">
        <v>18292</v>
      </c>
      <c r="H146" s="311" t="s">
        <v>18443</v>
      </c>
      <c r="I146" s="311" t="s">
        <v>4267</v>
      </c>
      <c r="J146" s="311" t="s">
        <v>20647</v>
      </c>
      <c r="K146" s="300">
        <v>145</v>
      </c>
    </row>
    <row r="147" spans="1:11" ht="24" customHeight="1">
      <c r="A147" s="314">
        <v>4413942</v>
      </c>
      <c r="B147" s="312" t="s">
        <v>1530</v>
      </c>
      <c r="C147" s="312" t="s">
        <v>2067</v>
      </c>
      <c r="D147" s="312" t="s">
        <v>382</v>
      </c>
      <c r="E147" s="313" t="s">
        <v>75</v>
      </c>
      <c r="F147" s="311" t="s">
        <v>18444</v>
      </c>
      <c r="G147" s="311" t="s">
        <v>14920</v>
      </c>
      <c r="H147" s="311" t="s">
        <v>18445</v>
      </c>
      <c r="I147" s="311" t="s">
        <v>4267</v>
      </c>
      <c r="J147" s="311" t="s">
        <v>20648</v>
      </c>
      <c r="K147" s="300">
        <v>146</v>
      </c>
    </row>
    <row r="148" spans="1:11" ht="96" customHeight="1">
      <c r="A148" s="314">
        <v>92411</v>
      </c>
      <c r="B148" s="312" t="s">
        <v>367</v>
      </c>
      <c r="C148" s="312" t="s">
        <v>2510</v>
      </c>
      <c r="D148" s="312" t="s">
        <v>1560</v>
      </c>
      <c r="E148" s="313" t="s">
        <v>78</v>
      </c>
      <c r="F148" s="311" t="s">
        <v>18447</v>
      </c>
      <c r="G148" s="311" t="s">
        <v>9854</v>
      </c>
      <c r="H148" s="311" t="s">
        <v>18448</v>
      </c>
      <c r="I148" s="311" t="s">
        <v>4267</v>
      </c>
      <c r="J148" s="311" t="s">
        <v>20649</v>
      </c>
      <c r="K148" s="300">
        <v>147</v>
      </c>
    </row>
    <row r="149" spans="1:11" ht="36" customHeight="1">
      <c r="A149" s="519" t="s">
        <v>3586</v>
      </c>
      <c r="B149" s="312" t="s">
        <v>1501</v>
      </c>
      <c r="C149" s="312" t="s">
        <v>2183</v>
      </c>
      <c r="D149" s="312" t="s">
        <v>1537</v>
      </c>
      <c r="E149" s="313" t="s">
        <v>2184</v>
      </c>
      <c r="F149" s="311" t="s">
        <v>4130</v>
      </c>
      <c r="G149" s="311" t="s">
        <v>20650</v>
      </c>
      <c r="H149" s="311" t="s">
        <v>20651</v>
      </c>
      <c r="I149" s="311" t="s">
        <v>4267</v>
      </c>
      <c r="J149" s="311" t="s">
        <v>20652</v>
      </c>
      <c r="K149" s="300">
        <v>148</v>
      </c>
    </row>
    <row r="150" spans="1:11" ht="24" customHeight="1">
      <c r="A150" s="519" t="s">
        <v>3584</v>
      </c>
      <c r="B150" s="312" t="s">
        <v>1501</v>
      </c>
      <c r="C150" s="312" t="s">
        <v>2181</v>
      </c>
      <c r="D150" s="312" t="s">
        <v>1503</v>
      </c>
      <c r="E150" s="313" t="s">
        <v>1512</v>
      </c>
      <c r="F150" s="311" t="s">
        <v>4106</v>
      </c>
      <c r="G150" s="311" t="s">
        <v>18449</v>
      </c>
      <c r="H150" s="311" t="s">
        <v>18450</v>
      </c>
      <c r="I150" s="311" t="s">
        <v>4267</v>
      </c>
      <c r="J150" s="311" t="s">
        <v>20653</v>
      </c>
      <c r="K150" s="300">
        <v>149</v>
      </c>
    </row>
    <row r="151" spans="1:11" ht="36" customHeight="1">
      <c r="A151" s="314">
        <v>96549</v>
      </c>
      <c r="B151" s="312" t="s">
        <v>367</v>
      </c>
      <c r="C151" s="312" t="s">
        <v>1565</v>
      </c>
      <c r="D151" s="312" t="s">
        <v>1560</v>
      </c>
      <c r="E151" s="313" t="s">
        <v>1561</v>
      </c>
      <c r="F151" s="311" t="s">
        <v>4291</v>
      </c>
      <c r="G151" s="311" t="s">
        <v>10229</v>
      </c>
      <c r="H151" s="311" t="s">
        <v>20654</v>
      </c>
      <c r="I151" s="311" t="s">
        <v>4267</v>
      </c>
      <c r="J151" s="311" t="s">
        <v>20655</v>
      </c>
      <c r="K151" s="300">
        <v>150</v>
      </c>
    </row>
    <row r="152" spans="1:11" ht="36" customHeight="1">
      <c r="A152" s="314">
        <v>95580</v>
      </c>
      <c r="B152" s="312" t="s">
        <v>367</v>
      </c>
      <c r="C152" s="312" t="s">
        <v>2485</v>
      </c>
      <c r="D152" s="312" t="s">
        <v>1560</v>
      </c>
      <c r="E152" s="313" t="s">
        <v>1561</v>
      </c>
      <c r="F152" s="311" t="s">
        <v>4294</v>
      </c>
      <c r="G152" s="311" t="s">
        <v>20656</v>
      </c>
      <c r="H152" s="311" t="s">
        <v>20657</v>
      </c>
      <c r="I152" s="311" t="s">
        <v>4267</v>
      </c>
      <c r="J152" s="311" t="s">
        <v>20658</v>
      </c>
      <c r="K152" s="300">
        <v>151</v>
      </c>
    </row>
    <row r="153" spans="1:11" ht="24" customHeight="1">
      <c r="A153" s="519" t="s">
        <v>3269</v>
      </c>
      <c r="B153" s="312" t="s">
        <v>1501</v>
      </c>
      <c r="C153" s="312" t="s">
        <v>1737</v>
      </c>
      <c r="D153" s="312" t="s">
        <v>1738</v>
      </c>
      <c r="E153" s="313" t="s">
        <v>1507</v>
      </c>
      <c r="F153" s="311" t="s">
        <v>4092</v>
      </c>
      <c r="G153" s="311" t="s">
        <v>20659</v>
      </c>
      <c r="H153" s="311" t="s">
        <v>20659</v>
      </c>
      <c r="I153" s="311" t="s">
        <v>4275</v>
      </c>
      <c r="J153" s="311" t="s">
        <v>12967</v>
      </c>
      <c r="K153" s="300">
        <v>152</v>
      </c>
    </row>
    <row r="154" spans="1:11" ht="36" customHeight="1">
      <c r="A154" s="519" t="s">
        <v>3270</v>
      </c>
      <c r="B154" s="312" t="s">
        <v>1501</v>
      </c>
      <c r="C154" s="312" t="s">
        <v>1739</v>
      </c>
      <c r="D154" s="312" t="s">
        <v>1738</v>
      </c>
      <c r="E154" s="313" t="s">
        <v>1507</v>
      </c>
      <c r="F154" s="311" t="s">
        <v>4092</v>
      </c>
      <c r="G154" s="311" t="s">
        <v>20659</v>
      </c>
      <c r="H154" s="311" t="s">
        <v>20659</v>
      </c>
      <c r="I154" s="311" t="s">
        <v>4275</v>
      </c>
      <c r="J154" s="311" t="s">
        <v>16574</v>
      </c>
      <c r="K154" s="300">
        <v>153</v>
      </c>
    </row>
    <row r="155" spans="1:11" ht="24" customHeight="1">
      <c r="A155" s="314">
        <v>87242</v>
      </c>
      <c r="B155" s="312" t="s">
        <v>367</v>
      </c>
      <c r="C155" s="312" t="s">
        <v>2923</v>
      </c>
      <c r="D155" s="312" t="s">
        <v>1760</v>
      </c>
      <c r="E155" s="313" t="s">
        <v>78</v>
      </c>
      <c r="F155" s="311" t="s">
        <v>4295</v>
      </c>
      <c r="G155" s="311" t="s">
        <v>16635</v>
      </c>
      <c r="H155" s="311" t="s">
        <v>18451</v>
      </c>
      <c r="I155" s="311" t="s">
        <v>4275</v>
      </c>
      <c r="J155" s="311" t="s">
        <v>20660</v>
      </c>
      <c r="K155" s="300">
        <v>154</v>
      </c>
    </row>
    <row r="156" spans="1:11" ht="36" customHeight="1">
      <c r="A156" s="519" t="s">
        <v>3182</v>
      </c>
      <c r="B156" s="312" t="s">
        <v>1501</v>
      </c>
      <c r="C156" s="312" t="s">
        <v>1653</v>
      </c>
      <c r="D156" s="312" t="s">
        <v>1537</v>
      </c>
      <c r="E156" s="313" t="s">
        <v>75</v>
      </c>
      <c r="F156" s="311" t="s">
        <v>4298</v>
      </c>
      <c r="G156" s="311" t="s">
        <v>18452</v>
      </c>
      <c r="H156" s="311" t="s">
        <v>18453</v>
      </c>
      <c r="I156" s="311" t="s">
        <v>4275</v>
      </c>
      <c r="J156" s="311" t="s">
        <v>20661</v>
      </c>
      <c r="K156" s="300">
        <v>155</v>
      </c>
    </row>
    <row r="157" spans="1:11" ht="24" customHeight="1">
      <c r="A157" s="519" t="s">
        <v>3607</v>
      </c>
      <c r="B157" s="312" t="s">
        <v>1501</v>
      </c>
      <c r="C157" s="312" t="s">
        <v>2205</v>
      </c>
      <c r="D157" s="312" t="s">
        <v>1503</v>
      </c>
      <c r="E157" s="313" t="s">
        <v>1512</v>
      </c>
      <c r="F157" s="311" t="s">
        <v>4130</v>
      </c>
      <c r="G157" s="311" t="s">
        <v>18454</v>
      </c>
      <c r="H157" s="311" t="s">
        <v>18455</v>
      </c>
      <c r="I157" s="311" t="s">
        <v>4275</v>
      </c>
      <c r="J157" s="311" t="s">
        <v>20662</v>
      </c>
      <c r="K157" s="300">
        <v>156</v>
      </c>
    </row>
    <row r="158" spans="1:11" ht="96" customHeight="1">
      <c r="A158" s="314">
        <v>96546</v>
      </c>
      <c r="B158" s="312" t="s">
        <v>367</v>
      </c>
      <c r="C158" s="312" t="s">
        <v>1562</v>
      </c>
      <c r="D158" s="312" t="s">
        <v>1560</v>
      </c>
      <c r="E158" s="313" t="s">
        <v>1561</v>
      </c>
      <c r="F158" s="311" t="s">
        <v>18435</v>
      </c>
      <c r="G158" s="311" t="s">
        <v>8427</v>
      </c>
      <c r="H158" s="311" t="s">
        <v>20663</v>
      </c>
      <c r="I158" s="311" t="s">
        <v>4275</v>
      </c>
      <c r="J158" s="311" t="s">
        <v>20664</v>
      </c>
      <c r="K158" s="300">
        <v>157</v>
      </c>
    </row>
    <row r="159" spans="1:11" ht="24" customHeight="1">
      <c r="A159" s="519" t="s">
        <v>3694</v>
      </c>
      <c r="B159" s="312" t="s">
        <v>1501</v>
      </c>
      <c r="C159" s="312" t="s">
        <v>2300</v>
      </c>
      <c r="D159" s="312" t="s">
        <v>1620</v>
      </c>
      <c r="E159" s="313" t="s">
        <v>1512</v>
      </c>
      <c r="F159" s="311" t="s">
        <v>4305</v>
      </c>
      <c r="G159" s="311" t="s">
        <v>20665</v>
      </c>
      <c r="H159" s="311" t="s">
        <v>20666</v>
      </c>
      <c r="I159" s="311" t="s">
        <v>4275</v>
      </c>
      <c r="J159" s="311" t="s">
        <v>15598</v>
      </c>
      <c r="K159" s="300">
        <v>158</v>
      </c>
    </row>
    <row r="160" spans="1:11" ht="24" customHeight="1">
      <c r="A160" s="519" t="s">
        <v>20413</v>
      </c>
      <c r="B160" s="312" t="s">
        <v>1501</v>
      </c>
      <c r="C160" s="312" t="s">
        <v>18457</v>
      </c>
      <c r="D160" s="312" t="s">
        <v>1620</v>
      </c>
      <c r="E160" s="313" t="s">
        <v>18258</v>
      </c>
      <c r="F160" s="311" t="s">
        <v>18458</v>
      </c>
      <c r="G160" s="311" t="s">
        <v>12434</v>
      </c>
      <c r="H160" s="311" t="s">
        <v>18459</v>
      </c>
      <c r="I160" s="311" t="s">
        <v>4275</v>
      </c>
      <c r="J160" s="311" t="s">
        <v>20667</v>
      </c>
      <c r="K160" s="300">
        <v>159</v>
      </c>
    </row>
    <row r="161" spans="1:11" ht="36" customHeight="1">
      <c r="A161" s="519" t="s">
        <v>3825</v>
      </c>
      <c r="B161" s="312" t="s">
        <v>1501</v>
      </c>
      <c r="C161" s="312" t="s">
        <v>2533</v>
      </c>
      <c r="D161" s="312" t="s">
        <v>1503</v>
      </c>
      <c r="E161" s="313" t="s">
        <v>1504</v>
      </c>
      <c r="F161" s="311" t="s">
        <v>4106</v>
      </c>
      <c r="G161" s="311" t="s">
        <v>18461</v>
      </c>
      <c r="H161" s="311" t="s">
        <v>18462</v>
      </c>
      <c r="I161" s="311" t="s">
        <v>4275</v>
      </c>
      <c r="J161" s="311" t="s">
        <v>10205</v>
      </c>
      <c r="K161" s="300">
        <v>160</v>
      </c>
    </row>
    <row r="162" spans="1:11" ht="24" customHeight="1">
      <c r="A162" s="519" t="s">
        <v>5652</v>
      </c>
      <c r="B162" s="312" t="s">
        <v>1501</v>
      </c>
      <c r="C162" s="312" t="s">
        <v>2752</v>
      </c>
      <c r="D162" s="312" t="s">
        <v>1503</v>
      </c>
      <c r="E162" s="313" t="s">
        <v>1704</v>
      </c>
      <c r="F162" s="311" t="s">
        <v>4092</v>
      </c>
      <c r="G162" s="311" t="s">
        <v>4322</v>
      </c>
      <c r="H162" s="311" t="s">
        <v>4322</v>
      </c>
      <c r="I162" s="311" t="s">
        <v>4289</v>
      </c>
      <c r="J162" s="311" t="s">
        <v>18456</v>
      </c>
      <c r="K162" s="300">
        <v>161</v>
      </c>
    </row>
    <row r="163" spans="1:11" ht="96" customHeight="1">
      <c r="A163" s="519" t="s">
        <v>4055</v>
      </c>
      <c r="B163" s="312" t="s">
        <v>1501</v>
      </c>
      <c r="C163" s="312" t="s">
        <v>3091</v>
      </c>
      <c r="D163" s="312" t="s">
        <v>1503</v>
      </c>
      <c r="E163" s="313" t="s">
        <v>80</v>
      </c>
      <c r="F163" s="311" t="s">
        <v>4308</v>
      </c>
      <c r="G163" s="311" t="s">
        <v>18464</v>
      </c>
      <c r="H163" s="311" t="s">
        <v>18465</v>
      </c>
      <c r="I163" s="311" t="s">
        <v>4289</v>
      </c>
      <c r="J163" s="311" t="s">
        <v>18460</v>
      </c>
      <c r="K163" s="300">
        <v>162</v>
      </c>
    </row>
    <row r="164" spans="1:11" ht="36" customHeight="1">
      <c r="A164" s="519" t="s">
        <v>3216</v>
      </c>
      <c r="B164" s="312" t="s">
        <v>1501</v>
      </c>
      <c r="C164" s="312" t="s">
        <v>1691</v>
      </c>
      <c r="D164" s="312" t="s">
        <v>1503</v>
      </c>
      <c r="E164" s="313" t="s">
        <v>80</v>
      </c>
      <c r="F164" s="311" t="s">
        <v>4309</v>
      </c>
      <c r="G164" s="311" t="s">
        <v>17631</v>
      </c>
      <c r="H164" s="311" t="s">
        <v>18467</v>
      </c>
      <c r="I164" s="311" t="s">
        <v>4289</v>
      </c>
      <c r="J164" s="311" t="s">
        <v>4281</v>
      </c>
      <c r="K164" s="300">
        <v>163</v>
      </c>
    </row>
    <row r="165" spans="1:11" ht="36" customHeight="1">
      <c r="A165" s="519" t="s">
        <v>3812</v>
      </c>
      <c r="B165" s="312" t="s">
        <v>1501</v>
      </c>
      <c r="C165" s="312" t="s">
        <v>2521</v>
      </c>
      <c r="D165" s="312" t="s">
        <v>1503</v>
      </c>
      <c r="E165" s="313" t="s">
        <v>80</v>
      </c>
      <c r="F165" s="311" t="s">
        <v>4306</v>
      </c>
      <c r="G165" s="311" t="s">
        <v>18468</v>
      </c>
      <c r="H165" s="311" t="s">
        <v>18469</v>
      </c>
      <c r="I165" s="311" t="s">
        <v>4289</v>
      </c>
      <c r="J165" s="311" t="s">
        <v>20668</v>
      </c>
      <c r="K165" s="300">
        <v>164</v>
      </c>
    </row>
    <row r="166" spans="1:11" ht="108" customHeight="1">
      <c r="A166" s="314">
        <v>101733</v>
      </c>
      <c r="B166" s="312" t="s">
        <v>367</v>
      </c>
      <c r="C166" s="312" t="s">
        <v>2592</v>
      </c>
      <c r="D166" s="312" t="s">
        <v>1832</v>
      </c>
      <c r="E166" s="313" t="s">
        <v>78</v>
      </c>
      <c r="F166" s="311" t="s">
        <v>4311</v>
      </c>
      <c r="G166" s="311" t="s">
        <v>16216</v>
      </c>
      <c r="H166" s="311" t="s">
        <v>18470</v>
      </c>
      <c r="I166" s="311" t="s">
        <v>4289</v>
      </c>
      <c r="J166" s="311" t="s">
        <v>20669</v>
      </c>
      <c r="K166" s="300">
        <v>165</v>
      </c>
    </row>
    <row r="167" spans="1:11" ht="24" customHeight="1">
      <c r="A167" s="314">
        <v>94277</v>
      </c>
      <c r="B167" s="312" t="s">
        <v>367</v>
      </c>
      <c r="C167" s="312" t="s">
        <v>4314</v>
      </c>
      <c r="D167" s="312" t="s">
        <v>1615</v>
      </c>
      <c r="E167" s="313" t="s">
        <v>1616</v>
      </c>
      <c r="F167" s="311" t="s">
        <v>4315</v>
      </c>
      <c r="G167" s="311" t="s">
        <v>9101</v>
      </c>
      <c r="H167" s="311" t="s">
        <v>18471</v>
      </c>
      <c r="I167" s="311" t="s">
        <v>4289</v>
      </c>
      <c r="J167" s="311" t="s">
        <v>18466</v>
      </c>
      <c r="K167" s="300">
        <v>166</v>
      </c>
    </row>
    <row r="168" spans="1:11" ht="48" customHeight="1">
      <c r="A168" s="314">
        <v>1106057</v>
      </c>
      <c r="B168" s="312" t="s">
        <v>1530</v>
      </c>
      <c r="C168" s="312" t="s">
        <v>1788</v>
      </c>
      <c r="D168" s="312" t="s">
        <v>382</v>
      </c>
      <c r="E168" s="313" t="s">
        <v>75</v>
      </c>
      <c r="F168" s="311" t="s">
        <v>4307</v>
      </c>
      <c r="G168" s="311" t="s">
        <v>20670</v>
      </c>
      <c r="H168" s="311" t="s">
        <v>20671</v>
      </c>
      <c r="I168" s="311" t="s">
        <v>4289</v>
      </c>
      <c r="J168" s="311" t="s">
        <v>20672</v>
      </c>
      <c r="K168" s="300">
        <v>167</v>
      </c>
    </row>
    <row r="169" spans="1:11" ht="24" customHeight="1">
      <c r="A169" s="519" t="s">
        <v>3501</v>
      </c>
      <c r="B169" s="312" t="s">
        <v>1501</v>
      </c>
      <c r="C169" s="312" t="s">
        <v>2073</v>
      </c>
      <c r="D169" s="312" t="s">
        <v>1503</v>
      </c>
      <c r="E169" s="313" t="s">
        <v>1616</v>
      </c>
      <c r="F169" s="311" t="s">
        <v>4317</v>
      </c>
      <c r="G169" s="311" t="s">
        <v>18473</v>
      </c>
      <c r="H169" s="311" t="s">
        <v>18474</v>
      </c>
      <c r="I169" s="311" t="s">
        <v>4289</v>
      </c>
      <c r="J169" s="311" t="s">
        <v>20673</v>
      </c>
      <c r="K169" s="300">
        <v>168</v>
      </c>
    </row>
    <row r="170" spans="1:11" ht="36" customHeight="1">
      <c r="A170" s="519" t="s">
        <v>3410</v>
      </c>
      <c r="B170" s="312" t="s">
        <v>1501</v>
      </c>
      <c r="C170" s="312" t="s">
        <v>1924</v>
      </c>
      <c r="D170" s="312" t="s">
        <v>1503</v>
      </c>
      <c r="E170" s="313" t="s">
        <v>1704</v>
      </c>
      <c r="F170" s="311" t="s">
        <v>4092</v>
      </c>
      <c r="G170" s="311" t="s">
        <v>18475</v>
      </c>
      <c r="H170" s="311" t="s">
        <v>18475</v>
      </c>
      <c r="I170" s="311" t="s">
        <v>4289</v>
      </c>
      <c r="J170" s="311" t="s">
        <v>20674</v>
      </c>
      <c r="K170" s="300">
        <v>169</v>
      </c>
    </row>
    <row r="171" spans="1:11" ht="24" customHeight="1">
      <c r="A171" s="519" t="s">
        <v>3291</v>
      </c>
      <c r="B171" s="312" t="s">
        <v>1501</v>
      </c>
      <c r="C171" s="312" t="s">
        <v>1771</v>
      </c>
      <c r="D171" s="312" t="s">
        <v>1537</v>
      </c>
      <c r="E171" s="313" t="s">
        <v>75</v>
      </c>
      <c r="F171" s="311" t="s">
        <v>4320</v>
      </c>
      <c r="G171" s="311" t="s">
        <v>18477</v>
      </c>
      <c r="H171" s="311" t="s">
        <v>18478</v>
      </c>
      <c r="I171" s="311" t="s">
        <v>4300</v>
      </c>
      <c r="J171" s="311" t="s">
        <v>20675</v>
      </c>
      <c r="K171" s="300">
        <v>170</v>
      </c>
    </row>
    <row r="172" spans="1:11" ht="24" customHeight="1">
      <c r="A172" s="519" t="s">
        <v>3578</v>
      </c>
      <c r="B172" s="312" t="s">
        <v>1501</v>
      </c>
      <c r="C172" s="312" t="s">
        <v>2175</v>
      </c>
      <c r="D172" s="312" t="s">
        <v>1503</v>
      </c>
      <c r="E172" s="313" t="s">
        <v>1512</v>
      </c>
      <c r="F172" s="311" t="s">
        <v>4095</v>
      </c>
      <c r="G172" s="311" t="s">
        <v>18479</v>
      </c>
      <c r="H172" s="311" t="s">
        <v>18480</v>
      </c>
      <c r="I172" s="311" t="s">
        <v>4300</v>
      </c>
      <c r="J172" s="311" t="s">
        <v>20676</v>
      </c>
      <c r="K172" s="300">
        <v>171</v>
      </c>
    </row>
    <row r="173" spans="1:11" ht="24" customHeight="1">
      <c r="A173" s="519" t="s">
        <v>3829</v>
      </c>
      <c r="B173" s="312" t="s">
        <v>1501</v>
      </c>
      <c r="C173" s="312" t="s">
        <v>2537</v>
      </c>
      <c r="D173" s="312" t="s">
        <v>1503</v>
      </c>
      <c r="E173" s="313" t="s">
        <v>1504</v>
      </c>
      <c r="F173" s="311" t="s">
        <v>4095</v>
      </c>
      <c r="G173" s="311" t="s">
        <v>18481</v>
      </c>
      <c r="H173" s="311" t="s">
        <v>18482</v>
      </c>
      <c r="I173" s="311" t="s">
        <v>4300</v>
      </c>
      <c r="J173" s="311" t="s">
        <v>4290</v>
      </c>
      <c r="K173" s="300">
        <v>172</v>
      </c>
    </row>
    <row r="174" spans="1:11" ht="36" customHeight="1">
      <c r="A174" s="519" t="s">
        <v>3308</v>
      </c>
      <c r="B174" s="312" t="s">
        <v>1501</v>
      </c>
      <c r="C174" s="312" t="s">
        <v>519</v>
      </c>
      <c r="D174" s="312" t="s">
        <v>1503</v>
      </c>
      <c r="E174" s="313" t="s">
        <v>75</v>
      </c>
      <c r="F174" s="311" t="s">
        <v>4318</v>
      </c>
      <c r="G174" s="311" t="s">
        <v>18483</v>
      </c>
      <c r="H174" s="311" t="s">
        <v>18484</v>
      </c>
      <c r="I174" s="311" t="s">
        <v>4300</v>
      </c>
      <c r="J174" s="311" t="s">
        <v>18476</v>
      </c>
      <c r="K174" s="300">
        <v>173</v>
      </c>
    </row>
    <row r="175" spans="1:11" ht="36" customHeight="1">
      <c r="A175" s="519" t="s">
        <v>3561</v>
      </c>
      <c r="B175" s="312" t="s">
        <v>1501</v>
      </c>
      <c r="C175" s="312" t="s">
        <v>2158</v>
      </c>
      <c r="D175" s="312" t="s">
        <v>1503</v>
      </c>
      <c r="E175" s="313" t="s">
        <v>80</v>
      </c>
      <c r="F175" s="311" t="s">
        <v>4319</v>
      </c>
      <c r="G175" s="311" t="s">
        <v>18485</v>
      </c>
      <c r="H175" s="311" t="s">
        <v>18486</v>
      </c>
      <c r="I175" s="311" t="s">
        <v>4300</v>
      </c>
      <c r="J175" s="311" t="s">
        <v>20677</v>
      </c>
      <c r="K175" s="300">
        <v>174</v>
      </c>
    </row>
    <row r="176" spans="1:11" ht="84" customHeight="1">
      <c r="A176" s="519" t="s">
        <v>3610</v>
      </c>
      <c r="B176" s="312" t="s">
        <v>1501</v>
      </c>
      <c r="C176" s="312" t="s">
        <v>2208</v>
      </c>
      <c r="D176" s="312" t="s">
        <v>1503</v>
      </c>
      <c r="E176" s="313" t="s">
        <v>1504</v>
      </c>
      <c r="F176" s="311" t="s">
        <v>4092</v>
      </c>
      <c r="G176" s="311" t="s">
        <v>18487</v>
      </c>
      <c r="H176" s="311" t="s">
        <v>18487</v>
      </c>
      <c r="I176" s="311" t="s">
        <v>4300</v>
      </c>
      <c r="J176" s="311" t="s">
        <v>20678</v>
      </c>
      <c r="K176" s="300">
        <v>175</v>
      </c>
    </row>
    <row r="177" spans="1:11" ht="36" customHeight="1">
      <c r="A177" s="519" t="s">
        <v>3843</v>
      </c>
      <c r="B177" s="312" t="s">
        <v>1501</v>
      </c>
      <c r="C177" s="312" t="s">
        <v>2551</v>
      </c>
      <c r="D177" s="312" t="s">
        <v>1503</v>
      </c>
      <c r="E177" s="313" t="s">
        <v>1512</v>
      </c>
      <c r="F177" s="311" t="s">
        <v>4095</v>
      </c>
      <c r="G177" s="311" t="s">
        <v>18488</v>
      </c>
      <c r="H177" s="311" t="s">
        <v>18489</v>
      </c>
      <c r="I177" s="311" t="s">
        <v>4300</v>
      </c>
      <c r="J177" s="311" t="s">
        <v>15036</v>
      </c>
      <c r="K177" s="300">
        <v>176</v>
      </c>
    </row>
    <row r="178" spans="1:11" ht="48" customHeight="1">
      <c r="A178" s="519" t="s">
        <v>20414</v>
      </c>
      <c r="B178" s="312" t="s">
        <v>1501</v>
      </c>
      <c r="C178" s="312" t="s">
        <v>18490</v>
      </c>
      <c r="D178" s="312" t="s">
        <v>1620</v>
      </c>
      <c r="E178" s="313" t="s">
        <v>18258</v>
      </c>
      <c r="F178" s="311" t="s">
        <v>18491</v>
      </c>
      <c r="G178" s="311" t="s">
        <v>12434</v>
      </c>
      <c r="H178" s="311" t="s">
        <v>18492</v>
      </c>
      <c r="I178" s="311" t="s">
        <v>4300</v>
      </c>
      <c r="J178" s="311" t="s">
        <v>20679</v>
      </c>
      <c r="K178" s="300">
        <v>177</v>
      </c>
    </row>
    <row r="179" spans="1:11" ht="36" customHeight="1">
      <c r="A179" s="314">
        <v>92921</v>
      </c>
      <c r="B179" s="312" t="s">
        <v>367</v>
      </c>
      <c r="C179" s="312" t="s">
        <v>1575</v>
      </c>
      <c r="D179" s="312" t="s">
        <v>1560</v>
      </c>
      <c r="E179" s="313" t="s">
        <v>1561</v>
      </c>
      <c r="F179" s="311" t="s">
        <v>18463</v>
      </c>
      <c r="G179" s="311" t="s">
        <v>7685</v>
      </c>
      <c r="H179" s="311" t="s">
        <v>20680</v>
      </c>
      <c r="I179" s="311" t="s">
        <v>4300</v>
      </c>
      <c r="J179" s="311" t="s">
        <v>20681</v>
      </c>
      <c r="K179" s="300">
        <v>178</v>
      </c>
    </row>
    <row r="180" spans="1:11" ht="24" customHeight="1">
      <c r="A180" s="314">
        <v>96537</v>
      </c>
      <c r="B180" s="312" t="s">
        <v>367</v>
      </c>
      <c r="C180" s="312" t="s">
        <v>2104</v>
      </c>
      <c r="D180" s="312" t="s">
        <v>1560</v>
      </c>
      <c r="E180" s="313" t="s">
        <v>78</v>
      </c>
      <c r="F180" s="311" t="s">
        <v>4321</v>
      </c>
      <c r="G180" s="311" t="s">
        <v>10020</v>
      </c>
      <c r="H180" s="311" t="s">
        <v>18493</v>
      </c>
      <c r="I180" s="311" t="s">
        <v>4300</v>
      </c>
      <c r="J180" s="311" t="s">
        <v>20682</v>
      </c>
      <c r="K180" s="300">
        <v>179</v>
      </c>
    </row>
    <row r="181" spans="1:11" ht="36" customHeight="1">
      <c r="A181" s="519" t="s">
        <v>3412</v>
      </c>
      <c r="B181" s="312" t="s">
        <v>1501</v>
      </c>
      <c r="C181" s="312" t="s">
        <v>1926</v>
      </c>
      <c r="D181" s="312" t="s">
        <v>1503</v>
      </c>
      <c r="E181" s="313" t="s">
        <v>1704</v>
      </c>
      <c r="F181" s="311" t="s">
        <v>4092</v>
      </c>
      <c r="G181" s="311" t="s">
        <v>18494</v>
      </c>
      <c r="H181" s="311" t="s">
        <v>18494</v>
      </c>
      <c r="I181" s="311" t="s">
        <v>4300</v>
      </c>
      <c r="J181" s="311" t="s">
        <v>20683</v>
      </c>
      <c r="K181" s="300">
        <v>180</v>
      </c>
    </row>
    <row r="182" spans="1:11" ht="24" customHeight="1">
      <c r="A182" s="519" t="s">
        <v>3413</v>
      </c>
      <c r="B182" s="312" t="s">
        <v>1501</v>
      </c>
      <c r="C182" s="312" t="s">
        <v>1927</v>
      </c>
      <c r="D182" s="312" t="s">
        <v>1503</v>
      </c>
      <c r="E182" s="313" t="s">
        <v>1704</v>
      </c>
      <c r="F182" s="311" t="s">
        <v>4092</v>
      </c>
      <c r="G182" s="311" t="s">
        <v>18494</v>
      </c>
      <c r="H182" s="311" t="s">
        <v>18494</v>
      </c>
      <c r="I182" s="311" t="s">
        <v>4300</v>
      </c>
      <c r="J182" s="311" t="s">
        <v>20684</v>
      </c>
      <c r="K182" s="300">
        <v>181</v>
      </c>
    </row>
    <row r="183" spans="1:11" ht="36" customHeight="1">
      <c r="A183" s="519" t="s">
        <v>3414</v>
      </c>
      <c r="B183" s="312" t="s">
        <v>1501</v>
      </c>
      <c r="C183" s="312" t="s">
        <v>1928</v>
      </c>
      <c r="D183" s="312" t="s">
        <v>1503</v>
      </c>
      <c r="E183" s="313" t="s">
        <v>1704</v>
      </c>
      <c r="F183" s="311" t="s">
        <v>4092</v>
      </c>
      <c r="G183" s="311" t="s">
        <v>18494</v>
      </c>
      <c r="H183" s="311" t="s">
        <v>18494</v>
      </c>
      <c r="I183" s="311" t="s">
        <v>4300</v>
      </c>
      <c r="J183" s="311" t="s">
        <v>20685</v>
      </c>
      <c r="K183" s="300">
        <v>182</v>
      </c>
    </row>
    <row r="184" spans="1:11" ht="36" customHeight="1">
      <c r="A184" s="314">
        <v>804037</v>
      </c>
      <c r="B184" s="312" t="s">
        <v>1530</v>
      </c>
      <c r="C184" s="312" t="s">
        <v>1851</v>
      </c>
      <c r="D184" s="312" t="s">
        <v>382</v>
      </c>
      <c r="E184" s="313" t="s">
        <v>80</v>
      </c>
      <c r="F184" s="311" t="s">
        <v>4333</v>
      </c>
      <c r="G184" s="311" t="s">
        <v>20686</v>
      </c>
      <c r="H184" s="311" t="s">
        <v>20687</v>
      </c>
      <c r="I184" s="311" t="s">
        <v>4300</v>
      </c>
      <c r="J184" s="311" t="s">
        <v>20688</v>
      </c>
      <c r="K184" s="300">
        <v>183</v>
      </c>
    </row>
    <row r="185" spans="1:11" ht="24" customHeight="1">
      <c r="A185" s="314">
        <v>804025</v>
      </c>
      <c r="B185" s="312" t="s">
        <v>1530</v>
      </c>
      <c r="C185" s="312" t="s">
        <v>1848</v>
      </c>
      <c r="D185" s="312" t="s">
        <v>382</v>
      </c>
      <c r="E185" s="313" t="s">
        <v>80</v>
      </c>
      <c r="F185" s="311" t="s">
        <v>18495</v>
      </c>
      <c r="G185" s="311" t="s">
        <v>20689</v>
      </c>
      <c r="H185" s="311" t="s">
        <v>20690</v>
      </c>
      <c r="I185" s="311" t="s">
        <v>4313</v>
      </c>
      <c r="J185" s="311" t="s">
        <v>20691</v>
      </c>
      <c r="K185" s="300">
        <v>184</v>
      </c>
    </row>
    <row r="186" spans="1:11" ht="24" customHeight="1">
      <c r="A186" s="314">
        <v>4507835</v>
      </c>
      <c r="B186" s="312" t="s">
        <v>1530</v>
      </c>
      <c r="C186" s="312" t="s">
        <v>1635</v>
      </c>
      <c r="D186" s="312" t="s">
        <v>382</v>
      </c>
      <c r="E186" s="313" t="s">
        <v>80</v>
      </c>
      <c r="F186" s="311" t="s">
        <v>4328</v>
      </c>
      <c r="G186" s="311" t="s">
        <v>20692</v>
      </c>
      <c r="H186" s="311" t="s">
        <v>20693</v>
      </c>
      <c r="I186" s="311" t="s">
        <v>4313</v>
      </c>
      <c r="J186" s="311" t="s">
        <v>20694</v>
      </c>
      <c r="K186" s="300">
        <v>185</v>
      </c>
    </row>
    <row r="187" spans="1:11" ht="36" customHeight="1">
      <c r="A187" s="519" t="s">
        <v>3659</v>
      </c>
      <c r="B187" s="312" t="s">
        <v>1501</v>
      </c>
      <c r="C187" s="312" t="s">
        <v>2254</v>
      </c>
      <c r="D187" s="312" t="s">
        <v>1503</v>
      </c>
      <c r="E187" s="313" t="s">
        <v>1839</v>
      </c>
      <c r="F187" s="311" t="s">
        <v>4323</v>
      </c>
      <c r="G187" s="311" t="s">
        <v>18496</v>
      </c>
      <c r="H187" s="311" t="s">
        <v>18497</v>
      </c>
      <c r="I187" s="311" t="s">
        <v>4313</v>
      </c>
      <c r="J187" s="311" t="s">
        <v>20695</v>
      </c>
      <c r="K187" s="300">
        <v>186</v>
      </c>
    </row>
    <row r="188" spans="1:11" ht="24" customHeight="1">
      <c r="A188" s="314">
        <v>5503020</v>
      </c>
      <c r="B188" s="312" t="s">
        <v>1530</v>
      </c>
      <c r="C188" s="312" t="s">
        <v>3113</v>
      </c>
      <c r="D188" s="312" t="s">
        <v>382</v>
      </c>
      <c r="E188" s="313" t="s">
        <v>1535</v>
      </c>
      <c r="F188" s="311" t="s">
        <v>4345</v>
      </c>
      <c r="G188" s="311" t="s">
        <v>18498</v>
      </c>
      <c r="H188" s="311" t="s">
        <v>18499</v>
      </c>
      <c r="I188" s="311" t="s">
        <v>4313</v>
      </c>
      <c r="J188" s="311" t="s">
        <v>20696</v>
      </c>
      <c r="K188" s="300">
        <v>187</v>
      </c>
    </row>
    <row r="189" spans="1:11" ht="24" customHeight="1">
      <c r="A189" s="519" t="s">
        <v>3550</v>
      </c>
      <c r="B189" s="312" t="s">
        <v>1501</v>
      </c>
      <c r="C189" s="312" t="s">
        <v>2147</v>
      </c>
      <c r="D189" s="312" t="s">
        <v>1503</v>
      </c>
      <c r="E189" s="313" t="s">
        <v>1507</v>
      </c>
      <c r="F189" s="311" t="s">
        <v>4331</v>
      </c>
      <c r="G189" s="311" t="s">
        <v>18500</v>
      </c>
      <c r="H189" s="311" t="s">
        <v>18501</v>
      </c>
      <c r="I189" s="311" t="s">
        <v>4313</v>
      </c>
      <c r="J189" s="311" t="s">
        <v>20697</v>
      </c>
      <c r="K189" s="300">
        <v>188</v>
      </c>
    </row>
    <row r="190" spans="1:11" ht="24" customHeight="1">
      <c r="A190" s="314">
        <v>97090</v>
      </c>
      <c r="B190" s="312" t="s">
        <v>367</v>
      </c>
      <c r="C190" s="312" t="s">
        <v>1604</v>
      </c>
      <c r="D190" s="312" t="s">
        <v>1560</v>
      </c>
      <c r="E190" s="313" t="s">
        <v>1561</v>
      </c>
      <c r="F190" s="311" t="s">
        <v>4330</v>
      </c>
      <c r="G190" s="311" t="s">
        <v>9795</v>
      </c>
      <c r="H190" s="311" t="s">
        <v>18502</v>
      </c>
      <c r="I190" s="311" t="s">
        <v>4313</v>
      </c>
      <c r="J190" s="311" t="s">
        <v>20698</v>
      </c>
      <c r="K190" s="300">
        <v>189</v>
      </c>
    </row>
    <row r="191" spans="1:11" ht="24" customHeight="1">
      <c r="A191" s="314">
        <v>2003569</v>
      </c>
      <c r="B191" s="312" t="s">
        <v>1530</v>
      </c>
      <c r="C191" s="312" t="s">
        <v>1930</v>
      </c>
      <c r="D191" s="312" t="s">
        <v>382</v>
      </c>
      <c r="E191" s="313" t="s">
        <v>80</v>
      </c>
      <c r="F191" s="311" t="s">
        <v>4312</v>
      </c>
      <c r="G191" s="311" t="s">
        <v>20699</v>
      </c>
      <c r="H191" s="311" t="s">
        <v>20700</v>
      </c>
      <c r="I191" s="311" t="s">
        <v>4313</v>
      </c>
      <c r="J191" s="311" t="s">
        <v>20701</v>
      </c>
      <c r="K191" s="300">
        <v>190</v>
      </c>
    </row>
    <row r="192" spans="1:11" ht="36" customHeight="1">
      <c r="A192" s="519" t="s">
        <v>3830</v>
      </c>
      <c r="B192" s="312" t="s">
        <v>1501</v>
      </c>
      <c r="C192" s="312" t="s">
        <v>2538</v>
      </c>
      <c r="D192" s="312" t="s">
        <v>1503</v>
      </c>
      <c r="E192" s="313" t="s">
        <v>1504</v>
      </c>
      <c r="F192" s="311" t="s">
        <v>4092</v>
      </c>
      <c r="G192" s="311" t="s">
        <v>18503</v>
      </c>
      <c r="H192" s="311" t="s">
        <v>18503</v>
      </c>
      <c r="I192" s="311" t="s">
        <v>4313</v>
      </c>
      <c r="J192" s="311" t="s">
        <v>20702</v>
      </c>
      <c r="K192" s="300">
        <v>191</v>
      </c>
    </row>
    <row r="193" spans="1:11" ht="36" customHeight="1">
      <c r="A193" s="314">
        <v>100898</v>
      </c>
      <c r="B193" s="312" t="s">
        <v>367</v>
      </c>
      <c r="C193" s="312" t="s">
        <v>2070</v>
      </c>
      <c r="D193" s="312" t="s">
        <v>1560</v>
      </c>
      <c r="E193" s="313" t="s">
        <v>1616</v>
      </c>
      <c r="F193" s="311" t="s">
        <v>4340</v>
      </c>
      <c r="G193" s="311" t="s">
        <v>20703</v>
      </c>
      <c r="H193" s="311" t="s">
        <v>20704</v>
      </c>
      <c r="I193" s="311" t="s">
        <v>4313</v>
      </c>
      <c r="J193" s="311" t="s">
        <v>20705</v>
      </c>
      <c r="K193" s="300">
        <v>192</v>
      </c>
    </row>
    <row r="194" spans="1:11" ht="24" customHeight="1">
      <c r="A194" s="314">
        <v>96545</v>
      </c>
      <c r="B194" s="312" t="s">
        <v>367</v>
      </c>
      <c r="C194" s="312" t="s">
        <v>1568</v>
      </c>
      <c r="D194" s="312" t="s">
        <v>1560</v>
      </c>
      <c r="E194" s="313" t="s">
        <v>1561</v>
      </c>
      <c r="F194" s="311" t="s">
        <v>18472</v>
      </c>
      <c r="G194" s="311" t="s">
        <v>20706</v>
      </c>
      <c r="H194" s="311" t="s">
        <v>20707</v>
      </c>
      <c r="I194" s="311" t="s">
        <v>4313</v>
      </c>
      <c r="J194" s="311" t="s">
        <v>20708</v>
      </c>
      <c r="K194" s="300">
        <v>193</v>
      </c>
    </row>
    <row r="195" spans="1:11" ht="24" customHeight="1">
      <c r="A195" s="314">
        <v>98050</v>
      </c>
      <c r="B195" s="312" t="s">
        <v>367</v>
      </c>
      <c r="C195" s="312" t="s">
        <v>1757</v>
      </c>
      <c r="D195" s="312" t="s">
        <v>1615</v>
      </c>
      <c r="E195" s="313" t="s">
        <v>1616</v>
      </c>
      <c r="F195" s="311" t="s">
        <v>18504</v>
      </c>
      <c r="G195" s="311" t="s">
        <v>8859</v>
      </c>
      <c r="H195" s="311" t="s">
        <v>18505</v>
      </c>
      <c r="I195" s="311" t="s">
        <v>4313</v>
      </c>
      <c r="J195" s="311" t="s">
        <v>20709</v>
      </c>
      <c r="K195" s="300">
        <v>194</v>
      </c>
    </row>
    <row r="196" spans="1:11" ht="36" customHeight="1">
      <c r="A196" s="314">
        <v>92514</v>
      </c>
      <c r="B196" s="312" t="s">
        <v>367</v>
      </c>
      <c r="C196" s="312" t="s">
        <v>2505</v>
      </c>
      <c r="D196" s="312" t="s">
        <v>1560</v>
      </c>
      <c r="E196" s="313" t="s">
        <v>78</v>
      </c>
      <c r="F196" s="311" t="s">
        <v>4344</v>
      </c>
      <c r="G196" s="311" t="s">
        <v>9974</v>
      </c>
      <c r="H196" s="311" t="s">
        <v>18506</v>
      </c>
      <c r="I196" s="311" t="s">
        <v>4313</v>
      </c>
      <c r="J196" s="311" t="s">
        <v>20710</v>
      </c>
      <c r="K196" s="300">
        <v>195</v>
      </c>
    </row>
    <row r="197" spans="1:11" ht="24" customHeight="1">
      <c r="A197" s="519" t="s">
        <v>3973</v>
      </c>
      <c r="B197" s="312" t="s">
        <v>1501</v>
      </c>
      <c r="C197" s="312" t="s">
        <v>2965</v>
      </c>
      <c r="D197" s="312" t="s">
        <v>1503</v>
      </c>
      <c r="E197" s="313" t="s">
        <v>1512</v>
      </c>
      <c r="F197" s="311" t="s">
        <v>4130</v>
      </c>
      <c r="G197" s="311" t="s">
        <v>18507</v>
      </c>
      <c r="H197" s="311" t="s">
        <v>18508</v>
      </c>
      <c r="I197" s="311" t="s">
        <v>4313</v>
      </c>
      <c r="J197" s="311" t="s">
        <v>20085</v>
      </c>
      <c r="K197" s="300">
        <v>196</v>
      </c>
    </row>
    <row r="198" spans="1:11" ht="24" customHeight="1">
      <c r="A198" s="519" t="s">
        <v>3819</v>
      </c>
      <c r="B198" s="312" t="s">
        <v>1501</v>
      </c>
      <c r="C198" s="312" t="s">
        <v>2527</v>
      </c>
      <c r="D198" s="312" t="s">
        <v>1503</v>
      </c>
      <c r="E198" s="313" t="s">
        <v>80</v>
      </c>
      <c r="F198" s="311" t="s">
        <v>4332</v>
      </c>
      <c r="G198" s="311" t="s">
        <v>6776</v>
      </c>
      <c r="H198" s="311" t="s">
        <v>18509</v>
      </c>
      <c r="I198" s="311" t="s">
        <v>4313</v>
      </c>
      <c r="J198" s="311" t="s">
        <v>20711</v>
      </c>
      <c r="K198" s="300">
        <v>197</v>
      </c>
    </row>
    <row r="199" spans="1:11" ht="48" customHeight="1">
      <c r="A199" s="314">
        <v>96131</v>
      </c>
      <c r="B199" s="312" t="s">
        <v>367</v>
      </c>
      <c r="C199" s="312" t="s">
        <v>1556</v>
      </c>
      <c r="D199" s="312" t="s">
        <v>1557</v>
      </c>
      <c r="E199" s="313" t="s">
        <v>78</v>
      </c>
      <c r="F199" s="311" t="s">
        <v>4343</v>
      </c>
      <c r="G199" s="311" t="s">
        <v>16005</v>
      </c>
      <c r="H199" s="311" t="s">
        <v>18510</v>
      </c>
      <c r="I199" s="311" t="s">
        <v>4313</v>
      </c>
      <c r="J199" s="311" t="s">
        <v>16200</v>
      </c>
      <c r="K199" s="300">
        <v>198</v>
      </c>
    </row>
    <row r="200" spans="1:11" ht="24" customHeight="1">
      <c r="A200" s="314">
        <v>101577</v>
      </c>
      <c r="B200" s="312" t="s">
        <v>367</v>
      </c>
      <c r="C200" s="312" t="s">
        <v>2056</v>
      </c>
      <c r="D200" s="312" t="s">
        <v>2057</v>
      </c>
      <c r="E200" s="313" t="s">
        <v>78</v>
      </c>
      <c r="F200" s="311" t="s">
        <v>18511</v>
      </c>
      <c r="G200" s="311" t="s">
        <v>6356</v>
      </c>
      <c r="H200" s="311" t="s">
        <v>18512</v>
      </c>
      <c r="I200" s="311" t="s">
        <v>4313</v>
      </c>
      <c r="J200" s="311" t="s">
        <v>20712</v>
      </c>
      <c r="K200" s="300">
        <v>199</v>
      </c>
    </row>
    <row r="201" spans="1:11" ht="24" customHeight="1">
      <c r="A201" s="519" t="s">
        <v>3992</v>
      </c>
      <c r="B201" s="312" t="s">
        <v>1501</v>
      </c>
      <c r="C201" s="312" t="s">
        <v>3012</v>
      </c>
      <c r="D201" s="312" t="s">
        <v>1503</v>
      </c>
      <c r="E201" s="313" t="s">
        <v>78</v>
      </c>
      <c r="F201" s="311" t="s">
        <v>4336</v>
      </c>
      <c r="G201" s="311" t="s">
        <v>18513</v>
      </c>
      <c r="H201" s="311" t="s">
        <v>18514</v>
      </c>
      <c r="I201" s="311" t="s">
        <v>4313</v>
      </c>
      <c r="J201" s="311" t="s">
        <v>9119</v>
      </c>
      <c r="K201" s="300">
        <v>200</v>
      </c>
    </row>
    <row r="202" spans="1:11" ht="24" customHeight="1">
      <c r="A202" s="519" t="s">
        <v>3305</v>
      </c>
      <c r="B202" s="312" t="s">
        <v>1501</v>
      </c>
      <c r="C202" s="312" t="s">
        <v>513</v>
      </c>
      <c r="D202" s="312" t="s">
        <v>1503</v>
      </c>
      <c r="E202" s="313" t="s">
        <v>75</v>
      </c>
      <c r="F202" s="311" t="s">
        <v>18515</v>
      </c>
      <c r="G202" s="311" t="s">
        <v>18516</v>
      </c>
      <c r="H202" s="311" t="s">
        <v>18517</v>
      </c>
      <c r="I202" s="311" t="s">
        <v>4313</v>
      </c>
      <c r="J202" s="311" t="s">
        <v>20352</v>
      </c>
      <c r="K202" s="300">
        <v>201</v>
      </c>
    </row>
    <row r="203" spans="1:11" ht="72" customHeight="1">
      <c r="A203" s="519" t="s">
        <v>5653</v>
      </c>
      <c r="B203" s="312" t="s">
        <v>1501</v>
      </c>
      <c r="C203" s="312" t="s">
        <v>2857</v>
      </c>
      <c r="D203" s="312" t="s">
        <v>1503</v>
      </c>
      <c r="E203" s="313" t="s">
        <v>1704</v>
      </c>
      <c r="F203" s="311" t="s">
        <v>4092</v>
      </c>
      <c r="G203" s="311" t="s">
        <v>4355</v>
      </c>
      <c r="H203" s="311" t="s">
        <v>4355</v>
      </c>
      <c r="I203" s="311" t="s">
        <v>4326</v>
      </c>
      <c r="J203" s="311" t="s">
        <v>20713</v>
      </c>
      <c r="K203" s="300">
        <v>202</v>
      </c>
    </row>
    <row r="204" spans="1:11" ht="24" customHeight="1">
      <c r="A204" s="314">
        <v>96399</v>
      </c>
      <c r="B204" s="312" t="s">
        <v>367</v>
      </c>
      <c r="C204" s="312" t="s">
        <v>2095</v>
      </c>
      <c r="D204" s="312" t="s">
        <v>1904</v>
      </c>
      <c r="E204" s="313" t="s">
        <v>75</v>
      </c>
      <c r="F204" s="311" t="s">
        <v>18518</v>
      </c>
      <c r="G204" s="311" t="s">
        <v>15780</v>
      </c>
      <c r="H204" s="311" t="s">
        <v>18519</v>
      </c>
      <c r="I204" s="311" t="s">
        <v>4326</v>
      </c>
      <c r="J204" s="311" t="s">
        <v>15822</v>
      </c>
      <c r="K204" s="300">
        <v>203</v>
      </c>
    </row>
    <row r="205" spans="1:11" ht="24" customHeight="1">
      <c r="A205" s="314">
        <v>2003614</v>
      </c>
      <c r="B205" s="312" t="s">
        <v>1530</v>
      </c>
      <c r="C205" s="312" t="s">
        <v>1931</v>
      </c>
      <c r="D205" s="312" t="s">
        <v>382</v>
      </c>
      <c r="E205" s="313" t="s">
        <v>80</v>
      </c>
      <c r="F205" s="311" t="s">
        <v>4337</v>
      </c>
      <c r="G205" s="311" t="s">
        <v>18520</v>
      </c>
      <c r="H205" s="311" t="s">
        <v>18521</v>
      </c>
      <c r="I205" s="311" t="s">
        <v>4326</v>
      </c>
      <c r="J205" s="311" t="s">
        <v>20714</v>
      </c>
      <c r="K205" s="300">
        <v>204</v>
      </c>
    </row>
    <row r="206" spans="1:11" ht="24" customHeight="1">
      <c r="A206" s="314">
        <v>111313</v>
      </c>
      <c r="B206" s="312" t="s">
        <v>1508</v>
      </c>
      <c r="C206" s="312" t="s">
        <v>2619</v>
      </c>
      <c r="D206" s="312" t="s">
        <v>18524</v>
      </c>
      <c r="E206" s="313" t="s">
        <v>78</v>
      </c>
      <c r="F206" s="311" t="s">
        <v>4349</v>
      </c>
      <c r="G206" s="311" t="s">
        <v>18525</v>
      </c>
      <c r="H206" s="311" t="s">
        <v>18526</v>
      </c>
      <c r="I206" s="311" t="s">
        <v>4326</v>
      </c>
      <c r="J206" s="311" t="s">
        <v>20715</v>
      </c>
      <c r="K206" s="300">
        <v>205</v>
      </c>
    </row>
    <row r="207" spans="1:11" ht="36" customHeight="1">
      <c r="A207" s="519" t="s">
        <v>3728</v>
      </c>
      <c r="B207" s="312" t="s">
        <v>1501</v>
      </c>
      <c r="C207" s="312" t="s">
        <v>2369</v>
      </c>
      <c r="D207" s="312" t="s">
        <v>1537</v>
      </c>
      <c r="E207" s="313" t="s">
        <v>75</v>
      </c>
      <c r="F207" s="311" t="s">
        <v>18527</v>
      </c>
      <c r="G207" s="311" t="s">
        <v>4097</v>
      </c>
      <c r="H207" s="311" t="s">
        <v>18528</v>
      </c>
      <c r="I207" s="311" t="s">
        <v>4326</v>
      </c>
      <c r="J207" s="311" t="s">
        <v>20716</v>
      </c>
      <c r="K207" s="300">
        <v>206</v>
      </c>
    </row>
    <row r="208" spans="1:11" ht="36" customHeight="1">
      <c r="A208" s="519" t="s">
        <v>3312</v>
      </c>
      <c r="B208" s="312" t="s">
        <v>1501</v>
      </c>
      <c r="C208" s="312" t="s">
        <v>1791</v>
      </c>
      <c r="D208" s="312" t="s">
        <v>1503</v>
      </c>
      <c r="E208" s="313" t="s">
        <v>1512</v>
      </c>
      <c r="F208" s="311" t="s">
        <v>4352</v>
      </c>
      <c r="G208" s="311" t="s">
        <v>18530</v>
      </c>
      <c r="H208" s="311" t="s">
        <v>18531</v>
      </c>
      <c r="I208" s="311" t="s">
        <v>4326</v>
      </c>
      <c r="J208" s="311" t="s">
        <v>18523</v>
      </c>
      <c r="K208" s="300">
        <v>207</v>
      </c>
    </row>
    <row r="209" spans="1:11" ht="48" customHeight="1">
      <c r="A209" s="314">
        <v>4011562</v>
      </c>
      <c r="B209" s="312" t="s">
        <v>1530</v>
      </c>
      <c r="C209" s="312" t="s">
        <v>18533</v>
      </c>
      <c r="D209" s="312" t="s">
        <v>382</v>
      </c>
      <c r="E209" s="313" t="s">
        <v>78</v>
      </c>
      <c r="F209" s="311" t="s">
        <v>18534</v>
      </c>
      <c r="G209" s="311" t="s">
        <v>18535</v>
      </c>
      <c r="H209" s="311" t="s">
        <v>18536</v>
      </c>
      <c r="I209" s="311" t="s">
        <v>4326</v>
      </c>
      <c r="J209" s="311" t="s">
        <v>12164</v>
      </c>
      <c r="K209" s="300">
        <v>208</v>
      </c>
    </row>
    <row r="210" spans="1:11" ht="24" customHeight="1">
      <c r="A210" s="314">
        <v>92759</v>
      </c>
      <c r="B210" s="312" t="s">
        <v>367</v>
      </c>
      <c r="C210" s="312" t="s">
        <v>1596</v>
      </c>
      <c r="D210" s="312" t="s">
        <v>1560</v>
      </c>
      <c r="E210" s="313" t="s">
        <v>1561</v>
      </c>
      <c r="F210" s="311" t="s">
        <v>4351</v>
      </c>
      <c r="G210" s="311" t="s">
        <v>20717</v>
      </c>
      <c r="H210" s="311" t="s">
        <v>20718</v>
      </c>
      <c r="I210" s="311" t="s">
        <v>4326</v>
      </c>
      <c r="J210" s="311" t="s">
        <v>18529</v>
      </c>
      <c r="K210" s="300">
        <v>209</v>
      </c>
    </row>
    <row r="211" spans="1:11" ht="24" customHeight="1">
      <c r="A211" s="314">
        <v>4413905</v>
      </c>
      <c r="B211" s="312" t="s">
        <v>1530</v>
      </c>
      <c r="C211" s="312" t="s">
        <v>2287</v>
      </c>
      <c r="D211" s="312" t="s">
        <v>382</v>
      </c>
      <c r="E211" s="313" t="s">
        <v>78</v>
      </c>
      <c r="F211" s="311" t="s">
        <v>4389</v>
      </c>
      <c r="G211" s="311" t="s">
        <v>18537</v>
      </c>
      <c r="H211" s="311" t="s">
        <v>18538</v>
      </c>
      <c r="I211" s="311" t="s">
        <v>4326</v>
      </c>
      <c r="J211" s="311" t="s">
        <v>18532</v>
      </c>
      <c r="K211" s="300">
        <v>210</v>
      </c>
    </row>
    <row r="212" spans="1:11" ht="72" customHeight="1">
      <c r="A212" s="519" t="s">
        <v>3217</v>
      </c>
      <c r="B212" s="312" t="s">
        <v>1501</v>
      </c>
      <c r="C212" s="312" t="s">
        <v>1691</v>
      </c>
      <c r="D212" s="312" t="s">
        <v>1503</v>
      </c>
      <c r="E212" s="313" t="s">
        <v>80</v>
      </c>
      <c r="F212" s="311" t="s">
        <v>4309</v>
      </c>
      <c r="G212" s="311" t="s">
        <v>5197</v>
      </c>
      <c r="H212" s="311" t="s">
        <v>18539</v>
      </c>
      <c r="I212" s="311" t="s">
        <v>4326</v>
      </c>
      <c r="J212" s="311" t="s">
        <v>20719</v>
      </c>
      <c r="K212" s="300">
        <v>211</v>
      </c>
    </row>
    <row r="213" spans="1:11" ht="36" customHeight="1">
      <c r="A213" s="519" t="s">
        <v>3930</v>
      </c>
      <c r="B213" s="312" t="s">
        <v>1501</v>
      </c>
      <c r="C213" s="312" t="s">
        <v>2913</v>
      </c>
      <c r="D213" s="312" t="s">
        <v>2914</v>
      </c>
      <c r="E213" s="313" t="s">
        <v>1504</v>
      </c>
      <c r="F213" s="311" t="s">
        <v>4092</v>
      </c>
      <c r="G213" s="311" t="s">
        <v>18540</v>
      </c>
      <c r="H213" s="311" t="s">
        <v>18540</v>
      </c>
      <c r="I213" s="311" t="s">
        <v>4326</v>
      </c>
      <c r="J213" s="311" t="s">
        <v>20720</v>
      </c>
      <c r="K213" s="300">
        <v>212</v>
      </c>
    </row>
    <row r="214" spans="1:11" ht="24" customHeight="1">
      <c r="A214" s="314">
        <v>804041</v>
      </c>
      <c r="B214" s="312" t="s">
        <v>1530</v>
      </c>
      <c r="C214" s="312" t="s">
        <v>1853</v>
      </c>
      <c r="D214" s="312" t="s">
        <v>382</v>
      </c>
      <c r="E214" s="313" t="s">
        <v>80</v>
      </c>
      <c r="F214" s="311" t="s">
        <v>4356</v>
      </c>
      <c r="G214" s="311" t="s">
        <v>20721</v>
      </c>
      <c r="H214" s="311" t="s">
        <v>20722</v>
      </c>
      <c r="I214" s="311" t="s">
        <v>4326</v>
      </c>
      <c r="J214" s="311" t="s">
        <v>20723</v>
      </c>
      <c r="K214" s="300">
        <v>213</v>
      </c>
    </row>
    <row r="215" spans="1:11" ht="60" customHeight="1">
      <c r="A215" s="519">
        <v>5502978</v>
      </c>
      <c r="B215" s="312" t="s">
        <v>1530</v>
      </c>
      <c r="C215" s="312" t="s">
        <v>1784</v>
      </c>
      <c r="D215" s="312" t="s">
        <v>382</v>
      </c>
      <c r="E215" s="313" t="s">
        <v>75</v>
      </c>
      <c r="F215" s="311" t="s">
        <v>18541</v>
      </c>
      <c r="G215" s="311" t="s">
        <v>18542</v>
      </c>
      <c r="H215" s="311" t="s">
        <v>18543</v>
      </c>
      <c r="I215" s="311" t="s">
        <v>4326</v>
      </c>
      <c r="J215" s="311" t="s">
        <v>4327</v>
      </c>
      <c r="K215" s="300">
        <v>214</v>
      </c>
    </row>
    <row r="216" spans="1:11" ht="24" customHeight="1">
      <c r="A216" s="314">
        <v>5915319</v>
      </c>
      <c r="B216" s="312" t="s">
        <v>1530</v>
      </c>
      <c r="C216" s="312" t="s">
        <v>3048</v>
      </c>
      <c r="D216" s="312" t="s">
        <v>382</v>
      </c>
      <c r="E216" s="313" t="s">
        <v>3049</v>
      </c>
      <c r="F216" s="311" t="s">
        <v>18544</v>
      </c>
      <c r="G216" s="311" t="s">
        <v>4622</v>
      </c>
      <c r="H216" s="311" t="s">
        <v>18545</v>
      </c>
      <c r="I216" s="311" t="s">
        <v>4326</v>
      </c>
      <c r="J216" s="311" t="s">
        <v>20724</v>
      </c>
      <c r="K216" s="300">
        <v>215</v>
      </c>
    </row>
    <row r="217" spans="1:11" ht="24" customHeight="1">
      <c r="A217" s="519" t="s">
        <v>3579</v>
      </c>
      <c r="B217" s="312" t="s">
        <v>1501</v>
      </c>
      <c r="C217" s="312" t="s">
        <v>2176</v>
      </c>
      <c r="D217" s="312" t="s">
        <v>1503</v>
      </c>
      <c r="E217" s="313" t="s">
        <v>1512</v>
      </c>
      <c r="F217" s="311" t="s">
        <v>4106</v>
      </c>
      <c r="G217" s="311" t="s">
        <v>18547</v>
      </c>
      <c r="H217" s="311" t="s">
        <v>18548</v>
      </c>
      <c r="I217" s="311" t="s">
        <v>4346</v>
      </c>
      <c r="J217" s="311" t="s">
        <v>20725</v>
      </c>
      <c r="K217" s="300">
        <v>216</v>
      </c>
    </row>
    <row r="218" spans="1:11" ht="48" customHeight="1">
      <c r="A218" s="314">
        <v>903845</v>
      </c>
      <c r="B218" s="312" t="s">
        <v>1530</v>
      </c>
      <c r="C218" s="312" t="s">
        <v>2375</v>
      </c>
      <c r="D218" s="312" t="s">
        <v>382</v>
      </c>
      <c r="E218" s="313" t="s">
        <v>75</v>
      </c>
      <c r="F218" s="311" t="s">
        <v>4303</v>
      </c>
      <c r="G218" s="311" t="s">
        <v>20520</v>
      </c>
      <c r="H218" s="311" t="s">
        <v>20726</v>
      </c>
      <c r="I218" s="311" t="s">
        <v>4346</v>
      </c>
      <c r="J218" s="311" t="s">
        <v>20727</v>
      </c>
      <c r="K218" s="300">
        <v>217</v>
      </c>
    </row>
    <row r="219" spans="1:11" ht="24" customHeight="1">
      <c r="A219" s="314">
        <v>5503041</v>
      </c>
      <c r="B219" s="312" t="s">
        <v>1530</v>
      </c>
      <c r="C219" s="312" t="s">
        <v>1783</v>
      </c>
      <c r="D219" s="312" t="s">
        <v>382</v>
      </c>
      <c r="E219" s="313" t="s">
        <v>75</v>
      </c>
      <c r="F219" s="311" t="s">
        <v>4364</v>
      </c>
      <c r="G219" s="311" t="s">
        <v>10876</v>
      </c>
      <c r="H219" s="311" t="s">
        <v>18549</v>
      </c>
      <c r="I219" s="311" t="s">
        <v>4346</v>
      </c>
      <c r="J219" s="311" t="s">
        <v>18546</v>
      </c>
      <c r="K219" s="300">
        <v>218</v>
      </c>
    </row>
    <row r="220" spans="1:11" ht="24" customHeight="1">
      <c r="A220" s="314">
        <v>4507755</v>
      </c>
      <c r="B220" s="312" t="s">
        <v>1530</v>
      </c>
      <c r="C220" s="312" t="s">
        <v>1548</v>
      </c>
      <c r="D220" s="312" t="s">
        <v>382</v>
      </c>
      <c r="E220" s="313" t="s">
        <v>1512</v>
      </c>
      <c r="F220" s="311" t="s">
        <v>4366</v>
      </c>
      <c r="G220" s="311" t="s">
        <v>18550</v>
      </c>
      <c r="H220" s="311" t="s">
        <v>18551</v>
      </c>
      <c r="I220" s="311" t="s">
        <v>4346</v>
      </c>
      <c r="J220" s="311" t="s">
        <v>20728</v>
      </c>
      <c r="K220" s="300">
        <v>219</v>
      </c>
    </row>
    <row r="221" spans="1:11" ht="24" customHeight="1">
      <c r="A221" s="314">
        <v>98554</v>
      </c>
      <c r="B221" s="312" t="s">
        <v>367</v>
      </c>
      <c r="C221" s="312" t="s">
        <v>2294</v>
      </c>
      <c r="D221" s="312" t="s">
        <v>2290</v>
      </c>
      <c r="E221" s="313" t="s">
        <v>78</v>
      </c>
      <c r="F221" s="311" t="s">
        <v>4358</v>
      </c>
      <c r="G221" s="311" t="s">
        <v>8464</v>
      </c>
      <c r="H221" s="311" t="s">
        <v>18552</v>
      </c>
      <c r="I221" s="311" t="s">
        <v>4346</v>
      </c>
      <c r="J221" s="311" t="s">
        <v>20729</v>
      </c>
      <c r="K221" s="300">
        <v>220</v>
      </c>
    </row>
    <row r="222" spans="1:11" ht="36" customHeight="1">
      <c r="A222" s="314">
        <v>96542</v>
      </c>
      <c r="B222" s="312" t="s">
        <v>367</v>
      </c>
      <c r="C222" s="312" t="s">
        <v>2111</v>
      </c>
      <c r="D222" s="312" t="s">
        <v>1560</v>
      </c>
      <c r="E222" s="313" t="s">
        <v>78</v>
      </c>
      <c r="F222" s="311" t="s">
        <v>4357</v>
      </c>
      <c r="G222" s="311" t="s">
        <v>10025</v>
      </c>
      <c r="H222" s="311" t="s">
        <v>18555</v>
      </c>
      <c r="I222" s="311" t="s">
        <v>4346</v>
      </c>
      <c r="J222" s="311" t="s">
        <v>20730</v>
      </c>
      <c r="K222" s="300">
        <v>221</v>
      </c>
    </row>
    <row r="223" spans="1:11" ht="120" customHeight="1">
      <c r="A223" s="519" t="s">
        <v>3813</v>
      </c>
      <c r="B223" s="312" t="s">
        <v>1501</v>
      </c>
      <c r="C223" s="312" t="s">
        <v>2522</v>
      </c>
      <c r="D223" s="312" t="s">
        <v>1503</v>
      </c>
      <c r="E223" s="313" t="s">
        <v>80</v>
      </c>
      <c r="F223" s="311" t="s">
        <v>4306</v>
      </c>
      <c r="G223" s="311" t="s">
        <v>18292</v>
      </c>
      <c r="H223" s="311" t="s">
        <v>18360</v>
      </c>
      <c r="I223" s="311" t="s">
        <v>4346</v>
      </c>
      <c r="J223" s="311" t="s">
        <v>18553</v>
      </c>
      <c r="K223" s="300">
        <v>222</v>
      </c>
    </row>
    <row r="224" spans="1:11" ht="36" customHeight="1">
      <c r="A224" s="314">
        <v>5502834</v>
      </c>
      <c r="B224" s="312" t="s">
        <v>1530</v>
      </c>
      <c r="C224" s="312" t="s">
        <v>2053</v>
      </c>
      <c r="D224" s="312" t="s">
        <v>382</v>
      </c>
      <c r="E224" s="313" t="s">
        <v>75</v>
      </c>
      <c r="F224" s="311" t="s">
        <v>4381</v>
      </c>
      <c r="G224" s="311" t="s">
        <v>17097</v>
      </c>
      <c r="H224" s="311" t="s">
        <v>18557</v>
      </c>
      <c r="I224" s="311" t="s">
        <v>4346</v>
      </c>
      <c r="J224" s="311" t="s">
        <v>6547</v>
      </c>
      <c r="K224" s="300">
        <v>223</v>
      </c>
    </row>
    <row r="225" spans="1:11" ht="36" customHeight="1">
      <c r="A225" s="314">
        <v>804013</v>
      </c>
      <c r="B225" s="312" t="s">
        <v>1530</v>
      </c>
      <c r="C225" s="312" t="s">
        <v>18554</v>
      </c>
      <c r="D225" s="312" t="s">
        <v>382</v>
      </c>
      <c r="E225" s="313" t="s">
        <v>80</v>
      </c>
      <c r="F225" s="311" t="s">
        <v>4288</v>
      </c>
      <c r="G225" s="311" t="s">
        <v>20731</v>
      </c>
      <c r="H225" s="311" t="s">
        <v>20732</v>
      </c>
      <c r="I225" s="311" t="s">
        <v>4346</v>
      </c>
      <c r="J225" s="311" t="s">
        <v>4339</v>
      </c>
      <c r="K225" s="300">
        <v>224</v>
      </c>
    </row>
    <row r="226" spans="1:11" ht="48" customHeight="1">
      <c r="A226" s="314">
        <v>95578</v>
      </c>
      <c r="B226" s="312" t="s">
        <v>367</v>
      </c>
      <c r="C226" s="312" t="s">
        <v>2483</v>
      </c>
      <c r="D226" s="312" t="s">
        <v>1560</v>
      </c>
      <c r="E226" s="313" t="s">
        <v>1561</v>
      </c>
      <c r="F226" s="311" t="s">
        <v>18522</v>
      </c>
      <c r="G226" s="311" t="s">
        <v>12391</v>
      </c>
      <c r="H226" s="311" t="s">
        <v>20733</v>
      </c>
      <c r="I226" s="311" t="s">
        <v>4346</v>
      </c>
      <c r="J226" s="311" t="s">
        <v>18556</v>
      </c>
      <c r="K226" s="300">
        <v>225</v>
      </c>
    </row>
    <row r="227" spans="1:11" ht="24" customHeight="1">
      <c r="A227" s="314">
        <v>5502114</v>
      </c>
      <c r="B227" s="312" t="s">
        <v>1530</v>
      </c>
      <c r="C227" s="312" t="s">
        <v>2047</v>
      </c>
      <c r="D227" s="312" t="s">
        <v>382</v>
      </c>
      <c r="E227" s="313" t="s">
        <v>75</v>
      </c>
      <c r="F227" s="311" t="s">
        <v>4384</v>
      </c>
      <c r="G227" s="311" t="s">
        <v>18560</v>
      </c>
      <c r="H227" s="311" t="s">
        <v>18561</v>
      </c>
      <c r="I227" s="311" t="s">
        <v>4346</v>
      </c>
      <c r="J227" s="311" t="s">
        <v>18558</v>
      </c>
      <c r="K227" s="300">
        <v>226</v>
      </c>
    </row>
    <row r="228" spans="1:11" ht="36" customHeight="1">
      <c r="A228" s="519" t="s">
        <v>3840</v>
      </c>
      <c r="B228" s="312" t="s">
        <v>1501</v>
      </c>
      <c r="C228" s="312" t="s">
        <v>2548</v>
      </c>
      <c r="D228" s="312" t="s">
        <v>1503</v>
      </c>
      <c r="E228" s="313" t="s">
        <v>1512</v>
      </c>
      <c r="F228" s="311" t="s">
        <v>4130</v>
      </c>
      <c r="G228" s="311" t="s">
        <v>18563</v>
      </c>
      <c r="H228" s="311" t="s">
        <v>18564</v>
      </c>
      <c r="I228" s="311" t="s">
        <v>4346</v>
      </c>
      <c r="J228" s="311" t="s">
        <v>18559</v>
      </c>
      <c r="K228" s="300">
        <v>227</v>
      </c>
    </row>
    <row r="229" spans="1:11" ht="48" customHeight="1">
      <c r="A229" s="519" t="s">
        <v>3588</v>
      </c>
      <c r="B229" s="312" t="s">
        <v>1501</v>
      </c>
      <c r="C229" s="312" t="s">
        <v>2186</v>
      </c>
      <c r="D229" s="312" t="s">
        <v>1503</v>
      </c>
      <c r="E229" s="313" t="s">
        <v>1512</v>
      </c>
      <c r="F229" s="311" t="s">
        <v>4368</v>
      </c>
      <c r="G229" s="311" t="s">
        <v>18566</v>
      </c>
      <c r="H229" s="311" t="s">
        <v>18567</v>
      </c>
      <c r="I229" s="311" t="s">
        <v>4346</v>
      </c>
      <c r="J229" s="311" t="s">
        <v>18562</v>
      </c>
      <c r="K229" s="300">
        <v>228</v>
      </c>
    </row>
    <row r="230" spans="1:11" ht="24" customHeight="1">
      <c r="A230" s="314">
        <v>5502109</v>
      </c>
      <c r="B230" s="312" t="s">
        <v>1530</v>
      </c>
      <c r="C230" s="312" t="s">
        <v>2050</v>
      </c>
      <c r="D230" s="312" t="s">
        <v>382</v>
      </c>
      <c r="E230" s="313" t="s">
        <v>75</v>
      </c>
      <c r="F230" s="311" t="s">
        <v>4393</v>
      </c>
      <c r="G230" s="311" t="s">
        <v>7947</v>
      </c>
      <c r="H230" s="311" t="s">
        <v>18569</v>
      </c>
      <c r="I230" s="311" t="s">
        <v>4346</v>
      </c>
      <c r="J230" s="311" t="s">
        <v>18565</v>
      </c>
      <c r="K230" s="300">
        <v>229</v>
      </c>
    </row>
    <row r="231" spans="1:11" ht="24" customHeight="1">
      <c r="A231" s="314">
        <v>307737</v>
      </c>
      <c r="B231" s="312" t="s">
        <v>1530</v>
      </c>
      <c r="C231" s="312" t="s">
        <v>2359</v>
      </c>
      <c r="D231" s="312" t="s">
        <v>382</v>
      </c>
      <c r="E231" s="313" t="s">
        <v>80</v>
      </c>
      <c r="F231" s="311" t="s">
        <v>4371</v>
      </c>
      <c r="G231" s="311" t="s">
        <v>18570</v>
      </c>
      <c r="H231" s="311" t="s">
        <v>18571</v>
      </c>
      <c r="I231" s="311" t="s">
        <v>4346</v>
      </c>
      <c r="J231" s="311" t="s">
        <v>18568</v>
      </c>
      <c r="K231" s="300">
        <v>230</v>
      </c>
    </row>
    <row r="232" spans="1:11" ht="36" customHeight="1">
      <c r="A232" s="314">
        <v>2003618</v>
      </c>
      <c r="B232" s="312" t="s">
        <v>1530</v>
      </c>
      <c r="C232" s="312" t="s">
        <v>1655</v>
      </c>
      <c r="D232" s="312" t="s">
        <v>382</v>
      </c>
      <c r="E232" s="313" t="s">
        <v>1512</v>
      </c>
      <c r="F232" s="311" t="s">
        <v>4359</v>
      </c>
      <c r="G232" s="311" t="s">
        <v>20734</v>
      </c>
      <c r="H232" s="311" t="s">
        <v>20735</v>
      </c>
      <c r="I232" s="311" t="s">
        <v>4346</v>
      </c>
      <c r="J232" s="311" t="s">
        <v>20736</v>
      </c>
      <c r="K232" s="300">
        <v>231</v>
      </c>
    </row>
    <row r="233" spans="1:11" ht="48" customHeight="1">
      <c r="A233" s="314">
        <v>202105</v>
      </c>
      <c r="B233" s="312" t="s">
        <v>1508</v>
      </c>
      <c r="C233" s="312" t="s">
        <v>2601</v>
      </c>
      <c r="D233" s="312" t="s">
        <v>18573</v>
      </c>
      <c r="E233" s="313" t="s">
        <v>78</v>
      </c>
      <c r="F233" s="311" t="s">
        <v>4370</v>
      </c>
      <c r="G233" s="311" t="s">
        <v>18574</v>
      </c>
      <c r="H233" s="311" t="s">
        <v>18575</v>
      </c>
      <c r="I233" s="311" t="s">
        <v>4346</v>
      </c>
      <c r="J233" s="311" t="s">
        <v>4347</v>
      </c>
      <c r="K233" s="300">
        <v>232</v>
      </c>
    </row>
    <row r="234" spans="1:11" ht="24" customHeight="1">
      <c r="A234" s="519" t="s">
        <v>3614</v>
      </c>
      <c r="B234" s="312" t="s">
        <v>1501</v>
      </c>
      <c r="C234" s="312" t="s">
        <v>2209</v>
      </c>
      <c r="D234" s="312" t="s">
        <v>1503</v>
      </c>
      <c r="E234" s="313" t="s">
        <v>1504</v>
      </c>
      <c r="F234" s="311" t="s">
        <v>4092</v>
      </c>
      <c r="G234" s="311" t="s">
        <v>18578</v>
      </c>
      <c r="H234" s="311" t="s">
        <v>18578</v>
      </c>
      <c r="I234" s="311" t="s">
        <v>4346</v>
      </c>
      <c r="J234" s="311" t="s">
        <v>18572</v>
      </c>
      <c r="K234" s="300">
        <v>233</v>
      </c>
    </row>
    <row r="235" spans="1:11" ht="36" customHeight="1">
      <c r="A235" s="314">
        <v>408041</v>
      </c>
      <c r="B235" s="312" t="s">
        <v>1530</v>
      </c>
      <c r="C235" s="312" t="s">
        <v>2434</v>
      </c>
      <c r="D235" s="312" t="s">
        <v>382</v>
      </c>
      <c r="E235" s="313" t="s">
        <v>1512</v>
      </c>
      <c r="F235" s="311" t="s">
        <v>4380</v>
      </c>
      <c r="G235" s="311" t="s">
        <v>18581</v>
      </c>
      <c r="H235" s="311" t="s">
        <v>18582</v>
      </c>
      <c r="I235" s="311" t="s">
        <v>4346</v>
      </c>
      <c r="J235" s="311" t="s">
        <v>18576</v>
      </c>
      <c r="K235" s="300">
        <v>234</v>
      </c>
    </row>
    <row r="236" spans="1:11" ht="36" customHeight="1">
      <c r="A236" s="519" t="s">
        <v>20415</v>
      </c>
      <c r="B236" s="312" t="s">
        <v>1501</v>
      </c>
      <c r="C236" s="312" t="s">
        <v>18583</v>
      </c>
      <c r="D236" s="312" t="s">
        <v>1560</v>
      </c>
      <c r="E236" s="313" t="s">
        <v>1561</v>
      </c>
      <c r="F236" s="311" t="s">
        <v>18584</v>
      </c>
      <c r="G236" s="311" t="s">
        <v>17375</v>
      </c>
      <c r="H236" s="311" t="s">
        <v>18585</v>
      </c>
      <c r="I236" s="311" t="s">
        <v>4346</v>
      </c>
      <c r="J236" s="311" t="s">
        <v>18577</v>
      </c>
      <c r="K236" s="300">
        <v>235</v>
      </c>
    </row>
    <row r="237" spans="1:11" ht="36" customHeight="1">
      <c r="A237" s="314">
        <v>97667</v>
      </c>
      <c r="B237" s="312" t="s">
        <v>367</v>
      </c>
      <c r="C237" s="312" t="s">
        <v>1988</v>
      </c>
      <c r="D237" s="312" t="s">
        <v>1677</v>
      </c>
      <c r="E237" s="313" t="s">
        <v>1616</v>
      </c>
      <c r="F237" s="311" t="s">
        <v>4375</v>
      </c>
      <c r="G237" s="311" t="s">
        <v>10791</v>
      </c>
      <c r="H237" s="311" t="s">
        <v>18586</v>
      </c>
      <c r="I237" s="311" t="s">
        <v>4360</v>
      </c>
      <c r="J237" s="311" t="s">
        <v>18579</v>
      </c>
      <c r="K237" s="300">
        <v>236</v>
      </c>
    </row>
    <row r="238" spans="1:11" ht="48" customHeight="1">
      <c r="A238" s="519" t="s">
        <v>3618</v>
      </c>
      <c r="B238" s="312" t="s">
        <v>1501</v>
      </c>
      <c r="C238" s="312" t="s">
        <v>2213</v>
      </c>
      <c r="D238" s="312" t="s">
        <v>1503</v>
      </c>
      <c r="E238" s="313" t="s">
        <v>1507</v>
      </c>
      <c r="F238" s="311" t="s">
        <v>4377</v>
      </c>
      <c r="G238" s="311" t="s">
        <v>18587</v>
      </c>
      <c r="H238" s="311" t="s">
        <v>18588</v>
      </c>
      <c r="I238" s="311" t="s">
        <v>4360</v>
      </c>
      <c r="J238" s="311" t="s">
        <v>18580</v>
      </c>
      <c r="K238" s="300">
        <v>237</v>
      </c>
    </row>
    <row r="239" spans="1:11" ht="36" customHeight="1">
      <c r="A239" s="519" t="s">
        <v>3679</v>
      </c>
      <c r="B239" s="312" t="s">
        <v>1501</v>
      </c>
      <c r="C239" s="312" t="s">
        <v>2277</v>
      </c>
      <c r="D239" s="312" t="s">
        <v>1503</v>
      </c>
      <c r="E239" s="313" t="s">
        <v>1507</v>
      </c>
      <c r="F239" s="311" t="s">
        <v>4379</v>
      </c>
      <c r="G239" s="311" t="s">
        <v>18589</v>
      </c>
      <c r="H239" s="311" t="s">
        <v>18590</v>
      </c>
      <c r="I239" s="311" t="s">
        <v>4360</v>
      </c>
      <c r="J239" s="311" t="s">
        <v>5379</v>
      </c>
      <c r="K239" s="300">
        <v>238</v>
      </c>
    </row>
    <row r="240" spans="1:11" ht="84" customHeight="1">
      <c r="A240" s="519" t="s">
        <v>5654</v>
      </c>
      <c r="B240" s="312" t="s">
        <v>1501</v>
      </c>
      <c r="C240" s="312" t="s">
        <v>2869</v>
      </c>
      <c r="D240" s="312" t="s">
        <v>1503</v>
      </c>
      <c r="E240" s="313" t="s">
        <v>1704</v>
      </c>
      <c r="F240" s="311" t="s">
        <v>4092</v>
      </c>
      <c r="G240" s="311" t="s">
        <v>4405</v>
      </c>
      <c r="H240" s="311" t="s">
        <v>4405</v>
      </c>
      <c r="I240" s="311" t="s">
        <v>4360</v>
      </c>
      <c r="J240" s="311" t="s">
        <v>20737</v>
      </c>
      <c r="K240" s="300">
        <v>239</v>
      </c>
    </row>
    <row r="241" spans="1:11" ht="36" customHeight="1">
      <c r="A241" s="314">
        <v>92773</v>
      </c>
      <c r="B241" s="312" t="s">
        <v>367</v>
      </c>
      <c r="C241" s="312" t="s">
        <v>1584</v>
      </c>
      <c r="D241" s="312" t="s">
        <v>1560</v>
      </c>
      <c r="E241" s="313" t="s">
        <v>1561</v>
      </c>
      <c r="F241" s="311" t="s">
        <v>4386</v>
      </c>
      <c r="G241" s="311" t="s">
        <v>10895</v>
      </c>
      <c r="H241" s="311" t="s">
        <v>20738</v>
      </c>
      <c r="I241" s="311" t="s">
        <v>4360</v>
      </c>
      <c r="J241" s="311" t="s">
        <v>4353</v>
      </c>
      <c r="K241" s="300">
        <v>240</v>
      </c>
    </row>
    <row r="242" spans="1:11" ht="24" customHeight="1">
      <c r="A242" s="519" t="s">
        <v>5655</v>
      </c>
      <c r="B242" s="312" t="s">
        <v>1501</v>
      </c>
      <c r="C242" s="312" t="s">
        <v>2753</v>
      </c>
      <c r="D242" s="312" t="s">
        <v>1503</v>
      </c>
      <c r="E242" s="313" t="s">
        <v>1704</v>
      </c>
      <c r="F242" s="311" t="s">
        <v>4092</v>
      </c>
      <c r="G242" s="311" t="s">
        <v>4416</v>
      </c>
      <c r="H242" s="311" t="s">
        <v>4416</v>
      </c>
      <c r="I242" s="311" t="s">
        <v>4360</v>
      </c>
      <c r="J242" s="311" t="s">
        <v>5171</v>
      </c>
      <c r="K242" s="300">
        <v>241</v>
      </c>
    </row>
    <row r="243" spans="1:11" ht="36" customHeight="1">
      <c r="A243" s="314">
        <v>3713612</v>
      </c>
      <c r="B243" s="312" t="s">
        <v>1530</v>
      </c>
      <c r="C243" s="312" t="s">
        <v>1755</v>
      </c>
      <c r="D243" s="312" t="s">
        <v>382</v>
      </c>
      <c r="E243" s="313" t="s">
        <v>80</v>
      </c>
      <c r="F243" s="311" t="s">
        <v>4372</v>
      </c>
      <c r="G243" s="311" t="s">
        <v>20739</v>
      </c>
      <c r="H243" s="311" t="s">
        <v>20740</v>
      </c>
      <c r="I243" s="311" t="s">
        <v>4360</v>
      </c>
      <c r="J243" s="311" t="s">
        <v>20741</v>
      </c>
      <c r="K243" s="300">
        <v>242</v>
      </c>
    </row>
    <row r="244" spans="1:11" ht="24" customHeight="1">
      <c r="A244" s="314">
        <v>101581</v>
      </c>
      <c r="B244" s="312" t="s">
        <v>367</v>
      </c>
      <c r="C244" s="312" t="s">
        <v>2059</v>
      </c>
      <c r="D244" s="312" t="s">
        <v>2057</v>
      </c>
      <c r="E244" s="313" t="s">
        <v>78</v>
      </c>
      <c r="F244" s="311" t="s">
        <v>4391</v>
      </c>
      <c r="G244" s="311" t="s">
        <v>9294</v>
      </c>
      <c r="H244" s="311" t="s">
        <v>18592</v>
      </c>
      <c r="I244" s="311" t="s">
        <v>4360</v>
      </c>
      <c r="J244" s="311" t="s">
        <v>20742</v>
      </c>
      <c r="K244" s="300">
        <v>243</v>
      </c>
    </row>
    <row r="245" spans="1:11" ht="48" customHeight="1">
      <c r="A245" s="314">
        <v>10273</v>
      </c>
      <c r="B245" s="312" t="s">
        <v>1645</v>
      </c>
      <c r="C245" s="312" t="s">
        <v>1735</v>
      </c>
      <c r="D245" s="312" t="s">
        <v>1736</v>
      </c>
      <c r="E245" s="313" t="s">
        <v>80</v>
      </c>
      <c r="F245" s="311" t="s">
        <v>4398</v>
      </c>
      <c r="G245" s="311" t="s">
        <v>20743</v>
      </c>
      <c r="H245" s="311" t="s">
        <v>20744</v>
      </c>
      <c r="I245" s="311" t="s">
        <v>4360</v>
      </c>
      <c r="J245" s="311" t="s">
        <v>20745</v>
      </c>
      <c r="K245" s="300">
        <v>244</v>
      </c>
    </row>
    <row r="246" spans="1:11" ht="24" customHeight="1">
      <c r="A246" s="519" t="s">
        <v>20416</v>
      </c>
      <c r="B246" s="312" t="s">
        <v>1501</v>
      </c>
      <c r="C246" s="312" t="s">
        <v>18593</v>
      </c>
      <c r="D246" s="312" t="s">
        <v>1620</v>
      </c>
      <c r="E246" s="313" t="s">
        <v>18258</v>
      </c>
      <c r="F246" s="311" t="s">
        <v>18594</v>
      </c>
      <c r="G246" s="311" t="s">
        <v>18595</v>
      </c>
      <c r="H246" s="311" t="s">
        <v>18596</v>
      </c>
      <c r="I246" s="311" t="s">
        <v>4360</v>
      </c>
      <c r="J246" s="311" t="s">
        <v>14071</v>
      </c>
      <c r="K246" s="300">
        <v>245</v>
      </c>
    </row>
    <row r="247" spans="1:11" ht="24" customHeight="1">
      <c r="A247" s="314">
        <v>101164</v>
      </c>
      <c r="B247" s="312" t="s">
        <v>367</v>
      </c>
      <c r="C247" s="312" t="s">
        <v>1542</v>
      </c>
      <c r="D247" s="312" t="s">
        <v>1541</v>
      </c>
      <c r="E247" s="313" t="s">
        <v>78</v>
      </c>
      <c r="F247" s="311" t="s">
        <v>4400</v>
      </c>
      <c r="G247" s="311" t="s">
        <v>20746</v>
      </c>
      <c r="H247" s="311" t="s">
        <v>20747</v>
      </c>
      <c r="I247" s="311" t="s">
        <v>4360</v>
      </c>
      <c r="J247" s="311" t="s">
        <v>20748</v>
      </c>
      <c r="K247" s="300">
        <v>246</v>
      </c>
    </row>
    <row r="248" spans="1:11" ht="48" customHeight="1">
      <c r="A248" s="519" t="s">
        <v>3285</v>
      </c>
      <c r="B248" s="312" t="s">
        <v>1501</v>
      </c>
      <c r="C248" s="312" t="s">
        <v>1765</v>
      </c>
      <c r="D248" s="312" t="s">
        <v>1503</v>
      </c>
      <c r="E248" s="313" t="s">
        <v>78</v>
      </c>
      <c r="F248" s="311" t="s">
        <v>4403</v>
      </c>
      <c r="G248" s="311" t="s">
        <v>18597</v>
      </c>
      <c r="H248" s="311" t="s">
        <v>18598</v>
      </c>
      <c r="I248" s="311" t="s">
        <v>4360</v>
      </c>
      <c r="J248" s="311" t="s">
        <v>20749</v>
      </c>
      <c r="K248" s="300">
        <v>247</v>
      </c>
    </row>
    <row r="249" spans="1:11" ht="24" customHeight="1">
      <c r="A249" s="519" t="s">
        <v>3654</v>
      </c>
      <c r="B249" s="312" t="s">
        <v>1501</v>
      </c>
      <c r="C249" s="312" t="s">
        <v>2249</v>
      </c>
      <c r="D249" s="312" t="s">
        <v>1503</v>
      </c>
      <c r="E249" s="313" t="s">
        <v>78</v>
      </c>
      <c r="F249" s="311" t="s">
        <v>4401</v>
      </c>
      <c r="G249" s="311" t="s">
        <v>18599</v>
      </c>
      <c r="H249" s="311" t="s">
        <v>18600</v>
      </c>
      <c r="I249" s="311" t="s">
        <v>4360</v>
      </c>
      <c r="J249" s="311" t="s">
        <v>20750</v>
      </c>
      <c r="K249" s="300">
        <v>248</v>
      </c>
    </row>
    <row r="250" spans="1:11" ht="24" customHeight="1">
      <c r="A250" s="519" t="s">
        <v>3548</v>
      </c>
      <c r="B250" s="312" t="s">
        <v>1501</v>
      </c>
      <c r="C250" s="312" t="s">
        <v>2145</v>
      </c>
      <c r="D250" s="312" t="s">
        <v>1503</v>
      </c>
      <c r="E250" s="313" t="s">
        <v>1504</v>
      </c>
      <c r="F250" s="311" t="s">
        <v>4106</v>
      </c>
      <c r="G250" s="311" t="s">
        <v>18601</v>
      </c>
      <c r="H250" s="311" t="s">
        <v>18602</v>
      </c>
      <c r="I250" s="311" t="s">
        <v>4360</v>
      </c>
      <c r="J250" s="311" t="s">
        <v>20751</v>
      </c>
      <c r="K250" s="300">
        <v>249</v>
      </c>
    </row>
    <row r="251" spans="1:11" ht="36" customHeight="1">
      <c r="A251" s="519" t="s">
        <v>4010</v>
      </c>
      <c r="B251" s="312" t="s">
        <v>1501</v>
      </c>
      <c r="C251" s="312" t="s">
        <v>3025</v>
      </c>
      <c r="D251" s="312" t="s">
        <v>1503</v>
      </c>
      <c r="E251" s="313" t="s">
        <v>1512</v>
      </c>
      <c r="F251" s="311" t="s">
        <v>4106</v>
      </c>
      <c r="G251" s="311" t="s">
        <v>18603</v>
      </c>
      <c r="H251" s="311" t="s">
        <v>18604</v>
      </c>
      <c r="I251" s="311" t="s">
        <v>4360</v>
      </c>
      <c r="J251" s="311" t="s">
        <v>20752</v>
      </c>
      <c r="K251" s="300">
        <v>250</v>
      </c>
    </row>
    <row r="252" spans="1:11" ht="108" customHeight="1">
      <c r="A252" s="314">
        <v>95579</v>
      </c>
      <c r="B252" s="312" t="s">
        <v>367</v>
      </c>
      <c r="C252" s="312" t="s">
        <v>2484</v>
      </c>
      <c r="D252" s="312" t="s">
        <v>1560</v>
      </c>
      <c r="E252" s="313" t="s">
        <v>1561</v>
      </c>
      <c r="F252" s="311" t="s">
        <v>4407</v>
      </c>
      <c r="G252" s="311" t="s">
        <v>7286</v>
      </c>
      <c r="H252" s="311" t="s">
        <v>20753</v>
      </c>
      <c r="I252" s="311" t="s">
        <v>4360</v>
      </c>
      <c r="J252" s="311" t="s">
        <v>20754</v>
      </c>
      <c r="K252" s="300">
        <v>251</v>
      </c>
    </row>
    <row r="253" spans="1:11" ht="108" customHeight="1">
      <c r="A253" s="314">
        <v>95576</v>
      </c>
      <c r="B253" s="312" t="s">
        <v>367</v>
      </c>
      <c r="C253" s="312" t="s">
        <v>2486</v>
      </c>
      <c r="D253" s="312" t="s">
        <v>1560</v>
      </c>
      <c r="E253" s="313" t="s">
        <v>1561</v>
      </c>
      <c r="F253" s="311" t="s">
        <v>4410</v>
      </c>
      <c r="G253" s="311" t="s">
        <v>20755</v>
      </c>
      <c r="H253" s="311" t="s">
        <v>20756</v>
      </c>
      <c r="I253" s="311" t="s">
        <v>4360</v>
      </c>
      <c r="J253" s="311" t="s">
        <v>20757</v>
      </c>
      <c r="K253" s="300">
        <v>252</v>
      </c>
    </row>
    <row r="254" spans="1:11" ht="24" customHeight="1">
      <c r="A254" s="519" t="s">
        <v>5656</v>
      </c>
      <c r="B254" s="312" t="s">
        <v>1501</v>
      </c>
      <c r="C254" s="312" t="s">
        <v>2479</v>
      </c>
      <c r="D254" s="312" t="s">
        <v>1503</v>
      </c>
      <c r="E254" s="313" t="s">
        <v>1704</v>
      </c>
      <c r="F254" s="311" t="s">
        <v>4437</v>
      </c>
      <c r="G254" s="311" t="s">
        <v>4438</v>
      </c>
      <c r="H254" s="311" t="s">
        <v>4439</v>
      </c>
      <c r="I254" s="311" t="s">
        <v>4388</v>
      </c>
      <c r="J254" s="311" t="s">
        <v>4362</v>
      </c>
      <c r="K254" s="300">
        <v>253</v>
      </c>
    </row>
    <row r="255" spans="1:11" ht="36" customHeight="1">
      <c r="A255" s="314">
        <v>87630</v>
      </c>
      <c r="B255" s="312" t="s">
        <v>367</v>
      </c>
      <c r="C255" s="312" t="s">
        <v>1833</v>
      </c>
      <c r="D255" s="312" t="s">
        <v>1832</v>
      </c>
      <c r="E255" s="313" t="s">
        <v>78</v>
      </c>
      <c r="F255" s="311" t="s">
        <v>4412</v>
      </c>
      <c r="G255" s="311" t="s">
        <v>11977</v>
      </c>
      <c r="H255" s="311" t="s">
        <v>18608</v>
      </c>
      <c r="I255" s="311" t="s">
        <v>4388</v>
      </c>
      <c r="J255" s="311" t="s">
        <v>6519</v>
      </c>
      <c r="K255" s="300">
        <v>254</v>
      </c>
    </row>
    <row r="256" spans="1:11" ht="36" customHeight="1">
      <c r="A256" s="314">
        <v>2003307</v>
      </c>
      <c r="B256" s="312" t="s">
        <v>1530</v>
      </c>
      <c r="C256" s="312" t="s">
        <v>3118</v>
      </c>
      <c r="D256" s="312" t="s">
        <v>382</v>
      </c>
      <c r="E256" s="313" t="s">
        <v>80</v>
      </c>
      <c r="F256" s="311" t="s">
        <v>4396</v>
      </c>
      <c r="G256" s="311" t="s">
        <v>18735</v>
      </c>
      <c r="H256" s="311" t="s">
        <v>20758</v>
      </c>
      <c r="I256" s="311" t="s">
        <v>4388</v>
      </c>
      <c r="J256" s="311" t="s">
        <v>20759</v>
      </c>
      <c r="K256" s="300">
        <v>255</v>
      </c>
    </row>
    <row r="257" spans="1:11" ht="24" customHeight="1">
      <c r="A257" s="314">
        <v>4413200</v>
      </c>
      <c r="B257" s="312" t="s">
        <v>1530</v>
      </c>
      <c r="C257" s="312" t="s">
        <v>2611</v>
      </c>
      <c r="D257" s="312" t="s">
        <v>382</v>
      </c>
      <c r="E257" s="313" t="s">
        <v>78</v>
      </c>
      <c r="F257" s="311" t="s">
        <v>4419</v>
      </c>
      <c r="G257" s="311" t="s">
        <v>18609</v>
      </c>
      <c r="H257" s="311" t="s">
        <v>18610</v>
      </c>
      <c r="I257" s="311" t="s">
        <v>4388</v>
      </c>
      <c r="J257" s="311" t="s">
        <v>20760</v>
      </c>
      <c r="K257" s="300">
        <v>256</v>
      </c>
    </row>
    <row r="258" spans="1:11" ht="24" customHeight="1">
      <c r="A258" s="519" t="s">
        <v>3875</v>
      </c>
      <c r="B258" s="312" t="s">
        <v>1501</v>
      </c>
      <c r="C258" s="312" t="s">
        <v>2598</v>
      </c>
      <c r="D258" s="312" t="s">
        <v>1503</v>
      </c>
      <c r="E258" s="313" t="s">
        <v>78</v>
      </c>
      <c r="F258" s="311" t="s">
        <v>4417</v>
      </c>
      <c r="G258" s="311" t="s">
        <v>18611</v>
      </c>
      <c r="H258" s="311" t="s">
        <v>18612</v>
      </c>
      <c r="I258" s="311" t="s">
        <v>4388</v>
      </c>
      <c r="J258" s="311" t="s">
        <v>20761</v>
      </c>
      <c r="K258" s="300">
        <v>257</v>
      </c>
    </row>
    <row r="259" spans="1:11" ht="24" customHeight="1">
      <c r="A259" s="314">
        <v>112618</v>
      </c>
      <c r="B259" s="312" t="s">
        <v>1508</v>
      </c>
      <c r="C259" s="312" t="s">
        <v>2624</v>
      </c>
      <c r="D259" s="312" t="s">
        <v>18606</v>
      </c>
      <c r="E259" s="313" t="s">
        <v>78</v>
      </c>
      <c r="F259" s="311" t="s">
        <v>20762</v>
      </c>
      <c r="G259" s="311" t="s">
        <v>18607</v>
      </c>
      <c r="H259" s="311" t="s">
        <v>20763</v>
      </c>
      <c r="I259" s="311" t="s">
        <v>4388</v>
      </c>
      <c r="J259" s="311" t="s">
        <v>20764</v>
      </c>
      <c r="K259" s="300">
        <v>258</v>
      </c>
    </row>
    <row r="260" spans="1:11" ht="24" customHeight="1">
      <c r="A260" s="314">
        <v>96527</v>
      </c>
      <c r="B260" s="312" t="s">
        <v>367</v>
      </c>
      <c r="C260" s="312" t="s">
        <v>2020</v>
      </c>
      <c r="D260" s="312" t="s">
        <v>1629</v>
      </c>
      <c r="E260" s="313" t="s">
        <v>75</v>
      </c>
      <c r="F260" s="311" t="s">
        <v>4415</v>
      </c>
      <c r="G260" s="311" t="s">
        <v>15043</v>
      </c>
      <c r="H260" s="311" t="s">
        <v>18613</v>
      </c>
      <c r="I260" s="311" t="s">
        <v>4388</v>
      </c>
      <c r="J260" s="311" t="s">
        <v>4369</v>
      </c>
      <c r="K260" s="300">
        <v>259</v>
      </c>
    </row>
    <row r="261" spans="1:11" ht="36" customHeight="1">
      <c r="A261" s="314">
        <v>804021</v>
      </c>
      <c r="B261" s="312" t="s">
        <v>1530</v>
      </c>
      <c r="C261" s="312" t="s">
        <v>1847</v>
      </c>
      <c r="D261" s="312" t="s">
        <v>382</v>
      </c>
      <c r="E261" s="313" t="s">
        <v>80</v>
      </c>
      <c r="F261" s="311" t="s">
        <v>4426</v>
      </c>
      <c r="G261" s="311" t="s">
        <v>20765</v>
      </c>
      <c r="H261" s="311" t="s">
        <v>20766</v>
      </c>
      <c r="I261" s="311" t="s">
        <v>4388</v>
      </c>
      <c r="J261" s="311" t="s">
        <v>20767</v>
      </c>
      <c r="K261" s="300">
        <v>260</v>
      </c>
    </row>
    <row r="262" spans="1:11" ht="36" customHeight="1">
      <c r="A262" s="519" t="s">
        <v>20417</v>
      </c>
      <c r="B262" s="312" t="s">
        <v>1501</v>
      </c>
      <c r="C262" s="312" t="s">
        <v>18614</v>
      </c>
      <c r="D262" s="312" t="s">
        <v>1620</v>
      </c>
      <c r="E262" s="313" t="s">
        <v>18258</v>
      </c>
      <c r="F262" s="311" t="s">
        <v>18615</v>
      </c>
      <c r="G262" s="311" t="s">
        <v>5517</v>
      </c>
      <c r="H262" s="311" t="s">
        <v>18616</v>
      </c>
      <c r="I262" s="311" t="s">
        <v>4388</v>
      </c>
      <c r="J262" s="311" t="s">
        <v>20768</v>
      </c>
      <c r="K262" s="300">
        <v>261</v>
      </c>
    </row>
    <row r="263" spans="1:11" ht="24" customHeight="1">
      <c r="A263" s="314">
        <v>3806421</v>
      </c>
      <c r="B263" s="312" t="s">
        <v>1530</v>
      </c>
      <c r="C263" s="312" t="s">
        <v>2371</v>
      </c>
      <c r="D263" s="312" t="s">
        <v>382</v>
      </c>
      <c r="E263" s="313" t="s">
        <v>1512</v>
      </c>
      <c r="F263" s="311" t="s">
        <v>4452</v>
      </c>
      <c r="G263" s="311" t="s">
        <v>18617</v>
      </c>
      <c r="H263" s="311" t="s">
        <v>18618</v>
      </c>
      <c r="I263" s="311" t="s">
        <v>4388</v>
      </c>
      <c r="J263" s="311" t="s">
        <v>20769</v>
      </c>
      <c r="K263" s="300">
        <v>262</v>
      </c>
    </row>
    <row r="264" spans="1:11" ht="24" customHeight="1">
      <c r="A264" s="519" t="s">
        <v>3753</v>
      </c>
      <c r="B264" s="312" t="s">
        <v>1501</v>
      </c>
      <c r="C264" s="312" t="s">
        <v>2421</v>
      </c>
      <c r="D264" s="312" t="s">
        <v>1503</v>
      </c>
      <c r="E264" s="313" t="s">
        <v>1507</v>
      </c>
      <c r="F264" s="311" t="s">
        <v>4424</v>
      </c>
      <c r="G264" s="311" t="s">
        <v>18619</v>
      </c>
      <c r="H264" s="311" t="s">
        <v>18620</v>
      </c>
      <c r="I264" s="311" t="s">
        <v>4388</v>
      </c>
      <c r="J264" s="311" t="s">
        <v>20770</v>
      </c>
      <c r="K264" s="300">
        <v>263</v>
      </c>
    </row>
    <row r="265" spans="1:11" ht="24" customHeight="1">
      <c r="A265" s="519" t="s">
        <v>3630</v>
      </c>
      <c r="B265" s="312" t="s">
        <v>1501</v>
      </c>
      <c r="C265" s="312" t="s">
        <v>2225</v>
      </c>
      <c r="D265" s="312" t="s">
        <v>1503</v>
      </c>
      <c r="E265" s="313" t="s">
        <v>1616</v>
      </c>
      <c r="F265" s="311" t="s">
        <v>4422</v>
      </c>
      <c r="G265" s="311" t="s">
        <v>18621</v>
      </c>
      <c r="H265" s="311" t="s">
        <v>18622</v>
      </c>
      <c r="I265" s="311" t="s">
        <v>4388</v>
      </c>
      <c r="J265" s="311" t="s">
        <v>20771</v>
      </c>
      <c r="K265" s="300">
        <v>264</v>
      </c>
    </row>
    <row r="266" spans="1:11" ht="24" customHeight="1">
      <c r="A266" s="519" t="s">
        <v>5650</v>
      </c>
      <c r="B266" s="312" t="s">
        <v>1501</v>
      </c>
      <c r="C266" s="312" t="s">
        <v>4259</v>
      </c>
      <c r="D266" s="312" t="s">
        <v>1533</v>
      </c>
      <c r="E266" s="313" t="s">
        <v>75</v>
      </c>
      <c r="F266" s="311" t="s">
        <v>18623</v>
      </c>
      <c r="G266" s="311" t="s">
        <v>5620</v>
      </c>
      <c r="H266" s="311" t="s">
        <v>18624</v>
      </c>
      <c r="I266" s="311" t="s">
        <v>4388</v>
      </c>
      <c r="J266" s="311" t="s">
        <v>20772</v>
      </c>
      <c r="K266" s="300">
        <v>265</v>
      </c>
    </row>
    <row r="267" spans="1:11" ht="72" customHeight="1">
      <c r="A267" s="279">
        <v>4011354</v>
      </c>
      <c r="B267" s="277" t="s">
        <v>1530</v>
      </c>
      <c r="C267" s="277" t="s">
        <v>2583</v>
      </c>
      <c r="D267" s="277" t="s">
        <v>382</v>
      </c>
      <c r="E267" s="278" t="s">
        <v>78</v>
      </c>
      <c r="F267" s="276" t="s">
        <v>4427</v>
      </c>
      <c r="G267" s="276" t="s">
        <v>20773</v>
      </c>
      <c r="H267" s="276" t="s">
        <v>20774</v>
      </c>
      <c r="I267" s="276" t="s">
        <v>4388</v>
      </c>
      <c r="J267" s="276" t="s">
        <v>20775</v>
      </c>
      <c r="K267" s="300">
        <v>266</v>
      </c>
    </row>
    <row r="268" spans="1:11" ht="48" customHeight="1">
      <c r="A268" s="314">
        <v>103675</v>
      </c>
      <c r="B268" s="312" t="s">
        <v>367</v>
      </c>
      <c r="C268" s="312" t="s">
        <v>520</v>
      </c>
      <c r="D268" s="312" t="s">
        <v>1560</v>
      </c>
      <c r="E268" s="313" t="s">
        <v>75</v>
      </c>
      <c r="F268" s="311" t="s">
        <v>18625</v>
      </c>
      <c r="G268" s="311" t="s">
        <v>10482</v>
      </c>
      <c r="H268" s="311" t="s">
        <v>18626</v>
      </c>
      <c r="I268" s="311" t="s">
        <v>4388</v>
      </c>
      <c r="J268" s="311" t="s">
        <v>20776</v>
      </c>
      <c r="K268" s="300">
        <v>267</v>
      </c>
    </row>
    <row r="269" spans="1:11" ht="24" customHeight="1">
      <c r="A269" s="519" t="s">
        <v>3283</v>
      </c>
      <c r="B269" s="312" t="s">
        <v>1501</v>
      </c>
      <c r="C269" s="312" t="s">
        <v>1758</v>
      </c>
      <c r="D269" s="312" t="s">
        <v>1503</v>
      </c>
      <c r="E269" s="313" t="s">
        <v>78</v>
      </c>
      <c r="F269" s="311" t="s">
        <v>4428</v>
      </c>
      <c r="G269" s="311" t="s">
        <v>18627</v>
      </c>
      <c r="H269" s="311" t="s">
        <v>18628</v>
      </c>
      <c r="I269" s="311" t="s">
        <v>4388</v>
      </c>
      <c r="J269" s="311" t="s">
        <v>15841</v>
      </c>
      <c r="K269" s="300">
        <v>268</v>
      </c>
    </row>
    <row r="270" spans="1:11" ht="60" customHeight="1">
      <c r="A270" s="519" t="s">
        <v>4060</v>
      </c>
      <c r="B270" s="312" t="s">
        <v>1501</v>
      </c>
      <c r="C270" s="312" t="s">
        <v>3115</v>
      </c>
      <c r="D270" s="312" t="s">
        <v>1503</v>
      </c>
      <c r="E270" s="313" t="s">
        <v>1512</v>
      </c>
      <c r="F270" s="311" t="s">
        <v>4106</v>
      </c>
      <c r="G270" s="311" t="s">
        <v>18629</v>
      </c>
      <c r="H270" s="311" t="s">
        <v>18630</v>
      </c>
      <c r="I270" s="311" t="s">
        <v>4388</v>
      </c>
      <c r="J270" s="311" t="s">
        <v>20777</v>
      </c>
      <c r="K270" s="300">
        <v>269</v>
      </c>
    </row>
    <row r="271" spans="1:11" ht="36" customHeight="1">
      <c r="A271" s="314">
        <v>101579</v>
      </c>
      <c r="B271" s="312" t="s">
        <v>367</v>
      </c>
      <c r="C271" s="312" t="s">
        <v>2058</v>
      </c>
      <c r="D271" s="312" t="s">
        <v>2057</v>
      </c>
      <c r="E271" s="313" t="s">
        <v>78</v>
      </c>
      <c r="F271" s="311" t="s">
        <v>18631</v>
      </c>
      <c r="G271" s="311" t="s">
        <v>9291</v>
      </c>
      <c r="H271" s="311" t="s">
        <v>18632</v>
      </c>
      <c r="I271" s="311" t="s">
        <v>4388</v>
      </c>
      <c r="J271" s="311" t="s">
        <v>20778</v>
      </c>
      <c r="K271" s="300">
        <v>270</v>
      </c>
    </row>
    <row r="272" spans="1:11" ht="24" customHeight="1">
      <c r="A272" s="314">
        <v>160391</v>
      </c>
      <c r="B272" s="312" t="s">
        <v>1508</v>
      </c>
      <c r="C272" s="312" t="s">
        <v>2063</v>
      </c>
      <c r="D272" s="312" t="s">
        <v>18633</v>
      </c>
      <c r="E272" s="313" t="s">
        <v>78</v>
      </c>
      <c r="F272" s="311" t="s">
        <v>4425</v>
      </c>
      <c r="G272" s="311" t="s">
        <v>9081</v>
      </c>
      <c r="H272" s="311" t="s">
        <v>18634</v>
      </c>
      <c r="I272" s="311" t="s">
        <v>4388</v>
      </c>
      <c r="J272" s="311" t="s">
        <v>20779</v>
      </c>
      <c r="K272" s="300">
        <v>271</v>
      </c>
    </row>
    <row r="273" spans="1:11" ht="24" customHeight="1">
      <c r="A273" s="314">
        <v>91926</v>
      </c>
      <c r="B273" s="312" t="s">
        <v>367</v>
      </c>
      <c r="C273" s="312" t="s">
        <v>1681</v>
      </c>
      <c r="D273" s="312" t="s">
        <v>1677</v>
      </c>
      <c r="E273" s="313" t="s">
        <v>1616</v>
      </c>
      <c r="F273" s="311" t="s">
        <v>4430</v>
      </c>
      <c r="G273" s="311" t="s">
        <v>10893</v>
      </c>
      <c r="H273" s="311" t="s">
        <v>18635</v>
      </c>
      <c r="I273" s="311" t="s">
        <v>4388</v>
      </c>
      <c r="J273" s="311" t="s">
        <v>20780</v>
      </c>
      <c r="K273" s="300">
        <v>272</v>
      </c>
    </row>
    <row r="274" spans="1:11" ht="36" customHeight="1">
      <c r="A274" s="314">
        <v>5501700</v>
      </c>
      <c r="B274" s="312" t="s">
        <v>1530</v>
      </c>
      <c r="C274" s="312" t="s">
        <v>1902</v>
      </c>
      <c r="D274" s="312" t="s">
        <v>382</v>
      </c>
      <c r="E274" s="313" t="s">
        <v>78</v>
      </c>
      <c r="F274" s="311" t="s">
        <v>4448</v>
      </c>
      <c r="G274" s="311" t="s">
        <v>4157</v>
      </c>
      <c r="H274" s="311" t="s">
        <v>18636</v>
      </c>
      <c r="I274" s="311" t="s">
        <v>4388</v>
      </c>
      <c r="J274" s="311" t="s">
        <v>20781</v>
      </c>
      <c r="K274" s="300">
        <v>273</v>
      </c>
    </row>
    <row r="275" spans="1:11" ht="24" customHeight="1">
      <c r="A275" s="519" t="s">
        <v>3180</v>
      </c>
      <c r="B275" s="312" t="s">
        <v>1501</v>
      </c>
      <c r="C275" s="312" t="s">
        <v>1651</v>
      </c>
      <c r="D275" s="312" t="s">
        <v>1620</v>
      </c>
      <c r="E275" s="313" t="s">
        <v>80</v>
      </c>
      <c r="F275" s="311" t="s">
        <v>4433</v>
      </c>
      <c r="G275" s="311" t="s">
        <v>18637</v>
      </c>
      <c r="H275" s="311" t="s">
        <v>18638</v>
      </c>
      <c r="I275" s="311" t="s">
        <v>4388</v>
      </c>
      <c r="J275" s="311" t="s">
        <v>20782</v>
      </c>
      <c r="K275" s="300">
        <v>274</v>
      </c>
    </row>
    <row r="276" spans="1:11" ht="36" customHeight="1">
      <c r="A276" s="519" t="s">
        <v>3816</v>
      </c>
      <c r="B276" s="312" t="s">
        <v>1501</v>
      </c>
      <c r="C276" s="312" t="s">
        <v>2524</v>
      </c>
      <c r="D276" s="312" t="s">
        <v>1503</v>
      </c>
      <c r="E276" s="313" t="s">
        <v>80</v>
      </c>
      <c r="F276" s="311" t="s">
        <v>4319</v>
      </c>
      <c r="G276" s="311" t="s">
        <v>18639</v>
      </c>
      <c r="H276" s="311" t="s">
        <v>18640</v>
      </c>
      <c r="I276" s="311" t="s">
        <v>4388</v>
      </c>
      <c r="J276" s="311" t="s">
        <v>12267</v>
      </c>
      <c r="K276" s="300">
        <v>275</v>
      </c>
    </row>
    <row r="277" spans="1:11" ht="108" customHeight="1">
      <c r="A277" s="314">
        <v>95584</v>
      </c>
      <c r="B277" s="312" t="s">
        <v>367</v>
      </c>
      <c r="C277" s="312" t="s">
        <v>2487</v>
      </c>
      <c r="D277" s="312" t="s">
        <v>1560</v>
      </c>
      <c r="E277" s="313" t="s">
        <v>1561</v>
      </c>
      <c r="F277" s="311" t="s">
        <v>18605</v>
      </c>
      <c r="G277" s="311" t="s">
        <v>12712</v>
      </c>
      <c r="H277" s="311" t="s">
        <v>20783</v>
      </c>
      <c r="I277" s="311" t="s">
        <v>4388</v>
      </c>
      <c r="J277" s="311" t="s">
        <v>11176</v>
      </c>
      <c r="K277" s="300">
        <v>276</v>
      </c>
    </row>
    <row r="278" spans="1:11" ht="24" customHeight="1">
      <c r="A278" s="314">
        <v>60504</v>
      </c>
      <c r="B278" s="312" t="s">
        <v>1508</v>
      </c>
      <c r="C278" s="312" t="s">
        <v>2575</v>
      </c>
      <c r="D278" s="312" t="s">
        <v>18642</v>
      </c>
      <c r="E278" s="313" t="s">
        <v>1616</v>
      </c>
      <c r="F278" s="311" t="s">
        <v>4435</v>
      </c>
      <c r="G278" s="311" t="s">
        <v>18643</v>
      </c>
      <c r="H278" s="311" t="s">
        <v>18644</v>
      </c>
      <c r="I278" s="311" t="s">
        <v>4388</v>
      </c>
      <c r="J278" s="311" t="s">
        <v>20784</v>
      </c>
      <c r="K278" s="300">
        <v>277</v>
      </c>
    </row>
    <row r="279" spans="1:11" ht="24" customHeight="1">
      <c r="A279" s="519" t="s">
        <v>3958</v>
      </c>
      <c r="B279" s="312" t="s">
        <v>1501</v>
      </c>
      <c r="C279" s="312" t="s">
        <v>2949</v>
      </c>
      <c r="D279" s="312" t="s">
        <v>1503</v>
      </c>
      <c r="E279" s="313" t="s">
        <v>1512</v>
      </c>
      <c r="F279" s="311" t="s">
        <v>4444</v>
      </c>
      <c r="G279" s="311" t="s">
        <v>18645</v>
      </c>
      <c r="H279" s="311" t="s">
        <v>18646</v>
      </c>
      <c r="I279" s="311" t="s">
        <v>4388</v>
      </c>
      <c r="J279" s="311" t="s">
        <v>4397</v>
      </c>
      <c r="K279" s="300">
        <v>278</v>
      </c>
    </row>
    <row r="280" spans="1:11" ht="48" customHeight="1">
      <c r="A280" s="519" t="s">
        <v>3547</v>
      </c>
      <c r="B280" s="312" t="s">
        <v>1501</v>
      </c>
      <c r="C280" s="312" t="s">
        <v>2144</v>
      </c>
      <c r="D280" s="312" t="s">
        <v>1503</v>
      </c>
      <c r="E280" s="313" t="s">
        <v>1512</v>
      </c>
      <c r="F280" s="311" t="s">
        <v>4106</v>
      </c>
      <c r="G280" s="311" t="s">
        <v>18647</v>
      </c>
      <c r="H280" s="311" t="s">
        <v>18648</v>
      </c>
      <c r="I280" s="311" t="s">
        <v>4388</v>
      </c>
      <c r="J280" s="311" t="s">
        <v>4399</v>
      </c>
      <c r="K280" s="300">
        <v>279</v>
      </c>
    </row>
    <row r="281" spans="1:11" ht="24" customHeight="1">
      <c r="A281" s="314">
        <v>804039</v>
      </c>
      <c r="B281" s="312" t="s">
        <v>1530</v>
      </c>
      <c r="C281" s="312" t="s">
        <v>1852</v>
      </c>
      <c r="D281" s="312" t="s">
        <v>382</v>
      </c>
      <c r="E281" s="313" t="s">
        <v>80</v>
      </c>
      <c r="F281" s="311" t="s">
        <v>4458</v>
      </c>
      <c r="G281" s="311" t="s">
        <v>20785</v>
      </c>
      <c r="H281" s="311" t="s">
        <v>20786</v>
      </c>
      <c r="I281" s="311" t="s">
        <v>4388</v>
      </c>
      <c r="J281" s="311" t="s">
        <v>20787</v>
      </c>
      <c r="K281" s="300">
        <v>280</v>
      </c>
    </row>
    <row r="282" spans="1:11" ht="60" customHeight="1">
      <c r="A282" s="519" t="s">
        <v>3599</v>
      </c>
      <c r="B282" s="312" t="s">
        <v>1501</v>
      </c>
      <c r="C282" s="312" t="s">
        <v>2197</v>
      </c>
      <c r="D282" s="312" t="s">
        <v>1503</v>
      </c>
      <c r="E282" s="313" t="s">
        <v>1512</v>
      </c>
      <c r="F282" s="311" t="s">
        <v>4106</v>
      </c>
      <c r="G282" s="311" t="s">
        <v>18649</v>
      </c>
      <c r="H282" s="311" t="s">
        <v>18650</v>
      </c>
      <c r="I282" s="311" t="s">
        <v>4388</v>
      </c>
      <c r="J282" s="311" t="s">
        <v>20788</v>
      </c>
      <c r="K282" s="300">
        <v>281</v>
      </c>
    </row>
    <row r="283" spans="1:11" ht="36" customHeight="1">
      <c r="A283" s="519" t="s">
        <v>3633</v>
      </c>
      <c r="B283" s="312" t="s">
        <v>1501</v>
      </c>
      <c r="C283" s="312" t="s">
        <v>2228</v>
      </c>
      <c r="D283" s="312" t="s">
        <v>1503</v>
      </c>
      <c r="E283" s="313" t="s">
        <v>1616</v>
      </c>
      <c r="F283" s="311" t="s">
        <v>4441</v>
      </c>
      <c r="G283" s="311" t="s">
        <v>18651</v>
      </c>
      <c r="H283" s="311" t="s">
        <v>18652</v>
      </c>
      <c r="I283" s="311" t="s">
        <v>4388</v>
      </c>
      <c r="J283" s="311" t="s">
        <v>18641</v>
      </c>
      <c r="K283" s="300">
        <v>282</v>
      </c>
    </row>
    <row r="284" spans="1:11" ht="36" customHeight="1">
      <c r="A284" s="519" t="s">
        <v>3733</v>
      </c>
      <c r="B284" s="312" t="s">
        <v>1501</v>
      </c>
      <c r="C284" s="312" t="s">
        <v>2382</v>
      </c>
      <c r="D284" s="312" t="s">
        <v>1738</v>
      </c>
      <c r="E284" s="313" t="s">
        <v>1507</v>
      </c>
      <c r="F284" s="311" t="s">
        <v>4377</v>
      </c>
      <c r="G284" s="311" t="s">
        <v>20789</v>
      </c>
      <c r="H284" s="311" t="s">
        <v>20790</v>
      </c>
      <c r="I284" s="311" t="s">
        <v>4388</v>
      </c>
      <c r="J284" s="311" t="s">
        <v>20791</v>
      </c>
      <c r="K284" s="300">
        <v>283</v>
      </c>
    </row>
    <row r="285" spans="1:11" ht="24" customHeight="1">
      <c r="A285" s="314">
        <v>4011209</v>
      </c>
      <c r="B285" s="312" t="s">
        <v>1530</v>
      </c>
      <c r="C285" s="312" t="s">
        <v>2906</v>
      </c>
      <c r="D285" s="312" t="s">
        <v>382</v>
      </c>
      <c r="E285" s="313" t="s">
        <v>78</v>
      </c>
      <c r="F285" s="311" t="s">
        <v>4460</v>
      </c>
      <c r="G285" s="311" t="s">
        <v>7848</v>
      </c>
      <c r="H285" s="311" t="s">
        <v>18653</v>
      </c>
      <c r="I285" s="311" t="s">
        <v>4388</v>
      </c>
      <c r="J285" s="311" t="s">
        <v>20792</v>
      </c>
      <c r="K285" s="300">
        <v>284</v>
      </c>
    </row>
    <row r="286" spans="1:11" ht="48" customHeight="1">
      <c r="A286" s="519" t="s">
        <v>3904</v>
      </c>
      <c r="B286" s="312" t="s">
        <v>1501</v>
      </c>
      <c r="C286" s="312" t="s">
        <v>2629</v>
      </c>
      <c r="D286" s="312" t="s">
        <v>1537</v>
      </c>
      <c r="E286" s="313" t="s">
        <v>1535</v>
      </c>
      <c r="F286" s="311" t="s">
        <v>5644</v>
      </c>
      <c r="G286" s="311" t="s">
        <v>18655</v>
      </c>
      <c r="H286" s="311" t="s">
        <v>18656</v>
      </c>
      <c r="I286" s="311" t="s">
        <v>4388</v>
      </c>
      <c r="J286" s="311" t="s">
        <v>5467</v>
      </c>
      <c r="K286" s="300">
        <v>285</v>
      </c>
    </row>
    <row r="287" spans="1:11" ht="24" customHeight="1">
      <c r="A287" s="314">
        <v>95577</v>
      </c>
      <c r="B287" s="312" t="s">
        <v>367</v>
      </c>
      <c r="C287" s="312" t="s">
        <v>2482</v>
      </c>
      <c r="D287" s="312" t="s">
        <v>1560</v>
      </c>
      <c r="E287" s="313" t="s">
        <v>1561</v>
      </c>
      <c r="F287" s="311" t="s">
        <v>4451</v>
      </c>
      <c r="G287" s="311" t="s">
        <v>7922</v>
      </c>
      <c r="H287" s="311" t="s">
        <v>20793</v>
      </c>
      <c r="I287" s="311" t="s">
        <v>4388</v>
      </c>
      <c r="J287" s="311" t="s">
        <v>20794</v>
      </c>
      <c r="K287" s="300">
        <v>286</v>
      </c>
    </row>
    <row r="288" spans="1:11" ht="24" customHeight="1">
      <c r="A288" s="519" t="s">
        <v>3749</v>
      </c>
      <c r="B288" s="312" t="s">
        <v>1501</v>
      </c>
      <c r="C288" s="312" t="s">
        <v>2417</v>
      </c>
      <c r="D288" s="312" t="s">
        <v>1503</v>
      </c>
      <c r="E288" s="313" t="s">
        <v>1507</v>
      </c>
      <c r="F288" s="311" t="s">
        <v>4453</v>
      </c>
      <c r="G288" s="311" t="s">
        <v>18659</v>
      </c>
      <c r="H288" s="311" t="s">
        <v>18660</v>
      </c>
      <c r="I288" s="311" t="s">
        <v>4388</v>
      </c>
      <c r="J288" s="311" t="s">
        <v>4409</v>
      </c>
      <c r="K288" s="300">
        <v>287</v>
      </c>
    </row>
    <row r="289" spans="1:11" ht="24" customHeight="1">
      <c r="A289" s="519" t="s">
        <v>3601</v>
      </c>
      <c r="B289" s="312" t="s">
        <v>1501</v>
      </c>
      <c r="C289" s="312" t="s">
        <v>2199</v>
      </c>
      <c r="D289" s="312" t="s">
        <v>1503</v>
      </c>
      <c r="E289" s="313" t="s">
        <v>1512</v>
      </c>
      <c r="F289" s="311" t="s">
        <v>4457</v>
      </c>
      <c r="G289" s="311" t="s">
        <v>18661</v>
      </c>
      <c r="H289" s="311" t="s">
        <v>18662</v>
      </c>
      <c r="I289" s="311" t="s">
        <v>4388</v>
      </c>
      <c r="J289" s="311" t="s">
        <v>20795</v>
      </c>
      <c r="K289" s="300">
        <v>288</v>
      </c>
    </row>
    <row r="290" spans="1:11" ht="24" customHeight="1">
      <c r="A290" s="314">
        <v>2003865</v>
      </c>
      <c r="B290" s="312" t="s">
        <v>1530</v>
      </c>
      <c r="C290" s="312" t="s">
        <v>1932</v>
      </c>
      <c r="D290" s="312" t="s">
        <v>382</v>
      </c>
      <c r="E290" s="313" t="s">
        <v>80</v>
      </c>
      <c r="F290" s="311" t="s">
        <v>4442</v>
      </c>
      <c r="G290" s="311" t="s">
        <v>18664</v>
      </c>
      <c r="H290" s="311" t="s">
        <v>18665</v>
      </c>
      <c r="I290" s="311" t="s">
        <v>4429</v>
      </c>
      <c r="J290" s="311" t="s">
        <v>18654</v>
      </c>
      <c r="K290" s="300">
        <v>289</v>
      </c>
    </row>
    <row r="291" spans="1:11" ht="36" customHeight="1">
      <c r="A291" s="519" t="s">
        <v>20418</v>
      </c>
      <c r="B291" s="312" t="s">
        <v>1501</v>
      </c>
      <c r="C291" s="312" t="s">
        <v>18666</v>
      </c>
      <c r="D291" s="312" t="s">
        <v>1620</v>
      </c>
      <c r="E291" s="313" t="s">
        <v>18258</v>
      </c>
      <c r="F291" s="311" t="s">
        <v>18667</v>
      </c>
      <c r="G291" s="311" t="s">
        <v>18668</v>
      </c>
      <c r="H291" s="311" t="s">
        <v>18669</v>
      </c>
      <c r="I291" s="311" t="s">
        <v>4429</v>
      </c>
      <c r="J291" s="311" t="s">
        <v>18657</v>
      </c>
      <c r="K291" s="300">
        <v>290</v>
      </c>
    </row>
    <row r="292" spans="1:11" ht="24" customHeight="1">
      <c r="A292" s="519" t="s">
        <v>3416</v>
      </c>
      <c r="B292" s="312" t="s">
        <v>1501</v>
      </c>
      <c r="C292" s="312" t="s">
        <v>1936</v>
      </c>
      <c r="D292" s="312" t="s">
        <v>1503</v>
      </c>
      <c r="E292" s="313" t="s">
        <v>78</v>
      </c>
      <c r="F292" s="311" t="s">
        <v>4446</v>
      </c>
      <c r="G292" s="311" t="s">
        <v>18671</v>
      </c>
      <c r="H292" s="311" t="s">
        <v>18672</v>
      </c>
      <c r="I292" s="311" t="s">
        <v>4429</v>
      </c>
      <c r="J292" s="311" t="s">
        <v>18658</v>
      </c>
      <c r="K292" s="300">
        <v>291</v>
      </c>
    </row>
    <row r="293" spans="1:11" ht="144" customHeight="1">
      <c r="A293" s="519" t="s">
        <v>3831</v>
      </c>
      <c r="B293" s="312" t="s">
        <v>1501</v>
      </c>
      <c r="C293" s="312" t="s">
        <v>2539</v>
      </c>
      <c r="D293" s="312" t="s">
        <v>1503</v>
      </c>
      <c r="E293" s="313" t="s">
        <v>1512</v>
      </c>
      <c r="F293" s="311" t="s">
        <v>4092</v>
      </c>
      <c r="G293" s="311" t="s">
        <v>18674</v>
      </c>
      <c r="H293" s="311" t="s">
        <v>18674</v>
      </c>
      <c r="I293" s="311" t="s">
        <v>4429</v>
      </c>
      <c r="J293" s="311" t="s">
        <v>20796</v>
      </c>
      <c r="K293" s="300">
        <v>292</v>
      </c>
    </row>
    <row r="294" spans="1:11" ht="24" customHeight="1">
      <c r="A294" s="519" t="s">
        <v>3937</v>
      </c>
      <c r="B294" s="312" t="s">
        <v>1501</v>
      </c>
      <c r="C294" s="312" t="s">
        <v>2930</v>
      </c>
      <c r="D294" s="312" t="s">
        <v>1503</v>
      </c>
      <c r="E294" s="313" t="s">
        <v>1616</v>
      </c>
      <c r="F294" s="311" t="s">
        <v>4462</v>
      </c>
      <c r="G294" s="311" t="s">
        <v>18676</v>
      </c>
      <c r="H294" s="311" t="s">
        <v>18677</v>
      </c>
      <c r="I294" s="311" t="s">
        <v>4429</v>
      </c>
      <c r="J294" s="311" t="s">
        <v>18663</v>
      </c>
      <c r="K294" s="300">
        <v>293</v>
      </c>
    </row>
    <row r="295" spans="1:11" ht="36" customHeight="1">
      <c r="A295" s="314">
        <v>5502110</v>
      </c>
      <c r="B295" s="312" t="s">
        <v>1530</v>
      </c>
      <c r="C295" s="312" t="s">
        <v>2049</v>
      </c>
      <c r="D295" s="312" t="s">
        <v>382</v>
      </c>
      <c r="E295" s="313" t="s">
        <v>75</v>
      </c>
      <c r="F295" s="311" t="s">
        <v>18679</v>
      </c>
      <c r="G295" s="311" t="s">
        <v>14353</v>
      </c>
      <c r="H295" s="311" t="s">
        <v>18680</v>
      </c>
      <c r="I295" s="311" t="s">
        <v>4429</v>
      </c>
      <c r="J295" s="311" t="s">
        <v>20797</v>
      </c>
      <c r="K295" s="300">
        <v>294</v>
      </c>
    </row>
    <row r="296" spans="1:11" ht="24" customHeight="1">
      <c r="A296" s="314">
        <v>92421</v>
      </c>
      <c r="B296" s="312" t="s">
        <v>367</v>
      </c>
      <c r="C296" s="312" t="s">
        <v>2508</v>
      </c>
      <c r="D296" s="312" t="s">
        <v>1560</v>
      </c>
      <c r="E296" s="313" t="s">
        <v>78</v>
      </c>
      <c r="F296" s="311" t="s">
        <v>4459</v>
      </c>
      <c r="G296" s="311" t="s">
        <v>5425</v>
      </c>
      <c r="H296" s="311" t="s">
        <v>18681</v>
      </c>
      <c r="I296" s="311" t="s">
        <v>4429</v>
      </c>
      <c r="J296" s="311" t="s">
        <v>18670</v>
      </c>
      <c r="K296" s="300">
        <v>295</v>
      </c>
    </row>
    <row r="297" spans="1:11" ht="24" customHeight="1">
      <c r="A297" s="314">
        <v>98678</v>
      </c>
      <c r="B297" s="312" t="s">
        <v>367</v>
      </c>
      <c r="C297" s="312" t="s">
        <v>2593</v>
      </c>
      <c r="D297" s="312" t="s">
        <v>1832</v>
      </c>
      <c r="E297" s="313" t="s">
        <v>78</v>
      </c>
      <c r="F297" s="311" t="s">
        <v>4359</v>
      </c>
      <c r="G297" s="311" t="s">
        <v>16187</v>
      </c>
      <c r="H297" s="311" t="s">
        <v>18682</v>
      </c>
      <c r="I297" s="311" t="s">
        <v>4429</v>
      </c>
      <c r="J297" s="311" t="s">
        <v>4421</v>
      </c>
      <c r="K297" s="300">
        <v>296</v>
      </c>
    </row>
    <row r="298" spans="1:11" ht="24" customHeight="1">
      <c r="A298" s="519" t="s">
        <v>5657</v>
      </c>
      <c r="B298" s="312" t="s">
        <v>1501</v>
      </c>
      <c r="C298" s="312" t="s">
        <v>2759</v>
      </c>
      <c r="D298" s="312" t="s">
        <v>1503</v>
      </c>
      <c r="E298" s="313" t="s">
        <v>1704</v>
      </c>
      <c r="F298" s="311" t="s">
        <v>4092</v>
      </c>
      <c r="G298" s="311" t="s">
        <v>4488</v>
      </c>
      <c r="H298" s="311" t="s">
        <v>4488</v>
      </c>
      <c r="I298" s="311" t="s">
        <v>4429</v>
      </c>
      <c r="J298" s="311" t="s">
        <v>4423</v>
      </c>
      <c r="K298" s="300">
        <v>297</v>
      </c>
    </row>
    <row r="299" spans="1:11" ht="24" customHeight="1">
      <c r="A299" s="314">
        <v>3107967</v>
      </c>
      <c r="B299" s="312" t="s">
        <v>1530</v>
      </c>
      <c r="C299" s="312" t="s">
        <v>18684</v>
      </c>
      <c r="D299" s="312" t="s">
        <v>382</v>
      </c>
      <c r="E299" s="313" t="s">
        <v>78</v>
      </c>
      <c r="F299" s="311" t="s">
        <v>18685</v>
      </c>
      <c r="G299" s="311" t="s">
        <v>14366</v>
      </c>
      <c r="H299" s="311" t="s">
        <v>18686</v>
      </c>
      <c r="I299" s="311" t="s">
        <v>4429</v>
      </c>
      <c r="J299" s="311" t="s">
        <v>20798</v>
      </c>
      <c r="K299" s="300">
        <v>298</v>
      </c>
    </row>
    <row r="300" spans="1:11" ht="36" customHeight="1">
      <c r="A300" s="314">
        <v>5915373</v>
      </c>
      <c r="B300" s="312" t="s">
        <v>1530</v>
      </c>
      <c r="C300" s="312" t="s">
        <v>1749</v>
      </c>
      <c r="D300" s="312" t="s">
        <v>382</v>
      </c>
      <c r="E300" s="313" t="s">
        <v>381</v>
      </c>
      <c r="F300" s="311" t="s">
        <v>18687</v>
      </c>
      <c r="G300" s="311" t="s">
        <v>13553</v>
      </c>
      <c r="H300" s="311" t="s">
        <v>18688</v>
      </c>
      <c r="I300" s="311" t="s">
        <v>4429</v>
      </c>
      <c r="J300" s="311" t="s">
        <v>18675</v>
      </c>
      <c r="K300" s="300">
        <v>299</v>
      </c>
    </row>
    <row r="301" spans="1:11" ht="60" customHeight="1">
      <c r="A301" s="519" t="s">
        <v>3783</v>
      </c>
      <c r="B301" s="312" t="s">
        <v>1501</v>
      </c>
      <c r="C301" s="312" t="s">
        <v>2474</v>
      </c>
      <c r="D301" s="312" t="s">
        <v>1503</v>
      </c>
      <c r="E301" s="313" t="s">
        <v>1507</v>
      </c>
      <c r="F301" s="311" t="s">
        <v>4377</v>
      </c>
      <c r="G301" s="311" t="s">
        <v>18689</v>
      </c>
      <c r="H301" s="311" t="s">
        <v>18690</v>
      </c>
      <c r="I301" s="311" t="s">
        <v>4429</v>
      </c>
      <c r="J301" s="311" t="s">
        <v>18678</v>
      </c>
      <c r="K301" s="300">
        <v>300</v>
      </c>
    </row>
    <row r="302" spans="1:11" ht="24" customHeight="1">
      <c r="A302" s="314">
        <v>96616</v>
      </c>
      <c r="B302" s="312" t="s">
        <v>367</v>
      </c>
      <c r="C302" s="312" t="s">
        <v>2378</v>
      </c>
      <c r="D302" s="312" t="s">
        <v>1560</v>
      </c>
      <c r="E302" s="313" t="s">
        <v>75</v>
      </c>
      <c r="F302" s="311" t="s">
        <v>18673</v>
      </c>
      <c r="G302" s="311" t="s">
        <v>20799</v>
      </c>
      <c r="H302" s="311" t="s">
        <v>20800</v>
      </c>
      <c r="I302" s="311" t="s">
        <v>4429</v>
      </c>
      <c r="J302" s="311" t="s">
        <v>20801</v>
      </c>
      <c r="K302" s="300">
        <v>301</v>
      </c>
    </row>
    <row r="303" spans="1:11" ht="48" customHeight="1">
      <c r="A303" s="519" t="s">
        <v>4038</v>
      </c>
      <c r="B303" s="312" t="s">
        <v>1501</v>
      </c>
      <c r="C303" s="312" t="s">
        <v>3071</v>
      </c>
      <c r="D303" s="312" t="s">
        <v>1503</v>
      </c>
      <c r="E303" s="313" t="s">
        <v>1512</v>
      </c>
      <c r="F303" s="311" t="s">
        <v>4092</v>
      </c>
      <c r="G303" s="311" t="s">
        <v>18691</v>
      </c>
      <c r="H303" s="311" t="s">
        <v>18691</v>
      </c>
      <c r="I303" s="311" t="s">
        <v>4429</v>
      </c>
      <c r="J303" s="311" t="s">
        <v>20802</v>
      </c>
      <c r="K303" s="300">
        <v>302</v>
      </c>
    </row>
    <row r="304" spans="1:11" ht="36" customHeight="1">
      <c r="A304" s="519" t="s">
        <v>3975</v>
      </c>
      <c r="B304" s="312" t="s">
        <v>1501</v>
      </c>
      <c r="C304" s="312" t="s">
        <v>2966</v>
      </c>
      <c r="D304" s="312" t="s">
        <v>1503</v>
      </c>
      <c r="E304" s="313" t="s">
        <v>1512</v>
      </c>
      <c r="F304" s="311" t="s">
        <v>4106</v>
      </c>
      <c r="G304" s="311" t="s">
        <v>18692</v>
      </c>
      <c r="H304" s="311" t="s">
        <v>18693</v>
      </c>
      <c r="I304" s="311" t="s">
        <v>4429</v>
      </c>
      <c r="J304" s="311" t="s">
        <v>20803</v>
      </c>
      <c r="K304" s="300">
        <v>303</v>
      </c>
    </row>
    <row r="305" spans="1:11" ht="48" customHeight="1">
      <c r="A305" s="519" t="s">
        <v>20419</v>
      </c>
      <c r="B305" s="312" t="s">
        <v>1501</v>
      </c>
      <c r="C305" s="312" t="s">
        <v>18694</v>
      </c>
      <c r="D305" s="312" t="s">
        <v>1620</v>
      </c>
      <c r="E305" s="313" t="s">
        <v>18258</v>
      </c>
      <c r="F305" s="311" t="s">
        <v>18695</v>
      </c>
      <c r="G305" s="311" t="s">
        <v>10767</v>
      </c>
      <c r="H305" s="311" t="s">
        <v>18696</v>
      </c>
      <c r="I305" s="311" t="s">
        <v>4429</v>
      </c>
      <c r="J305" s="311" t="s">
        <v>20804</v>
      </c>
      <c r="K305" s="300">
        <v>304</v>
      </c>
    </row>
    <row r="306" spans="1:11" ht="108" customHeight="1">
      <c r="A306" s="314">
        <v>3713604</v>
      </c>
      <c r="B306" s="312" t="s">
        <v>1530</v>
      </c>
      <c r="C306" s="312" t="s">
        <v>1886</v>
      </c>
      <c r="D306" s="312" t="s">
        <v>382</v>
      </c>
      <c r="E306" s="313" t="s">
        <v>80</v>
      </c>
      <c r="F306" s="311" t="s">
        <v>4366</v>
      </c>
      <c r="G306" s="311" t="s">
        <v>18697</v>
      </c>
      <c r="H306" s="311" t="s">
        <v>18698</v>
      </c>
      <c r="I306" s="311" t="s">
        <v>4429</v>
      </c>
      <c r="J306" s="311" t="s">
        <v>20805</v>
      </c>
      <c r="K306" s="300">
        <v>305</v>
      </c>
    </row>
    <row r="307" spans="1:11" ht="24" customHeight="1">
      <c r="A307" s="314">
        <v>96544</v>
      </c>
      <c r="B307" s="312" t="s">
        <v>367</v>
      </c>
      <c r="C307" s="312" t="s">
        <v>1567</v>
      </c>
      <c r="D307" s="312" t="s">
        <v>1560</v>
      </c>
      <c r="E307" s="313" t="s">
        <v>1561</v>
      </c>
      <c r="F307" s="311" t="s">
        <v>4464</v>
      </c>
      <c r="G307" s="311" t="s">
        <v>10248</v>
      </c>
      <c r="H307" s="311" t="s">
        <v>20806</v>
      </c>
      <c r="I307" s="311" t="s">
        <v>4429</v>
      </c>
      <c r="J307" s="311" t="s">
        <v>20807</v>
      </c>
      <c r="K307" s="300">
        <v>306</v>
      </c>
    </row>
    <row r="308" spans="1:11" ht="24" customHeight="1">
      <c r="A308" s="519" t="s">
        <v>3571</v>
      </c>
      <c r="B308" s="312" t="s">
        <v>1501</v>
      </c>
      <c r="C308" s="312" t="s">
        <v>2168</v>
      </c>
      <c r="D308" s="312" t="s">
        <v>1503</v>
      </c>
      <c r="E308" s="313" t="s">
        <v>80</v>
      </c>
      <c r="F308" s="311" t="s">
        <v>4332</v>
      </c>
      <c r="G308" s="311" t="s">
        <v>5626</v>
      </c>
      <c r="H308" s="311" t="s">
        <v>18699</v>
      </c>
      <c r="I308" s="311" t="s">
        <v>4429</v>
      </c>
      <c r="J308" s="311" t="s">
        <v>5439</v>
      </c>
      <c r="K308" s="300">
        <v>307</v>
      </c>
    </row>
    <row r="309" spans="1:11" ht="36" customHeight="1">
      <c r="A309" s="314">
        <v>94228</v>
      </c>
      <c r="B309" s="312" t="s">
        <v>367</v>
      </c>
      <c r="C309" s="312" t="s">
        <v>1733</v>
      </c>
      <c r="D309" s="312" t="s">
        <v>1734</v>
      </c>
      <c r="E309" s="313" t="s">
        <v>1616</v>
      </c>
      <c r="F309" s="311" t="s">
        <v>4472</v>
      </c>
      <c r="G309" s="311" t="s">
        <v>8301</v>
      </c>
      <c r="H309" s="311" t="s">
        <v>18700</v>
      </c>
      <c r="I309" s="311" t="s">
        <v>4429</v>
      </c>
      <c r="J309" s="311" t="s">
        <v>20808</v>
      </c>
      <c r="K309" s="300">
        <v>308</v>
      </c>
    </row>
    <row r="310" spans="1:11" ht="24" customHeight="1">
      <c r="A310" s="519" t="s">
        <v>3913</v>
      </c>
      <c r="B310" s="312" t="s">
        <v>1501</v>
      </c>
      <c r="C310" s="312" t="s">
        <v>2871</v>
      </c>
      <c r="D310" s="312" t="s">
        <v>1503</v>
      </c>
      <c r="E310" s="313" t="s">
        <v>1507</v>
      </c>
      <c r="F310" s="311" t="s">
        <v>4130</v>
      </c>
      <c r="G310" s="311" t="s">
        <v>18701</v>
      </c>
      <c r="H310" s="311" t="s">
        <v>18702</v>
      </c>
      <c r="I310" s="311" t="s">
        <v>4429</v>
      </c>
      <c r="J310" s="311" t="s">
        <v>20809</v>
      </c>
      <c r="K310" s="300">
        <v>309</v>
      </c>
    </row>
    <row r="311" spans="1:11" ht="48" customHeight="1">
      <c r="A311" s="314">
        <v>96550</v>
      </c>
      <c r="B311" s="312" t="s">
        <v>367</v>
      </c>
      <c r="C311" s="312" t="s">
        <v>1566</v>
      </c>
      <c r="D311" s="312" t="s">
        <v>1560</v>
      </c>
      <c r="E311" s="313" t="s">
        <v>1561</v>
      </c>
      <c r="F311" s="311" t="s">
        <v>4478</v>
      </c>
      <c r="G311" s="311" t="s">
        <v>5125</v>
      </c>
      <c r="H311" s="311" t="s">
        <v>20810</v>
      </c>
      <c r="I311" s="311" t="s">
        <v>4429</v>
      </c>
      <c r="J311" s="311" t="s">
        <v>20811</v>
      </c>
      <c r="K311" s="300">
        <v>310</v>
      </c>
    </row>
    <row r="312" spans="1:11" ht="24" customHeight="1">
      <c r="A312" s="314">
        <v>88489</v>
      </c>
      <c r="B312" s="312" t="s">
        <v>367</v>
      </c>
      <c r="C312" s="312" t="s">
        <v>1558</v>
      </c>
      <c r="D312" s="312" t="s">
        <v>1557</v>
      </c>
      <c r="E312" s="313" t="s">
        <v>78</v>
      </c>
      <c r="F312" s="311" t="s">
        <v>4474</v>
      </c>
      <c r="G312" s="311" t="s">
        <v>15982</v>
      </c>
      <c r="H312" s="311" t="s">
        <v>18703</v>
      </c>
      <c r="I312" s="311" t="s">
        <v>4429</v>
      </c>
      <c r="J312" s="311" t="s">
        <v>20812</v>
      </c>
      <c r="K312" s="300">
        <v>311</v>
      </c>
    </row>
    <row r="313" spans="1:11" ht="120" customHeight="1">
      <c r="A313" s="314">
        <v>92915</v>
      </c>
      <c r="B313" s="312" t="s">
        <v>367</v>
      </c>
      <c r="C313" s="312" t="s">
        <v>1581</v>
      </c>
      <c r="D313" s="312" t="s">
        <v>1560</v>
      </c>
      <c r="E313" s="313" t="s">
        <v>1561</v>
      </c>
      <c r="F313" s="311" t="s">
        <v>18704</v>
      </c>
      <c r="G313" s="311" t="s">
        <v>17264</v>
      </c>
      <c r="H313" s="311" t="s">
        <v>20813</v>
      </c>
      <c r="I313" s="311" t="s">
        <v>4429</v>
      </c>
      <c r="J313" s="311" t="s">
        <v>20814</v>
      </c>
      <c r="K313" s="300">
        <v>312</v>
      </c>
    </row>
    <row r="314" spans="1:11" ht="36" customHeight="1">
      <c r="A314" s="314">
        <v>97914</v>
      </c>
      <c r="B314" s="312" t="s">
        <v>367</v>
      </c>
      <c r="C314" s="312" t="s">
        <v>3052</v>
      </c>
      <c r="D314" s="312" t="s">
        <v>3047</v>
      </c>
      <c r="E314" s="313" t="s">
        <v>3045</v>
      </c>
      <c r="F314" s="311" t="s">
        <v>4480</v>
      </c>
      <c r="G314" s="311" t="s">
        <v>17328</v>
      </c>
      <c r="H314" s="311" t="s">
        <v>18705</v>
      </c>
      <c r="I314" s="311" t="s">
        <v>4429</v>
      </c>
      <c r="J314" s="311" t="s">
        <v>20815</v>
      </c>
      <c r="K314" s="300">
        <v>313</v>
      </c>
    </row>
    <row r="315" spans="1:11" ht="48" customHeight="1">
      <c r="A315" s="519" t="s">
        <v>3504</v>
      </c>
      <c r="B315" s="312" t="s">
        <v>1501</v>
      </c>
      <c r="C315" s="312" t="s">
        <v>2077</v>
      </c>
      <c r="D315" s="312" t="s">
        <v>1503</v>
      </c>
      <c r="E315" s="313" t="s">
        <v>1507</v>
      </c>
      <c r="F315" s="311" t="s">
        <v>4483</v>
      </c>
      <c r="G315" s="311" t="s">
        <v>18707</v>
      </c>
      <c r="H315" s="311" t="s">
        <v>18708</v>
      </c>
      <c r="I315" s="311" t="s">
        <v>4429</v>
      </c>
      <c r="J315" s="311" t="s">
        <v>20816</v>
      </c>
      <c r="K315" s="300">
        <v>314</v>
      </c>
    </row>
    <row r="316" spans="1:11" ht="204" customHeight="1">
      <c r="A316" s="519" t="s">
        <v>3295</v>
      </c>
      <c r="B316" s="312" t="s">
        <v>1501</v>
      </c>
      <c r="C316" s="312" t="s">
        <v>1775</v>
      </c>
      <c r="D316" s="312" t="s">
        <v>1503</v>
      </c>
      <c r="E316" s="313" t="s">
        <v>1504</v>
      </c>
      <c r="F316" s="311" t="s">
        <v>4095</v>
      </c>
      <c r="G316" s="311" t="s">
        <v>18709</v>
      </c>
      <c r="H316" s="311" t="s">
        <v>18710</v>
      </c>
      <c r="I316" s="311" t="s">
        <v>4429</v>
      </c>
      <c r="J316" s="311" t="s">
        <v>20817</v>
      </c>
      <c r="K316" s="300">
        <v>315</v>
      </c>
    </row>
    <row r="317" spans="1:11" ht="204" customHeight="1">
      <c r="A317" s="314">
        <v>2003850</v>
      </c>
      <c r="B317" s="312" t="s">
        <v>1530</v>
      </c>
      <c r="C317" s="312" t="s">
        <v>2376</v>
      </c>
      <c r="D317" s="312" t="s">
        <v>382</v>
      </c>
      <c r="E317" s="313" t="s">
        <v>75</v>
      </c>
      <c r="F317" s="311" t="s">
        <v>4414</v>
      </c>
      <c r="G317" s="311" t="s">
        <v>20818</v>
      </c>
      <c r="H317" s="311" t="s">
        <v>20819</v>
      </c>
      <c r="I317" s="311" t="s">
        <v>4429</v>
      </c>
      <c r="J317" s="311" t="s">
        <v>20820</v>
      </c>
      <c r="K317" s="300">
        <v>316</v>
      </c>
    </row>
    <row r="318" spans="1:11" ht="36" customHeight="1">
      <c r="A318" s="519" t="s">
        <v>20420</v>
      </c>
      <c r="B318" s="312" t="s">
        <v>1501</v>
      </c>
      <c r="C318" s="312" t="s">
        <v>18712</v>
      </c>
      <c r="D318" s="312" t="s">
        <v>1620</v>
      </c>
      <c r="E318" s="313" t="s">
        <v>18258</v>
      </c>
      <c r="F318" s="311" t="s">
        <v>18713</v>
      </c>
      <c r="G318" s="311" t="s">
        <v>18714</v>
      </c>
      <c r="H318" s="311" t="s">
        <v>18715</v>
      </c>
      <c r="I318" s="311" t="s">
        <v>4429</v>
      </c>
      <c r="J318" s="311" t="s">
        <v>20821</v>
      </c>
      <c r="K318" s="300">
        <v>317</v>
      </c>
    </row>
    <row r="319" spans="1:11" ht="60" customHeight="1">
      <c r="A319" s="519" t="s">
        <v>20421</v>
      </c>
      <c r="B319" s="312" t="s">
        <v>1501</v>
      </c>
      <c r="C319" s="312" t="s">
        <v>18716</v>
      </c>
      <c r="D319" s="312" t="s">
        <v>1620</v>
      </c>
      <c r="E319" s="313" t="s">
        <v>18258</v>
      </c>
      <c r="F319" s="311" t="s">
        <v>18717</v>
      </c>
      <c r="G319" s="311" t="s">
        <v>7514</v>
      </c>
      <c r="H319" s="311" t="s">
        <v>18718</v>
      </c>
      <c r="I319" s="311" t="s">
        <v>4429</v>
      </c>
      <c r="J319" s="311" t="s">
        <v>11302</v>
      </c>
      <c r="K319" s="300">
        <v>318</v>
      </c>
    </row>
    <row r="320" spans="1:11" ht="24" customHeight="1">
      <c r="A320" s="519" t="s">
        <v>3499</v>
      </c>
      <c r="B320" s="312" t="s">
        <v>1501</v>
      </c>
      <c r="C320" s="312" t="s">
        <v>2071</v>
      </c>
      <c r="D320" s="312" t="s">
        <v>1503</v>
      </c>
      <c r="E320" s="313" t="s">
        <v>1616</v>
      </c>
      <c r="F320" s="311" t="s">
        <v>4489</v>
      </c>
      <c r="G320" s="311" t="s">
        <v>18719</v>
      </c>
      <c r="H320" s="311" t="s">
        <v>18720</v>
      </c>
      <c r="I320" s="311" t="s">
        <v>4429</v>
      </c>
      <c r="J320" s="311" t="s">
        <v>4447</v>
      </c>
      <c r="K320" s="300">
        <v>319</v>
      </c>
    </row>
    <row r="321" spans="1:11" ht="36" customHeight="1">
      <c r="A321" s="519" t="s">
        <v>4052</v>
      </c>
      <c r="B321" s="312" t="s">
        <v>1501</v>
      </c>
      <c r="C321" s="312" t="s">
        <v>3088</v>
      </c>
      <c r="D321" s="312" t="s">
        <v>1503</v>
      </c>
      <c r="E321" s="313" t="s">
        <v>1512</v>
      </c>
      <c r="F321" s="311" t="s">
        <v>4377</v>
      </c>
      <c r="G321" s="311" t="s">
        <v>18721</v>
      </c>
      <c r="H321" s="311" t="s">
        <v>18722</v>
      </c>
      <c r="I321" s="311" t="s">
        <v>4429</v>
      </c>
      <c r="J321" s="311" t="s">
        <v>4449</v>
      </c>
      <c r="K321" s="300">
        <v>320</v>
      </c>
    </row>
    <row r="322" spans="1:11" ht="24" customHeight="1">
      <c r="A322" s="519" t="s">
        <v>20422</v>
      </c>
      <c r="B322" s="312" t="s">
        <v>1501</v>
      </c>
      <c r="C322" s="312" t="s">
        <v>18724</v>
      </c>
      <c r="D322" s="312" t="s">
        <v>1620</v>
      </c>
      <c r="E322" s="313" t="s">
        <v>18258</v>
      </c>
      <c r="F322" s="311" t="s">
        <v>18725</v>
      </c>
      <c r="G322" s="311" t="s">
        <v>10767</v>
      </c>
      <c r="H322" s="311" t="s">
        <v>18726</v>
      </c>
      <c r="I322" s="311" t="s">
        <v>4429</v>
      </c>
      <c r="J322" s="311" t="s">
        <v>4450</v>
      </c>
      <c r="K322" s="300">
        <v>321</v>
      </c>
    </row>
    <row r="323" spans="1:11" ht="24" customHeight="1">
      <c r="A323" s="519" t="s">
        <v>3754</v>
      </c>
      <c r="B323" s="312" t="s">
        <v>1501</v>
      </c>
      <c r="C323" s="312" t="s">
        <v>2422</v>
      </c>
      <c r="D323" s="312" t="s">
        <v>1503</v>
      </c>
      <c r="E323" s="313" t="s">
        <v>1507</v>
      </c>
      <c r="F323" s="311" t="s">
        <v>4493</v>
      </c>
      <c r="G323" s="311" t="s">
        <v>18727</v>
      </c>
      <c r="H323" s="311" t="s">
        <v>18728</v>
      </c>
      <c r="I323" s="311" t="s">
        <v>4429</v>
      </c>
      <c r="J323" s="311" t="s">
        <v>18706</v>
      </c>
      <c r="K323" s="300">
        <v>322</v>
      </c>
    </row>
    <row r="324" spans="1:11" ht="24" customHeight="1">
      <c r="A324" s="314">
        <v>112120</v>
      </c>
      <c r="B324" s="312" t="s">
        <v>1508</v>
      </c>
      <c r="C324" s="312" t="s">
        <v>1726</v>
      </c>
      <c r="D324" s="312" t="s">
        <v>18606</v>
      </c>
      <c r="E324" s="313" t="s">
        <v>78</v>
      </c>
      <c r="F324" s="311" t="s">
        <v>4492</v>
      </c>
      <c r="G324" s="311" t="s">
        <v>18729</v>
      </c>
      <c r="H324" s="311" t="s">
        <v>18730</v>
      </c>
      <c r="I324" s="311" t="s">
        <v>4429</v>
      </c>
      <c r="J324" s="311" t="s">
        <v>12583</v>
      </c>
      <c r="K324" s="300">
        <v>323</v>
      </c>
    </row>
    <row r="325" spans="1:11" ht="36" customHeight="1">
      <c r="A325" s="519" t="s">
        <v>3971</v>
      </c>
      <c r="B325" s="312" t="s">
        <v>1501</v>
      </c>
      <c r="C325" s="312" t="s">
        <v>2964</v>
      </c>
      <c r="D325" s="312" t="s">
        <v>1503</v>
      </c>
      <c r="E325" s="313" t="s">
        <v>1512</v>
      </c>
      <c r="F325" s="311" t="s">
        <v>4095</v>
      </c>
      <c r="G325" s="311" t="s">
        <v>18731</v>
      </c>
      <c r="H325" s="311" t="s">
        <v>18732</v>
      </c>
      <c r="I325" s="311" t="s">
        <v>4429</v>
      </c>
      <c r="J325" s="311" t="s">
        <v>18711</v>
      </c>
      <c r="K325" s="300">
        <v>324</v>
      </c>
    </row>
    <row r="326" spans="1:11" ht="48" customHeight="1">
      <c r="A326" s="314">
        <v>2003309</v>
      </c>
      <c r="B326" s="312" t="s">
        <v>1530</v>
      </c>
      <c r="C326" s="312" t="s">
        <v>3119</v>
      </c>
      <c r="D326" s="312" t="s">
        <v>382</v>
      </c>
      <c r="E326" s="313" t="s">
        <v>80</v>
      </c>
      <c r="F326" s="311" t="s">
        <v>4469</v>
      </c>
      <c r="G326" s="311" t="s">
        <v>20822</v>
      </c>
      <c r="H326" s="311" t="s">
        <v>20823</v>
      </c>
      <c r="I326" s="311" t="s">
        <v>4429</v>
      </c>
      <c r="J326" s="311" t="s">
        <v>20824</v>
      </c>
      <c r="K326" s="300">
        <v>325</v>
      </c>
    </row>
    <row r="327" spans="1:11" ht="108" customHeight="1">
      <c r="A327" s="519" t="s">
        <v>3214</v>
      </c>
      <c r="B327" s="312" t="s">
        <v>1501</v>
      </c>
      <c r="C327" s="312" t="s">
        <v>1690</v>
      </c>
      <c r="D327" s="312" t="s">
        <v>1503</v>
      </c>
      <c r="E327" s="313" t="s">
        <v>80</v>
      </c>
      <c r="F327" s="311" t="s">
        <v>4485</v>
      </c>
      <c r="G327" s="311" t="s">
        <v>12874</v>
      </c>
      <c r="H327" s="311" t="s">
        <v>18733</v>
      </c>
      <c r="I327" s="311" t="s">
        <v>4429</v>
      </c>
      <c r="J327" s="311" t="s">
        <v>4454</v>
      </c>
      <c r="K327" s="300">
        <v>326</v>
      </c>
    </row>
    <row r="328" spans="1:11" ht="108" customHeight="1">
      <c r="A328" s="314">
        <v>2003925</v>
      </c>
      <c r="B328" s="312" t="s">
        <v>1530</v>
      </c>
      <c r="C328" s="312" t="s">
        <v>1933</v>
      </c>
      <c r="D328" s="312" t="s">
        <v>382</v>
      </c>
      <c r="E328" s="313" t="s">
        <v>80</v>
      </c>
      <c r="F328" s="311" t="s">
        <v>4476</v>
      </c>
      <c r="G328" s="311" t="s">
        <v>20825</v>
      </c>
      <c r="H328" s="311" t="s">
        <v>20826</v>
      </c>
      <c r="I328" s="311" t="s">
        <v>4429</v>
      </c>
      <c r="J328" s="311" t="s">
        <v>4456</v>
      </c>
      <c r="K328" s="300">
        <v>327</v>
      </c>
    </row>
    <row r="329" spans="1:11" ht="24" customHeight="1">
      <c r="A329" s="519" t="s">
        <v>3352</v>
      </c>
      <c r="B329" s="312" t="s">
        <v>1501</v>
      </c>
      <c r="C329" s="312" t="s">
        <v>1841</v>
      </c>
      <c r="D329" s="312" t="s">
        <v>1537</v>
      </c>
      <c r="E329" s="313" t="s">
        <v>80</v>
      </c>
      <c r="F329" s="311" t="s">
        <v>4495</v>
      </c>
      <c r="G329" s="311" t="s">
        <v>20827</v>
      </c>
      <c r="H329" s="311" t="s">
        <v>20828</v>
      </c>
      <c r="I329" s="311" t="s">
        <v>4429</v>
      </c>
      <c r="J329" s="311" t="s">
        <v>20829</v>
      </c>
      <c r="K329" s="300">
        <v>328</v>
      </c>
    </row>
    <row r="330" spans="1:11" ht="24" customHeight="1">
      <c r="A330" s="314">
        <v>102062</v>
      </c>
      <c r="B330" s="312" t="s">
        <v>367</v>
      </c>
      <c r="C330" s="312" t="s">
        <v>2513</v>
      </c>
      <c r="D330" s="312" t="s">
        <v>1560</v>
      </c>
      <c r="E330" s="313" t="s">
        <v>78</v>
      </c>
      <c r="F330" s="311" t="s">
        <v>4497</v>
      </c>
      <c r="G330" s="311" t="s">
        <v>10154</v>
      </c>
      <c r="H330" s="311" t="s">
        <v>18734</v>
      </c>
      <c r="I330" s="311" t="s">
        <v>4429</v>
      </c>
      <c r="J330" s="311" t="s">
        <v>18723</v>
      </c>
      <c r="K330" s="300">
        <v>329</v>
      </c>
    </row>
    <row r="331" spans="1:11" ht="60" customHeight="1">
      <c r="A331" s="519" t="s">
        <v>5659</v>
      </c>
      <c r="B331" s="312" t="s">
        <v>1501</v>
      </c>
      <c r="C331" s="312" t="s">
        <v>2732</v>
      </c>
      <c r="D331" s="312" t="s">
        <v>1503</v>
      </c>
      <c r="E331" s="313" t="s">
        <v>1704</v>
      </c>
      <c r="F331" s="311" t="s">
        <v>4092</v>
      </c>
      <c r="G331" s="311" t="s">
        <v>4522</v>
      </c>
      <c r="H331" s="311" t="s">
        <v>4522</v>
      </c>
      <c r="I331" s="311" t="s">
        <v>4429</v>
      </c>
      <c r="J331" s="311" t="s">
        <v>14753</v>
      </c>
      <c r="K331" s="300">
        <v>330</v>
      </c>
    </row>
    <row r="332" spans="1:11" ht="36" customHeight="1">
      <c r="A332" s="519" t="s">
        <v>3603</v>
      </c>
      <c r="B332" s="312" t="s">
        <v>1501</v>
      </c>
      <c r="C332" s="312" t="s">
        <v>2201</v>
      </c>
      <c r="D332" s="312" t="s">
        <v>1503</v>
      </c>
      <c r="E332" s="313" t="s">
        <v>1512</v>
      </c>
      <c r="F332" s="311" t="s">
        <v>4095</v>
      </c>
      <c r="G332" s="311" t="s">
        <v>18736</v>
      </c>
      <c r="H332" s="311" t="s">
        <v>18737</v>
      </c>
      <c r="I332" s="311" t="s">
        <v>4429</v>
      </c>
      <c r="J332" s="311" t="s">
        <v>7668</v>
      </c>
      <c r="K332" s="300">
        <v>331</v>
      </c>
    </row>
    <row r="333" spans="1:11" ht="24" customHeight="1">
      <c r="A333" s="519" t="s">
        <v>3839</v>
      </c>
      <c r="B333" s="312" t="s">
        <v>1501</v>
      </c>
      <c r="C333" s="312" t="s">
        <v>2547</v>
      </c>
      <c r="D333" s="312" t="s">
        <v>1503</v>
      </c>
      <c r="E333" s="313" t="s">
        <v>1512</v>
      </c>
      <c r="F333" s="311" t="s">
        <v>4095</v>
      </c>
      <c r="G333" s="311" t="s">
        <v>18738</v>
      </c>
      <c r="H333" s="311" t="s">
        <v>18739</v>
      </c>
      <c r="I333" s="311" t="s">
        <v>4429</v>
      </c>
      <c r="J333" s="311" t="s">
        <v>20830</v>
      </c>
      <c r="K333" s="300">
        <v>332</v>
      </c>
    </row>
    <row r="334" spans="1:11" ht="60" customHeight="1">
      <c r="A334" s="519" t="s">
        <v>3727</v>
      </c>
      <c r="B334" s="312" t="s">
        <v>1501</v>
      </c>
      <c r="C334" s="312" t="s">
        <v>2368</v>
      </c>
      <c r="D334" s="312" t="s">
        <v>1537</v>
      </c>
      <c r="E334" s="313" t="s">
        <v>75</v>
      </c>
      <c r="F334" s="311" t="s">
        <v>18740</v>
      </c>
      <c r="G334" s="311" t="s">
        <v>18741</v>
      </c>
      <c r="H334" s="311" t="s">
        <v>18742</v>
      </c>
      <c r="I334" s="311" t="s">
        <v>4429</v>
      </c>
      <c r="J334" s="311" t="s">
        <v>20831</v>
      </c>
      <c r="K334" s="300">
        <v>333</v>
      </c>
    </row>
    <row r="335" spans="1:11" ht="24" customHeight="1">
      <c r="A335" s="314">
        <v>87905</v>
      </c>
      <c r="B335" s="312" t="s">
        <v>367</v>
      </c>
      <c r="C335" s="312" t="s">
        <v>1759</v>
      </c>
      <c r="D335" s="312" t="s">
        <v>1760</v>
      </c>
      <c r="E335" s="313" t="s">
        <v>78</v>
      </c>
      <c r="F335" s="311" t="s">
        <v>4251</v>
      </c>
      <c r="G335" s="311" t="s">
        <v>16410</v>
      </c>
      <c r="H335" s="311" t="s">
        <v>18743</v>
      </c>
      <c r="I335" s="311" t="s">
        <v>4429</v>
      </c>
      <c r="J335" s="311" t="s">
        <v>20832</v>
      </c>
      <c r="K335" s="300">
        <v>334</v>
      </c>
    </row>
    <row r="336" spans="1:11" ht="24" customHeight="1">
      <c r="A336" s="519" t="s">
        <v>3280</v>
      </c>
      <c r="B336" s="312" t="s">
        <v>1501</v>
      </c>
      <c r="C336" s="312" t="s">
        <v>1753</v>
      </c>
      <c r="D336" s="312" t="s">
        <v>1503</v>
      </c>
      <c r="E336" s="313" t="s">
        <v>1512</v>
      </c>
      <c r="F336" s="311" t="s">
        <v>4095</v>
      </c>
      <c r="G336" s="311" t="s">
        <v>18744</v>
      </c>
      <c r="H336" s="311" t="s">
        <v>18745</v>
      </c>
      <c r="I336" s="311" t="s">
        <v>4429</v>
      </c>
      <c r="J336" s="311" t="s">
        <v>15475</v>
      </c>
      <c r="K336" s="300">
        <v>335</v>
      </c>
    </row>
    <row r="337" spans="1:11" ht="24" customHeight="1">
      <c r="A337" s="519" t="s">
        <v>3281</v>
      </c>
      <c r="B337" s="312" t="s">
        <v>1501</v>
      </c>
      <c r="C337" s="312" t="s">
        <v>1753</v>
      </c>
      <c r="D337" s="312" t="s">
        <v>1503</v>
      </c>
      <c r="E337" s="313" t="s">
        <v>1512</v>
      </c>
      <c r="F337" s="311" t="s">
        <v>4095</v>
      </c>
      <c r="G337" s="311" t="s">
        <v>18744</v>
      </c>
      <c r="H337" s="311" t="s">
        <v>18745</v>
      </c>
      <c r="I337" s="311" t="s">
        <v>4429</v>
      </c>
      <c r="J337" s="311" t="s">
        <v>20833</v>
      </c>
      <c r="K337" s="300">
        <v>336</v>
      </c>
    </row>
    <row r="338" spans="1:11" ht="24" customHeight="1">
      <c r="A338" s="314">
        <v>2003611</v>
      </c>
      <c r="B338" s="312" t="s">
        <v>1530</v>
      </c>
      <c r="C338" s="312" t="s">
        <v>1934</v>
      </c>
      <c r="D338" s="312" t="s">
        <v>382</v>
      </c>
      <c r="E338" s="313" t="s">
        <v>80</v>
      </c>
      <c r="F338" s="311" t="s">
        <v>4479</v>
      </c>
      <c r="G338" s="311" t="s">
        <v>9304</v>
      </c>
      <c r="H338" s="311" t="s">
        <v>20834</v>
      </c>
      <c r="I338" s="311" t="s">
        <v>4429</v>
      </c>
      <c r="J338" s="311" t="s">
        <v>20835</v>
      </c>
      <c r="K338" s="300">
        <v>337</v>
      </c>
    </row>
    <row r="339" spans="1:11" ht="24" customHeight="1">
      <c r="A339" s="314">
        <v>92802</v>
      </c>
      <c r="B339" s="312" t="s">
        <v>367</v>
      </c>
      <c r="C339" s="312" t="s">
        <v>1859</v>
      </c>
      <c r="D339" s="312" t="s">
        <v>1560</v>
      </c>
      <c r="E339" s="313" t="s">
        <v>1561</v>
      </c>
      <c r="F339" s="311" t="s">
        <v>4498</v>
      </c>
      <c r="G339" s="311" t="s">
        <v>20836</v>
      </c>
      <c r="H339" s="311" t="s">
        <v>20837</v>
      </c>
      <c r="I339" s="311" t="s">
        <v>4484</v>
      </c>
      <c r="J339" s="311" t="s">
        <v>20838</v>
      </c>
      <c r="K339" s="300">
        <v>338</v>
      </c>
    </row>
    <row r="340" spans="1:11" ht="72" customHeight="1">
      <c r="A340" s="519" t="s">
        <v>3803</v>
      </c>
      <c r="B340" s="312" t="s">
        <v>1501</v>
      </c>
      <c r="C340" s="312" t="s">
        <v>2501</v>
      </c>
      <c r="D340" s="312" t="s">
        <v>1503</v>
      </c>
      <c r="E340" s="313" t="s">
        <v>1512</v>
      </c>
      <c r="F340" s="311" t="s">
        <v>4106</v>
      </c>
      <c r="G340" s="311" t="s">
        <v>18746</v>
      </c>
      <c r="H340" s="311" t="s">
        <v>18747</v>
      </c>
      <c r="I340" s="311" t="s">
        <v>4484</v>
      </c>
      <c r="J340" s="311" t="s">
        <v>20839</v>
      </c>
      <c r="K340" s="300">
        <v>339</v>
      </c>
    </row>
    <row r="341" spans="1:11" ht="24" customHeight="1">
      <c r="A341" s="519" t="s">
        <v>20423</v>
      </c>
      <c r="B341" s="312" t="s">
        <v>1501</v>
      </c>
      <c r="C341" s="312" t="s">
        <v>18748</v>
      </c>
      <c r="D341" s="312" t="s">
        <v>1620</v>
      </c>
      <c r="E341" s="313" t="s">
        <v>18258</v>
      </c>
      <c r="F341" s="311" t="s">
        <v>18749</v>
      </c>
      <c r="G341" s="311" t="s">
        <v>10767</v>
      </c>
      <c r="H341" s="311" t="s">
        <v>18750</v>
      </c>
      <c r="I341" s="311" t="s">
        <v>4484</v>
      </c>
      <c r="J341" s="311" t="s">
        <v>20840</v>
      </c>
      <c r="K341" s="300">
        <v>340</v>
      </c>
    </row>
    <row r="342" spans="1:11" ht="36" customHeight="1">
      <c r="A342" s="519" t="s">
        <v>3471</v>
      </c>
      <c r="B342" s="312" t="s">
        <v>1501</v>
      </c>
      <c r="C342" s="312" t="s">
        <v>2004</v>
      </c>
      <c r="D342" s="312" t="s">
        <v>1503</v>
      </c>
      <c r="E342" s="313" t="s">
        <v>80</v>
      </c>
      <c r="F342" s="311" t="s">
        <v>4501</v>
      </c>
      <c r="G342" s="311" t="s">
        <v>6002</v>
      </c>
      <c r="H342" s="311" t="s">
        <v>18751</v>
      </c>
      <c r="I342" s="311" t="s">
        <v>4484</v>
      </c>
      <c r="J342" s="311" t="s">
        <v>20841</v>
      </c>
      <c r="K342" s="300">
        <v>341</v>
      </c>
    </row>
    <row r="343" spans="1:11" ht="24" customHeight="1">
      <c r="A343" s="519" t="s">
        <v>20424</v>
      </c>
      <c r="B343" s="312" t="s">
        <v>1501</v>
      </c>
      <c r="C343" s="312" t="s">
        <v>18752</v>
      </c>
      <c r="D343" s="312" t="s">
        <v>1620</v>
      </c>
      <c r="E343" s="313" t="s">
        <v>18258</v>
      </c>
      <c r="F343" s="311" t="s">
        <v>18753</v>
      </c>
      <c r="G343" s="311" t="s">
        <v>18754</v>
      </c>
      <c r="H343" s="311" t="s">
        <v>18755</v>
      </c>
      <c r="I343" s="311" t="s">
        <v>4484</v>
      </c>
      <c r="J343" s="311" t="s">
        <v>4466</v>
      </c>
      <c r="K343" s="300">
        <v>342</v>
      </c>
    </row>
    <row r="344" spans="1:11" ht="36" customHeight="1">
      <c r="A344" s="519" t="s">
        <v>3294</v>
      </c>
      <c r="B344" s="312" t="s">
        <v>1501</v>
      </c>
      <c r="C344" s="312" t="s">
        <v>1774</v>
      </c>
      <c r="D344" s="312" t="s">
        <v>1503</v>
      </c>
      <c r="E344" s="313" t="s">
        <v>1504</v>
      </c>
      <c r="F344" s="311" t="s">
        <v>4106</v>
      </c>
      <c r="G344" s="311" t="s">
        <v>18756</v>
      </c>
      <c r="H344" s="311" t="s">
        <v>18757</v>
      </c>
      <c r="I344" s="311" t="s">
        <v>4484</v>
      </c>
      <c r="J344" s="311" t="s">
        <v>4467</v>
      </c>
      <c r="K344" s="300">
        <v>343</v>
      </c>
    </row>
    <row r="345" spans="1:11" ht="24" customHeight="1">
      <c r="A345" s="519" t="s">
        <v>4012</v>
      </c>
      <c r="B345" s="312" t="s">
        <v>1501</v>
      </c>
      <c r="C345" s="312" t="s">
        <v>3027</v>
      </c>
      <c r="D345" s="312" t="s">
        <v>1503</v>
      </c>
      <c r="E345" s="313" t="s">
        <v>1512</v>
      </c>
      <c r="F345" s="311" t="s">
        <v>4106</v>
      </c>
      <c r="G345" s="311" t="s">
        <v>18758</v>
      </c>
      <c r="H345" s="311" t="s">
        <v>18759</v>
      </c>
      <c r="I345" s="311" t="s">
        <v>4484</v>
      </c>
      <c r="J345" s="311" t="s">
        <v>20842</v>
      </c>
      <c r="K345" s="300">
        <v>344</v>
      </c>
    </row>
    <row r="346" spans="1:11" ht="24" customHeight="1">
      <c r="A346" s="519" t="s">
        <v>3846</v>
      </c>
      <c r="B346" s="312" t="s">
        <v>1501</v>
      </c>
      <c r="C346" s="312" t="s">
        <v>2557</v>
      </c>
      <c r="D346" s="312" t="s">
        <v>1537</v>
      </c>
      <c r="E346" s="313" t="s">
        <v>1535</v>
      </c>
      <c r="F346" s="311" t="s">
        <v>5645</v>
      </c>
      <c r="G346" s="311" t="s">
        <v>18760</v>
      </c>
      <c r="H346" s="311" t="s">
        <v>18761</v>
      </c>
      <c r="I346" s="311" t="s">
        <v>4484</v>
      </c>
      <c r="J346" s="311" t="s">
        <v>20843</v>
      </c>
      <c r="K346" s="300">
        <v>345</v>
      </c>
    </row>
    <row r="347" spans="1:11" ht="24" customHeight="1">
      <c r="A347" s="314">
        <v>804029</v>
      </c>
      <c r="B347" s="312" t="s">
        <v>1530</v>
      </c>
      <c r="C347" s="312" t="s">
        <v>1849</v>
      </c>
      <c r="D347" s="312" t="s">
        <v>382</v>
      </c>
      <c r="E347" s="313" t="s">
        <v>80</v>
      </c>
      <c r="F347" s="311" t="s">
        <v>4507</v>
      </c>
      <c r="G347" s="311" t="s">
        <v>20844</v>
      </c>
      <c r="H347" s="311" t="s">
        <v>20845</v>
      </c>
      <c r="I347" s="311" t="s">
        <v>4484</v>
      </c>
      <c r="J347" s="311" t="s">
        <v>20846</v>
      </c>
      <c r="K347" s="300">
        <v>346</v>
      </c>
    </row>
    <row r="348" spans="1:11" ht="36" customHeight="1">
      <c r="A348" s="314">
        <v>92803</v>
      </c>
      <c r="B348" s="312" t="s">
        <v>367</v>
      </c>
      <c r="C348" s="312" t="s">
        <v>1857</v>
      </c>
      <c r="D348" s="312" t="s">
        <v>1560</v>
      </c>
      <c r="E348" s="313" t="s">
        <v>1561</v>
      </c>
      <c r="F348" s="311" t="s">
        <v>4498</v>
      </c>
      <c r="G348" s="311" t="s">
        <v>20847</v>
      </c>
      <c r="H348" s="311" t="s">
        <v>20848</v>
      </c>
      <c r="I348" s="311" t="s">
        <v>4484</v>
      </c>
      <c r="J348" s="311" t="s">
        <v>20849</v>
      </c>
      <c r="K348" s="300">
        <v>347</v>
      </c>
    </row>
    <row r="349" spans="1:11" ht="36" customHeight="1">
      <c r="A349" s="314">
        <v>1207711</v>
      </c>
      <c r="B349" s="312" t="s">
        <v>1530</v>
      </c>
      <c r="C349" s="312" t="s">
        <v>1789</v>
      </c>
      <c r="D349" s="312" t="s">
        <v>382</v>
      </c>
      <c r="E349" s="313" t="s">
        <v>75</v>
      </c>
      <c r="F349" s="311" t="s">
        <v>4506</v>
      </c>
      <c r="G349" s="311" t="s">
        <v>20850</v>
      </c>
      <c r="H349" s="311" t="s">
        <v>20851</v>
      </c>
      <c r="I349" s="311" t="s">
        <v>4484</v>
      </c>
      <c r="J349" s="311" t="s">
        <v>20852</v>
      </c>
      <c r="K349" s="300">
        <v>348</v>
      </c>
    </row>
    <row r="350" spans="1:11" ht="24" customHeight="1">
      <c r="A350" s="519" t="s">
        <v>3647</v>
      </c>
      <c r="B350" s="312" t="s">
        <v>1501</v>
      </c>
      <c r="C350" s="312" t="s">
        <v>2242</v>
      </c>
      <c r="D350" s="312" t="s">
        <v>1503</v>
      </c>
      <c r="E350" s="313" t="s">
        <v>1507</v>
      </c>
      <c r="F350" s="311" t="s">
        <v>4504</v>
      </c>
      <c r="G350" s="311" t="s">
        <v>18762</v>
      </c>
      <c r="H350" s="311" t="s">
        <v>18763</v>
      </c>
      <c r="I350" s="311" t="s">
        <v>4484</v>
      </c>
      <c r="J350" s="311" t="s">
        <v>20853</v>
      </c>
      <c r="K350" s="300">
        <v>349</v>
      </c>
    </row>
    <row r="351" spans="1:11" ht="132" customHeight="1">
      <c r="A351" s="519" t="s">
        <v>3980</v>
      </c>
      <c r="B351" s="312" t="s">
        <v>1501</v>
      </c>
      <c r="C351" s="312" t="s">
        <v>2980</v>
      </c>
      <c r="D351" s="312" t="s">
        <v>1503</v>
      </c>
      <c r="E351" s="313" t="s">
        <v>1512</v>
      </c>
      <c r="F351" s="311" t="s">
        <v>4106</v>
      </c>
      <c r="G351" s="311" t="s">
        <v>18764</v>
      </c>
      <c r="H351" s="311" t="s">
        <v>18765</v>
      </c>
      <c r="I351" s="311" t="s">
        <v>4484</v>
      </c>
      <c r="J351" s="311" t="s">
        <v>20854</v>
      </c>
      <c r="K351" s="300">
        <v>350</v>
      </c>
    </row>
    <row r="352" spans="1:11" ht="24" customHeight="1">
      <c r="A352" s="519" t="s">
        <v>3388</v>
      </c>
      <c r="B352" s="312" t="s">
        <v>1501</v>
      </c>
      <c r="C352" s="312" t="s">
        <v>1910</v>
      </c>
      <c r="D352" s="312" t="s">
        <v>1503</v>
      </c>
      <c r="E352" s="313" t="s">
        <v>1512</v>
      </c>
      <c r="F352" s="311" t="s">
        <v>4500</v>
      </c>
      <c r="G352" s="311" t="s">
        <v>18766</v>
      </c>
      <c r="H352" s="311" t="s">
        <v>18767</v>
      </c>
      <c r="I352" s="311" t="s">
        <v>4484</v>
      </c>
      <c r="J352" s="311" t="s">
        <v>20855</v>
      </c>
      <c r="K352" s="300">
        <v>351</v>
      </c>
    </row>
    <row r="353" spans="1:11" ht="24" customHeight="1">
      <c r="A353" s="519" t="s">
        <v>3389</v>
      </c>
      <c r="B353" s="312" t="s">
        <v>1501</v>
      </c>
      <c r="C353" s="312" t="s">
        <v>1910</v>
      </c>
      <c r="D353" s="312" t="s">
        <v>1503</v>
      </c>
      <c r="E353" s="313" t="s">
        <v>1512</v>
      </c>
      <c r="F353" s="311" t="s">
        <v>4500</v>
      </c>
      <c r="G353" s="311" t="s">
        <v>18766</v>
      </c>
      <c r="H353" s="311" t="s">
        <v>18767</v>
      </c>
      <c r="I353" s="311" t="s">
        <v>4484</v>
      </c>
      <c r="J353" s="311" t="s">
        <v>20856</v>
      </c>
      <c r="K353" s="300">
        <v>352</v>
      </c>
    </row>
    <row r="354" spans="1:11" ht="72" customHeight="1">
      <c r="A354" s="519" t="s">
        <v>3785</v>
      </c>
      <c r="B354" s="312" t="s">
        <v>1501</v>
      </c>
      <c r="C354" s="312" t="s">
        <v>2476</v>
      </c>
      <c r="D354" s="312" t="s">
        <v>1503</v>
      </c>
      <c r="E354" s="313" t="s">
        <v>1507</v>
      </c>
      <c r="F354" s="311" t="s">
        <v>4106</v>
      </c>
      <c r="G354" s="311" t="s">
        <v>18768</v>
      </c>
      <c r="H354" s="311" t="s">
        <v>18769</v>
      </c>
      <c r="I354" s="311" t="s">
        <v>4484</v>
      </c>
      <c r="J354" s="311" t="s">
        <v>20857</v>
      </c>
      <c r="K354" s="300">
        <v>353</v>
      </c>
    </row>
    <row r="355" spans="1:11" ht="24" customHeight="1">
      <c r="A355" s="519" t="s">
        <v>3378</v>
      </c>
      <c r="B355" s="312" t="s">
        <v>1501</v>
      </c>
      <c r="C355" s="312" t="s">
        <v>1893</v>
      </c>
      <c r="D355" s="312" t="s">
        <v>1537</v>
      </c>
      <c r="E355" s="313" t="s">
        <v>80</v>
      </c>
      <c r="F355" s="311" t="s">
        <v>4490</v>
      </c>
      <c r="G355" s="311" t="s">
        <v>12678</v>
      </c>
      <c r="H355" s="311" t="s">
        <v>18770</v>
      </c>
      <c r="I355" s="311" t="s">
        <v>4484</v>
      </c>
      <c r="J355" s="311" t="s">
        <v>20858</v>
      </c>
      <c r="K355" s="300">
        <v>354</v>
      </c>
    </row>
    <row r="356" spans="1:11" ht="24" customHeight="1">
      <c r="A356" s="519" t="s">
        <v>4006</v>
      </c>
      <c r="B356" s="312" t="s">
        <v>1501</v>
      </c>
      <c r="C356" s="312" t="s">
        <v>3023</v>
      </c>
      <c r="D356" s="312" t="s">
        <v>1503</v>
      </c>
      <c r="E356" s="313" t="s">
        <v>1504</v>
      </c>
      <c r="F356" s="311" t="s">
        <v>4092</v>
      </c>
      <c r="G356" s="311" t="s">
        <v>18771</v>
      </c>
      <c r="H356" s="311" t="s">
        <v>18771</v>
      </c>
      <c r="I356" s="311" t="s">
        <v>4484</v>
      </c>
      <c r="J356" s="311" t="s">
        <v>20859</v>
      </c>
      <c r="K356" s="300">
        <v>355</v>
      </c>
    </row>
    <row r="357" spans="1:11" ht="36" customHeight="1">
      <c r="A357" s="519" t="s">
        <v>3544</v>
      </c>
      <c r="B357" s="312" t="s">
        <v>1501</v>
      </c>
      <c r="C357" s="312" t="s">
        <v>2141</v>
      </c>
      <c r="D357" s="312" t="s">
        <v>1503</v>
      </c>
      <c r="E357" s="313" t="s">
        <v>1507</v>
      </c>
      <c r="F357" s="311" t="s">
        <v>4377</v>
      </c>
      <c r="G357" s="311" t="s">
        <v>18772</v>
      </c>
      <c r="H357" s="311" t="s">
        <v>18773</v>
      </c>
      <c r="I357" s="311" t="s">
        <v>4484</v>
      </c>
      <c r="J357" s="311" t="s">
        <v>20860</v>
      </c>
      <c r="K357" s="300">
        <v>356</v>
      </c>
    </row>
    <row r="358" spans="1:11" ht="24" customHeight="1">
      <c r="A358" s="519" t="s">
        <v>3689</v>
      </c>
      <c r="B358" s="312" t="s">
        <v>1501</v>
      </c>
      <c r="C358" s="312" t="s">
        <v>2292</v>
      </c>
      <c r="D358" s="312" t="s">
        <v>1503</v>
      </c>
      <c r="E358" s="313" t="s">
        <v>78</v>
      </c>
      <c r="F358" s="311" t="s">
        <v>4509</v>
      </c>
      <c r="G358" s="311" t="s">
        <v>18774</v>
      </c>
      <c r="H358" s="311" t="s">
        <v>18775</v>
      </c>
      <c r="I358" s="311" t="s">
        <v>4484</v>
      </c>
      <c r="J358" s="311" t="s">
        <v>20861</v>
      </c>
      <c r="K358" s="300">
        <v>357</v>
      </c>
    </row>
    <row r="359" spans="1:11" ht="24" customHeight="1">
      <c r="A359" s="519" t="s">
        <v>4063</v>
      </c>
      <c r="B359" s="312" t="s">
        <v>1501</v>
      </c>
      <c r="C359" s="312" t="s">
        <v>3121</v>
      </c>
      <c r="D359" s="312" t="s">
        <v>1503</v>
      </c>
      <c r="E359" s="313" t="s">
        <v>1512</v>
      </c>
      <c r="F359" s="311" t="s">
        <v>4106</v>
      </c>
      <c r="G359" s="311" t="s">
        <v>18776</v>
      </c>
      <c r="H359" s="311" t="s">
        <v>18777</v>
      </c>
      <c r="I359" s="311" t="s">
        <v>4484</v>
      </c>
      <c r="J359" s="311" t="s">
        <v>20862</v>
      </c>
      <c r="K359" s="300">
        <v>358</v>
      </c>
    </row>
    <row r="360" spans="1:11" ht="24" customHeight="1">
      <c r="A360" s="519" t="s">
        <v>5660</v>
      </c>
      <c r="B360" s="312" t="s">
        <v>1501</v>
      </c>
      <c r="C360" s="312" t="s">
        <v>2837</v>
      </c>
      <c r="D360" s="312" t="s">
        <v>1503</v>
      </c>
      <c r="E360" s="313" t="s">
        <v>1704</v>
      </c>
      <c r="F360" s="311" t="s">
        <v>4092</v>
      </c>
      <c r="G360" s="311" t="s">
        <v>4539</v>
      </c>
      <c r="H360" s="311" t="s">
        <v>4539</v>
      </c>
      <c r="I360" s="311" t="s">
        <v>4484</v>
      </c>
      <c r="J360" s="311" t="s">
        <v>20863</v>
      </c>
      <c r="K360" s="300">
        <v>359</v>
      </c>
    </row>
    <row r="361" spans="1:11" ht="24" customHeight="1">
      <c r="A361" s="519" t="s">
        <v>3847</v>
      </c>
      <c r="B361" s="312" t="s">
        <v>1501</v>
      </c>
      <c r="C361" s="312" t="s">
        <v>2558</v>
      </c>
      <c r="D361" s="312" t="s">
        <v>1503</v>
      </c>
      <c r="E361" s="313" t="s">
        <v>1507</v>
      </c>
      <c r="F361" s="311" t="s">
        <v>4106</v>
      </c>
      <c r="G361" s="311" t="s">
        <v>18779</v>
      </c>
      <c r="H361" s="311" t="s">
        <v>18780</v>
      </c>
      <c r="I361" s="311" t="s">
        <v>4484</v>
      </c>
      <c r="J361" s="311" t="s">
        <v>20864</v>
      </c>
      <c r="K361" s="300">
        <v>360</v>
      </c>
    </row>
    <row r="362" spans="1:11" ht="108" customHeight="1">
      <c r="A362" s="519" t="s">
        <v>5661</v>
      </c>
      <c r="B362" s="312" t="s">
        <v>1501</v>
      </c>
      <c r="C362" s="312" t="s">
        <v>2760</v>
      </c>
      <c r="D362" s="312" t="s">
        <v>1503</v>
      </c>
      <c r="E362" s="313" t="s">
        <v>1704</v>
      </c>
      <c r="F362" s="311" t="s">
        <v>4092</v>
      </c>
      <c r="G362" s="311" t="s">
        <v>4541</v>
      </c>
      <c r="H362" s="311" t="s">
        <v>4541</v>
      </c>
      <c r="I362" s="311" t="s">
        <v>4484</v>
      </c>
      <c r="J362" s="311" t="s">
        <v>20865</v>
      </c>
      <c r="K362" s="300">
        <v>361</v>
      </c>
    </row>
    <row r="363" spans="1:11" ht="36" customHeight="1">
      <c r="A363" s="314">
        <v>2003867</v>
      </c>
      <c r="B363" s="312" t="s">
        <v>1530</v>
      </c>
      <c r="C363" s="312" t="s">
        <v>18782</v>
      </c>
      <c r="D363" s="312" t="s">
        <v>382</v>
      </c>
      <c r="E363" s="313" t="s">
        <v>78</v>
      </c>
      <c r="F363" s="311" t="s">
        <v>18783</v>
      </c>
      <c r="G363" s="311" t="s">
        <v>18784</v>
      </c>
      <c r="H363" s="311" t="s">
        <v>18785</v>
      </c>
      <c r="I363" s="311" t="s">
        <v>4484</v>
      </c>
      <c r="J363" s="311" t="s">
        <v>18778</v>
      </c>
      <c r="K363" s="300">
        <v>362</v>
      </c>
    </row>
    <row r="364" spans="1:11" ht="96" customHeight="1">
      <c r="A364" s="519" t="s">
        <v>3974</v>
      </c>
      <c r="B364" s="312" t="s">
        <v>1501</v>
      </c>
      <c r="C364" s="312" t="s">
        <v>2965</v>
      </c>
      <c r="D364" s="312" t="s">
        <v>1503</v>
      </c>
      <c r="E364" s="313" t="s">
        <v>1512</v>
      </c>
      <c r="F364" s="311" t="s">
        <v>4130</v>
      </c>
      <c r="G364" s="311" t="s">
        <v>18786</v>
      </c>
      <c r="H364" s="311" t="s">
        <v>18787</v>
      </c>
      <c r="I364" s="311" t="s">
        <v>4484</v>
      </c>
      <c r="J364" s="311" t="s">
        <v>20866</v>
      </c>
      <c r="K364" s="300">
        <v>363</v>
      </c>
    </row>
    <row r="365" spans="1:11" ht="24" customHeight="1">
      <c r="A365" s="519" t="s">
        <v>3549</v>
      </c>
      <c r="B365" s="312" t="s">
        <v>1501</v>
      </c>
      <c r="C365" s="312" t="s">
        <v>2146</v>
      </c>
      <c r="D365" s="312" t="s">
        <v>1503</v>
      </c>
      <c r="E365" s="313" t="s">
        <v>1504</v>
      </c>
      <c r="F365" s="311" t="s">
        <v>4092</v>
      </c>
      <c r="G365" s="311" t="s">
        <v>18789</v>
      </c>
      <c r="H365" s="311" t="s">
        <v>18789</v>
      </c>
      <c r="I365" s="311" t="s">
        <v>4484</v>
      </c>
      <c r="J365" s="311" t="s">
        <v>20867</v>
      </c>
      <c r="K365" s="300">
        <v>364</v>
      </c>
    </row>
    <row r="366" spans="1:11" ht="24" customHeight="1">
      <c r="A366" s="314">
        <v>9311</v>
      </c>
      <c r="B366" s="312" t="s">
        <v>1645</v>
      </c>
      <c r="C366" s="312" t="s">
        <v>1646</v>
      </c>
      <c r="D366" s="312" t="s">
        <v>1647</v>
      </c>
      <c r="E366" s="313" t="s">
        <v>80</v>
      </c>
      <c r="F366" s="311" t="s">
        <v>4518</v>
      </c>
      <c r="G366" s="311" t="s">
        <v>18790</v>
      </c>
      <c r="H366" s="311" t="s">
        <v>18791</v>
      </c>
      <c r="I366" s="311" t="s">
        <v>4484</v>
      </c>
      <c r="J366" s="311" t="s">
        <v>20868</v>
      </c>
      <c r="K366" s="300">
        <v>365</v>
      </c>
    </row>
    <row r="367" spans="1:11" ht="120" customHeight="1">
      <c r="A367" s="519" t="s">
        <v>3826</v>
      </c>
      <c r="B367" s="312" t="s">
        <v>1501</v>
      </c>
      <c r="C367" s="312" t="s">
        <v>2534</v>
      </c>
      <c r="D367" s="312" t="s">
        <v>1503</v>
      </c>
      <c r="E367" s="313" t="s">
        <v>1504</v>
      </c>
      <c r="F367" s="311" t="s">
        <v>4095</v>
      </c>
      <c r="G367" s="311" t="s">
        <v>18792</v>
      </c>
      <c r="H367" s="311" t="s">
        <v>18793</v>
      </c>
      <c r="I367" s="311" t="s">
        <v>4484</v>
      </c>
      <c r="J367" s="311" t="s">
        <v>20869</v>
      </c>
      <c r="K367" s="300">
        <v>366</v>
      </c>
    </row>
    <row r="368" spans="1:11" ht="24" customHeight="1">
      <c r="A368" s="314">
        <v>101575</v>
      </c>
      <c r="B368" s="312" t="s">
        <v>367</v>
      </c>
      <c r="C368" s="312" t="s">
        <v>2062</v>
      </c>
      <c r="D368" s="312" t="s">
        <v>2057</v>
      </c>
      <c r="E368" s="313" t="s">
        <v>78</v>
      </c>
      <c r="F368" s="311" t="s">
        <v>4514</v>
      </c>
      <c r="G368" s="311" t="s">
        <v>9286</v>
      </c>
      <c r="H368" s="311" t="s">
        <v>18794</v>
      </c>
      <c r="I368" s="311" t="s">
        <v>4484</v>
      </c>
      <c r="J368" s="311" t="s">
        <v>18788</v>
      </c>
      <c r="K368" s="300">
        <v>367</v>
      </c>
    </row>
    <row r="369" spans="1:11" ht="36" customHeight="1">
      <c r="A369" s="519" t="s">
        <v>3480</v>
      </c>
      <c r="B369" s="312" t="s">
        <v>1501</v>
      </c>
      <c r="C369" s="312" t="s">
        <v>2013</v>
      </c>
      <c r="D369" s="312" t="s">
        <v>1503</v>
      </c>
      <c r="E369" s="313" t="s">
        <v>1507</v>
      </c>
      <c r="F369" s="311" t="s">
        <v>4512</v>
      </c>
      <c r="G369" s="311" t="s">
        <v>18795</v>
      </c>
      <c r="H369" s="311" t="s">
        <v>18796</v>
      </c>
      <c r="I369" s="311" t="s">
        <v>4484</v>
      </c>
      <c r="J369" s="311" t="s">
        <v>4496</v>
      </c>
      <c r="K369" s="300">
        <v>368</v>
      </c>
    </row>
    <row r="370" spans="1:11" ht="24" customHeight="1">
      <c r="A370" s="519" t="s">
        <v>4041</v>
      </c>
      <c r="B370" s="312" t="s">
        <v>1501</v>
      </c>
      <c r="C370" s="312" t="s">
        <v>3074</v>
      </c>
      <c r="D370" s="312" t="s">
        <v>1503</v>
      </c>
      <c r="E370" s="313" t="s">
        <v>1704</v>
      </c>
      <c r="F370" s="311" t="s">
        <v>4092</v>
      </c>
      <c r="G370" s="311" t="s">
        <v>18797</v>
      </c>
      <c r="H370" s="311" t="s">
        <v>18797</v>
      </c>
      <c r="I370" s="311" t="s">
        <v>4484</v>
      </c>
      <c r="J370" s="311" t="s">
        <v>20870</v>
      </c>
      <c r="K370" s="300">
        <v>369</v>
      </c>
    </row>
    <row r="371" spans="1:11" ht="36" customHeight="1">
      <c r="A371" s="314">
        <v>101573</v>
      </c>
      <c r="B371" s="312" t="s">
        <v>367</v>
      </c>
      <c r="C371" s="312" t="s">
        <v>2061</v>
      </c>
      <c r="D371" s="312" t="s">
        <v>2057</v>
      </c>
      <c r="E371" s="313" t="s">
        <v>78</v>
      </c>
      <c r="F371" s="311" t="s">
        <v>4521</v>
      </c>
      <c r="G371" s="311" t="s">
        <v>9283</v>
      </c>
      <c r="H371" s="311" t="s">
        <v>18798</v>
      </c>
      <c r="I371" s="311" t="s">
        <v>4484</v>
      </c>
      <c r="J371" s="311" t="s">
        <v>20871</v>
      </c>
      <c r="K371" s="300">
        <v>370</v>
      </c>
    </row>
    <row r="372" spans="1:11" ht="24" customHeight="1">
      <c r="A372" s="314">
        <v>97086</v>
      </c>
      <c r="B372" s="312" t="s">
        <v>367</v>
      </c>
      <c r="C372" s="312" t="s">
        <v>2108</v>
      </c>
      <c r="D372" s="312" t="s">
        <v>1560</v>
      </c>
      <c r="E372" s="313" t="s">
        <v>78</v>
      </c>
      <c r="F372" s="311" t="s">
        <v>18799</v>
      </c>
      <c r="G372" s="311" t="s">
        <v>9789</v>
      </c>
      <c r="H372" s="311" t="s">
        <v>18800</v>
      </c>
      <c r="I372" s="311" t="s">
        <v>4484</v>
      </c>
      <c r="J372" s="311" t="s">
        <v>20872</v>
      </c>
      <c r="K372" s="300">
        <v>371</v>
      </c>
    </row>
    <row r="373" spans="1:11" ht="24" customHeight="1">
      <c r="A373" s="519" t="s">
        <v>3205</v>
      </c>
      <c r="B373" s="312" t="s">
        <v>1501</v>
      </c>
      <c r="C373" s="312" t="s">
        <v>1673</v>
      </c>
      <c r="D373" s="312" t="s">
        <v>1503</v>
      </c>
      <c r="E373" s="313" t="s">
        <v>80</v>
      </c>
      <c r="F373" s="311" t="s">
        <v>4529</v>
      </c>
      <c r="G373" s="311" t="s">
        <v>5989</v>
      </c>
      <c r="H373" s="311" t="s">
        <v>18801</v>
      </c>
      <c r="I373" s="311" t="s">
        <v>4484</v>
      </c>
      <c r="J373" s="311" t="s">
        <v>20873</v>
      </c>
      <c r="K373" s="300">
        <v>372</v>
      </c>
    </row>
    <row r="374" spans="1:11" ht="36" customHeight="1">
      <c r="A374" s="519" t="s">
        <v>3451</v>
      </c>
      <c r="B374" s="312" t="s">
        <v>1501</v>
      </c>
      <c r="C374" s="312" t="s">
        <v>1972</v>
      </c>
      <c r="D374" s="312" t="s">
        <v>1620</v>
      </c>
      <c r="E374" s="313" t="s">
        <v>1504</v>
      </c>
      <c r="F374" s="311" t="s">
        <v>4092</v>
      </c>
      <c r="G374" s="311" t="s">
        <v>18802</v>
      </c>
      <c r="H374" s="311" t="s">
        <v>18802</v>
      </c>
      <c r="I374" s="311" t="s">
        <v>4484</v>
      </c>
      <c r="J374" s="311" t="s">
        <v>20874</v>
      </c>
      <c r="K374" s="300">
        <v>373</v>
      </c>
    </row>
    <row r="375" spans="1:11" ht="24" customHeight="1">
      <c r="A375" s="519" t="s">
        <v>5662</v>
      </c>
      <c r="B375" s="312" t="s">
        <v>1501</v>
      </c>
      <c r="C375" s="312" t="s">
        <v>2829</v>
      </c>
      <c r="D375" s="312" t="s">
        <v>1503</v>
      </c>
      <c r="E375" s="313" t="s">
        <v>1704</v>
      </c>
      <c r="F375" s="311" t="s">
        <v>4092</v>
      </c>
      <c r="G375" s="311" t="s">
        <v>4560</v>
      </c>
      <c r="H375" s="311" t="s">
        <v>4560</v>
      </c>
      <c r="I375" s="311" t="s">
        <v>4484</v>
      </c>
      <c r="J375" s="311" t="s">
        <v>20875</v>
      </c>
      <c r="K375" s="300">
        <v>374</v>
      </c>
    </row>
    <row r="376" spans="1:11" ht="36" customHeight="1">
      <c r="A376" s="519" t="s">
        <v>3554</v>
      </c>
      <c r="B376" s="312" t="s">
        <v>1501</v>
      </c>
      <c r="C376" s="312" t="s">
        <v>2151</v>
      </c>
      <c r="D376" s="312" t="s">
        <v>1503</v>
      </c>
      <c r="E376" s="313" t="s">
        <v>80</v>
      </c>
      <c r="F376" s="311" t="s">
        <v>4400</v>
      </c>
      <c r="G376" s="311" t="s">
        <v>18803</v>
      </c>
      <c r="H376" s="311" t="s">
        <v>18804</v>
      </c>
      <c r="I376" s="311" t="s">
        <v>4484</v>
      </c>
      <c r="J376" s="311" t="s">
        <v>8683</v>
      </c>
      <c r="K376" s="300">
        <v>375</v>
      </c>
    </row>
    <row r="377" spans="1:11" ht="72" customHeight="1">
      <c r="A377" s="314">
        <v>92800</v>
      </c>
      <c r="B377" s="312" t="s">
        <v>367</v>
      </c>
      <c r="C377" s="312" t="s">
        <v>1860</v>
      </c>
      <c r="D377" s="312" t="s">
        <v>1560</v>
      </c>
      <c r="E377" s="313" t="s">
        <v>1561</v>
      </c>
      <c r="F377" s="311" t="s">
        <v>4533</v>
      </c>
      <c r="G377" s="311" t="s">
        <v>15372</v>
      </c>
      <c r="H377" s="311" t="s">
        <v>20876</v>
      </c>
      <c r="I377" s="311" t="s">
        <v>4484</v>
      </c>
      <c r="J377" s="311" t="s">
        <v>20877</v>
      </c>
      <c r="K377" s="300">
        <v>376</v>
      </c>
    </row>
    <row r="378" spans="1:11" ht="24" customHeight="1">
      <c r="A378" s="519" t="s">
        <v>5663</v>
      </c>
      <c r="B378" s="312" t="s">
        <v>1501</v>
      </c>
      <c r="C378" s="312" t="s">
        <v>2860</v>
      </c>
      <c r="D378" s="312" t="s">
        <v>1503</v>
      </c>
      <c r="E378" s="313" t="s">
        <v>1704</v>
      </c>
      <c r="F378" s="311" t="s">
        <v>4092</v>
      </c>
      <c r="G378" s="311" t="s">
        <v>4564</v>
      </c>
      <c r="H378" s="311" t="s">
        <v>4564</v>
      </c>
      <c r="I378" s="311" t="s">
        <v>4484</v>
      </c>
      <c r="J378" s="311" t="s">
        <v>20878</v>
      </c>
      <c r="K378" s="300">
        <v>377</v>
      </c>
    </row>
    <row r="379" spans="1:11" ht="36" customHeight="1">
      <c r="A379" s="519" t="s">
        <v>3301</v>
      </c>
      <c r="B379" s="312" t="s">
        <v>1501</v>
      </c>
      <c r="C379" s="312" t="s">
        <v>1780</v>
      </c>
      <c r="D379" s="312" t="s">
        <v>1503</v>
      </c>
      <c r="E379" s="313" t="s">
        <v>1512</v>
      </c>
      <c r="F379" s="311" t="s">
        <v>4106</v>
      </c>
      <c r="G379" s="311" t="s">
        <v>18805</v>
      </c>
      <c r="H379" s="311" t="s">
        <v>18806</v>
      </c>
      <c r="I379" s="311" t="s">
        <v>4484</v>
      </c>
      <c r="J379" s="311" t="s">
        <v>20879</v>
      </c>
      <c r="K379" s="300">
        <v>378</v>
      </c>
    </row>
    <row r="380" spans="1:11" ht="36" customHeight="1">
      <c r="A380" s="519" t="s">
        <v>20425</v>
      </c>
      <c r="B380" s="312" t="s">
        <v>1501</v>
      </c>
      <c r="C380" s="312" t="s">
        <v>18807</v>
      </c>
      <c r="D380" s="312" t="s">
        <v>1620</v>
      </c>
      <c r="E380" s="313" t="s">
        <v>18258</v>
      </c>
      <c r="F380" s="311" t="s">
        <v>18808</v>
      </c>
      <c r="G380" s="311" t="s">
        <v>10767</v>
      </c>
      <c r="H380" s="311" t="s">
        <v>18809</v>
      </c>
      <c r="I380" s="311" t="s">
        <v>4484</v>
      </c>
      <c r="J380" s="311" t="s">
        <v>20880</v>
      </c>
      <c r="K380" s="300">
        <v>379</v>
      </c>
    </row>
    <row r="381" spans="1:11" ht="48" customHeight="1">
      <c r="A381" s="314">
        <v>96973</v>
      </c>
      <c r="B381" s="312" t="s">
        <v>367</v>
      </c>
      <c r="C381" s="312" t="s">
        <v>1835</v>
      </c>
      <c r="D381" s="312" t="s">
        <v>1677</v>
      </c>
      <c r="E381" s="313" t="s">
        <v>1616</v>
      </c>
      <c r="F381" s="311" t="s">
        <v>4536</v>
      </c>
      <c r="G381" s="311" t="s">
        <v>11708</v>
      </c>
      <c r="H381" s="311" t="s">
        <v>18810</v>
      </c>
      <c r="I381" s="311" t="s">
        <v>4484</v>
      </c>
      <c r="J381" s="311" t="s">
        <v>20881</v>
      </c>
      <c r="K381" s="300">
        <v>380</v>
      </c>
    </row>
    <row r="382" spans="1:11" ht="36" customHeight="1">
      <c r="A382" s="519" t="s">
        <v>3676</v>
      </c>
      <c r="B382" s="312" t="s">
        <v>1501</v>
      </c>
      <c r="C382" s="312" t="s">
        <v>2273</v>
      </c>
      <c r="D382" s="312" t="s">
        <v>1503</v>
      </c>
      <c r="E382" s="313" t="s">
        <v>1512</v>
      </c>
      <c r="F382" s="311" t="s">
        <v>4106</v>
      </c>
      <c r="G382" s="311" t="s">
        <v>18811</v>
      </c>
      <c r="H382" s="311" t="s">
        <v>18812</v>
      </c>
      <c r="I382" s="311" t="s">
        <v>4484</v>
      </c>
      <c r="J382" s="311" t="s">
        <v>4499</v>
      </c>
      <c r="K382" s="300">
        <v>381</v>
      </c>
    </row>
    <row r="383" spans="1:11" ht="24" customHeight="1">
      <c r="A383" s="519" t="s">
        <v>3564</v>
      </c>
      <c r="B383" s="312" t="s">
        <v>1501</v>
      </c>
      <c r="C383" s="312" t="s">
        <v>2161</v>
      </c>
      <c r="D383" s="312" t="s">
        <v>1503</v>
      </c>
      <c r="E383" s="313" t="s">
        <v>80</v>
      </c>
      <c r="F383" s="311" t="s">
        <v>4542</v>
      </c>
      <c r="G383" s="311" t="s">
        <v>18018</v>
      </c>
      <c r="H383" s="311" t="s">
        <v>18813</v>
      </c>
      <c r="I383" s="311" t="s">
        <v>4484</v>
      </c>
      <c r="J383" s="311" t="s">
        <v>20347</v>
      </c>
      <c r="K383" s="300">
        <v>382</v>
      </c>
    </row>
    <row r="384" spans="1:11" ht="24" customHeight="1">
      <c r="A384" s="314">
        <v>180019</v>
      </c>
      <c r="B384" s="312" t="s">
        <v>1508</v>
      </c>
      <c r="C384" s="312" t="s">
        <v>2588</v>
      </c>
      <c r="D384" s="312" t="s">
        <v>18814</v>
      </c>
      <c r="E384" s="313" t="s">
        <v>78</v>
      </c>
      <c r="F384" s="311" t="s">
        <v>4515</v>
      </c>
      <c r="G384" s="311" t="s">
        <v>18815</v>
      </c>
      <c r="H384" s="311" t="s">
        <v>18816</v>
      </c>
      <c r="I384" s="311" t="s">
        <v>4484</v>
      </c>
      <c r="J384" s="311" t="s">
        <v>12980</v>
      </c>
      <c r="K384" s="300">
        <v>383</v>
      </c>
    </row>
    <row r="385" spans="1:11" ht="24" customHeight="1">
      <c r="A385" s="519" t="s">
        <v>3299</v>
      </c>
      <c r="B385" s="312" t="s">
        <v>1501</v>
      </c>
      <c r="C385" s="312" t="s">
        <v>1778</v>
      </c>
      <c r="D385" s="312" t="s">
        <v>1503</v>
      </c>
      <c r="E385" s="313" t="s">
        <v>1504</v>
      </c>
      <c r="F385" s="311" t="s">
        <v>4106</v>
      </c>
      <c r="G385" s="311" t="s">
        <v>18817</v>
      </c>
      <c r="H385" s="311" t="s">
        <v>18818</v>
      </c>
      <c r="I385" s="311" t="s">
        <v>4484</v>
      </c>
      <c r="J385" s="311" t="s">
        <v>15845</v>
      </c>
      <c r="K385" s="300">
        <v>384</v>
      </c>
    </row>
    <row r="386" spans="1:11" ht="48" customHeight="1">
      <c r="A386" s="314">
        <v>180588</v>
      </c>
      <c r="B386" s="312" t="s">
        <v>1508</v>
      </c>
      <c r="C386" s="312" t="s">
        <v>2587</v>
      </c>
      <c r="D386" s="312" t="s">
        <v>18814</v>
      </c>
      <c r="E386" s="313" t="s">
        <v>78</v>
      </c>
      <c r="F386" s="311" t="s">
        <v>4526</v>
      </c>
      <c r="G386" s="311" t="s">
        <v>5570</v>
      </c>
      <c r="H386" s="311" t="s">
        <v>18819</v>
      </c>
      <c r="I386" s="311" t="s">
        <v>4484</v>
      </c>
      <c r="J386" s="311" t="s">
        <v>20882</v>
      </c>
      <c r="K386" s="300">
        <v>385</v>
      </c>
    </row>
    <row r="387" spans="1:11" ht="36" customHeight="1">
      <c r="A387" s="314">
        <v>2003315</v>
      </c>
      <c r="B387" s="312" t="s">
        <v>1530</v>
      </c>
      <c r="C387" s="312" t="s">
        <v>3117</v>
      </c>
      <c r="D387" s="312" t="s">
        <v>382</v>
      </c>
      <c r="E387" s="313" t="s">
        <v>80</v>
      </c>
      <c r="F387" s="311" t="s">
        <v>4527</v>
      </c>
      <c r="G387" s="311" t="s">
        <v>18367</v>
      </c>
      <c r="H387" s="311" t="s">
        <v>20883</v>
      </c>
      <c r="I387" s="311" t="s">
        <v>4484</v>
      </c>
      <c r="J387" s="311" t="s">
        <v>4502</v>
      </c>
      <c r="K387" s="300">
        <v>386</v>
      </c>
    </row>
    <row r="388" spans="1:11" ht="48" customHeight="1">
      <c r="A388" s="314">
        <v>96114</v>
      </c>
      <c r="B388" s="312" t="s">
        <v>367</v>
      </c>
      <c r="C388" s="312" t="s">
        <v>2269</v>
      </c>
      <c r="D388" s="312" t="s">
        <v>1760</v>
      </c>
      <c r="E388" s="313" t="s">
        <v>78</v>
      </c>
      <c r="F388" s="311" t="s">
        <v>4546</v>
      </c>
      <c r="G388" s="311" t="s">
        <v>16702</v>
      </c>
      <c r="H388" s="311" t="s">
        <v>18821</v>
      </c>
      <c r="I388" s="311" t="s">
        <v>4484</v>
      </c>
      <c r="J388" s="311" t="s">
        <v>4503</v>
      </c>
      <c r="K388" s="300">
        <v>387</v>
      </c>
    </row>
    <row r="389" spans="1:11" ht="96" customHeight="1">
      <c r="A389" s="519" t="s">
        <v>3673</v>
      </c>
      <c r="B389" s="312" t="s">
        <v>1501</v>
      </c>
      <c r="C389" s="312" t="s">
        <v>2268</v>
      </c>
      <c r="D389" s="312" t="s">
        <v>1503</v>
      </c>
      <c r="E389" s="313" t="s">
        <v>1561</v>
      </c>
      <c r="F389" s="311" t="s">
        <v>4540</v>
      </c>
      <c r="G389" s="311" t="s">
        <v>17699</v>
      </c>
      <c r="H389" s="311" t="s">
        <v>18823</v>
      </c>
      <c r="I389" s="311" t="s">
        <v>4484</v>
      </c>
      <c r="J389" s="311" t="s">
        <v>4505</v>
      </c>
      <c r="K389" s="300">
        <v>388</v>
      </c>
    </row>
    <row r="390" spans="1:11" ht="36" customHeight="1">
      <c r="A390" s="519" t="s">
        <v>20426</v>
      </c>
      <c r="B390" s="312" t="s">
        <v>1501</v>
      </c>
      <c r="C390" s="312" t="s">
        <v>18825</v>
      </c>
      <c r="D390" s="312" t="s">
        <v>1620</v>
      </c>
      <c r="E390" s="313" t="s">
        <v>18258</v>
      </c>
      <c r="F390" s="311" t="s">
        <v>18826</v>
      </c>
      <c r="G390" s="311" t="s">
        <v>18714</v>
      </c>
      <c r="H390" s="311" t="s">
        <v>18827</v>
      </c>
      <c r="I390" s="311" t="s">
        <v>4484</v>
      </c>
      <c r="J390" s="311" t="s">
        <v>20884</v>
      </c>
      <c r="K390" s="300">
        <v>389</v>
      </c>
    </row>
    <row r="391" spans="1:11" ht="24" customHeight="1">
      <c r="A391" s="519" t="s">
        <v>3298</v>
      </c>
      <c r="B391" s="312" t="s">
        <v>1501</v>
      </c>
      <c r="C391" s="312" t="s">
        <v>1777</v>
      </c>
      <c r="D391" s="312" t="s">
        <v>1503</v>
      </c>
      <c r="E391" s="313" t="s">
        <v>1504</v>
      </c>
      <c r="F391" s="311" t="s">
        <v>4106</v>
      </c>
      <c r="G391" s="311" t="s">
        <v>18828</v>
      </c>
      <c r="H391" s="311" t="s">
        <v>18829</v>
      </c>
      <c r="I391" s="311" t="s">
        <v>4484</v>
      </c>
      <c r="J391" s="311" t="s">
        <v>20885</v>
      </c>
      <c r="K391" s="300">
        <v>390</v>
      </c>
    </row>
    <row r="392" spans="1:11" ht="24" customHeight="1">
      <c r="A392" s="519" t="s">
        <v>3817</v>
      </c>
      <c r="B392" s="312" t="s">
        <v>1501</v>
      </c>
      <c r="C392" s="312" t="s">
        <v>2525</v>
      </c>
      <c r="D392" s="312" t="s">
        <v>1503</v>
      </c>
      <c r="E392" s="313" t="s">
        <v>1512</v>
      </c>
      <c r="F392" s="311" t="s">
        <v>4130</v>
      </c>
      <c r="G392" s="311" t="s">
        <v>20886</v>
      </c>
      <c r="H392" s="311" t="s">
        <v>20887</v>
      </c>
      <c r="I392" s="311" t="s">
        <v>4484</v>
      </c>
      <c r="J392" s="311" t="s">
        <v>20888</v>
      </c>
      <c r="K392" s="300">
        <v>391</v>
      </c>
    </row>
    <row r="393" spans="1:11" ht="24" customHeight="1">
      <c r="A393" s="519" t="s">
        <v>5664</v>
      </c>
      <c r="B393" s="312" t="s">
        <v>1501</v>
      </c>
      <c r="C393" s="312" t="s">
        <v>2793</v>
      </c>
      <c r="D393" s="312" t="s">
        <v>1503</v>
      </c>
      <c r="E393" s="313" t="s">
        <v>1704</v>
      </c>
      <c r="F393" s="311" t="s">
        <v>4092</v>
      </c>
      <c r="G393" s="311" t="s">
        <v>4585</v>
      </c>
      <c r="H393" s="311" t="s">
        <v>4585</v>
      </c>
      <c r="I393" s="311" t="s">
        <v>4484</v>
      </c>
      <c r="J393" s="311" t="s">
        <v>18820</v>
      </c>
      <c r="K393" s="300">
        <v>392</v>
      </c>
    </row>
    <row r="394" spans="1:11" ht="36" customHeight="1">
      <c r="A394" s="519" t="s">
        <v>4021</v>
      </c>
      <c r="B394" s="312" t="s">
        <v>1501</v>
      </c>
      <c r="C394" s="312" t="s">
        <v>3037</v>
      </c>
      <c r="D394" s="312" t="s">
        <v>1677</v>
      </c>
      <c r="E394" s="313" t="s">
        <v>1507</v>
      </c>
      <c r="F394" s="311" t="s">
        <v>4547</v>
      </c>
      <c r="G394" s="311" t="s">
        <v>16654</v>
      </c>
      <c r="H394" s="311" t="s">
        <v>18830</v>
      </c>
      <c r="I394" s="311" t="s">
        <v>4484</v>
      </c>
      <c r="J394" s="311" t="s">
        <v>18822</v>
      </c>
      <c r="K394" s="300">
        <v>393</v>
      </c>
    </row>
    <row r="395" spans="1:11" ht="24" customHeight="1">
      <c r="A395" s="314">
        <v>96523</v>
      </c>
      <c r="B395" s="312" t="s">
        <v>367</v>
      </c>
      <c r="C395" s="312" t="s">
        <v>2031</v>
      </c>
      <c r="D395" s="312" t="s">
        <v>1629</v>
      </c>
      <c r="E395" s="313" t="s">
        <v>75</v>
      </c>
      <c r="F395" s="311" t="s">
        <v>4544</v>
      </c>
      <c r="G395" s="311" t="s">
        <v>15036</v>
      </c>
      <c r="H395" s="311" t="s">
        <v>18831</v>
      </c>
      <c r="I395" s="311" t="s">
        <v>4484</v>
      </c>
      <c r="J395" s="311" t="s">
        <v>18824</v>
      </c>
      <c r="K395" s="300">
        <v>394</v>
      </c>
    </row>
    <row r="396" spans="1:11" ht="24" customHeight="1">
      <c r="A396" s="519" t="s">
        <v>5665</v>
      </c>
      <c r="B396" s="312" t="s">
        <v>1501</v>
      </c>
      <c r="C396" s="312" t="s">
        <v>2647</v>
      </c>
      <c r="D396" s="312" t="s">
        <v>1503</v>
      </c>
      <c r="E396" s="313" t="s">
        <v>1704</v>
      </c>
      <c r="F396" s="311" t="s">
        <v>4092</v>
      </c>
      <c r="G396" s="311" t="s">
        <v>4586</v>
      </c>
      <c r="H396" s="311" t="s">
        <v>4586</v>
      </c>
      <c r="I396" s="311" t="s">
        <v>4484</v>
      </c>
      <c r="J396" s="311" t="s">
        <v>20889</v>
      </c>
      <c r="K396" s="300">
        <v>395</v>
      </c>
    </row>
    <row r="397" spans="1:11" ht="72" customHeight="1">
      <c r="A397" s="314">
        <v>4011533</v>
      </c>
      <c r="B397" s="312" t="s">
        <v>1530</v>
      </c>
      <c r="C397" s="312" t="s">
        <v>2573</v>
      </c>
      <c r="D397" s="312" t="s">
        <v>382</v>
      </c>
      <c r="E397" s="313" t="s">
        <v>75</v>
      </c>
      <c r="F397" s="311" t="s">
        <v>4550</v>
      </c>
      <c r="G397" s="311" t="s">
        <v>20890</v>
      </c>
      <c r="H397" s="311" t="s">
        <v>20891</v>
      </c>
      <c r="I397" s="311" t="s">
        <v>4484</v>
      </c>
      <c r="J397" s="311" t="s">
        <v>20892</v>
      </c>
      <c r="K397" s="300">
        <v>396</v>
      </c>
    </row>
    <row r="398" spans="1:11" ht="24" customHeight="1">
      <c r="A398" s="519" t="s">
        <v>3876</v>
      </c>
      <c r="B398" s="312" t="s">
        <v>1501</v>
      </c>
      <c r="C398" s="312" t="s">
        <v>2599</v>
      </c>
      <c r="D398" s="312" t="s">
        <v>1503</v>
      </c>
      <c r="E398" s="313" t="s">
        <v>78</v>
      </c>
      <c r="F398" s="311" t="s">
        <v>4554</v>
      </c>
      <c r="G398" s="311" t="s">
        <v>18832</v>
      </c>
      <c r="H398" s="311" t="s">
        <v>18833</v>
      </c>
      <c r="I398" s="311" t="s">
        <v>4484</v>
      </c>
      <c r="J398" s="311" t="s">
        <v>4511</v>
      </c>
      <c r="K398" s="300">
        <v>397</v>
      </c>
    </row>
    <row r="399" spans="1:11" ht="24" customHeight="1">
      <c r="A399" s="314">
        <v>5914614</v>
      </c>
      <c r="B399" s="312" t="s">
        <v>1530</v>
      </c>
      <c r="C399" s="312" t="s">
        <v>3054</v>
      </c>
      <c r="D399" s="312" t="s">
        <v>382</v>
      </c>
      <c r="E399" s="313" t="s">
        <v>3049</v>
      </c>
      <c r="F399" s="311" t="s">
        <v>18834</v>
      </c>
      <c r="G399" s="311" t="s">
        <v>17026</v>
      </c>
      <c r="H399" s="311" t="s">
        <v>18835</v>
      </c>
      <c r="I399" s="311" t="s">
        <v>4484</v>
      </c>
      <c r="J399" s="311" t="s">
        <v>4513</v>
      </c>
      <c r="K399" s="300">
        <v>398</v>
      </c>
    </row>
    <row r="400" spans="1:11" ht="36" customHeight="1">
      <c r="A400" s="519" t="s">
        <v>20427</v>
      </c>
      <c r="B400" s="312" t="s">
        <v>1501</v>
      </c>
      <c r="C400" s="312" t="s">
        <v>18837</v>
      </c>
      <c r="D400" s="312" t="s">
        <v>1620</v>
      </c>
      <c r="E400" s="313" t="s">
        <v>18258</v>
      </c>
      <c r="F400" s="311" t="s">
        <v>18838</v>
      </c>
      <c r="G400" s="311" t="s">
        <v>10767</v>
      </c>
      <c r="H400" s="311" t="s">
        <v>18839</v>
      </c>
      <c r="I400" s="311" t="s">
        <v>4484</v>
      </c>
      <c r="J400" s="311" t="s">
        <v>20893</v>
      </c>
      <c r="K400" s="300">
        <v>399</v>
      </c>
    </row>
    <row r="401" spans="1:11" ht="108" customHeight="1">
      <c r="A401" s="519" t="s">
        <v>20428</v>
      </c>
      <c r="B401" s="312" t="s">
        <v>1501</v>
      </c>
      <c r="C401" s="312" t="s">
        <v>18840</v>
      </c>
      <c r="D401" s="312" t="s">
        <v>1620</v>
      </c>
      <c r="E401" s="313" t="s">
        <v>18258</v>
      </c>
      <c r="F401" s="311" t="s">
        <v>18841</v>
      </c>
      <c r="G401" s="311" t="s">
        <v>7514</v>
      </c>
      <c r="H401" s="311" t="s">
        <v>18842</v>
      </c>
      <c r="I401" s="311" t="s">
        <v>4484</v>
      </c>
      <c r="J401" s="311" t="s">
        <v>20894</v>
      </c>
      <c r="K401" s="300">
        <v>400</v>
      </c>
    </row>
    <row r="402" spans="1:11" ht="108" customHeight="1">
      <c r="A402" s="519" t="s">
        <v>20429</v>
      </c>
      <c r="B402" s="312" t="s">
        <v>1501</v>
      </c>
      <c r="C402" s="312" t="s">
        <v>18843</v>
      </c>
      <c r="D402" s="312" t="s">
        <v>1620</v>
      </c>
      <c r="E402" s="313" t="s">
        <v>18258</v>
      </c>
      <c r="F402" s="311" t="s">
        <v>18844</v>
      </c>
      <c r="G402" s="311" t="s">
        <v>10767</v>
      </c>
      <c r="H402" s="311" t="s">
        <v>18845</v>
      </c>
      <c r="I402" s="311" t="s">
        <v>4484</v>
      </c>
      <c r="J402" s="311" t="s">
        <v>20895</v>
      </c>
      <c r="K402" s="300">
        <v>401</v>
      </c>
    </row>
    <row r="403" spans="1:11" ht="24" customHeight="1">
      <c r="A403" s="519" t="s">
        <v>3600</v>
      </c>
      <c r="B403" s="312" t="s">
        <v>1501</v>
      </c>
      <c r="C403" s="312" t="s">
        <v>2198</v>
      </c>
      <c r="D403" s="312" t="s">
        <v>1503</v>
      </c>
      <c r="E403" s="313" t="s">
        <v>1512</v>
      </c>
      <c r="F403" s="311" t="s">
        <v>4444</v>
      </c>
      <c r="G403" s="311" t="s">
        <v>18846</v>
      </c>
      <c r="H403" s="311" t="s">
        <v>18847</v>
      </c>
      <c r="I403" s="311" t="s">
        <v>4484</v>
      </c>
      <c r="J403" s="311" t="s">
        <v>18836</v>
      </c>
      <c r="K403" s="300">
        <v>402</v>
      </c>
    </row>
    <row r="404" spans="1:11" ht="24" customHeight="1">
      <c r="A404" s="519" t="s">
        <v>5666</v>
      </c>
      <c r="B404" s="312" t="s">
        <v>1501</v>
      </c>
      <c r="C404" s="312" t="s">
        <v>2756</v>
      </c>
      <c r="D404" s="312" t="s">
        <v>1503</v>
      </c>
      <c r="E404" s="313" t="s">
        <v>1704</v>
      </c>
      <c r="F404" s="311" t="s">
        <v>4092</v>
      </c>
      <c r="G404" s="311" t="s">
        <v>4590</v>
      </c>
      <c r="H404" s="311" t="s">
        <v>4590</v>
      </c>
      <c r="I404" s="311" t="s">
        <v>4484</v>
      </c>
      <c r="J404" s="311" t="s">
        <v>20896</v>
      </c>
      <c r="K404" s="300">
        <v>403</v>
      </c>
    </row>
    <row r="405" spans="1:11" ht="48" customHeight="1">
      <c r="A405" s="314">
        <v>98575</v>
      </c>
      <c r="B405" s="312" t="s">
        <v>367</v>
      </c>
      <c r="C405" s="312" t="s">
        <v>3067</v>
      </c>
      <c r="D405" s="312" t="s">
        <v>1560</v>
      </c>
      <c r="E405" s="313" t="s">
        <v>1616</v>
      </c>
      <c r="F405" s="311" t="s">
        <v>4552</v>
      </c>
      <c r="G405" s="311" t="s">
        <v>10517</v>
      </c>
      <c r="H405" s="311" t="s">
        <v>18848</v>
      </c>
      <c r="I405" s="311" t="s">
        <v>4484</v>
      </c>
      <c r="J405" s="311" t="s">
        <v>20897</v>
      </c>
      <c r="K405" s="300">
        <v>404</v>
      </c>
    </row>
    <row r="406" spans="1:11" ht="132" customHeight="1">
      <c r="A406" s="519" t="s">
        <v>3475</v>
      </c>
      <c r="B406" s="312" t="s">
        <v>1501</v>
      </c>
      <c r="C406" s="312" t="s">
        <v>2006</v>
      </c>
      <c r="D406" s="312" t="s">
        <v>1503</v>
      </c>
      <c r="E406" s="313" t="s">
        <v>80</v>
      </c>
      <c r="F406" s="311" t="s">
        <v>4549</v>
      </c>
      <c r="G406" s="311" t="s">
        <v>18849</v>
      </c>
      <c r="H406" s="311" t="s">
        <v>18850</v>
      </c>
      <c r="I406" s="311" t="s">
        <v>4484</v>
      </c>
      <c r="J406" s="311" t="s">
        <v>20898</v>
      </c>
      <c r="K406" s="300">
        <v>405</v>
      </c>
    </row>
    <row r="407" spans="1:11" ht="24" customHeight="1">
      <c r="A407" s="314">
        <v>5502118</v>
      </c>
      <c r="B407" s="312" t="s">
        <v>1530</v>
      </c>
      <c r="C407" s="312" t="s">
        <v>2048</v>
      </c>
      <c r="D407" s="312" t="s">
        <v>382</v>
      </c>
      <c r="E407" s="313" t="s">
        <v>75</v>
      </c>
      <c r="F407" s="311" t="s">
        <v>4592</v>
      </c>
      <c r="G407" s="311" t="s">
        <v>10740</v>
      </c>
      <c r="H407" s="311" t="s">
        <v>18851</v>
      </c>
      <c r="I407" s="311" t="s">
        <v>4484</v>
      </c>
      <c r="J407" s="311" t="s">
        <v>4520</v>
      </c>
      <c r="K407" s="300">
        <v>406</v>
      </c>
    </row>
    <row r="408" spans="1:11" ht="48" customHeight="1">
      <c r="A408" s="314">
        <v>93202</v>
      </c>
      <c r="B408" s="312" t="s">
        <v>367</v>
      </c>
      <c r="C408" s="312" t="s">
        <v>2118</v>
      </c>
      <c r="D408" s="312" t="s">
        <v>1560</v>
      </c>
      <c r="E408" s="313" t="s">
        <v>1616</v>
      </c>
      <c r="F408" s="311" t="s">
        <v>4555</v>
      </c>
      <c r="G408" s="311" t="s">
        <v>10561</v>
      </c>
      <c r="H408" s="311" t="s">
        <v>18852</v>
      </c>
      <c r="I408" s="311" t="s">
        <v>4484</v>
      </c>
      <c r="J408" s="311" t="s">
        <v>20899</v>
      </c>
      <c r="K408" s="300">
        <v>407</v>
      </c>
    </row>
    <row r="409" spans="1:11" ht="36" customHeight="1">
      <c r="A409" s="519" t="s">
        <v>3360</v>
      </c>
      <c r="B409" s="312" t="s">
        <v>1501</v>
      </c>
      <c r="C409" s="312" t="s">
        <v>1873</v>
      </c>
      <c r="D409" s="312" t="s">
        <v>1503</v>
      </c>
      <c r="E409" s="313" t="s">
        <v>1512</v>
      </c>
      <c r="F409" s="311" t="s">
        <v>4106</v>
      </c>
      <c r="G409" s="311" t="s">
        <v>18853</v>
      </c>
      <c r="H409" s="311" t="s">
        <v>18854</v>
      </c>
      <c r="I409" s="311" t="s">
        <v>4484</v>
      </c>
      <c r="J409" s="311" t="s">
        <v>20900</v>
      </c>
      <c r="K409" s="300">
        <v>408</v>
      </c>
    </row>
    <row r="410" spans="1:11" ht="36" customHeight="1">
      <c r="A410" s="314">
        <v>100619</v>
      </c>
      <c r="B410" s="312" t="s">
        <v>367</v>
      </c>
      <c r="C410" s="312" t="s">
        <v>2632</v>
      </c>
      <c r="D410" s="312" t="s">
        <v>1677</v>
      </c>
      <c r="E410" s="313" t="s">
        <v>1507</v>
      </c>
      <c r="F410" s="311" t="s">
        <v>4561</v>
      </c>
      <c r="G410" s="311" t="s">
        <v>11641</v>
      </c>
      <c r="H410" s="311" t="s">
        <v>18855</v>
      </c>
      <c r="I410" s="311" t="s">
        <v>4484</v>
      </c>
      <c r="J410" s="311" t="s">
        <v>4523</v>
      </c>
      <c r="K410" s="300">
        <v>409</v>
      </c>
    </row>
    <row r="411" spans="1:11" ht="60" customHeight="1">
      <c r="A411" s="519" t="s">
        <v>3611</v>
      </c>
      <c r="B411" s="312" t="s">
        <v>1501</v>
      </c>
      <c r="C411" s="312" t="s">
        <v>2208</v>
      </c>
      <c r="D411" s="312" t="s">
        <v>1503</v>
      </c>
      <c r="E411" s="313" t="s">
        <v>1507</v>
      </c>
      <c r="F411" s="311" t="s">
        <v>4092</v>
      </c>
      <c r="G411" s="311" t="s">
        <v>18856</v>
      </c>
      <c r="H411" s="311" t="s">
        <v>18856</v>
      </c>
      <c r="I411" s="311" t="s">
        <v>4484</v>
      </c>
      <c r="J411" s="311" t="s">
        <v>20901</v>
      </c>
      <c r="K411" s="300">
        <v>410</v>
      </c>
    </row>
    <row r="412" spans="1:11" ht="24" customHeight="1">
      <c r="A412" s="314">
        <v>5502111</v>
      </c>
      <c r="B412" s="312" t="s">
        <v>1530</v>
      </c>
      <c r="C412" s="312" t="s">
        <v>18857</v>
      </c>
      <c r="D412" s="312" t="s">
        <v>382</v>
      </c>
      <c r="E412" s="313" t="s">
        <v>75</v>
      </c>
      <c r="F412" s="311" t="s">
        <v>4597</v>
      </c>
      <c r="G412" s="311" t="s">
        <v>16387</v>
      </c>
      <c r="H412" s="311" t="s">
        <v>18858</v>
      </c>
      <c r="I412" s="311" t="s">
        <v>4484</v>
      </c>
      <c r="J412" s="311" t="s">
        <v>20902</v>
      </c>
      <c r="K412" s="300">
        <v>411</v>
      </c>
    </row>
    <row r="413" spans="1:11" ht="48" customHeight="1">
      <c r="A413" s="519" t="s">
        <v>3487</v>
      </c>
      <c r="B413" s="312" t="s">
        <v>1501</v>
      </c>
      <c r="C413" s="312" t="s">
        <v>2019</v>
      </c>
      <c r="D413" s="312" t="s">
        <v>1503</v>
      </c>
      <c r="E413" s="313" t="s">
        <v>1616</v>
      </c>
      <c r="F413" s="311" t="s">
        <v>18859</v>
      </c>
      <c r="G413" s="311" t="s">
        <v>18860</v>
      </c>
      <c r="H413" s="311" t="s">
        <v>18861</v>
      </c>
      <c r="I413" s="311" t="s">
        <v>4484</v>
      </c>
      <c r="J413" s="311" t="s">
        <v>4525</v>
      </c>
      <c r="K413" s="300">
        <v>412</v>
      </c>
    </row>
    <row r="414" spans="1:11" ht="24" customHeight="1">
      <c r="A414" s="519" t="s">
        <v>5667</v>
      </c>
      <c r="B414" s="312" t="s">
        <v>1501</v>
      </c>
      <c r="C414" s="312" t="s">
        <v>2775</v>
      </c>
      <c r="D414" s="312" t="s">
        <v>1503</v>
      </c>
      <c r="E414" s="313" t="s">
        <v>1704</v>
      </c>
      <c r="F414" s="311" t="s">
        <v>4092</v>
      </c>
      <c r="G414" s="311" t="s">
        <v>4599</v>
      </c>
      <c r="H414" s="311" t="s">
        <v>4599</v>
      </c>
      <c r="I414" s="311" t="s">
        <v>4484</v>
      </c>
      <c r="J414" s="311" t="s">
        <v>20903</v>
      </c>
      <c r="K414" s="300">
        <v>413</v>
      </c>
    </row>
    <row r="415" spans="1:11" ht="48" customHeight="1">
      <c r="A415" s="519" t="s">
        <v>5668</v>
      </c>
      <c r="B415" s="312" t="s">
        <v>1501</v>
      </c>
      <c r="C415" s="312" t="s">
        <v>2801</v>
      </c>
      <c r="D415" s="312" t="s">
        <v>1503</v>
      </c>
      <c r="E415" s="313" t="s">
        <v>1704</v>
      </c>
      <c r="F415" s="311" t="s">
        <v>4092</v>
      </c>
      <c r="G415" s="311" t="s">
        <v>4602</v>
      </c>
      <c r="H415" s="311" t="s">
        <v>4602</v>
      </c>
      <c r="I415" s="311" t="s">
        <v>4484</v>
      </c>
      <c r="J415" s="311" t="s">
        <v>20904</v>
      </c>
      <c r="K415" s="300">
        <v>414</v>
      </c>
    </row>
    <row r="416" spans="1:11" ht="108" customHeight="1">
      <c r="A416" s="519" t="s">
        <v>5669</v>
      </c>
      <c r="B416" s="312" t="s">
        <v>1501</v>
      </c>
      <c r="C416" s="312" t="s">
        <v>2865</v>
      </c>
      <c r="D416" s="312" t="s">
        <v>1503</v>
      </c>
      <c r="E416" s="313" t="s">
        <v>1704</v>
      </c>
      <c r="F416" s="311" t="s">
        <v>4092</v>
      </c>
      <c r="G416" s="311" t="s">
        <v>4606</v>
      </c>
      <c r="H416" s="311" t="s">
        <v>4606</v>
      </c>
      <c r="I416" s="311" t="s">
        <v>4484</v>
      </c>
      <c r="J416" s="311" t="s">
        <v>18862</v>
      </c>
      <c r="K416" s="300">
        <v>415</v>
      </c>
    </row>
    <row r="417" spans="1:11" ht="48" customHeight="1">
      <c r="A417" s="314">
        <v>103340</v>
      </c>
      <c r="B417" s="312" t="s">
        <v>367</v>
      </c>
      <c r="C417" s="312" t="s">
        <v>1545</v>
      </c>
      <c r="D417" s="312" t="s">
        <v>1541</v>
      </c>
      <c r="E417" s="313" t="s">
        <v>78</v>
      </c>
      <c r="F417" s="311" t="s">
        <v>4568</v>
      </c>
      <c r="G417" s="311" t="s">
        <v>15526</v>
      </c>
      <c r="H417" s="311" t="s">
        <v>18863</v>
      </c>
      <c r="I417" s="311" t="s">
        <v>4484</v>
      </c>
      <c r="J417" s="311" t="s">
        <v>20905</v>
      </c>
      <c r="K417" s="300">
        <v>416</v>
      </c>
    </row>
    <row r="418" spans="1:11" ht="48" customHeight="1">
      <c r="A418" s="519" t="s">
        <v>5670</v>
      </c>
      <c r="B418" s="312" t="s">
        <v>1501</v>
      </c>
      <c r="C418" s="312" t="s">
        <v>2771</v>
      </c>
      <c r="D418" s="312" t="s">
        <v>1503</v>
      </c>
      <c r="E418" s="313" t="s">
        <v>1704</v>
      </c>
      <c r="F418" s="311" t="s">
        <v>4092</v>
      </c>
      <c r="G418" s="311" t="s">
        <v>4608</v>
      </c>
      <c r="H418" s="311" t="s">
        <v>4608</v>
      </c>
      <c r="I418" s="311" t="s">
        <v>4484</v>
      </c>
      <c r="J418" s="311" t="s">
        <v>20906</v>
      </c>
      <c r="K418" s="300">
        <v>417</v>
      </c>
    </row>
    <row r="419" spans="1:11" ht="24" customHeight="1">
      <c r="A419" s="519" t="s">
        <v>3258</v>
      </c>
      <c r="B419" s="312" t="s">
        <v>1501</v>
      </c>
      <c r="C419" s="312" t="s">
        <v>1718</v>
      </c>
      <c r="D419" s="312" t="s">
        <v>1503</v>
      </c>
      <c r="E419" s="313" t="s">
        <v>1507</v>
      </c>
      <c r="F419" s="311" t="s">
        <v>4452</v>
      </c>
      <c r="G419" s="311" t="s">
        <v>20907</v>
      </c>
      <c r="H419" s="311" t="s">
        <v>20908</v>
      </c>
      <c r="I419" s="311" t="s">
        <v>4484</v>
      </c>
      <c r="J419" s="311" t="s">
        <v>4531</v>
      </c>
      <c r="K419" s="300">
        <v>418</v>
      </c>
    </row>
    <row r="420" spans="1:11" ht="36" customHeight="1">
      <c r="A420" s="519" t="s">
        <v>4054</v>
      </c>
      <c r="B420" s="312" t="s">
        <v>1501</v>
      </c>
      <c r="C420" s="312" t="s">
        <v>3090</v>
      </c>
      <c r="D420" s="312" t="s">
        <v>1503</v>
      </c>
      <c r="E420" s="313" t="s">
        <v>80</v>
      </c>
      <c r="F420" s="311" t="s">
        <v>4576</v>
      </c>
      <c r="G420" s="311" t="s">
        <v>18864</v>
      </c>
      <c r="H420" s="311" t="s">
        <v>18865</v>
      </c>
      <c r="I420" s="311" t="s">
        <v>4484</v>
      </c>
      <c r="J420" s="311" t="s">
        <v>20909</v>
      </c>
      <c r="K420" s="300">
        <v>419</v>
      </c>
    </row>
    <row r="421" spans="1:11" ht="36" customHeight="1">
      <c r="A421" s="519" t="s">
        <v>3485</v>
      </c>
      <c r="B421" s="312" t="s">
        <v>1501</v>
      </c>
      <c r="C421" s="312" t="s">
        <v>2018</v>
      </c>
      <c r="D421" s="312" t="s">
        <v>1503</v>
      </c>
      <c r="E421" s="313" t="s">
        <v>1512</v>
      </c>
      <c r="F421" s="311" t="s">
        <v>4106</v>
      </c>
      <c r="G421" s="311" t="s">
        <v>18866</v>
      </c>
      <c r="H421" s="311" t="s">
        <v>18867</v>
      </c>
      <c r="I421" s="311" t="s">
        <v>4484</v>
      </c>
      <c r="J421" s="311" t="s">
        <v>20910</v>
      </c>
      <c r="K421" s="300">
        <v>420</v>
      </c>
    </row>
    <row r="422" spans="1:11" ht="48" customHeight="1">
      <c r="A422" s="519" t="s">
        <v>4061</v>
      </c>
      <c r="B422" s="312" t="s">
        <v>1501</v>
      </c>
      <c r="C422" s="312" t="s">
        <v>3115</v>
      </c>
      <c r="D422" s="312" t="s">
        <v>1503</v>
      </c>
      <c r="E422" s="313" t="s">
        <v>1512</v>
      </c>
      <c r="F422" s="311" t="s">
        <v>4106</v>
      </c>
      <c r="G422" s="311" t="s">
        <v>18866</v>
      </c>
      <c r="H422" s="311" t="s">
        <v>18867</v>
      </c>
      <c r="I422" s="311" t="s">
        <v>4484</v>
      </c>
      <c r="J422" s="311" t="s">
        <v>4535</v>
      </c>
      <c r="K422" s="300">
        <v>421</v>
      </c>
    </row>
    <row r="423" spans="1:11" ht="60" customHeight="1">
      <c r="A423" s="519" t="s">
        <v>3486</v>
      </c>
      <c r="B423" s="312" t="s">
        <v>1501</v>
      </c>
      <c r="C423" s="312" t="s">
        <v>2018</v>
      </c>
      <c r="D423" s="312" t="s">
        <v>1503</v>
      </c>
      <c r="E423" s="313" t="s">
        <v>1512</v>
      </c>
      <c r="F423" s="311" t="s">
        <v>4106</v>
      </c>
      <c r="G423" s="311" t="s">
        <v>18866</v>
      </c>
      <c r="H423" s="311" t="s">
        <v>18867</v>
      </c>
      <c r="I423" s="311" t="s">
        <v>4484</v>
      </c>
      <c r="J423" s="311" t="s">
        <v>20911</v>
      </c>
      <c r="K423" s="300">
        <v>422</v>
      </c>
    </row>
    <row r="424" spans="1:11" ht="24" customHeight="1">
      <c r="A424" s="314">
        <v>4413920</v>
      </c>
      <c r="B424" s="312" t="s">
        <v>1530</v>
      </c>
      <c r="C424" s="312" t="s">
        <v>1531</v>
      </c>
      <c r="D424" s="312" t="s">
        <v>382</v>
      </c>
      <c r="E424" s="313" t="s">
        <v>78</v>
      </c>
      <c r="F424" s="311" t="s">
        <v>4674</v>
      </c>
      <c r="G424" s="311" t="s">
        <v>18294</v>
      </c>
      <c r="H424" s="311" t="s">
        <v>18869</v>
      </c>
      <c r="I424" s="311" t="s">
        <v>4484</v>
      </c>
      <c r="J424" s="311" t="s">
        <v>4538</v>
      </c>
      <c r="K424" s="300">
        <v>423</v>
      </c>
    </row>
    <row r="425" spans="1:11" ht="24" customHeight="1">
      <c r="A425" s="519" t="s">
        <v>3872</v>
      </c>
      <c r="B425" s="312" t="s">
        <v>1501</v>
      </c>
      <c r="C425" s="312" t="s">
        <v>2595</v>
      </c>
      <c r="D425" s="312" t="s">
        <v>1503</v>
      </c>
      <c r="E425" s="313" t="s">
        <v>78</v>
      </c>
      <c r="F425" s="311" t="s">
        <v>4583</v>
      </c>
      <c r="G425" s="311" t="s">
        <v>18870</v>
      </c>
      <c r="H425" s="311" t="s">
        <v>18871</v>
      </c>
      <c r="I425" s="311" t="s">
        <v>4484</v>
      </c>
      <c r="J425" s="311" t="s">
        <v>20912</v>
      </c>
      <c r="K425" s="300">
        <v>424</v>
      </c>
    </row>
    <row r="426" spans="1:11" ht="24" customHeight="1">
      <c r="A426" s="314">
        <v>96543</v>
      </c>
      <c r="B426" s="312" t="s">
        <v>367</v>
      </c>
      <c r="C426" s="312" t="s">
        <v>1559</v>
      </c>
      <c r="D426" s="312" t="s">
        <v>1560</v>
      </c>
      <c r="E426" s="313" t="s">
        <v>1561</v>
      </c>
      <c r="F426" s="311" t="s">
        <v>4578</v>
      </c>
      <c r="G426" s="311" t="s">
        <v>15170</v>
      </c>
      <c r="H426" s="311" t="s">
        <v>20913</v>
      </c>
      <c r="I426" s="311" t="s">
        <v>4484</v>
      </c>
      <c r="J426" s="311" t="s">
        <v>18868</v>
      </c>
      <c r="K426" s="300">
        <v>425</v>
      </c>
    </row>
    <row r="427" spans="1:11" ht="24" customHeight="1">
      <c r="A427" s="314">
        <v>93364</v>
      </c>
      <c r="B427" s="312" t="s">
        <v>367</v>
      </c>
      <c r="C427" s="312" t="s">
        <v>2884</v>
      </c>
      <c r="D427" s="312" t="s">
        <v>1629</v>
      </c>
      <c r="E427" s="313" t="s">
        <v>75</v>
      </c>
      <c r="F427" s="311" t="s">
        <v>4580</v>
      </c>
      <c r="G427" s="311" t="s">
        <v>10330</v>
      </c>
      <c r="H427" s="311" t="s">
        <v>18873</v>
      </c>
      <c r="I427" s="311" t="s">
        <v>4484</v>
      </c>
      <c r="J427" s="311" t="s">
        <v>20914</v>
      </c>
      <c r="K427" s="300">
        <v>426</v>
      </c>
    </row>
    <row r="428" spans="1:11" ht="48" customHeight="1">
      <c r="A428" s="519" t="s">
        <v>4032</v>
      </c>
      <c r="B428" s="312" t="s">
        <v>1501</v>
      </c>
      <c r="C428" s="312" t="s">
        <v>3069</v>
      </c>
      <c r="D428" s="312" t="s">
        <v>1503</v>
      </c>
      <c r="E428" s="313" t="s">
        <v>1512</v>
      </c>
      <c r="F428" s="311" t="s">
        <v>4092</v>
      </c>
      <c r="G428" s="311" t="s">
        <v>18874</v>
      </c>
      <c r="H428" s="311" t="s">
        <v>18874</v>
      </c>
      <c r="I428" s="311" t="s">
        <v>4484</v>
      </c>
      <c r="J428" s="311" t="s">
        <v>20915</v>
      </c>
      <c r="K428" s="300">
        <v>427</v>
      </c>
    </row>
    <row r="429" spans="1:11" ht="108" customHeight="1">
      <c r="A429" s="519" t="s">
        <v>5671</v>
      </c>
      <c r="B429" s="312" t="s">
        <v>1501</v>
      </c>
      <c r="C429" s="312" t="s">
        <v>2785</v>
      </c>
      <c r="D429" s="312" t="s">
        <v>1503</v>
      </c>
      <c r="E429" s="313" t="s">
        <v>1704</v>
      </c>
      <c r="F429" s="311" t="s">
        <v>4092</v>
      </c>
      <c r="G429" s="311" t="s">
        <v>4624</v>
      </c>
      <c r="H429" s="311" t="s">
        <v>4624</v>
      </c>
      <c r="I429" s="311" t="s">
        <v>4484</v>
      </c>
      <c r="J429" s="311" t="s">
        <v>18872</v>
      </c>
      <c r="K429" s="300">
        <v>428</v>
      </c>
    </row>
    <row r="430" spans="1:11" ht="108" customHeight="1">
      <c r="A430" s="519" t="s">
        <v>5672</v>
      </c>
      <c r="B430" s="312" t="s">
        <v>1501</v>
      </c>
      <c r="C430" s="312" t="s">
        <v>2387</v>
      </c>
      <c r="D430" s="312" t="s">
        <v>1503</v>
      </c>
      <c r="E430" s="313" t="s">
        <v>1704</v>
      </c>
      <c r="F430" s="311" t="s">
        <v>4095</v>
      </c>
      <c r="G430" s="311" t="s">
        <v>4625</v>
      </c>
      <c r="H430" s="311" t="s">
        <v>4626</v>
      </c>
      <c r="I430" s="311" t="s">
        <v>4484</v>
      </c>
      <c r="J430" s="311" t="s">
        <v>20916</v>
      </c>
      <c r="K430" s="300">
        <v>429</v>
      </c>
    </row>
    <row r="431" spans="1:11" ht="48" customHeight="1">
      <c r="A431" s="519" t="s">
        <v>3834</v>
      </c>
      <c r="B431" s="312" t="s">
        <v>1501</v>
      </c>
      <c r="C431" s="312" t="s">
        <v>2542</v>
      </c>
      <c r="D431" s="312" t="s">
        <v>1503</v>
      </c>
      <c r="E431" s="313" t="s">
        <v>1512</v>
      </c>
      <c r="F431" s="311" t="s">
        <v>4095</v>
      </c>
      <c r="G431" s="311" t="s">
        <v>18876</v>
      </c>
      <c r="H431" s="311" t="s">
        <v>18877</v>
      </c>
      <c r="I431" s="311" t="s">
        <v>4484</v>
      </c>
      <c r="J431" s="311" t="s">
        <v>18875</v>
      </c>
      <c r="K431" s="300">
        <v>430</v>
      </c>
    </row>
    <row r="432" spans="1:11" ht="24" customHeight="1">
      <c r="A432" s="519" t="s">
        <v>3171</v>
      </c>
      <c r="B432" s="312" t="s">
        <v>1501</v>
      </c>
      <c r="C432" s="312" t="s">
        <v>1634</v>
      </c>
      <c r="D432" s="312" t="s">
        <v>1503</v>
      </c>
      <c r="E432" s="313" t="s">
        <v>1512</v>
      </c>
      <c r="F432" s="311" t="s">
        <v>4572</v>
      </c>
      <c r="G432" s="311" t="s">
        <v>18878</v>
      </c>
      <c r="H432" s="311" t="s">
        <v>18879</v>
      </c>
      <c r="I432" s="311" t="s">
        <v>4484</v>
      </c>
      <c r="J432" s="311" t="s">
        <v>20917</v>
      </c>
      <c r="K432" s="300">
        <v>431</v>
      </c>
    </row>
    <row r="433" spans="1:11" ht="36" customHeight="1">
      <c r="A433" s="519" t="s">
        <v>3172</v>
      </c>
      <c r="B433" s="312" t="s">
        <v>1501</v>
      </c>
      <c r="C433" s="312" t="s">
        <v>1634</v>
      </c>
      <c r="D433" s="312" t="s">
        <v>1503</v>
      </c>
      <c r="E433" s="313" t="s">
        <v>1512</v>
      </c>
      <c r="F433" s="311" t="s">
        <v>4572</v>
      </c>
      <c r="G433" s="311" t="s">
        <v>18878</v>
      </c>
      <c r="H433" s="311" t="s">
        <v>18879</v>
      </c>
      <c r="I433" s="311" t="s">
        <v>4484</v>
      </c>
      <c r="J433" s="311" t="s">
        <v>4545</v>
      </c>
      <c r="K433" s="300">
        <v>432</v>
      </c>
    </row>
    <row r="434" spans="1:11" ht="24" customHeight="1">
      <c r="A434" s="519" t="s">
        <v>4040</v>
      </c>
      <c r="B434" s="312" t="s">
        <v>1501</v>
      </c>
      <c r="C434" s="312" t="s">
        <v>3073</v>
      </c>
      <c r="D434" s="312" t="s">
        <v>1503</v>
      </c>
      <c r="E434" s="313" t="s">
        <v>1704</v>
      </c>
      <c r="F434" s="311" t="s">
        <v>4092</v>
      </c>
      <c r="G434" s="311" t="s">
        <v>18880</v>
      </c>
      <c r="H434" s="311" t="s">
        <v>18880</v>
      </c>
      <c r="I434" s="311" t="s">
        <v>4484</v>
      </c>
      <c r="J434" s="311" t="s">
        <v>20918</v>
      </c>
      <c r="K434" s="300">
        <v>433</v>
      </c>
    </row>
    <row r="435" spans="1:11" ht="24" customHeight="1">
      <c r="A435" s="519" t="s">
        <v>3452</v>
      </c>
      <c r="B435" s="312" t="s">
        <v>1501</v>
      </c>
      <c r="C435" s="312" t="s">
        <v>1972</v>
      </c>
      <c r="D435" s="312" t="s">
        <v>1503</v>
      </c>
      <c r="E435" s="313" t="s">
        <v>1504</v>
      </c>
      <c r="F435" s="311" t="s">
        <v>4092</v>
      </c>
      <c r="G435" s="311" t="s">
        <v>18881</v>
      </c>
      <c r="H435" s="311" t="s">
        <v>18881</v>
      </c>
      <c r="I435" s="311" t="s">
        <v>4484</v>
      </c>
      <c r="J435" s="311" t="s">
        <v>4548</v>
      </c>
      <c r="K435" s="300">
        <v>434</v>
      </c>
    </row>
    <row r="436" spans="1:11" ht="96" customHeight="1">
      <c r="A436" s="519" t="s">
        <v>3206</v>
      </c>
      <c r="B436" s="312" t="s">
        <v>1501</v>
      </c>
      <c r="C436" s="312" t="s">
        <v>1673</v>
      </c>
      <c r="D436" s="312" t="s">
        <v>1503</v>
      </c>
      <c r="E436" s="313" t="s">
        <v>80</v>
      </c>
      <c r="F436" s="311" t="s">
        <v>4529</v>
      </c>
      <c r="G436" s="311" t="s">
        <v>10244</v>
      </c>
      <c r="H436" s="311" t="s">
        <v>18882</v>
      </c>
      <c r="I436" s="311" t="s">
        <v>4484</v>
      </c>
      <c r="J436" s="311" t="s">
        <v>20919</v>
      </c>
      <c r="K436" s="300">
        <v>435</v>
      </c>
    </row>
    <row r="437" spans="1:11" ht="36" customHeight="1">
      <c r="A437" s="519" t="s">
        <v>3690</v>
      </c>
      <c r="B437" s="312" t="s">
        <v>1501</v>
      </c>
      <c r="C437" s="312" t="s">
        <v>2293</v>
      </c>
      <c r="D437" s="312" t="s">
        <v>1503</v>
      </c>
      <c r="E437" s="313" t="s">
        <v>78</v>
      </c>
      <c r="F437" s="311" t="s">
        <v>4594</v>
      </c>
      <c r="G437" s="311" t="s">
        <v>4268</v>
      </c>
      <c r="H437" s="311" t="s">
        <v>18883</v>
      </c>
      <c r="I437" s="311" t="s">
        <v>4565</v>
      </c>
      <c r="J437" s="311" t="s">
        <v>4551</v>
      </c>
      <c r="K437" s="300">
        <v>436</v>
      </c>
    </row>
    <row r="438" spans="1:11" ht="24" customHeight="1">
      <c r="A438" s="314">
        <v>91341</v>
      </c>
      <c r="B438" s="312" t="s">
        <v>367</v>
      </c>
      <c r="C438" s="312" t="s">
        <v>2622</v>
      </c>
      <c r="D438" s="312" t="s">
        <v>2113</v>
      </c>
      <c r="E438" s="313" t="s">
        <v>78</v>
      </c>
      <c r="F438" s="311" t="s">
        <v>4600</v>
      </c>
      <c r="G438" s="311" t="s">
        <v>9572</v>
      </c>
      <c r="H438" s="311" t="s">
        <v>18884</v>
      </c>
      <c r="I438" s="311" t="s">
        <v>4565</v>
      </c>
      <c r="J438" s="311" t="s">
        <v>20920</v>
      </c>
      <c r="K438" s="300">
        <v>437</v>
      </c>
    </row>
    <row r="439" spans="1:11" ht="36" customHeight="1">
      <c r="A439" s="519" t="s">
        <v>3797</v>
      </c>
      <c r="B439" s="312" t="s">
        <v>1501</v>
      </c>
      <c r="C439" s="312" t="s">
        <v>2495</v>
      </c>
      <c r="D439" s="312" t="s">
        <v>1503</v>
      </c>
      <c r="E439" s="313" t="s">
        <v>1512</v>
      </c>
      <c r="F439" s="311" t="s">
        <v>4457</v>
      </c>
      <c r="G439" s="311" t="s">
        <v>18886</v>
      </c>
      <c r="H439" s="311" t="s">
        <v>18887</v>
      </c>
      <c r="I439" s="311" t="s">
        <v>4565</v>
      </c>
      <c r="J439" s="311" t="s">
        <v>4553</v>
      </c>
      <c r="K439" s="300">
        <v>438</v>
      </c>
    </row>
    <row r="440" spans="1:11" ht="24" customHeight="1">
      <c r="A440" s="519" t="s">
        <v>5673</v>
      </c>
      <c r="B440" s="312" t="s">
        <v>1501</v>
      </c>
      <c r="C440" s="312" t="s">
        <v>2847</v>
      </c>
      <c r="D440" s="312" t="s">
        <v>1503</v>
      </c>
      <c r="E440" s="313" t="s">
        <v>1704</v>
      </c>
      <c r="F440" s="311" t="s">
        <v>4092</v>
      </c>
      <c r="G440" s="311" t="s">
        <v>4640</v>
      </c>
      <c r="H440" s="311" t="s">
        <v>4640</v>
      </c>
      <c r="I440" s="311" t="s">
        <v>4565</v>
      </c>
      <c r="J440" s="311" t="s">
        <v>20921</v>
      </c>
      <c r="K440" s="300">
        <v>439</v>
      </c>
    </row>
    <row r="441" spans="1:11" ht="24" customHeight="1">
      <c r="A441" s="519" t="s">
        <v>4043</v>
      </c>
      <c r="B441" s="312" t="s">
        <v>1501</v>
      </c>
      <c r="C441" s="312" t="s">
        <v>3076</v>
      </c>
      <c r="D441" s="312" t="s">
        <v>1503</v>
      </c>
      <c r="E441" s="313" t="s">
        <v>1616</v>
      </c>
      <c r="F441" s="311" t="s">
        <v>4308</v>
      </c>
      <c r="G441" s="311" t="s">
        <v>18889</v>
      </c>
      <c r="H441" s="311" t="s">
        <v>18890</v>
      </c>
      <c r="I441" s="311" t="s">
        <v>4565</v>
      </c>
      <c r="J441" s="311" t="s">
        <v>4557</v>
      </c>
      <c r="K441" s="300">
        <v>440</v>
      </c>
    </row>
    <row r="442" spans="1:11" ht="36" customHeight="1">
      <c r="A442" s="519" t="s">
        <v>3874</v>
      </c>
      <c r="B442" s="312" t="s">
        <v>1501</v>
      </c>
      <c r="C442" s="312" t="s">
        <v>2597</v>
      </c>
      <c r="D442" s="312" t="s">
        <v>1503</v>
      </c>
      <c r="E442" s="313" t="s">
        <v>78</v>
      </c>
      <c r="F442" s="311" t="s">
        <v>4604</v>
      </c>
      <c r="G442" s="311" t="s">
        <v>18891</v>
      </c>
      <c r="H442" s="311" t="s">
        <v>18892</v>
      </c>
      <c r="I442" s="311" t="s">
        <v>4565</v>
      </c>
      <c r="J442" s="311" t="s">
        <v>18885</v>
      </c>
      <c r="K442" s="300">
        <v>441</v>
      </c>
    </row>
    <row r="443" spans="1:11" ht="36" customHeight="1">
      <c r="A443" s="519" t="s">
        <v>4064</v>
      </c>
      <c r="B443" s="312" t="s">
        <v>1501</v>
      </c>
      <c r="C443" s="312" t="s">
        <v>3122</v>
      </c>
      <c r="D443" s="312" t="s">
        <v>1503</v>
      </c>
      <c r="E443" s="313" t="s">
        <v>1512</v>
      </c>
      <c r="F443" s="311" t="s">
        <v>4092</v>
      </c>
      <c r="G443" s="311" t="s">
        <v>18893</v>
      </c>
      <c r="H443" s="311" t="s">
        <v>18893</v>
      </c>
      <c r="I443" s="311" t="s">
        <v>4565</v>
      </c>
      <c r="J443" s="311" t="s">
        <v>4559</v>
      </c>
      <c r="K443" s="300">
        <v>442</v>
      </c>
    </row>
    <row r="444" spans="1:11" ht="24" customHeight="1">
      <c r="A444" s="519" t="s">
        <v>3617</v>
      </c>
      <c r="B444" s="312" t="s">
        <v>1501</v>
      </c>
      <c r="C444" s="312" t="s">
        <v>2212</v>
      </c>
      <c r="D444" s="312" t="s">
        <v>1503</v>
      </c>
      <c r="E444" s="313" t="s">
        <v>1507</v>
      </c>
      <c r="F444" s="311" t="s">
        <v>4106</v>
      </c>
      <c r="G444" s="311" t="s">
        <v>18894</v>
      </c>
      <c r="H444" s="311" t="s">
        <v>18895</v>
      </c>
      <c r="I444" s="311" t="s">
        <v>4565</v>
      </c>
      <c r="J444" s="311" t="s">
        <v>18888</v>
      </c>
      <c r="K444" s="300">
        <v>443</v>
      </c>
    </row>
    <row r="445" spans="1:11" ht="36" customHeight="1">
      <c r="A445" s="519" t="s">
        <v>4049</v>
      </c>
      <c r="B445" s="312" t="s">
        <v>1501</v>
      </c>
      <c r="C445" s="312" t="s">
        <v>3085</v>
      </c>
      <c r="D445" s="312" t="s">
        <v>1503</v>
      </c>
      <c r="E445" s="313" t="s">
        <v>1512</v>
      </c>
      <c r="F445" s="311" t="s">
        <v>4377</v>
      </c>
      <c r="G445" s="311" t="s">
        <v>18896</v>
      </c>
      <c r="H445" s="311" t="s">
        <v>18897</v>
      </c>
      <c r="I445" s="311" t="s">
        <v>4565</v>
      </c>
      <c r="J445" s="311" t="s">
        <v>20922</v>
      </c>
      <c r="K445" s="300">
        <v>444</v>
      </c>
    </row>
    <row r="446" spans="1:11" ht="36" customHeight="1">
      <c r="A446" s="519" t="s">
        <v>3334</v>
      </c>
      <c r="B446" s="312" t="s">
        <v>1501</v>
      </c>
      <c r="C446" s="312" t="s">
        <v>1818</v>
      </c>
      <c r="D446" s="312" t="s">
        <v>1503</v>
      </c>
      <c r="E446" s="313" t="s">
        <v>1512</v>
      </c>
      <c r="F446" s="311" t="s">
        <v>4617</v>
      </c>
      <c r="G446" s="311" t="s">
        <v>18898</v>
      </c>
      <c r="H446" s="311" t="s">
        <v>18899</v>
      </c>
      <c r="I446" s="311" t="s">
        <v>4565</v>
      </c>
      <c r="J446" s="311" t="s">
        <v>4562</v>
      </c>
      <c r="K446" s="300">
        <v>445</v>
      </c>
    </row>
    <row r="447" spans="1:11" ht="24" customHeight="1">
      <c r="A447" s="519" t="s">
        <v>20430</v>
      </c>
      <c r="B447" s="312" t="s">
        <v>1501</v>
      </c>
      <c r="C447" s="312" t="s">
        <v>18900</v>
      </c>
      <c r="D447" s="312" t="s">
        <v>1620</v>
      </c>
      <c r="E447" s="313" t="s">
        <v>18258</v>
      </c>
      <c r="F447" s="311" t="s">
        <v>18901</v>
      </c>
      <c r="G447" s="311" t="s">
        <v>18754</v>
      </c>
      <c r="H447" s="311" t="s">
        <v>18902</v>
      </c>
      <c r="I447" s="311" t="s">
        <v>4565</v>
      </c>
      <c r="J447" s="311" t="s">
        <v>4563</v>
      </c>
      <c r="K447" s="300">
        <v>446</v>
      </c>
    </row>
    <row r="448" spans="1:11" ht="48" customHeight="1">
      <c r="A448" s="519" t="s">
        <v>5674</v>
      </c>
      <c r="B448" s="312" t="s">
        <v>1501</v>
      </c>
      <c r="C448" s="312" t="s">
        <v>2751</v>
      </c>
      <c r="D448" s="312" t="s">
        <v>1503</v>
      </c>
      <c r="E448" s="313" t="s">
        <v>1704</v>
      </c>
      <c r="F448" s="311" t="s">
        <v>4092</v>
      </c>
      <c r="G448" s="311" t="s">
        <v>4657</v>
      </c>
      <c r="H448" s="311" t="s">
        <v>4657</v>
      </c>
      <c r="I448" s="311" t="s">
        <v>4565</v>
      </c>
      <c r="J448" s="311" t="s">
        <v>4566</v>
      </c>
      <c r="K448" s="300">
        <v>447</v>
      </c>
    </row>
    <row r="449" spans="1:11" ht="48" customHeight="1">
      <c r="A449" s="519" t="s">
        <v>20431</v>
      </c>
      <c r="B449" s="312" t="s">
        <v>1501</v>
      </c>
      <c r="C449" s="312" t="s">
        <v>18903</v>
      </c>
      <c r="D449" s="312" t="s">
        <v>1537</v>
      </c>
      <c r="E449" s="313" t="s">
        <v>1535</v>
      </c>
      <c r="F449" s="311" t="s">
        <v>5644</v>
      </c>
      <c r="G449" s="311" t="s">
        <v>18904</v>
      </c>
      <c r="H449" s="311" t="s">
        <v>18905</v>
      </c>
      <c r="I449" s="311" t="s">
        <v>4565</v>
      </c>
      <c r="J449" s="311" t="s">
        <v>4567</v>
      </c>
      <c r="K449" s="300">
        <v>448</v>
      </c>
    </row>
    <row r="450" spans="1:11" ht="24" customHeight="1">
      <c r="A450" s="314">
        <v>89512</v>
      </c>
      <c r="B450" s="312" t="s">
        <v>367</v>
      </c>
      <c r="C450" s="312" t="s">
        <v>3097</v>
      </c>
      <c r="D450" s="312" t="s">
        <v>1521</v>
      </c>
      <c r="E450" s="313" t="s">
        <v>1616</v>
      </c>
      <c r="F450" s="311" t="s">
        <v>4612</v>
      </c>
      <c r="G450" s="311" t="s">
        <v>11951</v>
      </c>
      <c r="H450" s="311" t="s">
        <v>18906</v>
      </c>
      <c r="I450" s="311" t="s">
        <v>4565</v>
      </c>
      <c r="J450" s="311" t="s">
        <v>20923</v>
      </c>
      <c r="K450" s="300">
        <v>449</v>
      </c>
    </row>
    <row r="451" spans="1:11" ht="36" customHeight="1">
      <c r="A451" s="314">
        <v>87265</v>
      </c>
      <c r="B451" s="312" t="s">
        <v>367</v>
      </c>
      <c r="C451" s="312" t="s">
        <v>2924</v>
      </c>
      <c r="D451" s="312" t="s">
        <v>1760</v>
      </c>
      <c r="E451" s="313" t="s">
        <v>78</v>
      </c>
      <c r="F451" s="311" t="s">
        <v>4620</v>
      </c>
      <c r="G451" s="311" t="s">
        <v>7401</v>
      </c>
      <c r="H451" s="311" t="s">
        <v>18908</v>
      </c>
      <c r="I451" s="311" t="s">
        <v>4565</v>
      </c>
      <c r="J451" s="311" t="s">
        <v>4569</v>
      </c>
      <c r="K451" s="300">
        <v>450</v>
      </c>
    </row>
    <row r="452" spans="1:11" ht="36" customHeight="1">
      <c r="A452" s="519" t="s">
        <v>3832</v>
      </c>
      <c r="B452" s="312" t="s">
        <v>1501</v>
      </c>
      <c r="C452" s="312" t="s">
        <v>2540</v>
      </c>
      <c r="D452" s="312" t="s">
        <v>1503</v>
      </c>
      <c r="E452" s="313" t="s">
        <v>1512</v>
      </c>
      <c r="F452" s="311" t="s">
        <v>4106</v>
      </c>
      <c r="G452" s="311" t="s">
        <v>18910</v>
      </c>
      <c r="H452" s="311" t="s">
        <v>18911</v>
      </c>
      <c r="I452" s="311" t="s">
        <v>4565</v>
      </c>
      <c r="J452" s="311" t="s">
        <v>4570</v>
      </c>
      <c r="K452" s="300">
        <v>451</v>
      </c>
    </row>
    <row r="453" spans="1:11" ht="24" customHeight="1">
      <c r="A453" s="519" t="s">
        <v>3833</v>
      </c>
      <c r="B453" s="312" t="s">
        <v>1501</v>
      </c>
      <c r="C453" s="312" t="s">
        <v>2541</v>
      </c>
      <c r="D453" s="312" t="s">
        <v>1503</v>
      </c>
      <c r="E453" s="313" t="s">
        <v>1512</v>
      </c>
      <c r="F453" s="311" t="s">
        <v>4106</v>
      </c>
      <c r="G453" s="311" t="s">
        <v>18910</v>
      </c>
      <c r="H453" s="311" t="s">
        <v>18911</v>
      </c>
      <c r="I453" s="311" t="s">
        <v>4565</v>
      </c>
      <c r="J453" s="311" t="s">
        <v>20924</v>
      </c>
      <c r="K453" s="300">
        <v>452</v>
      </c>
    </row>
    <row r="454" spans="1:11" ht="24" customHeight="1">
      <c r="A454" s="314">
        <v>98114</v>
      </c>
      <c r="B454" s="312" t="s">
        <v>367</v>
      </c>
      <c r="C454" s="312" t="s">
        <v>2970</v>
      </c>
      <c r="D454" s="312" t="s">
        <v>1521</v>
      </c>
      <c r="E454" s="313" t="s">
        <v>1507</v>
      </c>
      <c r="F454" s="311" t="s">
        <v>4892</v>
      </c>
      <c r="G454" s="311" t="s">
        <v>20925</v>
      </c>
      <c r="H454" s="311" t="s">
        <v>20926</v>
      </c>
      <c r="I454" s="311" t="s">
        <v>4565</v>
      </c>
      <c r="J454" s="311" t="s">
        <v>4571</v>
      </c>
      <c r="K454" s="300">
        <v>453</v>
      </c>
    </row>
    <row r="455" spans="1:11" ht="24" customHeight="1">
      <c r="A455" s="519" t="s">
        <v>3510</v>
      </c>
      <c r="B455" s="312" t="s">
        <v>1501</v>
      </c>
      <c r="C455" s="312" t="s">
        <v>2096</v>
      </c>
      <c r="D455" s="312" t="s">
        <v>1503</v>
      </c>
      <c r="E455" s="313" t="s">
        <v>1507</v>
      </c>
      <c r="F455" s="311" t="s">
        <v>4380</v>
      </c>
      <c r="G455" s="311" t="s">
        <v>15767</v>
      </c>
      <c r="H455" s="311" t="s">
        <v>20927</v>
      </c>
      <c r="I455" s="311" t="s">
        <v>4565</v>
      </c>
      <c r="J455" s="311" t="s">
        <v>18907</v>
      </c>
      <c r="K455" s="300">
        <v>454</v>
      </c>
    </row>
    <row r="456" spans="1:11" ht="24" customHeight="1">
      <c r="A456" s="314">
        <v>5213408</v>
      </c>
      <c r="B456" s="312" t="s">
        <v>1530</v>
      </c>
      <c r="C456" s="312" t="s">
        <v>2581</v>
      </c>
      <c r="D456" s="312" t="s">
        <v>382</v>
      </c>
      <c r="E456" s="313" t="s">
        <v>78</v>
      </c>
      <c r="F456" s="311" t="s">
        <v>4628</v>
      </c>
      <c r="G456" s="311" t="s">
        <v>18912</v>
      </c>
      <c r="H456" s="311" t="s">
        <v>18913</v>
      </c>
      <c r="I456" s="311" t="s">
        <v>4565</v>
      </c>
      <c r="J456" s="311" t="s">
        <v>20928</v>
      </c>
      <c r="K456" s="300">
        <v>455</v>
      </c>
    </row>
    <row r="457" spans="1:11" ht="24" customHeight="1">
      <c r="A457" s="519" t="s">
        <v>3635</v>
      </c>
      <c r="B457" s="312" t="s">
        <v>1501</v>
      </c>
      <c r="C457" s="312" t="s">
        <v>2230</v>
      </c>
      <c r="D457" s="312" t="s">
        <v>1503</v>
      </c>
      <c r="E457" s="313" t="s">
        <v>1616</v>
      </c>
      <c r="F457" s="311" t="s">
        <v>4630</v>
      </c>
      <c r="G457" s="311" t="s">
        <v>18914</v>
      </c>
      <c r="H457" s="311" t="s">
        <v>18915</v>
      </c>
      <c r="I457" s="311" t="s">
        <v>4565</v>
      </c>
      <c r="J457" s="311" t="s">
        <v>18909</v>
      </c>
      <c r="K457" s="300">
        <v>456</v>
      </c>
    </row>
    <row r="458" spans="1:11" ht="24" customHeight="1">
      <c r="A458" s="519" t="s">
        <v>3150</v>
      </c>
      <c r="B458" s="312" t="s">
        <v>1501</v>
      </c>
      <c r="C458" s="312" t="s">
        <v>1519</v>
      </c>
      <c r="D458" s="312" t="s">
        <v>1503</v>
      </c>
      <c r="E458" s="313" t="s">
        <v>1512</v>
      </c>
      <c r="F458" s="311" t="s">
        <v>4572</v>
      </c>
      <c r="G458" s="311" t="s">
        <v>18916</v>
      </c>
      <c r="H458" s="311" t="s">
        <v>18917</v>
      </c>
      <c r="I458" s="311" t="s">
        <v>4565</v>
      </c>
      <c r="J458" s="311" t="s">
        <v>4574</v>
      </c>
      <c r="K458" s="300">
        <v>457</v>
      </c>
    </row>
    <row r="459" spans="1:11" ht="36" customHeight="1">
      <c r="A459" s="519" t="s">
        <v>3151</v>
      </c>
      <c r="B459" s="312" t="s">
        <v>1501</v>
      </c>
      <c r="C459" s="312" t="s">
        <v>1519</v>
      </c>
      <c r="D459" s="312" t="s">
        <v>1503</v>
      </c>
      <c r="E459" s="313" t="s">
        <v>1512</v>
      </c>
      <c r="F459" s="311" t="s">
        <v>4572</v>
      </c>
      <c r="G459" s="311" t="s">
        <v>18916</v>
      </c>
      <c r="H459" s="311" t="s">
        <v>18917</v>
      </c>
      <c r="I459" s="311" t="s">
        <v>4565</v>
      </c>
      <c r="J459" s="311" t="s">
        <v>4575</v>
      </c>
      <c r="K459" s="300">
        <v>458</v>
      </c>
    </row>
    <row r="460" spans="1:11" ht="60" customHeight="1">
      <c r="A460" s="519" t="s">
        <v>3333</v>
      </c>
      <c r="B460" s="312" t="s">
        <v>1501</v>
      </c>
      <c r="C460" s="312" t="s">
        <v>1817</v>
      </c>
      <c r="D460" s="312" t="s">
        <v>1503</v>
      </c>
      <c r="E460" s="313" t="s">
        <v>1512</v>
      </c>
      <c r="F460" s="311" t="s">
        <v>4636</v>
      </c>
      <c r="G460" s="311" t="s">
        <v>18898</v>
      </c>
      <c r="H460" s="311" t="s">
        <v>18918</v>
      </c>
      <c r="I460" s="311" t="s">
        <v>4565</v>
      </c>
      <c r="J460" s="311" t="s">
        <v>20929</v>
      </c>
      <c r="K460" s="300">
        <v>459</v>
      </c>
    </row>
    <row r="461" spans="1:11" ht="24" customHeight="1">
      <c r="A461" s="314">
        <v>112130</v>
      </c>
      <c r="B461" s="312" t="s">
        <v>1508</v>
      </c>
      <c r="C461" s="312" t="s">
        <v>1727</v>
      </c>
      <c r="D461" s="312" t="s">
        <v>18606</v>
      </c>
      <c r="E461" s="313" t="s">
        <v>78</v>
      </c>
      <c r="F461" s="311" t="s">
        <v>4634</v>
      </c>
      <c r="G461" s="311" t="s">
        <v>18919</v>
      </c>
      <c r="H461" s="311" t="s">
        <v>18920</v>
      </c>
      <c r="I461" s="311" t="s">
        <v>4565</v>
      </c>
      <c r="J461" s="311" t="s">
        <v>4577</v>
      </c>
      <c r="K461" s="300">
        <v>460</v>
      </c>
    </row>
    <row r="462" spans="1:11" ht="24" customHeight="1">
      <c r="A462" s="519" t="s">
        <v>3415</v>
      </c>
      <c r="B462" s="312" t="s">
        <v>1501</v>
      </c>
      <c r="C462" s="312" t="s">
        <v>1935</v>
      </c>
      <c r="D462" s="312" t="s">
        <v>1537</v>
      </c>
      <c r="E462" s="313" t="s">
        <v>1512</v>
      </c>
      <c r="F462" s="311" t="s">
        <v>4652</v>
      </c>
      <c r="G462" s="311" t="s">
        <v>10340</v>
      </c>
      <c r="H462" s="311" t="s">
        <v>18922</v>
      </c>
      <c r="I462" s="311" t="s">
        <v>4565</v>
      </c>
      <c r="J462" s="311" t="s">
        <v>4579</v>
      </c>
      <c r="K462" s="300">
        <v>461</v>
      </c>
    </row>
    <row r="463" spans="1:11" ht="24" customHeight="1">
      <c r="A463" s="314">
        <v>5501702</v>
      </c>
      <c r="B463" s="312" t="s">
        <v>1530</v>
      </c>
      <c r="C463" s="312" t="s">
        <v>1909</v>
      </c>
      <c r="D463" s="312" t="s">
        <v>382</v>
      </c>
      <c r="E463" s="313" t="s">
        <v>1512</v>
      </c>
      <c r="F463" s="311" t="s">
        <v>4647</v>
      </c>
      <c r="G463" s="311" t="s">
        <v>9095</v>
      </c>
      <c r="H463" s="311" t="s">
        <v>18923</v>
      </c>
      <c r="I463" s="311" t="s">
        <v>4565</v>
      </c>
      <c r="J463" s="311" t="s">
        <v>20930</v>
      </c>
      <c r="K463" s="300">
        <v>462</v>
      </c>
    </row>
    <row r="464" spans="1:11" ht="36" customHeight="1">
      <c r="A464" s="519" t="s">
        <v>3358</v>
      </c>
      <c r="B464" s="312" t="s">
        <v>1501</v>
      </c>
      <c r="C464" s="312" t="s">
        <v>1865</v>
      </c>
      <c r="D464" s="312" t="s">
        <v>1503</v>
      </c>
      <c r="E464" s="313" t="s">
        <v>1512</v>
      </c>
      <c r="F464" s="311" t="s">
        <v>4106</v>
      </c>
      <c r="G464" s="311" t="s">
        <v>18924</v>
      </c>
      <c r="H464" s="311" t="s">
        <v>18925</v>
      </c>
      <c r="I464" s="311" t="s">
        <v>4565</v>
      </c>
      <c r="J464" s="311" t="s">
        <v>4582</v>
      </c>
      <c r="K464" s="300">
        <v>463</v>
      </c>
    </row>
    <row r="465" spans="1:11" ht="36" customHeight="1">
      <c r="A465" s="519" t="s">
        <v>3163</v>
      </c>
      <c r="B465" s="312" t="s">
        <v>1501</v>
      </c>
      <c r="C465" s="312" t="s">
        <v>1552</v>
      </c>
      <c r="D465" s="312" t="s">
        <v>1503</v>
      </c>
      <c r="E465" s="313" t="s">
        <v>1512</v>
      </c>
      <c r="F465" s="311" t="s">
        <v>4106</v>
      </c>
      <c r="G465" s="311" t="s">
        <v>18927</v>
      </c>
      <c r="H465" s="311" t="s">
        <v>18928</v>
      </c>
      <c r="I465" s="311" t="s">
        <v>4565</v>
      </c>
      <c r="J465" s="311" t="s">
        <v>4584</v>
      </c>
      <c r="K465" s="300">
        <v>464</v>
      </c>
    </row>
    <row r="466" spans="1:11" ht="24" customHeight="1">
      <c r="A466" s="314">
        <v>5503018</v>
      </c>
      <c r="B466" s="312" t="s">
        <v>1530</v>
      </c>
      <c r="C466" s="312" t="s">
        <v>2469</v>
      </c>
      <c r="D466" s="312" t="s">
        <v>382</v>
      </c>
      <c r="E466" s="313" t="s">
        <v>1535</v>
      </c>
      <c r="F466" s="311" t="s">
        <v>4672</v>
      </c>
      <c r="G466" s="311" t="s">
        <v>18929</v>
      </c>
      <c r="H466" s="311" t="s">
        <v>18930</v>
      </c>
      <c r="I466" s="311" t="s">
        <v>4565</v>
      </c>
      <c r="J466" s="311" t="s">
        <v>18921</v>
      </c>
      <c r="K466" s="300">
        <v>465</v>
      </c>
    </row>
    <row r="467" spans="1:11" ht="24" customHeight="1">
      <c r="A467" s="519" t="s">
        <v>3922</v>
      </c>
      <c r="B467" s="312" t="s">
        <v>1501</v>
      </c>
      <c r="C467" s="312" t="s">
        <v>2877</v>
      </c>
      <c r="D467" s="312" t="s">
        <v>1503</v>
      </c>
      <c r="E467" s="313" t="s">
        <v>1512</v>
      </c>
      <c r="F467" s="311" t="s">
        <v>4106</v>
      </c>
      <c r="G467" s="311" t="s">
        <v>18931</v>
      </c>
      <c r="H467" s="311" t="s">
        <v>18932</v>
      </c>
      <c r="I467" s="311" t="s">
        <v>4565</v>
      </c>
      <c r="J467" s="311" t="s">
        <v>20931</v>
      </c>
      <c r="K467" s="300">
        <v>466</v>
      </c>
    </row>
    <row r="468" spans="1:11" ht="24" customHeight="1">
      <c r="A468" s="519" t="s">
        <v>20432</v>
      </c>
      <c r="B468" s="312" t="s">
        <v>1501</v>
      </c>
      <c r="C468" s="312" t="s">
        <v>18933</v>
      </c>
      <c r="D468" s="312" t="s">
        <v>1620</v>
      </c>
      <c r="E468" s="313" t="s">
        <v>18258</v>
      </c>
      <c r="F468" s="311" t="s">
        <v>18934</v>
      </c>
      <c r="G468" s="311" t="s">
        <v>9723</v>
      </c>
      <c r="H468" s="311" t="s">
        <v>18935</v>
      </c>
      <c r="I468" s="311" t="s">
        <v>4565</v>
      </c>
      <c r="J468" s="311" t="s">
        <v>4587</v>
      </c>
      <c r="K468" s="300">
        <v>467</v>
      </c>
    </row>
    <row r="469" spans="1:11" ht="36" customHeight="1">
      <c r="A469" s="519" t="s">
        <v>3897</v>
      </c>
      <c r="B469" s="312" t="s">
        <v>1501</v>
      </c>
      <c r="C469" s="312" t="s">
        <v>2625</v>
      </c>
      <c r="D469" s="312" t="s">
        <v>1503</v>
      </c>
      <c r="E469" s="313" t="s">
        <v>78</v>
      </c>
      <c r="F469" s="311" t="s">
        <v>4645</v>
      </c>
      <c r="G469" s="311" t="s">
        <v>18936</v>
      </c>
      <c r="H469" s="311" t="s">
        <v>18937</v>
      </c>
      <c r="I469" s="311" t="s">
        <v>4565</v>
      </c>
      <c r="J469" s="311" t="s">
        <v>18926</v>
      </c>
      <c r="K469" s="300">
        <v>468</v>
      </c>
    </row>
    <row r="470" spans="1:11" ht="24" customHeight="1">
      <c r="A470" s="519" t="s">
        <v>5675</v>
      </c>
      <c r="B470" s="312" t="s">
        <v>1501</v>
      </c>
      <c r="C470" s="312" t="s">
        <v>1973</v>
      </c>
      <c r="D470" s="312" t="s">
        <v>1503</v>
      </c>
      <c r="E470" s="313" t="s">
        <v>1704</v>
      </c>
      <c r="F470" s="311" t="s">
        <v>4092</v>
      </c>
      <c r="G470" s="311" t="s">
        <v>4685</v>
      </c>
      <c r="H470" s="311" t="s">
        <v>4685</v>
      </c>
      <c r="I470" s="311" t="s">
        <v>4565</v>
      </c>
      <c r="J470" s="311" t="s">
        <v>4588</v>
      </c>
      <c r="K470" s="300">
        <v>469</v>
      </c>
    </row>
    <row r="471" spans="1:11" ht="60" customHeight="1">
      <c r="A471" s="519" t="s">
        <v>3792</v>
      </c>
      <c r="B471" s="312" t="s">
        <v>1501</v>
      </c>
      <c r="C471" s="312" t="s">
        <v>2490</v>
      </c>
      <c r="D471" s="312" t="s">
        <v>1503</v>
      </c>
      <c r="E471" s="313" t="s">
        <v>1512</v>
      </c>
      <c r="F471" s="311" t="s">
        <v>4368</v>
      </c>
      <c r="G471" s="311" t="s">
        <v>18939</v>
      </c>
      <c r="H471" s="311" t="s">
        <v>18940</v>
      </c>
      <c r="I471" s="311" t="s">
        <v>4565</v>
      </c>
      <c r="J471" s="311" t="s">
        <v>4589</v>
      </c>
      <c r="K471" s="300">
        <v>470</v>
      </c>
    </row>
    <row r="472" spans="1:11" ht="144" customHeight="1">
      <c r="A472" s="519" t="s">
        <v>4047</v>
      </c>
      <c r="B472" s="312" t="s">
        <v>1501</v>
      </c>
      <c r="C472" s="312" t="s">
        <v>3083</v>
      </c>
      <c r="D472" s="312" t="s">
        <v>1503</v>
      </c>
      <c r="E472" s="313" t="s">
        <v>1512</v>
      </c>
      <c r="F472" s="311" t="s">
        <v>4130</v>
      </c>
      <c r="G472" s="311" t="s">
        <v>18941</v>
      </c>
      <c r="H472" s="311" t="s">
        <v>18942</v>
      </c>
      <c r="I472" s="311" t="s">
        <v>4565</v>
      </c>
      <c r="J472" s="311" t="s">
        <v>4591</v>
      </c>
      <c r="K472" s="300">
        <v>471</v>
      </c>
    </row>
    <row r="473" spans="1:11" ht="24" customHeight="1">
      <c r="A473" s="314">
        <v>100621</v>
      </c>
      <c r="B473" s="312" t="s">
        <v>367</v>
      </c>
      <c r="C473" s="312" t="s">
        <v>2630</v>
      </c>
      <c r="D473" s="312" t="s">
        <v>1677</v>
      </c>
      <c r="E473" s="313" t="s">
        <v>1507</v>
      </c>
      <c r="F473" s="311" t="s">
        <v>4659</v>
      </c>
      <c r="G473" s="311" t="s">
        <v>11643</v>
      </c>
      <c r="H473" s="311" t="s">
        <v>18943</v>
      </c>
      <c r="I473" s="311" t="s">
        <v>4565</v>
      </c>
      <c r="J473" s="311" t="s">
        <v>4593</v>
      </c>
      <c r="K473" s="300">
        <v>472</v>
      </c>
    </row>
    <row r="474" spans="1:11" ht="60" customHeight="1">
      <c r="A474" s="314">
        <v>110756</v>
      </c>
      <c r="B474" s="312" t="s">
        <v>1508</v>
      </c>
      <c r="C474" s="312" t="s">
        <v>18944</v>
      </c>
      <c r="D474" s="312" t="s">
        <v>18945</v>
      </c>
      <c r="E474" s="313" t="s">
        <v>1507</v>
      </c>
      <c r="F474" s="311" t="s">
        <v>4815</v>
      </c>
      <c r="G474" s="311" t="s">
        <v>18946</v>
      </c>
      <c r="H474" s="311" t="s">
        <v>18947</v>
      </c>
      <c r="I474" s="311" t="s">
        <v>4565</v>
      </c>
      <c r="J474" s="311" t="s">
        <v>4596</v>
      </c>
      <c r="K474" s="300">
        <v>473</v>
      </c>
    </row>
    <row r="475" spans="1:11" ht="36" customHeight="1">
      <c r="A475" s="519" t="s">
        <v>3851</v>
      </c>
      <c r="B475" s="312" t="s">
        <v>1501</v>
      </c>
      <c r="C475" s="312" t="s">
        <v>2562</v>
      </c>
      <c r="D475" s="312" t="s">
        <v>1503</v>
      </c>
      <c r="E475" s="313" t="s">
        <v>1512</v>
      </c>
      <c r="F475" s="311" t="s">
        <v>4666</v>
      </c>
      <c r="G475" s="311" t="s">
        <v>18949</v>
      </c>
      <c r="H475" s="311" t="s">
        <v>18950</v>
      </c>
      <c r="I475" s="311" t="s">
        <v>4565</v>
      </c>
      <c r="J475" s="311" t="s">
        <v>4598</v>
      </c>
      <c r="K475" s="300">
        <v>474</v>
      </c>
    </row>
    <row r="476" spans="1:11" ht="24" customHeight="1">
      <c r="A476" s="314">
        <v>78051</v>
      </c>
      <c r="B476" s="312" t="s">
        <v>1508</v>
      </c>
      <c r="C476" s="312" t="s">
        <v>2945</v>
      </c>
      <c r="D476" s="312" t="s">
        <v>18951</v>
      </c>
      <c r="E476" s="313" t="s">
        <v>1507</v>
      </c>
      <c r="F476" s="311" t="s">
        <v>4654</v>
      </c>
      <c r="G476" s="311" t="s">
        <v>18952</v>
      </c>
      <c r="H476" s="311" t="s">
        <v>18953</v>
      </c>
      <c r="I476" s="311" t="s">
        <v>4565</v>
      </c>
      <c r="J476" s="311" t="s">
        <v>18938</v>
      </c>
      <c r="K476" s="300">
        <v>475</v>
      </c>
    </row>
    <row r="477" spans="1:11" ht="24" customHeight="1">
      <c r="A477" s="314">
        <v>93208</v>
      </c>
      <c r="B477" s="312" t="s">
        <v>367</v>
      </c>
      <c r="C477" s="312" t="s">
        <v>2085</v>
      </c>
      <c r="D477" s="312" t="s">
        <v>1738</v>
      </c>
      <c r="E477" s="313" t="s">
        <v>78</v>
      </c>
      <c r="F477" s="311" t="s">
        <v>4495</v>
      </c>
      <c r="G477" s="311" t="s">
        <v>20932</v>
      </c>
      <c r="H477" s="311" t="s">
        <v>20933</v>
      </c>
      <c r="I477" s="311" t="s">
        <v>4565</v>
      </c>
      <c r="J477" s="311" t="s">
        <v>20934</v>
      </c>
      <c r="K477" s="300">
        <v>476</v>
      </c>
    </row>
    <row r="478" spans="1:11" ht="24" customHeight="1">
      <c r="A478" s="314">
        <v>92986</v>
      </c>
      <c r="B478" s="312" t="s">
        <v>367</v>
      </c>
      <c r="C478" s="312" t="s">
        <v>1683</v>
      </c>
      <c r="D478" s="312" t="s">
        <v>1677</v>
      </c>
      <c r="E478" s="313" t="s">
        <v>1616</v>
      </c>
      <c r="F478" s="311" t="s">
        <v>4669</v>
      </c>
      <c r="G478" s="311" t="s">
        <v>10909</v>
      </c>
      <c r="H478" s="311" t="s">
        <v>18955</v>
      </c>
      <c r="I478" s="311" t="s">
        <v>4565</v>
      </c>
      <c r="J478" s="311" t="s">
        <v>4601</v>
      </c>
      <c r="K478" s="300">
        <v>477</v>
      </c>
    </row>
    <row r="479" spans="1:11" ht="48" customHeight="1">
      <c r="A479" s="314">
        <v>1600990</v>
      </c>
      <c r="B479" s="312" t="s">
        <v>1530</v>
      </c>
      <c r="C479" s="312" t="s">
        <v>1891</v>
      </c>
      <c r="D479" s="312" t="s">
        <v>382</v>
      </c>
      <c r="E479" s="313" t="s">
        <v>75</v>
      </c>
      <c r="F479" s="311" t="s">
        <v>4678</v>
      </c>
      <c r="G479" s="311" t="s">
        <v>18956</v>
      </c>
      <c r="H479" s="311" t="s">
        <v>18957</v>
      </c>
      <c r="I479" s="311" t="s">
        <v>4565</v>
      </c>
      <c r="J479" s="311" t="s">
        <v>4603</v>
      </c>
      <c r="K479" s="300">
        <v>478</v>
      </c>
    </row>
    <row r="480" spans="1:11" ht="60" customHeight="1">
      <c r="A480" s="519" t="s">
        <v>3760</v>
      </c>
      <c r="B480" s="312" t="s">
        <v>1501</v>
      </c>
      <c r="C480" s="312" t="s">
        <v>2428</v>
      </c>
      <c r="D480" s="312" t="s">
        <v>1503</v>
      </c>
      <c r="E480" s="313" t="s">
        <v>1512</v>
      </c>
      <c r="F480" s="311" t="s">
        <v>4106</v>
      </c>
      <c r="G480" s="311" t="s">
        <v>18958</v>
      </c>
      <c r="H480" s="311" t="s">
        <v>18959</v>
      </c>
      <c r="I480" s="311" t="s">
        <v>4565</v>
      </c>
      <c r="J480" s="311" t="s">
        <v>18948</v>
      </c>
      <c r="K480" s="300">
        <v>479</v>
      </c>
    </row>
    <row r="481" spans="1:11" ht="36" customHeight="1">
      <c r="A481" s="519" t="s">
        <v>3362</v>
      </c>
      <c r="B481" s="312" t="s">
        <v>1501</v>
      </c>
      <c r="C481" s="312" t="s">
        <v>1875</v>
      </c>
      <c r="D481" s="312" t="s">
        <v>1503</v>
      </c>
      <c r="E481" s="313" t="s">
        <v>1512</v>
      </c>
      <c r="F481" s="311" t="s">
        <v>4106</v>
      </c>
      <c r="G481" s="311" t="s">
        <v>18960</v>
      </c>
      <c r="H481" s="311" t="s">
        <v>18961</v>
      </c>
      <c r="I481" s="311" t="s">
        <v>4565</v>
      </c>
      <c r="J481" s="311" t="s">
        <v>4605</v>
      </c>
      <c r="K481" s="300">
        <v>480</v>
      </c>
    </row>
    <row r="482" spans="1:11" ht="24" customHeight="1">
      <c r="A482" s="519" t="s">
        <v>3780</v>
      </c>
      <c r="B482" s="312" t="s">
        <v>1501</v>
      </c>
      <c r="C482" s="312" t="s">
        <v>2470</v>
      </c>
      <c r="D482" s="312" t="s">
        <v>1503</v>
      </c>
      <c r="E482" s="313" t="s">
        <v>1512</v>
      </c>
      <c r="F482" s="311" t="s">
        <v>4106</v>
      </c>
      <c r="G482" s="311" t="s">
        <v>18962</v>
      </c>
      <c r="H482" s="311" t="s">
        <v>18963</v>
      </c>
      <c r="I482" s="311" t="s">
        <v>4565</v>
      </c>
      <c r="J482" s="311" t="s">
        <v>4607</v>
      </c>
      <c r="K482" s="300">
        <v>481</v>
      </c>
    </row>
    <row r="483" spans="1:11" ht="24" customHeight="1">
      <c r="A483" s="519" t="s">
        <v>5676</v>
      </c>
      <c r="B483" s="312" t="s">
        <v>1501</v>
      </c>
      <c r="C483" s="312" t="s">
        <v>2761</v>
      </c>
      <c r="D483" s="312" t="s">
        <v>1503</v>
      </c>
      <c r="E483" s="313" t="s">
        <v>1704</v>
      </c>
      <c r="F483" s="311" t="s">
        <v>4092</v>
      </c>
      <c r="G483" s="311" t="s">
        <v>4710</v>
      </c>
      <c r="H483" s="311" t="s">
        <v>4710</v>
      </c>
      <c r="I483" s="311" t="s">
        <v>4565</v>
      </c>
      <c r="J483" s="311" t="s">
        <v>20935</v>
      </c>
      <c r="K483" s="300">
        <v>482</v>
      </c>
    </row>
    <row r="484" spans="1:11" ht="24" customHeight="1">
      <c r="A484" s="519" t="s">
        <v>3976</v>
      </c>
      <c r="B484" s="312" t="s">
        <v>1501</v>
      </c>
      <c r="C484" s="312" t="s">
        <v>2966</v>
      </c>
      <c r="D484" s="312" t="s">
        <v>1503</v>
      </c>
      <c r="E484" s="313" t="s">
        <v>1512</v>
      </c>
      <c r="F484" s="311" t="s">
        <v>4106</v>
      </c>
      <c r="G484" s="311" t="s">
        <v>18786</v>
      </c>
      <c r="H484" s="311" t="s">
        <v>18964</v>
      </c>
      <c r="I484" s="311" t="s">
        <v>4565</v>
      </c>
      <c r="J484" s="311" t="s">
        <v>4609</v>
      </c>
      <c r="K484" s="300">
        <v>483</v>
      </c>
    </row>
    <row r="485" spans="1:11" ht="24" customHeight="1">
      <c r="A485" s="519" t="s">
        <v>3827</v>
      </c>
      <c r="B485" s="312" t="s">
        <v>1501</v>
      </c>
      <c r="C485" s="312" t="s">
        <v>2535</v>
      </c>
      <c r="D485" s="312" t="s">
        <v>1503</v>
      </c>
      <c r="E485" s="313" t="s">
        <v>1512</v>
      </c>
      <c r="F485" s="311" t="s">
        <v>4106</v>
      </c>
      <c r="G485" s="311" t="s">
        <v>18965</v>
      </c>
      <c r="H485" s="311" t="s">
        <v>18966</v>
      </c>
      <c r="I485" s="311" t="s">
        <v>4565</v>
      </c>
      <c r="J485" s="311" t="s">
        <v>18954</v>
      </c>
      <c r="K485" s="300">
        <v>484</v>
      </c>
    </row>
    <row r="486" spans="1:11" ht="24" customHeight="1">
      <c r="A486" s="519" t="s">
        <v>3959</v>
      </c>
      <c r="B486" s="312" t="s">
        <v>1501</v>
      </c>
      <c r="C486" s="312" t="s">
        <v>2949</v>
      </c>
      <c r="D486" s="312" t="s">
        <v>1503</v>
      </c>
      <c r="E486" s="313" t="s">
        <v>1512</v>
      </c>
      <c r="F486" s="311" t="s">
        <v>4444</v>
      </c>
      <c r="G486" s="311" t="s">
        <v>18967</v>
      </c>
      <c r="H486" s="311" t="s">
        <v>18968</v>
      </c>
      <c r="I486" s="311" t="s">
        <v>4565</v>
      </c>
      <c r="J486" s="311" t="s">
        <v>4610</v>
      </c>
      <c r="K486" s="300">
        <v>485</v>
      </c>
    </row>
    <row r="487" spans="1:11" ht="48" customHeight="1">
      <c r="A487" s="314">
        <v>90087</v>
      </c>
      <c r="B487" s="312" t="s">
        <v>367</v>
      </c>
      <c r="C487" s="312" t="s">
        <v>2042</v>
      </c>
      <c r="D487" s="312" t="s">
        <v>1629</v>
      </c>
      <c r="E487" s="313" t="s">
        <v>75</v>
      </c>
      <c r="F487" s="311" t="s">
        <v>4680</v>
      </c>
      <c r="G487" s="311" t="s">
        <v>15228</v>
      </c>
      <c r="H487" s="311" t="s">
        <v>18969</v>
      </c>
      <c r="I487" s="311" t="s">
        <v>4565</v>
      </c>
      <c r="J487" s="311" t="s">
        <v>4611</v>
      </c>
      <c r="K487" s="300">
        <v>486</v>
      </c>
    </row>
    <row r="488" spans="1:11" ht="24" customHeight="1">
      <c r="A488" s="314">
        <v>100952</v>
      </c>
      <c r="B488" s="312" t="s">
        <v>367</v>
      </c>
      <c r="C488" s="312" t="s">
        <v>17351</v>
      </c>
      <c r="D488" s="312" t="s">
        <v>3047</v>
      </c>
      <c r="E488" s="313" t="s">
        <v>15400</v>
      </c>
      <c r="F488" s="311" t="s">
        <v>18970</v>
      </c>
      <c r="G488" s="311" t="s">
        <v>17342</v>
      </c>
      <c r="H488" s="311" t="s">
        <v>18971</v>
      </c>
      <c r="I488" s="311" t="s">
        <v>4565</v>
      </c>
      <c r="J488" s="311" t="s">
        <v>4613</v>
      </c>
      <c r="K488" s="300">
        <v>487</v>
      </c>
    </row>
    <row r="489" spans="1:11" ht="24" customHeight="1">
      <c r="A489" s="519" t="s">
        <v>3934</v>
      </c>
      <c r="B489" s="312" t="s">
        <v>1501</v>
      </c>
      <c r="C489" s="312" t="s">
        <v>2927</v>
      </c>
      <c r="D489" s="312" t="s">
        <v>1503</v>
      </c>
      <c r="E489" s="313" t="s">
        <v>1616</v>
      </c>
      <c r="F489" s="311" t="s">
        <v>4683</v>
      </c>
      <c r="G489" s="311" t="s">
        <v>18972</v>
      </c>
      <c r="H489" s="311" t="s">
        <v>18973</v>
      </c>
      <c r="I489" s="311" t="s">
        <v>4565</v>
      </c>
      <c r="J489" s="311" t="s">
        <v>4614</v>
      </c>
      <c r="K489" s="300">
        <v>488</v>
      </c>
    </row>
    <row r="490" spans="1:11" ht="36" customHeight="1">
      <c r="A490" s="314">
        <v>102363</v>
      </c>
      <c r="B490" s="312" t="s">
        <v>367</v>
      </c>
      <c r="C490" s="312" t="s">
        <v>1536</v>
      </c>
      <c r="D490" s="312" t="s">
        <v>1537</v>
      </c>
      <c r="E490" s="313" t="s">
        <v>78</v>
      </c>
      <c r="F490" s="311" t="s">
        <v>20936</v>
      </c>
      <c r="G490" s="311" t="s">
        <v>20937</v>
      </c>
      <c r="H490" s="311" t="s">
        <v>20938</v>
      </c>
      <c r="I490" s="311" t="s">
        <v>4565</v>
      </c>
      <c r="J490" s="311" t="s">
        <v>4615</v>
      </c>
      <c r="K490" s="300">
        <v>489</v>
      </c>
    </row>
    <row r="491" spans="1:11" ht="24" customHeight="1">
      <c r="A491" s="314">
        <v>89511</v>
      </c>
      <c r="B491" s="312" t="s">
        <v>367</v>
      </c>
      <c r="C491" s="312" t="s">
        <v>3102</v>
      </c>
      <c r="D491" s="312" t="s">
        <v>1521</v>
      </c>
      <c r="E491" s="313" t="s">
        <v>1616</v>
      </c>
      <c r="F491" s="311" t="s">
        <v>4687</v>
      </c>
      <c r="G491" s="311" t="s">
        <v>11950</v>
      </c>
      <c r="H491" s="311" t="s">
        <v>18974</v>
      </c>
      <c r="I491" s="311" t="s">
        <v>4565</v>
      </c>
      <c r="J491" s="311" t="s">
        <v>4616</v>
      </c>
      <c r="K491" s="300">
        <v>490</v>
      </c>
    </row>
    <row r="492" spans="1:11" ht="24" customHeight="1">
      <c r="A492" s="519" t="s">
        <v>5677</v>
      </c>
      <c r="B492" s="312" t="s">
        <v>1501</v>
      </c>
      <c r="C492" s="312" t="s">
        <v>2828</v>
      </c>
      <c r="D492" s="312" t="s">
        <v>1503</v>
      </c>
      <c r="E492" s="313" t="s">
        <v>1704</v>
      </c>
      <c r="F492" s="311" t="s">
        <v>4092</v>
      </c>
      <c r="G492" s="311" t="s">
        <v>4731</v>
      </c>
      <c r="H492" s="311" t="s">
        <v>4731</v>
      </c>
      <c r="I492" s="311" t="s">
        <v>4565</v>
      </c>
      <c r="J492" s="311" t="s">
        <v>4618</v>
      </c>
      <c r="K492" s="300">
        <v>491</v>
      </c>
    </row>
    <row r="493" spans="1:11" ht="24" customHeight="1">
      <c r="A493" s="519" t="s">
        <v>20433</v>
      </c>
      <c r="B493" s="312" t="s">
        <v>1501</v>
      </c>
      <c r="C493" s="312" t="s">
        <v>18975</v>
      </c>
      <c r="D493" s="312" t="s">
        <v>1620</v>
      </c>
      <c r="E493" s="313" t="s">
        <v>18258</v>
      </c>
      <c r="F493" s="311" t="s">
        <v>18976</v>
      </c>
      <c r="G493" s="311" t="s">
        <v>10767</v>
      </c>
      <c r="H493" s="311" t="s">
        <v>18977</v>
      </c>
      <c r="I493" s="311" t="s">
        <v>4565</v>
      </c>
      <c r="J493" s="311" t="s">
        <v>4619</v>
      </c>
      <c r="K493" s="300">
        <v>492</v>
      </c>
    </row>
    <row r="494" spans="1:11" ht="48" customHeight="1">
      <c r="A494" s="519" t="s">
        <v>3161</v>
      </c>
      <c r="B494" s="312" t="s">
        <v>1501</v>
      </c>
      <c r="C494" s="312" t="s">
        <v>1551</v>
      </c>
      <c r="D494" s="312" t="s">
        <v>1503</v>
      </c>
      <c r="E494" s="313" t="s">
        <v>1512</v>
      </c>
      <c r="F494" s="311" t="s">
        <v>4106</v>
      </c>
      <c r="G494" s="311" t="s">
        <v>18978</v>
      </c>
      <c r="H494" s="311" t="s">
        <v>18979</v>
      </c>
      <c r="I494" s="311" t="s">
        <v>4565</v>
      </c>
      <c r="J494" s="311" t="s">
        <v>4621</v>
      </c>
      <c r="K494" s="300">
        <v>493</v>
      </c>
    </row>
    <row r="495" spans="1:11" ht="36" customHeight="1">
      <c r="A495" s="519" t="s">
        <v>3165</v>
      </c>
      <c r="B495" s="312" t="s">
        <v>1501</v>
      </c>
      <c r="C495" s="312" t="s">
        <v>1555</v>
      </c>
      <c r="D495" s="312" t="s">
        <v>1503</v>
      </c>
      <c r="E495" s="313" t="s">
        <v>78</v>
      </c>
      <c r="F495" s="311" t="s">
        <v>4696</v>
      </c>
      <c r="G495" s="311" t="s">
        <v>17675</v>
      </c>
      <c r="H495" s="311" t="s">
        <v>18980</v>
      </c>
      <c r="I495" s="311" t="s">
        <v>4565</v>
      </c>
      <c r="J495" s="311" t="s">
        <v>4623</v>
      </c>
      <c r="K495" s="300">
        <v>494</v>
      </c>
    </row>
    <row r="496" spans="1:11" ht="36" customHeight="1">
      <c r="A496" s="519" t="s">
        <v>4057</v>
      </c>
      <c r="B496" s="312" t="s">
        <v>1501</v>
      </c>
      <c r="C496" s="312" t="s">
        <v>3093</v>
      </c>
      <c r="D496" s="312" t="s">
        <v>1503</v>
      </c>
      <c r="E496" s="313" t="s">
        <v>80</v>
      </c>
      <c r="F496" s="311" t="s">
        <v>4698</v>
      </c>
      <c r="G496" s="311" t="s">
        <v>18981</v>
      </c>
      <c r="H496" s="311" t="s">
        <v>18982</v>
      </c>
      <c r="I496" s="311" t="s">
        <v>4565</v>
      </c>
      <c r="J496" s="311" t="s">
        <v>20939</v>
      </c>
      <c r="K496" s="300">
        <v>495</v>
      </c>
    </row>
    <row r="497" spans="1:11" ht="24" customHeight="1">
      <c r="A497" s="519" t="s">
        <v>5678</v>
      </c>
      <c r="B497" s="312" t="s">
        <v>1501</v>
      </c>
      <c r="C497" s="312" t="s">
        <v>2645</v>
      </c>
      <c r="D497" s="312" t="s">
        <v>1503</v>
      </c>
      <c r="E497" s="313" t="s">
        <v>1704</v>
      </c>
      <c r="F497" s="311" t="s">
        <v>4092</v>
      </c>
      <c r="G497" s="311" t="s">
        <v>4737</v>
      </c>
      <c r="H497" s="311" t="s">
        <v>4737</v>
      </c>
      <c r="I497" s="311" t="s">
        <v>4565</v>
      </c>
      <c r="J497" s="311" t="s">
        <v>4528</v>
      </c>
      <c r="K497" s="300">
        <v>496</v>
      </c>
    </row>
    <row r="498" spans="1:11" ht="108" customHeight="1">
      <c r="A498" s="519" t="s">
        <v>3616</v>
      </c>
      <c r="B498" s="312" t="s">
        <v>1501</v>
      </c>
      <c r="C498" s="312" t="s">
        <v>2211</v>
      </c>
      <c r="D498" s="312" t="s">
        <v>1503</v>
      </c>
      <c r="E498" s="313" t="s">
        <v>1507</v>
      </c>
      <c r="F498" s="311" t="s">
        <v>4494</v>
      </c>
      <c r="G498" s="311" t="s">
        <v>18983</v>
      </c>
      <c r="H498" s="311" t="s">
        <v>18984</v>
      </c>
      <c r="I498" s="311" t="s">
        <v>4565</v>
      </c>
      <c r="J498" s="311" t="s">
        <v>4627</v>
      </c>
      <c r="K498" s="300">
        <v>497</v>
      </c>
    </row>
    <row r="499" spans="1:11" ht="24" customHeight="1">
      <c r="A499" s="519" t="s">
        <v>3348</v>
      </c>
      <c r="B499" s="312" t="s">
        <v>1501</v>
      </c>
      <c r="C499" s="312" t="s">
        <v>1834</v>
      </c>
      <c r="D499" s="312" t="s">
        <v>1503</v>
      </c>
      <c r="E499" s="313" t="s">
        <v>1507</v>
      </c>
      <c r="F499" s="311" t="s">
        <v>4095</v>
      </c>
      <c r="G499" s="311" t="s">
        <v>18986</v>
      </c>
      <c r="H499" s="311" t="s">
        <v>18987</v>
      </c>
      <c r="I499" s="311" t="s">
        <v>4565</v>
      </c>
      <c r="J499" s="311" t="s">
        <v>4629</v>
      </c>
      <c r="K499" s="300">
        <v>498</v>
      </c>
    </row>
    <row r="500" spans="1:11" ht="36" customHeight="1">
      <c r="A500" s="519" t="s">
        <v>5679</v>
      </c>
      <c r="B500" s="312" t="s">
        <v>1501</v>
      </c>
      <c r="C500" s="312" t="s">
        <v>2763</v>
      </c>
      <c r="D500" s="312" t="s">
        <v>1503</v>
      </c>
      <c r="E500" s="313" t="s">
        <v>1704</v>
      </c>
      <c r="F500" s="311" t="s">
        <v>4092</v>
      </c>
      <c r="G500" s="311" t="s">
        <v>4743</v>
      </c>
      <c r="H500" s="311" t="s">
        <v>4743</v>
      </c>
      <c r="I500" s="311" t="s">
        <v>4565</v>
      </c>
      <c r="J500" s="311" t="s">
        <v>4631</v>
      </c>
      <c r="K500" s="300">
        <v>499</v>
      </c>
    </row>
    <row r="501" spans="1:11" ht="24" customHeight="1">
      <c r="A501" s="519" t="s">
        <v>3542</v>
      </c>
      <c r="B501" s="312" t="s">
        <v>1501</v>
      </c>
      <c r="C501" s="312" t="s">
        <v>2139</v>
      </c>
      <c r="D501" s="312" t="s">
        <v>1503</v>
      </c>
      <c r="E501" s="313" t="s">
        <v>1507</v>
      </c>
      <c r="F501" s="311" t="s">
        <v>4130</v>
      </c>
      <c r="G501" s="311" t="s">
        <v>18988</v>
      </c>
      <c r="H501" s="311" t="s">
        <v>18989</v>
      </c>
      <c r="I501" s="311" t="s">
        <v>4565</v>
      </c>
      <c r="J501" s="311" t="s">
        <v>4632</v>
      </c>
      <c r="K501" s="300">
        <v>500</v>
      </c>
    </row>
    <row r="502" spans="1:11" ht="36" customHeight="1">
      <c r="A502" s="519" t="s">
        <v>5680</v>
      </c>
      <c r="B502" s="312" t="s">
        <v>1501</v>
      </c>
      <c r="C502" s="312" t="s">
        <v>2792</v>
      </c>
      <c r="D502" s="312" t="s">
        <v>1503</v>
      </c>
      <c r="E502" s="313" t="s">
        <v>1704</v>
      </c>
      <c r="F502" s="311" t="s">
        <v>4092</v>
      </c>
      <c r="G502" s="311" t="s">
        <v>4749</v>
      </c>
      <c r="H502" s="311" t="s">
        <v>4749</v>
      </c>
      <c r="I502" s="311" t="s">
        <v>4565</v>
      </c>
      <c r="J502" s="311" t="s">
        <v>4633</v>
      </c>
      <c r="K502" s="300">
        <v>501</v>
      </c>
    </row>
    <row r="503" spans="1:11" ht="24" customHeight="1">
      <c r="A503" s="519" t="s">
        <v>3302</v>
      </c>
      <c r="B503" s="312" t="s">
        <v>1501</v>
      </c>
      <c r="C503" s="312" t="s">
        <v>1781</v>
      </c>
      <c r="D503" s="312" t="s">
        <v>1503</v>
      </c>
      <c r="E503" s="313" t="s">
        <v>1507</v>
      </c>
      <c r="F503" s="311" t="s">
        <v>4095</v>
      </c>
      <c r="G503" s="311" t="s">
        <v>18990</v>
      </c>
      <c r="H503" s="311" t="s">
        <v>18991</v>
      </c>
      <c r="I503" s="311" t="s">
        <v>4565</v>
      </c>
      <c r="J503" s="311" t="s">
        <v>4635</v>
      </c>
      <c r="K503" s="300">
        <v>502</v>
      </c>
    </row>
    <row r="504" spans="1:11" ht="24" customHeight="1">
      <c r="A504" s="519" t="s">
        <v>3505</v>
      </c>
      <c r="B504" s="312" t="s">
        <v>1501</v>
      </c>
      <c r="C504" s="312" t="s">
        <v>2084</v>
      </c>
      <c r="D504" s="312" t="s">
        <v>1503</v>
      </c>
      <c r="E504" s="313" t="s">
        <v>1512</v>
      </c>
      <c r="F504" s="311" t="s">
        <v>4690</v>
      </c>
      <c r="G504" s="311" t="s">
        <v>16290</v>
      </c>
      <c r="H504" s="311" t="s">
        <v>18992</v>
      </c>
      <c r="I504" s="311" t="s">
        <v>4565</v>
      </c>
      <c r="J504" s="311" t="s">
        <v>18985</v>
      </c>
      <c r="K504" s="300">
        <v>503</v>
      </c>
    </row>
    <row r="505" spans="1:11" ht="96" customHeight="1">
      <c r="A505" s="519" t="s">
        <v>3506</v>
      </c>
      <c r="B505" s="312" t="s">
        <v>1501</v>
      </c>
      <c r="C505" s="312" t="s">
        <v>2084</v>
      </c>
      <c r="D505" s="312" t="s">
        <v>1503</v>
      </c>
      <c r="E505" s="313" t="s">
        <v>1512</v>
      </c>
      <c r="F505" s="311" t="s">
        <v>4690</v>
      </c>
      <c r="G505" s="311" t="s">
        <v>16290</v>
      </c>
      <c r="H505" s="311" t="s">
        <v>18992</v>
      </c>
      <c r="I505" s="311" t="s">
        <v>4565</v>
      </c>
      <c r="J505" s="311" t="s">
        <v>4637</v>
      </c>
      <c r="K505" s="300">
        <v>504</v>
      </c>
    </row>
    <row r="506" spans="1:11" ht="24" customHeight="1">
      <c r="A506" s="519" t="s">
        <v>5681</v>
      </c>
      <c r="B506" s="312" t="s">
        <v>1501</v>
      </c>
      <c r="C506" s="312" t="s">
        <v>2867</v>
      </c>
      <c r="D506" s="312" t="s">
        <v>1503</v>
      </c>
      <c r="E506" s="313" t="s">
        <v>1704</v>
      </c>
      <c r="F506" s="311" t="s">
        <v>4092</v>
      </c>
      <c r="G506" s="311" t="s">
        <v>4756</v>
      </c>
      <c r="H506" s="311" t="s">
        <v>4756</v>
      </c>
      <c r="I506" s="311" t="s">
        <v>4565</v>
      </c>
      <c r="J506" s="311" t="s">
        <v>4638</v>
      </c>
      <c r="K506" s="300">
        <v>505</v>
      </c>
    </row>
    <row r="507" spans="1:11" ht="60" customHeight="1">
      <c r="A507" s="314">
        <v>13</v>
      </c>
      <c r="B507" s="312" t="s">
        <v>1508</v>
      </c>
      <c r="C507" s="312" t="s">
        <v>18993</v>
      </c>
      <c r="D507" s="312" t="s">
        <v>18994</v>
      </c>
      <c r="E507" s="313" t="s">
        <v>1616</v>
      </c>
      <c r="F507" s="311" t="s">
        <v>4778</v>
      </c>
      <c r="G507" s="311" t="s">
        <v>18995</v>
      </c>
      <c r="H507" s="311" t="s">
        <v>18996</v>
      </c>
      <c r="I507" s="311" t="s">
        <v>4565</v>
      </c>
      <c r="J507" s="311" t="s">
        <v>4639</v>
      </c>
      <c r="K507" s="300">
        <v>506</v>
      </c>
    </row>
    <row r="508" spans="1:11" ht="48" customHeight="1">
      <c r="A508" s="314">
        <v>5213570</v>
      </c>
      <c r="B508" s="312" t="s">
        <v>1530</v>
      </c>
      <c r="C508" s="312" t="s">
        <v>2607</v>
      </c>
      <c r="D508" s="312" t="s">
        <v>382</v>
      </c>
      <c r="E508" s="313" t="s">
        <v>78</v>
      </c>
      <c r="F508" s="311" t="s">
        <v>4739</v>
      </c>
      <c r="G508" s="311" t="s">
        <v>18997</v>
      </c>
      <c r="H508" s="311" t="s">
        <v>18998</v>
      </c>
      <c r="I508" s="311" t="s">
        <v>4565</v>
      </c>
      <c r="J508" s="311" t="s">
        <v>4641</v>
      </c>
      <c r="K508" s="300">
        <v>507</v>
      </c>
    </row>
    <row r="509" spans="1:11" ht="36" customHeight="1">
      <c r="A509" s="519" t="s">
        <v>3983</v>
      </c>
      <c r="B509" s="312" t="s">
        <v>1501</v>
      </c>
      <c r="C509" s="312" t="s">
        <v>2985</v>
      </c>
      <c r="D509" s="312" t="s">
        <v>1503</v>
      </c>
      <c r="E509" s="313" t="s">
        <v>1512</v>
      </c>
      <c r="F509" s="311" t="s">
        <v>4106</v>
      </c>
      <c r="G509" s="311" t="s">
        <v>18999</v>
      </c>
      <c r="H509" s="311" t="s">
        <v>19000</v>
      </c>
      <c r="I509" s="311" t="s">
        <v>4565</v>
      </c>
      <c r="J509" s="311" t="s">
        <v>4643</v>
      </c>
      <c r="K509" s="300">
        <v>508</v>
      </c>
    </row>
    <row r="510" spans="1:11" ht="24" customHeight="1">
      <c r="A510" s="314">
        <v>10</v>
      </c>
      <c r="B510" s="312" t="s">
        <v>1508</v>
      </c>
      <c r="C510" s="312" t="s">
        <v>19001</v>
      </c>
      <c r="D510" s="312" t="s">
        <v>18994</v>
      </c>
      <c r="E510" s="313" t="s">
        <v>1616</v>
      </c>
      <c r="F510" s="311" t="s">
        <v>4788</v>
      </c>
      <c r="G510" s="311" t="s">
        <v>18683</v>
      </c>
      <c r="H510" s="311" t="s">
        <v>19002</v>
      </c>
      <c r="I510" s="311" t="s">
        <v>4565</v>
      </c>
      <c r="J510" s="311" t="s">
        <v>4644</v>
      </c>
      <c r="K510" s="300">
        <v>509</v>
      </c>
    </row>
    <row r="511" spans="1:11" ht="24" customHeight="1">
      <c r="A511" s="519" t="s">
        <v>3835</v>
      </c>
      <c r="B511" s="312" t="s">
        <v>1501</v>
      </c>
      <c r="C511" s="312" t="s">
        <v>2543</v>
      </c>
      <c r="D511" s="312" t="s">
        <v>1503</v>
      </c>
      <c r="E511" s="313" t="s">
        <v>1512</v>
      </c>
      <c r="F511" s="311" t="s">
        <v>4095</v>
      </c>
      <c r="G511" s="311" t="s">
        <v>19004</v>
      </c>
      <c r="H511" s="311" t="s">
        <v>19005</v>
      </c>
      <c r="I511" s="311" t="s">
        <v>4565</v>
      </c>
      <c r="J511" s="311" t="s">
        <v>4644</v>
      </c>
      <c r="K511" s="300">
        <v>510</v>
      </c>
    </row>
    <row r="512" spans="1:11" ht="36" customHeight="1">
      <c r="A512" s="519" t="s">
        <v>3877</v>
      </c>
      <c r="B512" s="312" t="s">
        <v>1501</v>
      </c>
      <c r="C512" s="312" t="s">
        <v>2600</v>
      </c>
      <c r="D512" s="312" t="s">
        <v>1503</v>
      </c>
      <c r="E512" s="313" t="s">
        <v>78</v>
      </c>
      <c r="F512" s="311" t="s">
        <v>4713</v>
      </c>
      <c r="G512" s="311" t="s">
        <v>18832</v>
      </c>
      <c r="H512" s="311" t="s">
        <v>19006</v>
      </c>
      <c r="I512" s="311" t="s">
        <v>4565</v>
      </c>
      <c r="J512" s="311" t="s">
        <v>4646</v>
      </c>
      <c r="K512" s="300">
        <v>511</v>
      </c>
    </row>
    <row r="513" spans="1:11" ht="36" customHeight="1">
      <c r="A513" s="519" t="s">
        <v>3287</v>
      </c>
      <c r="B513" s="312" t="s">
        <v>1501</v>
      </c>
      <c r="C513" s="312" t="s">
        <v>1767</v>
      </c>
      <c r="D513" s="312" t="s">
        <v>1503</v>
      </c>
      <c r="E513" s="313" t="s">
        <v>78</v>
      </c>
      <c r="F513" s="311" t="s">
        <v>4714</v>
      </c>
      <c r="G513" s="311" t="s">
        <v>19007</v>
      </c>
      <c r="H513" s="311" t="s">
        <v>19008</v>
      </c>
      <c r="I513" s="311" t="s">
        <v>4565</v>
      </c>
      <c r="J513" s="311" t="s">
        <v>4649</v>
      </c>
      <c r="K513" s="300">
        <v>512</v>
      </c>
    </row>
    <row r="514" spans="1:11" ht="24" customHeight="1">
      <c r="A514" s="519" t="s">
        <v>4033</v>
      </c>
      <c r="B514" s="312" t="s">
        <v>1501</v>
      </c>
      <c r="C514" s="312" t="s">
        <v>3069</v>
      </c>
      <c r="D514" s="312" t="s">
        <v>1503</v>
      </c>
      <c r="E514" s="313" t="s">
        <v>1504</v>
      </c>
      <c r="F514" s="311" t="s">
        <v>4092</v>
      </c>
      <c r="G514" s="311" t="s">
        <v>18817</v>
      </c>
      <c r="H514" s="311" t="s">
        <v>18817</v>
      </c>
      <c r="I514" s="311" t="s">
        <v>4565</v>
      </c>
      <c r="J514" s="311" t="s">
        <v>4650</v>
      </c>
      <c r="K514" s="300">
        <v>513</v>
      </c>
    </row>
    <row r="515" spans="1:11" ht="24" customHeight="1">
      <c r="A515" s="519" t="s">
        <v>3592</v>
      </c>
      <c r="B515" s="312" t="s">
        <v>1501</v>
      </c>
      <c r="C515" s="312" t="s">
        <v>2190</v>
      </c>
      <c r="D515" s="312" t="s">
        <v>1503</v>
      </c>
      <c r="E515" s="313" t="s">
        <v>1512</v>
      </c>
      <c r="F515" s="311" t="s">
        <v>5267</v>
      </c>
      <c r="G515" s="311" t="s">
        <v>19009</v>
      </c>
      <c r="H515" s="311" t="s">
        <v>19010</v>
      </c>
      <c r="I515" s="311" t="s">
        <v>4565</v>
      </c>
      <c r="J515" s="311" t="s">
        <v>4651</v>
      </c>
      <c r="K515" s="300">
        <v>514</v>
      </c>
    </row>
    <row r="516" spans="1:11" ht="24" customHeight="1">
      <c r="A516" s="519" t="s">
        <v>5682</v>
      </c>
      <c r="B516" s="312" t="s">
        <v>1501</v>
      </c>
      <c r="C516" s="312" t="s">
        <v>2765</v>
      </c>
      <c r="D516" s="312" t="s">
        <v>1503</v>
      </c>
      <c r="E516" s="313" t="s">
        <v>1704</v>
      </c>
      <c r="F516" s="311" t="s">
        <v>4092</v>
      </c>
      <c r="G516" s="311" t="s">
        <v>4771</v>
      </c>
      <c r="H516" s="311" t="s">
        <v>4771</v>
      </c>
      <c r="I516" s="311" t="s">
        <v>4565</v>
      </c>
      <c r="J516" s="311" t="s">
        <v>4653</v>
      </c>
      <c r="K516" s="300">
        <v>515</v>
      </c>
    </row>
    <row r="517" spans="1:11" ht="24" customHeight="1">
      <c r="A517" s="519" t="s">
        <v>5683</v>
      </c>
      <c r="B517" s="312" t="s">
        <v>1501</v>
      </c>
      <c r="C517" s="312" t="s">
        <v>2764</v>
      </c>
      <c r="D517" s="312" t="s">
        <v>1503</v>
      </c>
      <c r="E517" s="313" t="s">
        <v>1704</v>
      </c>
      <c r="F517" s="311" t="s">
        <v>4092</v>
      </c>
      <c r="G517" s="311" t="s">
        <v>4771</v>
      </c>
      <c r="H517" s="311" t="s">
        <v>4771</v>
      </c>
      <c r="I517" s="311" t="s">
        <v>4565</v>
      </c>
      <c r="J517" s="311" t="s">
        <v>19003</v>
      </c>
      <c r="K517" s="300">
        <v>516</v>
      </c>
    </row>
    <row r="518" spans="1:11" ht="24" customHeight="1">
      <c r="A518" s="519" t="s">
        <v>3342</v>
      </c>
      <c r="B518" s="312" t="s">
        <v>1501</v>
      </c>
      <c r="C518" s="312" t="s">
        <v>1826</v>
      </c>
      <c r="D518" s="312" t="s">
        <v>1503</v>
      </c>
      <c r="E518" s="313" t="s">
        <v>1704</v>
      </c>
      <c r="F518" s="311" t="s">
        <v>4663</v>
      </c>
      <c r="G518" s="311" t="s">
        <v>19011</v>
      </c>
      <c r="H518" s="311" t="s">
        <v>19012</v>
      </c>
      <c r="I518" s="311" t="s">
        <v>4565</v>
      </c>
      <c r="J518" s="311" t="s">
        <v>4656</v>
      </c>
      <c r="K518" s="300">
        <v>517</v>
      </c>
    </row>
    <row r="519" spans="1:11" ht="36" customHeight="1">
      <c r="A519" s="519" t="s">
        <v>3619</v>
      </c>
      <c r="B519" s="312" t="s">
        <v>1501</v>
      </c>
      <c r="C519" s="312" t="s">
        <v>2214</v>
      </c>
      <c r="D519" s="312" t="s">
        <v>1503</v>
      </c>
      <c r="E519" s="313" t="s">
        <v>1512</v>
      </c>
      <c r="F519" s="311" t="s">
        <v>4092</v>
      </c>
      <c r="G519" s="311" t="s">
        <v>19013</v>
      </c>
      <c r="H519" s="311" t="s">
        <v>19013</v>
      </c>
      <c r="I519" s="311" t="s">
        <v>4565</v>
      </c>
      <c r="J519" s="311" t="s">
        <v>4658</v>
      </c>
      <c r="K519" s="300">
        <v>518</v>
      </c>
    </row>
    <row r="520" spans="1:11" ht="24" customHeight="1">
      <c r="A520" s="519" t="s">
        <v>5684</v>
      </c>
      <c r="B520" s="312" t="s">
        <v>1501</v>
      </c>
      <c r="C520" s="312" t="s">
        <v>2856</v>
      </c>
      <c r="D520" s="312" t="s">
        <v>1503</v>
      </c>
      <c r="E520" s="313" t="s">
        <v>1704</v>
      </c>
      <c r="F520" s="311" t="s">
        <v>4092</v>
      </c>
      <c r="G520" s="311" t="s">
        <v>4776</v>
      </c>
      <c r="H520" s="311" t="s">
        <v>4776</v>
      </c>
      <c r="I520" s="311" t="s">
        <v>4565</v>
      </c>
      <c r="J520" s="311" t="s">
        <v>4558</v>
      </c>
      <c r="K520" s="300">
        <v>519</v>
      </c>
    </row>
    <row r="521" spans="1:11" ht="36" customHeight="1">
      <c r="A521" s="519" t="s">
        <v>5685</v>
      </c>
      <c r="B521" s="312" t="s">
        <v>1501</v>
      </c>
      <c r="C521" s="312" t="s">
        <v>2078</v>
      </c>
      <c r="D521" s="312" t="s">
        <v>1503</v>
      </c>
      <c r="E521" s="313" t="s">
        <v>1704</v>
      </c>
      <c r="F521" s="311" t="s">
        <v>4092</v>
      </c>
      <c r="G521" s="311" t="s">
        <v>4781</v>
      </c>
      <c r="H521" s="311" t="s">
        <v>4781</v>
      </c>
      <c r="I521" s="311" t="s">
        <v>4565</v>
      </c>
      <c r="J521" s="311" t="s">
        <v>4660</v>
      </c>
      <c r="K521" s="300">
        <v>520</v>
      </c>
    </row>
    <row r="522" spans="1:11" ht="36" customHeight="1">
      <c r="A522" s="314">
        <v>1516296</v>
      </c>
      <c r="B522" s="312" t="s">
        <v>1530</v>
      </c>
      <c r="C522" s="312" t="s">
        <v>2274</v>
      </c>
      <c r="D522" s="312" t="s">
        <v>382</v>
      </c>
      <c r="E522" s="313" t="s">
        <v>78</v>
      </c>
      <c r="F522" s="311" t="s">
        <v>4720</v>
      </c>
      <c r="G522" s="311" t="s">
        <v>5990</v>
      </c>
      <c r="H522" s="311" t="s">
        <v>19014</v>
      </c>
      <c r="I522" s="311" t="s">
        <v>4565</v>
      </c>
      <c r="J522" s="311" t="s">
        <v>4661</v>
      </c>
      <c r="K522" s="300">
        <v>521</v>
      </c>
    </row>
    <row r="523" spans="1:11" ht="24" customHeight="1">
      <c r="A523" s="519" t="s">
        <v>3972</v>
      </c>
      <c r="B523" s="312" t="s">
        <v>1501</v>
      </c>
      <c r="C523" s="312" t="s">
        <v>2964</v>
      </c>
      <c r="D523" s="312" t="s">
        <v>1503</v>
      </c>
      <c r="E523" s="313" t="s">
        <v>1512</v>
      </c>
      <c r="F523" s="311" t="s">
        <v>4095</v>
      </c>
      <c r="G523" s="311" t="s">
        <v>19015</v>
      </c>
      <c r="H523" s="311" t="s">
        <v>19016</v>
      </c>
      <c r="I523" s="311" t="s">
        <v>4565</v>
      </c>
      <c r="J523" s="311" t="s">
        <v>4662</v>
      </c>
      <c r="K523" s="300">
        <v>522</v>
      </c>
    </row>
    <row r="524" spans="1:11" ht="24" customHeight="1">
      <c r="A524" s="519" t="s">
        <v>3768</v>
      </c>
      <c r="B524" s="312" t="s">
        <v>1501</v>
      </c>
      <c r="C524" s="312" t="s">
        <v>2462</v>
      </c>
      <c r="D524" s="312" t="s">
        <v>1503</v>
      </c>
      <c r="E524" s="313" t="s">
        <v>1512</v>
      </c>
      <c r="F524" s="311" t="s">
        <v>4706</v>
      </c>
      <c r="G524" s="311" t="s">
        <v>16290</v>
      </c>
      <c r="H524" s="311" t="s">
        <v>19017</v>
      </c>
      <c r="I524" s="311" t="s">
        <v>4565</v>
      </c>
      <c r="J524" s="311" t="s">
        <v>4665</v>
      </c>
      <c r="K524" s="300">
        <v>523</v>
      </c>
    </row>
    <row r="525" spans="1:11" ht="24" customHeight="1">
      <c r="A525" s="519" t="s">
        <v>3926</v>
      </c>
      <c r="B525" s="312" t="s">
        <v>1501</v>
      </c>
      <c r="C525" s="312" t="s">
        <v>2890</v>
      </c>
      <c r="D525" s="312" t="s">
        <v>1503</v>
      </c>
      <c r="E525" s="313" t="s">
        <v>1512</v>
      </c>
      <c r="F525" s="311" t="s">
        <v>4106</v>
      </c>
      <c r="G525" s="311" t="s">
        <v>19018</v>
      </c>
      <c r="H525" s="311" t="s">
        <v>19019</v>
      </c>
      <c r="I525" s="311" t="s">
        <v>4565</v>
      </c>
      <c r="J525" s="311" t="s">
        <v>4667</v>
      </c>
      <c r="K525" s="300">
        <v>524</v>
      </c>
    </row>
    <row r="526" spans="1:11" ht="24" customHeight="1">
      <c r="A526" s="519" t="s">
        <v>3418</v>
      </c>
      <c r="B526" s="312" t="s">
        <v>1501</v>
      </c>
      <c r="C526" s="312" t="s">
        <v>1938</v>
      </c>
      <c r="D526" s="312" t="s">
        <v>1503</v>
      </c>
      <c r="E526" s="313" t="s">
        <v>78</v>
      </c>
      <c r="F526" s="311" t="s">
        <v>4692</v>
      </c>
      <c r="G526" s="311" t="s">
        <v>19020</v>
      </c>
      <c r="H526" s="311" t="s">
        <v>19021</v>
      </c>
      <c r="I526" s="311" t="s">
        <v>4565</v>
      </c>
      <c r="J526" s="311" t="s">
        <v>4668</v>
      </c>
      <c r="K526" s="300">
        <v>525</v>
      </c>
    </row>
    <row r="527" spans="1:11" ht="36" customHeight="1">
      <c r="A527" s="314">
        <v>100897</v>
      </c>
      <c r="B527" s="312" t="s">
        <v>367</v>
      </c>
      <c r="C527" s="312" t="s">
        <v>2069</v>
      </c>
      <c r="D527" s="312" t="s">
        <v>1560</v>
      </c>
      <c r="E527" s="313" t="s">
        <v>1616</v>
      </c>
      <c r="F527" s="311" t="s">
        <v>4723</v>
      </c>
      <c r="G527" s="311" t="s">
        <v>20940</v>
      </c>
      <c r="H527" s="311" t="s">
        <v>20941</v>
      </c>
      <c r="I527" s="311" t="s">
        <v>4565</v>
      </c>
      <c r="J527" s="311" t="s">
        <v>4668</v>
      </c>
      <c r="K527" s="300">
        <v>526</v>
      </c>
    </row>
    <row r="528" spans="1:11" ht="36" customHeight="1">
      <c r="A528" s="519" t="s">
        <v>4007</v>
      </c>
      <c r="B528" s="312" t="s">
        <v>1501</v>
      </c>
      <c r="C528" s="312" t="s">
        <v>3023</v>
      </c>
      <c r="D528" s="312" t="s">
        <v>1503</v>
      </c>
      <c r="E528" s="313" t="s">
        <v>1504</v>
      </c>
      <c r="F528" s="311" t="s">
        <v>4092</v>
      </c>
      <c r="G528" s="311" t="s">
        <v>19022</v>
      </c>
      <c r="H528" s="311" t="s">
        <v>19022</v>
      </c>
      <c r="I528" s="311" t="s">
        <v>4565</v>
      </c>
      <c r="J528" s="311" t="s">
        <v>4670</v>
      </c>
      <c r="K528" s="300">
        <v>527</v>
      </c>
    </row>
    <row r="529" spans="1:11" ht="48" customHeight="1">
      <c r="A529" s="519" t="s">
        <v>3677</v>
      </c>
      <c r="B529" s="312" t="s">
        <v>1501</v>
      </c>
      <c r="C529" s="312" t="s">
        <v>2273</v>
      </c>
      <c r="D529" s="312" t="s">
        <v>1503</v>
      </c>
      <c r="E529" s="313" t="s">
        <v>1512</v>
      </c>
      <c r="F529" s="311" t="s">
        <v>4106</v>
      </c>
      <c r="G529" s="311" t="s">
        <v>19023</v>
      </c>
      <c r="H529" s="311" t="s">
        <v>19024</v>
      </c>
      <c r="I529" s="311" t="s">
        <v>4565</v>
      </c>
      <c r="J529" s="311" t="s">
        <v>4671</v>
      </c>
      <c r="K529" s="300">
        <v>528</v>
      </c>
    </row>
    <row r="530" spans="1:11" ht="108" customHeight="1">
      <c r="A530" s="519" t="s">
        <v>20434</v>
      </c>
      <c r="B530" s="312" t="s">
        <v>1501</v>
      </c>
      <c r="C530" s="312" t="s">
        <v>19025</v>
      </c>
      <c r="D530" s="312" t="s">
        <v>1620</v>
      </c>
      <c r="E530" s="313" t="s">
        <v>18258</v>
      </c>
      <c r="F530" s="311" t="s">
        <v>19026</v>
      </c>
      <c r="G530" s="311" t="s">
        <v>10767</v>
      </c>
      <c r="H530" s="311" t="s">
        <v>19027</v>
      </c>
      <c r="I530" s="311" t="s">
        <v>4565</v>
      </c>
      <c r="J530" s="311" t="s">
        <v>4673</v>
      </c>
      <c r="K530" s="300">
        <v>529</v>
      </c>
    </row>
    <row r="531" spans="1:11" ht="24" customHeight="1">
      <c r="A531" s="519" t="s">
        <v>20435</v>
      </c>
      <c r="B531" s="312" t="s">
        <v>1501</v>
      </c>
      <c r="C531" s="312" t="s">
        <v>19028</v>
      </c>
      <c r="D531" s="312" t="s">
        <v>1620</v>
      </c>
      <c r="E531" s="313" t="s">
        <v>18258</v>
      </c>
      <c r="F531" s="311" t="s">
        <v>19029</v>
      </c>
      <c r="G531" s="311" t="s">
        <v>13024</v>
      </c>
      <c r="H531" s="311" t="s">
        <v>19030</v>
      </c>
      <c r="I531" s="311" t="s">
        <v>4565</v>
      </c>
      <c r="J531" s="311" t="s">
        <v>4675</v>
      </c>
      <c r="K531" s="300">
        <v>530</v>
      </c>
    </row>
    <row r="532" spans="1:11" ht="24" customHeight="1">
      <c r="A532" s="314">
        <v>101742</v>
      </c>
      <c r="B532" s="312" t="s">
        <v>367</v>
      </c>
      <c r="C532" s="312" t="s">
        <v>2926</v>
      </c>
      <c r="D532" s="312" t="s">
        <v>1832</v>
      </c>
      <c r="E532" s="313" t="s">
        <v>1616</v>
      </c>
      <c r="F532" s="311" t="s">
        <v>4724</v>
      </c>
      <c r="G532" s="311" t="s">
        <v>16368</v>
      </c>
      <c r="H532" s="311" t="s">
        <v>19031</v>
      </c>
      <c r="I532" s="311" t="s">
        <v>4565</v>
      </c>
      <c r="J532" s="311" t="s">
        <v>4676</v>
      </c>
      <c r="K532" s="300">
        <v>531</v>
      </c>
    </row>
    <row r="533" spans="1:11" ht="72" customHeight="1">
      <c r="A533" s="519" t="s">
        <v>3359</v>
      </c>
      <c r="B533" s="312" t="s">
        <v>1501</v>
      </c>
      <c r="C533" s="312" t="s">
        <v>1866</v>
      </c>
      <c r="D533" s="312" t="s">
        <v>1503</v>
      </c>
      <c r="E533" s="313" t="s">
        <v>1512</v>
      </c>
      <c r="F533" s="311" t="s">
        <v>4130</v>
      </c>
      <c r="G533" s="311" t="s">
        <v>19032</v>
      </c>
      <c r="H533" s="311" t="s">
        <v>19033</v>
      </c>
      <c r="I533" s="311" t="s">
        <v>4565</v>
      </c>
      <c r="J533" s="311" t="s">
        <v>4677</v>
      </c>
      <c r="K533" s="300">
        <v>532</v>
      </c>
    </row>
    <row r="534" spans="1:11" ht="24" customHeight="1">
      <c r="A534" s="519" t="s">
        <v>3935</v>
      </c>
      <c r="B534" s="312" t="s">
        <v>1501</v>
      </c>
      <c r="C534" s="312" t="s">
        <v>2929</v>
      </c>
      <c r="D534" s="312" t="s">
        <v>1503</v>
      </c>
      <c r="E534" s="313" t="s">
        <v>1512</v>
      </c>
      <c r="F534" s="311" t="s">
        <v>4106</v>
      </c>
      <c r="G534" s="311" t="s">
        <v>19034</v>
      </c>
      <c r="H534" s="311" t="s">
        <v>19035</v>
      </c>
      <c r="I534" s="311" t="s">
        <v>4565</v>
      </c>
      <c r="J534" s="311" t="s">
        <v>4679</v>
      </c>
      <c r="K534" s="300">
        <v>533</v>
      </c>
    </row>
    <row r="535" spans="1:11" ht="24" customHeight="1">
      <c r="A535" s="314">
        <v>95745</v>
      </c>
      <c r="B535" s="312" t="s">
        <v>367</v>
      </c>
      <c r="C535" s="312" t="s">
        <v>1984</v>
      </c>
      <c r="D535" s="312" t="s">
        <v>1677</v>
      </c>
      <c r="E535" s="313" t="s">
        <v>1616</v>
      </c>
      <c r="F535" s="311" t="s">
        <v>4728</v>
      </c>
      <c r="G535" s="311" t="s">
        <v>7120</v>
      </c>
      <c r="H535" s="311" t="s">
        <v>19036</v>
      </c>
      <c r="I535" s="311" t="s">
        <v>4565</v>
      </c>
      <c r="J535" s="311" t="s">
        <v>4681</v>
      </c>
      <c r="K535" s="300">
        <v>534</v>
      </c>
    </row>
    <row r="536" spans="1:11" ht="48" customHeight="1">
      <c r="A536" s="519" t="s">
        <v>4023</v>
      </c>
      <c r="B536" s="312" t="s">
        <v>1501</v>
      </c>
      <c r="C536" s="312" t="s">
        <v>3042</v>
      </c>
      <c r="D536" s="312" t="s">
        <v>1503</v>
      </c>
      <c r="E536" s="313" t="s">
        <v>1512</v>
      </c>
      <c r="F536" s="311" t="s">
        <v>4331</v>
      </c>
      <c r="G536" s="311" t="s">
        <v>19037</v>
      </c>
      <c r="H536" s="311" t="s">
        <v>19038</v>
      </c>
      <c r="I536" s="311" t="s">
        <v>4565</v>
      </c>
      <c r="J536" s="311" t="s">
        <v>4684</v>
      </c>
      <c r="K536" s="300">
        <v>535</v>
      </c>
    </row>
    <row r="537" spans="1:11" ht="48" customHeight="1">
      <c r="A537" s="314">
        <v>91595</v>
      </c>
      <c r="B537" s="312" t="s">
        <v>367</v>
      </c>
      <c r="C537" s="312" t="s">
        <v>1603</v>
      </c>
      <c r="D537" s="312" t="s">
        <v>1560</v>
      </c>
      <c r="E537" s="313" t="s">
        <v>1561</v>
      </c>
      <c r="F537" s="311" t="s">
        <v>19039</v>
      </c>
      <c r="G537" s="311" t="s">
        <v>10222</v>
      </c>
      <c r="H537" s="311" t="s">
        <v>19040</v>
      </c>
      <c r="I537" s="311" t="s">
        <v>4565</v>
      </c>
      <c r="J537" s="311" t="s">
        <v>4684</v>
      </c>
      <c r="K537" s="300">
        <v>536</v>
      </c>
    </row>
    <row r="538" spans="1:11" ht="36" customHeight="1">
      <c r="A538" s="519" t="s">
        <v>5686</v>
      </c>
      <c r="B538" s="312" t="s">
        <v>1501</v>
      </c>
      <c r="C538" s="312" t="s">
        <v>2757</v>
      </c>
      <c r="D538" s="312" t="s">
        <v>1503</v>
      </c>
      <c r="E538" s="313" t="s">
        <v>1704</v>
      </c>
      <c r="F538" s="311" t="s">
        <v>4092</v>
      </c>
      <c r="G538" s="311" t="s">
        <v>4793</v>
      </c>
      <c r="H538" s="311" t="s">
        <v>4793</v>
      </c>
      <c r="I538" s="311" t="s">
        <v>4565</v>
      </c>
      <c r="J538" s="311" t="s">
        <v>4686</v>
      </c>
      <c r="K538" s="300">
        <v>537</v>
      </c>
    </row>
    <row r="539" spans="1:11" ht="24" customHeight="1">
      <c r="A539" s="519" t="s">
        <v>3920</v>
      </c>
      <c r="B539" s="312" t="s">
        <v>1501</v>
      </c>
      <c r="C539" s="312" t="s">
        <v>2876</v>
      </c>
      <c r="D539" s="312" t="s">
        <v>1503</v>
      </c>
      <c r="E539" s="313" t="s">
        <v>1512</v>
      </c>
      <c r="F539" s="311" t="s">
        <v>4106</v>
      </c>
      <c r="G539" s="311" t="s">
        <v>19041</v>
      </c>
      <c r="H539" s="311" t="s">
        <v>19042</v>
      </c>
      <c r="I539" s="311" t="s">
        <v>4565</v>
      </c>
      <c r="J539" s="311" t="s">
        <v>4688</v>
      </c>
      <c r="K539" s="300">
        <v>538</v>
      </c>
    </row>
    <row r="540" spans="1:11" ht="36" customHeight="1">
      <c r="A540" s="519" t="s">
        <v>3387</v>
      </c>
      <c r="B540" s="312" t="s">
        <v>1501</v>
      </c>
      <c r="C540" s="312" t="s">
        <v>1906</v>
      </c>
      <c r="D540" s="312" t="s">
        <v>1503</v>
      </c>
      <c r="E540" s="313" t="s">
        <v>1512</v>
      </c>
      <c r="F540" s="311" t="s">
        <v>4106</v>
      </c>
      <c r="G540" s="311" t="s">
        <v>20942</v>
      </c>
      <c r="H540" s="311" t="s">
        <v>20943</v>
      </c>
      <c r="I540" s="311" t="s">
        <v>4565</v>
      </c>
      <c r="J540" s="311" t="s">
        <v>4689</v>
      </c>
      <c r="K540" s="300">
        <v>539</v>
      </c>
    </row>
    <row r="541" spans="1:11" ht="108" customHeight="1">
      <c r="A541" s="519" t="s">
        <v>3683</v>
      </c>
      <c r="B541" s="312" t="s">
        <v>1501</v>
      </c>
      <c r="C541" s="312" t="s">
        <v>2281</v>
      </c>
      <c r="D541" s="312" t="s">
        <v>1503</v>
      </c>
      <c r="E541" s="313" t="s">
        <v>1616</v>
      </c>
      <c r="F541" s="311" t="s">
        <v>4751</v>
      </c>
      <c r="G541" s="311" t="s">
        <v>19043</v>
      </c>
      <c r="H541" s="311" t="s">
        <v>19044</v>
      </c>
      <c r="I541" s="311" t="s">
        <v>4565</v>
      </c>
      <c r="J541" s="311" t="s">
        <v>4691</v>
      </c>
      <c r="K541" s="300">
        <v>540</v>
      </c>
    </row>
    <row r="542" spans="1:11" ht="24" customHeight="1">
      <c r="A542" s="519" t="s">
        <v>3545</v>
      </c>
      <c r="B542" s="312" t="s">
        <v>1501</v>
      </c>
      <c r="C542" s="312" t="s">
        <v>2142</v>
      </c>
      <c r="D542" s="312" t="s">
        <v>1503</v>
      </c>
      <c r="E542" s="313" t="s">
        <v>1507</v>
      </c>
      <c r="F542" s="311" t="s">
        <v>4106</v>
      </c>
      <c r="G542" s="311" t="s">
        <v>19045</v>
      </c>
      <c r="H542" s="311" t="s">
        <v>19046</v>
      </c>
      <c r="I542" s="311" t="s">
        <v>4565</v>
      </c>
      <c r="J542" s="311" t="s">
        <v>4693</v>
      </c>
      <c r="K542" s="300">
        <v>541</v>
      </c>
    </row>
    <row r="543" spans="1:11" ht="72" customHeight="1">
      <c r="A543" s="314">
        <v>307731</v>
      </c>
      <c r="B543" s="312" t="s">
        <v>1530</v>
      </c>
      <c r="C543" s="312" t="s">
        <v>1553</v>
      </c>
      <c r="D543" s="312" t="s">
        <v>382</v>
      </c>
      <c r="E543" s="313" t="s">
        <v>1554</v>
      </c>
      <c r="F543" s="311" t="s">
        <v>4734</v>
      </c>
      <c r="G543" s="311" t="s">
        <v>19047</v>
      </c>
      <c r="H543" s="311" t="s">
        <v>19048</v>
      </c>
      <c r="I543" s="311" t="s">
        <v>4565</v>
      </c>
      <c r="J543" s="311" t="s">
        <v>4694</v>
      </c>
      <c r="K543" s="300">
        <v>542</v>
      </c>
    </row>
    <row r="544" spans="1:11" ht="24" customHeight="1">
      <c r="A544" s="314">
        <v>92367</v>
      </c>
      <c r="B544" s="312" t="s">
        <v>367</v>
      </c>
      <c r="C544" s="312" t="s">
        <v>3077</v>
      </c>
      <c r="D544" s="312" t="s">
        <v>1521</v>
      </c>
      <c r="E544" s="313" t="s">
        <v>1616</v>
      </c>
      <c r="F544" s="311" t="s">
        <v>4400</v>
      </c>
      <c r="G544" s="311" t="s">
        <v>12091</v>
      </c>
      <c r="H544" s="311" t="s">
        <v>19049</v>
      </c>
      <c r="I544" s="311" t="s">
        <v>4565</v>
      </c>
      <c r="J544" s="311" t="s">
        <v>4695</v>
      </c>
      <c r="K544" s="300">
        <v>543</v>
      </c>
    </row>
    <row r="545" spans="1:11" ht="36" customHeight="1">
      <c r="A545" s="314">
        <v>91928</v>
      </c>
      <c r="B545" s="312" t="s">
        <v>367</v>
      </c>
      <c r="C545" s="312" t="s">
        <v>1685</v>
      </c>
      <c r="D545" s="312" t="s">
        <v>1677</v>
      </c>
      <c r="E545" s="313" t="s">
        <v>1616</v>
      </c>
      <c r="F545" s="311" t="s">
        <v>4745</v>
      </c>
      <c r="G545" s="311" t="s">
        <v>10894</v>
      </c>
      <c r="H545" s="311" t="s">
        <v>19050</v>
      </c>
      <c r="I545" s="311" t="s">
        <v>4565</v>
      </c>
      <c r="J545" s="311" t="s">
        <v>4695</v>
      </c>
      <c r="K545" s="300">
        <v>544</v>
      </c>
    </row>
    <row r="546" spans="1:11" ht="36" customHeight="1">
      <c r="A546" s="519" t="s">
        <v>3357</v>
      </c>
      <c r="B546" s="312" t="s">
        <v>1501</v>
      </c>
      <c r="C546" s="312" t="s">
        <v>1864</v>
      </c>
      <c r="D546" s="312" t="s">
        <v>1503</v>
      </c>
      <c r="E546" s="313" t="s">
        <v>1616</v>
      </c>
      <c r="F546" s="311" t="s">
        <v>4758</v>
      </c>
      <c r="G546" s="311" t="s">
        <v>19051</v>
      </c>
      <c r="H546" s="311" t="s">
        <v>19052</v>
      </c>
      <c r="I546" s="311" t="s">
        <v>4565</v>
      </c>
      <c r="J546" s="311" t="s">
        <v>4697</v>
      </c>
      <c r="K546" s="300">
        <v>545</v>
      </c>
    </row>
    <row r="547" spans="1:11" ht="36" customHeight="1">
      <c r="A547" s="519" t="s">
        <v>5687</v>
      </c>
      <c r="B547" s="312" t="s">
        <v>1501</v>
      </c>
      <c r="C547" s="312" t="s">
        <v>2777</v>
      </c>
      <c r="D547" s="312" t="s">
        <v>1503</v>
      </c>
      <c r="E547" s="313" t="s">
        <v>1704</v>
      </c>
      <c r="F547" s="311" t="s">
        <v>4092</v>
      </c>
      <c r="G547" s="311" t="s">
        <v>4800</v>
      </c>
      <c r="H547" s="311" t="s">
        <v>4800</v>
      </c>
      <c r="I547" s="311" t="s">
        <v>4565</v>
      </c>
      <c r="J547" s="311" t="s">
        <v>4699</v>
      </c>
      <c r="K547" s="300">
        <v>546</v>
      </c>
    </row>
    <row r="548" spans="1:11" ht="24" customHeight="1">
      <c r="A548" s="519" t="s">
        <v>5688</v>
      </c>
      <c r="B548" s="312" t="s">
        <v>1501</v>
      </c>
      <c r="C548" s="312" t="s">
        <v>2772</v>
      </c>
      <c r="D548" s="312" t="s">
        <v>1503</v>
      </c>
      <c r="E548" s="313" t="s">
        <v>1704</v>
      </c>
      <c r="F548" s="311" t="s">
        <v>4092</v>
      </c>
      <c r="G548" s="311" t="s">
        <v>4802</v>
      </c>
      <c r="H548" s="311" t="s">
        <v>4802</v>
      </c>
      <c r="I548" s="311" t="s">
        <v>4565</v>
      </c>
      <c r="J548" s="311" t="s">
        <v>4700</v>
      </c>
      <c r="K548" s="300">
        <v>547</v>
      </c>
    </row>
    <row r="549" spans="1:11" ht="24" customHeight="1">
      <c r="A549" s="519" t="s">
        <v>5689</v>
      </c>
      <c r="B549" s="312" t="s">
        <v>1501</v>
      </c>
      <c r="C549" s="312" t="s">
        <v>2755</v>
      </c>
      <c r="D549" s="312" t="s">
        <v>1503</v>
      </c>
      <c r="E549" s="313" t="s">
        <v>1704</v>
      </c>
      <c r="F549" s="311" t="s">
        <v>4092</v>
      </c>
      <c r="G549" s="311" t="s">
        <v>4802</v>
      </c>
      <c r="H549" s="311" t="s">
        <v>4802</v>
      </c>
      <c r="I549" s="311" t="s">
        <v>4565</v>
      </c>
      <c r="J549" s="311" t="s">
        <v>4701</v>
      </c>
      <c r="K549" s="300">
        <v>548</v>
      </c>
    </row>
    <row r="550" spans="1:11" ht="48" customHeight="1">
      <c r="A550" s="314">
        <v>3713605</v>
      </c>
      <c r="B550" s="312" t="s">
        <v>1530</v>
      </c>
      <c r="C550" s="312" t="s">
        <v>1549</v>
      </c>
      <c r="D550" s="312" t="s">
        <v>382</v>
      </c>
      <c r="E550" s="313" t="s">
        <v>80</v>
      </c>
      <c r="F550" s="311" t="s">
        <v>4576</v>
      </c>
      <c r="G550" s="311" t="s">
        <v>19053</v>
      </c>
      <c r="H550" s="311" t="s">
        <v>19054</v>
      </c>
      <c r="I550" s="311" t="s">
        <v>4565</v>
      </c>
      <c r="J550" s="311" t="s">
        <v>4702</v>
      </c>
      <c r="K550" s="300">
        <v>549</v>
      </c>
    </row>
    <row r="551" spans="1:11" ht="24" customHeight="1">
      <c r="A551" s="519" t="s">
        <v>3784</v>
      </c>
      <c r="B551" s="312" t="s">
        <v>1501</v>
      </c>
      <c r="C551" s="312" t="s">
        <v>2475</v>
      </c>
      <c r="D551" s="312" t="s">
        <v>1503</v>
      </c>
      <c r="E551" s="313" t="s">
        <v>1507</v>
      </c>
      <c r="F551" s="311" t="s">
        <v>4092</v>
      </c>
      <c r="G551" s="311" t="s">
        <v>19055</v>
      </c>
      <c r="H551" s="311" t="s">
        <v>19055</v>
      </c>
      <c r="I551" s="311" t="s">
        <v>4565</v>
      </c>
      <c r="J551" s="311" t="s">
        <v>4702</v>
      </c>
      <c r="K551" s="300">
        <v>550</v>
      </c>
    </row>
    <row r="552" spans="1:11" ht="24" customHeight="1">
      <c r="A552" s="314">
        <v>96540</v>
      </c>
      <c r="B552" s="312" t="s">
        <v>367</v>
      </c>
      <c r="C552" s="312" t="s">
        <v>2105</v>
      </c>
      <c r="D552" s="312" t="s">
        <v>1560</v>
      </c>
      <c r="E552" s="313" t="s">
        <v>78</v>
      </c>
      <c r="F552" s="311" t="s">
        <v>19056</v>
      </c>
      <c r="G552" s="311" t="s">
        <v>7087</v>
      </c>
      <c r="H552" s="311" t="s">
        <v>19057</v>
      </c>
      <c r="I552" s="311" t="s">
        <v>4565</v>
      </c>
      <c r="J552" s="311" t="s">
        <v>4703</v>
      </c>
      <c r="K552" s="300">
        <v>551</v>
      </c>
    </row>
    <row r="553" spans="1:11" ht="24" customHeight="1">
      <c r="A553" s="519" t="s">
        <v>5690</v>
      </c>
      <c r="B553" s="312" t="s">
        <v>1501</v>
      </c>
      <c r="C553" s="312" t="s">
        <v>2773</v>
      </c>
      <c r="D553" s="312" t="s">
        <v>1503</v>
      </c>
      <c r="E553" s="313" t="s">
        <v>1704</v>
      </c>
      <c r="F553" s="311" t="s">
        <v>4092</v>
      </c>
      <c r="G553" s="311" t="s">
        <v>4806</v>
      </c>
      <c r="H553" s="311" t="s">
        <v>4806</v>
      </c>
      <c r="I553" s="311" t="s">
        <v>4565</v>
      </c>
      <c r="J553" s="311" t="s">
        <v>4704</v>
      </c>
      <c r="K553" s="300">
        <v>552</v>
      </c>
    </row>
    <row r="554" spans="1:11" ht="36" customHeight="1">
      <c r="A554" s="519" t="s">
        <v>5691</v>
      </c>
      <c r="B554" s="312" t="s">
        <v>1501</v>
      </c>
      <c r="C554" s="312" t="s">
        <v>2795</v>
      </c>
      <c r="D554" s="312" t="s">
        <v>1503</v>
      </c>
      <c r="E554" s="313" t="s">
        <v>1704</v>
      </c>
      <c r="F554" s="311" t="s">
        <v>4092</v>
      </c>
      <c r="G554" s="311" t="s">
        <v>4806</v>
      </c>
      <c r="H554" s="311" t="s">
        <v>4806</v>
      </c>
      <c r="I554" s="311" t="s">
        <v>4565</v>
      </c>
      <c r="J554" s="311" t="s">
        <v>4705</v>
      </c>
      <c r="K554" s="300">
        <v>553</v>
      </c>
    </row>
    <row r="555" spans="1:11" ht="24" customHeight="1">
      <c r="A555" s="519" t="s">
        <v>5692</v>
      </c>
      <c r="B555" s="312" t="s">
        <v>1501</v>
      </c>
      <c r="C555" s="312" t="s">
        <v>2796</v>
      </c>
      <c r="D555" s="312" t="s">
        <v>1503</v>
      </c>
      <c r="E555" s="313" t="s">
        <v>1704</v>
      </c>
      <c r="F555" s="311" t="s">
        <v>4092</v>
      </c>
      <c r="G555" s="311" t="s">
        <v>4806</v>
      </c>
      <c r="H555" s="311" t="s">
        <v>4806</v>
      </c>
      <c r="I555" s="311" t="s">
        <v>4565</v>
      </c>
      <c r="J555" s="311" t="s">
        <v>4707</v>
      </c>
      <c r="K555" s="300">
        <v>554</v>
      </c>
    </row>
    <row r="556" spans="1:11" ht="192" customHeight="1">
      <c r="A556" s="519" t="s">
        <v>5693</v>
      </c>
      <c r="B556" s="312" t="s">
        <v>1501</v>
      </c>
      <c r="C556" s="312" t="s">
        <v>2907</v>
      </c>
      <c r="D556" s="312" t="s">
        <v>1503</v>
      </c>
      <c r="E556" s="313" t="s">
        <v>1704</v>
      </c>
      <c r="F556" s="311" t="s">
        <v>4092</v>
      </c>
      <c r="G556" s="311" t="s">
        <v>4809</v>
      </c>
      <c r="H556" s="311" t="s">
        <v>4809</v>
      </c>
      <c r="I556" s="311" t="s">
        <v>4565</v>
      </c>
      <c r="J556" s="311" t="s">
        <v>4708</v>
      </c>
      <c r="K556" s="300">
        <v>555</v>
      </c>
    </row>
    <row r="557" spans="1:11" ht="36" customHeight="1">
      <c r="A557" s="519" t="s">
        <v>5694</v>
      </c>
      <c r="B557" s="312" t="s">
        <v>1501</v>
      </c>
      <c r="C557" s="312" t="s">
        <v>2802</v>
      </c>
      <c r="D557" s="312" t="s">
        <v>1503</v>
      </c>
      <c r="E557" s="313" t="s">
        <v>1704</v>
      </c>
      <c r="F557" s="311" t="s">
        <v>4092</v>
      </c>
      <c r="G557" s="311" t="s">
        <v>4810</v>
      </c>
      <c r="H557" s="311" t="s">
        <v>4810</v>
      </c>
      <c r="I557" s="311" t="s">
        <v>4565</v>
      </c>
      <c r="J557" s="311" t="s">
        <v>4709</v>
      </c>
      <c r="K557" s="300">
        <v>556</v>
      </c>
    </row>
    <row r="558" spans="1:11" ht="36" customHeight="1">
      <c r="A558" s="519" t="s">
        <v>3454</v>
      </c>
      <c r="B558" s="312" t="s">
        <v>1501</v>
      </c>
      <c r="C558" s="312" t="s">
        <v>1975</v>
      </c>
      <c r="D558" s="312" t="s">
        <v>1677</v>
      </c>
      <c r="E558" s="313" t="s">
        <v>80</v>
      </c>
      <c r="F558" s="311" t="s">
        <v>4761</v>
      </c>
      <c r="G558" s="311" t="s">
        <v>19058</v>
      </c>
      <c r="H558" s="311" t="s">
        <v>19059</v>
      </c>
      <c r="I558" s="311" t="s">
        <v>4565</v>
      </c>
      <c r="J558" s="311" t="s">
        <v>4709</v>
      </c>
      <c r="K558" s="300">
        <v>557</v>
      </c>
    </row>
    <row r="559" spans="1:11" ht="24" customHeight="1">
      <c r="A559" s="519" t="s">
        <v>3798</v>
      </c>
      <c r="B559" s="312" t="s">
        <v>1501</v>
      </c>
      <c r="C559" s="312" t="s">
        <v>2496</v>
      </c>
      <c r="D559" s="312" t="s">
        <v>1503</v>
      </c>
      <c r="E559" s="313" t="s">
        <v>1512</v>
      </c>
      <c r="F559" s="311" t="s">
        <v>4095</v>
      </c>
      <c r="G559" s="311" t="s">
        <v>19060</v>
      </c>
      <c r="H559" s="311" t="s">
        <v>19061</v>
      </c>
      <c r="I559" s="311" t="s">
        <v>4565</v>
      </c>
      <c r="J559" s="311" t="s">
        <v>4711</v>
      </c>
      <c r="K559" s="300">
        <v>558</v>
      </c>
    </row>
    <row r="560" spans="1:11" ht="24" customHeight="1">
      <c r="A560" s="314">
        <v>93010</v>
      </c>
      <c r="B560" s="312" t="s">
        <v>367</v>
      </c>
      <c r="C560" s="312" t="s">
        <v>2002</v>
      </c>
      <c r="D560" s="312" t="s">
        <v>1677</v>
      </c>
      <c r="E560" s="313" t="s">
        <v>1616</v>
      </c>
      <c r="F560" s="311" t="s">
        <v>4766</v>
      </c>
      <c r="G560" s="311" t="s">
        <v>5232</v>
      </c>
      <c r="H560" s="311" t="s">
        <v>19062</v>
      </c>
      <c r="I560" s="311" t="s">
        <v>4565</v>
      </c>
      <c r="J560" s="311" t="s">
        <v>4712</v>
      </c>
      <c r="K560" s="300">
        <v>559</v>
      </c>
    </row>
    <row r="561" spans="1:11" ht="24" customHeight="1">
      <c r="A561" s="314">
        <v>2003323</v>
      </c>
      <c r="B561" s="312" t="s">
        <v>1530</v>
      </c>
      <c r="C561" s="312" t="s">
        <v>2938</v>
      </c>
      <c r="D561" s="312" t="s">
        <v>382</v>
      </c>
      <c r="E561" s="313" t="s">
        <v>80</v>
      </c>
      <c r="F561" s="311" t="s">
        <v>4726</v>
      </c>
      <c r="G561" s="311" t="s">
        <v>20944</v>
      </c>
      <c r="H561" s="311" t="s">
        <v>20945</v>
      </c>
      <c r="I561" s="311" t="s">
        <v>4565</v>
      </c>
      <c r="J561" s="311" t="s">
        <v>4716</v>
      </c>
      <c r="K561" s="300">
        <v>560</v>
      </c>
    </row>
    <row r="562" spans="1:11" ht="60" customHeight="1">
      <c r="A562" s="519" t="s">
        <v>4062</v>
      </c>
      <c r="B562" s="312" t="s">
        <v>1501</v>
      </c>
      <c r="C562" s="312" t="s">
        <v>3120</v>
      </c>
      <c r="D562" s="312" t="s">
        <v>1503</v>
      </c>
      <c r="E562" s="313" t="s">
        <v>1512</v>
      </c>
      <c r="F562" s="311" t="s">
        <v>4092</v>
      </c>
      <c r="G562" s="311" t="s">
        <v>19063</v>
      </c>
      <c r="H562" s="311" t="s">
        <v>19063</v>
      </c>
      <c r="I562" s="311" t="s">
        <v>4565</v>
      </c>
      <c r="J562" s="311" t="s">
        <v>4718</v>
      </c>
      <c r="K562" s="300">
        <v>561</v>
      </c>
    </row>
    <row r="563" spans="1:11" ht="24" customHeight="1">
      <c r="A563" s="519" t="s">
        <v>3755</v>
      </c>
      <c r="B563" s="312" t="s">
        <v>1501</v>
      </c>
      <c r="C563" s="312" t="s">
        <v>2423</v>
      </c>
      <c r="D563" s="312" t="s">
        <v>1503</v>
      </c>
      <c r="E563" s="313" t="s">
        <v>1507</v>
      </c>
      <c r="F563" s="311" t="s">
        <v>4773</v>
      </c>
      <c r="G563" s="311" t="s">
        <v>19064</v>
      </c>
      <c r="H563" s="311" t="s">
        <v>19065</v>
      </c>
      <c r="I563" s="311" t="s">
        <v>4565</v>
      </c>
      <c r="J563" s="311" t="s">
        <v>4718</v>
      </c>
      <c r="K563" s="300">
        <v>562</v>
      </c>
    </row>
    <row r="564" spans="1:11" ht="60" customHeight="1">
      <c r="A564" s="519" t="s">
        <v>3556</v>
      </c>
      <c r="B564" s="312" t="s">
        <v>1501</v>
      </c>
      <c r="C564" s="312" t="s">
        <v>2153</v>
      </c>
      <c r="D564" s="312" t="s">
        <v>1503</v>
      </c>
      <c r="E564" s="313" t="s">
        <v>80</v>
      </c>
      <c r="F564" s="311" t="s">
        <v>4504</v>
      </c>
      <c r="G564" s="311" t="s">
        <v>19066</v>
      </c>
      <c r="H564" s="311" t="s">
        <v>19067</v>
      </c>
      <c r="I564" s="311" t="s">
        <v>4565</v>
      </c>
      <c r="J564" s="311" t="s">
        <v>4719</v>
      </c>
      <c r="K564" s="300">
        <v>563</v>
      </c>
    </row>
    <row r="565" spans="1:11" ht="24" customHeight="1">
      <c r="A565" s="314">
        <v>73415</v>
      </c>
      <c r="B565" s="312" t="s">
        <v>1508</v>
      </c>
      <c r="C565" s="312" t="s">
        <v>1939</v>
      </c>
      <c r="D565" s="312" t="s">
        <v>19068</v>
      </c>
      <c r="E565" s="313" t="s">
        <v>78</v>
      </c>
      <c r="F565" s="311" t="s">
        <v>4753</v>
      </c>
      <c r="G565" s="311" t="s">
        <v>19069</v>
      </c>
      <c r="H565" s="311" t="s">
        <v>19070</v>
      </c>
      <c r="I565" s="311" t="s">
        <v>4565</v>
      </c>
      <c r="J565" s="311" t="s">
        <v>4721</v>
      </c>
      <c r="K565" s="300">
        <v>564</v>
      </c>
    </row>
    <row r="566" spans="1:11" ht="24" customHeight="1">
      <c r="A566" s="519" t="s">
        <v>3912</v>
      </c>
      <c r="B566" s="312" t="s">
        <v>1501</v>
      </c>
      <c r="C566" s="312" t="s">
        <v>2644</v>
      </c>
      <c r="D566" s="312" t="s">
        <v>1503</v>
      </c>
      <c r="E566" s="313" t="s">
        <v>201</v>
      </c>
      <c r="F566" s="311" t="s">
        <v>4755</v>
      </c>
      <c r="G566" s="311" t="s">
        <v>18289</v>
      </c>
      <c r="H566" s="311" t="s">
        <v>19071</v>
      </c>
      <c r="I566" s="311" t="s">
        <v>4565</v>
      </c>
      <c r="J566" s="311" t="s">
        <v>4722</v>
      </c>
      <c r="K566" s="300">
        <v>565</v>
      </c>
    </row>
    <row r="567" spans="1:11" ht="36" customHeight="1">
      <c r="A567" s="314">
        <v>96986</v>
      </c>
      <c r="B567" s="312" t="s">
        <v>367</v>
      </c>
      <c r="C567" s="312" t="s">
        <v>2284</v>
      </c>
      <c r="D567" s="312" t="s">
        <v>1677</v>
      </c>
      <c r="E567" s="313" t="s">
        <v>1507</v>
      </c>
      <c r="F567" s="311" t="s">
        <v>4400</v>
      </c>
      <c r="G567" s="311" t="s">
        <v>11720</v>
      </c>
      <c r="H567" s="311" t="s">
        <v>19072</v>
      </c>
      <c r="I567" s="311" t="s">
        <v>4565</v>
      </c>
      <c r="J567" s="311" t="s">
        <v>4725</v>
      </c>
      <c r="K567" s="300">
        <v>566</v>
      </c>
    </row>
    <row r="568" spans="1:11" ht="24" customHeight="1">
      <c r="A568" s="314">
        <v>87908</v>
      </c>
      <c r="B568" s="312" t="s">
        <v>367</v>
      </c>
      <c r="C568" s="312" t="s">
        <v>1761</v>
      </c>
      <c r="D568" s="312" t="s">
        <v>1760</v>
      </c>
      <c r="E568" s="313" t="s">
        <v>78</v>
      </c>
      <c r="F568" s="311" t="s">
        <v>4768</v>
      </c>
      <c r="G568" s="311" t="s">
        <v>16412</v>
      </c>
      <c r="H568" s="311" t="s">
        <v>19073</v>
      </c>
      <c r="I568" s="311" t="s">
        <v>4565</v>
      </c>
      <c r="J568" s="311" t="s">
        <v>4725</v>
      </c>
      <c r="K568" s="300">
        <v>567</v>
      </c>
    </row>
    <row r="569" spans="1:11" ht="72" customHeight="1">
      <c r="A569" s="519" t="s">
        <v>5695</v>
      </c>
      <c r="B569" s="312" t="s">
        <v>1501</v>
      </c>
      <c r="C569" s="312" t="s">
        <v>2794</v>
      </c>
      <c r="D569" s="312" t="s">
        <v>1503</v>
      </c>
      <c r="E569" s="313" t="s">
        <v>1704</v>
      </c>
      <c r="F569" s="311" t="s">
        <v>4092</v>
      </c>
      <c r="G569" s="311" t="s">
        <v>4829</v>
      </c>
      <c r="H569" s="311" t="s">
        <v>4829</v>
      </c>
      <c r="I569" s="311" t="s">
        <v>4565</v>
      </c>
      <c r="J569" s="311" t="s">
        <v>4727</v>
      </c>
      <c r="K569" s="300">
        <v>568</v>
      </c>
    </row>
    <row r="570" spans="1:11" ht="36" customHeight="1">
      <c r="A570" s="314">
        <v>5216111</v>
      </c>
      <c r="B570" s="312" t="s">
        <v>1530</v>
      </c>
      <c r="C570" s="312" t="s">
        <v>2953</v>
      </c>
      <c r="D570" s="312" t="s">
        <v>382</v>
      </c>
      <c r="E570" s="313" t="s">
        <v>1512</v>
      </c>
      <c r="F570" s="311" t="s">
        <v>4787</v>
      </c>
      <c r="G570" s="311" t="s">
        <v>20946</v>
      </c>
      <c r="H570" s="311" t="s">
        <v>20947</v>
      </c>
      <c r="I570" s="311" t="s">
        <v>4565</v>
      </c>
      <c r="J570" s="311" t="s">
        <v>4730</v>
      </c>
      <c r="K570" s="300">
        <v>569</v>
      </c>
    </row>
    <row r="571" spans="1:11" ht="72" customHeight="1">
      <c r="A571" s="519" t="s">
        <v>3646</v>
      </c>
      <c r="B571" s="312" t="s">
        <v>1501</v>
      </c>
      <c r="C571" s="312" t="s">
        <v>2241</v>
      </c>
      <c r="D571" s="312" t="s">
        <v>1503</v>
      </c>
      <c r="E571" s="313" t="s">
        <v>1507</v>
      </c>
      <c r="F571" s="311" t="s">
        <v>4452</v>
      </c>
      <c r="G571" s="311" t="s">
        <v>19074</v>
      </c>
      <c r="H571" s="311" t="s">
        <v>19075</v>
      </c>
      <c r="I571" s="311" t="s">
        <v>4565</v>
      </c>
      <c r="J571" s="311" t="s">
        <v>4732</v>
      </c>
      <c r="K571" s="300">
        <v>570</v>
      </c>
    </row>
    <row r="572" spans="1:11" ht="24" customHeight="1">
      <c r="A572" s="519" t="s">
        <v>3223</v>
      </c>
      <c r="B572" s="312" t="s">
        <v>1501</v>
      </c>
      <c r="C572" s="312" t="s">
        <v>1696</v>
      </c>
      <c r="D572" s="312" t="s">
        <v>1503</v>
      </c>
      <c r="E572" s="313" t="s">
        <v>80</v>
      </c>
      <c r="F572" s="311" t="s">
        <v>4222</v>
      </c>
      <c r="G572" s="311" t="s">
        <v>11034</v>
      </c>
      <c r="H572" s="311" t="s">
        <v>19076</v>
      </c>
      <c r="I572" s="311" t="s">
        <v>4565</v>
      </c>
      <c r="J572" s="311" t="s">
        <v>4733</v>
      </c>
      <c r="K572" s="300">
        <v>571</v>
      </c>
    </row>
    <row r="573" spans="1:11" ht="36" customHeight="1">
      <c r="A573" s="314">
        <v>120375</v>
      </c>
      <c r="B573" s="312" t="s">
        <v>1508</v>
      </c>
      <c r="C573" s="312" t="s">
        <v>1754</v>
      </c>
      <c r="D573" s="312" t="s">
        <v>19077</v>
      </c>
      <c r="E573" s="313" t="s">
        <v>78</v>
      </c>
      <c r="F573" s="311" t="s">
        <v>4798</v>
      </c>
      <c r="G573" s="311" t="s">
        <v>19078</v>
      </c>
      <c r="H573" s="311" t="s">
        <v>19079</v>
      </c>
      <c r="I573" s="311" t="s">
        <v>4565</v>
      </c>
      <c r="J573" s="311" t="s">
        <v>4733</v>
      </c>
      <c r="K573" s="300">
        <v>572</v>
      </c>
    </row>
    <row r="574" spans="1:11" ht="24" customHeight="1">
      <c r="A574" s="519" t="s">
        <v>3751</v>
      </c>
      <c r="B574" s="312" t="s">
        <v>1501</v>
      </c>
      <c r="C574" s="312" t="s">
        <v>2419</v>
      </c>
      <c r="D574" s="312" t="s">
        <v>1503</v>
      </c>
      <c r="E574" s="313" t="s">
        <v>1507</v>
      </c>
      <c r="F574" s="311" t="s">
        <v>4784</v>
      </c>
      <c r="G574" s="311" t="s">
        <v>19080</v>
      </c>
      <c r="H574" s="311" t="s">
        <v>19081</v>
      </c>
      <c r="I574" s="311" t="s">
        <v>4565</v>
      </c>
      <c r="J574" s="311" t="s">
        <v>4735</v>
      </c>
      <c r="K574" s="300">
        <v>573</v>
      </c>
    </row>
    <row r="575" spans="1:11" ht="24" customHeight="1">
      <c r="A575" s="314">
        <v>2809164</v>
      </c>
      <c r="B575" s="312" t="s">
        <v>1530</v>
      </c>
      <c r="C575" s="312" t="s">
        <v>19082</v>
      </c>
      <c r="D575" s="312" t="s">
        <v>382</v>
      </c>
      <c r="E575" s="313" t="s">
        <v>1535</v>
      </c>
      <c r="F575" s="311" t="s">
        <v>4121</v>
      </c>
      <c r="G575" s="311" t="s">
        <v>19083</v>
      </c>
      <c r="H575" s="311" t="s">
        <v>19084</v>
      </c>
      <c r="I575" s="311" t="s">
        <v>4565</v>
      </c>
      <c r="J575" s="311" t="s">
        <v>4736</v>
      </c>
      <c r="K575" s="300">
        <v>574</v>
      </c>
    </row>
    <row r="576" spans="1:11" ht="24" customHeight="1">
      <c r="A576" s="519" t="s">
        <v>3288</v>
      </c>
      <c r="B576" s="312" t="s">
        <v>1501</v>
      </c>
      <c r="C576" s="312" t="s">
        <v>1768</v>
      </c>
      <c r="D576" s="312" t="s">
        <v>1503</v>
      </c>
      <c r="E576" s="313" t="s">
        <v>1507</v>
      </c>
      <c r="F576" s="311" t="s">
        <v>4377</v>
      </c>
      <c r="G576" s="311" t="s">
        <v>19085</v>
      </c>
      <c r="H576" s="311" t="s">
        <v>19086</v>
      </c>
      <c r="I576" s="311" t="s">
        <v>4565</v>
      </c>
      <c r="J576" s="311" t="s">
        <v>4738</v>
      </c>
      <c r="K576" s="300">
        <v>575</v>
      </c>
    </row>
    <row r="577" spans="1:11" ht="24" customHeight="1">
      <c r="A577" s="519" t="s">
        <v>3559</v>
      </c>
      <c r="B577" s="312" t="s">
        <v>1501</v>
      </c>
      <c r="C577" s="312" t="s">
        <v>2156</v>
      </c>
      <c r="D577" s="312" t="s">
        <v>1503</v>
      </c>
      <c r="E577" s="313" t="s">
        <v>80</v>
      </c>
      <c r="F577" s="311" t="s">
        <v>4788</v>
      </c>
      <c r="G577" s="311" t="s">
        <v>19087</v>
      </c>
      <c r="H577" s="311" t="s">
        <v>19088</v>
      </c>
      <c r="I577" s="311" t="s">
        <v>4565</v>
      </c>
      <c r="J577" s="311" t="s">
        <v>4740</v>
      </c>
      <c r="K577" s="300">
        <v>576</v>
      </c>
    </row>
    <row r="578" spans="1:11" ht="108" customHeight="1">
      <c r="A578" s="519" t="s">
        <v>3637</v>
      </c>
      <c r="B578" s="312" t="s">
        <v>1501</v>
      </c>
      <c r="C578" s="312" t="s">
        <v>2232</v>
      </c>
      <c r="D578" s="312" t="s">
        <v>1503</v>
      </c>
      <c r="E578" s="313" t="s">
        <v>1507</v>
      </c>
      <c r="F578" s="311" t="s">
        <v>4130</v>
      </c>
      <c r="G578" s="311" t="s">
        <v>20948</v>
      </c>
      <c r="H578" s="311" t="s">
        <v>20949</v>
      </c>
      <c r="I578" s="311" t="s">
        <v>4565</v>
      </c>
      <c r="J578" s="311" t="s">
        <v>4740</v>
      </c>
      <c r="K578" s="300">
        <v>577</v>
      </c>
    </row>
    <row r="579" spans="1:11" ht="24" customHeight="1">
      <c r="A579" s="314">
        <v>5213406</v>
      </c>
      <c r="B579" s="312" t="s">
        <v>1530</v>
      </c>
      <c r="C579" s="312" t="s">
        <v>2585</v>
      </c>
      <c r="D579" s="312" t="s">
        <v>382</v>
      </c>
      <c r="E579" s="313" t="s">
        <v>78</v>
      </c>
      <c r="F579" s="311" t="s">
        <v>4792</v>
      </c>
      <c r="G579" s="311" t="s">
        <v>19089</v>
      </c>
      <c r="H579" s="311" t="s">
        <v>19090</v>
      </c>
      <c r="I579" s="311" t="s">
        <v>4565</v>
      </c>
      <c r="J579" s="311" t="s">
        <v>4742</v>
      </c>
      <c r="K579" s="300">
        <v>578</v>
      </c>
    </row>
    <row r="580" spans="1:11" ht="60" customHeight="1">
      <c r="A580" s="314">
        <v>101625</v>
      </c>
      <c r="B580" s="312" t="s">
        <v>367</v>
      </c>
      <c r="C580" s="312" t="s">
        <v>2636</v>
      </c>
      <c r="D580" s="312" t="s">
        <v>1629</v>
      </c>
      <c r="E580" s="313" t="s">
        <v>75</v>
      </c>
      <c r="F580" s="311" t="s">
        <v>4790</v>
      </c>
      <c r="G580" s="311" t="s">
        <v>15419</v>
      </c>
      <c r="H580" s="311" t="s">
        <v>19091</v>
      </c>
      <c r="I580" s="311" t="s">
        <v>4565</v>
      </c>
      <c r="J580" s="311" t="s">
        <v>4744</v>
      </c>
      <c r="K580" s="300">
        <v>579</v>
      </c>
    </row>
    <row r="581" spans="1:11" ht="24" customHeight="1">
      <c r="A581" s="314">
        <v>73416</v>
      </c>
      <c r="B581" s="312" t="s">
        <v>1508</v>
      </c>
      <c r="C581" s="312" t="s">
        <v>1940</v>
      </c>
      <c r="D581" s="312" t="s">
        <v>19068</v>
      </c>
      <c r="E581" s="313" t="s">
        <v>78</v>
      </c>
      <c r="F581" s="311" t="s">
        <v>4741</v>
      </c>
      <c r="G581" s="311" t="s">
        <v>19092</v>
      </c>
      <c r="H581" s="311" t="s">
        <v>19093</v>
      </c>
      <c r="I581" s="311" t="s">
        <v>4565</v>
      </c>
      <c r="J581" s="311" t="s">
        <v>4747</v>
      </c>
      <c r="K581" s="300">
        <v>580</v>
      </c>
    </row>
    <row r="582" spans="1:11" ht="24" customHeight="1">
      <c r="A582" s="314">
        <v>93012</v>
      </c>
      <c r="B582" s="312" t="s">
        <v>367</v>
      </c>
      <c r="C582" s="312" t="s">
        <v>1996</v>
      </c>
      <c r="D582" s="312" t="s">
        <v>1677</v>
      </c>
      <c r="E582" s="313" t="s">
        <v>1616</v>
      </c>
      <c r="F582" s="311" t="s">
        <v>4795</v>
      </c>
      <c r="G582" s="311" t="s">
        <v>10769</v>
      </c>
      <c r="H582" s="311" t="s">
        <v>19094</v>
      </c>
      <c r="I582" s="311" t="s">
        <v>4565</v>
      </c>
      <c r="J582" s="311" t="s">
        <v>4747</v>
      </c>
      <c r="K582" s="300">
        <v>581</v>
      </c>
    </row>
    <row r="583" spans="1:11" ht="24" customHeight="1">
      <c r="A583" s="519" t="s">
        <v>5696</v>
      </c>
      <c r="B583" s="312" t="s">
        <v>1501</v>
      </c>
      <c r="C583" s="312" t="s">
        <v>2736</v>
      </c>
      <c r="D583" s="312" t="s">
        <v>1503</v>
      </c>
      <c r="E583" s="313" t="s">
        <v>1704</v>
      </c>
      <c r="F583" s="311" t="s">
        <v>4092</v>
      </c>
      <c r="G583" s="311" t="s">
        <v>4845</v>
      </c>
      <c r="H583" s="311" t="s">
        <v>4845</v>
      </c>
      <c r="I583" s="311" t="s">
        <v>4565</v>
      </c>
      <c r="J583" s="311" t="s">
        <v>4748</v>
      </c>
      <c r="K583" s="300">
        <v>582</v>
      </c>
    </row>
    <row r="584" spans="1:11" ht="36" customHeight="1">
      <c r="A584" s="519" t="s">
        <v>3612</v>
      </c>
      <c r="B584" s="312" t="s">
        <v>1501</v>
      </c>
      <c r="C584" s="312" t="s">
        <v>2208</v>
      </c>
      <c r="D584" s="312" t="s">
        <v>1503</v>
      </c>
      <c r="E584" s="313" t="s">
        <v>1504</v>
      </c>
      <c r="F584" s="311" t="s">
        <v>4092</v>
      </c>
      <c r="G584" s="311" t="s">
        <v>19095</v>
      </c>
      <c r="H584" s="311" t="s">
        <v>19095</v>
      </c>
      <c r="I584" s="311" t="s">
        <v>4565</v>
      </c>
      <c r="J584" s="311" t="s">
        <v>4750</v>
      </c>
      <c r="K584" s="300">
        <v>583</v>
      </c>
    </row>
    <row r="585" spans="1:11" ht="36" customHeight="1">
      <c r="A585" s="314">
        <v>2003313</v>
      </c>
      <c r="B585" s="312" t="s">
        <v>1530</v>
      </c>
      <c r="C585" s="312" t="s">
        <v>3116</v>
      </c>
      <c r="D585" s="312" t="s">
        <v>382</v>
      </c>
      <c r="E585" s="313" t="s">
        <v>80</v>
      </c>
      <c r="F585" s="311" t="s">
        <v>4762</v>
      </c>
      <c r="G585" s="311" t="s">
        <v>20797</v>
      </c>
      <c r="H585" s="311" t="s">
        <v>20950</v>
      </c>
      <c r="I585" s="311" t="s">
        <v>4565</v>
      </c>
      <c r="J585" s="311" t="s">
        <v>4752</v>
      </c>
      <c r="K585" s="300">
        <v>584</v>
      </c>
    </row>
    <row r="586" spans="1:11" ht="48" customHeight="1">
      <c r="A586" s="519" t="s">
        <v>5697</v>
      </c>
      <c r="B586" s="312" t="s">
        <v>1501</v>
      </c>
      <c r="C586" s="312" t="s">
        <v>1703</v>
      </c>
      <c r="D586" s="312" t="s">
        <v>1503</v>
      </c>
      <c r="E586" s="313" t="s">
        <v>1704</v>
      </c>
      <c r="F586" s="311" t="s">
        <v>4092</v>
      </c>
      <c r="G586" s="311" t="s">
        <v>4862</v>
      </c>
      <c r="H586" s="311" t="s">
        <v>4862</v>
      </c>
      <c r="I586" s="311" t="s">
        <v>4565</v>
      </c>
      <c r="J586" s="311" t="s">
        <v>4752</v>
      </c>
      <c r="K586" s="300">
        <v>585</v>
      </c>
    </row>
    <row r="587" spans="1:11" ht="48" customHeight="1">
      <c r="A587" s="519" t="s">
        <v>3458</v>
      </c>
      <c r="B587" s="312" t="s">
        <v>1501</v>
      </c>
      <c r="C587" s="312" t="s">
        <v>1978</v>
      </c>
      <c r="D587" s="312" t="s">
        <v>1503</v>
      </c>
      <c r="E587" s="313" t="s">
        <v>80</v>
      </c>
      <c r="F587" s="311" t="s">
        <v>4778</v>
      </c>
      <c r="G587" s="311" t="s">
        <v>19096</v>
      </c>
      <c r="H587" s="311" t="s">
        <v>19097</v>
      </c>
      <c r="I587" s="311" t="s">
        <v>4565</v>
      </c>
      <c r="J587" s="311" t="s">
        <v>4754</v>
      </c>
      <c r="K587" s="300">
        <v>586</v>
      </c>
    </row>
    <row r="588" spans="1:11" ht="24" customHeight="1">
      <c r="A588" s="519" t="s">
        <v>4025</v>
      </c>
      <c r="B588" s="312" t="s">
        <v>1501</v>
      </c>
      <c r="C588" s="312" t="s">
        <v>3043</v>
      </c>
      <c r="D588" s="312" t="s">
        <v>1503</v>
      </c>
      <c r="E588" s="313" t="s">
        <v>1512</v>
      </c>
      <c r="F588" s="311" t="s">
        <v>4659</v>
      </c>
      <c r="G588" s="311" t="s">
        <v>19098</v>
      </c>
      <c r="H588" s="311" t="s">
        <v>19099</v>
      </c>
      <c r="I588" s="311" t="s">
        <v>4565</v>
      </c>
      <c r="J588" s="311" t="s">
        <v>4757</v>
      </c>
      <c r="K588" s="300">
        <v>587</v>
      </c>
    </row>
    <row r="589" spans="1:11" ht="24" customHeight="1">
      <c r="A589" s="314">
        <v>5502985</v>
      </c>
      <c r="B589" s="312" t="s">
        <v>1530</v>
      </c>
      <c r="C589" s="312" t="s">
        <v>2406</v>
      </c>
      <c r="D589" s="312" t="s">
        <v>382</v>
      </c>
      <c r="E589" s="313" t="s">
        <v>78</v>
      </c>
      <c r="F589" s="311" t="s">
        <v>4822</v>
      </c>
      <c r="G589" s="311" t="s">
        <v>4163</v>
      </c>
      <c r="H589" s="311" t="s">
        <v>19100</v>
      </c>
      <c r="I589" s="311" t="s">
        <v>4565</v>
      </c>
      <c r="J589" s="311" t="s">
        <v>4759</v>
      </c>
      <c r="K589" s="300">
        <v>588</v>
      </c>
    </row>
    <row r="590" spans="1:11" ht="24" customHeight="1">
      <c r="A590" s="519" t="s">
        <v>3951</v>
      </c>
      <c r="B590" s="312" t="s">
        <v>1501</v>
      </c>
      <c r="C590" s="312" t="s">
        <v>2943</v>
      </c>
      <c r="D590" s="312" t="s">
        <v>1503</v>
      </c>
      <c r="E590" s="313" t="s">
        <v>1507</v>
      </c>
      <c r="F590" s="311" t="s">
        <v>4092</v>
      </c>
      <c r="G590" s="311" t="s">
        <v>19101</v>
      </c>
      <c r="H590" s="311" t="s">
        <v>19101</v>
      </c>
      <c r="I590" s="311" t="s">
        <v>4565</v>
      </c>
      <c r="J590" s="311" t="s">
        <v>4759</v>
      </c>
      <c r="K590" s="300">
        <v>589</v>
      </c>
    </row>
    <row r="591" spans="1:11" ht="48" customHeight="1">
      <c r="A591" s="519" t="s">
        <v>3678</v>
      </c>
      <c r="B591" s="312" t="s">
        <v>1501</v>
      </c>
      <c r="C591" s="312" t="s">
        <v>2275</v>
      </c>
      <c r="D591" s="312" t="s">
        <v>1503</v>
      </c>
      <c r="E591" s="313" t="s">
        <v>78</v>
      </c>
      <c r="F591" s="311" t="s">
        <v>4509</v>
      </c>
      <c r="G591" s="311" t="s">
        <v>8506</v>
      </c>
      <c r="H591" s="311" t="s">
        <v>19102</v>
      </c>
      <c r="I591" s="311" t="s">
        <v>4565</v>
      </c>
      <c r="J591" s="311" t="s">
        <v>4760</v>
      </c>
      <c r="K591" s="300">
        <v>590</v>
      </c>
    </row>
    <row r="592" spans="1:11" ht="36" customHeight="1">
      <c r="A592" s="519" t="s">
        <v>3502</v>
      </c>
      <c r="B592" s="312" t="s">
        <v>1501</v>
      </c>
      <c r="C592" s="312" t="s">
        <v>2074</v>
      </c>
      <c r="D592" s="312" t="s">
        <v>1503</v>
      </c>
      <c r="E592" s="313" t="s">
        <v>1616</v>
      </c>
      <c r="F592" s="311" t="s">
        <v>4636</v>
      </c>
      <c r="G592" s="311" t="s">
        <v>19103</v>
      </c>
      <c r="H592" s="311" t="s">
        <v>19104</v>
      </c>
      <c r="I592" s="311" t="s">
        <v>4565</v>
      </c>
      <c r="J592" s="311" t="s">
        <v>4763</v>
      </c>
      <c r="K592" s="300">
        <v>591</v>
      </c>
    </row>
    <row r="593" spans="1:11" ht="24" customHeight="1">
      <c r="A593" s="519" t="s">
        <v>4013</v>
      </c>
      <c r="B593" s="312" t="s">
        <v>1501</v>
      </c>
      <c r="C593" s="312" t="s">
        <v>3028</v>
      </c>
      <c r="D593" s="312" t="s">
        <v>1503</v>
      </c>
      <c r="E593" s="313" t="s">
        <v>1512</v>
      </c>
      <c r="F593" s="311" t="s">
        <v>4106</v>
      </c>
      <c r="G593" s="311" t="s">
        <v>19105</v>
      </c>
      <c r="H593" s="311" t="s">
        <v>19106</v>
      </c>
      <c r="I593" s="311" t="s">
        <v>4565</v>
      </c>
      <c r="J593" s="311" t="s">
        <v>4763</v>
      </c>
      <c r="K593" s="300">
        <v>592</v>
      </c>
    </row>
    <row r="594" spans="1:11" ht="24" customHeight="1">
      <c r="A594" s="519" t="s">
        <v>20436</v>
      </c>
      <c r="B594" s="312" t="s">
        <v>1501</v>
      </c>
      <c r="C594" s="312" t="s">
        <v>19107</v>
      </c>
      <c r="D594" s="312" t="s">
        <v>1620</v>
      </c>
      <c r="E594" s="313" t="s">
        <v>18258</v>
      </c>
      <c r="F594" s="311" t="s">
        <v>19108</v>
      </c>
      <c r="G594" s="311" t="s">
        <v>5363</v>
      </c>
      <c r="H594" s="311" t="s">
        <v>19109</v>
      </c>
      <c r="I594" s="311" t="s">
        <v>4565</v>
      </c>
      <c r="J594" s="311" t="s">
        <v>4765</v>
      </c>
      <c r="K594" s="300">
        <v>593</v>
      </c>
    </row>
    <row r="595" spans="1:11" ht="24" customHeight="1">
      <c r="A595" s="314">
        <v>5213402</v>
      </c>
      <c r="B595" s="312" t="s">
        <v>1530</v>
      </c>
      <c r="C595" s="312" t="s">
        <v>2582</v>
      </c>
      <c r="D595" s="312" t="s">
        <v>382</v>
      </c>
      <c r="E595" s="313" t="s">
        <v>78</v>
      </c>
      <c r="F595" s="311" t="s">
        <v>4824</v>
      </c>
      <c r="G595" s="311" t="s">
        <v>12489</v>
      </c>
      <c r="H595" s="311" t="s">
        <v>19110</v>
      </c>
      <c r="I595" s="311" t="s">
        <v>4565</v>
      </c>
      <c r="J595" s="311" t="s">
        <v>4767</v>
      </c>
      <c r="K595" s="300">
        <v>594</v>
      </c>
    </row>
    <row r="596" spans="1:11" ht="48" customHeight="1">
      <c r="A596" s="519" t="s">
        <v>5698</v>
      </c>
      <c r="B596" s="312" t="s">
        <v>1501</v>
      </c>
      <c r="C596" s="312" t="s">
        <v>2762</v>
      </c>
      <c r="D596" s="312" t="s">
        <v>1503</v>
      </c>
      <c r="E596" s="313" t="s">
        <v>1704</v>
      </c>
      <c r="F596" s="311" t="s">
        <v>4092</v>
      </c>
      <c r="G596" s="311" t="s">
        <v>4871</v>
      </c>
      <c r="H596" s="311" t="s">
        <v>4871</v>
      </c>
      <c r="I596" s="311" t="s">
        <v>4565</v>
      </c>
      <c r="J596" s="311" t="s">
        <v>4767</v>
      </c>
      <c r="K596" s="300">
        <v>595</v>
      </c>
    </row>
    <row r="597" spans="1:11" ht="144" customHeight="1">
      <c r="A597" s="314">
        <v>5914675</v>
      </c>
      <c r="B597" s="312" t="s">
        <v>1530</v>
      </c>
      <c r="C597" s="312" t="s">
        <v>1751</v>
      </c>
      <c r="D597" s="312" t="s">
        <v>382</v>
      </c>
      <c r="E597" s="313" t="s">
        <v>381</v>
      </c>
      <c r="F597" s="311" t="s">
        <v>19111</v>
      </c>
      <c r="G597" s="311" t="s">
        <v>5513</v>
      </c>
      <c r="H597" s="311" t="s">
        <v>19112</v>
      </c>
      <c r="I597" s="311" t="s">
        <v>4565</v>
      </c>
      <c r="J597" s="311" t="s">
        <v>4770</v>
      </c>
      <c r="K597" s="300">
        <v>596</v>
      </c>
    </row>
    <row r="598" spans="1:11" ht="24" customHeight="1">
      <c r="A598" s="519" t="s">
        <v>3809</v>
      </c>
      <c r="B598" s="312" t="s">
        <v>1501</v>
      </c>
      <c r="C598" s="312" t="s">
        <v>2518</v>
      </c>
      <c r="D598" s="312" t="s">
        <v>1503</v>
      </c>
      <c r="E598" s="313" t="s">
        <v>80</v>
      </c>
      <c r="F598" s="311" t="s">
        <v>4778</v>
      </c>
      <c r="G598" s="311" t="s">
        <v>18292</v>
      </c>
      <c r="H598" s="311" t="s">
        <v>19113</v>
      </c>
      <c r="I598" s="311" t="s">
        <v>4565</v>
      </c>
      <c r="J598" s="311" t="s">
        <v>4772</v>
      </c>
      <c r="K598" s="300">
        <v>597</v>
      </c>
    </row>
    <row r="599" spans="1:11" ht="24" customHeight="1">
      <c r="A599" s="519" t="s">
        <v>3631</v>
      </c>
      <c r="B599" s="312" t="s">
        <v>1501</v>
      </c>
      <c r="C599" s="312" t="s">
        <v>2226</v>
      </c>
      <c r="D599" s="312" t="s">
        <v>1503</v>
      </c>
      <c r="E599" s="313" t="s">
        <v>1616</v>
      </c>
      <c r="F599" s="311" t="s">
        <v>4815</v>
      </c>
      <c r="G599" s="311" t="s">
        <v>19114</v>
      </c>
      <c r="H599" s="311" t="s">
        <v>19115</v>
      </c>
      <c r="I599" s="311" t="s">
        <v>4565</v>
      </c>
      <c r="J599" s="311" t="s">
        <v>4774</v>
      </c>
      <c r="K599" s="300">
        <v>598</v>
      </c>
    </row>
    <row r="600" spans="1:11" ht="48" customHeight="1">
      <c r="A600" s="519" t="s">
        <v>3140</v>
      </c>
      <c r="B600" s="312" t="s">
        <v>1501</v>
      </c>
      <c r="C600" s="312" t="s">
        <v>1506</v>
      </c>
      <c r="D600" s="312" t="s">
        <v>1503</v>
      </c>
      <c r="E600" s="313" t="s">
        <v>1507</v>
      </c>
      <c r="F600" s="311" t="s">
        <v>4483</v>
      </c>
      <c r="G600" s="311" t="s">
        <v>19116</v>
      </c>
      <c r="H600" s="311" t="s">
        <v>19117</v>
      </c>
      <c r="I600" s="311" t="s">
        <v>4565</v>
      </c>
      <c r="J600" s="311" t="s">
        <v>4774</v>
      </c>
      <c r="K600" s="300">
        <v>599</v>
      </c>
    </row>
    <row r="601" spans="1:11" ht="24" customHeight="1">
      <c r="A601" s="519" t="s">
        <v>3154</v>
      </c>
      <c r="B601" s="312" t="s">
        <v>1501</v>
      </c>
      <c r="C601" s="312" t="s">
        <v>1538</v>
      </c>
      <c r="D601" s="312" t="s">
        <v>1503</v>
      </c>
      <c r="E601" s="313" t="s">
        <v>1507</v>
      </c>
      <c r="F601" s="311" t="s">
        <v>4818</v>
      </c>
      <c r="G601" s="311" t="s">
        <v>19118</v>
      </c>
      <c r="H601" s="311" t="s">
        <v>19119</v>
      </c>
      <c r="I601" s="311" t="s">
        <v>4565</v>
      </c>
      <c r="J601" s="311" t="s">
        <v>4775</v>
      </c>
      <c r="K601" s="300">
        <v>600</v>
      </c>
    </row>
    <row r="602" spans="1:11" ht="96" customHeight="1">
      <c r="A602" s="314">
        <v>92923</v>
      </c>
      <c r="B602" s="312" t="s">
        <v>367</v>
      </c>
      <c r="C602" s="312" t="s">
        <v>1577</v>
      </c>
      <c r="D602" s="312" t="s">
        <v>1560</v>
      </c>
      <c r="E602" s="313" t="s">
        <v>1561</v>
      </c>
      <c r="F602" s="311" t="s">
        <v>4830</v>
      </c>
      <c r="G602" s="311" t="s">
        <v>20951</v>
      </c>
      <c r="H602" s="311" t="s">
        <v>20952</v>
      </c>
      <c r="I602" s="311" t="s">
        <v>4565</v>
      </c>
      <c r="J602" s="311" t="s">
        <v>4777</v>
      </c>
      <c r="K602" s="300">
        <v>601</v>
      </c>
    </row>
    <row r="603" spans="1:11" ht="36" customHeight="1">
      <c r="A603" s="519" t="s">
        <v>5699</v>
      </c>
      <c r="B603" s="312" t="s">
        <v>1501</v>
      </c>
      <c r="C603" s="312" t="s">
        <v>2838</v>
      </c>
      <c r="D603" s="312" t="s">
        <v>1503</v>
      </c>
      <c r="E603" s="313" t="s">
        <v>1704</v>
      </c>
      <c r="F603" s="311" t="s">
        <v>4092</v>
      </c>
      <c r="G603" s="311" t="s">
        <v>4877</v>
      </c>
      <c r="H603" s="311" t="s">
        <v>4877</v>
      </c>
      <c r="I603" s="311" t="s">
        <v>4565</v>
      </c>
      <c r="J603" s="311" t="s">
        <v>4777</v>
      </c>
      <c r="K603" s="300">
        <v>602</v>
      </c>
    </row>
    <row r="604" spans="1:11" ht="24" customHeight="1">
      <c r="A604" s="314">
        <v>93369</v>
      </c>
      <c r="B604" s="312" t="s">
        <v>367</v>
      </c>
      <c r="C604" s="312" t="s">
        <v>2883</v>
      </c>
      <c r="D604" s="312" t="s">
        <v>1629</v>
      </c>
      <c r="E604" s="313" t="s">
        <v>75</v>
      </c>
      <c r="F604" s="311" t="s">
        <v>4832</v>
      </c>
      <c r="G604" s="311" t="s">
        <v>15377</v>
      </c>
      <c r="H604" s="311" t="s">
        <v>19120</v>
      </c>
      <c r="I604" s="311" t="s">
        <v>4565</v>
      </c>
      <c r="J604" s="311" t="s">
        <v>4779</v>
      </c>
      <c r="K604" s="300">
        <v>603</v>
      </c>
    </row>
    <row r="605" spans="1:11" ht="24" customHeight="1">
      <c r="A605" s="314">
        <v>98561</v>
      </c>
      <c r="B605" s="312" t="s">
        <v>367</v>
      </c>
      <c r="C605" s="312" t="s">
        <v>2289</v>
      </c>
      <c r="D605" s="312" t="s">
        <v>2290</v>
      </c>
      <c r="E605" s="313" t="s">
        <v>78</v>
      </c>
      <c r="F605" s="311" t="s">
        <v>4820</v>
      </c>
      <c r="G605" s="311" t="s">
        <v>10671</v>
      </c>
      <c r="H605" s="311" t="s">
        <v>19121</v>
      </c>
      <c r="I605" s="311" t="s">
        <v>4565</v>
      </c>
      <c r="J605" s="311" t="s">
        <v>4780</v>
      </c>
      <c r="K605" s="300">
        <v>604</v>
      </c>
    </row>
    <row r="606" spans="1:11" ht="60" customHeight="1">
      <c r="A606" s="519" t="s">
        <v>3589</v>
      </c>
      <c r="B606" s="312" t="s">
        <v>1501</v>
      </c>
      <c r="C606" s="312" t="s">
        <v>2187</v>
      </c>
      <c r="D606" s="312" t="s">
        <v>1503</v>
      </c>
      <c r="E606" s="313" t="s">
        <v>1512</v>
      </c>
      <c r="F606" s="311" t="s">
        <v>4836</v>
      </c>
      <c r="G606" s="311" t="s">
        <v>19122</v>
      </c>
      <c r="H606" s="311" t="s">
        <v>19123</v>
      </c>
      <c r="I606" s="311" t="s">
        <v>4565</v>
      </c>
      <c r="J606" s="311" t="s">
        <v>4780</v>
      </c>
      <c r="K606" s="300">
        <v>605</v>
      </c>
    </row>
    <row r="607" spans="1:11" ht="24" customHeight="1">
      <c r="A607" s="314">
        <v>90043</v>
      </c>
      <c r="B607" s="312" t="s">
        <v>1508</v>
      </c>
      <c r="C607" s="312" t="s">
        <v>1923</v>
      </c>
      <c r="D607" s="312" t="s">
        <v>19124</v>
      </c>
      <c r="E607" s="313" t="s">
        <v>78</v>
      </c>
      <c r="F607" s="311" t="s">
        <v>4838</v>
      </c>
      <c r="G607" s="311" t="s">
        <v>19125</v>
      </c>
      <c r="H607" s="311" t="s">
        <v>19126</v>
      </c>
      <c r="I607" s="311" t="s">
        <v>4565</v>
      </c>
      <c r="J607" s="311" t="s">
        <v>4782</v>
      </c>
      <c r="K607" s="300">
        <v>606</v>
      </c>
    </row>
    <row r="608" spans="1:11" ht="48" customHeight="1">
      <c r="A608" s="519" t="s">
        <v>5700</v>
      </c>
      <c r="B608" s="312" t="s">
        <v>1501</v>
      </c>
      <c r="C608" s="312" t="s">
        <v>2786</v>
      </c>
      <c r="D608" s="312" t="s">
        <v>1503</v>
      </c>
      <c r="E608" s="313" t="s">
        <v>1704</v>
      </c>
      <c r="F608" s="311" t="s">
        <v>4092</v>
      </c>
      <c r="G608" s="311" t="s">
        <v>4884</v>
      </c>
      <c r="H608" s="311" t="s">
        <v>4884</v>
      </c>
      <c r="I608" s="311" t="s">
        <v>4565</v>
      </c>
      <c r="J608" s="311" t="s">
        <v>4783</v>
      </c>
      <c r="K608" s="300">
        <v>607</v>
      </c>
    </row>
    <row r="609" spans="1:11" ht="24" customHeight="1">
      <c r="A609" s="314">
        <v>99810</v>
      </c>
      <c r="B609" s="312" t="s">
        <v>367</v>
      </c>
      <c r="C609" s="312" t="s">
        <v>2398</v>
      </c>
      <c r="D609" s="312" t="s">
        <v>1503</v>
      </c>
      <c r="E609" s="313" t="s">
        <v>78</v>
      </c>
      <c r="F609" s="311" t="s">
        <v>4827</v>
      </c>
      <c r="G609" s="311" t="s">
        <v>17154</v>
      </c>
      <c r="H609" s="311" t="s">
        <v>19127</v>
      </c>
      <c r="I609" s="311" t="s">
        <v>4565</v>
      </c>
      <c r="J609" s="311" t="s">
        <v>4783</v>
      </c>
      <c r="K609" s="300">
        <v>608</v>
      </c>
    </row>
    <row r="610" spans="1:11" ht="24" customHeight="1">
      <c r="A610" s="519" t="s">
        <v>3818</v>
      </c>
      <c r="B610" s="312" t="s">
        <v>1501</v>
      </c>
      <c r="C610" s="312" t="s">
        <v>2526</v>
      </c>
      <c r="D610" s="312" t="s">
        <v>1503</v>
      </c>
      <c r="E610" s="313" t="s">
        <v>80</v>
      </c>
      <c r="F610" s="311" t="s">
        <v>4817</v>
      </c>
      <c r="G610" s="311" t="s">
        <v>6776</v>
      </c>
      <c r="H610" s="311" t="s">
        <v>19128</v>
      </c>
      <c r="I610" s="311" t="s">
        <v>4565</v>
      </c>
      <c r="J610" s="311" t="s">
        <v>4785</v>
      </c>
      <c r="K610" s="300">
        <v>609</v>
      </c>
    </row>
    <row r="611" spans="1:11" ht="24" customHeight="1">
      <c r="A611" s="519" t="s">
        <v>3756</v>
      </c>
      <c r="B611" s="312" t="s">
        <v>1501</v>
      </c>
      <c r="C611" s="312" t="s">
        <v>2424</v>
      </c>
      <c r="D611" s="312" t="s">
        <v>1503</v>
      </c>
      <c r="E611" s="313" t="s">
        <v>1507</v>
      </c>
      <c r="F611" s="311" t="s">
        <v>4842</v>
      </c>
      <c r="G611" s="311" t="s">
        <v>19129</v>
      </c>
      <c r="H611" s="311" t="s">
        <v>19130</v>
      </c>
      <c r="I611" s="311" t="s">
        <v>4565</v>
      </c>
      <c r="J611" s="311" t="s">
        <v>4786</v>
      </c>
      <c r="K611" s="300">
        <v>610</v>
      </c>
    </row>
    <row r="612" spans="1:11" ht="24" customHeight="1">
      <c r="A612" s="314">
        <v>101747</v>
      </c>
      <c r="B612" s="312" t="s">
        <v>367</v>
      </c>
      <c r="C612" s="312" t="s">
        <v>2594</v>
      </c>
      <c r="D612" s="312" t="s">
        <v>1832</v>
      </c>
      <c r="E612" s="313" t="s">
        <v>78</v>
      </c>
      <c r="F612" s="311" t="s">
        <v>4847</v>
      </c>
      <c r="G612" s="311" t="s">
        <v>16259</v>
      </c>
      <c r="H612" s="311" t="s">
        <v>19131</v>
      </c>
      <c r="I612" s="311" t="s">
        <v>4565</v>
      </c>
      <c r="J612" s="311" t="s">
        <v>4786</v>
      </c>
      <c r="K612" s="300">
        <v>611</v>
      </c>
    </row>
    <row r="613" spans="1:11" ht="24" customHeight="1">
      <c r="A613" s="519" t="s">
        <v>3615</v>
      </c>
      <c r="B613" s="312" t="s">
        <v>1501</v>
      </c>
      <c r="C613" s="312" t="s">
        <v>2210</v>
      </c>
      <c r="D613" s="312" t="s">
        <v>1503</v>
      </c>
      <c r="E613" s="313" t="s">
        <v>1507</v>
      </c>
      <c r="F613" s="311" t="s">
        <v>4106</v>
      </c>
      <c r="G613" s="311" t="s">
        <v>19132</v>
      </c>
      <c r="H613" s="311" t="s">
        <v>19133</v>
      </c>
      <c r="I613" s="311" t="s">
        <v>4565</v>
      </c>
      <c r="J613" s="311" t="s">
        <v>4789</v>
      </c>
      <c r="K613" s="300">
        <v>612</v>
      </c>
    </row>
    <row r="614" spans="1:11" ht="108" customHeight="1">
      <c r="A614" s="519" t="s">
        <v>5701</v>
      </c>
      <c r="B614" s="312" t="s">
        <v>1501</v>
      </c>
      <c r="C614" s="312" t="s">
        <v>2825</v>
      </c>
      <c r="D614" s="312" t="s">
        <v>1503</v>
      </c>
      <c r="E614" s="313" t="s">
        <v>1704</v>
      </c>
      <c r="F614" s="311" t="s">
        <v>4092</v>
      </c>
      <c r="G614" s="311" t="s">
        <v>4897</v>
      </c>
      <c r="H614" s="311" t="s">
        <v>4897</v>
      </c>
      <c r="I614" s="311" t="s">
        <v>4565</v>
      </c>
      <c r="J614" s="311" t="s">
        <v>4789</v>
      </c>
      <c r="K614" s="300">
        <v>613</v>
      </c>
    </row>
    <row r="615" spans="1:11" ht="24" customHeight="1">
      <c r="A615" s="519" t="s">
        <v>5702</v>
      </c>
      <c r="B615" s="312" t="s">
        <v>1501</v>
      </c>
      <c r="C615" s="312" t="s">
        <v>2823</v>
      </c>
      <c r="D615" s="312" t="s">
        <v>1503</v>
      </c>
      <c r="E615" s="313" t="s">
        <v>1704</v>
      </c>
      <c r="F615" s="311" t="s">
        <v>4092</v>
      </c>
      <c r="G615" s="311" t="s">
        <v>4898</v>
      </c>
      <c r="H615" s="311" t="s">
        <v>4898</v>
      </c>
      <c r="I615" s="311" t="s">
        <v>4565</v>
      </c>
      <c r="J615" s="311" t="s">
        <v>4791</v>
      </c>
      <c r="K615" s="300">
        <v>614</v>
      </c>
    </row>
    <row r="616" spans="1:11" ht="72" customHeight="1">
      <c r="A616" s="519" t="s">
        <v>5703</v>
      </c>
      <c r="B616" s="312" t="s">
        <v>1501</v>
      </c>
      <c r="C616" s="312" t="s">
        <v>2866</v>
      </c>
      <c r="D616" s="312" t="s">
        <v>1503</v>
      </c>
      <c r="E616" s="313" t="s">
        <v>1704</v>
      </c>
      <c r="F616" s="311" t="s">
        <v>4092</v>
      </c>
      <c r="G616" s="311" t="s">
        <v>4898</v>
      </c>
      <c r="H616" s="311" t="s">
        <v>4898</v>
      </c>
      <c r="I616" s="311" t="s">
        <v>4565</v>
      </c>
      <c r="J616" s="311" t="s">
        <v>4794</v>
      </c>
      <c r="K616" s="300">
        <v>615</v>
      </c>
    </row>
    <row r="617" spans="1:11" ht="48" customHeight="1">
      <c r="A617" s="519" t="s">
        <v>5704</v>
      </c>
      <c r="B617" s="312" t="s">
        <v>1501</v>
      </c>
      <c r="C617" s="312" t="s">
        <v>2789</v>
      </c>
      <c r="D617" s="312" t="s">
        <v>1503</v>
      </c>
      <c r="E617" s="313" t="s">
        <v>1704</v>
      </c>
      <c r="F617" s="311" t="s">
        <v>4092</v>
      </c>
      <c r="G617" s="311" t="s">
        <v>4898</v>
      </c>
      <c r="H617" s="311" t="s">
        <v>4898</v>
      </c>
      <c r="I617" s="311" t="s">
        <v>4565</v>
      </c>
      <c r="J617" s="311" t="s">
        <v>4794</v>
      </c>
      <c r="K617" s="300">
        <v>616</v>
      </c>
    </row>
    <row r="618" spans="1:11" ht="36" customHeight="1">
      <c r="A618" s="314">
        <v>92984</v>
      </c>
      <c r="B618" s="312" t="s">
        <v>367</v>
      </c>
      <c r="C618" s="312" t="s">
        <v>1682</v>
      </c>
      <c r="D618" s="312" t="s">
        <v>1677</v>
      </c>
      <c r="E618" s="313" t="s">
        <v>1616</v>
      </c>
      <c r="F618" s="311" t="s">
        <v>4853</v>
      </c>
      <c r="G618" s="311" t="s">
        <v>10908</v>
      </c>
      <c r="H618" s="311" t="s">
        <v>19134</v>
      </c>
      <c r="I618" s="311" t="s">
        <v>4565</v>
      </c>
      <c r="J618" s="311" t="s">
        <v>4797</v>
      </c>
      <c r="K618" s="300">
        <v>617</v>
      </c>
    </row>
    <row r="619" spans="1:11" ht="36" customHeight="1">
      <c r="A619" s="314">
        <v>90796</v>
      </c>
      <c r="B619" s="312" t="s">
        <v>367</v>
      </c>
      <c r="C619" s="312" t="s">
        <v>2363</v>
      </c>
      <c r="D619" s="312" t="s">
        <v>2113</v>
      </c>
      <c r="E619" s="313" t="s">
        <v>1507</v>
      </c>
      <c r="F619" s="311" t="s">
        <v>4858</v>
      </c>
      <c r="G619" s="311" t="s">
        <v>9342</v>
      </c>
      <c r="H619" s="311" t="s">
        <v>19135</v>
      </c>
      <c r="I619" s="311" t="s">
        <v>4565</v>
      </c>
      <c r="J619" s="311" t="s">
        <v>4799</v>
      </c>
      <c r="K619" s="300">
        <v>618</v>
      </c>
    </row>
    <row r="620" spans="1:11" ht="36" customHeight="1">
      <c r="A620" s="314">
        <v>93210</v>
      </c>
      <c r="B620" s="312" t="s">
        <v>367</v>
      </c>
      <c r="C620" s="312" t="s">
        <v>2092</v>
      </c>
      <c r="D620" s="312" t="s">
        <v>1738</v>
      </c>
      <c r="E620" s="313" t="s">
        <v>78</v>
      </c>
      <c r="F620" s="311" t="s">
        <v>4848</v>
      </c>
      <c r="G620" s="311" t="s">
        <v>20953</v>
      </c>
      <c r="H620" s="311" t="s">
        <v>20954</v>
      </c>
      <c r="I620" s="311" t="s">
        <v>4565</v>
      </c>
      <c r="J620" s="311" t="s">
        <v>4799</v>
      </c>
      <c r="K620" s="300">
        <v>619</v>
      </c>
    </row>
    <row r="621" spans="1:11" ht="36" customHeight="1">
      <c r="A621" s="519" t="s">
        <v>5705</v>
      </c>
      <c r="B621" s="312" t="s">
        <v>1501</v>
      </c>
      <c r="C621" s="312" t="s">
        <v>2868</v>
      </c>
      <c r="D621" s="312" t="s">
        <v>1503</v>
      </c>
      <c r="E621" s="313" t="s">
        <v>1704</v>
      </c>
      <c r="F621" s="311" t="s">
        <v>4092</v>
      </c>
      <c r="G621" s="311" t="s">
        <v>4901</v>
      </c>
      <c r="H621" s="311" t="s">
        <v>4901</v>
      </c>
      <c r="I621" s="311" t="s">
        <v>4565</v>
      </c>
      <c r="J621" s="311" t="s">
        <v>4801</v>
      </c>
      <c r="K621" s="300">
        <v>620</v>
      </c>
    </row>
    <row r="622" spans="1:11" ht="24" customHeight="1">
      <c r="A622" s="519" t="s">
        <v>4011</v>
      </c>
      <c r="B622" s="312" t="s">
        <v>1501</v>
      </c>
      <c r="C622" s="312" t="s">
        <v>3026</v>
      </c>
      <c r="D622" s="312" t="s">
        <v>1503</v>
      </c>
      <c r="E622" s="313" t="s">
        <v>1512</v>
      </c>
      <c r="F622" s="311" t="s">
        <v>4106</v>
      </c>
      <c r="G622" s="311" t="s">
        <v>19136</v>
      </c>
      <c r="H622" s="311" t="s">
        <v>19137</v>
      </c>
      <c r="I622" s="311" t="s">
        <v>4565</v>
      </c>
      <c r="J622" s="311" t="s">
        <v>4803</v>
      </c>
      <c r="K622" s="300">
        <v>621</v>
      </c>
    </row>
    <row r="623" spans="1:11" ht="24" customHeight="1">
      <c r="A623" s="519" t="s">
        <v>3910</v>
      </c>
      <c r="B623" s="312" t="s">
        <v>1501</v>
      </c>
      <c r="C623" s="312" t="s">
        <v>2642</v>
      </c>
      <c r="D623" s="312" t="s">
        <v>1503</v>
      </c>
      <c r="E623" s="313" t="s">
        <v>201</v>
      </c>
      <c r="F623" s="311" t="s">
        <v>4493</v>
      </c>
      <c r="G623" s="311" t="s">
        <v>4582</v>
      </c>
      <c r="H623" s="311" t="s">
        <v>19138</v>
      </c>
      <c r="I623" s="311" t="s">
        <v>4565</v>
      </c>
      <c r="J623" s="311" t="s">
        <v>4803</v>
      </c>
      <c r="K623" s="300">
        <v>622</v>
      </c>
    </row>
    <row r="624" spans="1:11" ht="24" customHeight="1">
      <c r="A624" s="519" t="s">
        <v>20437</v>
      </c>
      <c r="B624" s="312" t="s">
        <v>1501</v>
      </c>
      <c r="C624" s="312" t="s">
        <v>19139</v>
      </c>
      <c r="D624" s="312" t="s">
        <v>1620</v>
      </c>
      <c r="E624" s="313" t="s">
        <v>18258</v>
      </c>
      <c r="F624" s="311" t="s">
        <v>19140</v>
      </c>
      <c r="G624" s="311" t="s">
        <v>9723</v>
      </c>
      <c r="H624" s="311" t="s">
        <v>19141</v>
      </c>
      <c r="I624" s="311" t="s">
        <v>4565</v>
      </c>
      <c r="J624" s="311" t="s">
        <v>4804</v>
      </c>
      <c r="K624" s="300">
        <v>623</v>
      </c>
    </row>
    <row r="625" spans="1:11" ht="24" customHeight="1">
      <c r="A625" s="314">
        <v>92839</v>
      </c>
      <c r="B625" s="312" t="s">
        <v>367</v>
      </c>
      <c r="C625" s="312" t="s">
        <v>3079</v>
      </c>
      <c r="D625" s="312" t="s">
        <v>1620</v>
      </c>
      <c r="E625" s="313" t="s">
        <v>1616</v>
      </c>
      <c r="F625" s="311" t="s">
        <v>19142</v>
      </c>
      <c r="G625" s="311" t="s">
        <v>6159</v>
      </c>
      <c r="H625" s="311" t="s">
        <v>19143</v>
      </c>
      <c r="I625" s="311" t="s">
        <v>4565</v>
      </c>
      <c r="J625" s="311" t="s">
        <v>4804</v>
      </c>
      <c r="K625" s="300">
        <v>624</v>
      </c>
    </row>
    <row r="626" spans="1:11" ht="24" customHeight="1">
      <c r="A626" s="519" t="s">
        <v>3515</v>
      </c>
      <c r="B626" s="312" t="s">
        <v>1501</v>
      </c>
      <c r="C626" s="312" t="s">
        <v>2103</v>
      </c>
      <c r="D626" s="312" t="s">
        <v>1503</v>
      </c>
      <c r="E626" s="313" t="s">
        <v>1512</v>
      </c>
      <c r="F626" s="311" t="s">
        <v>4106</v>
      </c>
      <c r="G626" s="311" t="s">
        <v>19144</v>
      </c>
      <c r="H626" s="311" t="s">
        <v>19145</v>
      </c>
      <c r="I626" s="311" t="s">
        <v>4565</v>
      </c>
      <c r="J626" s="311" t="s">
        <v>4805</v>
      </c>
      <c r="K626" s="300">
        <v>625</v>
      </c>
    </row>
    <row r="627" spans="1:11" ht="84" customHeight="1">
      <c r="A627" s="519" t="s">
        <v>3911</v>
      </c>
      <c r="B627" s="312" t="s">
        <v>1501</v>
      </c>
      <c r="C627" s="312" t="s">
        <v>2643</v>
      </c>
      <c r="D627" s="312" t="s">
        <v>1503</v>
      </c>
      <c r="E627" s="313" t="s">
        <v>201</v>
      </c>
      <c r="F627" s="311" t="s">
        <v>4835</v>
      </c>
      <c r="G627" s="311" t="s">
        <v>19146</v>
      </c>
      <c r="H627" s="311" t="s">
        <v>19147</v>
      </c>
      <c r="I627" s="311" t="s">
        <v>4565</v>
      </c>
      <c r="J627" s="311" t="s">
        <v>4807</v>
      </c>
      <c r="K627" s="300">
        <v>626</v>
      </c>
    </row>
    <row r="628" spans="1:11" ht="36" customHeight="1">
      <c r="A628" s="519" t="s">
        <v>3386</v>
      </c>
      <c r="B628" s="312" t="s">
        <v>1501</v>
      </c>
      <c r="C628" s="312" t="s">
        <v>1905</v>
      </c>
      <c r="D628" s="312" t="s">
        <v>1503</v>
      </c>
      <c r="E628" s="313" t="s">
        <v>1512</v>
      </c>
      <c r="F628" s="311" t="s">
        <v>4092</v>
      </c>
      <c r="G628" s="311" t="s">
        <v>20955</v>
      </c>
      <c r="H628" s="311" t="s">
        <v>20955</v>
      </c>
      <c r="I628" s="311" t="s">
        <v>4565</v>
      </c>
      <c r="J628" s="311" t="s">
        <v>4807</v>
      </c>
      <c r="K628" s="300">
        <v>627</v>
      </c>
    </row>
    <row r="629" spans="1:11" ht="24" customHeight="1">
      <c r="A629" s="519" t="s">
        <v>5706</v>
      </c>
      <c r="B629" s="312" t="s">
        <v>1501</v>
      </c>
      <c r="C629" s="312" t="s">
        <v>2908</v>
      </c>
      <c r="D629" s="312" t="s">
        <v>1503</v>
      </c>
      <c r="E629" s="313" t="s">
        <v>1704</v>
      </c>
      <c r="F629" s="311" t="s">
        <v>4659</v>
      </c>
      <c r="G629" s="311" t="s">
        <v>4905</v>
      </c>
      <c r="H629" s="311" t="s">
        <v>4906</v>
      </c>
      <c r="I629" s="311" t="s">
        <v>4565</v>
      </c>
      <c r="J629" s="311" t="s">
        <v>4808</v>
      </c>
      <c r="K629" s="300">
        <v>628</v>
      </c>
    </row>
    <row r="630" spans="1:11" ht="24" customHeight="1">
      <c r="A630" s="314">
        <v>100341</v>
      </c>
      <c r="B630" s="312" t="s">
        <v>367</v>
      </c>
      <c r="C630" s="312" t="s">
        <v>2107</v>
      </c>
      <c r="D630" s="312" t="s">
        <v>1615</v>
      </c>
      <c r="E630" s="313" t="s">
        <v>78</v>
      </c>
      <c r="F630" s="311" t="s">
        <v>19148</v>
      </c>
      <c r="G630" s="311" t="s">
        <v>8649</v>
      </c>
      <c r="H630" s="311" t="s">
        <v>19149</v>
      </c>
      <c r="I630" s="311" t="s">
        <v>4565</v>
      </c>
      <c r="J630" s="311" t="s">
        <v>4811</v>
      </c>
      <c r="K630" s="300">
        <v>629</v>
      </c>
    </row>
    <row r="631" spans="1:11" ht="24" customHeight="1">
      <c r="A631" s="519" t="s">
        <v>3570</v>
      </c>
      <c r="B631" s="312" t="s">
        <v>1501</v>
      </c>
      <c r="C631" s="312" t="s">
        <v>2167</v>
      </c>
      <c r="D631" s="312" t="s">
        <v>1503</v>
      </c>
      <c r="E631" s="313" t="s">
        <v>80</v>
      </c>
      <c r="F631" s="311" t="s">
        <v>4817</v>
      </c>
      <c r="G631" s="311" t="s">
        <v>19150</v>
      </c>
      <c r="H631" s="311" t="s">
        <v>19151</v>
      </c>
      <c r="I631" s="311" t="s">
        <v>4565</v>
      </c>
      <c r="J631" s="311" t="s">
        <v>4811</v>
      </c>
      <c r="K631" s="300">
        <v>630</v>
      </c>
    </row>
    <row r="632" spans="1:11" ht="48" customHeight="1">
      <c r="A632" s="519" t="s">
        <v>3350</v>
      </c>
      <c r="B632" s="312" t="s">
        <v>1501</v>
      </c>
      <c r="C632" s="312" t="s">
        <v>1840</v>
      </c>
      <c r="D632" s="312" t="s">
        <v>1503</v>
      </c>
      <c r="E632" s="313" t="s">
        <v>1512</v>
      </c>
      <c r="F632" s="311" t="s">
        <v>4867</v>
      </c>
      <c r="G632" s="311" t="s">
        <v>19152</v>
      </c>
      <c r="H632" s="311" t="s">
        <v>19153</v>
      </c>
      <c r="I632" s="311" t="s">
        <v>4565</v>
      </c>
      <c r="J632" s="311" t="s">
        <v>4812</v>
      </c>
      <c r="K632" s="300">
        <v>631</v>
      </c>
    </row>
    <row r="633" spans="1:11" ht="24" customHeight="1">
      <c r="A633" s="314">
        <v>307734</v>
      </c>
      <c r="B633" s="312" t="s">
        <v>1530</v>
      </c>
      <c r="C633" s="312" t="s">
        <v>2358</v>
      </c>
      <c r="D633" s="312" t="s">
        <v>382</v>
      </c>
      <c r="E633" s="313" t="s">
        <v>80</v>
      </c>
      <c r="F633" s="311" t="s">
        <v>4512</v>
      </c>
      <c r="G633" s="311" t="s">
        <v>19154</v>
      </c>
      <c r="H633" s="311" t="s">
        <v>19155</v>
      </c>
      <c r="I633" s="311" t="s">
        <v>4565</v>
      </c>
      <c r="J633" s="311" t="s">
        <v>4812</v>
      </c>
      <c r="K633" s="300">
        <v>632</v>
      </c>
    </row>
    <row r="634" spans="1:11" ht="24" customHeight="1">
      <c r="A634" s="519" t="s">
        <v>5707</v>
      </c>
      <c r="B634" s="312" t="s">
        <v>1501</v>
      </c>
      <c r="C634" s="312" t="s">
        <v>2909</v>
      </c>
      <c r="D634" s="312" t="s">
        <v>1503</v>
      </c>
      <c r="E634" s="313" t="s">
        <v>1704</v>
      </c>
      <c r="F634" s="311" t="s">
        <v>4092</v>
      </c>
      <c r="G634" s="311" t="s">
        <v>4912</v>
      </c>
      <c r="H634" s="311" t="s">
        <v>4912</v>
      </c>
      <c r="I634" s="311" t="s">
        <v>4565</v>
      </c>
      <c r="J634" s="311" t="s">
        <v>4813</v>
      </c>
      <c r="K634" s="300">
        <v>633</v>
      </c>
    </row>
    <row r="635" spans="1:11" ht="24" customHeight="1">
      <c r="A635" s="519" t="s">
        <v>3543</v>
      </c>
      <c r="B635" s="312" t="s">
        <v>1501</v>
      </c>
      <c r="C635" s="312" t="s">
        <v>2140</v>
      </c>
      <c r="D635" s="312" t="s">
        <v>1503</v>
      </c>
      <c r="E635" s="313" t="s">
        <v>1507</v>
      </c>
      <c r="F635" s="311" t="s">
        <v>4106</v>
      </c>
      <c r="G635" s="311" t="s">
        <v>19156</v>
      </c>
      <c r="H635" s="311" t="s">
        <v>19157</v>
      </c>
      <c r="I635" s="311" t="s">
        <v>4565</v>
      </c>
      <c r="J635" s="311" t="s">
        <v>4814</v>
      </c>
      <c r="K635" s="300">
        <v>634</v>
      </c>
    </row>
    <row r="636" spans="1:11" ht="24" customHeight="1">
      <c r="A636" s="519" t="s">
        <v>3804</v>
      </c>
      <c r="B636" s="312" t="s">
        <v>1501</v>
      </c>
      <c r="C636" s="312" t="s">
        <v>2502</v>
      </c>
      <c r="D636" s="312" t="s">
        <v>1503</v>
      </c>
      <c r="E636" s="313" t="s">
        <v>1512</v>
      </c>
      <c r="F636" s="311" t="s">
        <v>4444</v>
      </c>
      <c r="G636" s="311" t="s">
        <v>19158</v>
      </c>
      <c r="H636" s="311" t="s">
        <v>19159</v>
      </c>
      <c r="I636" s="311" t="s">
        <v>4565</v>
      </c>
      <c r="J636" s="311" t="s">
        <v>4814</v>
      </c>
      <c r="K636" s="300">
        <v>635</v>
      </c>
    </row>
    <row r="637" spans="1:11" ht="24" customHeight="1">
      <c r="A637" s="519" t="s">
        <v>5708</v>
      </c>
      <c r="B637" s="312" t="s">
        <v>1501</v>
      </c>
      <c r="C637" s="312" t="s">
        <v>2830</v>
      </c>
      <c r="D637" s="312" t="s">
        <v>1503</v>
      </c>
      <c r="E637" s="313" t="s">
        <v>1704</v>
      </c>
      <c r="F637" s="311" t="s">
        <v>4092</v>
      </c>
      <c r="G637" s="311" t="s">
        <v>4915</v>
      </c>
      <c r="H637" s="311" t="s">
        <v>4915</v>
      </c>
      <c r="I637" s="311" t="s">
        <v>4565</v>
      </c>
      <c r="J637" s="311" t="s">
        <v>4816</v>
      </c>
      <c r="K637" s="300">
        <v>636</v>
      </c>
    </row>
    <row r="638" spans="1:11" ht="72" customHeight="1">
      <c r="A638" s="519" t="s">
        <v>3662</v>
      </c>
      <c r="B638" s="312" t="s">
        <v>1501</v>
      </c>
      <c r="C638" s="312" t="s">
        <v>2257</v>
      </c>
      <c r="D638" s="312" t="s">
        <v>1503</v>
      </c>
      <c r="E638" s="313" t="s">
        <v>1507</v>
      </c>
      <c r="F638" s="311" t="s">
        <v>4106</v>
      </c>
      <c r="G638" s="311" t="s">
        <v>19160</v>
      </c>
      <c r="H638" s="311" t="s">
        <v>19161</v>
      </c>
      <c r="I638" s="311" t="s">
        <v>4565</v>
      </c>
      <c r="J638" s="311" t="s">
        <v>4816</v>
      </c>
      <c r="K638" s="300">
        <v>637</v>
      </c>
    </row>
    <row r="639" spans="1:11" ht="24" customHeight="1">
      <c r="A639" s="314">
        <v>180783</v>
      </c>
      <c r="B639" s="312" t="s">
        <v>1508</v>
      </c>
      <c r="C639" s="312" t="s">
        <v>2586</v>
      </c>
      <c r="D639" s="312" t="s">
        <v>18814</v>
      </c>
      <c r="E639" s="313" t="s">
        <v>78</v>
      </c>
      <c r="F639" s="311" t="s">
        <v>4869</v>
      </c>
      <c r="G639" s="311" t="s">
        <v>13427</v>
      </c>
      <c r="H639" s="311" t="s">
        <v>19162</v>
      </c>
      <c r="I639" s="311" t="s">
        <v>4565</v>
      </c>
      <c r="J639" s="311" t="s">
        <v>4819</v>
      </c>
      <c r="K639" s="300">
        <v>638</v>
      </c>
    </row>
    <row r="640" spans="1:11" ht="24" customHeight="1">
      <c r="A640" s="519" t="s">
        <v>3593</v>
      </c>
      <c r="B640" s="312" t="s">
        <v>1501</v>
      </c>
      <c r="C640" s="312" t="s">
        <v>2191</v>
      </c>
      <c r="D640" s="312" t="s">
        <v>1503</v>
      </c>
      <c r="E640" s="313" t="s">
        <v>1512</v>
      </c>
      <c r="F640" s="311" t="s">
        <v>4452</v>
      </c>
      <c r="G640" s="311" t="s">
        <v>19163</v>
      </c>
      <c r="H640" s="311" t="s">
        <v>19164</v>
      </c>
      <c r="I640" s="311" t="s">
        <v>4565</v>
      </c>
      <c r="J640" s="311" t="s">
        <v>4821</v>
      </c>
      <c r="K640" s="300">
        <v>639</v>
      </c>
    </row>
    <row r="641" spans="1:11" ht="24" customHeight="1">
      <c r="A641" s="519" t="s">
        <v>3982</v>
      </c>
      <c r="B641" s="312" t="s">
        <v>1501</v>
      </c>
      <c r="C641" s="312" t="s">
        <v>2984</v>
      </c>
      <c r="D641" s="312" t="s">
        <v>1503</v>
      </c>
      <c r="E641" s="313" t="s">
        <v>1512</v>
      </c>
      <c r="F641" s="311" t="s">
        <v>4106</v>
      </c>
      <c r="G641" s="311" t="s">
        <v>19165</v>
      </c>
      <c r="H641" s="311" t="s">
        <v>19166</v>
      </c>
      <c r="I641" s="311" t="s">
        <v>4565</v>
      </c>
      <c r="J641" s="311" t="s">
        <v>4821</v>
      </c>
      <c r="K641" s="300">
        <v>640</v>
      </c>
    </row>
    <row r="642" spans="1:11" ht="24" customHeight="1">
      <c r="A642" s="519" t="s">
        <v>3300</v>
      </c>
      <c r="B642" s="312" t="s">
        <v>1501</v>
      </c>
      <c r="C642" s="312" t="s">
        <v>1779</v>
      </c>
      <c r="D642" s="312" t="s">
        <v>1503</v>
      </c>
      <c r="E642" s="313" t="s">
        <v>1512</v>
      </c>
      <c r="F642" s="311" t="s">
        <v>4095</v>
      </c>
      <c r="G642" s="311" t="s">
        <v>19167</v>
      </c>
      <c r="H642" s="311" t="s">
        <v>19168</v>
      </c>
      <c r="I642" s="311" t="s">
        <v>4565</v>
      </c>
      <c r="J642" s="311" t="s">
        <v>4823</v>
      </c>
      <c r="K642" s="300">
        <v>641</v>
      </c>
    </row>
    <row r="643" spans="1:11" ht="24" customHeight="1">
      <c r="A643" s="314">
        <v>804017</v>
      </c>
      <c r="B643" s="312" t="s">
        <v>1530</v>
      </c>
      <c r="C643" s="312" t="s">
        <v>1846</v>
      </c>
      <c r="D643" s="312" t="s">
        <v>382</v>
      </c>
      <c r="E643" s="313" t="s">
        <v>80</v>
      </c>
      <c r="F643" s="311" t="s">
        <v>4892</v>
      </c>
      <c r="G643" s="311" t="s">
        <v>20956</v>
      </c>
      <c r="H643" s="311" t="s">
        <v>20957</v>
      </c>
      <c r="I643" s="311" t="s">
        <v>4565</v>
      </c>
      <c r="J643" s="311" t="s">
        <v>4823</v>
      </c>
      <c r="K643" s="300">
        <v>642</v>
      </c>
    </row>
    <row r="644" spans="1:11" ht="48" customHeight="1">
      <c r="A644" s="519" t="s">
        <v>3185</v>
      </c>
      <c r="B644" s="312" t="s">
        <v>1501</v>
      </c>
      <c r="C644" s="312" t="s">
        <v>1657</v>
      </c>
      <c r="D644" s="312" t="s">
        <v>1503</v>
      </c>
      <c r="E644" s="313" t="s">
        <v>1507</v>
      </c>
      <c r="F644" s="311" t="s">
        <v>4130</v>
      </c>
      <c r="G644" s="311" t="s">
        <v>19169</v>
      </c>
      <c r="H644" s="311" t="s">
        <v>19170</v>
      </c>
      <c r="I644" s="311" t="s">
        <v>4565</v>
      </c>
      <c r="J644" s="311" t="s">
        <v>4826</v>
      </c>
      <c r="K644" s="300">
        <v>643</v>
      </c>
    </row>
    <row r="645" spans="1:11" ht="24" customHeight="1">
      <c r="A645" s="519" t="s">
        <v>5709</v>
      </c>
      <c r="B645" s="312" t="s">
        <v>1501</v>
      </c>
      <c r="C645" s="312" t="s">
        <v>2810</v>
      </c>
      <c r="D645" s="312" t="s">
        <v>1503</v>
      </c>
      <c r="E645" s="313" t="s">
        <v>1704</v>
      </c>
      <c r="F645" s="311" t="s">
        <v>4092</v>
      </c>
      <c r="G645" s="311" t="s">
        <v>4921</v>
      </c>
      <c r="H645" s="311" t="s">
        <v>4921</v>
      </c>
      <c r="I645" s="311" t="s">
        <v>4565</v>
      </c>
      <c r="J645" s="311" t="s">
        <v>4828</v>
      </c>
      <c r="K645" s="300">
        <v>644</v>
      </c>
    </row>
    <row r="646" spans="1:11" ht="24" customHeight="1">
      <c r="A646" s="519" t="s">
        <v>3224</v>
      </c>
      <c r="B646" s="312" t="s">
        <v>1501</v>
      </c>
      <c r="C646" s="312" t="s">
        <v>1696</v>
      </c>
      <c r="D646" s="312" t="s">
        <v>1503</v>
      </c>
      <c r="E646" s="313" t="s">
        <v>80</v>
      </c>
      <c r="F646" s="311" t="s">
        <v>4222</v>
      </c>
      <c r="G646" s="311" t="s">
        <v>10955</v>
      </c>
      <c r="H646" s="311" t="s">
        <v>19171</v>
      </c>
      <c r="I646" s="311" t="s">
        <v>4565</v>
      </c>
      <c r="J646" s="311" t="s">
        <v>4828</v>
      </c>
      <c r="K646" s="300">
        <v>645</v>
      </c>
    </row>
    <row r="647" spans="1:11" ht="192" customHeight="1">
      <c r="A647" s="519" t="s">
        <v>4042</v>
      </c>
      <c r="B647" s="312" t="s">
        <v>1501</v>
      </c>
      <c r="C647" s="312" t="s">
        <v>3075</v>
      </c>
      <c r="D647" s="312" t="s">
        <v>1503</v>
      </c>
      <c r="E647" s="313" t="s">
        <v>1512</v>
      </c>
      <c r="F647" s="311" t="s">
        <v>4880</v>
      </c>
      <c r="G647" s="311" t="s">
        <v>19172</v>
      </c>
      <c r="H647" s="311" t="s">
        <v>19173</v>
      </c>
      <c r="I647" s="311" t="s">
        <v>4565</v>
      </c>
      <c r="J647" s="311" t="s">
        <v>4831</v>
      </c>
      <c r="K647" s="300">
        <v>646</v>
      </c>
    </row>
    <row r="648" spans="1:11" ht="36" customHeight="1">
      <c r="A648" s="519" t="s">
        <v>4039</v>
      </c>
      <c r="B648" s="312" t="s">
        <v>1501</v>
      </c>
      <c r="C648" s="312" t="s">
        <v>3072</v>
      </c>
      <c r="D648" s="312" t="s">
        <v>1503</v>
      </c>
      <c r="E648" s="313" t="s">
        <v>1512</v>
      </c>
      <c r="F648" s="311" t="s">
        <v>4092</v>
      </c>
      <c r="G648" s="311" t="s">
        <v>19174</v>
      </c>
      <c r="H648" s="311" t="s">
        <v>19174</v>
      </c>
      <c r="I648" s="311" t="s">
        <v>4565</v>
      </c>
      <c r="J648" s="311" t="s">
        <v>4831</v>
      </c>
      <c r="K648" s="300">
        <v>647</v>
      </c>
    </row>
    <row r="649" spans="1:11" ht="24" customHeight="1">
      <c r="A649" s="314">
        <v>202109</v>
      </c>
      <c r="B649" s="312" t="s">
        <v>1508</v>
      </c>
      <c r="C649" s="312" t="s">
        <v>19175</v>
      </c>
      <c r="D649" s="312" t="s">
        <v>18573</v>
      </c>
      <c r="E649" s="313" t="s">
        <v>1507</v>
      </c>
      <c r="F649" s="311" t="s">
        <v>5339</v>
      </c>
      <c r="G649" s="311" t="s">
        <v>19176</v>
      </c>
      <c r="H649" s="311" t="s">
        <v>19177</v>
      </c>
      <c r="I649" s="311" t="s">
        <v>4565</v>
      </c>
      <c r="J649" s="311" t="s">
        <v>4470</v>
      </c>
      <c r="K649" s="300">
        <v>648</v>
      </c>
    </row>
    <row r="650" spans="1:11" ht="24" customHeight="1">
      <c r="A650" s="314">
        <v>101624</v>
      </c>
      <c r="B650" s="312" t="s">
        <v>367</v>
      </c>
      <c r="C650" s="312" t="s">
        <v>2637</v>
      </c>
      <c r="D650" s="312" t="s">
        <v>1629</v>
      </c>
      <c r="E650" s="313" t="s">
        <v>75</v>
      </c>
      <c r="F650" s="311" t="s">
        <v>4855</v>
      </c>
      <c r="G650" s="311" t="s">
        <v>20958</v>
      </c>
      <c r="H650" s="311" t="s">
        <v>20959</v>
      </c>
      <c r="I650" s="311" t="s">
        <v>4565</v>
      </c>
      <c r="J650" s="311" t="s">
        <v>4470</v>
      </c>
      <c r="K650" s="300">
        <v>649</v>
      </c>
    </row>
    <row r="651" spans="1:11" ht="48" customHeight="1">
      <c r="A651" s="519" t="s">
        <v>3997</v>
      </c>
      <c r="B651" s="312" t="s">
        <v>1501</v>
      </c>
      <c r="C651" s="312" t="s">
        <v>3016</v>
      </c>
      <c r="D651" s="312" t="s">
        <v>1503</v>
      </c>
      <c r="E651" s="313" t="s">
        <v>1512</v>
      </c>
      <c r="F651" s="311" t="s">
        <v>4815</v>
      </c>
      <c r="G651" s="311" t="s">
        <v>19178</v>
      </c>
      <c r="H651" s="311" t="s">
        <v>19179</v>
      </c>
      <c r="I651" s="311" t="s">
        <v>4565</v>
      </c>
      <c r="J651" s="311" t="s">
        <v>4834</v>
      </c>
      <c r="K651" s="300">
        <v>650</v>
      </c>
    </row>
    <row r="652" spans="1:11" ht="24" customHeight="1">
      <c r="A652" s="519" t="s">
        <v>3330</v>
      </c>
      <c r="B652" s="312" t="s">
        <v>1501</v>
      </c>
      <c r="C652" s="312" t="s">
        <v>1815</v>
      </c>
      <c r="D652" s="312" t="s">
        <v>1503</v>
      </c>
      <c r="E652" s="313" t="s">
        <v>1512</v>
      </c>
      <c r="F652" s="311" t="s">
        <v>4891</v>
      </c>
      <c r="G652" s="311" t="s">
        <v>12263</v>
      </c>
      <c r="H652" s="311" t="s">
        <v>19180</v>
      </c>
      <c r="I652" s="311" t="s">
        <v>4565</v>
      </c>
      <c r="J652" s="311" t="s">
        <v>4837</v>
      </c>
      <c r="K652" s="300">
        <v>651</v>
      </c>
    </row>
    <row r="653" spans="1:11" ht="48" customHeight="1">
      <c r="A653" s="519" t="s">
        <v>3417</v>
      </c>
      <c r="B653" s="312" t="s">
        <v>1501</v>
      </c>
      <c r="C653" s="312" t="s">
        <v>1937</v>
      </c>
      <c r="D653" s="312" t="s">
        <v>1503</v>
      </c>
      <c r="E653" s="313" t="s">
        <v>78</v>
      </c>
      <c r="F653" s="311" t="s">
        <v>4839</v>
      </c>
      <c r="G653" s="311" t="s">
        <v>19181</v>
      </c>
      <c r="H653" s="311" t="s">
        <v>19182</v>
      </c>
      <c r="I653" s="311" t="s">
        <v>4565</v>
      </c>
      <c r="J653" s="311" t="s">
        <v>4837</v>
      </c>
      <c r="K653" s="300">
        <v>652</v>
      </c>
    </row>
    <row r="654" spans="1:11" ht="24" customHeight="1">
      <c r="A654" s="519" t="s">
        <v>3541</v>
      </c>
      <c r="B654" s="312" t="s">
        <v>1501</v>
      </c>
      <c r="C654" s="312" t="s">
        <v>2138</v>
      </c>
      <c r="D654" s="312" t="s">
        <v>1503</v>
      </c>
      <c r="E654" s="313" t="s">
        <v>1507</v>
      </c>
      <c r="F654" s="311" t="s">
        <v>4106</v>
      </c>
      <c r="G654" s="311" t="s">
        <v>19183</v>
      </c>
      <c r="H654" s="311" t="s">
        <v>19184</v>
      </c>
      <c r="I654" s="311" t="s">
        <v>4565</v>
      </c>
      <c r="J654" s="311" t="s">
        <v>4840</v>
      </c>
      <c r="K654" s="300">
        <v>653</v>
      </c>
    </row>
    <row r="655" spans="1:11" ht="24" customHeight="1">
      <c r="A655" s="314">
        <v>97669</v>
      </c>
      <c r="B655" s="312" t="s">
        <v>367</v>
      </c>
      <c r="C655" s="312" t="s">
        <v>1990</v>
      </c>
      <c r="D655" s="312" t="s">
        <v>1677</v>
      </c>
      <c r="E655" s="313" t="s">
        <v>1616</v>
      </c>
      <c r="F655" s="311" t="s">
        <v>4886</v>
      </c>
      <c r="G655" s="311" t="s">
        <v>10793</v>
      </c>
      <c r="H655" s="311" t="s">
        <v>19185</v>
      </c>
      <c r="I655" s="311" t="s">
        <v>4565</v>
      </c>
      <c r="J655" s="311" t="s">
        <v>4840</v>
      </c>
      <c r="K655" s="300">
        <v>654</v>
      </c>
    </row>
    <row r="656" spans="1:11" ht="96" customHeight="1">
      <c r="A656" s="314">
        <v>93011</v>
      </c>
      <c r="B656" s="312" t="s">
        <v>367</v>
      </c>
      <c r="C656" s="312" t="s">
        <v>2003</v>
      </c>
      <c r="D656" s="312" t="s">
        <v>1677</v>
      </c>
      <c r="E656" s="313" t="s">
        <v>1616</v>
      </c>
      <c r="F656" s="311" t="s">
        <v>4894</v>
      </c>
      <c r="G656" s="311" t="s">
        <v>10768</v>
      </c>
      <c r="H656" s="311" t="s">
        <v>19186</v>
      </c>
      <c r="I656" s="311" t="s">
        <v>4565</v>
      </c>
      <c r="J656" s="311" t="s">
        <v>4844</v>
      </c>
      <c r="K656" s="300">
        <v>655</v>
      </c>
    </row>
    <row r="657" spans="1:11" ht="24" customHeight="1">
      <c r="A657" s="314">
        <v>4805753</v>
      </c>
      <c r="B657" s="312" t="s">
        <v>1530</v>
      </c>
      <c r="C657" s="312" t="s">
        <v>2026</v>
      </c>
      <c r="D657" s="312" t="s">
        <v>382</v>
      </c>
      <c r="E657" s="313" t="s">
        <v>75</v>
      </c>
      <c r="F657" s="311" t="s">
        <v>4841</v>
      </c>
      <c r="G657" s="311" t="s">
        <v>4436</v>
      </c>
      <c r="H657" s="311" t="s">
        <v>19188</v>
      </c>
      <c r="I657" s="311" t="s">
        <v>4565</v>
      </c>
      <c r="J657" s="311" t="s">
        <v>4844</v>
      </c>
      <c r="K657" s="300">
        <v>656</v>
      </c>
    </row>
    <row r="658" spans="1:11" ht="24" customHeight="1">
      <c r="A658" s="519" t="s">
        <v>3782</v>
      </c>
      <c r="B658" s="312" t="s">
        <v>1501</v>
      </c>
      <c r="C658" s="312" t="s">
        <v>2473</v>
      </c>
      <c r="D658" s="312" t="s">
        <v>1503</v>
      </c>
      <c r="E658" s="313" t="s">
        <v>1507</v>
      </c>
      <c r="F658" s="311" t="s">
        <v>4130</v>
      </c>
      <c r="G658" s="311" t="s">
        <v>19189</v>
      </c>
      <c r="H658" s="311" t="s">
        <v>19190</v>
      </c>
      <c r="I658" s="311" t="s">
        <v>4565</v>
      </c>
      <c r="J658" s="311" t="s">
        <v>4846</v>
      </c>
      <c r="K658" s="300">
        <v>657</v>
      </c>
    </row>
    <row r="659" spans="1:11" ht="36" customHeight="1">
      <c r="A659" s="519" t="s">
        <v>4008</v>
      </c>
      <c r="B659" s="312" t="s">
        <v>1501</v>
      </c>
      <c r="C659" s="312" t="s">
        <v>3023</v>
      </c>
      <c r="D659" s="312" t="s">
        <v>1503</v>
      </c>
      <c r="E659" s="313" t="s">
        <v>1504</v>
      </c>
      <c r="F659" s="311" t="s">
        <v>4092</v>
      </c>
      <c r="G659" s="311" t="s">
        <v>19191</v>
      </c>
      <c r="H659" s="311" t="s">
        <v>19191</v>
      </c>
      <c r="I659" s="311" t="s">
        <v>4565</v>
      </c>
      <c r="J659" s="311" t="s">
        <v>4846</v>
      </c>
      <c r="K659" s="300">
        <v>658</v>
      </c>
    </row>
    <row r="660" spans="1:11" ht="36" customHeight="1">
      <c r="A660" s="519" t="s">
        <v>4034</v>
      </c>
      <c r="B660" s="312" t="s">
        <v>1501</v>
      </c>
      <c r="C660" s="312" t="s">
        <v>3069</v>
      </c>
      <c r="D660" s="312" t="s">
        <v>1503</v>
      </c>
      <c r="E660" s="313" t="s">
        <v>1504</v>
      </c>
      <c r="F660" s="311" t="s">
        <v>4092</v>
      </c>
      <c r="G660" s="311" t="s">
        <v>19191</v>
      </c>
      <c r="H660" s="311" t="s">
        <v>19191</v>
      </c>
      <c r="I660" s="311" t="s">
        <v>4565</v>
      </c>
      <c r="J660" s="311" t="s">
        <v>4849</v>
      </c>
      <c r="K660" s="300">
        <v>659</v>
      </c>
    </row>
    <row r="661" spans="1:11" ht="24" customHeight="1">
      <c r="A661" s="314">
        <v>4915608</v>
      </c>
      <c r="B661" s="312" t="s">
        <v>1530</v>
      </c>
      <c r="C661" s="312" t="s">
        <v>2905</v>
      </c>
      <c r="D661" s="312" t="s">
        <v>382</v>
      </c>
      <c r="E661" s="313" t="s">
        <v>78</v>
      </c>
      <c r="F661" s="311" t="s">
        <v>4865</v>
      </c>
      <c r="G661" s="311" t="s">
        <v>17317</v>
      </c>
      <c r="H661" s="311" t="s">
        <v>19192</v>
      </c>
      <c r="I661" s="311" t="s">
        <v>4565</v>
      </c>
      <c r="J661" s="311" t="s">
        <v>4852</v>
      </c>
      <c r="K661" s="300">
        <v>660</v>
      </c>
    </row>
    <row r="662" spans="1:11" ht="24" customHeight="1">
      <c r="A662" s="314">
        <v>112800</v>
      </c>
      <c r="B662" s="312" t="s">
        <v>1508</v>
      </c>
      <c r="C662" s="312" t="s">
        <v>1728</v>
      </c>
      <c r="D662" s="312" t="s">
        <v>18606</v>
      </c>
      <c r="E662" s="313" t="s">
        <v>78</v>
      </c>
      <c r="F662" s="311" t="s">
        <v>4452</v>
      </c>
      <c r="G662" s="311" t="s">
        <v>19193</v>
      </c>
      <c r="H662" s="311" t="s">
        <v>19194</v>
      </c>
      <c r="I662" s="311" t="s">
        <v>4565</v>
      </c>
      <c r="J662" s="311" t="s">
        <v>4852</v>
      </c>
      <c r="K662" s="300">
        <v>661</v>
      </c>
    </row>
    <row r="663" spans="1:11" ht="24" customHeight="1">
      <c r="A663" s="314">
        <v>98115</v>
      </c>
      <c r="B663" s="312" t="s">
        <v>367</v>
      </c>
      <c r="C663" s="312" t="s">
        <v>2969</v>
      </c>
      <c r="D663" s="312" t="s">
        <v>1521</v>
      </c>
      <c r="E663" s="313" t="s">
        <v>1507</v>
      </c>
      <c r="F663" s="311" t="s">
        <v>19187</v>
      </c>
      <c r="G663" s="311" t="s">
        <v>20960</v>
      </c>
      <c r="H663" s="311" t="s">
        <v>20961</v>
      </c>
      <c r="I663" s="311" t="s">
        <v>4565</v>
      </c>
      <c r="J663" s="311" t="s">
        <v>4857</v>
      </c>
      <c r="K663" s="300">
        <v>662</v>
      </c>
    </row>
    <row r="664" spans="1:11" ht="84" customHeight="1">
      <c r="A664" s="519" t="s">
        <v>21031</v>
      </c>
      <c r="B664" s="312" t="s">
        <v>1501</v>
      </c>
      <c r="C664" s="312" t="s">
        <v>20962</v>
      </c>
      <c r="D664" s="312">
        <v>112</v>
      </c>
      <c r="E664" s="313" t="s">
        <v>1507</v>
      </c>
      <c r="F664" s="311" t="s">
        <v>4106</v>
      </c>
      <c r="G664" s="311" t="s">
        <v>20963</v>
      </c>
      <c r="H664" s="311" t="s">
        <v>20964</v>
      </c>
      <c r="I664" s="311" t="s">
        <v>4565</v>
      </c>
      <c r="J664" s="311" t="s">
        <v>4857</v>
      </c>
      <c r="K664" s="300">
        <v>663</v>
      </c>
    </row>
    <row r="665" spans="1:11" ht="24" customHeight="1">
      <c r="A665" s="314">
        <v>5914449</v>
      </c>
      <c r="B665" s="312" t="s">
        <v>1530</v>
      </c>
      <c r="C665" s="312" t="s">
        <v>3055</v>
      </c>
      <c r="D665" s="312" t="s">
        <v>382</v>
      </c>
      <c r="E665" s="313" t="s">
        <v>3049</v>
      </c>
      <c r="F665" s="311" t="s">
        <v>4928</v>
      </c>
      <c r="G665" s="311" t="s">
        <v>7343</v>
      </c>
      <c r="H665" s="311" t="s">
        <v>19195</v>
      </c>
      <c r="I665" s="311" t="s">
        <v>4565</v>
      </c>
      <c r="J665" s="311" t="s">
        <v>4860</v>
      </c>
      <c r="K665" s="300">
        <v>664</v>
      </c>
    </row>
    <row r="666" spans="1:11" ht="24" customHeight="1">
      <c r="A666" s="519" t="s">
        <v>3639</v>
      </c>
      <c r="B666" s="312" t="s">
        <v>1501</v>
      </c>
      <c r="C666" s="312" t="s">
        <v>2234</v>
      </c>
      <c r="D666" s="312" t="s">
        <v>1503</v>
      </c>
      <c r="E666" s="313" t="s">
        <v>1616</v>
      </c>
      <c r="F666" s="311" t="s">
        <v>4904</v>
      </c>
      <c r="G666" s="311" t="s">
        <v>19196</v>
      </c>
      <c r="H666" s="311" t="s">
        <v>19197</v>
      </c>
      <c r="I666" s="311" t="s">
        <v>4565</v>
      </c>
      <c r="J666" s="311" t="s">
        <v>4860</v>
      </c>
      <c r="K666" s="300">
        <v>665</v>
      </c>
    </row>
    <row r="667" spans="1:11" ht="36" customHeight="1">
      <c r="A667" s="519" t="s">
        <v>5710</v>
      </c>
      <c r="B667" s="312" t="s">
        <v>1501</v>
      </c>
      <c r="C667" s="312" t="s">
        <v>2748</v>
      </c>
      <c r="D667" s="312" t="s">
        <v>1503</v>
      </c>
      <c r="E667" s="313" t="s">
        <v>1704</v>
      </c>
      <c r="F667" s="311" t="s">
        <v>4092</v>
      </c>
      <c r="G667" s="311" t="s">
        <v>4944</v>
      </c>
      <c r="H667" s="311" t="s">
        <v>4944</v>
      </c>
      <c r="I667" s="311" t="s">
        <v>4565</v>
      </c>
      <c r="J667" s="311" t="s">
        <v>4861</v>
      </c>
      <c r="K667" s="300">
        <v>666</v>
      </c>
    </row>
    <row r="668" spans="1:11" ht="96" customHeight="1">
      <c r="A668" s="519" t="s">
        <v>3726</v>
      </c>
      <c r="B668" s="312" t="s">
        <v>1501</v>
      </c>
      <c r="C668" s="312" t="s">
        <v>2367</v>
      </c>
      <c r="D668" s="312" t="s">
        <v>1503</v>
      </c>
      <c r="E668" s="313" t="s">
        <v>1512</v>
      </c>
      <c r="F668" s="311" t="s">
        <v>4352</v>
      </c>
      <c r="G668" s="311" t="s">
        <v>19198</v>
      </c>
      <c r="H668" s="311" t="s">
        <v>19199</v>
      </c>
      <c r="I668" s="311" t="s">
        <v>4565</v>
      </c>
      <c r="J668" s="311" t="s">
        <v>4861</v>
      </c>
      <c r="K668" s="300">
        <v>667</v>
      </c>
    </row>
    <row r="669" spans="1:11" ht="48" customHeight="1">
      <c r="A669" s="314">
        <v>4805754</v>
      </c>
      <c r="B669" s="312" t="s">
        <v>1530</v>
      </c>
      <c r="C669" s="312" t="s">
        <v>1785</v>
      </c>
      <c r="D669" s="312" t="s">
        <v>382</v>
      </c>
      <c r="E669" s="313" t="s">
        <v>75</v>
      </c>
      <c r="F669" s="311" t="s">
        <v>4873</v>
      </c>
      <c r="G669" s="311" t="s">
        <v>5342</v>
      </c>
      <c r="H669" s="311" t="s">
        <v>19200</v>
      </c>
      <c r="I669" s="311" t="s">
        <v>4565</v>
      </c>
      <c r="J669" s="311" t="s">
        <v>4863</v>
      </c>
      <c r="K669" s="300">
        <v>668</v>
      </c>
    </row>
    <row r="670" spans="1:11" ht="24" customHeight="1">
      <c r="A670" s="519" t="s">
        <v>5711</v>
      </c>
      <c r="B670" s="312" t="s">
        <v>1501</v>
      </c>
      <c r="C670" s="312" t="s">
        <v>2859</v>
      </c>
      <c r="D670" s="312" t="s">
        <v>1503</v>
      </c>
      <c r="E670" s="313" t="s">
        <v>1704</v>
      </c>
      <c r="F670" s="311" t="s">
        <v>4092</v>
      </c>
      <c r="G670" s="311" t="s">
        <v>4948</v>
      </c>
      <c r="H670" s="311" t="s">
        <v>4948</v>
      </c>
      <c r="I670" s="311" t="s">
        <v>4565</v>
      </c>
      <c r="J670" s="311" t="s">
        <v>4863</v>
      </c>
      <c r="K670" s="300">
        <v>669</v>
      </c>
    </row>
    <row r="671" spans="1:11" ht="24" customHeight="1">
      <c r="A671" s="519" t="s">
        <v>3591</v>
      </c>
      <c r="B671" s="312" t="s">
        <v>1501</v>
      </c>
      <c r="C671" s="312" t="s">
        <v>2189</v>
      </c>
      <c r="D671" s="312" t="s">
        <v>1503</v>
      </c>
      <c r="E671" s="313" t="s">
        <v>1512</v>
      </c>
      <c r="F671" s="311" t="s">
        <v>5086</v>
      </c>
      <c r="G671" s="311" t="s">
        <v>19201</v>
      </c>
      <c r="H671" s="311" t="s">
        <v>19202</v>
      </c>
      <c r="I671" s="311" t="s">
        <v>4565</v>
      </c>
      <c r="J671" s="311" t="s">
        <v>4864</v>
      </c>
      <c r="K671" s="300">
        <v>670</v>
      </c>
    </row>
    <row r="672" spans="1:11" ht="36" customHeight="1">
      <c r="A672" s="519" t="s">
        <v>3806</v>
      </c>
      <c r="B672" s="312" t="s">
        <v>1501</v>
      </c>
      <c r="C672" s="312" t="s">
        <v>2515</v>
      </c>
      <c r="D672" s="312" t="s">
        <v>1503</v>
      </c>
      <c r="E672" s="313" t="s">
        <v>1507</v>
      </c>
      <c r="F672" s="311" t="s">
        <v>4909</v>
      </c>
      <c r="G672" s="311" t="s">
        <v>19203</v>
      </c>
      <c r="H672" s="311" t="s">
        <v>19204</v>
      </c>
      <c r="I672" s="311" t="s">
        <v>4565</v>
      </c>
      <c r="J672" s="311" t="s">
        <v>4864</v>
      </c>
      <c r="K672" s="300">
        <v>671</v>
      </c>
    </row>
    <row r="673" spans="1:11" ht="36" customHeight="1">
      <c r="A673" s="519" t="s">
        <v>3820</v>
      </c>
      <c r="B673" s="312" t="s">
        <v>1501</v>
      </c>
      <c r="C673" s="312" t="s">
        <v>2528</v>
      </c>
      <c r="D673" s="312" t="s">
        <v>1503</v>
      </c>
      <c r="E673" s="313" t="s">
        <v>80</v>
      </c>
      <c r="F673" s="311" t="s">
        <v>4504</v>
      </c>
      <c r="G673" s="311" t="s">
        <v>19205</v>
      </c>
      <c r="H673" s="311" t="s">
        <v>18689</v>
      </c>
      <c r="I673" s="311" t="s">
        <v>4565</v>
      </c>
      <c r="J673" s="311" t="s">
        <v>4866</v>
      </c>
      <c r="K673" s="300">
        <v>672</v>
      </c>
    </row>
    <row r="674" spans="1:11" ht="24" customHeight="1">
      <c r="A674" s="519" t="s">
        <v>3141</v>
      </c>
      <c r="B674" s="312" t="s">
        <v>1501</v>
      </c>
      <c r="C674" s="312" t="s">
        <v>1510</v>
      </c>
      <c r="D674" s="312" t="s">
        <v>1503</v>
      </c>
      <c r="E674" s="313" t="s">
        <v>1504</v>
      </c>
      <c r="F674" s="311" t="s">
        <v>4095</v>
      </c>
      <c r="G674" s="311" t="s">
        <v>19206</v>
      </c>
      <c r="H674" s="311" t="s">
        <v>18689</v>
      </c>
      <c r="I674" s="311" t="s">
        <v>4565</v>
      </c>
      <c r="J674" s="311" t="s">
        <v>4868</v>
      </c>
      <c r="K674" s="300">
        <v>673</v>
      </c>
    </row>
    <row r="675" spans="1:11" ht="24" customHeight="1">
      <c r="A675" s="519" t="s">
        <v>5712</v>
      </c>
      <c r="B675" s="312" t="s">
        <v>1501</v>
      </c>
      <c r="C675" s="312" t="s">
        <v>2804</v>
      </c>
      <c r="D675" s="312" t="s">
        <v>1503</v>
      </c>
      <c r="E675" s="313" t="s">
        <v>1704</v>
      </c>
      <c r="F675" s="311" t="s">
        <v>4092</v>
      </c>
      <c r="G675" s="311" t="s">
        <v>4960</v>
      </c>
      <c r="H675" s="311" t="s">
        <v>4960</v>
      </c>
      <c r="I675" s="311" t="s">
        <v>4565</v>
      </c>
      <c r="J675" s="311" t="s">
        <v>4868</v>
      </c>
      <c r="K675" s="300">
        <v>674</v>
      </c>
    </row>
    <row r="676" spans="1:11" ht="60" customHeight="1">
      <c r="A676" s="519" t="s">
        <v>5713</v>
      </c>
      <c r="B676" s="312" t="s">
        <v>1501</v>
      </c>
      <c r="C676" s="312" t="s">
        <v>2816</v>
      </c>
      <c r="D676" s="312" t="s">
        <v>1503</v>
      </c>
      <c r="E676" s="313" t="s">
        <v>1704</v>
      </c>
      <c r="F676" s="311" t="s">
        <v>4092</v>
      </c>
      <c r="G676" s="311" t="s">
        <v>4960</v>
      </c>
      <c r="H676" s="311" t="s">
        <v>4960</v>
      </c>
      <c r="I676" s="311" t="s">
        <v>4565</v>
      </c>
      <c r="J676" s="311" t="s">
        <v>4872</v>
      </c>
      <c r="K676" s="300">
        <v>675</v>
      </c>
    </row>
    <row r="677" spans="1:11" ht="96" customHeight="1">
      <c r="A677" s="519" t="s">
        <v>5714</v>
      </c>
      <c r="B677" s="312" t="s">
        <v>1501</v>
      </c>
      <c r="C677" s="312" t="s">
        <v>2807</v>
      </c>
      <c r="D677" s="312" t="s">
        <v>1503</v>
      </c>
      <c r="E677" s="313" t="s">
        <v>1704</v>
      </c>
      <c r="F677" s="311" t="s">
        <v>4092</v>
      </c>
      <c r="G677" s="311" t="s">
        <v>4960</v>
      </c>
      <c r="H677" s="311" t="s">
        <v>4960</v>
      </c>
      <c r="I677" s="311" t="s">
        <v>4565</v>
      </c>
      <c r="J677" s="311" t="s">
        <v>4872</v>
      </c>
      <c r="K677" s="300">
        <v>676</v>
      </c>
    </row>
    <row r="678" spans="1:11" ht="84" customHeight="1">
      <c r="A678" s="519" t="s">
        <v>5715</v>
      </c>
      <c r="B678" s="312" t="s">
        <v>1501</v>
      </c>
      <c r="C678" s="312" t="s">
        <v>2787</v>
      </c>
      <c r="D678" s="312" t="s">
        <v>1503</v>
      </c>
      <c r="E678" s="313" t="s">
        <v>1704</v>
      </c>
      <c r="F678" s="311" t="s">
        <v>4092</v>
      </c>
      <c r="G678" s="311" t="s">
        <v>4960</v>
      </c>
      <c r="H678" s="311" t="s">
        <v>4960</v>
      </c>
      <c r="I678" s="311" t="s">
        <v>4565</v>
      </c>
      <c r="J678" s="311" t="s">
        <v>4875</v>
      </c>
      <c r="K678" s="300">
        <v>677</v>
      </c>
    </row>
    <row r="679" spans="1:11" ht="48" customHeight="1">
      <c r="A679" s="519" t="s">
        <v>3408</v>
      </c>
      <c r="B679" s="312" t="s">
        <v>1501</v>
      </c>
      <c r="C679" s="312" t="s">
        <v>1922</v>
      </c>
      <c r="D679" s="312" t="s">
        <v>1503</v>
      </c>
      <c r="E679" s="313" t="s">
        <v>1512</v>
      </c>
      <c r="F679" s="311" t="s">
        <v>4483</v>
      </c>
      <c r="G679" s="311" t="s">
        <v>19207</v>
      </c>
      <c r="H679" s="311" t="s">
        <v>19208</v>
      </c>
      <c r="I679" s="311" t="s">
        <v>4565</v>
      </c>
      <c r="J679" s="311" t="s">
        <v>4875</v>
      </c>
      <c r="K679" s="300">
        <v>678</v>
      </c>
    </row>
    <row r="680" spans="1:11" ht="36" customHeight="1">
      <c r="A680" s="314">
        <v>92417</v>
      </c>
      <c r="B680" s="312" t="s">
        <v>367</v>
      </c>
      <c r="C680" s="312" t="s">
        <v>2507</v>
      </c>
      <c r="D680" s="312" t="s">
        <v>1560</v>
      </c>
      <c r="E680" s="313" t="s">
        <v>78</v>
      </c>
      <c r="F680" s="311" t="s">
        <v>4910</v>
      </c>
      <c r="G680" s="311" t="s">
        <v>9859</v>
      </c>
      <c r="H680" s="311" t="s">
        <v>19209</v>
      </c>
      <c r="I680" s="311" t="s">
        <v>4565</v>
      </c>
      <c r="J680" s="311" t="s">
        <v>4876</v>
      </c>
      <c r="K680" s="300">
        <v>679</v>
      </c>
    </row>
    <row r="681" spans="1:11" ht="24" customHeight="1">
      <c r="A681" s="314">
        <v>5213368</v>
      </c>
      <c r="B681" s="312" t="s">
        <v>1530</v>
      </c>
      <c r="C681" s="312" t="s">
        <v>1637</v>
      </c>
      <c r="D681" s="312" t="s">
        <v>382</v>
      </c>
      <c r="E681" s="313" t="s">
        <v>1512</v>
      </c>
      <c r="F681" s="311" t="s">
        <v>4888</v>
      </c>
      <c r="G681" s="311" t="s">
        <v>20965</v>
      </c>
      <c r="H681" s="311" t="s">
        <v>20966</v>
      </c>
      <c r="I681" s="311" t="s">
        <v>4565</v>
      </c>
      <c r="J681" s="311" t="s">
        <v>4876</v>
      </c>
      <c r="K681" s="300">
        <v>680</v>
      </c>
    </row>
    <row r="682" spans="1:11" ht="24" customHeight="1">
      <c r="A682" s="519" t="s">
        <v>3914</v>
      </c>
      <c r="B682" s="312" t="s">
        <v>1501</v>
      </c>
      <c r="C682" s="312" t="s">
        <v>2872</v>
      </c>
      <c r="D682" s="312" t="s">
        <v>1503</v>
      </c>
      <c r="E682" s="313" t="s">
        <v>1507</v>
      </c>
      <c r="F682" s="311" t="s">
        <v>4095</v>
      </c>
      <c r="G682" s="311" t="s">
        <v>19210</v>
      </c>
      <c r="H682" s="311" t="s">
        <v>19211</v>
      </c>
      <c r="I682" s="311" t="s">
        <v>4565</v>
      </c>
      <c r="J682" s="311" t="s">
        <v>4878</v>
      </c>
      <c r="K682" s="300">
        <v>681</v>
      </c>
    </row>
    <row r="683" spans="1:11" ht="60" customHeight="1">
      <c r="A683" s="519" t="s">
        <v>3254</v>
      </c>
      <c r="B683" s="312" t="s">
        <v>1501</v>
      </c>
      <c r="C683" s="312" t="s">
        <v>1714</v>
      </c>
      <c r="D683" s="312" t="s">
        <v>1677</v>
      </c>
      <c r="E683" s="313" t="s">
        <v>1507</v>
      </c>
      <c r="F683" s="311" t="s">
        <v>4913</v>
      </c>
      <c r="G683" s="311" t="s">
        <v>20967</v>
      </c>
      <c r="H683" s="311" t="s">
        <v>20968</v>
      </c>
      <c r="I683" s="311" t="s">
        <v>4565</v>
      </c>
      <c r="J683" s="311" t="s">
        <v>4878</v>
      </c>
      <c r="K683" s="300">
        <v>682</v>
      </c>
    </row>
    <row r="684" spans="1:11" ht="24" customHeight="1">
      <c r="A684" s="314">
        <v>3806426</v>
      </c>
      <c r="B684" s="312" t="s">
        <v>1530</v>
      </c>
      <c r="C684" s="312" t="s">
        <v>2370</v>
      </c>
      <c r="D684" s="312" t="s">
        <v>382</v>
      </c>
      <c r="E684" s="313" t="s">
        <v>381</v>
      </c>
      <c r="F684" s="311" t="s">
        <v>4935</v>
      </c>
      <c r="G684" s="311" t="s">
        <v>19212</v>
      </c>
      <c r="H684" s="311" t="s">
        <v>19213</v>
      </c>
      <c r="I684" s="311" t="s">
        <v>4565</v>
      </c>
      <c r="J684" s="311" t="s">
        <v>4879</v>
      </c>
      <c r="K684" s="300">
        <v>683</v>
      </c>
    </row>
    <row r="685" spans="1:11" ht="24" customHeight="1">
      <c r="A685" s="314">
        <v>5501701</v>
      </c>
      <c r="B685" s="312" t="s">
        <v>1530</v>
      </c>
      <c r="C685" s="312" t="s">
        <v>1908</v>
      </c>
      <c r="D685" s="312" t="s">
        <v>382</v>
      </c>
      <c r="E685" s="313" t="s">
        <v>1512</v>
      </c>
      <c r="F685" s="311" t="s">
        <v>4930</v>
      </c>
      <c r="G685" s="311" t="s">
        <v>19214</v>
      </c>
      <c r="H685" s="311" t="s">
        <v>19215</v>
      </c>
      <c r="I685" s="311" t="s">
        <v>4565</v>
      </c>
      <c r="J685" s="311" t="s">
        <v>4879</v>
      </c>
      <c r="K685" s="300">
        <v>684</v>
      </c>
    </row>
    <row r="686" spans="1:11" ht="36" customHeight="1">
      <c r="A686" s="519" t="s">
        <v>5716</v>
      </c>
      <c r="B686" s="312" t="s">
        <v>1501</v>
      </c>
      <c r="C686" s="312" t="s">
        <v>2646</v>
      </c>
      <c r="D686" s="312" t="s">
        <v>1503</v>
      </c>
      <c r="E686" s="313" t="s">
        <v>1704</v>
      </c>
      <c r="F686" s="311" t="s">
        <v>4092</v>
      </c>
      <c r="G686" s="311" t="s">
        <v>4965</v>
      </c>
      <c r="H686" s="311" t="s">
        <v>4965</v>
      </c>
      <c r="I686" s="311" t="s">
        <v>4565</v>
      </c>
      <c r="J686" s="311" t="s">
        <v>4881</v>
      </c>
      <c r="K686" s="300">
        <v>685</v>
      </c>
    </row>
    <row r="687" spans="1:11" ht="36" customHeight="1">
      <c r="A687" s="519" t="s">
        <v>3952</v>
      </c>
      <c r="B687" s="312" t="s">
        <v>1501</v>
      </c>
      <c r="C687" s="312" t="s">
        <v>2943</v>
      </c>
      <c r="D687" s="312" t="s">
        <v>1503</v>
      </c>
      <c r="E687" s="313" t="s">
        <v>1507</v>
      </c>
      <c r="F687" s="311" t="s">
        <v>4092</v>
      </c>
      <c r="G687" s="311" t="s">
        <v>19216</v>
      </c>
      <c r="H687" s="311" t="s">
        <v>19216</v>
      </c>
      <c r="I687" s="311" t="s">
        <v>4565</v>
      </c>
      <c r="J687" s="311" t="s">
        <v>4881</v>
      </c>
      <c r="K687" s="300">
        <v>686</v>
      </c>
    </row>
    <row r="688" spans="1:11" ht="24" customHeight="1">
      <c r="A688" s="314">
        <v>63006</v>
      </c>
      <c r="B688" s="312" t="s">
        <v>1508</v>
      </c>
      <c r="C688" s="312" t="s">
        <v>2340</v>
      </c>
      <c r="D688" s="312" t="s">
        <v>19217</v>
      </c>
      <c r="E688" s="313" t="s">
        <v>1507</v>
      </c>
      <c r="F688" s="311" t="s">
        <v>4850</v>
      </c>
      <c r="G688" s="311" t="s">
        <v>13066</v>
      </c>
      <c r="H688" s="311" t="s">
        <v>19218</v>
      </c>
      <c r="I688" s="311" t="s">
        <v>4565</v>
      </c>
      <c r="J688" s="311" t="s">
        <v>4882</v>
      </c>
      <c r="K688" s="300">
        <v>687</v>
      </c>
    </row>
    <row r="689" spans="1:11" ht="24" customHeight="1">
      <c r="A689" s="314">
        <v>95749</v>
      </c>
      <c r="B689" s="312" t="s">
        <v>367</v>
      </c>
      <c r="C689" s="312" t="s">
        <v>1983</v>
      </c>
      <c r="D689" s="312" t="s">
        <v>1677</v>
      </c>
      <c r="E689" s="313" t="s">
        <v>1616</v>
      </c>
      <c r="F689" s="311" t="s">
        <v>4919</v>
      </c>
      <c r="G689" s="311" t="s">
        <v>10786</v>
      </c>
      <c r="H689" s="311" t="s">
        <v>19219</v>
      </c>
      <c r="I689" s="311" t="s">
        <v>4565</v>
      </c>
      <c r="J689" s="311" t="s">
        <v>4882</v>
      </c>
      <c r="K689" s="300">
        <v>688</v>
      </c>
    </row>
    <row r="690" spans="1:11" ht="24" customHeight="1">
      <c r="A690" s="519" t="s">
        <v>3854</v>
      </c>
      <c r="B690" s="312" t="s">
        <v>1501</v>
      </c>
      <c r="C690" s="312" t="s">
        <v>2565</v>
      </c>
      <c r="D690" s="312" t="s">
        <v>1503</v>
      </c>
      <c r="E690" s="313" t="s">
        <v>1507</v>
      </c>
      <c r="F690" s="311" t="s">
        <v>4922</v>
      </c>
      <c r="G690" s="311" t="s">
        <v>19220</v>
      </c>
      <c r="H690" s="311" t="s">
        <v>19221</v>
      </c>
      <c r="I690" s="311" t="s">
        <v>4565</v>
      </c>
      <c r="J690" s="311" t="s">
        <v>4885</v>
      </c>
      <c r="K690" s="300">
        <v>689</v>
      </c>
    </row>
    <row r="691" spans="1:11" ht="84" customHeight="1">
      <c r="A691" s="519" t="s">
        <v>5717</v>
      </c>
      <c r="B691" s="312" t="s">
        <v>1501</v>
      </c>
      <c r="C691" s="312" t="s">
        <v>2855</v>
      </c>
      <c r="D691" s="312" t="s">
        <v>1503</v>
      </c>
      <c r="E691" s="313" t="s">
        <v>1704</v>
      </c>
      <c r="F691" s="311" t="s">
        <v>4092</v>
      </c>
      <c r="G691" s="311" t="s">
        <v>4968</v>
      </c>
      <c r="H691" s="311" t="s">
        <v>4968</v>
      </c>
      <c r="I691" s="311" t="s">
        <v>4883</v>
      </c>
      <c r="J691" s="311" t="s">
        <v>4885</v>
      </c>
      <c r="K691" s="300">
        <v>690</v>
      </c>
    </row>
    <row r="692" spans="1:11" ht="24" customHeight="1">
      <c r="A692" s="314">
        <v>91334</v>
      </c>
      <c r="B692" s="312" t="s">
        <v>367</v>
      </c>
      <c r="C692" s="312" t="s">
        <v>2362</v>
      </c>
      <c r="D692" s="312" t="s">
        <v>2113</v>
      </c>
      <c r="E692" s="313" t="s">
        <v>1507</v>
      </c>
      <c r="F692" s="311" t="s">
        <v>4925</v>
      </c>
      <c r="G692" s="311" t="s">
        <v>9468</v>
      </c>
      <c r="H692" s="311" t="s">
        <v>19222</v>
      </c>
      <c r="I692" s="311" t="s">
        <v>4883</v>
      </c>
      <c r="J692" s="311" t="s">
        <v>4889</v>
      </c>
      <c r="K692" s="300">
        <v>691</v>
      </c>
    </row>
    <row r="693" spans="1:11" ht="36" customHeight="1">
      <c r="A693" s="519" t="s">
        <v>3790</v>
      </c>
      <c r="B693" s="312" t="s">
        <v>1501</v>
      </c>
      <c r="C693" s="312" t="s">
        <v>2488</v>
      </c>
      <c r="D693" s="312" t="s">
        <v>1503</v>
      </c>
      <c r="E693" s="313" t="s">
        <v>1507</v>
      </c>
      <c r="F693" s="311" t="s">
        <v>4331</v>
      </c>
      <c r="G693" s="311" t="s">
        <v>19223</v>
      </c>
      <c r="H693" s="311" t="s">
        <v>19224</v>
      </c>
      <c r="I693" s="311" t="s">
        <v>4883</v>
      </c>
      <c r="J693" s="311" t="s">
        <v>4889</v>
      </c>
      <c r="K693" s="300">
        <v>692</v>
      </c>
    </row>
    <row r="694" spans="1:11" ht="24" customHeight="1">
      <c r="A694" s="314">
        <v>96985</v>
      </c>
      <c r="B694" s="312" t="s">
        <v>367</v>
      </c>
      <c r="C694" s="312" t="s">
        <v>2285</v>
      </c>
      <c r="D694" s="312" t="s">
        <v>1677</v>
      </c>
      <c r="E694" s="313" t="s">
        <v>1507</v>
      </c>
      <c r="F694" s="311" t="s">
        <v>4927</v>
      </c>
      <c r="G694" s="311" t="s">
        <v>11719</v>
      </c>
      <c r="H694" s="311" t="s">
        <v>19225</v>
      </c>
      <c r="I694" s="311" t="s">
        <v>4883</v>
      </c>
      <c r="J694" s="311" t="s">
        <v>4890</v>
      </c>
      <c r="K694" s="300">
        <v>693</v>
      </c>
    </row>
    <row r="695" spans="1:11" ht="84" customHeight="1">
      <c r="A695" s="519" t="s">
        <v>3932</v>
      </c>
      <c r="B695" s="312" t="s">
        <v>1501</v>
      </c>
      <c r="C695" s="312" t="s">
        <v>2918</v>
      </c>
      <c r="D695" s="312" t="s">
        <v>1537</v>
      </c>
      <c r="E695" s="313" t="s">
        <v>80</v>
      </c>
      <c r="F695" s="311" t="s">
        <v>4941</v>
      </c>
      <c r="G695" s="311" t="s">
        <v>19226</v>
      </c>
      <c r="H695" s="311" t="s">
        <v>19227</v>
      </c>
      <c r="I695" s="311" t="s">
        <v>4883</v>
      </c>
      <c r="J695" s="311" t="s">
        <v>4890</v>
      </c>
      <c r="K695" s="300">
        <v>694</v>
      </c>
    </row>
    <row r="696" spans="1:11" ht="24" customHeight="1">
      <c r="A696" s="519" t="s">
        <v>5718</v>
      </c>
      <c r="B696" s="312" t="s">
        <v>1501</v>
      </c>
      <c r="C696" s="312" t="s">
        <v>2758</v>
      </c>
      <c r="D696" s="312" t="s">
        <v>1503</v>
      </c>
      <c r="E696" s="313" t="s">
        <v>1704</v>
      </c>
      <c r="F696" s="311" t="s">
        <v>4092</v>
      </c>
      <c r="G696" s="311" t="s">
        <v>4974</v>
      </c>
      <c r="H696" s="311" t="s">
        <v>4974</v>
      </c>
      <c r="I696" s="311" t="s">
        <v>4883</v>
      </c>
      <c r="J696" s="311" t="s">
        <v>4893</v>
      </c>
      <c r="K696" s="300">
        <v>695</v>
      </c>
    </row>
    <row r="697" spans="1:11" ht="36" customHeight="1">
      <c r="A697" s="519" t="s">
        <v>3750</v>
      </c>
      <c r="B697" s="312" t="s">
        <v>1501</v>
      </c>
      <c r="C697" s="312" t="s">
        <v>2418</v>
      </c>
      <c r="D697" s="312" t="s">
        <v>1503</v>
      </c>
      <c r="E697" s="313" t="s">
        <v>1507</v>
      </c>
      <c r="F697" s="311" t="s">
        <v>4934</v>
      </c>
      <c r="G697" s="311" t="s">
        <v>19228</v>
      </c>
      <c r="H697" s="311" t="s">
        <v>19229</v>
      </c>
      <c r="I697" s="311" t="s">
        <v>4883</v>
      </c>
      <c r="J697" s="311" t="s">
        <v>4893</v>
      </c>
      <c r="K697" s="300">
        <v>696</v>
      </c>
    </row>
    <row r="698" spans="1:11" ht="60" customHeight="1">
      <c r="A698" s="519" t="s">
        <v>3282</v>
      </c>
      <c r="B698" s="312" t="s">
        <v>1501</v>
      </c>
      <c r="C698" s="312" t="s">
        <v>1756</v>
      </c>
      <c r="D698" s="312" t="s">
        <v>1503</v>
      </c>
      <c r="E698" s="313" t="s">
        <v>1512</v>
      </c>
      <c r="F698" s="311" t="s">
        <v>4916</v>
      </c>
      <c r="G698" s="311" t="s">
        <v>19230</v>
      </c>
      <c r="H698" s="311" t="s">
        <v>19231</v>
      </c>
      <c r="I698" s="311" t="s">
        <v>4883</v>
      </c>
      <c r="J698" s="311" t="s">
        <v>4896</v>
      </c>
      <c r="K698" s="300">
        <v>697</v>
      </c>
    </row>
    <row r="699" spans="1:11" ht="24" customHeight="1">
      <c r="A699" s="519" t="s">
        <v>3156</v>
      </c>
      <c r="B699" s="312" t="s">
        <v>1501</v>
      </c>
      <c r="C699" s="312" t="s">
        <v>1543</v>
      </c>
      <c r="D699" s="312" t="s">
        <v>1503</v>
      </c>
      <c r="E699" s="313" t="s">
        <v>78</v>
      </c>
      <c r="F699" s="311" t="s">
        <v>4932</v>
      </c>
      <c r="G699" s="311" t="s">
        <v>19232</v>
      </c>
      <c r="H699" s="311" t="s">
        <v>19233</v>
      </c>
      <c r="I699" s="311" t="s">
        <v>4883</v>
      </c>
      <c r="J699" s="311" t="s">
        <v>4896</v>
      </c>
      <c r="K699" s="300">
        <v>698</v>
      </c>
    </row>
    <row r="700" spans="1:11" ht="36" customHeight="1">
      <c r="A700" s="314">
        <v>97092</v>
      </c>
      <c r="B700" s="312" t="s">
        <v>367</v>
      </c>
      <c r="C700" s="312" t="s">
        <v>1605</v>
      </c>
      <c r="D700" s="312" t="s">
        <v>1560</v>
      </c>
      <c r="E700" s="313" t="s">
        <v>1561</v>
      </c>
      <c r="F700" s="311" t="s">
        <v>19234</v>
      </c>
      <c r="G700" s="311" t="s">
        <v>9798</v>
      </c>
      <c r="H700" s="311" t="s">
        <v>19235</v>
      </c>
      <c r="I700" s="311" t="s">
        <v>4883</v>
      </c>
      <c r="J700" s="311" t="s">
        <v>4899</v>
      </c>
      <c r="K700" s="300">
        <v>699</v>
      </c>
    </row>
    <row r="701" spans="1:11" ht="24" customHeight="1">
      <c r="A701" s="519" t="s">
        <v>3885</v>
      </c>
      <c r="B701" s="312" t="s">
        <v>1501</v>
      </c>
      <c r="C701" s="312" t="s">
        <v>2608</v>
      </c>
      <c r="D701" s="312" t="s">
        <v>1537</v>
      </c>
      <c r="E701" s="313" t="s">
        <v>78</v>
      </c>
      <c r="F701" s="311" t="s">
        <v>4971</v>
      </c>
      <c r="G701" s="311" t="s">
        <v>19236</v>
      </c>
      <c r="H701" s="311" t="s">
        <v>19237</v>
      </c>
      <c r="I701" s="311" t="s">
        <v>4883</v>
      </c>
      <c r="J701" s="311" t="s">
        <v>4899</v>
      </c>
      <c r="K701" s="300">
        <v>700</v>
      </c>
    </row>
    <row r="702" spans="1:11" ht="24" customHeight="1">
      <c r="A702" s="519" t="s">
        <v>3351</v>
      </c>
      <c r="B702" s="312" t="s">
        <v>1501</v>
      </c>
      <c r="C702" s="312" t="s">
        <v>1840</v>
      </c>
      <c r="D702" s="312" t="s">
        <v>1503</v>
      </c>
      <c r="E702" s="313" t="s">
        <v>1512</v>
      </c>
      <c r="F702" s="311" t="s">
        <v>4867</v>
      </c>
      <c r="G702" s="311" t="s">
        <v>14191</v>
      </c>
      <c r="H702" s="311" t="s">
        <v>19238</v>
      </c>
      <c r="I702" s="311" t="s">
        <v>4883</v>
      </c>
      <c r="J702" s="311" t="s">
        <v>4899</v>
      </c>
      <c r="K702" s="300">
        <v>701</v>
      </c>
    </row>
    <row r="703" spans="1:11" ht="252" customHeight="1">
      <c r="A703" s="519" t="s">
        <v>20438</v>
      </c>
      <c r="B703" s="312" t="s">
        <v>1501</v>
      </c>
      <c r="C703" s="312" t="s">
        <v>19239</v>
      </c>
      <c r="D703" s="312" t="s">
        <v>1620</v>
      </c>
      <c r="E703" s="313" t="s">
        <v>18258</v>
      </c>
      <c r="F703" s="311" t="s">
        <v>19240</v>
      </c>
      <c r="G703" s="311" t="s">
        <v>13024</v>
      </c>
      <c r="H703" s="311" t="s">
        <v>19241</v>
      </c>
      <c r="I703" s="311" t="s">
        <v>4883</v>
      </c>
      <c r="J703" s="311" t="s">
        <v>4900</v>
      </c>
      <c r="K703" s="300">
        <v>702</v>
      </c>
    </row>
    <row r="704" spans="1:11" ht="24" customHeight="1">
      <c r="A704" s="519" t="s">
        <v>3837</v>
      </c>
      <c r="B704" s="312" t="s">
        <v>1501</v>
      </c>
      <c r="C704" s="312" t="s">
        <v>2545</v>
      </c>
      <c r="D704" s="312" t="s">
        <v>1503</v>
      </c>
      <c r="E704" s="313" t="s">
        <v>1512</v>
      </c>
      <c r="F704" s="311" t="s">
        <v>4106</v>
      </c>
      <c r="G704" s="311" t="s">
        <v>19242</v>
      </c>
      <c r="H704" s="311" t="s">
        <v>19243</v>
      </c>
      <c r="I704" s="311" t="s">
        <v>4883</v>
      </c>
      <c r="J704" s="311" t="s">
        <v>4900</v>
      </c>
      <c r="K704" s="300">
        <v>703</v>
      </c>
    </row>
    <row r="705" spans="1:11" ht="36" customHeight="1">
      <c r="A705" s="519" t="s">
        <v>3764</v>
      </c>
      <c r="B705" s="312" t="s">
        <v>1501</v>
      </c>
      <c r="C705" s="312" t="s">
        <v>2432</v>
      </c>
      <c r="D705" s="312" t="s">
        <v>1503</v>
      </c>
      <c r="E705" s="313" t="s">
        <v>1512</v>
      </c>
      <c r="F705" s="311" t="s">
        <v>4106</v>
      </c>
      <c r="G705" s="311" t="s">
        <v>19244</v>
      </c>
      <c r="H705" s="311" t="s">
        <v>19245</v>
      </c>
      <c r="I705" s="311" t="s">
        <v>4883</v>
      </c>
      <c r="J705" s="311" t="s">
        <v>4902</v>
      </c>
      <c r="K705" s="300">
        <v>704</v>
      </c>
    </row>
    <row r="706" spans="1:11" ht="96" customHeight="1">
      <c r="A706" s="519" t="s">
        <v>3215</v>
      </c>
      <c r="B706" s="312" t="s">
        <v>1501</v>
      </c>
      <c r="C706" s="312" t="s">
        <v>1690</v>
      </c>
      <c r="D706" s="312" t="s">
        <v>1503</v>
      </c>
      <c r="E706" s="313" t="s">
        <v>80</v>
      </c>
      <c r="F706" s="311" t="s">
        <v>4949</v>
      </c>
      <c r="G706" s="311" t="s">
        <v>19246</v>
      </c>
      <c r="H706" s="311" t="s">
        <v>19247</v>
      </c>
      <c r="I706" s="311" t="s">
        <v>4883</v>
      </c>
      <c r="J706" s="311" t="s">
        <v>4902</v>
      </c>
      <c r="K706" s="300">
        <v>705</v>
      </c>
    </row>
    <row r="707" spans="1:11" ht="24" customHeight="1">
      <c r="A707" s="519" t="s">
        <v>3759</v>
      </c>
      <c r="B707" s="312" t="s">
        <v>1501</v>
      </c>
      <c r="C707" s="312" t="s">
        <v>2427</v>
      </c>
      <c r="D707" s="312" t="s">
        <v>1503</v>
      </c>
      <c r="E707" s="313" t="s">
        <v>1507</v>
      </c>
      <c r="F707" s="311" t="s">
        <v>4504</v>
      </c>
      <c r="G707" s="311" t="s">
        <v>19248</v>
      </c>
      <c r="H707" s="311" t="s">
        <v>19249</v>
      </c>
      <c r="I707" s="311" t="s">
        <v>4883</v>
      </c>
      <c r="J707" s="311" t="s">
        <v>4903</v>
      </c>
      <c r="K707" s="300">
        <v>706</v>
      </c>
    </row>
    <row r="708" spans="1:11" ht="36" customHeight="1">
      <c r="A708" s="519" t="s">
        <v>3332</v>
      </c>
      <c r="B708" s="312" t="s">
        <v>1501</v>
      </c>
      <c r="C708" s="312" t="s">
        <v>1816</v>
      </c>
      <c r="D708" s="312" t="s">
        <v>1503</v>
      </c>
      <c r="E708" s="313" t="s">
        <v>1512</v>
      </c>
      <c r="F708" s="311" t="s">
        <v>4573</v>
      </c>
      <c r="G708" s="311" t="s">
        <v>19250</v>
      </c>
      <c r="H708" s="311" t="s">
        <v>19251</v>
      </c>
      <c r="I708" s="311" t="s">
        <v>4883</v>
      </c>
      <c r="J708" s="311" t="s">
        <v>4903</v>
      </c>
      <c r="K708" s="300">
        <v>707</v>
      </c>
    </row>
    <row r="709" spans="1:11" ht="36" customHeight="1">
      <c r="A709" s="519" t="s">
        <v>3763</v>
      </c>
      <c r="B709" s="312" t="s">
        <v>1501</v>
      </c>
      <c r="C709" s="312" t="s">
        <v>2431</v>
      </c>
      <c r="D709" s="312" t="s">
        <v>1503</v>
      </c>
      <c r="E709" s="313" t="s">
        <v>1512</v>
      </c>
      <c r="F709" s="311" t="s">
        <v>4130</v>
      </c>
      <c r="G709" s="311" t="s">
        <v>19252</v>
      </c>
      <c r="H709" s="311" t="s">
        <v>19253</v>
      </c>
      <c r="I709" s="311" t="s">
        <v>4883</v>
      </c>
      <c r="J709" s="311" t="s">
        <v>4907</v>
      </c>
      <c r="K709" s="300">
        <v>708</v>
      </c>
    </row>
    <row r="710" spans="1:11" ht="36" customHeight="1">
      <c r="A710" s="519" t="s">
        <v>3670</v>
      </c>
      <c r="B710" s="312" t="s">
        <v>1501</v>
      </c>
      <c r="C710" s="312" t="s">
        <v>2265</v>
      </c>
      <c r="D710" s="312" t="s">
        <v>1503</v>
      </c>
      <c r="E710" s="313" t="s">
        <v>1507</v>
      </c>
      <c r="F710" s="311" t="s">
        <v>4130</v>
      </c>
      <c r="G710" s="311" t="s">
        <v>19254</v>
      </c>
      <c r="H710" s="311" t="s">
        <v>19255</v>
      </c>
      <c r="I710" s="311" t="s">
        <v>4883</v>
      </c>
      <c r="J710" s="311" t="s">
        <v>4907</v>
      </c>
      <c r="K710" s="300">
        <v>709</v>
      </c>
    </row>
    <row r="711" spans="1:11" ht="120" customHeight="1">
      <c r="A711" s="314">
        <v>5914584</v>
      </c>
      <c r="B711" s="312" t="s">
        <v>1530</v>
      </c>
      <c r="C711" s="312" t="s">
        <v>3053</v>
      </c>
      <c r="D711" s="312" t="s">
        <v>382</v>
      </c>
      <c r="E711" s="313" t="s">
        <v>3049</v>
      </c>
      <c r="F711" s="311" t="s">
        <v>19256</v>
      </c>
      <c r="G711" s="311" t="s">
        <v>7714</v>
      </c>
      <c r="H711" s="311" t="s">
        <v>19257</v>
      </c>
      <c r="I711" s="311" t="s">
        <v>4883</v>
      </c>
      <c r="J711" s="311" t="s">
        <v>4908</v>
      </c>
      <c r="K711" s="300">
        <v>710</v>
      </c>
    </row>
    <row r="712" spans="1:11" ht="72" customHeight="1">
      <c r="A712" s="314">
        <v>91929</v>
      </c>
      <c r="B712" s="312" t="s">
        <v>367</v>
      </c>
      <c r="C712" s="312" t="s">
        <v>1684</v>
      </c>
      <c r="D712" s="312" t="s">
        <v>1677</v>
      </c>
      <c r="E712" s="313" t="s">
        <v>1616</v>
      </c>
      <c r="F712" s="311" t="s">
        <v>4951</v>
      </c>
      <c r="G712" s="311" t="s">
        <v>6319</v>
      </c>
      <c r="H712" s="311" t="s">
        <v>19258</v>
      </c>
      <c r="I712" s="311" t="s">
        <v>4883</v>
      </c>
      <c r="J712" s="311" t="s">
        <v>4908</v>
      </c>
      <c r="K712" s="300">
        <v>711</v>
      </c>
    </row>
    <row r="713" spans="1:11" ht="24" customHeight="1">
      <c r="A713" s="314">
        <v>92796</v>
      </c>
      <c r="B713" s="312" t="s">
        <v>367</v>
      </c>
      <c r="C713" s="312" t="s">
        <v>1858</v>
      </c>
      <c r="D713" s="312" t="s">
        <v>1560</v>
      </c>
      <c r="E713" s="313" t="s">
        <v>1561</v>
      </c>
      <c r="F713" s="311" t="s">
        <v>4953</v>
      </c>
      <c r="G713" s="311" t="s">
        <v>13714</v>
      </c>
      <c r="H713" s="311" t="s">
        <v>20969</v>
      </c>
      <c r="I713" s="311" t="s">
        <v>4883</v>
      </c>
      <c r="J713" s="311" t="s">
        <v>4911</v>
      </c>
      <c r="K713" s="300">
        <v>712</v>
      </c>
    </row>
    <row r="714" spans="1:11" ht="36" customHeight="1">
      <c r="A714" s="314">
        <v>2003399</v>
      </c>
      <c r="B714" s="312" t="s">
        <v>1530</v>
      </c>
      <c r="C714" s="312" t="s">
        <v>1898</v>
      </c>
      <c r="D714" s="312" t="s">
        <v>382</v>
      </c>
      <c r="E714" s="313" t="s">
        <v>80</v>
      </c>
      <c r="F714" s="311" t="s">
        <v>4858</v>
      </c>
      <c r="G714" s="311" t="s">
        <v>20970</v>
      </c>
      <c r="H714" s="311" t="s">
        <v>20971</v>
      </c>
      <c r="I714" s="311" t="s">
        <v>4883</v>
      </c>
      <c r="J714" s="311" t="s">
        <v>4911</v>
      </c>
      <c r="K714" s="300">
        <v>713</v>
      </c>
    </row>
    <row r="715" spans="1:11" ht="24" customHeight="1">
      <c r="A715" s="519" t="s">
        <v>3848</v>
      </c>
      <c r="B715" s="312" t="s">
        <v>1501</v>
      </c>
      <c r="C715" s="312" t="s">
        <v>2559</v>
      </c>
      <c r="D715" s="312" t="s">
        <v>1503</v>
      </c>
      <c r="E715" s="313" t="s">
        <v>1507</v>
      </c>
      <c r="F715" s="311" t="s">
        <v>4095</v>
      </c>
      <c r="G715" s="311" t="s">
        <v>19259</v>
      </c>
      <c r="H715" s="311" t="s">
        <v>19260</v>
      </c>
      <c r="I715" s="311" t="s">
        <v>4883</v>
      </c>
      <c r="J715" s="311" t="s">
        <v>4911</v>
      </c>
      <c r="K715" s="300">
        <v>714</v>
      </c>
    </row>
    <row r="716" spans="1:11" ht="24" customHeight="1">
      <c r="A716" s="519" t="s">
        <v>3838</v>
      </c>
      <c r="B716" s="312" t="s">
        <v>1501</v>
      </c>
      <c r="C716" s="312" t="s">
        <v>2546</v>
      </c>
      <c r="D716" s="312" t="s">
        <v>1503</v>
      </c>
      <c r="E716" s="313" t="s">
        <v>1512</v>
      </c>
      <c r="F716" s="311" t="s">
        <v>4106</v>
      </c>
      <c r="G716" s="311" t="s">
        <v>19261</v>
      </c>
      <c r="H716" s="311" t="s">
        <v>19262</v>
      </c>
      <c r="I716" s="311" t="s">
        <v>4883</v>
      </c>
      <c r="J716" s="311" t="s">
        <v>4914</v>
      </c>
      <c r="K716" s="300">
        <v>715</v>
      </c>
    </row>
    <row r="717" spans="1:11" ht="60" customHeight="1">
      <c r="A717" s="314">
        <v>99439</v>
      </c>
      <c r="B717" s="312" t="s">
        <v>367</v>
      </c>
      <c r="C717" s="312" t="s">
        <v>1786</v>
      </c>
      <c r="D717" s="312" t="s">
        <v>1560</v>
      </c>
      <c r="E717" s="313" t="s">
        <v>75</v>
      </c>
      <c r="F717" s="311" t="s">
        <v>12778</v>
      </c>
      <c r="G717" s="311" t="s">
        <v>10439</v>
      </c>
      <c r="H717" s="311" t="s">
        <v>19263</v>
      </c>
      <c r="I717" s="311" t="s">
        <v>4883</v>
      </c>
      <c r="J717" s="311" t="s">
        <v>4914</v>
      </c>
      <c r="K717" s="300">
        <v>716</v>
      </c>
    </row>
    <row r="718" spans="1:11" ht="24" customHeight="1">
      <c r="A718" s="519" t="s">
        <v>3567</v>
      </c>
      <c r="B718" s="312" t="s">
        <v>1501</v>
      </c>
      <c r="C718" s="312" t="s">
        <v>2164</v>
      </c>
      <c r="D718" s="312" t="s">
        <v>1503</v>
      </c>
      <c r="E718" s="313" t="s">
        <v>80</v>
      </c>
      <c r="F718" s="311" t="s">
        <v>4958</v>
      </c>
      <c r="G718" s="311" t="s">
        <v>19264</v>
      </c>
      <c r="H718" s="311" t="s">
        <v>19265</v>
      </c>
      <c r="I718" s="311" t="s">
        <v>4883</v>
      </c>
      <c r="J718" s="311" t="s">
        <v>4917</v>
      </c>
      <c r="K718" s="300">
        <v>717</v>
      </c>
    </row>
    <row r="719" spans="1:11" ht="60" customHeight="1">
      <c r="A719" s="519" t="s">
        <v>3222</v>
      </c>
      <c r="B719" s="312" t="s">
        <v>1501</v>
      </c>
      <c r="C719" s="312" t="s">
        <v>1695</v>
      </c>
      <c r="D719" s="312" t="s">
        <v>1503</v>
      </c>
      <c r="E719" s="313" t="s">
        <v>1616</v>
      </c>
      <c r="F719" s="311" t="s">
        <v>4195</v>
      </c>
      <c r="G719" s="311" t="s">
        <v>18849</v>
      </c>
      <c r="H719" s="311" t="s">
        <v>19266</v>
      </c>
      <c r="I719" s="311" t="s">
        <v>4883</v>
      </c>
      <c r="J719" s="311" t="s">
        <v>4917</v>
      </c>
      <c r="K719" s="300">
        <v>718</v>
      </c>
    </row>
    <row r="720" spans="1:11" ht="24" customHeight="1">
      <c r="A720" s="519" t="s">
        <v>3218</v>
      </c>
      <c r="B720" s="312" t="s">
        <v>1501</v>
      </c>
      <c r="C720" s="312" t="s">
        <v>1692</v>
      </c>
      <c r="D720" s="312" t="s">
        <v>1503</v>
      </c>
      <c r="E720" s="313" t="s">
        <v>1616</v>
      </c>
      <c r="F720" s="311" t="s">
        <v>4946</v>
      </c>
      <c r="G720" s="311" t="s">
        <v>18849</v>
      </c>
      <c r="H720" s="311" t="s">
        <v>19267</v>
      </c>
      <c r="I720" s="311" t="s">
        <v>4883</v>
      </c>
      <c r="J720" s="311" t="s">
        <v>4918</v>
      </c>
      <c r="K720" s="300">
        <v>719</v>
      </c>
    </row>
    <row r="721" spans="1:11" ht="24" customHeight="1">
      <c r="A721" s="314">
        <v>87248</v>
      </c>
      <c r="B721" s="312" t="s">
        <v>367</v>
      </c>
      <c r="C721" s="312" t="s">
        <v>2925</v>
      </c>
      <c r="D721" s="312" t="s">
        <v>1832</v>
      </c>
      <c r="E721" s="313" t="s">
        <v>78</v>
      </c>
      <c r="F721" s="311" t="s">
        <v>4962</v>
      </c>
      <c r="G721" s="311" t="s">
        <v>16153</v>
      </c>
      <c r="H721" s="311" t="s">
        <v>19268</v>
      </c>
      <c r="I721" s="311" t="s">
        <v>4883</v>
      </c>
      <c r="J721" s="311" t="s">
        <v>4918</v>
      </c>
      <c r="K721" s="300">
        <v>720</v>
      </c>
    </row>
    <row r="722" spans="1:11" ht="24" customHeight="1">
      <c r="A722" s="519" t="s">
        <v>5719</v>
      </c>
      <c r="B722" s="312" t="s">
        <v>1501</v>
      </c>
      <c r="C722" s="312" t="s">
        <v>2803</v>
      </c>
      <c r="D722" s="312" t="s">
        <v>1503</v>
      </c>
      <c r="E722" s="313" t="s">
        <v>1704</v>
      </c>
      <c r="F722" s="311" t="s">
        <v>4092</v>
      </c>
      <c r="G722" s="311" t="s">
        <v>5004</v>
      </c>
      <c r="H722" s="311" t="s">
        <v>5004</v>
      </c>
      <c r="I722" s="311" t="s">
        <v>4883</v>
      </c>
      <c r="J722" s="311" t="s">
        <v>4920</v>
      </c>
      <c r="K722" s="300">
        <v>721</v>
      </c>
    </row>
    <row r="723" spans="1:11" ht="48" customHeight="1">
      <c r="A723" s="519" t="s">
        <v>5720</v>
      </c>
      <c r="B723" s="312" t="s">
        <v>1501</v>
      </c>
      <c r="C723" s="312" t="s">
        <v>2834</v>
      </c>
      <c r="D723" s="312" t="s">
        <v>1503</v>
      </c>
      <c r="E723" s="313" t="s">
        <v>1704</v>
      </c>
      <c r="F723" s="311" t="s">
        <v>4092</v>
      </c>
      <c r="G723" s="311" t="s">
        <v>5005</v>
      </c>
      <c r="H723" s="311" t="s">
        <v>5005</v>
      </c>
      <c r="I723" s="311" t="s">
        <v>4883</v>
      </c>
      <c r="J723" s="311" t="s">
        <v>4920</v>
      </c>
      <c r="K723" s="300">
        <v>722</v>
      </c>
    </row>
    <row r="724" spans="1:11" ht="36" customHeight="1">
      <c r="A724" s="519" t="s">
        <v>3862</v>
      </c>
      <c r="B724" s="312" t="s">
        <v>1501</v>
      </c>
      <c r="C724" s="312" t="s">
        <v>2571</v>
      </c>
      <c r="D724" s="312" t="s">
        <v>1503</v>
      </c>
      <c r="E724" s="313" t="s">
        <v>1512</v>
      </c>
      <c r="F724" s="311" t="s">
        <v>4966</v>
      </c>
      <c r="G724" s="311" t="s">
        <v>19269</v>
      </c>
      <c r="H724" s="311" t="s">
        <v>19270</v>
      </c>
      <c r="I724" s="311" t="s">
        <v>4883</v>
      </c>
      <c r="J724" s="311" t="s">
        <v>4920</v>
      </c>
      <c r="K724" s="300">
        <v>723</v>
      </c>
    </row>
    <row r="725" spans="1:11" ht="48" customHeight="1">
      <c r="A725" s="519" t="s">
        <v>5721</v>
      </c>
      <c r="B725" s="312" t="s">
        <v>1501</v>
      </c>
      <c r="C725" s="312" t="s">
        <v>2861</v>
      </c>
      <c r="D725" s="312" t="s">
        <v>1503</v>
      </c>
      <c r="E725" s="313" t="s">
        <v>1704</v>
      </c>
      <c r="F725" s="311" t="s">
        <v>4092</v>
      </c>
      <c r="G725" s="311" t="s">
        <v>5008</v>
      </c>
      <c r="H725" s="311" t="s">
        <v>5008</v>
      </c>
      <c r="I725" s="311" t="s">
        <v>4883</v>
      </c>
      <c r="J725" s="311" t="s">
        <v>4924</v>
      </c>
      <c r="K725" s="300">
        <v>724</v>
      </c>
    </row>
    <row r="726" spans="1:11" ht="24" customHeight="1">
      <c r="A726" s="519" t="s">
        <v>3296</v>
      </c>
      <c r="B726" s="312" t="s">
        <v>1501</v>
      </c>
      <c r="C726" s="312" t="s">
        <v>1776</v>
      </c>
      <c r="D726" s="312" t="s">
        <v>1503</v>
      </c>
      <c r="E726" s="313" t="s">
        <v>1507</v>
      </c>
      <c r="F726" s="311" t="s">
        <v>4092</v>
      </c>
      <c r="G726" s="311" t="s">
        <v>19271</v>
      </c>
      <c r="H726" s="311" t="s">
        <v>19271</v>
      </c>
      <c r="I726" s="311" t="s">
        <v>4883</v>
      </c>
      <c r="J726" s="311" t="s">
        <v>4924</v>
      </c>
      <c r="K726" s="300">
        <v>725</v>
      </c>
    </row>
    <row r="727" spans="1:11" ht="144" customHeight="1">
      <c r="A727" s="519" t="s">
        <v>3795</v>
      </c>
      <c r="B727" s="312" t="s">
        <v>1501</v>
      </c>
      <c r="C727" s="312" t="s">
        <v>2493</v>
      </c>
      <c r="D727" s="312" t="s">
        <v>1503</v>
      </c>
      <c r="E727" s="313" t="s">
        <v>1839</v>
      </c>
      <c r="F727" s="311" t="s">
        <v>4956</v>
      </c>
      <c r="G727" s="311" t="s">
        <v>7343</v>
      </c>
      <c r="H727" s="311" t="s">
        <v>19272</v>
      </c>
      <c r="I727" s="311" t="s">
        <v>4883</v>
      </c>
      <c r="J727" s="311" t="s">
        <v>4926</v>
      </c>
      <c r="K727" s="300">
        <v>726</v>
      </c>
    </row>
    <row r="728" spans="1:11" ht="72" customHeight="1">
      <c r="A728" s="519" t="s">
        <v>5722</v>
      </c>
      <c r="B728" s="312" t="s">
        <v>1501</v>
      </c>
      <c r="C728" s="312" t="s">
        <v>2774</v>
      </c>
      <c r="D728" s="312" t="s">
        <v>1503</v>
      </c>
      <c r="E728" s="313" t="s">
        <v>1704</v>
      </c>
      <c r="F728" s="311" t="s">
        <v>4092</v>
      </c>
      <c r="G728" s="311" t="s">
        <v>5011</v>
      </c>
      <c r="H728" s="311" t="s">
        <v>5011</v>
      </c>
      <c r="I728" s="311" t="s">
        <v>4883</v>
      </c>
      <c r="J728" s="311" t="s">
        <v>4926</v>
      </c>
      <c r="K728" s="300">
        <v>727</v>
      </c>
    </row>
    <row r="729" spans="1:11" ht="24" customHeight="1">
      <c r="A729" s="519" t="s">
        <v>3563</v>
      </c>
      <c r="B729" s="312" t="s">
        <v>1501</v>
      </c>
      <c r="C729" s="312" t="s">
        <v>2160</v>
      </c>
      <c r="D729" s="312" t="s">
        <v>1503</v>
      </c>
      <c r="E729" s="313" t="s">
        <v>80</v>
      </c>
      <c r="F729" s="311" t="s">
        <v>4978</v>
      </c>
      <c r="G729" s="311" t="s">
        <v>19273</v>
      </c>
      <c r="H729" s="311" t="s">
        <v>19274</v>
      </c>
      <c r="I729" s="311" t="s">
        <v>4883</v>
      </c>
      <c r="J729" s="311" t="s">
        <v>4929</v>
      </c>
      <c r="K729" s="300">
        <v>728</v>
      </c>
    </row>
    <row r="730" spans="1:11" ht="24" customHeight="1">
      <c r="A730" s="519" t="s">
        <v>5723</v>
      </c>
      <c r="B730" s="312" t="s">
        <v>1501</v>
      </c>
      <c r="C730" s="312" t="s">
        <v>2820</v>
      </c>
      <c r="D730" s="312" t="s">
        <v>1503</v>
      </c>
      <c r="E730" s="313" t="s">
        <v>1704</v>
      </c>
      <c r="F730" s="311" t="s">
        <v>4092</v>
      </c>
      <c r="G730" s="311" t="s">
        <v>5013</v>
      </c>
      <c r="H730" s="311" t="s">
        <v>5013</v>
      </c>
      <c r="I730" s="311" t="s">
        <v>4883</v>
      </c>
      <c r="J730" s="311" t="s">
        <v>4929</v>
      </c>
      <c r="K730" s="300">
        <v>729</v>
      </c>
    </row>
    <row r="731" spans="1:11" ht="36" customHeight="1">
      <c r="A731" s="519" t="s">
        <v>3574</v>
      </c>
      <c r="B731" s="312" t="s">
        <v>1501</v>
      </c>
      <c r="C731" s="312" t="s">
        <v>2171</v>
      </c>
      <c r="D731" s="312" t="s">
        <v>1503</v>
      </c>
      <c r="E731" s="313" t="s">
        <v>80</v>
      </c>
      <c r="F731" s="311" t="s">
        <v>4778</v>
      </c>
      <c r="G731" s="311" t="s">
        <v>19275</v>
      </c>
      <c r="H731" s="311" t="s">
        <v>19276</v>
      </c>
      <c r="I731" s="311" t="s">
        <v>4883</v>
      </c>
      <c r="J731" s="311" t="s">
        <v>4929</v>
      </c>
      <c r="K731" s="300">
        <v>730</v>
      </c>
    </row>
    <row r="732" spans="1:11" ht="36" customHeight="1">
      <c r="A732" s="314">
        <v>95746</v>
      </c>
      <c r="B732" s="312" t="s">
        <v>367</v>
      </c>
      <c r="C732" s="312" t="s">
        <v>1986</v>
      </c>
      <c r="D732" s="312" t="s">
        <v>1677</v>
      </c>
      <c r="E732" s="313" t="s">
        <v>1616</v>
      </c>
      <c r="F732" s="311" t="s">
        <v>4647</v>
      </c>
      <c r="G732" s="311" t="s">
        <v>10781</v>
      </c>
      <c r="H732" s="311" t="s">
        <v>19277</v>
      </c>
      <c r="I732" s="311" t="s">
        <v>4883</v>
      </c>
      <c r="J732" s="311" t="s">
        <v>4595</v>
      </c>
      <c r="K732" s="300">
        <v>731</v>
      </c>
    </row>
    <row r="733" spans="1:11" ht="36" customHeight="1">
      <c r="A733" s="314">
        <v>102278</v>
      </c>
      <c r="B733" s="312" t="s">
        <v>367</v>
      </c>
      <c r="C733" s="312" t="s">
        <v>2043</v>
      </c>
      <c r="D733" s="312" t="s">
        <v>1629</v>
      </c>
      <c r="E733" s="313" t="s">
        <v>75</v>
      </c>
      <c r="F733" s="311" t="s">
        <v>4980</v>
      </c>
      <c r="G733" s="311" t="s">
        <v>15251</v>
      </c>
      <c r="H733" s="311" t="s">
        <v>19278</v>
      </c>
      <c r="I733" s="311" t="s">
        <v>4883</v>
      </c>
      <c r="J733" s="311" t="s">
        <v>4595</v>
      </c>
      <c r="K733" s="300">
        <v>732</v>
      </c>
    </row>
    <row r="734" spans="1:11" ht="36" customHeight="1">
      <c r="A734" s="519" t="s">
        <v>5724</v>
      </c>
      <c r="B734" s="312" t="s">
        <v>1501</v>
      </c>
      <c r="C734" s="312" t="s">
        <v>2819</v>
      </c>
      <c r="D734" s="312" t="s">
        <v>1503</v>
      </c>
      <c r="E734" s="313" t="s">
        <v>1704</v>
      </c>
      <c r="F734" s="311" t="s">
        <v>4092</v>
      </c>
      <c r="G734" s="311" t="s">
        <v>5015</v>
      </c>
      <c r="H734" s="311" t="s">
        <v>5015</v>
      </c>
      <c r="I734" s="311" t="s">
        <v>4883</v>
      </c>
      <c r="J734" s="311" t="s">
        <v>4937</v>
      </c>
      <c r="K734" s="300">
        <v>733</v>
      </c>
    </row>
    <row r="735" spans="1:11" ht="48" customHeight="1">
      <c r="A735" s="519" t="s">
        <v>5725</v>
      </c>
      <c r="B735" s="312" t="s">
        <v>1501</v>
      </c>
      <c r="C735" s="312" t="s">
        <v>2858</v>
      </c>
      <c r="D735" s="312" t="s">
        <v>1503</v>
      </c>
      <c r="E735" s="313" t="s">
        <v>1704</v>
      </c>
      <c r="F735" s="311" t="s">
        <v>4092</v>
      </c>
      <c r="G735" s="311" t="s">
        <v>5015</v>
      </c>
      <c r="H735" s="311" t="s">
        <v>5015</v>
      </c>
      <c r="I735" s="311" t="s">
        <v>4883</v>
      </c>
      <c r="J735" s="311" t="s">
        <v>4937</v>
      </c>
      <c r="K735" s="300">
        <v>734</v>
      </c>
    </row>
    <row r="736" spans="1:11" ht="36" customHeight="1">
      <c r="A736" s="519" t="s">
        <v>3724</v>
      </c>
      <c r="B736" s="312" t="s">
        <v>1501</v>
      </c>
      <c r="C736" s="312" t="s">
        <v>2357</v>
      </c>
      <c r="D736" s="312" t="s">
        <v>1503</v>
      </c>
      <c r="E736" s="313" t="s">
        <v>1512</v>
      </c>
      <c r="F736" s="311" t="s">
        <v>4106</v>
      </c>
      <c r="G736" s="311" t="s">
        <v>19279</v>
      </c>
      <c r="H736" s="311" t="s">
        <v>19280</v>
      </c>
      <c r="I736" s="311" t="s">
        <v>4883</v>
      </c>
      <c r="J736" s="311" t="s">
        <v>4937</v>
      </c>
      <c r="K736" s="300">
        <v>735</v>
      </c>
    </row>
    <row r="737" spans="1:11" ht="24" customHeight="1">
      <c r="A737" s="314">
        <v>99814</v>
      </c>
      <c r="B737" s="312" t="s">
        <v>367</v>
      </c>
      <c r="C737" s="312" t="s">
        <v>2403</v>
      </c>
      <c r="D737" s="312" t="s">
        <v>1503</v>
      </c>
      <c r="E737" s="313" t="s">
        <v>78</v>
      </c>
      <c r="F737" s="311" t="s">
        <v>4969</v>
      </c>
      <c r="G737" s="311" t="s">
        <v>17158</v>
      </c>
      <c r="H737" s="311" t="s">
        <v>19281</v>
      </c>
      <c r="I737" s="311" t="s">
        <v>4883</v>
      </c>
      <c r="J737" s="311" t="s">
        <v>4940</v>
      </c>
      <c r="K737" s="300">
        <v>736</v>
      </c>
    </row>
    <row r="738" spans="1:11" ht="24" customHeight="1">
      <c r="A738" s="519" t="s">
        <v>3953</v>
      </c>
      <c r="B738" s="312" t="s">
        <v>1501</v>
      </c>
      <c r="C738" s="312" t="s">
        <v>2944</v>
      </c>
      <c r="D738" s="312" t="s">
        <v>1503</v>
      </c>
      <c r="E738" s="313" t="s">
        <v>1512</v>
      </c>
      <c r="F738" s="311" t="s">
        <v>4092</v>
      </c>
      <c r="G738" s="311" t="s">
        <v>19282</v>
      </c>
      <c r="H738" s="311" t="s">
        <v>19282</v>
      </c>
      <c r="I738" s="311" t="s">
        <v>4883</v>
      </c>
      <c r="J738" s="311" t="s">
        <v>4940</v>
      </c>
      <c r="K738" s="300">
        <v>737</v>
      </c>
    </row>
    <row r="739" spans="1:11" ht="24" customHeight="1">
      <c r="A739" s="314">
        <v>2550</v>
      </c>
      <c r="B739" s="312" t="s">
        <v>1645</v>
      </c>
      <c r="C739" s="312" t="s">
        <v>1888</v>
      </c>
      <c r="D739" s="312" t="s">
        <v>1889</v>
      </c>
      <c r="E739" s="313" t="s">
        <v>1512</v>
      </c>
      <c r="F739" s="311" t="s">
        <v>4985</v>
      </c>
      <c r="G739" s="311" t="s">
        <v>13768</v>
      </c>
      <c r="H739" s="311" t="s">
        <v>20972</v>
      </c>
      <c r="I739" s="311" t="s">
        <v>4883</v>
      </c>
      <c r="J739" s="311" t="s">
        <v>4943</v>
      </c>
      <c r="K739" s="300">
        <v>738</v>
      </c>
    </row>
    <row r="740" spans="1:11" ht="24" customHeight="1">
      <c r="A740" s="314">
        <v>95306</v>
      </c>
      <c r="B740" s="312" t="s">
        <v>367</v>
      </c>
      <c r="C740" s="312" t="s">
        <v>3029</v>
      </c>
      <c r="D740" s="312" t="s">
        <v>1557</v>
      </c>
      <c r="E740" s="313" t="s">
        <v>78</v>
      </c>
      <c r="F740" s="311" t="s">
        <v>4546</v>
      </c>
      <c r="G740" s="311" t="s">
        <v>15989</v>
      </c>
      <c r="H740" s="311" t="s">
        <v>19283</v>
      </c>
      <c r="I740" s="311" t="s">
        <v>4883</v>
      </c>
      <c r="J740" s="311" t="s">
        <v>4943</v>
      </c>
      <c r="K740" s="300">
        <v>739</v>
      </c>
    </row>
    <row r="741" spans="1:11" ht="36" customHeight="1">
      <c r="A741" s="519" t="s">
        <v>20439</v>
      </c>
      <c r="B741" s="312" t="s">
        <v>1501</v>
      </c>
      <c r="C741" s="312" t="s">
        <v>19284</v>
      </c>
      <c r="D741" s="312" t="s">
        <v>1537</v>
      </c>
      <c r="E741" s="313" t="s">
        <v>1512</v>
      </c>
      <c r="F741" s="311" t="s">
        <v>4106</v>
      </c>
      <c r="G741" s="311" t="s">
        <v>19285</v>
      </c>
      <c r="H741" s="311" t="s">
        <v>19286</v>
      </c>
      <c r="I741" s="311" t="s">
        <v>4883</v>
      </c>
      <c r="J741" s="311" t="s">
        <v>4945</v>
      </c>
      <c r="K741" s="300">
        <v>740</v>
      </c>
    </row>
    <row r="742" spans="1:11" ht="48" customHeight="1">
      <c r="A742" s="519" t="s">
        <v>3918</v>
      </c>
      <c r="B742" s="312" t="s">
        <v>1501</v>
      </c>
      <c r="C742" s="312" t="s">
        <v>2875</v>
      </c>
      <c r="D742" s="312" t="s">
        <v>1503</v>
      </c>
      <c r="E742" s="313" t="s">
        <v>1512</v>
      </c>
      <c r="F742" s="311" t="s">
        <v>4095</v>
      </c>
      <c r="G742" s="311" t="s">
        <v>19287</v>
      </c>
      <c r="H742" s="311" t="s">
        <v>19288</v>
      </c>
      <c r="I742" s="311" t="s">
        <v>4883</v>
      </c>
      <c r="J742" s="311" t="s">
        <v>4945</v>
      </c>
      <c r="K742" s="300">
        <v>741</v>
      </c>
    </row>
    <row r="743" spans="1:11" ht="60" customHeight="1">
      <c r="A743" s="519" t="s">
        <v>5726</v>
      </c>
      <c r="B743" s="312" t="s">
        <v>1501</v>
      </c>
      <c r="C743" s="312" t="s">
        <v>2813</v>
      </c>
      <c r="D743" s="312" t="s">
        <v>1503</v>
      </c>
      <c r="E743" s="313" t="s">
        <v>1704</v>
      </c>
      <c r="F743" s="311" t="s">
        <v>4092</v>
      </c>
      <c r="G743" s="311" t="s">
        <v>5019</v>
      </c>
      <c r="H743" s="311" t="s">
        <v>5019</v>
      </c>
      <c r="I743" s="311" t="s">
        <v>4883</v>
      </c>
      <c r="J743" s="311" t="s">
        <v>4945</v>
      </c>
      <c r="K743" s="300">
        <v>742</v>
      </c>
    </row>
    <row r="744" spans="1:11" ht="36" customHeight="1">
      <c r="A744" s="519" t="s">
        <v>5727</v>
      </c>
      <c r="B744" s="312" t="s">
        <v>1501</v>
      </c>
      <c r="C744" s="312" t="s">
        <v>2798</v>
      </c>
      <c r="D744" s="312" t="s">
        <v>1503</v>
      </c>
      <c r="E744" s="313" t="s">
        <v>1704</v>
      </c>
      <c r="F744" s="311" t="s">
        <v>4092</v>
      </c>
      <c r="G744" s="311" t="s">
        <v>5019</v>
      </c>
      <c r="H744" s="311" t="s">
        <v>5019</v>
      </c>
      <c r="I744" s="311" t="s">
        <v>4883</v>
      </c>
      <c r="J744" s="311" t="s">
        <v>4947</v>
      </c>
      <c r="K744" s="300">
        <v>743</v>
      </c>
    </row>
    <row r="745" spans="1:11" ht="24" customHeight="1">
      <c r="A745" s="314">
        <v>89580</v>
      </c>
      <c r="B745" s="312" t="s">
        <v>367</v>
      </c>
      <c r="C745" s="312" t="s">
        <v>3098</v>
      </c>
      <c r="D745" s="312" t="s">
        <v>1521</v>
      </c>
      <c r="E745" s="313" t="s">
        <v>1616</v>
      </c>
      <c r="F745" s="311" t="s">
        <v>4986</v>
      </c>
      <c r="G745" s="311" t="s">
        <v>11956</v>
      </c>
      <c r="H745" s="311" t="s">
        <v>19289</v>
      </c>
      <c r="I745" s="311" t="s">
        <v>4883</v>
      </c>
      <c r="J745" s="311" t="s">
        <v>4947</v>
      </c>
      <c r="K745" s="300">
        <v>744</v>
      </c>
    </row>
    <row r="746" spans="1:11" ht="24" customHeight="1">
      <c r="A746" s="314">
        <v>100620</v>
      </c>
      <c r="B746" s="312" t="s">
        <v>367</v>
      </c>
      <c r="C746" s="312" t="s">
        <v>2631</v>
      </c>
      <c r="D746" s="312" t="s">
        <v>1677</v>
      </c>
      <c r="E746" s="313" t="s">
        <v>1507</v>
      </c>
      <c r="F746" s="311" t="s">
        <v>4095</v>
      </c>
      <c r="G746" s="311" t="s">
        <v>11642</v>
      </c>
      <c r="H746" s="311" t="s">
        <v>19290</v>
      </c>
      <c r="I746" s="311" t="s">
        <v>4883</v>
      </c>
      <c r="J746" s="311" t="s">
        <v>4950</v>
      </c>
      <c r="K746" s="300">
        <v>745</v>
      </c>
    </row>
    <row r="747" spans="1:11" ht="24" customHeight="1">
      <c r="A747" s="519" t="s">
        <v>3516</v>
      </c>
      <c r="B747" s="312" t="s">
        <v>1501</v>
      </c>
      <c r="C747" s="312" t="s">
        <v>2116</v>
      </c>
      <c r="D747" s="312" t="s">
        <v>1503</v>
      </c>
      <c r="E747" s="313" t="s">
        <v>1507</v>
      </c>
      <c r="F747" s="311" t="s">
        <v>4483</v>
      </c>
      <c r="G747" s="311" t="s">
        <v>19291</v>
      </c>
      <c r="H747" s="311" t="s">
        <v>19292</v>
      </c>
      <c r="I747" s="311" t="s">
        <v>4883</v>
      </c>
      <c r="J747" s="311" t="s">
        <v>4950</v>
      </c>
      <c r="K747" s="300">
        <v>746</v>
      </c>
    </row>
    <row r="748" spans="1:11" ht="24" customHeight="1">
      <c r="A748" s="519" t="s">
        <v>3748</v>
      </c>
      <c r="B748" s="312" t="s">
        <v>1501</v>
      </c>
      <c r="C748" s="312" t="s">
        <v>2416</v>
      </c>
      <c r="D748" s="312" t="s">
        <v>1503</v>
      </c>
      <c r="E748" s="313" t="s">
        <v>1507</v>
      </c>
      <c r="F748" s="311" t="s">
        <v>4983</v>
      </c>
      <c r="G748" s="311" t="s">
        <v>19293</v>
      </c>
      <c r="H748" s="311" t="s">
        <v>19294</v>
      </c>
      <c r="I748" s="311" t="s">
        <v>4883</v>
      </c>
      <c r="J748" s="311" t="s">
        <v>4950</v>
      </c>
      <c r="K748" s="300">
        <v>747</v>
      </c>
    </row>
    <row r="749" spans="1:11" ht="24" customHeight="1">
      <c r="A749" s="519" t="s">
        <v>5728</v>
      </c>
      <c r="B749" s="312" t="s">
        <v>1501</v>
      </c>
      <c r="C749" s="312" t="s">
        <v>2766</v>
      </c>
      <c r="D749" s="312" t="s">
        <v>1503</v>
      </c>
      <c r="E749" s="313" t="s">
        <v>1704</v>
      </c>
      <c r="F749" s="311" t="s">
        <v>4092</v>
      </c>
      <c r="G749" s="311" t="s">
        <v>5023</v>
      </c>
      <c r="H749" s="311" t="s">
        <v>5023</v>
      </c>
      <c r="I749" s="311" t="s">
        <v>4883</v>
      </c>
      <c r="J749" s="311" t="s">
        <v>4952</v>
      </c>
      <c r="K749" s="300">
        <v>748</v>
      </c>
    </row>
    <row r="750" spans="1:11" ht="48" customHeight="1">
      <c r="A750" s="519" t="s">
        <v>5729</v>
      </c>
      <c r="B750" s="312" t="s">
        <v>1501</v>
      </c>
      <c r="C750" s="312" t="s">
        <v>2782</v>
      </c>
      <c r="D750" s="312" t="s">
        <v>1503</v>
      </c>
      <c r="E750" s="313" t="s">
        <v>1704</v>
      </c>
      <c r="F750" s="311" t="s">
        <v>4092</v>
      </c>
      <c r="G750" s="311" t="s">
        <v>5023</v>
      </c>
      <c r="H750" s="311" t="s">
        <v>5023</v>
      </c>
      <c r="I750" s="311" t="s">
        <v>4883</v>
      </c>
      <c r="J750" s="311" t="s">
        <v>4952</v>
      </c>
      <c r="K750" s="300">
        <v>749</v>
      </c>
    </row>
    <row r="751" spans="1:11" ht="72" customHeight="1">
      <c r="A751" s="519" t="s">
        <v>3663</v>
      </c>
      <c r="B751" s="312" t="s">
        <v>1501</v>
      </c>
      <c r="C751" s="312" t="s">
        <v>2258</v>
      </c>
      <c r="D751" s="312" t="s">
        <v>1503</v>
      </c>
      <c r="E751" s="313" t="s">
        <v>1507</v>
      </c>
      <c r="F751" s="311" t="s">
        <v>4106</v>
      </c>
      <c r="G751" s="311" t="s">
        <v>19295</v>
      </c>
      <c r="H751" s="311" t="s">
        <v>19296</v>
      </c>
      <c r="I751" s="311" t="s">
        <v>4883</v>
      </c>
      <c r="J751" s="311" t="s">
        <v>4955</v>
      </c>
      <c r="K751" s="300">
        <v>750</v>
      </c>
    </row>
    <row r="752" spans="1:11" ht="24" customHeight="1">
      <c r="A752" s="314">
        <v>4805760</v>
      </c>
      <c r="B752" s="312" t="s">
        <v>1530</v>
      </c>
      <c r="C752" s="312" t="s">
        <v>2030</v>
      </c>
      <c r="D752" s="312" t="s">
        <v>382</v>
      </c>
      <c r="E752" s="313" t="s">
        <v>75</v>
      </c>
      <c r="F752" s="311" t="s">
        <v>4938</v>
      </c>
      <c r="G752" s="311" t="s">
        <v>19297</v>
      </c>
      <c r="H752" s="311" t="s">
        <v>19298</v>
      </c>
      <c r="I752" s="311" t="s">
        <v>4883</v>
      </c>
      <c r="J752" s="311" t="s">
        <v>4955</v>
      </c>
      <c r="K752" s="300">
        <v>751</v>
      </c>
    </row>
    <row r="753" spans="1:11" ht="96" customHeight="1">
      <c r="A753" s="519" t="s">
        <v>5730</v>
      </c>
      <c r="B753" s="312" t="s">
        <v>1501</v>
      </c>
      <c r="C753" s="312" t="s">
        <v>2841</v>
      </c>
      <c r="D753" s="312" t="s">
        <v>1503</v>
      </c>
      <c r="E753" s="313" t="s">
        <v>1704</v>
      </c>
      <c r="F753" s="311" t="s">
        <v>4092</v>
      </c>
      <c r="G753" s="311" t="s">
        <v>5029</v>
      </c>
      <c r="H753" s="311" t="s">
        <v>5029</v>
      </c>
      <c r="I753" s="311" t="s">
        <v>4883</v>
      </c>
      <c r="J753" s="311" t="s">
        <v>4955</v>
      </c>
      <c r="K753" s="300">
        <v>752</v>
      </c>
    </row>
    <row r="754" spans="1:11" ht="36" customHeight="1">
      <c r="A754" s="519" t="s">
        <v>3546</v>
      </c>
      <c r="B754" s="312" t="s">
        <v>1501</v>
      </c>
      <c r="C754" s="312" t="s">
        <v>2143</v>
      </c>
      <c r="D754" s="312" t="s">
        <v>1503</v>
      </c>
      <c r="E754" s="313" t="s">
        <v>1507</v>
      </c>
      <c r="F754" s="311" t="s">
        <v>4377</v>
      </c>
      <c r="G754" s="311" t="s">
        <v>19299</v>
      </c>
      <c r="H754" s="311" t="s">
        <v>19300</v>
      </c>
      <c r="I754" s="311" t="s">
        <v>4883</v>
      </c>
      <c r="J754" s="311" t="s">
        <v>4959</v>
      </c>
      <c r="K754" s="300">
        <v>753</v>
      </c>
    </row>
    <row r="755" spans="1:11" ht="36" customHeight="1">
      <c r="A755" s="519" t="s">
        <v>3844</v>
      </c>
      <c r="B755" s="312" t="s">
        <v>1501</v>
      </c>
      <c r="C755" s="312" t="s">
        <v>2552</v>
      </c>
      <c r="D755" s="312" t="s">
        <v>1503</v>
      </c>
      <c r="E755" s="313" t="s">
        <v>1512</v>
      </c>
      <c r="F755" s="311" t="s">
        <v>4106</v>
      </c>
      <c r="G755" s="311" t="s">
        <v>19301</v>
      </c>
      <c r="H755" s="311" t="s">
        <v>19302</v>
      </c>
      <c r="I755" s="311" t="s">
        <v>4883</v>
      </c>
      <c r="J755" s="311" t="s">
        <v>4959</v>
      </c>
      <c r="K755" s="300">
        <v>754</v>
      </c>
    </row>
    <row r="756" spans="1:11" ht="24" customHeight="1">
      <c r="A756" s="314">
        <v>95947</v>
      </c>
      <c r="B756" s="312" t="s">
        <v>367</v>
      </c>
      <c r="C756" s="312" t="s">
        <v>1570</v>
      </c>
      <c r="D756" s="312" t="s">
        <v>1560</v>
      </c>
      <c r="E756" s="313" t="s">
        <v>1561</v>
      </c>
      <c r="F756" s="311" t="s">
        <v>4998</v>
      </c>
      <c r="G756" s="311" t="s">
        <v>10714</v>
      </c>
      <c r="H756" s="311" t="s">
        <v>20973</v>
      </c>
      <c r="I756" s="311" t="s">
        <v>4883</v>
      </c>
      <c r="J756" s="311" t="s">
        <v>4959</v>
      </c>
      <c r="K756" s="300">
        <v>755</v>
      </c>
    </row>
    <row r="757" spans="1:11" ht="24" customHeight="1">
      <c r="A757" s="314">
        <v>99811</v>
      </c>
      <c r="B757" s="312" t="s">
        <v>367</v>
      </c>
      <c r="C757" s="312" t="s">
        <v>2390</v>
      </c>
      <c r="D757" s="312" t="s">
        <v>1503</v>
      </c>
      <c r="E757" s="313" t="s">
        <v>78</v>
      </c>
      <c r="F757" s="311" t="s">
        <v>4988</v>
      </c>
      <c r="G757" s="311" t="s">
        <v>17155</v>
      </c>
      <c r="H757" s="311" t="s">
        <v>19303</v>
      </c>
      <c r="I757" s="311" t="s">
        <v>4883</v>
      </c>
      <c r="J757" s="311" t="s">
        <v>4961</v>
      </c>
      <c r="K757" s="300">
        <v>756</v>
      </c>
    </row>
    <row r="758" spans="1:11" ht="24" customHeight="1">
      <c r="A758" s="314">
        <v>92368</v>
      </c>
      <c r="B758" s="312" t="s">
        <v>367</v>
      </c>
      <c r="C758" s="312" t="s">
        <v>3078</v>
      </c>
      <c r="D758" s="312" t="s">
        <v>1521</v>
      </c>
      <c r="E758" s="313" t="s">
        <v>1616</v>
      </c>
      <c r="F758" s="311" t="s">
        <v>4504</v>
      </c>
      <c r="G758" s="311" t="s">
        <v>12092</v>
      </c>
      <c r="H758" s="311" t="s">
        <v>19304</v>
      </c>
      <c r="I758" s="311" t="s">
        <v>4883</v>
      </c>
      <c r="J758" s="311" t="s">
        <v>4961</v>
      </c>
      <c r="K758" s="300">
        <v>757</v>
      </c>
    </row>
    <row r="759" spans="1:11" ht="24" customHeight="1">
      <c r="A759" s="314">
        <v>95875</v>
      </c>
      <c r="B759" s="312" t="s">
        <v>367</v>
      </c>
      <c r="C759" s="312" t="s">
        <v>3046</v>
      </c>
      <c r="D759" s="312" t="s">
        <v>3047</v>
      </c>
      <c r="E759" s="313" t="s">
        <v>3045</v>
      </c>
      <c r="F759" s="311" t="s">
        <v>5001</v>
      </c>
      <c r="G759" s="311" t="s">
        <v>17317</v>
      </c>
      <c r="H759" s="311" t="s">
        <v>19305</v>
      </c>
      <c r="I759" s="311" t="s">
        <v>4883</v>
      </c>
      <c r="J759" s="311" t="s">
        <v>4964</v>
      </c>
      <c r="K759" s="300">
        <v>758</v>
      </c>
    </row>
    <row r="760" spans="1:11" ht="24" customHeight="1">
      <c r="A760" s="314">
        <v>87755</v>
      </c>
      <c r="B760" s="312" t="s">
        <v>367</v>
      </c>
      <c r="C760" s="312" t="s">
        <v>1831</v>
      </c>
      <c r="D760" s="312" t="s">
        <v>1832</v>
      </c>
      <c r="E760" s="313" t="s">
        <v>78</v>
      </c>
      <c r="F760" s="311" t="s">
        <v>4994</v>
      </c>
      <c r="G760" s="311" t="s">
        <v>16316</v>
      </c>
      <c r="H760" s="311" t="s">
        <v>19306</v>
      </c>
      <c r="I760" s="311" t="s">
        <v>4883</v>
      </c>
      <c r="J760" s="311" t="s">
        <v>4964</v>
      </c>
      <c r="K760" s="300">
        <v>759</v>
      </c>
    </row>
    <row r="761" spans="1:11" ht="36" customHeight="1">
      <c r="A761" s="519" t="s">
        <v>3346</v>
      </c>
      <c r="B761" s="312" t="s">
        <v>1501</v>
      </c>
      <c r="C761" s="312" t="s">
        <v>1830</v>
      </c>
      <c r="D761" s="312" t="s">
        <v>1503</v>
      </c>
      <c r="E761" s="313" t="s">
        <v>1512</v>
      </c>
      <c r="F761" s="311" t="s">
        <v>4106</v>
      </c>
      <c r="G761" s="311" t="s">
        <v>19307</v>
      </c>
      <c r="H761" s="311" t="s">
        <v>19308</v>
      </c>
      <c r="I761" s="311" t="s">
        <v>4883</v>
      </c>
      <c r="J761" s="311" t="s">
        <v>4964</v>
      </c>
      <c r="K761" s="300">
        <v>760</v>
      </c>
    </row>
    <row r="762" spans="1:11" ht="96" customHeight="1">
      <c r="A762" s="519" t="s">
        <v>3349</v>
      </c>
      <c r="B762" s="312" t="s">
        <v>1501</v>
      </c>
      <c r="C762" s="312" t="s">
        <v>1834</v>
      </c>
      <c r="D762" s="312" t="s">
        <v>1503</v>
      </c>
      <c r="E762" s="313" t="s">
        <v>1507</v>
      </c>
      <c r="F762" s="311" t="s">
        <v>4095</v>
      </c>
      <c r="G762" s="311" t="s">
        <v>19309</v>
      </c>
      <c r="H762" s="311" t="s">
        <v>19310</v>
      </c>
      <c r="I762" s="311" t="s">
        <v>4883</v>
      </c>
      <c r="J762" s="311" t="s">
        <v>4967</v>
      </c>
      <c r="K762" s="300">
        <v>761</v>
      </c>
    </row>
    <row r="763" spans="1:11" ht="36" customHeight="1">
      <c r="A763" s="519" t="s">
        <v>3552</v>
      </c>
      <c r="B763" s="312" t="s">
        <v>1501</v>
      </c>
      <c r="C763" s="312" t="s">
        <v>2149</v>
      </c>
      <c r="D763" s="312" t="s">
        <v>1503</v>
      </c>
      <c r="E763" s="313" t="s">
        <v>80</v>
      </c>
      <c r="F763" s="311" t="s">
        <v>4504</v>
      </c>
      <c r="G763" s="311" t="s">
        <v>19311</v>
      </c>
      <c r="H763" s="311" t="s">
        <v>19312</v>
      </c>
      <c r="I763" s="311" t="s">
        <v>4883</v>
      </c>
      <c r="J763" s="311" t="s">
        <v>4967</v>
      </c>
      <c r="K763" s="300">
        <v>762</v>
      </c>
    </row>
    <row r="764" spans="1:11" ht="24" customHeight="1">
      <c r="A764" s="519" t="s">
        <v>5731</v>
      </c>
      <c r="B764" s="312" t="s">
        <v>1501</v>
      </c>
      <c r="C764" s="312" t="s">
        <v>2851</v>
      </c>
      <c r="D764" s="312" t="s">
        <v>1503</v>
      </c>
      <c r="E764" s="313" t="s">
        <v>1704</v>
      </c>
      <c r="F764" s="311" t="s">
        <v>4092</v>
      </c>
      <c r="G764" s="311" t="s">
        <v>5041</v>
      </c>
      <c r="H764" s="311" t="s">
        <v>5041</v>
      </c>
      <c r="I764" s="311" t="s">
        <v>4883</v>
      </c>
      <c r="J764" s="311" t="s">
        <v>4967</v>
      </c>
      <c r="K764" s="300">
        <v>763</v>
      </c>
    </row>
    <row r="765" spans="1:11" ht="24" customHeight="1">
      <c r="A765" s="519" t="s">
        <v>5732</v>
      </c>
      <c r="B765" s="312" t="s">
        <v>1501</v>
      </c>
      <c r="C765" s="312" t="s">
        <v>2852</v>
      </c>
      <c r="D765" s="312" t="s">
        <v>1503</v>
      </c>
      <c r="E765" s="313" t="s">
        <v>1704</v>
      </c>
      <c r="F765" s="311" t="s">
        <v>4092</v>
      </c>
      <c r="G765" s="311" t="s">
        <v>5041</v>
      </c>
      <c r="H765" s="311" t="s">
        <v>5041</v>
      </c>
      <c r="I765" s="311" t="s">
        <v>4883</v>
      </c>
      <c r="J765" s="311" t="s">
        <v>4972</v>
      </c>
      <c r="K765" s="300">
        <v>764</v>
      </c>
    </row>
    <row r="766" spans="1:11" ht="24" customHeight="1">
      <c r="A766" s="519" t="s">
        <v>3472</v>
      </c>
      <c r="B766" s="312" t="s">
        <v>1501</v>
      </c>
      <c r="C766" s="312" t="s">
        <v>2004</v>
      </c>
      <c r="D766" s="312" t="s">
        <v>1503</v>
      </c>
      <c r="E766" s="313" t="s">
        <v>80</v>
      </c>
      <c r="F766" s="311" t="s">
        <v>4993</v>
      </c>
      <c r="G766" s="311" t="s">
        <v>18849</v>
      </c>
      <c r="H766" s="311" t="s">
        <v>19313</v>
      </c>
      <c r="I766" s="311" t="s">
        <v>4883</v>
      </c>
      <c r="J766" s="311" t="s">
        <v>4972</v>
      </c>
      <c r="K766" s="300">
        <v>765</v>
      </c>
    </row>
    <row r="767" spans="1:11" ht="24" customHeight="1">
      <c r="A767" s="519" t="s">
        <v>3636</v>
      </c>
      <c r="B767" s="312" t="s">
        <v>1501</v>
      </c>
      <c r="C767" s="312" t="s">
        <v>2231</v>
      </c>
      <c r="D767" s="312" t="s">
        <v>1503</v>
      </c>
      <c r="E767" s="313" t="s">
        <v>1507</v>
      </c>
      <c r="F767" s="311" t="s">
        <v>4377</v>
      </c>
      <c r="G767" s="311" t="s">
        <v>19314</v>
      </c>
      <c r="H767" s="311" t="s">
        <v>19315</v>
      </c>
      <c r="I767" s="311" t="s">
        <v>4883</v>
      </c>
      <c r="J767" s="311" t="s">
        <v>4975</v>
      </c>
      <c r="K767" s="300">
        <v>766</v>
      </c>
    </row>
    <row r="768" spans="1:11" ht="24" customHeight="1">
      <c r="A768" s="314">
        <v>98679</v>
      </c>
      <c r="B768" s="312" t="s">
        <v>367</v>
      </c>
      <c r="C768" s="312" t="s">
        <v>2590</v>
      </c>
      <c r="D768" s="312" t="s">
        <v>1832</v>
      </c>
      <c r="E768" s="313" t="s">
        <v>78</v>
      </c>
      <c r="F768" s="311" t="s">
        <v>5006</v>
      </c>
      <c r="G768" s="311" t="s">
        <v>16188</v>
      </c>
      <c r="H768" s="311" t="s">
        <v>19316</v>
      </c>
      <c r="I768" s="311" t="s">
        <v>4883</v>
      </c>
      <c r="J768" s="311" t="s">
        <v>4975</v>
      </c>
      <c r="K768" s="300">
        <v>767</v>
      </c>
    </row>
    <row r="769" spans="1:11" ht="24" customHeight="1">
      <c r="A769" s="314">
        <v>102355</v>
      </c>
      <c r="B769" s="312" t="s">
        <v>367</v>
      </c>
      <c r="C769" s="312" t="s">
        <v>1907</v>
      </c>
      <c r="D769" s="312" t="s">
        <v>1629</v>
      </c>
      <c r="E769" s="313" t="s">
        <v>75</v>
      </c>
      <c r="F769" s="311" t="s">
        <v>5009</v>
      </c>
      <c r="G769" s="311" t="s">
        <v>15221</v>
      </c>
      <c r="H769" s="311" t="s">
        <v>19317</v>
      </c>
      <c r="I769" s="311" t="s">
        <v>4883</v>
      </c>
      <c r="J769" s="311" t="s">
        <v>4975</v>
      </c>
      <c r="K769" s="300">
        <v>768</v>
      </c>
    </row>
    <row r="770" spans="1:11" ht="36" customHeight="1">
      <c r="A770" s="519" t="s">
        <v>3938</v>
      </c>
      <c r="B770" s="312" t="s">
        <v>1501</v>
      </c>
      <c r="C770" s="312" t="s">
        <v>2931</v>
      </c>
      <c r="D770" s="312" t="s">
        <v>1503</v>
      </c>
      <c r="E770" s="313" t="s">
        <v>1616</v>
      </c>
      <c r="F770" s="311" t="s">
        <v>4823</v>
      </c>
      <c r="G770" s="311" t="s">
        <v>18676</v>
      </c>
      <c r="H770" s="311" t="s">
        <v>19318</v>
      </c>
      <c r="I770" s="311" t="s">
        <v>4883</v>
      </c>
      <c r="J770" s="311" t="s">
        <v>4977</v>
      </c>
      <c r="K770" s="300">
        <v>769</v>
      </c>
    </row>
    <row r="771" spans="1:11" ht="48" customHeight="1">
      <c r="A771" s="519" t="s">
        <v>3303</v>
      </c>
      <c r="B771" s="312" t="s">
        <v>1501</v>
      </c>
      <c r="C771" s="312" t="s">
        <v>1782</v>
      </c>
      <c r="D771" s="312" t="s">
        <v>1503</v>
      </c>
      <c r="E771" s="313" t="s">
        <v>1504</v>
      </c>
      <c r="F771" s="311" t="s">
        <v>4092</v>
      </c>
      <c r="G771" s="311" t="s">
        <v>19319</v>
      </c>
      <c r="H771" s="311" t="s">
        <v>19319</v>
      </c>
      <c r="I771" s="311" t="s">
        <v>4883</v>
      </c>
      <c r="J771" s="311" t="s">
        <v>4977</v>
      </c>
      <c r="K771" s="300">
        <v>770</v>
      </c>
    </row>
    <row r="772" spans="1:11" ht="24" customHeight="1">
      <c r="A772" s="519" t="s">
        <v>5733</v>
      </c>
      <c r="B772" s="312" t="s">
        <v>1501</v>
      </c>
      <c r="C772" s="312" t="s">
        <v>2770</v>
      </c>
      <c r="D772" s="312" t="s">
        <v>1503</v>
      </c>
      <c r="E772" s="313" t="s">
        <v>1704</v>
      </c>
      <c r="F772" s="311" t="s">
        <v>4092</v>
      </c>
      <c r="G772" s="311" t="s">
        <v>5050</v>
      </c>
      <c r="H772" s="311" t="s">
        <v>5050</v>
      </c>
      <c r="I772" s="311" t="s">
        <v>4883</v>
      </c>
      <c r="J772" s="311" t="s">
        <v>4977</v>
      </c>
      <c r="K772" s="300">
        <v>771</v>
      </c>
    </row>
    <row r="773" spans="1:11" ht="24" customHeight="1">
      <c r="A773" s="519" t="s">
        <v>5734</v>
      </c>
      <c r="B773" s="312" t="s">
        <v>1501</v>
      </c>
      <c r="C773" s="312" t="s">
        <v>2769</v>
      </c>
      <c r="D773" s="312" t="s">
        <v>1503</v>
      </c>
      <c r="E773" s="313" t="s">
        <v>1704</v>
      </c>
      <c r="F773" s="311" t="s">
        <v>4092</v>
      </c>
      <c r="G773" s="311" t="s">
        <v>5050</v>
      </c>
      <c r="H773" s="311" t="s">
        <v>5050</v>
      </c>
      <c r="I773" s="311" t="s">
        <v>4883</v>
      </c>
      <c r="J773" s="311" t="s">
        <v>4981</v>
      </c>
      <c r="K773" s="300">
        <v>772</v>
      </c>
    </row>
    <row r="774" spans="1:11" ht="24" customHeight="1">
      <c r="A774" s="519" t="s">
        <v>5735</v>
      </c>
      <c r="B774" s="312" t="s">
        <v>1501</v>
      </c>
      <c r="C774" s="312" t="s">
        <v>2842</v>
      </c>
      <c r="D774" s="312" t="s">
        <v>1503</v>
      </c>
      <c r="E774" s="313" t="s">
        <v>1704</v>
      </c>
      <c r="F774" s="311" t="s">
        <v>4092</v>
      </c>
      <c r="G774" s="311" t="s">
        <v>5050</v>
      </c>
      <c r="H774" s="311" t="s">
        <v>5050</v>
      </c>
      <c r="I774" s="311" t="s">
        <v>4883</v>
      </c>
      <c r="J774" s="311" t="s">
        <v>4981</v>
      </c>
      <c r="K774" s="300">
        <v>773</v>
      </c>
    </row>
    <row r="775" spans="1:11" ht="24" customHeight="1">
      <c r="A775" s="519" t="s">
        <v>5736</v>
      </c>
      <c r="B775" s="312" t="s">
        <v>1501</v>
      </c>
      <c r="C775" s="312" t="s">
        <v>2822</v>
      </c>
      <c r="D775" s="312" t="s">
        <v>1503</v>
      </c>
      <c r="E775" s="313" t="s">
        <v>1704</v>
      </c>
      <c r="F775" s="311" t="s">
        <v>4092</v>
      </c>
      <c r="G775" s="311" t="s">
        <v>5050</v>
      </c>
      <c r="H775" s="311" t="s">
        <v>5050</v>
      </c>
      <c r="I775" s="311" t="s">
        <v>4883</v>
      </c>
      <c r="J775" s="311" t="s">
        <v>4982</v>
      </c>
      <c r="K775" s="300">
        <v>774</v>
      </c>
    </row>
    <row r="776" spans="1:11" ht="24" customHeight="1">
      <c r="A776" s="519" t="s">
        <v>3366</v>
      </c>
      <c r="B776" s="312" t="s">
        <v>1501</v>
      </c>
      <c r="C776" s="312" t="s">
        <v>1879</v>
      </c>
      <c r="D776" s="312" t="s">
        <v>1503</v>
      </c>
      <c r="E776" s="313" t="s">
        <v>1512</v>
      </c>
      <c r="F776" s="311" t="s">
        <v>4106</v>
      </c>
      <c r="G776" s="311" t="s">
        <v>19320</v>
      </c>
      <c r="H776" s="311" t="s">
        <v>19321</v>
      </c>
      <c r="I776" s="311" t="s">
        <v>4883</v>
      </c>
      <c r="J776" s="311" t="s">
        <v>4982</v>
      </c>
      <c r="K776" s="300">
        <v>775</v>
      </c>
    </row>
    <row r="777" spans="1:11" ht="96" customHeight="1">
      <c r="A777" s="519" t="s">
        <v>3340</v>
      </c>
      <c r="B777" s="312" t="s">
        <v>1501</v>
      </c>
      <c r="C777" s="312" t="s">
        <v>1824</v>
      </c>
      <c r="D777" s="312" t="s">
        <v>1503</v>
      </c>
      <c r="E777" s="313" t="s">
        <v>1704</v>
      </c>
      <c r="F777" s="311" t="s">
        <v>4778</v>
      </c>
      <c r="G777" s="311" t="s">
        <v>19322</v>
      </c>
      <c r="H777" s="311" t="s">
        <v>19323</v>
      </c>
      <c r="I777" s="311" t="s">
        <v>4883</v>
      </c>
      <c r="J777" s="311" t="s">
        <v>4982</v>
      </c>
      <c r="K777" s="300">
        <v>776</v>
      </c>
    </row>
    <row r="778" spans="1:11" ht="120" customHeight="1">
      <c r="A778" s="314">
        <v>5213361</v>
      </c>
      <c r="B778" s="312" t="s">
        <v>1530</v>
      </c>
      <c r="C778" s="312" t="s">
        <v>2968</v>
      </c>
      <c r="D778" s="312" t="s">
        <v>382</v>
      </c>
      <c r="E778" s="313" t="s">
        <v>1512</v>
      </c>
      <c r="F778" s="311" t="s">
        <v>4371</v>
      </c>
      <c r="G778" s="311" t="s">
        <v>19324</v>
      </c>
      <c r="H778" s="311" t="s">
        <v>19325</v>
      </c>
      <c r="I778" s="311" t="s">
        <v>4883</v>
      </c>
      <c r="J778" s="311" t="s">
        <v>4984</v>
      </c>
      <c r="K778" s="300">
        <v>777</v>
      </c>
    </row>
    <row r="779" spans="1:11" ht="36" customHeight="1">
      <c r="A779" s="314">
        <v>93585</v>
      </c>
      <c r="B779" s="312" t="s">
        <v>367</v>
      </c>
      <c r="C779" s="312" t="s">
        <v>2088</v>
      </c>
      <c r="D779" s="312" t="s">
        <v>1738</v>
      </c>
      <c r="E779" s="313" t="s">
        <v>78</v>
      </c>
      <c r="F779" s="311" t="s">
        <v>4659</v>
      </c>
      <c r="G779" s="311" t="s">
        <v>20974</v>
      </c>
      <c r="H779" s="311" t="s">
        <v>20975</v>
      </c>
      <c r="I779" s="311" t="s">
        <v>4883</v>
      </c>
      <c r="J779" s="311" t="s">
        <v>4984</v>
      </c>
      <c r="K779" s="300">
        <v>778</v>
      </c>
    </row>
    <row r="780" spans="1:11" ht="24" customHeight="1">
      <c r="A780" s="519" t="s">
        <v>3377</v>
      </c>
      <c r="B780" s="312" t="s">
        <v>1501</v>
      </c>
      <c r="C780" s="312" t="s">
        <v>1890</v>
      </c>
      <c r="D780" s="312" t="s">
        <v>1537</v>
      </c>
      <c r="E780" s="313" t="s">
        <v>1512</v>
      </c>
      <c r="F780" s="311" t="s">
        <v>4494</v>
      </c>
      <c r="G780" s="311" t="s">
        <v>19326</v>
      </c>
      <c r="H780" s="311" t="s">
        <v>19327</v>
      </c>
      <c r="I780" s="311" t="s">
        <v>4883</v>
      </c>
      <c r="J780" s="311" t="s">
        <v>4984</v>
      </c>
      <c r="K780" s="300">
        <v>779</v>
      </c>
    </row>
    <row r="781" spans="1:11" ht="36" customHeight="1">
      <c r="A781" s="519" t="s">
        <v>5737</v>
      </c>
      <c r="B781" s="312" t="s">
        <v>1501</v>
      </c>
      <c r="C781" s="312" t="s">
        <v>2843</v>
      </c>
      <c r="D781" s="312" t="s">
        <v>1503</v>
      </c>
      <c r="E781" s="313" t="s">
        <v>1704</v>
      </c>
      <c r="F781" s="311" t="s">
        <v>4092</v>
      </c>
      <c r="G781" s="311" t="s">
        <v>5054</v>
      </c>
      <c r="H781" s="311" t="s">
        <v>5054</v>
      </c>
      <c r="I781" s="311" t="s">
        <v>4883</v>
      </c>
      <c r="J781" s="311" t="s">
        <v>4987</v>
      </c>
      <c r="K781" s="300">
        <v>780</v>
      </c>
    </row>
    <row r="782" spans="1:11" ht="24" customHeight="1">
      <c r="A782" s="519" t="s">
        <v>5738</v>
      </c>
      <c r="B782" s="312" t="s">
        <v>1501</v>
      </c>
      <c r="C782" s="312" t="s">
        <v>2844</v>
      </c>
      <c r="D782" s="312" t="s">
        <v>1503</v>
      </c>
      <c r="E782" s="313" t="s">
        <v>1704</v>
      </c>
      <c r="F782" s="311" t="s">
        <v>4092</v>
      </c>
      <c r="G782" s="311" t="s">
        <v>5054</v>
      </c>
      <c r="H782" s="311" t="s">
        <v>5054</v>
      </c>
      <c r="I782" s="311" t="s">
        <v>4883</v>
      </c>
      <c r="J782" s="311" t="s">
        <v>4987</v>
      </c>
      <c r="K782" s="300">
        <v>781</v>
      </c>
    </row>
    <row r="783" spans="1:11" ht="24" customHeight="1">
      <c r="A783" s="519" t="s">
        <v>5739</v>
      </c>
      <c r="B783" s="312" t="s">
        <v>1501</v>
      </c>
      <c r="C783" s="312" t="s">
        <v>2845</v>
      </c>
      <c r="D783" s="312" t="s">
        <v>1503</v>
      </c>
      <c r="E783" s="313" t="s">
        <v>1704</v>
      </c>
      <c r="F783" s="311" t="s">
        <v>4092</v>
      </c>
      <c r="G783" s="311" t="s">
        <v>5054</v>
      </c>
      <c r="H783" s="311" t="s">
        <v>5054</v>
      </c>
      <c r="I783" s="311" t="s">
        <v>4883</v>
      </c>
      <c r="J783" s="311" t="s">
        <v>4987</v>
      </c>
      <c r="K783" s="300">
        <v>782</v>
      </c>
    </row>
    <row r="784" spans="1:11" ht="36" customHeight="1">
      <c r="A784" s="519" t="s">
        <v>5740</v>
      </c>
      <c r="B784" s="312" t="s">
        <v>1501</v>
      </c>
      <c r="C784" s="312" t="s">
        <v>2912</v>
      </c>
      <c r="D784" s="312" t="s">
        <v>1503</v>
      </c>
      <c r="E784" s="313" t="s">
        <v>1704</v>
      </c>
      <c r="F784" s="311" t="s">
        <v>4092</v>
      </c>
      <c r="G784" s="311" t="s">
        <v>5056</v>
      </c>
      <c r="H784" s="311" t="s">
        <v>5056</v>
      </c>
      <c r="I784" s="311" t="s">
        <v>4883</v>
      </c>
      <c r="J784" s="311" t="s">
        <v>4990</v>
      </c>
      <c r="K784" s="300">
        <v>783</v>
      </c>
    </row>
    <row r="785" spans="1:11" ht="24" customHeight="1">
      <c r="A785" s="519" t="s">
        <v>5741</v>
      </c>
      <c r="B785" s="312" t="s">
        <v>1501</v>
      </c>
      <c r="C785" s="312" t="s">
        <v>2790</v>
      </c>
      <c r="D785" s="312" t="s">
        <v>1503</v>
      </c>
      <c r="E785" s="313" t="s">
        <v>1704</v>
      </c>
      <c r="F785" s="311" t="s">
        <v>4092</v>
      </c>
      <c r="G785" s="311" t="s">
        <v>5056</v>
      </c>
      <c r="H785" s="311" t="s">
        <v>5056</v>
      </c>
      <c r="I785" s="311" t="s">
        <v>4883</v>
      </c>
      <c r="J785" s="311" t="s">
        <v>4990</v>
      </c>
      <c r="K785" s="300">
        <v>784</v>
      </c>
    </row>
    <row r="786" spans="1:11" ht="24" customHeight="1">
      <c r="A786" s="519" t="s">
        <v>4051</v>
      </c>
      <c r="B786" s="312" t="s">
        <v>1501</v>
      </c>
      <c r="C786" s="312" t="s">
        <v>3087</v>
      </c>
      <c r="D786" s="312" t="s">
        <v>1503</v>
      </c>
      <c r="E786" s="313" t="s">
        <v>1512</v>
      </c>
      <c r="F786" s="311" t="s">
        <v>4092</v>
      </c>
      <c r="G786" s="311" t="s">
        <v>19328</v>
      </c>
      <c r="H786" s="311" t="s">
        <v>19328</v>
      </c>
      <c r="I786" s="311" t="s">
        <v>4883</v>
      </c>
      <c r="J786" s="311" t="s">
        <v>4990</v>
      </c>
      <c r="K786" s="300">
        <v>785</v>
      </c>
    </row>
    <row r="787" spans="1:11" ht="36" customHeight="1">
      <c r="A787" s="519" t="s">
        <v>3174</v>
      </c>
      <c r="B787" s="312" t="s">
        <v>1501</v>
      </c>
      <c r="C787" s="312" t="s">
        <v>1638</v>
      </c>
      <c r="D787" s="312" t="s">
        <v>1503</v>
      </c>
      <c r="E787" s="313" t="s">
        <v>78</v>
      </c>
      <c r="F787" s="311" t="s">
        <v>5017</v>
      </c>
      <c r="G787" s="311" t="s">
        <v>19329</v>
      </c>
      <c r="H787" s="311" t="s">
        <v>19330</v>
      </c>
      <c r="I787" s="311" t="s">
        <v>4883</v>
      </c>
      <c r="J787" s="311" t="s">
        <v>4996</v>
      </c>
      <c r="K787" s="300">
        <v>786</v>
      </c>
    </row>
    <row r="788" spans="1:11" ht="24" customHeight="1">
      <c r="A788" s="519" t="s">
        <v>3738</v>
      </c>
      <c r="B788" s="312" t="s">
        <v>1501</v>
      </c>
      <c r="C788" s="312" t="s">
        <v>2386</v>
      </c>
      <c r="D788" s="312" t="s">
        <v>1503</v>
      </c>
      <c r="E788" s="313" t="s">
        <v>1507</v>
      </c>
      <c r="F788" s="311" t="s">
        <v>4483</v>
      </c>
      <c r="G788" s="311" t="s">
        <v>19331</v>
      </c>
      <c r="H788" s="311" t="s">
        <v>19332</v>
      </c>
      <c r="I788" s="311" t="s">
        <v>4883</v>
      </c>
      <c r="J788" s="311" t="s">
        <v>4996</v>
      </c>
      <c r="K788" s="300">
        <v>787</v>
      </c>
    </row>
    <row r="789" spans="1:11" ht="24" customHeight="1">
      <c r="A789" s="519" t="s">
        <v>3512</v>
      </c>
      <c r="B789" s="312" t="s">
        <v>1501</v>
      </c>
      <c r="C789" s="312" t="s">
        <v>2100</v>
      </c>
      <c r="D789" s="312" t="s">
        <v>1503</v>
      </c>
      <c r="E789" s="313" t="s">
        <v>1512</v>
      </c>
      <c r="F789" s="311" t="s">
        <v>4106</v>
      </c>
      <c r="G789" s="311" t="s">
        <v>19333</v>
      </c>
      <c r="H789" s="311" t="s">
        <v>19334</v>
      </c>
      <c r="I789" s="311" t="s">
        <v>4883</v>
      </c>
      <c r="J789" s="311" t="s">
        <v>4996</v>
      </c>
      <c r="K789" s="300">
        <v>788</v>
      </c>
    </row>
    <row r="790" spans="1:11" ht="36" customHeight="1">
      <c r="A790" s="519" t="s">
        <v>3411</v>
      </c>
      <c r="B790" s="312" t="s">
        <v>1501</v>
      </c>
      <c r="C790" s="312" t="s">
        <v>1925</v>
      </c>
      <c r="D790" s="312" t="s">
        <v>1503</v>
      </c>
      <c r="E790" s="313" t="s">
        <v>1704</v>
      </c>
      <c r="F790" s="311" t="s">
        <v>4092</v>
      </c>
      <c r="G790" s="311" t="s">
        <v>19335</v>
      </c>
      <c r="H790" s="311" t="s">
        <v>19335</v>
      </c>
      <c r="I790" s="311" t="s">
        <v>4883</v>
      </c>
      <c r="J790" s="311" t="s">
        <v>4997</v>
      </c>
      <c r="K790" s="300">
        <v>789</v>
      </c>
    </row>
    <row r="791" spans="1:11" ht="24" customHeight="1">
      <c r="A791" s="519" t="s">
        <v>4035</v>
      </c>
      <c r="B791" s="312" t="s">
        <v>1501</v>
      </c>
      <c r="C791" s="312" t="s">
        <v>3069</v>
      </c>
      <c r="D791" s="312" t="s">
        <v>1503</v>
      </c>
      <c r="E791" s="313" t="s">
        <v>1507</v>
      </c>
      <c r="F791" s="311" t="s">
        <v>4092</v>
      </c>
      <c r="G791" s="311" t="s">
        <v>19336</v>
      </c>
      <c r="H791" s="311" t="s">
        <v>19336</v>
      </c>
      <c r="I791" s="311" t="s">
        <v>4883</v>
      </c>
      <c r="J791" s="311" t="s">
        <v>4997</v>
      </c>
      <c r="K791" s="300">
        <v>790</v>
      </c>
    </row>
    <row r="792" spans="1:11" ht="24" customHeight="1">
      <c r="A792" s="314">
        <v>102181</v>
      </c>
      <c r="B792" s="312" t="s">
        <v>367</v>
      </c>
      <c r="C792" s="312" t="s">
        <v>2301</v>
      </c>
      <c r="D792" s="312" t="s">
        <v>2113</v>
      </c>
      <c r="E792" s="313" t="s">
        <v>78</v>
      </c>
      <c r="F792" s="311" t="s">
        <v>5021</v>
      </c>
      <c r="G792" s="311" t="s">
        <v>9652</v>
      </c>
      <c r="H792" s="311" t="s">
        <v>19337</v>
      </c>
      <c r="I792" s="311" t="s">
        <v>4883</v>
      </c>
      <c r="J792" s="311" t="s">
        <v>5000</v>
      </c>
      <c r="K792" s="300">
        <v>791</v>
      </c>
    </row>
    <row r="793" spans="1:11" ht="24" customHeight="1">
      <c r="A793" s="314">
        <v>3009133</v>
      </c>
      <c r="B793" s="312" t="s">
        <v>1530</v>
      </c>
      <c r="C793" s="312" t="s">
        <v>2633</v>
      </c>
      <c r="D793" s="312" t="s">
        <v>382</v>
      </c>
      <c r="E793" s="313" t="s">
        <v>1535</v>
      </c>
      <c r="F793" s="311" t="s">
        <v>5644</v>
      </c>
      <c r="G793" s="311" t="s">
        <v>19338</v>
      </c>
      <c r="H793" s="311" t="s">
        <v>19339</v>
      </c>
      <c r="I793" s="311" t="s">
        <v>4883</v>
      </c>
      <c r="J793" s="311" t="s">
        <v>5000</v>
      </c>
      <c r="K793" s="300">
        <v>792</v>
      </c>
    </row>
    <row r="794" spans="1:11" ht="24" customHeight="1">
      <c r="A794" s="314">
        <v>95948</v>
      </c>
      <c r="B794" s="312" t="s">
        <v>367</v>
      </c>
      <c r="C794" s="312" t="s">
        <v>1571</v>
      </c>
      <c r="D794" s="312" t="s">
        <v>1560</v>
      </c>
      <c r="E794" s="313" t="s">
        <v>1561</v>
      </c>
      <c r="F794" s="311" t="s">
        <v>5028</v>
      </c>
      <c r="G794" s="311" t="s">
        <v>20976</v>
      </c>
      <c r="H794" s="311" t="s">
        <v>20977</v>
      </c>
      <c r="I794" s="311" t="s">
        <v>4883</v>
      </c>
      <c r="J794" s="311" t="s">
        <v>5000</v>
      </c>
      <c r="K794" s="300">
        <v>793</v>
      </c>
    </row>
    <row r="795" spans="1:11" ht="48" customHeight="1">
      <c r="A795" s="314">
        <v>91932</v>
      </c>
      <c r="B795" s="312" t="s">
        <v>367</v>
      </c>
      <c r="C795" s="312" t="s">
        <v>1678</v>
      </c>
      <c r="D795" s="312" t="s">
        <v>1677</v>
      </c>
      <c r="E795" s="313" t="s">
        <v>1616</v>
      </c>
      <c r="F795" s="311" t="s">
        <v>5026</v>
      </c>
      <c r="G795" s="311" t="s">
        <v>7869</v>
      </c>
      <c r="H795" s="311" t="s">
        <v>19340</v>
      </c>
      <c r="I795" s="311" t="s">
        <v>4883</v>
      </c>
      <c r="J795" s="311" t="s">
        <v>5003</v>
      </c>
      <c r="K795" s="300">
        <v>794</v>
      </c>
    </row>
    <row r="796" spans="1:11" ht="36" customHeight="1">
      <c r="A796" s="314">
        <v>92888</v>
      </c>
      <c r="B796" s="312" t="s">
        <v>367</v>
      </c>
      <c r="C796" s="312" t="s">
        <v>1607</v>
      </c>
      <c r="D796" s="312" t="s">
        <v>1560</v>
      </c>
      <c r="E796" s="313" t="s">
        <v>1561</v>
      </c>
      <c r="F796" s="311" t="s">
        <v>5031</v>
      </c>
      <c r="G796" s="311" t="s">
        <v>20978</v>
      </c>
      <c r="H796" s="311" t="s">
        <v>20979</v>
      </c>
      <c r="I796" s="311" t="s">
        <v>4883</v>
      </c>
      <c r="J796" s="311" t="s">
        <v>5003</v>
      </c>
      <c r="K796" s="300">
        <v>795</v>
      </c>
    </row>
    <row r="797" spans="1:11" ht="24" customHeight="1">
      <c r="A797" s="314">
        <v>5502590</v>
      </c>
      <c r="B797" s="312" t="s">
        <v>1530</v>
      </c>
      <c r="C797" s="312" t="s">
        <v>2054</v>
      </c>
      <c r="D797" s="312" t="s">
        <v>382</v>
      </c>
      <c r="E797" s="313" t="s">
        <v>75</v>
      </c>
      <c r="F797" s="311" t="s">
        <v>5077</v>
      </c>
      <c r="G797" s="311" t="s">
        <v>10285</v>
      </c>
      <c r="H797" s="311" t="s">
        <v>19341</v>
      </c>
      <c r="I797" s="311" t="s">
        <v>4883</v>
      </c>
      <c r="J797" s="311" t="s">
        <v>5003</v>
      </c>
      <c r="K797" s="300">
        <v>796</v>
      </c>
    </row>
    <row r="798" spans="1:11" ht="96" customHeight="1">
      <c r="A798" s="519" t="s">
        <v>3602</v>
      </c>
      <c r="B798" s="312" t="s">
        <v>1501</v>
      </c>
      <c r="C798" s="312" t="s">
        <v>2200</v>
      </c>
      <c r="D798" s="312" t="s">
        <v>1503</v>
      </c>
      <c r="E798" s="313" t="s">
        <v>1512</v>
      </c>
      <c r="F798" s="311" t="s">
        <v>4106</v>
      </c>
      <c r="G798" s="311" t="s">
        <v>19342</v>
      </c>
      <c r="H798" s="311" t="s">
        <v>19343</v>
      </c>
      <c r="I798" s="311" t="s">
        <v>4883</v>
      </c>
      <c r="J798" s="311" t="s">
        <v>5007</v>
      </c>
      <c r="K798" s="300">
        <v>797</v>
      </c>
    </row>
    <row r="799" spans="1:11" ht="48" customHeight="1">
      <c r="A799" s="314">
        <v>91930</v>
      </c>
      <c r="B799" s="312" t="s">
        <v>367</v>
      </c>
      <c r="C799" s="312" t="s">
        <v>1687</v>
      </c>
      <c r="D799" s="312" t="s">
        <v>1677</v>
      </c>
      <c r="E799" s="313" t="s">
        <v>1616</v>
      </c>
      <c r="F799" s="311" t="s">
        <v>5033</v>
      </c>
      <c r="G799" s="311" t="s">
        <v>10895</v>
      </c>
      <c r="H799" s="311" t="s">
        <v>19344</v>
      </c>
      <c r="I799" s="311" t="s">
        <v>4883</v>
      </c>
      <c r="J799" s="311" t="s">
        <v>5007</v>
      </c>
      <c r="K799" s="300">
        <v>798</v>
      </c>
    </row>
    <row r="800" spans="1:11" ht="24" customHeight="1">
      <c r="A800" s="519" t="s">
        <v>5742</v>
      </c>
      <c r="B800" s="312" t="s">
        <v>1501</v>
      </c>
      <c r="C800" s="312" t="s">
        <v>2862</v>
      </c>
      <c r="D800" s="312" t="s">
        <v>1503</v>
      </c>
      <c r="E800" s="313" t="s">
        <v>1704</v>
      </c>
      <c r="F800" s="311" t="s">
        <v>4092</v>
      </c>
      <c r="G800" s="311" t="s">
        <v>5080</v>
      </c>
      <c r="H800" s="311" t="s">
        <v>5080</v>
      </c>
      <c r="I800" s="311" t="s">
        <v>4883</v>
      </c>
      <c r="J800" s="311" t="s">
        <v>5007</v>
      </c>
      <c r="K800" s="300">
        <v>799</v>
      </c>
    </row>
    <row r="801" spans="1:11" ht="48" customHeight="1">
      <c r="A801" s="519" t="s">
        <v>5743</v>
      </c>
      <c r="B801" s="312" t="s">
        <v>1501</v>
      </c>
      <c r="C801" s="312" t="s">
        <v>2778</v>
      </c>
      <c r="D801" s="312" t="s">
        <v>1503</v>
      </c>
      <c r="E801" s="313" t="s">
        <v>1704</v>
      </c>
      <c r="F801" s="311" t="s">
        <v>4092</v>
      </c>
      <c r="G801" s="311" t="s">
        <v>5080</v>
      </c>
      <c r="H801" s="311" t="s">
        <v>5080</v>
      </c>
      <c r="I801" s="311" t="s">
        <v>4883</v>
      </c>
      <c r="J801" s="311" t="s">
        <v>5010</v>
      </c>
      <c r="K801" s="300">
        <v>800</v>
      </c>
    </row>
    <row r="802" spans="1:11" ht="48" customHeight="1">
      <c r="A802" s="519" t="s">
        <v>5744</v>
      </c>
      <c r="B802" s="312" t="s">
        <v>1501</v>
      </c>
      <c r="C802" s="312" t="s">
        <v>2863</v>
      </c>
      <c r="D802" s="312" t="s">
        <v>1503</v>
      </c>
      <c r="E802" s="313" t="s">
        <v>1704</v>
      </c>
      <c r="F802" s="311" t="s">
        <v>4092</v>
      </c>
      <c r="G802" s="311" t="s">
        <v>5080</v>
      </c>
      <c r="H802" s="311" t="s">
        <v>5080</v>
      </c>
      <c r="I802" s="311" t="s">
        <v>4883</v>
      </c>
      <c r="J802" s="311" t="s">
        <v>5010</v>
      </c>
      <c r="K802" s="300">
        <v>801</v>
      </c>
    </row>
    <row r="803" spans="1:11" ht="24" customHeight="1">
      <c r="A803" s="519" t="s">
        <v>5745</v>
      </c>
      <c r="B803" s="312" t="s">
        <v>1501</v>
      </c>
      <c r="C803" s="312" t="s">
        <v>2779</v>
      </c>
      <c r="D803" s="312" t="s">
        <v>1503</v>
      </c>
      <c r="E803" s="313" t="s">
        <v>1704</v>
      </c>
      <c r="F803" s="311" t="s">
        <v>4092</v>
      </c>
      <c r="G803" s="311" t="s">
        <v>5080</v>
      </c>
      <c r="H803" s="311" t="s">
        <v>5080</v>
      </c>
      <c r="I803" s="311" t="s">
        <v>4883</v>
      </c>
      <c r="J803" s="311" t="s">
        <v>5010</v>
      </c>
      <c r="K803" s="300">
        <v>802</v>
      </c>
    </row>
    <row r="804" spans="1:11" ht="24" customHeight="1">
      <c r="A804" s="519" t="s">
        <v>5746</v>
      </c>
      <c r="B804" s="312" t="s">
        <v>1501</v>
      </c>
      <c r="C804" s="312" t="s">
        <v>2864</v>
      </c>
      <c r="D804" s="312" t="s">
        <v>1503</v>
      </c>
      <c r="E804" s="313" t="s">
        <v>1704</v>
      </c>
      <c r="F804" s="311" t="s">
        <v>4092</v>
      </c>
      <c r="G804" s="311" t="s">
        <v>5080</v>
      </c>
      <c r="H804" s="311" t="s">
        <v>5080</v>
      </c>
      <c r="I804" s="311" t="s">
        <v>4883</v>
      </c>
      <c r="J804" s="311" t="s">
        <v>5012</v>
      </c>
      <c r="K804" s="300">
        <v>803</v>
      </c>
    </row>
    <row r="805" spans="1:11" ht="24" customHeight="1">
      <c r="A805" s="519" t="s">
        <v>5747</v>
      </c>
      <c r="B805" s="312" t="s">
        <v>1501</v>
      </c>
      <c r="C805" s="312" t="s">
        <v>2780</v>
      </c>
      <c r="D805" s="312" t="s">
        <v>1503</v>
      </c>
      <c r="E805" s="313" t="s">
        <v>1704</v>
      </c>
      <c r="F805" s="311" t="s">
        <v>4092</v>
      </c>
      <c r="G805" s="311" t="s">
        <v>5080</v>
      </c>
      <c r="H805" s="311" t="s">
        <v>5080</v>
      </c>
      <c r="I805" s="311" t="s">
        <v>4883</v>
      </c>
      <c r="J805" s="311" t="s">
        <v>5012</v>
      </c>
      <c r="K805" s="300">
        <v>804</v>
      </c>
    </row>
    <row r="806" spans="1:11" ht="60" customHeight="1">
      <c r="A806" s="519" t="s">
        <v>5748</v>
      </c>
      <c r="B806" s="312" t="s">
        <v>1501</v>
      </c>
      <c r="C806" s="312" t="s">
        <v>2797</v>
      </c>
      <c r="D806" s="312" t="s">
        <v>1503</v>
      </c>
      <c r="E806" s="313" t="s">
        <v>1704</v>
      </c>
      <c r="F806" s="311" t="s">
        <v>4092</v>
      </c>
      <c r="G806" s="311" t="s">
        <v>5082</v>
      </c>
      <c r="H806" s="311" t="s">
        <v>5082</v>
      </c>
      <c r="I806" s="311" t="s">
        <v>4883</v>
      </c>
      <c r="J806" s="311" t="s">
        <v>5012</v>
      </c>
      <c r="K806" s="300">
        <v>805</v>
      </c>
    </row>
    <row r="807" spans="1:11" ht="48" customHeight="1">
      <c r="A807" s="314">
        <v>97171</v>
      </c>
      <c r="B807" s="312" t="s">
        <v>367</v>
      </c>
      <c r="C807" s="312" t="s">
        <v>1619</v>
      </c>
      <c r="D807" s="312" t="s">
        <v>1620</v>
      </c>
      <c r="E807" s="313" t="s">
        <v>1616</v>
      </c>
      <c r="F807" s="311" t="s">
        <v>5024</v>
      </c>
      <c r="G807" s="311" t="s">
        <v>5996</v>
      </c>
      <c r="H807" s="311" t="s">
        <v>19345</v>
      </c>
      <c r="I807" s="311" t="s">
        <v>4883</v>
      </c>
      <c r="J807" s="311" t="s">
        <v>5014</v>
      </c>
      <c r="K807" s="300">
        <v>806</v>
      </c>
    </row>
    <row r="808" spans="1:11" ht="36" customHeight="1">
      <c r="A808" s="519" t="s">
        <v>3482</v>
      </c>
      <c r="B808" s="312" t="s">
        <v>1501</v>
      </c>
      <c r="C808" s="312" t="s">
        <v>2015</v>
      </c>
      <c r="D808" s="312" t="s">
        <v>1503</v>
      </c>
      <c r="E808" s="313" t="s">
        <v>1507</v>
      </c>
      <c r="F808" s="311" t="s">
        <v>4659</v>
      </c>
      <c r="G808" s="311" t="s">
        <v>5084</v>
      </c>
      <c r="H808" s="311" t="s">
        <v>5085</v>
      </c>
      <c r="I808" s="311" t="s">
        <v>4883</v>
      </c>
      <c r="J808" s="311" t="s">
        <v>5014</v>
      </c>
      <c r="K808" s="300">
        <v>807</v>
      </c>
    </row>
    <row r="809" spans="1:11" ht="36" customHeight="1">
      <c r="A809" s="519" t="s">
        <v>5749</v>
      </c>
      <c r="B809" s="312" t="s">
        <v>1501</v>
      </c>
      <c r="C809" s="312" t="s">
        <v>2854</v>
      </c>
      <c r="D809" s="312" t="s">
        <v>1503</v>
      </c>
      <c r="E809" s="313" t="s">
        <v>1704</v>
      </c>
      <c r="F809" s="311" t="s">
        <v>4092</v>
      </c>
      <c r="G809" s="311" t="s">
        <v>5088</v>
      </c>
      <c r="H809" s="311" t="s">
        <v>5088</v>
      </c>
      <c r="I809" s="311" t="s">
        <v>4883</v>
      </c>
      <c r="J809" s="311" t="s">
        <v>5014</v>
      </c>
      <c r="K809" s="300">
        <v>808</v>
      </c>
    </row>
    <row r="810" spans="1:11" ht="24" customHeight="1">
      <c r="A810" s="314">
        <v>5213409</v>
      </c>
      <c r="B810" s="312" t="s">
        <v>1530</v>
      </c>
      <c r="C810" s="312" t="s">
        <v>2584</v>
      </c>
      <c r="D810" s="312" t="s">
        <v>382</v>
      </c>
      <c r="E810" s="313" t="s">
        <v>78</v>
      </c>
      <c r="F810" s="311" t="s">
        <v>5074</v>
      </c>
      <c r="G810" s="311" t="s">
        <v>18446</v>
      </c>
      <c r="H810" s="311" t="s">
        <v>19346</v>
      </c>
      <c r="I810" s="311" t="s">
        <v>4883</v>
      </c>
      <c r="J810" s="311" t="s">
        <v>5016</v>
      </c>
      <c r="K810" s="300">
        <v>809</v>
      </c>
    </row>
    <row r="811" spans="1:11" ht="36" customHeight="1">
      <c r="A811" s="519" t="s">
        <v>5750</v>
      </c>
      <c r="B811" s="312" t="s">
        <v>1501</v>
      </c>
      <c r="C811" s="312" t="s">
        <v>2083</v>
      </c>
      <c r="D811" s="312" t="s">
        <v>1503</v>
      </c>
      <c r="E811" s="313" t="s">
        <v>1704</v>
      </c>
      <c r="F811" s="311" t="s">
        <v>4092</v>
      </c>
      <c r="G811" s="311" t="s">
        <v>5091</v>
      </c>
      <c r="H811" s="311" t="s">
        <v>5091</v>
      </c>
      <c r="I811" s="311" t="s">
        <v>4883</v>
      </c>
      <c r="J811" s="311" t="s">
        <v>5016</v>
      </c>
      <c r="K811" s="300">
        <v>810</v>
      </c>
    </row>
    <row r="812" spans="1:11" ht="24" customHeight="1">
      <c r="A812" s="519" t="s">
        <v>3758</v>
      </c>
      <c r="B812" s="312" t="s">
        <v>1501</v>
      </c>
      <c r="C812" s="312" t="s">
        <v>2426</v>
      </c>
      <c r="D812" s="312" t="s">
        <v>1503</v>
      </c>
      <c r="E812" s="313" t="s">
        <v>1507</v>
      </c>
      <c r="F812" s="311" t="s">
        <v>4934</v>
      </c>
      <c r="G812" s="311" t="s">
        <v>19347</v>
      </c>
      <c r="H812" s="311" t="s">
        <v>19348</v>
      </c>
      <c r="I812" s="311" t="s">
        <v>4883</v>
      </c>
      <c r="J812" s="311" t="s">
        <v>5016</v>
      </c>
      <c r="K812" s="300">
        <v>811</v>
      </c>
    </row>
    <row r="813" spans="1:11" ht="24" customHeight="1">
      <c r="A813" s="519" t="s">
        <v>3517</v>
      </c>
      <c r="B813" s="312" t="s">
        <v>1501</v>
      </c>
      <c r="C813" s="312" t="s">
        <v>2116</v>
      </c>
      <c r="D813" s="312" t="s">
        <v>1503</v>
      </c>
      <c r="E813" s="313" t="s">
        <v>1507</v>
      </c>
      <c r="F813" s="311" t="s">
        <v>4483</v>
      </c>
      <c r="G813" s="311" t="s">
        <v>19349</v>
      </c>
      <c r="H813" s="311" t="s">
        <v>19350</v>
      </c>
      <c r="I813" s="311" t="s">
        <v>4883</v>
      </c>
      <c r="J813" s="311" t="s">
        <v>5018</v>
      </c>
      <c r="K813" s="300">
        <v>812</v>
      </c>
    </row>
    <row r="814" spans="1:11" ht="36" customHeight="1">
      <c r="A814" s="314">
        <v>95995</v>
      </c>
      <c r="B814" s="312" t="s">
        <v>367</v>
      </c>
      <c r="C814" s="312" t="s">
        <v>2091</v>
      </c>
      <c r="D814" s="312" t="s">
        <v>1904</v>
      </c>
      <c r="E814" s="313" t="s">
        <v>75</v>
      </c>
      <c r="F814" s="311" t="s">
        <v>5043</v>
      </c>
      <c r="G814" s="311" t="s">
        <v>15925</v>
      </c>
      <c r="H814" s="311" t="s">
        <v>19351</v>
      </c>
      <c r="I814" s="311" t="s">
        <v>4883</v>
      </c>
      <c r="J814" s="311" t="s">
        <v>5018</v>
      </c>
      <c r="K814" s="300">
        <v>813</v>
      </c>
    </row>
    <row r="815" spans="1:11" ht="108" customHeight="1">
      <c r="A815" s="519" t="s">
        <v>3668</v>
      </c>
      <c r="B815" s="312" t="s">
        <v>1501</v>
      </c>
      <c r="C815" s="312" t="s">
        <v>2263</v>
      </c>
      <c r="D815" s="312" t="s">
        <v>1503</v>
      </c>
      <c r="E815" s="313" t="s">
        <v>1507</v>
      </c>
      <c r="F815" s="311" t="s">
        <v>4106</v>
      </c>
      <c r="G815" s="311" t="s">
        <v>19352</v>
      </c>
      <c r="H815" s="311" t="s">
        <v>19353</v>
      </c>
      <c r="I815" s="311" t="s">
        <v>4883</v>
      </c>
      <c r="J815" s="311" t="s">
        <v>5018</v>
      </c>
      <c r="K815" s="300">
        <v>814</v>
      </c>
    </row>
    <row r="816" spans="1:11" ht="96" customHeight="1">
      <c r="A816" s="314">
        <v>62691</v>
      </c>
      <c r="B816" s="312" t="s">
        <v>1508</v>
      </c>
      <c r="C816" s="312" t="s">
        <v>3135</v>
      </c>
      <c r="D816" s="312" t="s">
        <v>19354</v>
      </c>
      <c r="E816" s="313" t="s">
        <v>1616</v>
      </c>
      <c r="F816" s="311" t="s">
        <v>4991</v>
      </c>
      <c r="G816" s="311" t="s">
        <v>13207</v>
      </c>
      <c r="H816" s="311" t="s">
        <v>19355</v>
      </c>
      <c r="I816" s="311" t="s">
        <v>4883</v>
      </c>
      <c r="J816" s="311" t="s">
        <v>5020</v>
      </c>
      <c r="K816" s="300">
        <v>815</v>
      </c>
    </row>
    <row r="817" spans="1:11" ht="24" customHeight="1">
      <c r="A817" s="314">
        <v>95944</v>
      </c>
      <c r="B817" s="312" t="s">
        <v>367</v>
      </c>
      <c r="C817" s="312" t="s">
        <v>1572</v>
      </c>
      <c r="D817" s="312" t="s">
        <v>1560</v>
      </c>
      <c r="E817" s="313" t="s">
        <v>1561</v>
      </c>
      <c r="F817" s="311" t="s">
        <v>5035</v>
      </c>
      <c r="G817" s="311" t="s">
        <v>15999</v>
      </c>
      <c r="H817" s="311" t="s">
        <v>20980</v>
      </c>
      <c r="I817" s="311" t="s">
        <v>4883</v>
      </c>
      <c r="J817" s="311" t="s">
        <v>5020</v>
      </c>
      <c r="K817" s="300">
        <v>816</v>
      </c>
    </row>
    <row r="818" spans="1:11" ht="24" customHeight="1">
      <c r="A818" s="519" t="s">
        <v>3493</v>
      </c>
      <c r="B818" s="312" t="s">
        <v>1501</v>
      </c>
      <c r="C818" s="312" t="s">
        <v>2033</v>
      </c>
      <c r="D818" s="312" t="s">
        <v>1503</v>
      </c>
      <c r="E818" s="313" t="s">
        <v>1512</v>
      </c>
      <c r="F818" s="311" t="s">
        <v>5039</v>
      </c>
      <c r="G818" s="311" t="s">
        <v>19356</v>
      </c>
      <c r="H818" s="311" t="s">
        <v>19357</v>
      </c>
      <c r="I818" s="311" t="s">
        <v>4883</v>
      </c>
      <c r="J818" s="311" t="s">
        <v>5020</v>
      </c>
      <c r="K818" s="300">
        <v>817</v>
      </c>
    </row>
    <row r="819" spans="1:11" ht="24" customHeight="1">
      <c r="A819" s="519" t="s">
        <v>3625</v>
      </c>
      <c r="B819" s="312" t="s">
        <v>1501</v>
      </c>
      <c r="C819" s="312" t="s">
        <v>2220</v>
      </c>
      <c r="D819" s="312" t="s">
        <v>1503</v>
      </c>
      <c r="E819" s="313" t="s">
        <v>1507</v>
      </c>
      <c r="F819" s="311" t="s">
        <v>5049</v>
      </c>
      <c r="G819" s="311" t="s">
        <v>19358</v>
      </c>
      <c r="H819" s="311" t="s">
        <v>19359</v>
      </c>
      <c r="I819" s="311" t="s">
        <v>4883</v>
      </c>
      <c r="J819" s="311" t="s">
        <v>5020</v>
      </c>
      <c r="K819" s="300">
        <v>818</v>
      </c>
    </row>
    <row r="820" spans="1:11" ht="36" customHeight="1">
      <c r="A820" s="519" t="s">
        <v>20440</v>
      </c>
      <c r="B820" s="312" t="s">
        <v>1501</v>
      </c>
      <c r="C820" s="312" t="s">
        <v>19360</v>
      </c>
      <c r="D820" s="312" t="s">
        <v>1620</v>
      </c>
      <c r="E820" s="313" t="s">
        <v>18258</v>
      </c>
      <c r="F820" s="311" t="s">
        <v>19361</v>
      </c>
      <c r="G820" s="311" t="s">
        <v>10767</v>
      </c>
      <c r="H820" s="311" t="s">
        <v>19362</v>
      </c>
      <c r="I820" s="311" t="s">
        <v>4883</v>
      </c>
      <c r="J820" s="311" t="s">
        <v>5022</v>
      </c>
      <c r="K820" s="300">
        <v>819</v>
      </c>
    </row>
    <row r="821" spans="1:11" ht="24" customHeight="1">
      <c r="A821" s="519" t="s">
        <v>5751</v>
      </c>
      <c r="B821" s="312" t="s">
        <v>1501</v>
      </c>
      <c r="C821" s="312" t="s">
        <v>2652</v>
      </c>
      <c r="D821" s="312" t="s">
        <v>1503</v>
      </c>
      <c r="E821" s="313" t="s">
        <v>1704</v>
      </c>
      <c r="F821" s="311" t="s">
        <v>4092</v>
      </c>
      <c r="G821" s="311" t="s">
        <v>5094</v>
      </c>
      <c r="H821" s="311" t="s">
        <v>5094</v>
      </c>
      <c r="I821" s="311" t="s">
        <v>4883</v>
      </c>
      <c r="J821" s="311" t="s">
        <v>5022</v>
      </c>
      <c r="K821" s="300">
        <v>820</v>
      </c>
    </row>
    <row r="822" spans="1:11" ht="24" customHeight="1">
      <c r="A822" s="519" t="s">
        <v>3892</v>
      </c>
      <c r="B822" s="312" t="s">
        <v>1501</v>
      </c>
      <c r="C822" s="312" t="s">
        <v>2614</v>
      </c>
      <c r="D822" s="312" t="s">
        <v>1503</v>
      </c>
      <c r="E822" s="313" t="s">
        <v>1616</v>
      </c>
      <c r="F822" s="311" t="s">
        <v>5095</v>
      </c>
      <c r="G822" s="311" t="s">
        <v>5096</v>
      </c>
      <c r="H822" s="311" t="s">
        <v>5097</v>
      </c>
      <c r="I822" s="311" t="s">
        <v>4883</v>
      </c>
      <c r="J822" s="311" t="s">
        <v>5022</v>
      </c>
      <c r="K822" s="300">
        <v>821</v>
      </c>
    </row>
    <row r="823" spans="1:11" ht="36" customHeight="1">
      <c r="A823" s="519" t="s">
        <v>3481</v>
      </c>
      <c r="B823" s="312" t="s">
        <v>1501</v>
      </c>
      <c r="C823" s="312" t="s">
        <v>2014</v>
      </c>
      <c r="D823" s="312" t="s">
        <v>1503</v>
      </c>
      <c r="E823" s="313" t="s">
        <v>1507</v>
      </c>
      <c r="F823" s="311" t="s">
        <v>4659</v>
      </c>
      <c r="G823" s="311" t="s">
        <v>5098</v>
      </c>
      <c r="H823" s="311" t="s">
        <v>5097</v>
      </c>
      <c r="I823" s="311" t="s">
        <v>4883</v>
      </c>
      <c r="J823" s="311" t="s">
        <v>5025</v>
      </c>
      <c r="K823" s="300">
        <v>822</v>
      </c>
    </row>
    <row r="824" spans="1:11" ht="48" customHeight="1">
      <c r="A824" s="519" t="s">
        <v>3638</v>
      </c>
      <c r="B824" s="312" t="s">
        <v>1501</v>
      </c>
      <c r="C824" s="312" t="s">
        <v>2233</v>
      </c>
      <c r="D824" s="312" t="s">
        <v>1503</v>
      </c>
      <c r="E824" s="313" t="s">
        <v>80</v>
      </c>
      <c r="F824" s="311" t="s">
        <v>5046</v>
      </c>
      <c r="G824" s="311" t="s">
        <v>13829</v>
      </c>
      <c r="H824" s="311" t="s">
        <v>19363</v>
      </c>
      <c r="I824" s="311" t="s">
        <v>4883</v>
      </c>
      <c r="J824" s="311" t="s">
        <v>5025</v>
      </c>
      <c r="K824" s="300">
        <v>823</v>
      </c>
    </row>
    <row r="825" spans="1:11" ht="24" customHeight="1">
      <c r="A825" s="519" t="s">
        <v>3870</v>
      </c>
      <c r="B825" s="312" t="s">
        <v>1501</v>
      </c>
      <c r="C825" s="312" t="s">
        <v>2578</v>
      </c>
      <c r="D825" s="312" t="s">
        <v>1503</v>
      </c>
      <c r="E825" s="313" t="s">
        <v>80</v>
      </c>
      <c r="F825" s="311" t="s">
        <v>5044</v>
      </c>
      <c r="G825" s="311" t="s">
        <v>5395</v>
      </c>
      <c r="H825" s="311" t="s">
        <v>19364</v>
      </c>
      <c r="I825" s="311" t="s">
        <v>4883</v>
      </c>
      <c r="J825" s="311" t="s">
        <v>5025</v>
      </c>
      <c r="K825" s="300">
        <v>824</v>
      </c>
    </row>
    <row r="826" spans="1:11" ht="24" customHeight="1">
      <c r="A826" s="519" t="s">
        <v>3723</v>
      </c>
      <c r="B826" s="312" t="s">
        <v>1501</v>
      </c>
      <c r="C826" s="312" t="s">
        <v>2356</v>
      </c>
      <c r="D826" s="312" t="s">
        <v>1503</v>
      </c>
      <c r="E826" s="313" t="s">
        <v>1512</v>
      </c>
      <c r="F826" s="311" t="s">
        <v>4092</v>
      </c>
      <c r="G826" s="311" t="s">
        <v>19365</v>
      </c>
      <c r="H826" s="311" t="s">
        <v>19365</v>
      </c>
      <c r="I826" s="311" t="s">
        <v>4883</v>
      </c>
      <c r="J826" s="311" t="s">
        <v>5030</v>
      </c>
      <c r="K826" s="300">
        <v>825</v>
      </c>
    </row>
    <row r="827" spans="1:11" ht="36" customHeight="1">
      <c r="A827" s="314">
        <v>90838</v>
      </c>
      <c r="B827" s="312" t="s">
        <v>367</v>
      </c>
      <c r="C827" s="312" t="s">
        <v>2621</v>
      </c>
      <c r="D827" s="312" t="s">
        <v>2113</v>
      </c>
      <c r="E827" s="313" t="s">
        <v>1507</v>
      </c>
      <c r="F827" s="311" t="s">
        <v>4377</v>
      </c>
      <c r="G827" s="311" t="s">
        <v>9569</v>
      </c>
      <c r="H827" s="311" t="s">
        <v>19366</v>
      </c>
      <c r="I827" s="311" t="s">
        <v>4883</v>
      </c>
      <c r="J827" s="311" t="s">
        <v>5030</v>
      </c>
      <c r="K827" s="300">
        <v>826</v>
      </c>
    </row>
    <row r="828" spans="1:11" ht="36" customHeight="1">
      <c r="A828" s="314">
        <v>91931</v>
      </c>
      <c r="B828" s="312" t="s">
        <v>367</v>
      </c>
      <c r="C828" s="312" t="s">
        <v>1686</v>
      </c>
      <c r="D828" s="312" t="s">
        <v>1677</v>
      </c>
      <c r="E828" s="313" t="s">
        <v>1616</v>
      </c>
      <c r="F828" s="311" t="s">
        <v>5061</v>
      </c>
      <c r="G828" s="311" t="s">
        <v>5397</v>
      </c>
      <c r="H828" s="311" t="s">
        <v>19367</v>
      </c>
      <c r="I828" s="311" t="s">
        <v>4883</v>
      </c>
      <c r="J828" s="311" t="s">
        <v>5030</v>
      </c>
      <c r="K828" s="300">
        <v>827</v>
      </c>
    </row>
    <row r="829" spans="1:11" ht="36" customHeight="1">
      <c r="A829" s="519" t="s">
        <v>3894</v>
      </c>
      <c r="B829" s="312" t="s">
        <v>1501</v>
      </c>
      <c r="C829" s="312" t="s">
        <v>2618</v>
      </c>
      <c r="D829" s="312" t="s">
        <v>1503</v>
      </c>
      <c r="E829" s="313" t="s">
        <v>1512</v>
      </c>
      <c r="F829" s="311" t="s">
        <v>5064</v>
      </c>
      <c r="G829" s="311" t="s">
        <v>19368</v>
      </c>
      <c r="H829" s="311" t="s">
        <v>19369</v>
      </c>
      <c r="I829" s="311" t="s">
        <v>4883</v>
      </c>
      <c r="J829" s="311" t="s">
        <v>5034</v>
      </c>
      <c r="K829" s="300">
        <v>828</v>
      </c>
    </row>
    <row r="830" spans="1:11" ht="24" customHeight="1">
      <c r="A830" s="314">
        <v>6418</v>
      </c>
      <c r="B830" s="312" t="s">
        <v>1645</v>
      </c>
      <c r="C830" s="312" t="s">
        <v>2886</v>
      </c>
      <c r="D830" s="312" t="s">
        <v>2887</v>
      </c>
      <c r="E830" s="313" t="s">
        <v>80</v>
      </c>
      <c r="F830" s="311" t="s">
        <v>5052</v>
      </c>
      <c r="G830" s="311" t="s">
        <v>19370</v>
      </c>
      <c r="H830" s="311" t="s">
        <v>19371</v>
      </c>
      <c r="I830" s="311" t="s">
        <v>4883</v>
      </c>
      <c r="J830" s="311" t="s">
        <v>5034</v>
      </c>
      <c r="K830" s="300">
        <v>829</v>
      </c>
    </row>
    <row r="831" spans="1:11" ht="24" customHeight="1">
      <c r="A831" s="519" t="s">
        <v>3665</v>
      </c>
      <c r="B831" s="312" t="s">
        <v>1501</v>
      </c>
      <c r="C831" s="312" t="s">
        <v>2260</v>
      </c>
      <c r="D831" s="312" t="s">
        <v>1503</v>
      </c>
      <c r="E831" s="313" t="s">
        <v>1507</v>
      </c>
      <c r="F831" s="311" t="s">
        <v>4106</v>
      </c>
      <c r="G831" s="311" t="s">
        <v>19372</v>
      </c>
      <c r="H831" s="311" t="s">
        <v>19373</v>
      </c>
      <c r="I831" s="311" t="s">
        <v>4883</v>
      </c>
      <c r="J831" s="311" t="s">
        <v>5034</v>
      </c>
      <c r="K831" s="300">
        <v>830</v>
      </c>
    </row>
    <row r="832" spans="1:11" ht="24" customHeight="1">
      <c r="A832" s="519" t="s">
        <v>5752</v>
      </c>
      <c r="B832" s="312" t="s">
        <v>1501</v>
      </c>
      <c r="C832" s="312" t="s">
        <v>2750</v>
      </c>
      <c r="D832" s="312" t="s">
        <v>1503</v>
      </c>
      <c r="E832" s="313" t="s">
        <v>1704</v>
      </c>
      <c r="F832" s="311" t="s">
        <v>4092</v>
      </c>
      <c r="G832" s="311" t="s">
        <v>5107</v>
      </c>
      <c r="H832" s="311" t="s">
        <v>5107</v>
      </c>
      <c r="I832" s="311" t="s">
        <v>4883</v>
      </c>
      <c r="J832" s="311" t="s">
        <v>5034</v>
      </c>
      <c r="K832" s="300">
        <v>831</v>
      </c>
    </row>
    <row r="833" spans="1:11" ht="24" customHeight="1">
      <c r="A833" s="314">
        <v>92994</v>
      </c>
      <c r="B833" s="312" t="s">
        <v>367</v>
      </c>
      <c r="C833" s="312" t="s">
        <v>1679</v>
      </c>
      <c r="D833" s="312" t="s">
        <v>1677</v>
      </c>
      <c r="E833" s="313" t="s">
        <v>1616</v>
      </c>
      <c r="F833" s="311" t="s">
        <v>5068</v>
      </c>
      <c r="G833" s="311" t="s">
        <v>10915</v>
      </c>
      <c r="H833" s="311" t="s">
        <v>19374</v>
      </c>
      <c r="I833" s="311" t="s">
        <v>4883</v>
      </c>
      <c r="J833" s="311" t="s">
        <v>5038</v>
      </c>
      <c r="K833" s="300">
        <v>832</v>
      </c>
    </row>
    <row r="834" spans="1:11" ht="24" customHeight="1">
      <c r="A834" s="519" t="s">
        <v>20441</v>
      </c>
      <c r="B834" s="312" t="s">
        <v>1501</v>
      </c>
      <c r="C834" s="312" t="s">
        <v>19375</v>
      </c>
      <c r="D834" s="312" t="s">
        <v>1620</v>
      </c>
      <c r="E834" s="313" t="s">
        <v>18258</v>
      </c>
      <c r="F834" s="311" t="s">
        <v>19376</v>
      </c>
      <c r="G834" s="311" t="s">
        <v>10767</v>
      </c>
      <c r="H834" s="311" t="s">
        <v>19377</v>
      </c>
      <c r="I834" s="311" t="s">
        <v>4883</v>
      </c>
      <c r="J834" s="311" t="s">
        <v>5038</v>
      </c>
      <c r="K834" s="300">
        <v>833</v>
      </c>
    </row>
    <row r="835" spans="1:11" ht="24" customHeight="1">
      <c r="A835" s="519" t="s">
        <v>5753</v>
      </c>
      <c r="B835" s="312" t="s">
        <v>1501</v>
      </c>
      <c r="C835" s="312" t="s">
        <v>2811</v>
      </c>
      <c r="D835" s="312" t="s">
        <v>1503</v>
      </c>
      <c r="E835" s="313" t="s">
        <v>1704</v>
      </c>
      <c r="F835" s="311" t="s">
        <v>4092</v>
      </c>
      <c r="G835" s="311" t="s">
        <v>5110</v>
      </c>
      <c r="H835" s="311" t="s">
        <v>5110</v>
      </c>
      <c r="I835" s="311" t="s">
        <v>4883</v>
      </c>
      <c r="J835" s="311" t="s">
        <v>5038</v>
      </c>
      <c r="K835" s="300">
        <v>834</v>
      </c>
    </row>
    <row r="836" spans="1:11" ht="24" customHeight="1">
      <c r="A836" s="519" t="s">
        <v>3921</v>
      </c>
      <c r="B836" s="312" t="s">
        <v>1501</v>
      </c>
      <c r="C836" s="312" t="s">
        <v>2876</v>
      </c>
      <c r="D836" s="312" t="s">
        <v>1503</v>
      </c>
      <c r="E836" s="313" t="s">
        <v>1512</v>
      </c>
      <c r="F836" s="311" t="s">
        <v>4106</v>
      </c>
      <c r="G836" s="311" t="s">
        <v>19378</v>
      </c>
      <c r="H836" s="311" t="s">
        <v>19379</v>
      </c>
      <c r="I836" s="311" t="s">
        <v>4883</v>
      </c>
      <c r="J836" s="311" t="s">
        <v>5042</v>
      </c>
      <c r="K836" s="300">
        <v>835</v>
      </c>
    </row>
    <row r="837" spans="1:11" ht="48" customHeight="1">
      <c r="A837" s="519" t="s">
        <v>3460</v>
      </c>
      <c r="B837" s="312" t="s">
        <v>1501</v>
      </c>
      <c r="C837" s="312" t="s">
        <v>1979</v>
      </c>
      <c r="D837" s="312" t="s">
        <v>1503</v>
      </c>
      <c r="E837" s="313" t="s">
        <v>80</v>
      </c>
      <c r="F837" s="311" t="s">
        <v>5059</v>
      </c>
      <c r="G837" s="311" t="s">
        <v>18849</v>
      </c>
      <c r="H837" s="311" t="s">
        <v>19380</v>
      </c>
      <c r="I837" s="311" t="s">
        <v>4883</v>
      </c>
      <c r="J837" s="311" t="s">
        <v>5042</v>
      </c>
      <c r="K837" s="300">
        <v>836</v>
      </c>
    </row>
    <row r="838" spans="1:11" ht="24" customHeight="1">
      <c r="A838" s="519" t="s">
        <v>3273</v>
      </c>
      <c r="B838" s="312" t="s">
        <v>1501</v>
      </c>
      <c r="C838" s="312" t="s">
        <v>1742</v>
      </c>
      <c r="D838" s="312" t="s">
        <v>1503</v>
      </c>
      <c r="E838" s="313" t="s">
        <v>1616</v>
      </c>
      <c r="F838" s="311" t="s">
        <v>5069</v>
      </c>
      <c r="G838" s="311" t="s">
        <v>7131</v>
      </c>
      <c r="H838" s="311" t="s">
        <v>19381</v>
      </c>
      <c r="I838" s="311" t="s">
        <v>4883</v>
      </c>
      <c r="J838" s="311" t="s">
        <v>5042</v>
      </c>
      <c r="K838" s="300">
        <v>837</v>
      </c>
    </row>
    <row r="839" spans="1:11" ht="24" customHeight="1">
      <c r="A839" s="519" t="s">
        <v>3915</v>
      </c>
      <c r="B839" s="312" t="s">
        <v>1501</v>
      </c>
      <c r="C839" s="312" t="s">
        <v>2873</v>
      </c>
      <c r="D839" s="312" t="s">
        <v>1503</v>
      </c>
      <c r="E839" s="313" t="s">
        <v>1507</v>
      </c>
      <c r="F839" s="311" t="s">
        <v>4106</v>
      </c>
      <c r="G839" s="311" t="s">
        <v>19382</v>
      </c>
      <c r="H839" s="311" t="s">
        <v>19383</v>
      </c>
      <c r="I839" s="311" t="s">
        <v>4883</v>
      </c>
      <c r="J839" s="311" t="s">
        <v>5048</v>
      </c>
      <c r="K839" s="300">
        <v>838</v>
      </c>
    </row>
    <row r="840" spans="1:11" ht="24" customHeight="1">
      <c r="A840" s="519" t="s">
        <v>3297</v>
      </c>
      <c r="B840" s="312" t="s">
        <v>1501</v>
      </c>
      <c r="C840" s="312" t="s">
        <v>1776</v>
      </c>
      <c r="D840" s="312" t="s">
        <v>1503</v>
      </c>
      <c r="E840" s="313" t="s">
        <v>1504</v>
      </c>
      <c r="F840" s="311" t="s">
        <v>4092</v>
      </c>
      <c r="G840" s="311" t="s">
        <v>19384</v>
      </c>
      <c r="H840" s="311" t="s">
        <v>19384</v>
      </c>
      <c r="I840" s="311" t="s">
        <v>4883</v>
      </c>
      <c r="J840" s="311" t="s">
        <v>5048</v>
      </c>
      <c r="K840" s="300">
        <v>839</v>
      </c>
    </row>
    <row r="841" spans="1:11" ht="24" customHeight="1">
      <c r="A841" s="519" t="s">
        <v>3540</v>
      </c>
      <c r="B841" s="312" t="s">
        <v>1501</v>
      </c>
      <c r="C841" s="312" t="s">
        <v>2137</v>
      </c>
      <c r="D841" s="312" t="s">
        <v>1503</v>
      </c>
      <c r="E841" s="313" t="s">
        <v>1507</v>
      </c>
      <c r="F841" s="311" t="s">
        <v>4130</v>
      </c>
      <c r="G841" s="311" t="s">
        <v>19385</v>
      </c>
      <c r="H841" s="311" t="s">
        <v>19386</v>
      </c>
      <c r="I841" s="311" t="s">
        <v>4883</v>
      </c>
      <c r="J841" s="311" t="s">
        <v>5048</v>
      </c>
      <c r="K841" s="300">
        <v>840</v>
      </c>
    </row>
    <row r="842" spans="1:11" ht="36" customHeight="1">
      <c r="A842" s="519" t="s">
        <v>3220</v>
      </c>
      <c r="B842" s="312" t="s">
        <v>1501</v>
      </c>
      <c r="C842" s="312" t="s">
        <v>1693</v>
      </c>
      <c r="D842" s="312" t="s">
        <v>1503</v>
      </c>
      <c r="E842" s="313" t="s">
        <v>1616</v>
      </c>
      <c r="F842" s="311" t="s">
        <v>4453</v>
      </c>
      <c r="G842" s="311" t="s">
        <v>18849</v>
      </c>
      <c r="H842" s="311" t="s">
        <v>19387</v>
      </c>
      <c r="I842" s="311" t="s">
        <v>4883</v>
      </c>
      <c r="J842" s="311" t="s">
        <v>5048</v>
      </c>
      <c r="K842" s="300">
        <v>841</v>
      </c>
    </row>
    <row r="843" spans="1:11" ht="48" customHeight="1">
      <c r="A843" s="314">
        <v>95945</v>
      </c>
      <c r="B843" s="312" t="s">
        <v>367</v>
      </c>
      <c r="C843" s="312" t="s">
        <v>1573</v>
      </c>
      <c r="D843" s="312" t="s">
        <v>1560</v>
      </c>
      <c r="E843" s="313" t="s">
        <v>1561</v>
      </c>
      <c r="F843" s="311" t="s">
        <v>5075</v>
      </c>
      <c r="G843" s="311" t="s">
        <v>4764</v>
      </c>
      <c r="H843" s="311" t="s">
        <v>20981</v>
      </c>
      <c r="I843" s="311" t="s">
        <v>4883</v>
      </c>
      <c r="J843" s="311" t="s">
        <v>5051</v>
      </c>
      <c r="K843" s="300">
        <v>842</v>
      </c>
    </row>
    <row r="844" spans="1:11" ht="24" customHeight="1">
      <c r="A844" s="519" t="s">
        <v>5754</v>
      </c>
      <c r="B844" s="312" t="s">
        <v>1501</v>
      </c>
      <c r="C844" s="312" t="s">
        <v>2783</v>
      </c>
      <c r="D844" s="312" t="s">
        <v>1503</v>
      </c>
      <c r="E844" s="313" t="s">
        <v>1704</v>
      </c>
      <c r="F844" s="311" t="s">
        <v>4092</v>
      </c>
      <c r="G844" s="311" t="s">
        <v>5113</v>
      </c>
      <c r="H844" s="311" t="s">
        <v>5113</v>
      </c>
      <c r="I844" s="311" t="s">
        <v>4883</v>
      </c>
      <c r="J844" s="311" t="s">
        <v>5051</v>
      </c>
      <c r="K844" s="300">
        <v>843</v>
      </c>
    </row>
    <row r="845" spans="1:11" ht="48" customHeight="1">
      <c r="A845" s="519" t="s">
        <v>5755</v>
      </c>
      <c r="B845" s="312" t="s">
        <v>1501</v>
      </c>
      <c r="C845" s="312" t="s">
        <v>2784</v>
      </c>
      <c r="D845" s="312" t="s">
        <v>1503</v>
      </c>
      <c r="E845" s="313" t="s">
        <v>1704</v>
      </c>
      <c r="F845" s="311" t="s">
        <v>4092</v>
      </c>
      <c r="G845" s="311" t="s">
        <v>5113</v>
      </c>
      <c r="H845" s="311" t="s">
        <v>5113</v>
      </c>
      <c r="I845" s="311" t="s">
        <v>4883</v>
      </c>
      <c r="J845" s="311" t="s">
        <v>5051</v>
      </c>
      <c r="K845" s="300">
        <v>844</v>
      </c>
    </row>
    <row r="846" spans="1:11" ht="24" customHeight="1">
      <c r="A846" s="314">
        <v>97908</v>
      </c>
      <c r="B846" s="312" t="s">
        <v>367</v>
      </c>
      <c r="C846" s="312" t="s">
        <v>1721</v>
      </c>
      <c r="D846" s="312" t="s">
        <v>1521</v>
      </c>
      <c r="E846" s="313" t="s">
        <v>1507</v>
      </c>
      <c r="F846" s="311" t="s">
        <v>4331</v>
      </c>
      <c r="G846" s="311" t="s">
        <v>20982</v>
      </c>
      <c r="H846" s="311" t="s">
        <v>20983</v>
      </c>
      <c r="I846" s="311" t="s">
        <v>4883</v>
      </c>
      <c r="J846" s="311" t="s">
        <v>5053</v>
      </c>
      <c r="K846" s="300">
        <v>845</v>
      </c>
    </row>
    <row r="847" spans="1:11" ht="24" customHeight="1">
      <c r="A847" s="519" t="s">
        <v>3808</v>
      </c>
      <c r="B847" s="312" t="s">
        <v>1501</v>
      </c>
      <c r="C847" s="312" t="s">
        <v>2517</v>
      </c>
      <c r="D847" s="312" t="s">
        <v>1503</v>
      </c>
      <c r="E847" s="313" t="s">
        <v>80</v>
      </c>
      <c r="F847" s="311" t="s">
        <v>4784</v>
      </c>
      <c r="G847" s="311" t="s">
        <v>19388</v>
      </c>
      <c r="H847" s="311" t="s">
        <v>19389</v>
      </c>
      <c r="I847" s="311" t="s">
        <v>4883</v>
      </c>
      <c r="J847" s="311" t="s">
        <v>5053</v>
      </c>
      <c r="K847" s="300">
        <v>846</v>
      </c>
    </row>
    <row r="848" spans="1:11" ht="36" customHeight="1">
      <c r="A848" s="519" t="s">
        <v>3671</v>
      </c>
      <c r="B848" s="312" t="s">
        <v>1501</v>
      </c>
      <c r="C848" s="312" t="s">
        <v>2266</v>
      </c>
      <c r="D848" s="312" t="s">
        <v>1503</v>
      </c>
      <c r="E848" s="313" t="s">
        <v>1507</v>
      </c>
      <c r="F848" s="311" t="s">
        <v>4106</v>
      </c>
      <c r="G848" s="311" t="s">
        <v>19390</v>
      </c>
      <c r="H848" s="311" t="s">
        <v>19391</v>
      </c>
      <c r="I848" s="311" t="s">
        <v>4883</v>
      </c>
      <c r="J848" s="311" t="s">
        <v>5053</v>
      </c>
      <c r="K848" s="300">
        <v>847</v>
      </c>
    </row>
    <row r="849" spans="1:11" ht="48" customHeight="1">
      <c r="A849" s="519" t="s">
        <v>4045</v>
      </c>
      <c r="B849" s="312" t="s">
        <v>1501</v>
      </c>
      <c r="C849" s="312" t="s">
        <v>3081</v>
      </c>
      <c r="D849" s="312" t="s">
        <v>1503</v>
      </c>
      <c r="E849" s="313" t="s">
        <v>1512</v>
      </c>
      <c r="F849" s="311" t="s">
        <v>4106</v>
      </c>
      <c r="G849" s="311" t="s">
        <v>19392</v>
      </c>
      <c r="H849" s="311" t="s">
        <v>19393</v>
      </c>
      <c r="I849" s="311" t="s">
        <v>4883</v>
      </c>
      <c r="J849" s="311" t="s">
        <v>5053</v>
      </c>
      <c r="K849" s="300">
        <v>848</v>
      </c>
    </row>
    <row r="850" spans="1:11" ht="24" customHeight="1">
      <c r="A850" s="519" t="s">
        <v>20442</v>
      </c>
      <c r="B850" s="312" t="s">
        <v>1501</v>
      </c>
      <c r="C850" s="312" t="s">
        <v>19394</v>
      </c>
      <c r="D850" s="312" t="s">
        <v>1620</v>
      </c>
      <c r="E850" s="313" t="s">
        <v>18258</v>
      </c>
      <c r="F850" s="311" t="s">
        <v>19395</v>
      </c>
      <c r="G850" s="311" t="s">
        <v>13024</v>
      </c>
      <c r="H850" s="311" t="s">
        <v>19396</v>
      </c>
      <c r="I850" s="311" t="s">
        <v>4883</v>
      </c>
      <c r="J850" s="311" t="s">
        <v>5055</v>
      </c>
      <c r="K850" s="300">
        <v>849</v>
      </c>
    </row>
    <row r="851" spans="1:11" ht="24" customHeight="1">
      <c r="A851" s="519" t="s">
        <v>3752</v>
      </c>
      <c r="B851" s="312" t="s">
        <v>1501</v>
      </c>
      <c r="C851" s="312" t="s">
        <v>2420</v>
      </c>
      <c r="D851" s="312" t="s">
        <v>1503</v>
      </c>
      <c r="E851" s="313" t="s">
        <v>1507</v>
      </c>
      <c r="F851" s="311" t="s">
        <v>5086</v>
      </c>
      <c r="G851" s="311" t="s">
        <v>19397</v>
      </c>
      <c r="H851" s="311" t="s">
        <v>19398</v>
      </c>
      <c r="I851" s="311" t="s">
        <v>4883</v>
      </c>
      <c r="J851" s="311" t="s">
        <v>5055</v>
      </c>
      <c r="K851" s="300">
        <v>850</v>
      </c>
    </row>
    <row r="852" spans="1:11" ht="24" customHeight="1">
      <c r="A852" s="519" t="s">
        <v>3569</v>
      </c>
      <c r="B852" s="312" t="s">
        <v>1501</v>
      </c>
      <c r="C852" s="312" t="s">
        <v>2166</v>
      </c>
      <c r="D852" s="312" t="s">
        <v>1503</v>
      </c>
      <c r="E852" s="313" t="s">
        <v>80</v>
      </c>
      <c r="F852" s="311" t="s">
        <v>5089</v>
      </c>
      <c r="G852" s="311" t="s">
        <v>12410</v>
      </c>
      <c r="H852" s="311" t="s">
        <v>19399</v>
      </c>
      <c r="I852" s="311" t="s">
        <v>4883</v>
      </c>
      <c r="J852" s="311" t="s">
        <v>5055</v>
      </c>
      <c r="K852" s="300">
        <v>851</v>
      </c>
    </row>
    <row r="853" spans="1:11" ht="252" customHeight="1">
      <c r="A853" s="314">
        <v>95602</v>
      </c>
      <c r="B853" s="312" t="s">
        <v>367</v>
      </c>
      <c r="C853" s="312" t="s">
        <v>1608</v>
      </c>
      <c r="D853" s="312" t="s">
        <v>1560</v>
      </c>
      <c r="E853" s="313" t="s">
        <v>1507</v>
      </c>
      <c r="F853" s="311" t="s">
        <v>5071</v>
      </c>
      <c r="G853" s="311" t="s">
        <v>9717</v>
      </c>
      <c r="H853" s="311" t="s">
        <v>19400</v>
      </c>
      <c r="I853" s="311" t="s">
        <v>4883</v>
      </c>
      <c r="J853" s="311" t="s">
        <v>5057</v>
      </c>
      <c r="K853" s="300">
        <v>852</v>
      </c>
    </row>
    <row r="854" spans="1:11" ht="48" customHeight="1">
      <c r="A854" s="314">
        <v>30411</v>
      </c>
      <c r="B854" s="312" t="s">
        <v>1508</v>
      </c>
      <c r="C854" s="312" t="s">
        <v>2360</v>
      </c>
      <c r="D854" s="312" t="s">
        <v>19401</v>
      </c>
      <c r="E854" s="313" t="s">
        <v>1616</v>
      </c>
      <c r="F854" s="311" t="s">
        <v>5093</v>
      </c>
      <c r="G854" s="311" t="s">
        <v>16316</v>
      </c>
      <c r="H854" s="311" t="s">
        <v>19402</v>
      </c>
      <c r="I854" s="311" t="s">
        <v>4883</v>
      </c>
      <c r="J854" s="311" t="s">
        <v>5057</v>
      </c>
      <c r="K854" s="300">
        <v>853</v>
      </c>
    </row>
    <row r="855" spans="1:11" ht="36" customHeight="1">
      <c r="A855" s="519" t="s">
        <v>3666</v>
      </c>
      <c r="B855" s="312" t="s">
        <v>1501</v>
      </c>
      <c r="C855" s="312" t="s">
        <v>2261</v>
      </c>
      <c r="D855" s="312" t="s">
        <v>1503</v>
      </c>
      <c r="E855" s="313" t="s">
        <v>1507</v>
      </c>
      <c r="F855" s="311" t="s">
        <v>4106</v>
      </c>
      <c r="G855" s="311" t="s">
        <v>19403</v>
      </c>
      <c r="H855" s="311" t="s">
        <v>19404</v>
      </c>
      <c r="I855" s="311" t="s">
        <v>4883</v>
      </c>
      <c r="J855" s="311" t="s">
        <v>5057</v>
      </c>
      <c r="K855" s="300">
        <v>854</v>
      </c>
    </row>
    <row r="856" spans="1:11" ht="36" customHeight="1">
      <c r="A856" s="314">
        <v>98101</v>
      </c>
      <c r="B856" s="312" t="s">
        <v>367</v>
      </c>
      <c r="C856" s="312" t="s">
        <v>2951</v>
      </c>
      <c r="D856" s="312" t="s">
        <v>1521</v>
      </c>
      <c r="E856" s="313" t="s">
        <v>1507</v>
      </c>
      <c r="F856" s="311" t="s">
        <v>4092</v>
      </c>
      <c r="G856" s="311" t="s">
        <v>20984</v>
      </c>
      <c r="H856" s="311" t="s">
        <v>20984</v>
      </c>
      <c r="I856" s="311" t="s">
        <v>4883</v>
      </c>
      <c r="J856" s="311" t="s">
        <v>5057</v>
      </c>
      <c r="K856" s="300">
        <v>855</v>
      </c>
    </row>
    <row r="857" spans="1:11" ht="24" customHeight="1">
      <c r="A857" s="519" t="s">
        <v>5756</v>
      </c>
      <c r="B857" s="312" t="s">
        <v>1501</v>
      </c>
      <c r="C857" s="312" t="s">
        <v>2781</v>
      </c>
      <c r="D857" s="312" t="s">
        <v>1503</v>
      </c>
      <c r="E857" s="313" t="s">
        <v>1704</v>
      </c>
      <c r="F857" s="311" t="s">
        <v>4092</v>
      </c>
      <c r="G857" s="311" t="s">
        <v>5120</v>
      </c>
      <c r="H857" s="311" t="s">
        <v>5120</v>
      </c>
      <c r="I857" s="311" t="s">
        <v>4883</v>
      </c>
      <c r="J857" s="311" t="s">
        <v>5060</v>
      </c>
      <c r="K857" s="300">
        <v>856</v>
      </c>
    </row>
    <row r="858" spans="1:11" ht="24" customHeight="1">
      <c r="A858" s="519" t="s">
        <v>3729</v>
      </c>
      <c r="B858" s="312" t="s">
        <v>1501</v>
      </c>
      <c r="C858" s="312" t="s">
        <v>2372</v>
      </c>
      <c r="D858" s="312" t="s">
        <v>1537</v>
      </c>
      <c r="E858" s="313" t="s">
        <v>75</v>
      </c>
      <c r="F858" s="311" t="s">
        <v>5106</v>
      </c>
      <c r="G858" s="311" t="s">
        <v>19405</v>
      </c>
      <c r="H858" s="311" t="s">
        <v>19406</v>
      </c>
      <c r="I858" s="311" t="s">
        <v>4883</v>
      </c>
      <c r="J858" s="311" t="s">
        <v>5060</v>
      </c>
      <c r="K858" s="300">
        <v>857</v>
      </c>
    </row>
    <row r="859" spans="1:11" ht="48" customHeight="1">
      <c r="A859" s="519" t="s">
        <v>4056</v>
      </c>
      <c r="B859" s="312" t="s">
        <v>1501</v>
      </c>
      <c r="C859" s="312" t="s">
        <v>3092</v>
      </c>
      <c r="D859" s="312" t="s">
        <v>1503</v>
      </c>
      <c r="E859" s="313" t="s">
        <v>80</v>
      </c>
      <c r="F859" s="311" t="s">
        <v>4504</v>
      </c>
      <c r="G859" s="311" t="s">
        <v>19407</v>
      </c>
      <c r="H859" s="311" t="s">
        <v>19408</v>
      </c>
      <c r="I859" s="311" t="s">
        <v>4883</v>
      </c>
      <c r="J859" s="311" t="s">
        <v>5060</v>
      </c>
      <c r="K859" s="300">
        <v>858</v>
      </c>
    </row>
    <row r="860" spans="1:11" ht="24" customHeight="1">
      <c r="A860" s="519" t="s">
        <v>3981</v>
      </c>
      <c r="B860" s="312" t="s">
        <v>1501</v>
      </c>
      <c r="C860" s="312" t="s">
        <v>2983</v>
      </c>
      <c r="D860" s="312" t="s">
        <v>1503</v>
      </c>
      <c r="E860" s="313" t="s">
        <v>1512</v>
      </c>
      <c r="F860" s="311" t="s">
        <v>4092</v>
      </c>
      <c r="G860" s="311" t="s">
        <v>19409</v>
      </c>
      <c r="H860" s="311" t="s">
        <v>19409</v>
      </c>
      <c r="I860" s="311" t="s">
        <v>4883</v>
      </c>
      <c r="J860" s="311" t="s">
        <v>5060</v>
      </c>
      <c r="K860" s="300">
        <v>859</v>
      </c>
    </row>
    <row r="861" spans="1:11" ht="24" customHeight="1">
      <c r="A861" s="519" t="s">
        <v>3629</v>
      </c>
      <c r="B861" s="312" t="s">
        <v>1501</v>
      </c>
      <c r="C861" s="312" t="s">
        <v>2224</v>
      </c>
      <c r="D861" s="312" t="s">
        <v>1503</v>
      </c>
      <c r="E861" s="313" t="s">
        <v>1839</v>
      </c>
      <c r="F861" s="311" t="s">
        <v>5101</v>
      </c>
      <c r="G861" s="311" t="s">
        <v>19410</v>
      </c>
      <c r="H861" s="311" t="s">
        <v>19411</v>
      </c>
      <c r="I861" s="311" t="s">
        <v>4883</v>
      </c>
      <c r="J861" s="311" t="s">
        <v>5063</v>
      </c>
      <c r="K861" s="300">
        <v>860</v>
      </c>
    </row>
    <row r="862" spans="1:11" ht="24" customHeight="1">
      <c r="A862" s="314">
        <v>89524</v>
      </c>
      <c r="B862" s="312" t="s">
        <v>367</v>
      </c>
      <c r="C862" s="312" t="s">
        <v>2316</v>
      </c>
      <c r="D862" s="312" t="s">
        <v>1521</v>
      </c>
      <c r="E862" s="313" t="s">
        <v>1507</v>
      </c>
      <c r="F862" s="311" t="s">
        <v>5105</v>
      </c>
      <c r="G862" s="311" t="s">
        <v>12533</v>
      </c>
      <c r="H862" s="311" t="s">
        <v>19412</v>
      </c>
      <c r="I862" s="311" t="s">
        <v>4883</v>
      </c>
      <c r="J862" s="311" t="s">
        <v>5063</v>
      </c>
      <c r="K862" s="300">
        <v>861</v>
      </c>
    </row>
    <row r="863" spans="1:11" ht="24" customHeight="1">
      <c r="A863" s="519" t="s">
        <v>20443</v>
      </c>
      <c r="B863" s="312" t="s">
        <v>1501</v>
      </c>
      <c r="C863" s="312" t="s">
        <v>19413</v>
      </c>
      <c r="D863" s="312" t="s">
        <v>1620</v>
      </c>
      <c r="E863" s="313" t="s">
        <v>18258</v>
      </c>
      <c r="F863" s="311" t="s">
        <v>19414</v>
      </c>
      <c r="G863" s="311" t="s">
        <v>13024</v>
      </c>
      <c r="H863" s="311" t="s">
        <v>19415</v>
      </c>
      <c r="I863" s="311" t="s">
        <v>4883</v>
      </c>
      <c r="J863" s="311" t="s">
        <v>5063</v>
      </c>
      <c r="K863" s="300">
        <v>862</v>
      </c>
    </row>
    <row r="864" spans="1:11" ht="24" customHeight="1">
      <c r="A864" s="314">
        <v>91863</v>
      </c>
      <c r="B864" s="312" t="s">
        <v>367</v>
      </c>
      <c r="C864" s="312" t="s">
        <v>1997</v>
      </c>
      <c r="D864" s="312" t="s">
        <v>1677</v>
      </c>
      <c r="E864" s="313" t="s">
        <v>1616</v>
      </c>
      <c r="F864" s="311" t="s">
        <v>5103</v>
      </c>
      <c r="G864" s="311" t="s">
        <v>4642</v>
      </c>
      <c r="H864" s="311" t="s">
        <v>19416</v>
      </c>
      <c r="I864" s="311" t="s">
        <v>4883</v>
      </c>
      <c r="J864" s="311" t="s">
        <v>5067</v>
      </c>
      <c r="K864" s="300">
        <v>863</v>
      </c>
    </row>
    <row r="865" spans="1:11" ht="24" customHeight="1">
      <c r="A865" s="519" t="s">
        <v>3664</v>
      </c>
      <c r="B865" s="312" t="s">
        <v>1501</v>
      </c>
      <c r="C865" s="312" t="s">
        <v>2259</v>
      </c>
      <c r="D865" s="312" t="s">
        <v>1503</v>
      </c>
      <c r="E865" s="313" t="s">
        <v>1507</v>
      </c>
      <c r="F865" s="311" t="s">
        <v>4106</v>
      </c>
      <c r="G865" s="311" t="s">
        <v>19417</v>
      </c>
      <c r="H865" s="311" t="s">
        <v>19418</v>
      </c>
      <c r="I865" s="311" t="s">
        <v>4883</v>
      </c>
      <c r="J865" s="311" t="s">
        <v>5067</v>
      </c>
      <c r="K865" s="300">
        <v>864</v>
      </c>
    </row>
    <row r="866" spans="1:11" ht="24" customHeight="1">
      <c r="A866" s="314">
        <v>4805752</v>
      </c>
      <c r="B866" s="312" t="s">
        <v>1530</v>
      </c>
      <c r="C866" s="312" t="s">
        <v>2025</v>
      </c>
      <c r="D866" s="312" t="s">
        <v>382</v>
      </c>
      <c r="E866" s="313" t="s">
        <v>75</v>
      </c>
      <c r="F866" s="311" t="s">
        <v>5058</v>
      </c>
      <c r="G866" s="311" t="s">
        <v>15890</v>
      </c>
      <c r="H866" s="311" t="s">
        <v>19419</v>
      </c>
      <c r="I866" s="311" t="s">
        <v>4883</v>
      </c>
      <c r="J866" s="311" t="s">
        <v>5067</v>
      </c>
      <c r="K866" s="300">
        <v>865</v>
      </c>
    </row>
    <row r="867" spans="1:11" ht="24" customHeight="1">
      <c r="A867" s="519" t="s">
        <v>3257</v>
      </c>
      <c r="B867" s="312" t="s">
        <v>1501</v>
      </c>
      <c r="C867" s="312" t="s">
        <v>1717</v>
      </c>
      <c r="D867" s="312" t="s">
        <v>1503</v>
      </c>
      <c r="E867" s="313" t="s">
        <v>1507</v>
      </c>
      <c r="F867" s="311" t="s">
        <v>4925</v>
      </c>
      <c r="G867" s="311" t="s">
        <v>20985</v>
      </c>
      <c r="H867" s="311" t="s">
        <v>20986</v>
      </c>
      <c r="I867" s="311" t="s">
        <v>4883</v>
      </c>
      <c r="J867" s="311" t="s">
        <v>5067</v>
      </c>
      <c r="K867" s="300">
        <v>866</v>
      </c>
    </row>
    <row r="868" spans="1:11" ht="24" customHeight="1">
      <c r="A868" s="519" t="s">
        <v>5757</v>
      </c>
      <c r="B868" s="312" t="s">
        <v>1501</v>
      </c>
      <c r="C868" s="312" t="s">
        <v>2805</v>
      </c>
      <c r="D868" s="312" t="s">
        <v>1503</v>
      </c>
      <c r="E868" s="313" t="s">
        <v>1704</v>
      </c>
      <c r="F868" s="311" t="s">
        <v>4092</v>
      </c>
      <c r="G868" s="311" t="s">
        <v>5130</v>
      </c>
      <c r="H868" s="311" t="s">
        <v>5130</v>
      </c>
      <c r="I868" s="311" t="s">
        <v>4883</v>
      </c>
      <c r="J868" s="311" t="s">
        <v>5073</v>
      </c>
      <c r="K868" s="300">
        <v>867</v>
      </c>
    </row>
    <row r="869" spans="1:11" ht="24" customHeight="1">
      <c r="A869" s="519" t="s">
        <v>5758</v>
      </c>
      <c r="B869" s="312" t="s">
        <v>1501</v>
      </c>
      <c r="C869" s="312" t="s">
        <v>2817</v>
      </c>
      <c r="D869" s="312" t="s">
        <v>1503</v>
      </c>
      <c r="E869" s="313" t="s">
        <v>1704</v>
      </c>
      <c r="F869" s="311" t="s">
        <v>4092</v>
      </c>
      <c r="G869" s="311" t="s">
        <v>5130</v>
      </c>
      <c r="H869" s="311" t="s">
        <v>5130</v>
      </c>
      <c r="I869" s="311" t="s">
        <v>4883</v>
      </c>
      <c r="J869" s="311" t="s">
        <v>5073</v>
      </c>
      <c r="K869" s="300">
        <v>868</v>
      </c>
    </row>
    <row r="870" spans="1:11" ht="24" customHeight="1">
      <c r="A870" s="519" t="s">
        <v>5759</v>
      </c>
      <c r="B870" s="312" t="s">
        <v>1501</v>
      </c>
      <c r="C870" s="312" t="s">
        <v>2808</v>
      </c>
      <c r="D870" s="312" t="s">
        <v>1503</v>
      </c>
      <c r="E870" s="313" t="s">
        <v>1704</v>
      </c>
      <c r="F870" s="311" t="s">
        <v>4092</v>
      </c>
      <c r="G870" s="311" t="s">
        <v>5130</v>
      </c>
      <c r="H870" s="311" t="s">
        <v>5130</v>
      </c>
      <c r="I870" s="311" t="s">
        <v>4883</v>
      </c>
      <c r="J870" s="311" t="s">
        <v>5073</v>
      </c>
      <c r="K870" s="300">
        <v>869</v>
      </c>
    </row>
    <row r="871" spans="1:11" ht="24" customHeight="1">
      <c r="A871" s="519" t="s">
        <v>5760</v>
      </c>
      <c r="B871" s="312" t="s">
        <v>1501</v>
      </c>
      <c r="C871" s="312" t="s">
        <v>2788</v>
      </c>
      <c r="D871" s="312" t="s">
        <v>1503</v>
      </c>
      <c r="E871" s="313" t="s">
        <v>1704</v>
      </c>
      <c r="F871" s="311" t="s">
        <v>4092</v>
      </c>
      <c r="G871" s="311" t="s">
        <v>5130</v>
      </c>
      <c r="H871" s="311" t="s">
        <v>5130</v>
      </c>
      <c r="I871" s="311" t="s">
        <v>4883</v>
      </c>
      <c r="J871" s="311" t="s">
        <v>5073</v>
      </c>
      <c r="K871" s="300">
        <v>870</v>
      </c>
    </row>
    <row r="872" spans="1:11" ht="24" customHeight="1">
      <c r="A872" s="519" t="s">
        <v>3769</v>
      </c>
      <c r="B872" s="312" t="s">
        <v>1501</v>
      </c>
      <c r="C872" s="312" t="s">
        <v>2462</v>
      </c>
      <c r="D872" s="312" t="s">
        <v>1503</v>
      </c>
      <c r="E872" s="313" t="s">
        <v>1512</v>
      </c>
      <c r="F872" s="311" t="s">
        <v>5100</v>
      </c>
      <c r="G872" s="311" t="s">
        <v>17170</v>
      </c>
      <c r="H872" s="311" t="s">
        <v>19420</v>
      </c>
      <c r="I872" s="311" t="s">
        <v>4883</v>
      </c>
      <c r="J872" s="311" t="s">
        <v>5079</v>
      </c>
      <c r="K872" s="300">
        <v>871</v>
      </c>
    </row>
    <row r="873" spans="1:11" ht="48" customHeight="1">
      <c r="A873" s="519" t="s">
        <v>5761</v>
      </c>
      <c r="B873" s="312" t="s">
        <v>1501</v>
      </c>
      <c r="C873" s="312" t="s">
        <v>2848</v>
      </c>
      <c r="D873" s="312" t="s">
        <v>1503</v>
      </c>
      <c r="E873" s="313" t="s">
        <v>1704</v>
      </c>
      <c r="F873" s="311" t="s">
        <v>4092</v>
      </c>
      <c r="G873" s="311" t="s">
        <v>5132</v>
      </c>
      <c r="H873" s="311" t="s">
        <v>5132</v>
      </c>
      <c r="I873" s="311" t="s">
        <v>4883</v>
      </c>
      <c r="J873" s="311" t="s">
        <v>5079</v>
      </c>
      <c r="K873" s="300">
        <v>872</v>
      </c>
    </row>
    <row r="874" spans="1:11" ht="36" customHeight="1">
      <c r="A874" s="519" t="s">
        <v>4016</v>
      </c>
      <c r="B874" s="312" t="s">
        <v>1501</v>
      </c>
      <c r="C874" s="312" t="s">
        <v>3032</v>
      </c>
      <c r="D874" s="312" t="s">
        <v>1503</v>
      </c>
      <c r="E874" s="313" t="s">
        <v>1512</v>
      </c>
      <c r="F874" s="311" t="s">
        <v>4106</v>
      </c>
      <c r="G874" s="311" t="s">
        <v>19421</v>
      </c>
      <c r="H874" s="311" t="s">
        <v>19422</v>
      </c>
      <c r="I874" s="311" t="s">
        <v>4883</v>
      </c>
      <c r="J874" s="311" t="s">
        <v>5079</v>
      </c>
      <c r="K874" s="300">
        <v>873</v>
      </c>
    </row>
    <row r="875" spans="1:11" ht="48" customHeight="1">
      <c r="A875" s="314">
        <v>102179</v>
      </c>
      <c r="B875" s="312" t="s">
        <v>367</v>
      </c>
      <c r="C875" s="312" t="s">
        <v>2302</v>
      </c>
      <c r="D875" s="312" t="s">
        <v>2113</v>
      </c>
      <c r="E875" s="313" t="s">
        <v>78</v>
      </c>
      <c r="F875" s="311" t="s">
        <v>5109</v>
      </c>
      <c r="G875" s="311" t="s">
        <v>9649</v>
      </c>
      <c r="H875" s="311" t="s">
        <v>19423</v>
      </c>
      <c r="I875" s="311" t="s">
        <v>4883</v>
      </c>
      <c r="J875" s="311" t="s">
        <v>5079</v>
      </c>
      <c r="K875" s="300">
        <v>874</v>
      </c>
    </row>
    <row r="876" spans="1:11" ht="24" customHeight="1">
      <c r="A876" s="519" t="s">
        <v>3667</v>
      </c>
      <c r="B876" s="312" t="s">
        <v>1501</v>
      </c>
      <c r="C876" s="312" t="s">
        <v>2262</v>
      </c>
      <c r="D876" s="312" t="s">
        <v>1503</v>
      </c>
      <c r="E876" s="313" t="s">
        <v>1507</v>
      </c>
      <c r="F876" s="311" t="s">
        <v>4106</v>
      </c>
      <c r="G876" s="311" t="s">
        <v>19424</v>
      </c>
      <c r="H876" s="311" t="s">
        <v>19425</v>
      </c>
      <c r="I876" s="311" t="s">
        <v>4883</v>
      </c>
      <c r="J876" s="311" t="s">
        <v>5081</v>
      </c>
      <c r="K876" s="300">
        <v>875</v>
      </c>
    </row>
    <row r="877" spans="1:11" ht="36" customHeight="1">
      <c r="A877" s="519" t="s">
        <v>4050</v>
      </c>
      <c r="B877" s="312" t="s">
        <v>1501</v>
      </c>
      <c r="C877" s="312" t="s">
        <v>3086</v>
      </c>
      <c r="D877" s="312" t="s">
        <v>1503</v>
      </c>
      <c r="E877" s="313" t="s">
        <v>1512</v>
      </c>
      <c r="F877" s="311" t="s">
        <v>4092</v>
      </c>
      <c r="G877" s="311" t="s">
        <v>19426</v>
      </c>
      <c r="H877" s="311" t="s">
        <v>19426</v>
      </c>
      <c r="I877" s="311" t="s">
        <v>4883</v>
      </c>
      <c r="J877" s="311" t="s">
        <v>5081</v>
      </c>
      <c r="K877" s="300">
        <v>876</v>
      </c>
    </row>
    <row r="878" spans="1:11" ht="60" customHeight="1">
      <c r="A878" s="519" t="s">
        <v>3169</v>
      </c>
      <c r="B878" s="312" t="s">
        <v>1501</v>
      </c>
      <c r="C878" s="312" t="s">
        <v>1626</v>
      </c>
      <c r="D878" s="312" t="s">
        <v>1537</v>
      </c>
      <c r="E878" s="313" t="s">
        <v>1512</v>
      </c>
      <c r="F878" s="311" t="s">
        <v>4130</v>
      </c>
      <c r="G878" s="311" t="s">
        <v>19427</v>
      </c>
      <c r="H878" s="311" t="s">
        <v>19428</v>
      </c>
      <c r="I878" s="311" t="s">
        <v>4883</v>
      </c>
      <c r="J878" s="311" t="s">
        <v>5081</v>
      </c>
      <c r="K878" s="300">
        <v>877</v>
      </c>
    </row>
    <row r="879" spans="1:11" ht="24" customHeight="1">
      <c r="A879" s="314">
        <v>4805770</v>
      </c>
      <c r="B879" s="312" t="s">
        <v>1530</v>
      </c>
      <c r="C879" s="312" t="s">
        <v>2029</v>
      </c>
      <c r="D879" s="312" t="s">
        <v>382</v>
      </c>
      <c r="E879" s="313" t="s">
        <v>75</v>
      </c>
      <c r="F879" s="311" t="s">
        <v>5066</v>
      </c>
      <c r="G879" s="311" t="s">
        <v>13467</v>
      </c>
      <c r="H879" s="311" t="s">
        <v>19429</v>
      </c>
      <c r="I879" s="311" t="s">
        <v>4883</v>
      </c>
      <c r="J879" s="311" t="s">
        <v>5081</v>
      </c>
      <c r="K879" s="300">
        <v>878</v>
      </c>
    </row>
    <row r="880" spans="1:11" ht="36" customHeight="1">
      <c r="A880" s="314">
        <v>92768</v>
      </c>
      <c r="B880" s="312" t="s">
        <v>367</v>
      </c>
      <c r="C880" s="312" t="s">
        <v>1587</v>
      </c>
      <c r="D880" s="312" t="s">
        <v>1560</v>
      </c>
      <c r="E880" s="313" t="s">
        <v>1561</v>
      </c>
      <c r="F880" s="311" t="s">
        <v>5114</v>
      </c>
      <c r="G880" s="311" t="s">
        <v>20987</v>
      </c>
      <c r="H880" s="311" t="s">
        <v>20988</v>
      </c>
      <c r="I880" s="311" t="s">
        <v>4883</v>
      </c>
      <c r="J880" s="311" t="s">
        <v>5083</v>
      </c>
      <c r="K880" s="300">
        <v>879</v>
      </c>
    </row>
    <row r="881" spans="1:11" ht="36" customHeight="1">
      <c r="A881" s="519" t="s">
        <v>3955</v>
      </c>
      <c r="B881" s="312" t="s">
        <v>1501</v>
      </c>
      <c r="C881" s="312" t="s">
        <v>2946</v>
      </c>
      <c r="D881" s="312" t="s">
        <v>1503</v>
      </c>
      <c r="E881" s="313" t="s">
        <v>1616</v>
      </c>
      <c r="F881" s="311" t="s">
        <v>5117</v>
      </c>
      <c r="G881" s="311" t="s">
        <v>5178</v>
      </c>
      <c r="H881" s="311" t="s">
        <v>19430</v>
      </c>
      <c r="I881" s="311" t="s">
        <v>4883</v>
      </c>
      <c r="J881" s="311" t="s">
        <v>5083</v>
      </c>
      <c r="K881" s="300">
        <v>880</v>
      </c>
    </row>
    <row r="882" spans="1:11" ht="24" customHeight="1">
      <c r="A882" s="519" t="s">
        <v>3984</v>
      </c>
      <c r="B882" s="312" t="s">
        <v>1501</v>
      </c>
      <c r="C882" s="312" t="s">
        <v>2986</v>
      </c>
      <c r="D882" s="312" t="s">
        <v>1503</v>
      </c>
      <c r="E882" s="313" t="s">
        <v>1512</v>
      </c>
      <c r="F882" s="311" t="s">
        <v>4092</v>
      </c>
      <c r="G882" s="311" t="s">
        <v>19431</v>
      </c>
      <c r="H882" s="311" t="s">
        <v>19431</v>
      </c>
      <c r="I882" s="311" t="s">
        <v>4883</v>
      </c>
      <c r="J882" s="311" t="s">
        <v>5083</v>
      </c>
      <c r="K882" s="300">
        <v>881</v>
      </c>
    </row>
    <row r="883" spans="1:11" ht="24" customHeight="1">
      <c r="A883" s="314">
        <v>93583</v>
      </c>
      <c r="B883" s="312" t="s">
        <v>367</v>
      </c>
      <c r="C883" s="312" t="s">
        <v>2087</v>
      </c>
      <c r="D883" s="312" t="s">
        <v>1738</v>
      </c>
      <c r="E883" s="313" t="s">
        <v>78</v>
      </c>
      <c r="F883" s="311" t="s">
        <v>4437</v>
      </c>
      <c r="G883" s="311" t="s">
        <v>20989</v>
      </c>
      <c r="H883" s="311" t="s">
        <v>20990</v>
      </c>
      <c r="I883" s="311" t="s">
        <v>4883</v>
      </c>
      <c r="J883" s="311" t="s">
        <v>5083</v>
      </c>
      <c r="K883" s="300">
        <v>882</v>
      </c>
    </row>
    <row r="884" spans="1:11" ht="24" customHeight="1">
      <c r="A884" s="519" t="s">
        <v>3882</v>
      </c>
      <c r="B884" s="312" t="s">
        <v>1501</v>
      </c>
      <c r="C884" s="312" t="s">
        <v>2604</v>
      </c>
      <c r="D884" s="312" t="s">
        <v>1503</v>
      </c>
      <c r="E884" s="313" t="s">
        <v>78</v>
      </c>
      <c r="F884" s="311" t="s">
        <v>5111</v>
      </c>
      <c r="G884" s="311" t="s">
        <v>19432</v>
      </c>
      <c r="H884" s="311" t="s">
        <v>19433</v>
      </c>
      <c r="I884" s="311" t="s">
        <v>4883</v>
      </c>
      <c r="J884" s="311" t="s">
        <v>5087</v>
      </c>
      <c r="K884" s="300">
        <v>883</v>
      </c>
    </row>
    <row r="885" spans="1:11" ht="24" customHeight="1">
      <c r="A885" s="314">
        <v>150068</v>
      </c>
      <c r="B885" s="312" t="s">
        <v>1508</v>
      </c>
      <c r="C885" s="312" t="s">
        <v>3137</v>
      </c>
      <c r="D885" s="312" t="s">
        <v>19434</v>
      </c>
      <c r="E885" s="313" t="s">
        <v>78</v>
      </c>
      <c r="F885" s="311" t="s">
        <v>5037</v>
      </c>
      <c r="G885" s="311" t="s">
        <v>19435</v>
      </c>
      <c r="H885" s="311" t="s">
        <v>19436</v>
      </c>
      <c r="I885" s="311" t="s">
        <v>4883</v>
      </c>
      <c r="J885" s="311" t="s">
        <v>5087</v>
      </c>
      <c r="K885" s="300">
        <v>884</v>
      </c>
    </row>
    <row r="886" spans="1:11" ht="96" customHeight="1">
      <c r="A886" s="519" t="s">
        <v>3483</v>
      </c>
      <c r="B886" s="312" t="s">
        <v>1501</v>
      </c>
      <c r="C886" s="312" t="s">
        <v>2016</v>
      </c>
      <c r="D886" s="312" t="s">
        <v>1503</v>
      </c>
      <c r="E886" s="313" t="s">
        <v>1507</v>
      </c>
      <c r="F886" s="311" t="s">
        <v>4377</v>
      </c>
      <c r="G886" s="311" t="s">
        <v>5098</v>
      </c>
      <c r="H886" s="311" t="s">
        <v>5146</v>
      </c>
      <c r="I886" s="311" t="s">
        <v>4883</v>
      </c>
      <c r="J886" s="311" t="s">
        <v>5087</v>
      </c>
      <c r="K886" s="300">
        <v>885</v>
      </c>
    </row>
    <row r="887" spans="1:11" ht="36" customHeight="1">
      <c r="A887" s="519" t="s">
        <v>3954</v>
      </c>
      <c r="B887" s="312" t="s">
        <v>1501</v>
      </c>
      <c r="C887" s="312" t="s">
        <v>2944</v>
      </c>
      <c r="D887" s="312" t="s">
        <v>1503</v>
      </c>
      <c r="E887" s="313" t="s">
        <v>1512</v>
      </c>
      <c r="F887" s="311" t="s">
        <v>4092</v>
      </c>
      <c r="G887" s="311" t="s">
        <v>19437</v>
      </c>
      <c r="H887" s="311" t="s">
        <v>19437</v>
      </c>
      <c r="I887" s="311" t="s">
        <v>4883</v>
      </c>
      <c r="J887" s="311" t="s">
        <v>5087</v>
      </c>
      <c r="K887" s="300">
        <v>886</v>
      </c>
    </row>
    <row r="888" spans="1:11" ht="36" customHeight="1">
      <c r="A888" s="314">
        <v>89531</v>
      </c>
      <c r="B888" s="312" t="s">
        <v>367</v>
      </c>
      <c r="C888" s="312" t="s">
        <v>2312</v>
      </c>
      <c r="D888" s="312" t="s">
        <v>1521</v>
      </c>
      <c r="E888" s="313" t="s">
        <v>1507</v>
      </c>
      <c r="F888" s="311" t="s">
        <v>5123</v>
      </c>
      <c r="G888" s="311" t="s">
        <v>12542</v>
      </c>
      <c r="H888" s="311" t="s">
        <v>19438</v>
      </c>
      <c r="I888" s="311" t="s">
        <v>4883</v>
      </c>
      <c r="J888" s="311" t="s">
        <v>5092</v>
      </c>
      <c r="K888" s="300">
        <v>887</v>
      </c>
    </row>
    <row r="889" spans="1:11" ht="84" customHeight="1">
      <c r="A889" s="314">
        <v>91927</v>
      </c>
      <c r="B889" s="312" t="s">
        <v>367</v>
      </c>
      <c r="C889" s="312" t="s">
        <v>1680</v>
      </c>
      <c r="D889" s="312" t="s">
        <v>1677</v>
      </c>
      <c r="E889" s="313" t="s">
        <v>1616</v>
      </c>
      <c r="F889" s="311" t="s">
        <v>5121</v>
      </c>
      <c r="G889" s="311" t="s">
        <v>5593</v>
      </c>
      <c r="H889" s="311" t="s">
        <v>19439</v>
      </c>
      <c r="I889" s="311" t="s">
        <v>4883</v>
      </c>
      <c r="J889" s="311" t="s">
        <v>5092</v>
      </c>
      <c r="K889" s="300">
        <v>888</v>
      </c>
    </row>
    <row r="890" spans="1:11" ht="96" customHeight="1">
      <c r="A890" s="519" t="s">
        <v>5762</v>
      </c>
      <c r="B890" s="312" t="s">
        <v>1501</v>
      </c>
      <c r="C890" s="312" t="s">
        <v>2824</v>
      </c>
      <c r="D890" s="312" t="s">
        <v>1503</v>
      </c>
      <c r="E890" s="313" t="s">
        <v>1704</v>
      </c>
      <c r="F890" s="311" t="s">
        <v>4092</v>
      </c>
      <c r="G890" s="311" t="s">
        <v>5150</v>
      </c>
      <c r="H890" s="311" t="s">
        <v>5150</v>
      </c>
      <c r="I890" s="311" t="s">
        <v>4883</v>
      </c>
      <c r="J890" s="311" t="s">
        <v>5092</v>
      </c>
      <c r="K890" s="300">
        <v>889</v>
      </c>
    </row>
    <row r="891" spans="1:11" ht="48" customHeight="1">
      <c r="A891" s="519" t="s">
        <v>3695</v>
      </c>
      <c r="B891" s="312" t="s">
        <v>1501</v>
      </c>
      <c r="C891" s="312" t="s">
        <v>2303</v>
      </c>
      <c r="D891" s="312" t="s">
        <v>1503</v>
      </c>
      <c r="E891" s="313" t="s">
        <v>1512</v>
      </c>
      <c r="F891" s="311" t="s">
        <v>4106</v>
      </c>
      <c r="G891" s="311" t="s">
        <v>19440</v>
      </c>
      <c r="H891" s="311" t="s">
        <v>19441</v>
      </c>
      <c r="I891" s="311" t="s">
        <v>4883</v>
      </c>
      <c r="J891" s="311" t="s">
        <v>5092</v>
      </c>
      <c r="K891" s="300">
        <v>890</v>
      </c>
    </row>
    <row r="892" spans="1:11" ht="36" customHeight="1">
      <c r="A892" s="314">
        <v>86919</v>
      </c>
      <c r="B892" s="312" t="s">
        <v>367</v>
      </c>
      <c r="C892" s="312" t="s">
        <v>2975</v>
      </c>
      <c r="D892" s="312" t="s">
        <v>1521</v>
      </c>
      <c r="E892" s="313" t="s">
        <v>1507</v>
      </c>
      <c r="F892" s="311" t="s">
        <v>5128</v>
      </c>
      <c r="G892" s="311" t="s">
        <v>14465</v>
      </c>
      <c r="H892" s="311" t="s">
        <v>19442</v>
      </c>
      <c r="I892" s="311" t="s">
        <v>4883</v>
      </c>
      <c r="J892" s="311" t="s">
        <v>5092</v>
      </c>
      <c r="K892" s="300">
        <v>891</v>
      </c>
    </row>
    <row r="893" spans="1:11" ht="36" customHeight="1">
      <c r="A893" s="314">
        <v>100206</v>
      </c>
      <c r="B893" s="312" t="s">
        <v>367</v>
      </c>
      <c r="C893" s="312" t="s">
        <v>3057</v>
      </c>
      <c r="D893" s="312" t="s">
        <v>1503</v>
      </c>
      <c r="E893" s="313" t="s">
        <v>3045</v>
      </c>
      <c r="F893" s="311" t="s">
        <v>5118</v>
      </c>
      <c r="G893" s="311" t="s">
        <v>17036</v>
      </c>
      <c r="H893" s="311" t="s">
        <v>19443</v>
      </c>
      <c r="I893" s="311" t="s">
        <v>4883</v>
      </c>
      <c r="J893" s="311" t="s">
        <v>5099</v>
      </c>
      <c r="K893" s="300">
        <v>892</v>
      </c>
    </row>
    <row r="894" spans="1:11" ht="48" customHeight="1">
      <c r="A894" s="519" t="s">
        <v>5763</v>
      </c>
      <c r="B894" s="312" t="s">
        <v>1501</v>
      </c>
      <c r="C894" s="312" t="s">
        <v>2082</v>
      </c>
      <c r="D894" s="312" t="s">
        <v>1503</v>
      </c>
      <c r="E894" s="313" t="s">
        <v>1704</v>
      </c>
      <c r="F894" s="311" t="s">
        <v>4092</v>
      </c>
      <c r="G894" s="311" t="s">
        <v>5156</v>
      </c>
      <c r="H894" s="311" t="s">
        <v>5156</v>
      </c>
      <c r="I894" s="311" t="s">
        <v>4883</v>
      </c>
      <c r="J894" s="311" t="s">
        <v>5099</v>
      </c>
      <c r="K894" s="300">
        <v>893</v>
      </c>
    </row>
    <row r="895" spans="1:11" ht="36" customHeight="1">
      <c r="A895" s="519" t="s">
        <v>5764</v>
      </c>
      <c r="B895" s="312" t="s">
        <v>1501</v>
      </c>
      <c r="C895" s="312" t="s">
        <v>2081</v>
      </c>
      <c r="D895" s="312" t="s">
        <v>1503</v>
      </c>
      <c r="E895" s="313" t="s">
        <v>1704</v>
      </c>
      <c r="F895" s="311" t="s">
        <v>4092</v>
      </c>
      <c r="G895" s="311" t="s">
        <v>5156</v>
      </c>
      <c r="H895" s="311" t="s">
        <v>5156</v>
      </c>
      <c r="I895" s="311" t="s">
        <v>4883</v>
      </c>
      <c r="J895" s="311" t="s">
        <v>5099</v>
      </c>
      <c r="K895" s="300">
        <v>894</v>
      </c>
    </row>
    <row r="896" spans="1:11" ht="24" customHeight="1">
      <c r="A896" s="519" t="s">
        <v>5765</v>
      </c>
      <c r="B896" s="312" t="s">
        <v>1501</v>
      </c>
      <c r="C896" s="312" t="s">
        <v>2080</v>
      </c>
      <c r="D896" s="312" t="s">
        <v>1503</v>
      </c>
      <c r="E896" s="313" t="s">
        <v>1704</v>
      </c>
      <c r="F896" s="311" t="s">
        <v>4092</v>
      </c>
      <c r="G896" s="311" t="s">
        <v>5156</v>
      </c>
      <c r="H896" s="311" t="s">
        <v>5156</v>
      </c>
      <c r="I896" s="311" t="s">
        <v>4883</v>
      </c>
      <c r="J896" s="311" t="s">
        <v>5099</v>
      </c>
      <c r="K896" s="300">
        <v>895</v>
      </c>
    </row>
    <row r="897" spans="1:11" ht="24" customHeight="1">
      <c r="A897" s="519" t="s">
        <v>5766</v>
      </c>
      <c r="B897" s="312" t="s">
        <v>1501</v>
      </c>
      <c r="C897" s="312" t="s">
        <v>2079</v>
      </c>
      <c r="D897" s="312" t="s">
        <v>1503</v>
      </c>
      <c r="E897" s="313" t="s">
        <v>1704</v>
      </c>
      <c r="F897" s="311" t="s">
        <v>4092</v>
      </c>
      <c r="G897" s="311" t="s">
        <v>5156</v>
      </c>
      <c r="H897" s="311" t="s">
        <v>5156</v>
      </c>
      <c r="I897" s="311" t="s">
        <v>4883</v>
      </c>
      <c r="J897" s="311" t="s">
        <v>5102</v>
      </c>
      <c r="K897" s="300">
        <v>896</v>
      </c>
    </row>
    <row r="898" spans="1:11" ht="24" customHeight="1">
      <c r="A898" s="519" t="s">
        <v>5767</v>
      </c>
      <c r="B898" s="312" t="s">
        <v>1501</v>
      </c>
      <c r="C898" s="312" t="s">
        <v>2839</v>
      </c>
      <c r="D898" s="312" t="s">
        <v>1503</v>
      </c>
      <c r="E898" s="313" t="s">
        <v>1704</v>
      </c>
      <c r="F898" s="311" t="s">
        <v>4092</v>
      </c>
      <c r="G898" s="311" t="s">
        <v>5156</v>
      </c>
      <c r="H898" s="311" t="s">
        <v>5156</v>
      </c>
      <c r="I898" s="311" t="s">
        <v>4883</v>
      </c>
      <c r="J898" s="311" t="s">
        <v>5102</v>
      </c>
      <c r="K898" s="300">
        <v>897</v>
      </c>
    </row>
    <row r="899" spans="1:11" ht="60" customHeight="1">
      <c r="A899" s="519" t="s">
        <v>5768</v>
      </c>
      <c r="B899" s="312" t="s">
        <v>1501</v>
      </c>
      <c r="C899" s="312" t="s">
        <v>2831</v>
      </c>
      <c r="D899" s="312" t="s">
        <v>1503</v>
      </c>
      <c r="E899" s="313" t="s">
        <v>1704</v>
      </c>
      <c r="F899" s="311" t="s">
        <v>4092</v>
      </c>
      <c r="G899" s="311" t="s">
        <v>5156</v>
      </c>
      <c r="H899" s="311" t="s">
        <v>5156</v>
      </c>
      <c r="I899" s="311" t="s">
        <v>4883</v>
      </c>
      <c r="J899" s="311" t="s">
        <v>5102</v>
      </c>
      <c r="K899" s="300">
        <v>898</v>
      </c>
    </row>
    <row r="900" spans="1:11" ht="96" customHeight="1">
      <c r="A900" s="519" t="s">
        <v>5769</v>
      </c>
      <c r="B900" s="312" t="s">
        <v>1501</v>
      </c>
      <c r="C900" s="312" t="s">
        <v>2826</v>
      </c>
      <c r="D900" s="312" t="s">
        <v>1503</v>
      </c>
      <c r="E900" s="313" t="s">
        <v>1704</v>
      </c>
      <c r="F900" s="311" t="s">
        <v>4092</v>
      </c>
      <c r="G900" s="311" t="s">
        <v>5156</v>
      </c>
      <c r="H900" s="311" t="s">
        <v>5156</v>
      </c>
      <c r="I900" s="311" t="s">
        <v>4883</v>
      </c>
      <c r="J900" s="311" t="s">
        <v>5102</v>
      </c>
      <c r="K900" s="300">
        <v>899</v>
      </c>
    </row>
    <row r="901" spans="1:11" ht="36" customHeight="1">
      <c r="A901" s="519" t="s">
        <v>5770</v>
      </c>
      <c r="B901" s="312" t="s">
        <v>1501</v>
      </c>
      <c r="C901" s="312" t="s">
        <v>2835</v>
      </c>
      <c r="D901" s="312" t="s">
        <v>1503</v>
      </c>
      <c r="E901" s="313" t="s">
        <v>1704</v>
      </c>
      <c r="F901" s="311" t="s">
        <v>4092</v>
      </c>
      <c r="G901" s="311" t="s">
        <v>5156</v>
      </c>
      <c r="H901" s="311" t="s">
        <v>5156</v>
      </c>
      <c r="I901" s="311" t="s">
        <v>4883</v>
      </c>
      <c r="J901" s="311" t="s">
        <v>5104</v>
      </c>
      <c r="K901" s="300">
        <v>900</v>
      </c>
    </row>
    <row r="902" spans="1:11" ht="24" customHeight="1">
      <c r="A902" s="519" t="s">
        <v>5771</v>
      </c>
      <c r="B902" s="312" t="s">
        <v>1501</v>
      </c>
      <c r="C902" s="312" t="s">
        <v>2827</v>
      </c>
      <c r="D902" s="312" t="s">
        <v>1503</v>
      </c>
      <c r="E902" s="313" t="s">
        <v>1704</v>
      </c>
      <c r="F902" s="311" t="s">
        <v>4092</v>
      </c>
      <c r="G902" s="311" t="s">
        <v>5156</v>
      </c>
      <c r="H902" s="311" t="s">
        <v>5156</v>
      </c>
      <c r="I902" s="311" t="s">
        <v>4883</v>
      </c>
      <c r="J902" s="311" t="s">
        <v>5104</v>
      </c>
      <c r="K902" s="300">
        <v>901</v>
      </c>
    </row>
    <row r="903" spans="1:11" ht="60" customHeight="1">
      <c r="A903" s="519" t="s">
        <v>5772</v>
      </c>
      <c r="B903" s="312" t="s">
        <v>1501</v>
      </c>
      <c r="C903" s="312" t="s">
        <v>2836</v>
      </c>
      <c r="D903" s="312" t="s">
        <v>1503</v>
      </c>
      <c r="E903" s="313" t="s">
        <v>1704</v>
      </c>
      <c r="F903" s="311" t="s">
        <v>4092</v>
      </c>
      <c r="G903" s="311" t="s">
        <v>5156</v>
      </c>
      <c r="H903" s="311" t="s">
        <v>5156</v>
      </c>
      <c r="I903" s="311" t="s">
        <v>4883</v>
      </c>
      <c r="J903" s="311" t="s">
        <v>5104</v>
      </c>
      <c r="K903" s="300">
        <v>902</v>
      </c>
    </row>
    <row r="904" spans="1:11" ht="48" customHeight="1">
      <c r="A904" s="519" t="s">
        <v>3175</v>
      </c>
      <c r="B904" s="312" t="s">
        <v>1501</v>
      </c>
      <c r="C904" s="312" t="s">
        <v>1640</v>
      </c>
      <c r="D904" s="312" t="s">
        <v>1503</v>
      </c>
      <c r="E904" s="313" t="s">
        <v>1507</v>
      </c>
      <c r="F904" s="311" t="s">
        <v>4106</v>
      </c>
      <c r="G904" s="311" t="s">
        <v>19444</v>
      </c>
      <c r="H904" s="311" t="s">
        <v>19445</v>
      </c>
      <c r="I904" s="311" t="s">
        <v>4883</v>
      </c>
      <c r="J904" s="311" t="s">
        <v>5104</v>
      </c>
      <c r="K904" s="300">
        <v>903</v>
      </c>
    </row>
    <row r="905" spans="1:11" ht="36" customHeight="1">
      <c r="A905" s="314">
        <v>95603</v>
      </c>
      <c r="B905" s="312" t="s">
        <v>367</v>
      </c>
      <c r="C905" s="312" t="s">
        <v>1609</v>
      </c>
      <c r="D905" s="312" t="s">
        <v>1560</v>
      </c>
      <c r="E905" s="313" t="s">
        <v>1507</v>
      </c>
      <c r="F905" s="311" t="s">
        <v>4308</v>
      </c>
      <c r="G905" s="311" t="s">
        <v>4110</v>
      </c>
      <c r="H905" s="311" t="s">
        <v>19446</v>
      </c>
      <c r="I905" s="311" t="s">
        <v>4883</v>
      </c>
      <c r="J905" s="311" t="s">
        <v>5104</v>
      </c>
      <c r="K905" s="300">
        <v>904</v>
      </c>
    </row>
    <row r="906" spans="1:11" ht="24" customHeight="1">
      <c r="A906" s="519" t="s">
        <v>3484</v>
      </c>
      <c r="B906" s="312" t="s">
        <v>1501</v>
      </c>
      <c r="C906" s="312" t="s">
        <v>2017</v>
      </c>
      <c r="D906" s="312" t="s">
        <v>1503</v>
      </c>
      <c r="E906" s="313" t="s">
        <v>75</v>
      </c>
      <c r="F906" s="311" t="s">
        <v>5125</v>
      </c>
      <c r="G906" s="311" t="s">
        <v>20991</v>
      </c>
      <c r="H906" s="311" t="s">
        <v>20992</v>
      </c>
      <c r="I906" s="311" t="s">
        <v>4883</v>
      </c>
      <c r="J906" s="311" t="s">
        <v>5108</v>
      </c>
      <c r="K906" s="300">
        <v>905</v>
      </c>
    </row>
    <row r="907" spans="1:11" ht="24" customHeight="1">
      <c r="A907" s="314">
        <v>92390</v>
      </c>
      <c r="B907" s="312" t="s">
        <v>367</v>
      </c>
      <c r="C907" s="312" t="s">
        <v>2323</v>
      </c>
      <c r="D907" s="312" t="s">
        <v>1521</v>
      </c>
      <c r="E907" s="313" t="s">
        <v>1507</v>
      </c>
      <c r="F907" s="311" t="s">
        <v>4305</v>
      </c>
      <c r="G907" s="311" t="s">
        <v>13131</v>
      </c>
      <c r="H907" s="311" t="s">
        <v>19447</v>
      </c>
      <c r="I907" s="311" t="s">
        <v>4883</v>
      </c>
      <c r="J907" s="311" t="s">
        <v>5108</v>
      </c>
      <c r="K907" s="300">
        <v>906</v>
      </c>
    </row>
    <row r="908" spans="1:11" ht="36" customHeight="1">
      <c r="A908" s="519" t="s">
        <v>4046</v>
      </c>
      <c r="B908" s="312" t="s">
        <v>1501</v>
      </c>
      <c r="C908" s="312" t="s">
        <v>3082</v>
      </c>
      <c r="D908" s="312" t="s">
        <v>1503</v>
      </c>
      <c r="E908" s="313" t="s">
        <v>1512</v>
      </c>
      <c r="F908" s="311" t="s">
        <v>4092</v>
      </c>
      <c r="G908" s="311" t="s">
        <v>19448</v>
      </c>
      <c r="H908" s="311" t="s">
        <v>19448</v>
      </c>
      <c r="I908" s="311" t="s">
        <v>4883</v>
      </c>
      <c r="J908" s="311" t="s">
        <v>5108</v>
      </c>
      <c r="K908" s="300">
        <v>907</v>
      </c>
    </row>
    <row r="909" spans="1:11" ht="24" customHeight="1">
      <c r="A909" s="314">
        <v>100725</v>
      </c>
      <c r="B909" s="312" t="s">
        <v>367</v>
      </c>
      <c r="C909" s="312" t="s">
        <v>2580</v>
      </c>
      <c r="D909" s="312" t="s">
        <v>1557</v>
      </c>
      <c r="E909" s="313" t="s">
        <v>78</v>
      </c>
      <c r="F909" s="311" t="s">
        <v>5127</v>
      </c>
      <c r="G909" s="311" t="s">
        <v>16060</v>
      </c>
      <c r="H909" s="311" t="s">
        <v>19449</v>
      </c>
      <c r="I909" s="311" t="s">
        <v>4883</v>
      </c>
      <c r="J909" s="311" t="s">
        <v>5108</v>
      </c>
      <c r="K909" s="300">
        <v>908</v>
      </c>
    </row>
    <row r="910" spans="1:11" ht="24" customHeight="1">
      <c r="A910" s="519" t="s">
        <v>5773</v>
      </c>
      <c r="B910" s="312" t="s">
        <v>1501</v>
      </c>
      <c r="C910" s="312" t="s">
        <v>2717</v>
      </c>
      <c r="D910" s="312" t="s">
        <v>1503</v>
      </c>
      <c r="E910" s="313" t="s">
        <v>1704</v>
      </c>
      <c r="F910" s="311" t="s">
        <v>4092</v>
      </c>
      <c r="G910" s="311" t="s">
        <v>5158</v>
      </c>
      <c r="H910" s="311" t="s">
        <v>5158</v>
      </c>
      <c r="I910" s="311" t="s">
        <v>4883</v>
      </c>
      <c r="J910" s="311" t="s">
        <v>5112</v>
      </c>
      <c r="K910" s="300">
        <v>909</v>
      </c>
    </row>
    <row r="911" spans="1:11" ht="36" customHeight="1">
      <c r="A911" s="314">
        <v>95750</v>
      </c>
      <c r="B911" s="312" t="s">
        <v>367</v>
      </c>
      <c r="C911" s="312" t="s">
        <v>1985</v>
      </c>
      <c r="D911" s="312" t="s">
        <v>1677</v>
      </c>
      <c r="E911" s="313" t="s">
        <v>1616</v>
      </c>
      <c r="F911" s="311" t="s">
        <v>4880</v>
      </c>
      <c r="G911" s="311" t="s">
        <v>4923</v>
      </c>
      <c r="H911" s="311" t="s">
        <v>19450</v>
      </c>
      <c r="I911" s="311" t="s">
        <v>4883</v>
      </c>
      <c r="J911" s="311" t="s">
        <v>5112</v>
      </c>
      <c r="K911" s="300">
        <v>910</v>
      </c>
    </row>
    <row r="912" spans="1:11" ht="36" customHeight="1">
      <c r="A912" s="519" t="s">
        <v>3187</v>
      </c>
      <c r="B912" s="312" t="s">
        <v>1501</v>
      </c>
      <c r="C912" s="312" t="s">
        <v>1659</v>
      </c>
      <c r="D912" s="312" t="s">
        <v>1503</v>
      </c>
      <c r="E912" s="313" t="s">
        <v>1507</v>
      </c>
      <c r="F912" s="311" t="s">
        <v>4483</v>
      </c>
      <c r="G912" s="311" t="s">
        <v>19451</v>
      </c>
      <c r="H912" s="311" t="s">
        <v>19452</v>
      </c>
      <c r="I912" s="311" t="s">
        <v>4883</v>
      </c>
      <c r="J912" s="311" t="s">
        <v>5112</v>
      </c>
      <c r="K912" s="300">
        <v>911</v>
      </c>
    </row>
    <row r="913" spans="1:11" ht="24" customHeight="1">
      <c r="A913" s="519" t="s">
        <v>3903</v>
      </c>
      <c r="B913" s="312" t="s">
        <v>1501</v>
      </c>
      <c r="C913" s="312" t="s">
        <v>2628</v>
      </c>
      <c r="D913" s="312" t="s">
        <v>1537</v>
      </c>
      <c r="E913" s="313" t="s">
        <v>2184</v>
      </c>
      <c r="F913" s="311" t="s">
        <v>4130</v>
      </c>
      <c r="G913" s="311" t="s">
        <v>19453</v>
      </c>
      <c r="H913" s="311" t="s">
        <v>19454</v>
      </c>
      <c r="I913" s="311" t="s">
        <v>4883</v>
      </c>
      <c r="J913" s="311" t="s">
        <v>5112</v>
      </c>
      <c r="K913" s="300">
        <v>912</v>
      </c>
    </row>
    <row r="914" spans="1:11" ht="24" customHeight="1">
      <c r="A914" s="519" t="s">
        <v>5774</v>
      </c>
      <c r="B914" s="312" t="s">
        <v>1501</v>
      </c>
      <c r="C914" s="312" t="s">
        <v>2653</v>
      </c>
      <c r="D914" s="312" t="s">
        <v>1503</v>
      </c>
      <c r="E914" s="313" t="s">
        <v>1704</v>
      </c>
      <c r="F914" s="311" t="s">
        <v>4092</v>
      </c>
      <c r="G914" s="311" t="s">
        <v>5159</v>
      </c>
      <c r="H914" s="311" t="s">
        <v>5159</v>
      </c>
      <c r="I914" s="311" t="s">
        <v>4883</v>
      </c>
      <c r="J914" s="311" t="s">
        <v>5112</v>
      </c>
      <c r="K914" s="300">
        <v>913</v>
      </c>
    </row>
    <row r="915" spans="1:11" ht="24" customHeight="1">
      <c r="A915" s="519" t="s">
        <v>4009</v>
      </c>
      <c r="B915" s="312" t="s">
        <v>1501</v>
      </c>
      <c r="C915" s="312" t="s">
        <v>3024</v>
      </c>
      <c r="D915" s="312" t="s">
        <v>1503</v>
      </c>
      <c r="E915" s="313" t="s">
        <v>1507</v>
      </c>
      <c r="F915" s="311" t="s">
        <v>4659</v>
      </c>
      <c r="G915" s="311" t="s">
        <v>19455</v>
      </c>
      <c r="H915" s="311" t="s">
        <v>19456</v>
      </c>
      <c r="I915" s="311" t="s">
        <v>4883</v>
      </c>
      <c r="J915" s="311" t="s">
        <v>5116</v>
      </c>
      <c r="K915" s="300">
        <v>914</v>
      </c>
    </row>
    <row r="916" spans="1:11" ht="36" customHeight="1">
      <c r="A916" s="519" t="s">
        <v>3456</v>
      </c>
      <c r="B916" s="312" t="s">
        <v>1501</v>
      </c>
      <c r="C916" s="312" t="s">
        <v>1977</v>
      </c>
      <c r="D916" s="312" t="s">
        <v>1503</v>
      </c>
      <c r="E916" s="313" t="s">
        <v>80</v>
      </c>
      <c r="F916" s="311" t="s">
        <v>4922</v>
      </c>
      <c r="G916" s="311" t="s">
        <v>19457</v>
      </c>
      <c r="H916" s="311" t="s">
        <v>19458</v>
      </c>
      <c r="I916" s="311" t="s">
        <v>4883</v>
      </c>
      <c r="J916" s="311" t="s">
        <v>5116</v>
      </c>
      <c r="K916" s="300">
        <v>915</v>
      </c>
    </row>
    <row r="917" spans="1:11" ht="36" customHeight="1">
      <c r="A917" s="519" t="s">
        <v>3347</v>
      </c>
      <c r="B917" s="312" t="s">
        <v>1501</v>
      </c>
      <c r="C917" s="312" t="s">
        <v>1830</v>
      </c>
      <c r="D917" s="312" t="s">
        <v>1503</v>
      </c>
      <c r="E917" s="313" t="s">
        <v>1512</v>
      </c>
      <c r="F917" s="311" t="s">
        <v>4106</v>
      </c>
      <c r="G917" s="311" t="s">
        <v>19459</v>
      </c>
      <c r="H917" s="311" t="s">
        <v>19460</v>
      </c>
      <c r="I917" s="311" t="s">
        <v>4883</v>
      </c>
      <c r="J917" s="311" t="s">
        <v>5116</v>
      </c>
      <c r="K917" s="300">
        <v>916</v>
      </c>
    </row>
    <row r="918" spans="1:11" ht="24" customHeight="1">
      <c r="A918" s="519" t="s">
        <v>3157</v>
      </c>
      <c r="B918" s="312" t="s">
        <v>1501</v>
      </c>
      <c r="C918" s="312" t="s">
        <v>1547</v>
      </c>
      <c r="D918" s="312" t="s">
        <v>1503</v>
      </c>
      <c r="E918" s="313" t="s">
        <v>1512</v>
      </c>
      <c r="F918" s="311" t="s">
        <v>4106</v>
      </c>
      <c r="G918" s="311" t="s">
        <v>19459</v>
      </c>
      <c r="H918" s="311" t="s">
        <v>19460</v>
      </c>
      <c r="I918" s="311" t="s">
        <v>4883</v>
      </c>
      <c r="J918" s="311" t="s">
        <v>5116</v>
      </c>
      <c r="K918" s="300">
        <v>917</v>
      </c>
    </row>
    <row r="919" spans="1:11" ht="24" customHeight="1">
      <c r="A919" s="519" t="s">
        <v>5775</v>
      </c>
      <c r="B919" s="312" t="s">
        <v>1501</v>
      </c>
      <c r="C919" s="312" t="s">
        <v>2768</v>
      </c>
      <c r="D919" s="312" t="s">
        <v>1503</v>
      </c>
      <c r="E919" s="313" t="s">
        <v>1704</v>
      </c>
      <c r="F919" s="311" t="s">
        <v>4092</v>
      </c>
      <c r="G919" s="311" t="s">
        <v>5162</v>
      </c>
      <c r="H919" s="311" t="s">
        <v>5162</v>
      </c>
      <c r="I919" s="311" t="s">
        <v>4883</v>
      </c>
      <c r="J919" s="311" t="s">
        <v>5119</v>
      </c>
      <c r="K919" s="300">
        <v>918</v>
      </c>
    </row>
    <row r="920" spans="1:11" ht="36" customHeight="1">
      <c r="A920" s="519" t="s">
        <v>5776</v>
      </c>
      <c r="B920" s="312" t="s">
        <v>1501</v>
      </c>
      <c r="C920" s="312" t="s">
        <v>2776</v>
      </c>
      <c r="D920" s="312" t="s">
        <v>1503</v>
      </c>
      <c r="E920" s="313" t="s">
        <v>1704</v>
      </c>
      <c r="F920" s="311" t="s">
        <v>4092</v>
      </c>
      <c r="G920" s="311" t="s">
        <v>5162</v>
      </c>
      <c r="H920" s="311" t="s">
        <v>5162</v>
      </c>
      <c r="I920" s="311" t="s">
        <v>4883</v>
      </c>
      <c r="J920" s="311" t="s">
        <v>5119</v>
      </c>
      <c r="K920" s="300">
        <v>919</v>
      </c>
    </row>
    <row r="921" spans="1:11" ht="36" customHeight="1">
      <c r="A921" s="519" t="s">
        <v>3923</v>
      </c>
      <c r="B921" s="312" t="s">
        <v>1501</v>
      </c>
      <c r="C921" s="312" t="s">
        <v>2877</v>
      </c>
      <c r="D921" s="312" t="s">
        <v>1503</v>
      </c>
      <c r="E921" s="313" t="s">
        <v>1512</v>
      </c>
      <c r="F921" s="311" t="s">
        <v>4106</v>
      </c>
      <c r="G921" s="311" t="s">
        <v>19461</v>
      </c>
      <c r="H921" s="311" t="s">
        <v>19462</v>
      </c>
      <c r="I921" s="311" t="s">
        <v>4883</v>
      </c>
      <c r="J921" s="311" t="s">
        <v>5119</v>
      </c>
      <c r="K921" s="300">
        <v>920</v>
      </c>
    </row>
    <row r="922" spans="1:11" ht="24" customHeight="1">
      <c r="A922" s="314">
        <v>102113</v>
      </c>
      <c r="B922" s="312" t="s">
        <v>367</v>
      </c>
      <c r="C922" s="312" t="s">
        <v>1656</v>
      </c>
      <c r="D922" s="312" t="s">
        <v>1521</v>
      </c>
      <c r="E922" s="313" t="s">
        <v>1507</v>
      </c>
      <c r="F922" s="311" t="s">
        <v>4130</v>
      </c>
      <c r="G922" s="311" t="s">
        <v>14977</v>
      </c>
      <c r="H922" s="311" t="s">
        <v>19463</v>
      </c>
      <c r="I922" s="311" t="s">
        <v>4883</v>
      </c>
      <c r="J922" s="311" t="s">
        <v>5119</v>
      </c>
      <c r="K922" s="300">
        <v>921</v>
      </c>
    </row>
    <row r="923" spans="1:11" ht="36" customHeight="1">
      <c r="A923" s="519" t="s">
        <v>3566</v>
      </c>
      <c r="B923" s="312" t="s">
        <v>1501</v>
      </c>
      <c r="C923" s="312" t="s">
        <v>2163</v>
      </c>
      <c r="D923" s="312" t="s">
        <v>1503</v>
      </c>
      <c r="E923" s="313" t="s">
        <v>80</v>
      </c>
      <c r="F923" s="311" t="s">
        <v>4444</v>
      </c>
      <c r="G923" s="311" t="s">
        <v>19464</v>
      </c>
      <c r="H923" s="311" t="s">
        <v>19465</v>
      </c>
      <c r="I923" s="311" t="s">
        <v>4883</v>
      </c>
      <c r="J923" s="311" t="s">
        <v>5119</v>
      </c>
      <c r="K923" s="300">
        <v>922</v>
      </c>
    </row>
    <row r="924" spans="1:11" ht="36" customHeight="1">
      <c r="A924" s="314">
        <v>99059</v>
      </c>
      <c r="B924" s="312" t="s">
        <v>367</v>
      </c>
      <c r="C924" s="312" t="s">
        <v>2407</v>
      </c>
      <c r="D924" s="312" t="s">
        <v>1529</v>
      </c>
      <c r="E924" s="313" t="s">
        <v>1616</v>
      </c>
      <c r="F924" s="311" t="s">
        <v>5133</v>
      </c>
      <c r="G924" s="311" t="s">
        <v>20993</v>
      </c>
      <c r="H924" s="311" t="s">
        <v>20994</v>
      </c>
      <c r="I924" s="311" t="s">
        <v>4883</v>
      </c>
      <c r="J924" s="311" t="s">
        <v>5124</v>
      </c>
      <c r="K924" s="300">
        <v>923</v>
      </c>
    </row>
    <row r="925" spans="1:11" ht="24" customHeight="1">
      <c r="A925" s="519" t="s">
        <v>3739</v>
      </c>
      <c r="B925" s="312" t="s">
        <v>1501</v>
      </c>
      <c r="C925" s="312" t="s">
        <v>2386</v>
      </c>
      <c r="D925" s="312" t="s">
        <v>1503</v>
      </c>
      <c r="E925" s="313" t="s">
        <v>1507</v>
      </c>
      <c r="F925" s="311" t="s">
        <v>4483</v>
      </c>
      <c r="G925" s="311" t="s">
        <v>19466</v>
      </c>
      <c r="H925" s="311" t="s">
        <v>19467</v>
      </c>
      <c r="I925" s="311" t="s">
        <v>4883</v>
      </c>
      <c r="J925" s="311" t="s">
        <v>5124</v>
      </c>
      <c r="K925" s="300">
        <v>924</v>
      </c>
    </row>
    <row r="926" spans="1:11" ht="84" customHeight="1">
      <c r="A926" s="314">
        <v>94338</v>
      </c>
      <c r="B926" s="312" t="s">
        <v>367</v>
      </c>
      <c r="C926" s="312" t="s">
        <v>1633</v>
      </c>
      <c r="D926" s="312" t="s">
        <v>1629</v>
      </c>
      <c r="E926" s="313" t="s">
        <v>75</v>
      </c>
      <c r="F926" s="311" t="s">
        <v>5141</v>
      </c>
      <c r="G926" s="311" t="s">
        <v>15353</v>
      </c>
      <c r="H926" s="311" t="s">
        <v>19468</v>
      </c>
      <c r="I926" s="311" t="s">
        <v>4883</v>
      </c>
      <c r="J926" s="311" t="s">
        <v>5124</v>
      </c>
      <c r="K926" s="300">
        <v>925</v>
      </c>
    </row>
    <row r="927" spans="1:11" ht="48" customHeight="1">
      <c r="A927" s="314">
        <v>89356</v>
      </c>
      <c r="B927" s="312" t="s">
        <v>367</v>
      </c>
      <c r="C927" s="312" t="s">
        <v>3106</v>
      </c>
      <c r="D927" s="312" t="s">
        <v>1521</v>
      </c>
      <c r="E927" s="313" t="s">
        <v>1616</v>
      </c>
      <c r="F927" s="311" t="s">
        <v>5135</v>
      </c>
      <c r="G927" s="311" t="s">
        <v>11937</v>
      </c>
      <c r="H927" s="311" t="s">
        <v>19469</v>
      </c>
      <c r="I927" s="311" t="s">
        <v>4883</v>
      </c>
      <c r="J927" s="311" t="s">
        <v>5124</v>
      </c>
      <c r="K927" s="300">
        <v>926</v>
      </c>
    </row>
    <row r="928" spans="1:11" ht="48" customHeight="1">
      <c r="A928" s="314">
        <v>101570</v>
      </c>
      <c r="B928" s="312" t="s">
        <v>367</v>
      </c>
      <c r="C928" s="312" t="s">
        <v>2060</v>
      </c>
      <c r="D928" s="312" t="s">
        <v>2057</v>
      </c>
      <c r="E928" s="313" t="s">
        <v>78</v>
      </c>
      <c r="F928" s="311" t="s">
        <v>5137</v>
      </c>
      <c r="G928" s="311" t="s">
        <v>9279</v>
      </c>
      <c r="H928" s="311" t="s">
        <v>19470</v>
      </c>
      <c r="I928" s="311" t="s">
        <v>4883</v>
      </c>
      <c r="J928" s="311" t="s">
        <v>5124</v>
      </c>
      <c r="K928" s="300">
        <v>927</v>
      </c>
    </row>
    <row r="929" spans="1:11" ht="24" customHeight="1">
      <c r="A929" s="314">
        <v>94331</v>
      </c>
      <c r="B929" s="312" t="s">
        <v>367</v>
      </c>
      <c r="C929" s="312" t="s">
        <v>1631</v>
      </c>
      <c r="D929" s="312" t="s">
        <v>1629</v>
      </c>
      <c r="E929" s="313" t="s">
        <v>75</v>
      </c>
      <c r="F929" s="311" t="s">
        <v>5142</v>
      </c>
      <c r="G929" s="311" t="s">
        <v>15348</v>
      </c>
      <c r="H929" s="311" t="s">
        <v>19471</v>
      </c>
      <c r="I929" s="311" t="s">
        <v>4883</v>
      </c>
      <c r="J929" s="311" t="s">
        <v>5126</v>
      </c>
      <c r="K929" s="300">
        <v>928</v>
      </c>
    </row>
    <row r="930" spans="1:11" ht="36" customHeight="1">
      <c r="A930" s="314">
        <v>93141</v>
      </c>
      <c r="B930" s="312" t="s">
        <v>367</v>
      </c>
      <c r="C930" s="312" t="s">
        <v>2615</v>
      </c>
      <c r="D930" s="312" t="s">
        <v>1677</v>
      </c>
      <c r="E930" s="313" t="s">
        <v>1507</v>
      </c>
      <c r="F930" s="311" t="s">
        <v>5139</v>
      </c>
      <c r="G930" s="311" t="s">
        <v>11692</v>
      </c>
      <c r="H930" s="311" t="s">
        <v>19472</v>
      </c>
      <c r="I930" s="311" t="s">
        <v>4883</v>
      </c>
      <c r="J930" s="311" t="s">
        <v>5126</v>
      </c>
      <c r="K930" s="300">
        <v>929</v>
      </c>
    </row>
    <row r="931" spans="1:11" ht="24" customHeight="1">
      <c r="A931" s="519" t="s">
        <v>3687</v>
      </c>
      <c r="B931" s="312" t="s">
        <v>1501</v>
      </c>
      <c r="C931" s="312" t="s">
        <v>2288</v>
      </c>
      <c r="D931" s="312" t="s">
        <v>1503</v>
      </c>
      <c r="E931" s="313" t="s">
        <v>1512</v>
      </c>
      <c r="F931" s="311" t="s">
        <v>4723</v>
      </c>
      <c r="G931" s="311" t="s">
        <v>11213</v>
      </c>
      <c r="H931" s="311" t="s">
        <v>19473</v>
      </c>
      <c r="I931" s="311" t="s">
        <v>4883</v>
      </c>
      <c r="J931" s="311" t="s">
        <v>5126</v>
      </c>
      <c r="K931" s="300">
        <v>930</v>
      </c>
    </row>
    <row r="932" spans="1:11" ht="24" customHeight="1">
      <c r="A932" s="519" t="s">
        <v>5777</v>
      </c>
      <c r="B932" s="312" t="s">
        <v>1501</v>
      </c>
      <c r="C932" s="312" t="s">
        <v>2821</v>
      </c>
      <c r="D932" s="312" t="s">
        <v>1503</v>
      </c>
      <c r="E932" s="313" t="s">
        <v>1704</v>
      </c>
      <c r="F932" s="311" t="s">
        <v>4092</v>
      </c>
      <c r="G932" s="311" t="s">
        <v>5173</v>
      </c>
      <c r="H932" s="311" t="s">
        <v>5173</v>
      </c>
      <c r="I932" s="311" t="s">
        <v>4883</v>
      </c>
      <c r="J932" s="311" t="s">
        <v>5126</v>
      </c>
      <c r="K932" s="300">
        <v>931</v>
      </c>
    </row>
    <row r="933" spans="1:11" ht="36" customHeight="1">
      <c r="A933" s="519" t="s">
        <v>5778</v>
      </c>
      <c r="B933" s="312" t="s">
        <v>1501</v>
      </c>
      <c r="C933" s="312" t="s">
        <v>1912</v>
      </c>
      <c r="D933" s="312" t="s">
        <v>1503</v>
      </c>
      <c r="E933" s="313" t="s">
        <v>1704</v>
      </c>
      <c r="F933" s="311" t="s">
        <v>4092</v>
      </c>
      <c r="G933" s="311" t="s">
        <v>5174</v>
      </c>
      <c r="H933" s="311" t="s">
        <v>5174</v>
      </c>
      <c r="I933" s="311" t="s">
        <v>4883</v>
      </c>
      <c r="J933" s="311" t="s">
        <v>5129</v>
      </c>
      <c r="K933" s="300">
        <v>932</v>
      </c>
    </row>
    <row r="934" spans="1:11" ht="24" customHeight="1">
      <c r="A934" s="519" t="s">
        <v>3188</v>
      </c>
      <c r="B934" s="312" t="s">
        <v>1501</v>
      </c>
      <c r="C934" s="312" t="s">
        <v>1659</v>
      </c>
      <c r="D934" s="312" t="s">
        <v>1503</v>
      </c>
      <c r="E934" s="313" t="s">
        <v>1507</v>
      </c>
      <c r="F934" s="311" t="s">
        <v>4483</v>
      </c>
      <c r="G934" s="311" t="s">
        <v>19474</v>
      </c>
      <c r="H934" s="311" t="s">
        <v>19475</v>
      </c>
      <c r="I934" s="311" t="s">
        <v>4883</v>
      </c>
      <c r="J934" s="311" t="s">
        <v>5129</v>
      </c>
      <c r="K934" s="300">
        <v>933</v>
      </c>
    </row>
    <row r="935" spans="1:11" ht="24" customHeight="1">
      <c r="A935" s="519" t="s">
        <v>20444</v>
      </c>
      <c r="B935" s="312" t="s">
        <v>1501</v>
      </c>
      <c r="C935" s="312" t="s">
        <v>19476</v>
      </c>
      <c r="D935" s="312" t="s">
        <v>1620</v>
      </c>
      <c r="E935" s="313" t="s">
        <v>18258</v>
      </c>
      <c r="F935" s="311" t="s">
        <v>19477</v>
      </c>
      <c r="G935" s="311" t="s">
        <v>13024</v>
      </c>
      <c r="H935" s="311" t="s">
        <v>19478</v>
      </c>
      <c r="I935" s="311" t="s">
        <v>4883</v>
      </c>
      <c r="J935" s="311" t="s">
        <v>5129</v>
      </c>
      <c r="K935" s="300">
        <v>934</v>
      </c>
    </row>
    <row r="936" spans="1:11" ht="24" customHeight="1">
      <c r="A936" s="519" t="s">
        <v>3577</v>
      </c>
      <c r="B936" s="312" t="s">
        <v>1501</v>
      </c>
      <c r="C936" s="312" t="s">
        <v>2174</v>
      </c>
      <c r="D936" s="312" t="s">
        <v>1503</v>
      </c>
      <c r="E936" s="313" t="s">
        <v>1507</v>
      </c>
      <c r="F936" s="311" t="s">
        <v>4106</v>
      </c>
      <c r="G936" s="311" t="s">
        <v>19479</v>
      </c>
      <c r="H936" s="311" t="s">
        <v>19480</v>
      </c>
      <c r="I936" s="311" t="s">
        <v>4883</v>
      </c>
      <c r="J936" s="311" t="s">
        <v>5129</v>
      </c>
      <c r="K936" s="300">
        <v>935</v>
      </c>
    </row>
    <row r="937" spans="1:11" ht="24" customHeight="1">
      <c r="A937" s="519" t="s">
        <v>5779</v>
      </c>
      <c r="B937" s="312" t="s">
        <v>1501</v>
      </c>
      <c r="C937" s="312" t="s">
        <v>2714</v>
      </c>
      <c r="D937" s="312" t="s">
        <v>1503</v>
      </c>
      <c r="E937" s="313" t="s">
        <v>1704</v>
      </c>
      <c r="F937" s="311" t="s">
        <v>4092</v>
      </c>
      <c r="G937" s="311" t="s">
        <v>5182</v>
      </c>
      <c r="H937" s="311" t="s">
        <v>5182</v>
      </c>
      <c r="I937" s="311" t="s">
        <v>4883</v>
      </c>
      <c r="J937" s="311" t="s">
        <v>5129</v>
      </c>
      <c r="K937" s="300">
        <v>936</v>
      </c>
    </row>
    <row r="938" spans="1:11" ht="24" customHeight="1">
      <c r="A938" s="519" t="s">
        <v>3244</v>
      </c>
      <c r="B938" s="312" t="s">
        <v>1501</v>
      </c>
      <c r="C938" s="312" t="s">
        <v>1706</v>
      </c>
      <c r="D938" s="312" t="s">
        <v>1503</v>
      </c>
      <c r="E938" s="313" t="s">
        <v>1512</v>
      </c>
      <c r="F938" s="311" t="s">
        <v>4106</v>
      </c>
      <c r="G938" s="311" t="s">
        <v>19481</v>
      </c>
      <c r="H938" s="311" t="s">
        <v>19482</v>
      </c>
      <c r="I938" s="311" t="s">
        <v>4883</v>
      </c>
      <c r="J938" s="311" t="s">
        <v>5131</v>
      </c>
      <c r="K938" s="300">
        <v>937</v>
      </c>
    </row>
    <row r="939" spans="1:11" ht="36" customHeight="1">
      <c r="A939" s="519" t="s">
        <v>4066</v>
      </c>
      <c r="B939" s="312" t="s">
        <v>1501</v>
      </c>
      <c r="C939" s="312" t="s">
        <v>3125</v>
      </c>
      <c r="D939" s="312" t="s">
        <v>1503</v>
      </c>
      <c r="E939" s="313" t="s">
        <v>1512</v>
      </c>
      <c r="F939" s="311" t="s">
        <v>4130</v>
      </c>
      <c r="G939" s="311" t="s">
        <v>19483</v>
      </c>
      <c r="H939" s="311" t="s">
        <v>19484</v>
      </c>
      <c r="I939" s="311" t="s">
        <v>4883</v>
      </c>
      <c r="J939" s="311" t="s">
        <v>5131</v>
      </c>
      <c r="K939" s="300">
        <v>938</v>
      </c>
    </row>
    <row r="940" spans="1:11" ht="24" customHeight="1">
      <c r="A940" s="314">
        <v>93143</v>
      </c>
      <c r="B940" s="312" t="s">
        <v>367</v>
      </c>
      <c r="C940" s="312" t="s">
        <v>2616</v>
      </c>
      <c r="D940" s="312" t="s">
        <v>1677</v>
      </c>
      <c r="E940" s="313" t="s">
        <v>1507</v>
      </c>
      <c r="F940" s="311" t="s">
        <v>5144</v>
      </c>
      <c r="G940" s="311" t="s">
        <v>11695</v>
      </c>
      <c r="H940" s="311" t="s">
        <v>19485</v>
      </c>
      <c r="I940" s="311" t="s">
        <v>4883</v>
      </c>
      <c r="J940" s="311" t="s">
        <v>5131</v>
      </c>
      <c r="K940" s="300">
        <v>939</v>
      </c>
    </row>
    <row r="941" spans="1:11" ht="48" customHeight="1">
      <c r="A941" s="519" t="s">
        <v>3878</v>
      </c>
      <c r="B941" s="312" t="s">
        <v>1501</v>
      </c>
      <c r="C941" s="312" t="s">
        <v>2602</v>
      </c>
      <c r="D941" s="312" t="s">
        <v>1503</v>
      </c>
      <c r="E941" s="313" t="s">
        <v>1512</v>
      </c>
      <c r="F941" s="311" t="s">
        <v>4483</v>
      </c>
      <c r="G941" s="311" t="s">
        <v>19486</v>
      </c>
      <c r="H941" s="311" t="s">
        <v>19487</v>
      </c>
      <c r="I941" s="311" t="s">
        <v>4883</v>
      </c>
      <c r="J941" s="311" t="s">
        <v>5131</v>
      </c>
      <c r="K941" s="300">
        <v>940</v>
      </c>
    </row>
    <row r="942" spans="1:11" ht="24" customHeight="1">
      <c r="A942" s="314">
        <v>92776</v>
      </c>
      <c r="B942" s="312" t="s">
        <v>367</v>
      </c>
      <c r="C942" s="312" t="s">
        <v>1601</v>
      </c>
      <c r="D942" s="312" t="s">
        <v>1560</v>
      </c>
      <c r="E942" s="313" t="s">
        <v>1561</v>
      </c>
      <c r="F942" s="311" t="s">
        <v>5147</v>
      </c>
      <c r="G942" s="311" t="s">
        <v>10240</v>
      </c>
      <c r="H942" s="311" t="s">
        <v>20995</v>
      </c>
      <c r="I942" s="311" t="s">
        <v>4883</v>
      </c>
      <c r="J942" s="311" t="s">
        <v>5131</v>
      </c>
      <c r="K942" s="300">
        <v>941</v>
      </c>
    </row>
    <row r="943" spans="1:11" ht="24" customHeight="1">
      <c r="A943" s="519" t="s">
        <v>5780</v>
      </c>
      <c r="B943" s="312" t="s">
        <v>1501</v>
      </c>
      <c r="C943" s="312" t="s">
        <v>2814</v>
      </c>
      <c r="D943" s="312" t="s">
        <v>1503</v>
      </c>
      <c r="E943" s="313" t="s">
        <v>1704</v>
      </c>
      <c r="F943" s="311" t="s">
        <v>4092</v>
      </c>
      <c r="G943" s="311" t="s">
        <v>5184</v>
      </c>
      <c r="H943" s="311" t="s">
        <v>5184</v>
      </c>
      <c r="I943" s="311" t="s">
        <v>4883</v>
      </c>
      <c r="J943" s="311" t="s">
        <v>5134</v>
      </c>
      <c r="K943" s="300">
        <v>942</v>
      </c>
    </row>
    <row r="944" spans="1:11" ht="24" customHeight="1">
      <c r="A944" s="519" t="s">
        <v>5781</v>
      </c>
      <c r="B944" s="312" t="s">
        <v>1501</v>
      </c>
      <c r="C944" s="312" t="s">
        <v>2799</v>
      </c>
      <c r="D944" s="312" t="s">
        <v>1503</v>
      </c>
      <c r="E944" s="313" t="s">
        <v>1704</v>
      </c>
      <c r="F944" s="311" t="s">
        <v>4092</v>
      </c>
      <c r="G944" s="311" t="s">
        <v>5184</v>
      </c>
      <c r="H944" s="311" t="s">
        <v>5184</v>
      </c>
      <c r="I944" s="311" t="s">
        <v>4883</v>
      </c>
      <c r="J944" s="311" t="s">
        <v>5134</v>
      </c>
      <c r="K944" s="300">
        <v>943</v>
      </c>
    </row>
    <row r="945" spans="1:11" ht="24" customHeight="1">
      <c r="A945" s="519" t="s">
        <v>5782</v>
      </c>
      <c r="B945" s="312" t="s">
        <v>1501</v>
      </c>
      <c r="C945" s="312" t="s">
        <v>2739</v>
      </c>
      <c r="D945" s="312" t="s">
        <v>1503</v>
      </c>
      <c r="E945" s="313" t="s">
        <v>1704</v>
      </c>
      <c r="F945" s="311" t="s">
        <v>4092</v>
      </c>
      <c r="G945" s="311" t="s">
        <v>5186</v>
      </c>
      <c r="H945" s="311" t="s">
        <v>5186</v>
      </c>
      <c r="I945" s="311" t="s">
        <v>4883</v>
      </c>
      <c r="J945" s="311" t="s">
        <v>5134</v>
      </c>
      <c r="K945" s="300">
        <v>944</v>
      </c>
    </row>
    <row r="946" spans="1:11" ht="24" customHeight="1">
      <c r="A946" s="519" t="s">
        <v>5783</v>
      </c>
      <c r="B946" s="312" t="s">
        <v>1501</v>
      </c>
      <c r="C946" s="312" t="s">
        <v>2767</v>
      </c>
      <c r="D946" s="312" t="s">
        <v>1503</v>
      </c>
      <c r="E946" s="313" t="s">
        <v>1704</v>
      </c>
      <c r="F946" s="311" t="s">
        <v>4092</v>
      </c>
      <c r="G946" s="311" t="s">
        <v>5187</v>
      </c>
      <c r="H946" s="311" t="s">
        <v>5187</v>
      </c>
      <c r="I946" s="311" t="s">
        <v>4883</v>
      </c>
      <c r="J946" s="311" t="s">
        <v>5134</v>
      </c>
      <c r="K946" s="300">
        <v>945</v>
      </c>
    </row>
    <row r="947" spans="1:11" ht="48" customHeight="1">
      <c r="A947" s="314">
        <v>96528</v>
      </c>
      <c r="B947" s="312" t="s">
        <v>367</v>
      </c>
      <c r="C947" s="312" t="s">
        <v>2106</v>
      </c>
      <c r="D947" s="312" t="s">
        <v>1629</v>
      </c>
      <c r="E947" s="313" t="s">
        <v>78</v>
      </c>
      <c r="F947" s="311" t="s">
        <v>5154</v>
      </c>
      <c r="G947" s="311" t="s">
        <v>15044</v>
      </c>
      <c r="H947" s="311" t="s">
        <v>19488</v>
      </c>
      <c r="I947" s="311" t="s">
        <v>4883</v>
      </c>
      <c r="J947" s="311" t="s">
        <v>5134</v>
      </c>
      <c r="K947" s="300">
        <v>946</v>
      </c>
    </row>
    <row r="948" spans="1:11" ht="24" customHeight="1">
      <c r="A948" s="314">
        <v>96541</v>
      </c>
      <c r="B948" s="312" t="s">
        <v>367</v>
      </c>
      <c r="C948" s="312" t="s">
        <v>2109</v>
      </c>
      <c r="D948" s="312" t="s">
        <v>1560</v>
      </c>
      <c r="E948" s="313" t="s">
        <v>78</v>
      </c>
      <c r="F948" s="311" t="s">
        <v>5153</v>
      </c>
      <c r="G948" s="311" t="s">
        <v>10024</v>
      </c>
      <c r="H948" s="311" t="s">
        <v>19489</v>
      </c>
      <c r="I948" s="311" t="s">
        <v>4883</v>
      </c>
      <c r="J948" s="311" t="s">
        <v>5140</v>
      </c>
      <c r="K948" s="300">
        <v>947</v>
      </c>
    </row>
    <row r="949" spans="1:11" ht="24" customHeight="1">
      <c r="A949" s="520" t="s">
        <v>5784</v>
      </c>
      <c r="B949" s="277" t="s">
        <v>1501</v>
      </c>
      <c r="C949" s="277" t="s">
        <v>2815</v>
      </c>
      <c r="D949" s="277" t="s">
        <v>1503</v>
      </c>
      <c r="E949" s="278" t="s">
        <v>1704</v>
      </c>
      <c r="F949" s="276" t="s">
        <v>4092</v>
      </c>
      <c r="G949" s="276" t="s">
        <v>5192</v>
      </c>
      <c r="H949" s="276" t="s">
        <v>5192</v>
      </c>
      <c r="I949" s="276" t="s">
        <v>4883</v>
      </c>
      <c r="J949" s="276" t="s">
        <v>5140</v>
      </c>
      <c r="K949" s="300">
        <v>948</v>
      </c>
    </row>
    <row r="950" spans="1:11" ht="24" customHeight="1">
      <c r="A950" s="314">
        <v>74116</v>
      </c>
      <c r="B950" s="312" t="s">
        <v>1508</v>
      </c>
      <c r="C950" s="312" t="s">
        <v>19490</v>
      </c>
      <c r="D950" s="312" t="s">
        <v>1533</v>
      </c>
      <c r="E950" s="313" t="s">
        <v>1507</v>
      </c>
      <c r="F950" s="311" t="s">
        <v>4922</v>
      </c>
      <c r="G950" s="311" t="s">
        <v>19491</v>
      </c>
      <c r="H950" s="311" t="s">
        <v>19492</v>
      </c>
      <c r="I950" s="311" t="s">
        <v>4883</v>
      </c>
      <c r="J950" s="311" t="s">
        <v>5140</v>
      </c>
      <c r="K950" s="300">
        <v>949</v>
      </c>
    </row>
    <row r="951" spans="1:11" ht="24" customHeight="1">
      <c r="A951" s="519" t="s">
        <v>3734</v>
      </c>
      <c r="B951" s="312" t="s">
        <v>1501</v>
      </c>
      <c r="C951" s="312" t="s">
        <v>2384</v>
      </c>
      <c r="D951" s="312" t="s">
        <v>1503</v>
      </c>
      <c r="E951" s="313" t="s">
        <v>80</v>
      </c>
      <c r="F951" s="311" t="s">
        <v>5161</v>
      </c>
      <c r="G951" s="311" t="s">
        <v>6926</v>
      </c>
      <c r="H951" s="311" t="s">
        <v>19493</v>
      </c>
      <c r="I951" s="311" t="s">
        <v>4883</v>
      </c>
      <c r="J951" s="311" t="s">
        <v>5140</v>
      </c>
      <c r="K951" s="300">
        <v>950</v>
      </c>
    </row>
    <row r="952" spans="1:11" ht="72" customHeight="1">
      <c r="A952" s="519" t="s">
        <v>3928</v>
      </c>
      <c r="B952" s="312" t="s">
        <v>1501</v>
      </c>
      <c r="C952" s="312" t="s">
        <v>2892</v>
      </c>
      <c r="D952" s="312" t="s">
        <v>1503</v>
      </c>
      <c r="E952" s="313" t="s">
        <v>1512</v>
      </c>
      <c r="F952" s="311" t="s">
        <v>4092</v>
      </c>
      <c r="G952" s="311" t="s">
        <v>19494</v>
      </c>
      <c r="H952" s="311" t="s">
        <v>19494</v>
      </c>
      <c r="I952" s="311" t="s">
        <v>4883</v>
      </c>
      <c r="J952" s="311" t="s">
        <v>5140</v>
      </c>
      <c r="K952" s="300">
        <v>951</v>
      </c>
    </row>
    <row r="953" spans="1:11" ht="24" customHeight="1">
      <c r="A953" s="519" t="s">
        <v>3802</v>
      </c>
      <c r="B953" s="312" t="s">
        <v>1501</v>
      </c>
      <c r="C953" s="312" t="s">
        <v>2500</v>
      </c>
      <c r="D953" s="312" t="s">
        <v>1503</v>
      </c>
      <c r="E953" s="313" t="s">
        <v>1507</v>
      </c>
      <c r="F953" s="311" t="s">
        <v>4377</v>
      </c>
      <c r="G953" s="311" t="s">
        <v>19495</v>
      </c>
      <c r="H953" s="311" t="s">
        <v>19496</v>
      </c>
      <c r="I953" s="311" t="s">
        <v>4883</v>
      </c>
      <c r="J953" s="311" t="s">
        <v>5145</v>
      </c>
      <c r="K953" s="300">
        <v>952</v>
      </c>
    </row>
    <row r="954" spans="1:11" ht="36" customHeight="1">
      <c r="A954" s="519" t="s">
        <v>3856</v>
      </c>
      <c r="B954" s="312" t="s">
        <v>1501</v>
      </c>
      <c r="C954" s="312" t="s">
        <v>2567</v>
      </c>
      <c r="D954" s="312" t="s">
        <v>1503</v>
      </c>
      <c r="E954" s="313" t="s">
        <v>1512</v>
      </c>
      <c r="F954" s="311" t="s">
        <v>5165</v>
      </c>
      <c r="G954" s="311" t="s">
        <v>7010</v>
      </c>
      <c r="H954" s="311" t="s">
        <v>19497</v>
      </c>
      <c r="I954" s="311" t="s">
        <v>4883</v>
      </c>
      <c r="J954" s="311" t="s">
        <v>5145</v>
      </c>
      <c r="K954" s="300">
        <v>953</v>
      </c>
    </row>
    <row r="955" spans="1:11" ht="36" customHeight="1">
      <c r="A955" s="519" t="s">
        <v>3497</v>
      </c>
      <c r="B955" s="312" t="s">
        <v>1501</v>
      </c>
      <c r="C955" s="312" t="s">
        <v>2064</v>
      </c>
      <c r="D955" s="312" t="s">
        <v>1503</v>
      </c>
      <c r="E955" s="313" t="s">
        <v>1512</v>
      </c>
      <c r="F955" s="311" t="s">
        <v>5168</v>
      </c>
      <c r="G955" s="311" t="s">
        <v>19498</v>
      </c>
      <c r="H955" s="311" t="s">
        <v>19499</v>
      </c>
      <c r="I955" s="311" t="s">
        <v>4883</v>
      </c>
      <c r="J955" s="311" t="s">
        <v>5145</v>
      </c>
      <c r="K955" s="300">
        <v>954</v>
      </c>
    </row>
    <row r="956" spans="1:11" ht="24" customHeight="1">
      <c r="A956" s="519" t="s">
        <v>3158</v>
      </c>
      <c r="B956" s="312" t="s">
        <v>1501</v>
      </c>
      <c r="C956" s="312" t="s">
        <v>1547</v>
      </c>
      <c r="D956" s="312" t="s">
        <v>1503</v>
      </c>
      <c r="E956" s="313" t="s">
        <v>1512</v>
      </c>
      <c r="F956" s="311" t="s">
        <v>4106</v>
      </c>
      <c r="G956" s="311" t="s">
        <v>19500</v>
      </c>
      <c r="H956" s="311" t="s">
        <v>19501</v>
      </c>
      <c r="I956" s="311" t="s">
        <v>4883</v>
      </c>
      <c r="J956" s="311" t="s">
        <v>5145</v>
      </c>
      <c r="K956" s="300">
        <v>955</v>
      </c>
    </row>
    <row r="957" spans="1:11" ht="24" customHeight="1">
      <c r="A957" s="314">
        <v>91306</v>
      </c>
      <c r="B957" s="312" t="s">
        <v>367</v>
      </c>
      <c r="C957" s="312" t="s">
        <v>2115</v>
      </c>
      <c r="D957" s="312" t="s">
        <v>2113</v>
      </c>
      <c r="E957" s="313" t="s">
        <v>1507</v>
      </c>
      <c r="F957" s="311" t="s">
        <v>4572</v>
      </c>
      <c r="G957" s="311" t="s">
        <v>9365</v>
      </c>
      <c r="H957" s="311" t="s">
        <v>19502</v>
      </c>
      <c r="I957" s="311" t="s">
        <v>4883</v>
      </c>
      <c r="J957" s="311" t="s">
        <v>5145</v>
      </c>
      <c r="K957" s="300">
        <v>956</v>
      </c>
    </row>
    <row r="958" spans="1:11" ht="72" customHeight="1">
      <c r="A958" s="519" t="s">
        <v>3383</v>
      </c>
      <c r="B958" s="312" t="s">
        <v>1501</v>
      </c>
      <c r="C958" s="312" t="s">
        <v>1900</v>
      </c>
      <c r="D958" s="312" t="s">
        <v>1503</v>
      </c>
      <c r="E958" s="313" t="s">
        <v>1512</v>
      </c>
      <c r="F958" s="311" t="s">
        <v>4092</v>
      </c>
      <c r="G958" s="311" t="s">
        <v>19503</v>
      </c>
      <c r="H958" s="311" t="s">
        <v>19503</v>
      </c>
      <c r="I958" s="311" t="s">
        <v>4883</v>
      </c>
      <c r="J958" s="311" t="s">
        <v>5145</v>
      </c>
      <c r="K958" s="300">
        <v>957</v>
      </c>
    </row>
    <row r="959" spans="1:11" ht="36" customHeight="1">
      <c r="A959" s="519" t="s">
        <v>3772</v>
      </c>
      <c r="B959" s="312" t="s">
        <v>1501</v>
      </c>
      <c r="C959" s="312" t="s">
        <v>2463</v>
      </c>
      <c r="D959" s="312" t="s">
        <v>1503</v>
      </c>
      <c r="E959" s="313" t="s">
        <v>1512</v>
      </c>
      <c r="F959" s="311" t="s">
        <v>5160</v>
      </c>
      <c r="G959" s="311" t="s">
        <v>5308</v>
      </c>
      <c r="H959" s="311" t="s">
        <v>19504</v>
      </c>
      <c r="I959" s="311" t="s">
        <v>4883</v>
      </c>
      <c r="J959" s="311" t="s">
        <v>5149</v>
      </c>
      <c r="K959" s="300">
        <v>958</v>
      </c>
    </row>
    <row r="960" spans="1:11" ht="36" customHeight="1">
      <c r="A960" s="314">
        <v>101909</v>
      </c>
      <c r="B960" s="312" t="s">
        <v>367</v>
      </c>
      <c r="C960" s="312" t="s">
        <v>2097</v>
      </c>
      <c r="D960" s="312" t="s">
        <v>2098</v>
      </c>
      <c r="E960" s="313" t="s">
        <v>1507</v>
      </c>
      <c r="F960" s="311" t="s">
        <v>4836</v>
      </c>
      <c r="G960" s="311" t="s">
        <v>11741</v>
      </c>
      <c r="H960" s="311" t="s">
        <v>19505</v>
      </c>
      <c r="I960" s="311" t="s">
        <v>4883</v>
      </c>
      <c r="J960" s="311" t="s">
        <v>5149</v>
      </c>
      <c r="K960" s="300">
        <v>959</v>
      </c>
    </row>
    <row r="961" spans="1:11" ht="36" customHeight="1">
      <c r="A961" s="519" t="s">
        <v>5785</v>
      </c>
      <c r="B961" s="312" t="s">
        <v>1501</v>
      </c>
      <c r="C961" s="312" t="s">
        <v>2682</v>
      </c>
      <c r="D961" s="312" t="s">
        <v>1503</v>
      </c>
      <c r="E961" s="313" t="s">
        <v>1704</v>
      </c>
      <c r="F961" s="311" t="s">
        <v>4092</v>
      </c>
      <c r="G961" s="311" t="s">
        <v>5206</v>
      </c>
      <c r="H961" s="311" t="s">
        <v>5206</v>
      </c>
      <c r="I961" s="311" t="s">
        <v>4883</v>
      </c>
      <c r="J961" s="311" t="s">
        <v>5149</v>
      </c>
      <c r="K961" s="300">
        <v>960</v>
      </c>
    </row>
    <row r="962" spans="1:11" ht="36" customHeight="1">
      <c r="A962" s="519" t="s">
        <v>3272</v>
      </c>
      <c r="B962" s="312" t="s">
        <v>1501</v>
      </c>
      <c r="C962" s="312" t="s">
        <v>1741</v>
      </c>
      <c r="D962" s="312" t="s">
        <v>1503</v>
      </c>
      <c r="E962" s="313" t="s">
        <v>1512</v>
      </c>
      <c r="F962" s="311" t="s">
        <v>5175</v>
      </c>
      <c r="G962" s="311" t="s">
        <v>15959</v>
      </c>
      <c r="H962" s="311" t="s">
        <v>19506</v>
      </c>
      <c r="I962" s="311" t="s">
        <v>4883</v>
      </c>
      <c r="J962" s="311" t="s">
        <v>5149</v>
      </c>
      <c r="K962" s="300">
        <v>961</v>
      </c>
    </row>
    <row r="963" spans="1:11" ht="24" customHeight="1">
      <c r="A963" s="314">
        <v>190464</v>
      </c>
      <c r="B963" s="312" t="s">
        <v>1508</v>
      </c>
      <c r="C963" s="312" t="s">
        <v>2068</v>
      </c>
      <c r="D963" s="312" t="s">
        <v>19507</v>
      </c>
      <c r="E963" s="313" t="s">
        <v>78</v>
      </c>
      <c r="F963" s="311" t="s">
        <v>5183</v>
      </c>
      <c r="G963" s="311" t="s">
        <v>19508</v>
      </c>
      <c r="H963" s="311" t="s">
        <v>19509</v>
      </c>
      <c r="I963" s="311" t="s">
        <v>4883</v>
      </c>
      <c r="J963" s="311" t="s">
        <v>5149</v>
      </c>
      <c r="K963" s="300">
        <v>962</v>
      </c>
    </row>
    <row r="964" spans="1:11" ht="24" customHeight="1">
      <c r="A964" s="314">
        <v>103336</v>
      </c>
      <c r="B964" s="312" t="s">
        <v>367</v>
      </c>
      <c r="C964" s="312" t="s">
        <v>1546</v>
      </c>
      <c r="D964" s="312" t="s">
        <v>1541</v>
      </c>
      <c r="E964" s="313" t="s">
        <v>78</v>
      </c>
      <c r="F964" s="311" t="s">
        <v>4936</v>
      </c>
      <c r="G964" s="311" t="s">
        <v>15521</v>
      </c>
      <c r="H964" s="311" t="s">
        <v>19510</v>
      </c>
      <c r="I964" s="311" t="s">
        <v>4883</v>
      </c>
      <c r="J964" s="311" t="s">
        <v>5155</v>
      </c>
      <c r="K964" s="300">
        <v>963</v>
      </c>
    </row>
    <row r="965" spans="1:11" ht="24" customHeight="1">
      <c r="A965" s="519" t="s">
        <v>3343</v>
      </c>
      <c r="B965" s="312" t="s">
        <v>1501</v>
      </c>
      <c r="C965" s="312" t="s">
        <v>1827</v>
      </c>
      <c r="D965" s="312" t="s">
        <v>1503</v>
      </c>
      <c r="E965" s="313" t="s">
        <v>1504</v>
      </c>
      <c r="F965" s="311" t="s">
        <v>5177</v>
      </c>
      <c r="G965" s="311" t="s">
        <v>15767</v>
      </c>
      <c r="H965" s="311" t="s">
        <v>19511</v>
      </c>
      <c r="I965" s="311" t="s">
        <v>4883</v>
      </c>
      <c r="J965" s="311" t="s">
        <v>5155</v>
      </c>
      <c r="K965" s="300">
        <v>964</v>
      </c>
    </row>
    <row r="966" spans="1:11" ht="132" customHeight="1">
      <c r="A966" s="519" t="s">
        <v>3361</v>
      </c>
      <c r="B966" s="312" t="s">
        <v>1501</v>
      </c>
      <c r="C966" s="312" t="s">
        <v>1874</v>
      </c>
      <c r="D966" s="312" t="s">
        <v>1503</v>
      </c>
      <c r="E966" s="313" t="s">
        <v>1512</v>
      </c>
      <c r="F966" s="311" t="s">
        <v>4092</v>
      </c>
      <c r="G966" s="311" t="s">
        <v>19512</v>
      </c>
      <c r="H966" s="311" t="s">
        <v>19512</v>
      </c>
      <c r="I966" s="311" t="s">
        <v>4883</v>
      </c>
      <c r="J966" s="311" t="s">
        <v>5155</v>
      </c>
      <c r="K966" s="300">
        <v>965</v>
      </c>
    </row>
    <row r="967" spans="1:11" ht="48" customHeight="1">
      <c r="A967" s="314">
        <v>95787</v>
      </c>
      <c r="B967" s="312" t="s">
        <v>367</v>
      </c>
      <c r="C967" s="312" t="s">
        <v>1798</v>
      </c>
      <c r="D967" s="312" t="s">
        <v>1677</v>
      </c>
      <c r="E967" s="313" t="s">
        <v>1507</v>
      </c>
      <c r="F967" s="311" t="s">
        <v>5170</v>
      </c>
      <c r="G967" s="311" t="s">
        <v>10966</v>
      </c>
      <c r="H967" s="311" t="s">
        <v>19513</v>
      </c>
      <c r="I967" s="311" t="s">
        <v>4883</v>
      </c>
      <c r="J967" s="311" t="s">
        <v>5155</v>
      </c>
      <c r="K967" s="300">
        <v>966</v>
      </c>
    </row>
    <row r="968" spans="1:11" ht="24" customHeight="1">
      <c r="A968" s="519" t="s">
        <v>3209</v>
      </c>
      <c r="B968" s="312" t="s">
        <v>1501</v>
      </c>
      <c r="C968" s="312" t="s">
        <v>1675</v>
      </c>
      <c r="D968" s="312" t="s">
        <v>1503</v>
      </c>
      <c r="E968" s="313" t="s">
        <v>80</v>
      </c>
      <c r="F968" s="311" t="s">
        <v>5164</v>
      </c>
      <c r="G968" s="311" t="s">
        <v>19514</v>
      </c>
      <c r="H968" s="311" t="s">
        <v>19515</v>
      </c>
      <c r="I968" s="311" t="s">
        <v>4883</v>
      </c>
      <c r="J968" s="311" t="s">
        <v>5155</v>
      </c>
      <c r="K968" s="300">
        <v>967</v>
      </c>
    </row>
    <row r="969" spans="1:11" ht="24" customHeight="1">
      <c r="A969" s="519" t="s">
        <v>5786</v>
      </c>
      <c r="B969" s="312" t="s">
        <v>1501</v>
      </c>
      <c r="C969" s="312" t="s">
        <v>2791</v>
      </c>
      <c r="D969" s="312" t="s">
        <v>1503</v>
      </c>
      <c r="E969" s="313" t="s">
        <v>1704</v>
      </c>
      <c r="F969" s="311" t="s">
        <v>4092</v>
      </c>
      <c r="G969" s="311" t="s">
        <v>5210</v>
      </c>
      <c r="H969" s="311" t="s">
        <v>5210</v>
      </c>
      <c r="I969" s="311" t="s">
        <v>4883</v>
      </c>
      <c r="J969" s="311" t="s">
        <v>5155</v>
      </c>
      <c r="K969" s="300">
        <v>968</v>
      </c>
    </row>
    <row r="970" spans="1:11" ht="96" customHeight="1">
      <c r="A970" s="314">
        <v>89591</v>
      </c>
      <c r="B970" s="312" t="s">
        <v>367</v>
      </c>
      <c r="C970" s="312" t="s">
        <v>2313</v>
      </c>
      <c r="D970" s="312" t="s">
        <v>1521</v>
      </c>
      <c r="E970" s="313" t="s">
        <v>1507</v>
      </c>
      <c r="F970" s="311" t="s">
        <v>4922</v>
      </c>
      <c r="G970" s="311" t="s">
        <v>12612</v>
      </c>
      <c r="H970" s="311" t="s">
        <v>19516</v>
      </c>
      <c r="I970" s="311" t="s">
        <v>4883</v>
      </c>
      <c r="J970" s="311" t="s">
        <v>4648</v>
      </c>
      <c r="K970" s="300">
        <v>969</v>
      </c>
    </row>
    <row r="971" spans="1:11" ht="36" customHeight="1">
      <c r="A971" s="314">
        <v>4915667</v>
      </c>
      <c r="B971" s="312" t="s">
        <v>1530</v>
      </c>
      <c r="C971" s="312" t="s">
        <v>2921</v>
      </c>
      <c r="D971" s="312" t="s">
        <v>382</v>
      </c>
      <c r="E971" s="313" t="s">
        <v>75</v>
      </c>
      <c r="F971" s="311" t="s">
        <v>5193</v>
      </c>
      <c r="G971" s="311" t="s">
        <v>19517</v>
      </c>
      <c r="H971" s="311" t="s">
        <v>19518</v>
      </c>
      <c r="I971" s="311" t="s">
        <v>4883</v>
      </c>
      <c r="J971" s="311" t="s">
        <v>4648</v>
      </c>
      <c r="K971" s="300">
        <v>970</v>
      </c>
    </row>
    <row r="972" spans="1:11" ht="24" customHeight="1">
      <c r="A972" s="519" t="s">
        <v>20445</v>
      </c>
      <c r="B972" s="312" t="s">
        <v>1501</v>
      </c>
      <c r="C972" s="312" t="s">
        <v>19519</v>
      </c>
      <c r="D972" s="312" t="s">
        <v>1620</v>
      </c>
      <c r="E972" s="313" t="s">
        <v>18258</v>
      </c>
      <c r="F972" s="311" t="s">
        <v>19520</v>
      </c>
      <c r="G972" s="311" t="s">
        <v>17130</v>
      </c>
      <c r="H972" s="311" t="s">
        <v>19521</v>
      </c>
      <c r="I972" s="311" t="s">
        <v>4883</v>
      </c>
      <c r="J972" s="311" t="s">
        <v>4648</v>
      </c>
      <c r="K972" s="300">
        <v>971</v>
      </c>
    </row>
    <row r="973" spans="1:11" ht="24" customHeight="1">
      <c r="A973" s="519" t="s">
        <v>5787</v>
      </c>
      <c r="B973" s="312" t="s">
        <v>1501</v>
      </c>
      <c r="C973" s="312" t="s">
        <v>2649</v>
      </c>
      <c r="D973" s="312" t="s">
        <v>1503</v>
      </c>
      <c r="E973" s="313" t="s">
        <v>1704</v>
      </c>
      <c r="F973" s="311" t="s">
        <v>4092</v>
      </c>
      <c r="G973" s="311" t="s">
        <v>5212</v>
      </c>
      <c r="H973" s="311" t="s">
        <v>5212</v>
      </c>
      <c r="I973" s="311" t="s">
        <v>4883</v>
      </c>
      <c r="J973" s="311" t="s">
        <v>4648</v>
      </c>
      <c r="K973" s="300">
        <v>972</v>
      </c>
    </row>
    <row r="974" spans="1:11" ht="36" customHeight="1">
      <c r="A974" s="519" t="s">
        <v>5788</v>
      </c>
      <c r="B974" s="312" t="s">
        <v>1501</v>
      </c>
      <c r="C974" s="312" t="s">
        <v>2806</v>
      </c>
      <c r="D974" s="312" t="s">
        <v>1503</v>
      </c>
      <c r="E974" s="313" t="s">
        <v>1704</v>
      </c>
      <c r="F974" s="311" t="s">
        <v>4092</v>
      </c>
      <c r="G974" s="311" t="s">
        <v>5213</v>
      </c>
      <c r="H974" s="311" t="s">
        <v>5213</v>
      </c>
      <c r="I974" s="311" t="s">
        <v>4883</v>
      </c>
      <c r="J974" s="311" t="s">
        <v>4648</v>
      </c>
      <c r="K974" s="300">
        <v>973</v>
      </c>
    </row>
    <row r="975" spans="1:11" ht="48" customHeight="1">
      <c r="A975" s="519" t="s">
        <v>5789</v>
      </c>
      <c r="B975" s="312" t="s">
        <v>1501</v>
      </c>
      <c r="C975" s="312" t="s">
        <v>2818</v>
      </c>
      <c r="D975" s="312" t="s">
        <v>1503</v>
      </c>
      <c r="E975" s="313" t="s">
        <v>1704</v>
      </c>
      <c r="F975" s="311" t="s">
        <v>4092</v>
      </c>
      <c r="G975" s="311" t="s">
        <v>5213</v>
      </c>
      <c r="H975" s="311" t="s">
        <v>5213</v>
      </c>
      <c r="I975" s="311" t="s">
        <v>4883</v>
      </c>
      <c r="J975" s="311" t="s">
        <v>4648</v>
      </c>
      <c r="K975" s="300">
        <v>974</v>
      </c>
    </row>
    <row r="976" spans="1:11" ht="24" customHeight="1">
      <c r="A976" s="519" t="s">
        <v>5790</v>
      </c>
      <c r="B976" s="312" t="s">
        <v>1501</v>
      </c>
      <c r="C976" s="312" t="s">
        <v>2809</v>
      </c>
      <c r="D976" s="312" t="s">
        <v>1503</v>
      </c>
      <c r="E976" s="313" t="s">
        <v>1704</v>
      </c>
      <c r="F976" s="311" t="s">
        <v>4092</v>
      </c>
      <c r="G976" s="311" t="s">
        <v>5213</v>
      </c>
      <c r="H976" s="311" t="s">
        <v>5213</v>
      </c>
      <c r="I976" s="311" t="s">
        <v>4883</v>
      </c>
      <c r="J976" s="311" t="s">
        <v>5157</v>
      </c>
      <c r="K976" s="300">
        <v>975</v>
      </c>
    </row>
    <row r="977" spans="1:11" ht="36" customHeight="1">
      <c r="A977" s="519" t="s">
        <v>3492</v>
      </c>
      <c r="B977" s="312" t="s">
        <v>1501</v>
      </c>
      <c r="C977" s="312" t="s">
        <v>2032</v>
      </c>
      <c r="D977" s="312" t="s">
        <v>1503</v>
      </c>
      <c r="E977" s="313" t="s">
        <v>1512</v>
      </c>
      <c r="F977" s="311" t="s">
        <v>5180</v>
      </c>
      <c r="G977" s="311" t="s">
        <v>5621</v>
      </c>
      <c r="H977" s="311" t="s">
        <v>19522</v>
      </c>
      <c r="I977" s="311" t="s">
        <v>4883</v>
      </c>
      <c r="J977" s="311" t="s">
        <v>5157</v>
      </c>
      <c r="K977" s="300">
        <v>976</v>
      </c>
    </row>
    <row r="978" spans="1:11" ht="36" customHeight="1">
      <c r="A978" s="519" t="s">
        <v>3277</v>
      </c>
      <c r="B978" s="312" t="s">
        <v>1501</v>
      </c>
      <c r="C978" s="312" t="s">
        <v>1746</v>
      </c>
      <c r="D978" s="312" t="s">
        <v>1503</v>
      </c>
      <c r="E978" s="313" t="s">
        <v>381</v>
      </c>
      <c r="F978" s="311" t="s">
        <v>4504</v>
      </c>
      <c r="G978" s="311" t="s">
        <v>4268</v>
      </c>
      <c r="H978" s="311" t="s">
        <v>19523</v>
      </c>
      <c r="I978" s="311" t="s">
        <v>4883</v>
      </c>
      <c r="J978" s="311" t="s">
        <v>5157</v>
      </c>
      <c r="K978" s="300">
        <v>977</v>
      </c>
    </row>
    <row r="979" spans="1:11" ht="48" customHeight="1">
      <c r="A979" s="519" t="s">
        <v>3469</v>
      </c>
      <c r="B979" s="312" t="s">
        <v>1501</v>
      </c>
      <c r="C979" s="312" t="s">
        <v>1994</v>
      </c>
      <c r="D979" s="312" t="s">
        <v>1503</v>
      </c>
      <c r="E979" s="313" t="s">
        <v>80</v>
      </c>
      <c r="F979" s="311" t="s">
        <v>5100</v>
      </c>
      <c r="G979" s="311" t="s">
        <v>18849</v>
      </c>
      <c r="H979" s="311" t="s">
        <v>19524</v>
      </c>
      <c r="I979" s="311" t="s">
        <v>4883</v>
      </c>
      <c r="J979" s="311" t="s">
        <v>5157</v>
      </c>
      <c r="K979" s="300">
        <v>978</v>
      </c>
    </row>
    <row r="980" spans="1:11" ht="48" customHeight="1">
      <c r="A980" s="519" t="s">
        <v>5791</v>
      </c>
      <c r="B980" s="312" t="s">
        <v>1501</v>
      </c>
      <c r="C980" s="312" t="s">
        <v>2833</v>
      </c>
      <c r="D980" s="312" t="s">
        <v>1503</v>
      </c>
      <c r="E980" s="313" t="s">
        <v>1704</v>
      </c>
      <c r="F980" s="311" t="s">
        <v>4092</v>
      </c>
      <c r="G980" s="311" t="s">
        <v>5215</v>
      </c>
      <c r="H980" s="311" t="s">
        <v>5215</v>
      </c>
      <c r="I980" s="311" t="s">
        <v>4883</v>
      </c>
      <c r="J980" s="311" t="s">
        <v>5157</v>
      </c>
      <c r="K980" s="300">
        <v>979</v>
      </c>
    </row>
    <row r="981" spans="1:11" ht="24" customHeight="1">
      <c r="A981" s="519" t="s">
        <v>3162</v>
      </c>
      <c r="B981" s="312" t="s">
        <v>1501</v>
      </c>
      <c r="C981" s="312" t="s">
        <v>1551</v>
      </c>
      <c r="D981" s="312" t="s">
        <v>1503</v>
      </c>
      <c r="E981" s="313" t="s">
        <v>1512</v>
      </c>
      <c r="F981" s="311" t="s">
        <v>4106</v>
      </c>
      <c r="G981" s="311" t="s">
        <v>19525</v>
      </c>
      <c r="H981" s="311" t="s">
        <v>19526</v>
      </c>
      <c r="I981" s="311" t="s">
        <v>4883</v>
      </c>
      <c r="J981" s="311" t="s">
        <v>5163</v>
      </c>
      <c r="K981" s="300">
        <v>980</v>
      </c>
    </row>
    <row r="982" spans="1:11" ht="24" customHeight="1">
      <c r="A982" s="519" t="s">
        <v>20446</v>
      </c>
      <c r="B982" s="312" t="s">
        <v>1501</v>
      </c>
      <c r="C982" s="312" t="s">
        <v>19527</v>
      </c>
      <c r="D982" s="312" t="s">
        <v>1620</v>
      </c>
      <c r="E982" s="313" t="s">
        <v>18258</v>
      </c>
      <c r="F982" s="311" t="s">
        <v>19528</v>
      </c>
      <c r="G982" s="311" t="s">
        <v>13024</v>
      </c>
      <c r="H982" s="311" t="s">
        <v>19529</v>
      </c>
      <c r="I982" s="311" t="s">
        <v>4883</v>
      </c>
      <c r="J982" s="311" t="s">
        <v>5163</v>
      </c>
      <c r="K982" s="300">
        <v>981</v>
      </c>
    </row>
    <row r="983" spans="1:11" ht="36" customHeight="1">
      <c r="A983" s="519" t="s">
        <v>3978</v>
      </c>
      <c r="B983" s="312" t="s">
        <v>1501</v>
      </c>
      <c r="C983" s="312" t="s">
        <v>2973</v>
      </c>
      <c r="D983" s="312" t="s">
        <v>1503</v>
      </c>
      <c r="E983" s="313" t="s">
        <v>1512</v>
      </c>
      <c r="F983" s="311" t="s">
        <v>5128</v>
      </c>
      <c r="G983" s="311" t="s">
        <v>19530</v>
      </c>
      <c r="H983" s="311" t="s">
        <v>19531</v>
      </c>
      <c r="I983" s="311" t="s">
        <v>4883</v>
      </c>
      <c r="J983" s="311" t="s">
        <v>5163</v>
      </c>
      <c r="K983" s="300">
        <v>982</v>
      </c>
    </row>
    <row r="984" spans="1:11" ht="48" customHeight="1">
      <c r="A984" s="519" t="s">
        <v>3735</v>
      </c>
      <c r="B984" s="312" t="s">
        <v>1501</v>
      </c>
      <c r="C984" s="312" t="s">
        <v>2384</v>
      </c>
      <c r="D984" s="312" t="s">
        <v>1503</v>
      </c>
      <c r="E984" s="313" t="s">
        <v>80</v>
      </c>
      <c r="F984" s="311" t="s">
        <v>5161</v>
      </c>
      <c r="G984" s="311" t="s">
        <v>5627</v>
      </c>
      <c r="H984" s="311" t="s">
        <v>19532</v>
      </c>
      <c r="I984" s="311" t="s">
        <v>4883</v>
      </c>
      <c r="J984" s="311" t="s">
        <v>5163</v>
      </c>
      <c r="K984" s="300">
        <v>983</v>
      </c>
    </row>
    <row r="985" spans="1:11" ht="48" customHeight="1">
      <c r="A985" s="519" t="s">
        <v>5792</v>
      </c>
      <c r="B985" s="312" t="s">
        <v>1501</v>
      </c>
      <c r="C985" s="312" t="s">
        <v>2668</v>
      </c>
      <c r="D985" s="312" t="s">
        <v>1503</v>
      </c>
      <c r="E985" s="313" t="s">
        <v>1704</v>
      </c>
      <c r="F985" s="311" t="s">
        <v>4092</v>
      </c>
      <c r="G985" s="311" t="s">
        <v>5219</v>
      </c>
      <c r="H985" s="311" t="s">
        <v>5219</v>
      </c>
      <c r="I985" s="311" t="s">
        <v>4883</v>
      </c>
      <c r="J985" s="311" t="s">
        <v>5163</v>
      </c>
      <c r="K985" s="300">
        <v>984</v>
      </c>
    </row>
    <row r="986" spans="1:11" ht="36" customHeight="1">
      <c r="A986" s="519" t="s">
        <v>4048</v>
      </c>
      <c r="B986" s="312" t="s">
        <v>1501</v>
      </c>
      <c r="C986" s="312" t="s">
        <v>3084</v>
      </c>
      <c r="D986" s="312" t="s">
        <v>1503</v>
      </c>
      <c r="E986" s="313" t="s">
        <v>1512</v>
      </c>
      <c r="F986" s="311" t="s">
        <v>4092</v>
      </c>
      <c r="G986" s="311" t="s">
        <v>19533</v>
      </c>
      <c r="H986" s="311" t="s">
        <v>19533</v>
      </c>
      <c r="I986" s="311" t="s">
        <v>4883</v>
      </c>
      <c r="J986" s="311" t="s">
        <v>5163</v>
      </c>
      <c r="K986" s="300">
        <v>985</v>
      </c>
    </row>
    <row r="987" spans="1:11" ht="36" customHeight="1">
      <c r="A987" s="519" t="s">
        <v>5793</v>
      </c>
      <c r="B987" s="312" t="s">
        <v>1501</v>
      </c>
      <c r="C987" s="312" t="s">
        <v>2690</v>
      </c>
      <c r="D987" s="312" t="s">
        <v>1503</v>
      </c>
      <c r="E987" s="313" t="s">
        <v>1704</v>
      </c>
      <c r="F987" s="311" t="s">
        <v>4092</v>
      </c>
      <c r="G987" s="311" t="s">
        <v>5221</v>
      </c>
      <c r="H987" s="311" t="s">
        <v>5221</v>
      </c>
      <c r="I987" s="311" t="s">
        <v>4883</v>
      </c>
      <c r="J987" s="311" t="s">
        <v>5169</v>
      </c>
      <c r="K987" s="300">
        <v>986</v>
      </c>
    </row>
    <row r="988" spans="1:11" ht="72" customHeight="1">
      <c r="A988" s="519" t="s">
        <v>5794</v>
      </c>
      <c r="B988" s="312" t="s">
        <v>1501</v>
      </c>
      <c r="C988" s="312" t="s">
        <v>2744</v>
      </c>
      <c r="D988" s="312" t="s">
        <v>1503</v>
      </c>
      <c r="E988" s="313" t="s">
        <v>1704</v>
      </c>
      <c r="F988" s="311" t="s">
        <v>4092</v>
      </c>
      <c r="G988" s="311" t="s">
        <v>5222</v>
      </c>
      <c r="H988" s="311" t="s">
        <v>5222</v>
      </c>
      <c r="I988" s="311" t="s">
        <v>4883</v>
      </c>
      <c r="J988" s="311" t="s">
        <v>5169</v>
      </c>
      <c r="K988" s="300">
        <v>987</v>
      </c>
    </row>
    <row r="989" spans="1:11" ht="24" customHeight="1">
      <c r="A989" s="519" t="s">
        <v>3902</v>
      </c>
      <c r="B989" s="312" t="s">
        <v>1501</v>
      </c>
      <c r="C989" s="312" t="s">
        <v>2627</v>
      </c>
      <c r="D989" s="312" t="s">
        <v>1537</v>
      </c>
      <c r="E989" s="313" t="s">
        <v>2184</v>
      </c>
      <c r="F989" s="311" t="s">
        <v>4130</v>
      </c>
      <c r="G989" s="311" t="s">
        <v>19534</v>
      </c>
      <c r="H989" s="311" t="s">
        <v>19535</v>
      </c>
      <c r="I989" s="311" t="s">
        <v>4883</v>
      </c>
      <c r="J989" s="311" t="s">
        <v>5169</v>
      </c>
      <c r="K989" s="300">
        <v>988</v>
      </c>
    </row>
    <row r="990" spans="1:11" ht="36" customHeight="1">
      <c r="A990" s="314">
        <v>98463</v>
      </c>
      <c r="B990" s="312" t="s">
        <v>367</v>
      </c>
      <c r="C990" s="312" t="s">
        <v>2952</v>
      </c>
      <c r="D990" s="312" t="s">
        <v>1677</v>
      </c>
      <c r="E990" s="313" t="s">
        <v>1507</v>
      </c>
      <c r="F990" s="311" t="s">
        <v>5188</v>
      </c>
      <c r="G990" s="311" t="s">
        <v>11726</v>
      </c>
      <c r="H990" s="311" t="s">
        <v>19536</v>
      </c>
      <c r="I990" s="311" t="s">
        <v>4883</v>
      </c>
      <c r="J990" s="311" t="s">
        <v>5169</v>
      </c>
      <c r="K990" s="300">
        <v>989</v>
      </c>
    </row>
    <row r="991" spans="1:11" ht="24" customHeight="1">
      <c r="A991" s="519" t="s">
        <v>3375</v>
      </c>
      <c r="B991" s="312" t="s">
        <v>1501</v>
      </c>
      <c r="C991" s="312" t="s">
        <v>1885</v>
      </c>
      <c r="D991" s="312" t="s">
        <v>1503</v>
      </c>
      <c r="E991" s="313" t="s">
        <v>1512</v>
      </c>
      <c r="F991" s="311" t="s">
        <v>4452</v>
      </c>
      <c r="G991" s="311" t="s">
        <v>19537</v>
      </c>
      <c r="H991" s="311" t="s">
        <v>19538</v>
      </c>
      <c r="I991" s="311" t="s">
        <v>4883</v>
      </c>
      <c r="J991" s="311" t="s">
        <v>5169</v>
      </c>
      <c r="K991" s="300">
        <v>990</v>
      </c>
    </row>
    <row r="992" spans="1:11" ht="24" customHeight="1">
      <c r="A992" s="519" t="s">
        <v>3530</v>
      </c>
      <c r="B992" s="312" t="s">
        <v>1501</v>
      </c>
      <c r="C992" s="312" t="s">
        <v>2129</v>
      </c>
      <c r="D992" s="312" t="s">
        <v>1503</v>
      </c>
      <c r="E992" s="313" t="s">
        <v>1504</v>
      </c>
      <c r="F992" s="311" t="s">
        <v>5198</v>
      </c>
      <c r="G992" s="311" t="s">
        <v>19539</v>
      </c>
      <c r="H992" s="311" t="s">
        <v>19540</v>
      </c>
      <c r="I992" s="311" t="s">
        <v>4883</v>
      </c>
      <c r="J992" s="311" t="s">
        <v>5169</v>
      </c>
      <c r="K992" s="300">
        <v>991</v>
      </c>
    </row>
    <row r="993" spans="1:11" ht="24" customHeight="1">
      <c r="A993" s="314">
        <v>54047</v>
      </c>
      <c r="B993" s="312" t="s">
        <v>1508</v>
      </c>
      <c r="C993" s="312" t="s">
        <v>2880</v>
      </c>
      <c r="D993" s="312" t="s">
        <v>19541</v>
      </c>
      <c r="E993" s="313" t="s">
        <v>1507</v>
      </c>
      <c r="F993" s="311" t="s">
        <v>5189</v>
      </c>
      <c r="G993" s="311" t="s">
        <v>19542</v>
      </c>
      <c r="H993" s="311" t="s">
        <v>19543</v>
      </c>
      <c r="I993" s="311" t="s">
        <v>4883</v>
      </c>
      <c r="J993" s="311" t="s">
        <v>5172</v>
      </c>
      <c r="K993" s="300">
        <v>992</v>
      </c>
    </row>
    <row r="994" spans="1:11" ht="24" customHeight="1">
      <c r="A994" s="519" t="s">
        <v>5795</v>
      </c>
      <c r="B994" s="312" t="s">
        <v>1501</v>
      </c>
      <c r="C994" s="312" t="s">
        <v>2664</v>
      </c>
      <c r="D994" s="312" t="s">
        <v>1503</v>
      </c>
      <c r="E994" s="313" t="s">
        <v>1704</v>
      </c>
      <c r="F994" s="311" t="s">
        <v>4092</v>
      </c>
      <c r="G994" s="311" t="s">
        <v>5226</v>
      </c>
      <c r="H994" s="311" t="s">
        <v>5226</v>
      </c>
      <c r="I994" s="311" t="s">
        <v>4883</v>
      </c>
      <c r="J994" s="311" t="s">
        <v>5172</v>
      </c>
      <c r="K994" s="300">
        <v>993</v>
      </c>
    </row>
    <row r="995" spans="1:11" ht="24" customHeight="1">
      <c r="A995" s="314">
        <v>2003934</v>
      </c>
      <c r="B995" s="312" t="s">
        <v>1530</v>
      </c>
      <c r="C995" s="312" t="s">
        <v>3094</v>
      </c>
      <c r="D995" s="312" t="s">
        <v>382</v>
      </c>
      <c r="E995" s="313" t="s">
        <v>80</v>
      </c>
      <c r="F995" s="311" t="s">
        <v>5196</v>
      </c>
      <c r="G995" s="311" t="s">
        <v>13800</v>
      </c>
      <c r="H995" s="311" t="s">
        <v>19544</v>
      </c>
      <c r="I995" s="311" t="s">
        <v>4883</v>
      </c>
      <c r="J995" s="311" t="s">
        <v>5172</v>
      </c>
      <c r="K995" s="300">
        <v>994</v>
      </c>
    </row>
    <row r="996" spans="1:11" ht="36" customHeight="1">
      <c r="A996" s="519" t="s">
        <v>3173</v>
      </c>
      <c r="B996" s="312" t="s">
        <v>1501</v>
      </c>
      <c r="C996" s="312" t="s">
        <v>1636</v>
      </c>
      <c r="D996" s="312" t="s">
        <v>1503</v>
      </c>
      <c r="E996" s="313" t="s">
        <v>1512</v>
      </c>
      <c r="F996" s="311" t="s">
        <v>4130</v>
      </c>
      <c r="G996" s="311" t="s">
        <v>19545</v>
      </c>
      <c r="H996" s="311" t="s">
        <v>19546</v>
      </c>
      <c r="I996" s="311" t="s">
        <v>4883</v>
      </c>
      <c r="J996" s="311" t="s">
        <v>5172</v>
      </c>
      <c r="K996" s="300">
        <v>995</v>
      </c>
    </row>
    <row r="997" spans="1:11" ht="36" customHeight="1">
      <c r="A997" s="519" t="s">
        <v>3970</v>
      </c>
      <c r="B997" s="312" t="s">
        <v>1501</v>
      </c>
      <c r="C997" s="312" t="s">
        <v>2963</v>
      </c>
      <c r="D997" s="312" t="s">
        <v>1503</v>
      </c>
      <c r="E997" s="313" t="s">
        <v>1504</v>
      </c>
      <c r="F997" s="311" t="s">
        <v>5190</v>
      </c>
      <c r="G997" s="311" t="s">
        <v>10244</v>
      </c>
      <c r="H997" s="311" t="s">
        <v>19547</v>
      </c>
      <c r="I997" s="311" t="s">
        <v>4883</v>
      </c>
      <c r="J997" s="311" t="s">
        <v>5172</v>
      </c>
      <c r="K997" s="300">
        <v>996</v>
      </c>
    </row>
    <row r="998" spans="1:11" ht="36" customHeight="1">
      <c r="A998" s="519" t="s">
        <v>3702</v>
      </c>
      <c r="B998" s="312" t="s">
        <v>1501</v>
      </c>
      <c r="C998" s="312" t="s">
        <v>2309</v>
      </c>
      <c r="D998" s="312" t="s">
        <v>1503</v>
      </c>
      <c r="E998" s="313" t="s">
        <v>1512</v>
      </c>
      <c r="F998" s="311" t="s">
        <v>4483</v>
      </c>
      <c r="G998" s="311" t="s">
        <v>19548</v>
      </c>
      <c r="H998" s="311" t="s">
        <v>19549</v>
      </c>
      <c r="I998" s="311" t="s">
        <v>4883</v>
      </c>
      <c r="J998" s="311" t="s">
        <v>5172</v>
      </c>
      <c r="K998" s="300">
        <v>997</v>
      </c>
    </row>
    <row r="999" spans="1:11" ht="36" customHeight="1">
      <c r="A999" s="519" t="s">
        <v>3703</v>
      </c>
      <c r="B999" s="312" t="s">
        <v>1501</v>
      </c>
      <c r="C999" s="312" t="s">
        <v>2309</v>
      </c>
      <c r="D999" s="312" t="s">
        <v>1503</v>
      </c>
      <c r="E999" s="313" t="s">
        <v>1512</v>
      </c>
      <c r="F999" s="311" t="s">
        <v>4483</v>
      </c>
      <c r="G999" s="311" t="s">
        <v>19548</v>
      </c>
      <c r="H999" s="311" t="s">
        <v>19549</v>
      </c>
      <c r="I999" s="311" t="s">
        <v>4883</v>
      </c>
      <c r="J999" s="311" t="s">
        <v>5179</v>
      </c>
      <c r="K999" s="300">
        <v>998</v>
      </c>
    </row>
    <row r="1000" spans="1:11" ht="36" customHeight="1">
      <c r="A1000" s="314">
        <v>101929</v>
      </c>
      <c r="B1000" s="312" t="s">
        <v>367</v>
      </c>
      <c r="C1000" s="312" t="s">
        <v>2450</v>
      </c>
      <c r="D1000" s="312" t="s">
        <v>1521</v>
      </c>
      <c r="E1000" s="313" t="s">
        <v>1507</v>
      </c>
      <c r="F1000" s="311" t="s">
        <v>5201</v>
      </c>
      <c r="G1000" s="311" t="s">
        <v>12060</v>
      </c>
      <c r="H1000" s="311" t="s">
        <v>19550</v>
      </c>
      <c r="I1000" s="311" t="s">
        <v>4883</v>
      </c>
      <c r="J1000" s="311" t="s">
        <v>5179</v>
      </c>
      <c r="K1000" s="300">
        <v>999</v>
      </c>
    </row>
    <row r="1001" spans="1:11" ht="24" customHeight="1">
      <c r="A1001" s="519" t="s">
        <v>3164</v>
      </c>
      <c r="B1001" s="312" t="s">
        <v>1501</v>
      </c>
      <c r="C1001" s="312" t="s">
        <v>1552</v>
      </c>
      <c r="D1001" s="312" t="s">
        <v>1503</v>
      </c>
      <c r="E1001" s="313" t="s">
        <v>1512</v>
      </c>
      <c r="F1001" s="311" t="s">
        <v>4106</v>
      </c>
      <c r="G1001" s="311" t="s">
        <v>19551</v>
      </c>
      <c r="H1001" s="311" t="s">
        <v>19552</v>
      </c>
      <c r="I1001" s="311" t="s">
        <v>4883</v>
      </c>
      <c r="J1001" s="311" t="s">
        <v>5179</v>
      </c>
      <c r="K1001" s="300">
        <v>1000</v>
      </c>
    </row>
    <row r="1002" spans="1:11" ht="36" customHeight="1">
      <c r="A1002" s="519" t="s">
        <v>3656</v>
      </c>
      <c r="B1002" s="312" t="s">
        <v>1501</v>
      </c>
      <c r="C1002" s="312" t="s">
        <v>2251</v>
      </c>
      <c r="D1002" s="312" t="s">
        <v>1503</v>
      </c>
      <c r="E1002" s="313" t="s">
        <v>1507</v>
      </c>
      <c r="F1002" s="311" t="s">
        <v>4106</v>
      </c>
      <c r="G1002" s="311" t="s">
        <v>19553</v>
      </c>
      <c r="H1002" s="311" t="s">
        <v>19554</v>
      </c>
      <c r="I1002" s="311" t="s">
        <v>4883</v>
      </c>
      <c r="J1002" s="311" t="s">
        <v>5179</v>
      </c>
      <c r="K1002" s="300">
        <v>1001</v>
      </c>
    </row>
    <row r="1003" spans="1:11" ht="72" customHeight="1">
      <c r="A1003" s="519" t="s">
        <v>3680</v>
      </c>
      <c r="B1003" s="312" t="s">
        <v>1501</v>
      </c>
      <c r="C1003" s="312" t="s">
        <v>2278</v>
      </c>
      <c r="D1003" s="312" t="s">
        <v>1503</v>
      </c>
      <c r="E1003" s="313" t="s">
        <v>1512</v>
      </c>
      <c r="F1003" s="311" t="s">
        <v>5204</v>
      </c>
      <c r="G1003" s="311" t="s">
        <v>19555</v>
      </c>
      <c r="H1003" s="311" t="s">
        <v>19556</v>
      </c>
      <c r="I1003" s="311" t="s">
        <v>4883</v>
      </c>
      <c r="J1003" s="311" t="s">
        <v>5179</v>
      </c>
      <c r="K1003" s="300">
        <v>1002</v>
      </c>
    </row>
    <row r="1004" spans="1:11" ht="24" customHeight="1">
      <c r="A1004" s="314">
        <v>100759</v>
      </c>
      <c r="B1004" s="312" t="s">
        <v>367</v>
      </c>
      <c r="C1004" s="312" t="s">
        <v>2579</v>
      </c>
      <c r="D1004" s="312" t="s">
        <v>1557</v>
      </c>
      <c r="E1004" s="313" t="s">
        <v>78</v>
      </c>
      <c r="F1004" s="311" t="s">
        <v>5202</v>
      </c>
      <c r="G1004" s="311" t="s">
        <v>16106</v>
      </c>
      <c r="H1004" s="311" t="s">
        <v>19557</v>
      </c>
      <c r="I1004" s="311" t="s">
        <v>4883</v>
      </c>
      <c r="J1004" s="311" t="s">
        <v>5179</v>
      </c>
      <c r="K1004" s="300">
        <v>1003</v>
      </c>
    </row>
    <row r="1005" spans="1:11" ht="96" customHeight="1">
      <c r="A1005" s="519" t="s">
        <v>5796</v>
      </c>
      <c r="B1005" s="312" t="s">
        <v>1501</v>
      </c>
      <c r="C1005" s="312" t="s">
        <v>2675</v>
      </c>
      <c r="D1005" s="312" t="s">
        <v>1503</v>
      </c>
      <c r="E1005" s="313" t="s">
        <v>1704</v>
      </c>
      <c r="F1005" s="311" t="s">
        <v>4092</v>
      </c>
      <c r="G1005" s="311" t="s">
        <v>5231</v>
      </c>
      <c r="H1005" s="311" t="s">
        <v>5231</v>
      </c>
      <c r="I1005" s="311" t="s">
        <v>4883</v>
      </c>
      <c r="J1005" s="311" t="s">
        <v>5179</v>
      </c>
      <c r="K1005" s="300">
        <v>1004</v>
      </c>
    </row>
    <row r="1006" spans="1:11" ht="72" customHeight="1">
      <c r="A1006" s="519" t="s">
        <v>3757</v>
      </c>
      <c r="B1006" s="312" t="s">
        <v>1501</v>
      </c>
      <c r="C1006" s="312" t="s">
        <v>2425</v>
      </c>
      <c r="D1006" s="312" t="s">
        <v>1503</v>
      </c>
      <c r="E1006" s="313" t="s">
        <v>1507</v>
      </c>
      <c r="F1006" s="311" t="s">
        <v>4483</v>
      </c>
      <c r="G1006" s="311" t="s">
        <v>19558</v>
      </c>
      <c r="H1006" s="311" t="s">
        <v>19559</v>
      </c>
      <c r="I1006" s="311" t="s">
        <v>4883</v>
      </c>
      <c r="J1006" s="311" t="s">
        <v>5185</v>
      </c>
      <c r="K1006" s="300">
        <v>1005</v>
      </c>
    </row>
    <row r="1007" spans="1:11" ht="72" customHeight="1">
      <c r="A1007" s="519" t="s">
        <v>3590</v>
      </c>
      <c r="B1007" s="312" t="s">
        <v>1501</v>
      </c>
      <c r="C1007" s="312" t="s">
        <v>2188</v>
      </c>
      <c r="D1007" s="312" t="s">
        <v>1503</v>
      </c>
      <c r="E1007" s="313" t="s">
        <v>1512</v>
      </c>
      <c r="F1007" s="311" t="s">
        <v>4377</v>
      </c>
      <c r="G1007" s="311" t="s">
        <v>19560</v>
      </c>
      <c r="H1007" s="311" t="s">
        <v>19561</v>
      </c>
      <c r="I1007" s="311" t="s">
        <v>4883</v>
      </c>
      <c r="J1007" s="311" t="s">
        <v>5185</v>
      </c>
      <c r="K1007" s="300">
        <v>1006</v>
      </c>
    </row>
    <row r="1008" spans="1:11" ht="36" customHeight="1">
      <c r="A1008" s="519" t="s">
        <v>3459</v>
      </c>
      <c r="B1008" s="312" t="s">
        <v>1501</v>
      </c>
      <c r="C1008" s="312" t="s">
        <v>1978</v>
      </c>
      <c r="D1008" s="312" t="s">
        <v>1503</v>
      </c>
      <c r="E1008" s="313" t="s">
        <v>80</v>
      </c>
      <c r="F1008" s="311" t="s">
        <v>4778</v>
      </c>
      <c r="G1008" s="311" t="s">
        <v>5627</v>
      </c>
      <c r="H1008" s="311" t="s">
        <v>19562</v>
      </c>
      <c r="I1008" s="311" t="s">
        <v>4883</v>
      </c>
      <c r="J1008" s="311" t="s">
        <v>5185</v>
      </c>
      <c r="K1008" s="300">
        <v>1007</v>
      </c>
    </row>
    <row r="1009" spans="1:11" ht="24" customHeight="1">
      <c r="A1009" s="519" t="s">
        <v>3807</v>
      </c>
      <c r="B1009" s="312" t="s">
        <v>1501</v>
      </c>
      <c r="C1009" s="312" t="s">
        <v>2516</v>
      </c>
      <c r="D1009" s="312" t="s">
        <v>1503</v>
      </c>
      <c r="E1009" s="313" t="s">
        <v>80</v>
      </c>
      <c r="F1009" s="311" t="s">
        <v>5161</v>
      </c>
      <c r="G1009" s="311" t="s">
        <v>19563</v>
      </c>
      <c r="H1009" s="311" t="s">
        <v>19564</v>
      </c>
      <c r="I1009" s="311" t="s">
        <v>4883</v>
      </c>
      <c r="J1009" s="311" t="s">
        <v>5185</v>
      </c>
      <c r="K1009" s="300">
        <v>1008</v>
      </c>
    </row>
    <row r="1010" spans="1:11" ht="36" customHeight="1">
      <c r="A1010" s="519" t="s">
        <v>3284</v>
      </c>
      <c r="B1010" s="312" t="s">
        <v>1501</v>
      </c>
      <c r="C1010" s="312" t="s">
        <v>1763</v>
      </c>
      <c r="D1010" s="312" t="s">
        <v>1503</v>
      </c>
      <c r="E1010" s="313" t="s">
        <v>1512</v>
      </c>
      <c r="F1010" s="311" t="s">
        <v>5211</v>
      </c>
      <c r="G1010" s="311" t="s">
        <v>5599</v>
      </c>
      <c r="H1010" s="311" t="s">
        <v>19565</v>
      </c>
      <c r="I1010" s="311" t="s">
        <v>4883</v>
      </c>
      <c r="J1010" s="311" t="s">
        <v>5185</v>
      </c>
      <c r="K1010" s="300">
        <v>1009</v>
      </c>
    </row>
    <row r="1011" spans="1:11" ht="24" customHeight="1">
      <c r="A1011" s="519" t="s">
        <v>3219</v>
      </c>
      <c r="B1011" s="312" t="s">
        <v>1501</v>
      </c>
      <c r="C1011" s="312" t="s">
        <v>1692</v>
      </c>
      <c r="D1011" s="312" t="s">
        <v>1620</v>
      </c>
      <c r="E1011" s="313" t="s">
        <v>1616</v>
      </c>
      <c r="F1011" s="311" t="s">
        <v>4946</v>
      </c>
      <c r="G1011" s="311" t="s">
        <v>10257</v>
      </c>
      <c r="H1011" s="311" t="s">
        <v>19566</v>
      </c>
      <c r="I1011" s="311" t="s">
        <v>4883</v>
      </c>
      <c r="J1011" s="311" t="s">
        <v>5185</v>
      </c>
      <c r="K1011" s="300">
        <v>1010</v>
      </c>
    </row>
    <row r="1012" spans="1:11" ht="24" customHeight="1">
      <c r="A1012" s="314">
        <v>97169</v>
      </c>
      <c r="B1012" s="312" t="s">
        <v>367</v>
      </c>
      <c r="C1012" s="312" t="s">
        <v>1622</v>
      </c>
      <c r="D1012" s="312" t="s">
        <v>1620</v>
      </c>
      <c r="E1012" s="313" t="s">
        <v>1616</v>
      </c>
      <c r="F1012" s="311" t="s">
        <v>5207</v>
      </c>
      <c r="G1012" s="311" t="s">
        <v>5993</v>
      </c>
      <c r="H1012" s="311" t="s">
        <v>19567</v>
      </c>
      <c r="I1012" s="311" t="s">
        <v>4883</v>
      </c>
      <c r="J1012" s="311" t="s">
        <v>5191</v>
      </c>
      <c r="K1012" s="300">
        <v>1011</v>
      </c>
    </row>
    <row r="1013" spans="1:11" ht="48" customHeight="1">
      <c r="A1013" s="519" t="s">
        <v>4036</v>
      </c>
      <c r="B1013" s="312" t="s">
        <v>1501</v>
      </c>
      <c r="C1013" s="312" t="s">
        <v>3069</v>
      </c>
      <c r="D1013" s="312" t="s">
        <v>1503</v>
      </c>
      <c r="E1013" s="313" t="s">
        <v>1504</v>
      </c>
      <c r="F1013" s="311" t="s">
        <v>4092</v>
      </c>
      <c r="G1013" s="311" t="s">
        <v>19568</v>
      </c>
      <c r="H1013" s="311" t="s">
        <v>19568</v>
      </c>
      <c r="I1013" s="311" t="s">
        <v>4883</v>
      </c>
      <c r="J1013" s="311" t="s">
        <v>5191</v>
      </c>
      <c r="K1013" s="300">
        <v>1012</v>
      </c>
    </row>
    <row r="1014" spans="1:11" ht="36" customHeight="1">
      <c r="A1014" s="519" t="s">
        <v>3514</v>
      </c>
      <c r="B1014" s="312" t="s">
        <v>1501</v>
      </c>
      <c r="C1014" s="312" t="s">
        <v>2102</v>
      </c>
      <c r="D1014" s="312" t="s">
        <v>1503</v>
      </c>
      <c r="E1014" s="313" t="s">
        <v>1512</v>
      </c>
      <c r="F1014" s="311" t="s">
        <v>4106</v>
      </c>
      <c r="G1014" s="311" t="s">
        <v>19569</v>
      </c>
      <c r="H1014" s="311" t="s">
        <v>19570</v>
      </c>
      <c r="I1014" s="311" t="s">
        <v>4883</v>
      </c>
      <c r="J1014" s="311" t="s">
        <v>5191</v>
      </c>
      <c r="K1014" s="300">
        <v>1013</v>
      </c>
    </row>
    <row r="1015" spans="1:11" ht="48" customHeight="1">
      <c r="A1015" s="314">
        <v>93582</v>
      </c>
      <c r="B1015" s="312" t="s">
        <v>367</v>
      </c>
      <c r="C1015" s="312" t="s">
        <v>2086</v>
      </c>
      <c r="D1015" s="312" t="s">
        <v>1738</v>
      </c>
      <c r="E1015" s="313" t="s">
        <v>78</v>
      </c>
      <c r="F1015" s="311" t="s">
        <v>4437</v>
      </c>
      <c r="G1015" s="311" t="s">
        <v>20996</v>
      </c>
      <c r="H1015" s="311" t="s">
        <v>20997</v>
      </c>
      <c r="I1015" s="311" t="s">
        <v>4883</v>
      </c>
      <c r="J1015" s="311" t="s">
        <v>5191</v>
      </c>
      <c r="K1015" s="300">
        <v>1014</v>
      </c>
    </row>
    <row r="1016" spans="1:11" ht="48" customHeight="1">
      <c r="A1016" s="519" t="s">
        <v>4019</v>
      </c>
      <c r="B1016" s="312" t="s">
        <v>1501</v>
      </c>
      <c r="C1016" s="312" t="s">
        <v>3035</v>
      </c>
      <c r="D1016" s="312" t="s">
        <v>1503</v>
      </c>
      <c r="E1016" s="313" t="s">
        <v>1512</v>
      </c>
      <c r="F1016" s="311" t="s">
        <v>4092</v>
      </c>
      <c r="G1016" s="311" t="s">
        <v>19571</v>
      </c>
      <c r="H1016" s="311" t="s">
        <v>19571</v>
      </c>
      <c r="I1016" s="311" t="s">
        <v>4883</v>
      </c>
      <c r="J1016" s="311" t="s">
        <v>5191</v>
      </c>
      <c r="K1016" s="300">
        <v>1015</v>
      </c>
    </row>
    <row r="1017" spans="1:11" ht="36" customHeight="1">
      <c r="A1017" s="519" t="s">
        <v>3669</v>
      </c>
      <c r="B1017" s="312" t="s">
        <v>1501</v>
      </c>
      <c r="C1017" s="312" t="s">
        <v>2264</v>
      </c>
      <c r="D1017" s="312" t="s">
        <v>1677</v>
      </c>
      <c r="E1017" s="313" t="s">
        <v>1512</v>
      </c>
      <c r="F1017" s="311" t="s">
        <v>4092</v>
      </c>
      <c r="G1017" s="311" t="s">
        <v>19572</v>
      </c>
      <c r="H1017" s="311" t="s">
        <v>19572</v>
      </c>
      <c r="I1017" s="311" t="s">
        <v>4883</v>
      </c>
      <c r="J1017" s="311" t="s">
        <v>5191</v>
      </c>
      <c r="K1017" s="300">
        <v>1016</v>
      </c>
    </row>
    <row r="1018" spans="1:11" ht="48" customHeight="1">
      <c r="A1018" s="519" t="s">
        <v>5797</v>
      </c>
      <c r="B1018" s="312" t="s">
        <v>1501</v>
      </c>
      <c r="C1018" s="312" t="s">
        <v>2726</v>
      </c>
      <c r="D1018" s="312" t="s">
        <v>1503</v>
      </c>
      <c r="E1018" s="313" t="s">
        <v>1704</v>
      </c>
      <c r="F1018" s="311" t="s">
        <v>4092</v>
      </c>
      <c r="G1018" s="311" t="s">
        <v>5238</v>
      </c>
      <c r="H1018" s="311" t="s">
        <v>5238</v>
      </c>
      <c r="I1018" s="311" t="s">
        <v>4883</v>
      </c>
      <c r="J1018" s="311" t="s">
        <v>5191</v>
      </c>
      <c r="K1018" s="300">
        <v>1017</v>
      </c>
    </row>
    <row r="1019" spans="1:11" ht="24" customHeight="1">
      <c r="A1019" s="314">
        <v>100863</v>
      </c>
      <c r="B1019" s="312" t="s">
        <v>367</v>
      </c>
      <c r="C1019" s="312" t="s">
        <v>1648</v>
      </c>
      <c r="D1019" s="312" t="s">
        <v>1521</v>
      </c>
      <c r="E1019" s="313" t="s">
        <v>1507</v>
      </c>
      <c r="F1019" s="311" t="s">
        <v>4659</v>
      </c>
      <c r="G1019" s="311" t="s">
        <v>14555</v>
      </c>
      <c r="H1019" s="311" t="s">
        <v>19573</v>
      </c>
      <c r="I1019" s="311" t="s">
        <v>4883</v>
      </c>
      <c r="J1019" s="311" t="s">
        <v>5195</v>
      </c>
      <c r="K1019" s="300">
        <v>1018</v>
      </c>
    </row>
    <row r="1020" spans="1:11" ht="24" customHeight="1">
      <c r="A1020" s="314">
        <v>95789</v>
      </c>
      <c r="B1020" s="312" t="s">
        <v>367</v>
      </c>
      <c r="C1020" s="312" t="s">
        <v>1799</v>
      </c>
      <c r="D1020" s="312" t="s">
        <v>1677</v>
      </c>
      <c r="E1020" s="313" t="s">
        <v>1507</v>
      </c>
      <c r="F1020" s="311" t="s">
        <v>5217</v>
      </c>
      <c r="G1020" s="311" t="s">
        <v>10967</v>
      </c>
      <c r="H1020" s="311" t="s">
        <v>19574</v>
      </c>
      <c r="I1020" s="311" t="s">
        <v>4883</v>
      </c>
      <c r="J1020" s="311" t="s">
        <v>5195</v>
      </c>
      <c r="K1020" s="300">
        <v>1019</v>
      </c>
    </row>
    <row r="1021" spans="1:11" ht="36" customHeight="1">
      <c r="A1021" s="519" t="s">
        <v>20447</v>
      </c>
      <c r="B1021" s="312" t="s">
        <v>1501</v>
      </c>
      <c r="C1021" s="312" t="s">
        <v>19575</v>
      </c>
      <c r="D1021" s="312" t="s">
        <v>1620</v>
      </c>
      <c r="E1021" s="313" t="s">
        <v>18258</v>
      </c>
      <c r="F1021" s="311" t="s">
        <v>19576</v>
      </c>
      <c r="G1021" s="311" t="s">
        <v>17130</v>
      </c>
      <c r="H1021" s="311" t="s">
        <v>19577</v>
      </c>
      <c r="I1021" s="311" t="s">
        <v>4883</v>
      </c>
      <c r="J1021" s="311" t="s">
        <v>5195</v>
      </c>
      <c r="K1021" s="300">
        <v>1020</v>
      </c>
    </row>
    <row r="1022" spans="1:11" ht="36" customHeight="1">
      <c r="A1022" s="314">
        <v>38463</v>
      </c>
      <c r="B1022" s="312" t="s">
        <v>1508</v>
      </c>
      <c r="C1022" s="312" t="s">
        <v>19578</v>
      </c>
      <c r="D1022" s="312" t="s">
        <v>1533</v>
      </c>
      <c r="E1022" s="313" t="s">
        <v>1507</v>
      </c>
      <c r="F1022" s="311" t="s">
        <v>5151</v>
      </c>
      <c r="G1022" s="311" t="s">
        <v>5606</v>
      </c>
      <c r="H1022" s="311" t="s">
        <v>19579</v>
      </c>
      <c r="I1022" s="311" t="s">
        <v>4883</v>
      </c>
      <c r="J1022" s="311" t="s">
        <v>5195</v>
      </c>
      <c r="K1022" s="300">
        <v>1021</v>
      </c>
    </row>
    <row r="1023" spans="1:11" ht="48" customHeight="1">
      <c r="A1023" s="314">
        <v>91871</v>
      </c>
      <c r="B1023" s="312" t="s">
        <v>367</v>
      </c>
      <c r="C1023" s="312" t="s">
        <v>1998</v>
      </c>
      <c r="D1023" s="312" t="s">
        <v>1677</v>
      </c>
      <c r="E1023" s="313" t="s">
        <v>1616</v>
      </c>
      <c r="F1023" s="311" t="s">
        <v>5220</v>
      </c>
      <c r="G1023" s="311" t="s">
        <v>4276</v>
      </c>
      <c r="H1023" s="311" t="s">
        <v>19580</v>
      </c>
      <c r="I1023" s="311" t="s">
        <v>4883</v>
      </c>
      <c r="J1023" s="311" t="s">
        <v>5195</v>
      </c>
      <c r="K1023" s="300">
        <v>1022</v>
      </c>
    </row>
    <row r="1024" spans="1:11" ht="24" customHeight="1">
      <c r="A1024" s="520" t="s">
        <v>3557</v>
      </c>
      <c r="B1024" s="277" t="s">
        <v>1501</v>
      </c>
      <c r="C1024" s="277" t="s">
        <v>2154</v>
      </c>
      <c r="D1024" s="277" t="s">
        <v>1503</v>
      </c>
      <c r="E1024" s="278" t="s">
        <v>80</v>
      </c>
      <c r="F1024" s="276" t="s">
        <v>5229</v>
      </c>
      <c r="G1024" s="276" t="s">
        <v>19581</v>
      </c>
      <c r="H1024" s="276" t="s">
        <v>19582</v>
      </c>
      <c r="I1024" s="276" t="s">
        <v>4883</v>
      </c>
      <c r="J1024" s="276" t="s">
        <v>5195</v>
      </c>
      <c r="K1024" s="300">
        <v>1023</v>
      </c>
    </row>
    <row r="1025" spans="1:11" ht="24" customHeight="1">
      <c r="A1025" s="519" t="s">
        <v>5798</v>
      </c>
      <c r="B1025" s="312" t="s">
        <v>1501</v>
      </c>
      <c r="C1025" s="312" t="s">
        <v>2738</v>
      </c>
      <c r="D1025" s="312" t="s">
        <v>1503</v>
      </c>
      <c r="E1025" s="313" t="s">
        <v>1704</v>
      </c>
      <c r="F1025" s="311" t="s">
        <v>4092</v>
      </c>
      <c r="G1025" s="311" t="s">
        <v>5246</v>
      </c>
      <c r="H1025" s="311" t="s">
        <v>5246</v>
      </c>
      <c r="I1025" s="311" t="s">
        <v>4883</v>
      </c>
      <c r="J1025" s="311" t="s">
        <v>5195</v>
      </c>
      <c r="K1025" s="300">
        <v>1024</v>
      </c>
    </row>
    <row r="1026" spans="1:11" ht="24" customHeight="1">
      <c r="A1026" s="519" t="s">
        <v>20448</v>
      </c>
      <c r="B1026" s="312" t="s">
        <v>1501</v>
      </c>
      <c r="C1026" s="312" t="s">
        <v>19583</v>
      </c>
      <c r="D1026" s="312" t="s">
        <v>1537</v>
      </c>
      <c r="E1026" s="313" t="s">
        <v>1535</v>
      </c>
      <c r="F1026" s="311" t="s">
        <v>4165</v>
      </c>
      <c r="G1026" s="311" t="s">
        <v>19584</v>
      </c>
      <c r="H1026" s="311" t="s">
        <v>19585</v>
      </c>
      <c r="I1026" s="311" t="s">
        <v>4883</v>
      </c>
      <c r="J1026" s="311" t="s">
        <v>5203</v>
      </c>
      <c r="K1026" s="300">
        <v>1025</v>
      </c>
    </row>
    <row r="1027" spans="1:11" ht="48" customHeight="1">
      <c r="A1027" s="314">
        <v>100263</v>
      </c>
      <c r="B1027" s="312" t="s">
        <v>367</v>
      </c>
      <c r="C1027" s="312" t="s">
        <v>3060</v>
      </c>
      <c r="D1027" s="312" t="s">
        <v>1503</v>
      </c>
      <c r="E1027" s="313" t="s">
        <v>3061</v>
      </c>
      <c r="F1027" s="311" t="s">
        <v>5224</v>
      </c>
      <c r="G1027" s="311" t="s">
        <v>7561</v>
      </c>
      <c r="H1027" s="311" t="s">
        <v>19586</v>
      </c>
      <c r="I1027" s="311" t="s">
        <v>4883</v>
      </c>
      <c r="J1027" s="311" t="s">
        <v>5203</v>
      </c>
      <c r="K1027" s="300">
        <v>1026</v>
      </c>
    </row>
    <row r="1028" spans="1:11" ht="36" customHeight="1">
      <c r="A1028" s="519" t="s">
        <v>3186</v>
      </c>
      <c r="B1028" s="312" t="s">
        <v>1501</v>
      </c>
      <c r="C1028" s="312" t="s">
        <v>1658</v>
      </c>
      <c r="D1028" s="312" t="s">
        <v>1643</v>
      </c>
      <c r="E1028" s="313" t="s">
        <v>1507</v>
      </c>
      <c r="F1028" s="311" t="s">
        <v>4331</v>
      </c>
      <c r="G1028" s="311" t="s">
        <v>19587</v>
      </c>
      <c r="H1028" s="311" t="s">
        <v>19588</v>
      </c>
      <c r="I1028" s="311" t="s">
        <v>4883</v>
      </c>
      <c r="J1028" s="311" t="s">
        <v>5203</v>
      </c>
      <c r="K1028" s="300">
        <v>1027</v>
      </c>
    </row>
    <row r="1029" spans="1:11" ht="24" customHeight="1">
      <c r="A1029" s="519" t="s">
        <v>3491</v>
      </c>
      <c r="B1029" s="312" t="s">
        <v>1501</v>
      </c>
      <c r="C1029" s="312" t="s">
        <v>2023</v>
      </c>
      <c r="D1029" s="312" t="s">
        <v>1503</v>
      </c>
      <c r="E1029" s="313" t="s">
        <v>75</v>
      </c>
      <c r="F1029" s="311" t="s">
        <v>5223</v>
      </c>
      <c r="G1029" s="311" t="s">
        <v>4471</v>
      </c>
      <c r="H1029" s="311" t="s">
        <v>19589</v>
      </c>
      <c r="I1029" s="311" t="s">
        <v>4883</v>
      </c>
      <c r="J1029" s="311" t="s">
        <v>5203</v>
      </c>
      <c r="K1029" s="300">
        <v>1028</v>
      </c>
    </row>
    <row r="1030" spans="1:11" ht="36" customHeight="1">
      <c r="A1030" s="520" t="s">
        <v>3210</v>
      </c>
      <c r="B1030" s="277" t="s">
        <v>1501</v>
      </c>
      <c r="C1030" s="277" t="s">
        <v>1675</v>
      </c>
      <c r="D1030" s="277" t="s">
        <v>1503</v>
      </c>
      <c r="E1030" s="278" t="s">
        <v>80</v>
      </c>
      <c r="F1030" s="276" t="s">
        <v>5164</v>
      </c>
      <c r="G1030" s="276" t="s">
        <v>11334</v>
      </c>
      <c r="H1030" s="276" t="s">
        <v>19590</v>
      </c>
      <c r="I1030" s="276" t="s">
        <v>4883</v>
      </c>
      <c r="J1030" s="276" t="s">
        <v>5203</v>
      </c>
      <c r="K1030" s="300">
        <v>1029</v>
      </c>
    </row>
    <row r="1031" spans="1:11" ht="24" customHeight="1">
      <c r="A1031" s="519" t="s">
        <v>3252</v>
      </c>
      <c r="B1031" s="312" t="s">
        <v>1501</v>
      </c>
      <c r="C1031" s="312" t="s">
        <v>1711</v>
      </c>
      <c r="D1031" s="312" t="s">
        <v>1503</v>
      </c>
      <c r="E1031" s="313" t="s">
        <v>1512</v>
      </c>
      <c r="F1031" s="311" t="s">
        <v>4106</v>
      </c>
      <c r="G1031" s="311" t="s">
        <v>19591</v>
      </c>
      <c r="H1031" s="311" t="s">
        <v>19592</v>
      </c>
      <c r="I1031" s="311" t="s">
        <v>4883</v>
      </c>
      <c r="J1031" s="311" t="s">
        <v>5203</v>
      </c>
      <c r="K1031" s="300">
        <v>1030</v>
      </c>
    </row>
    <row r="1032" spans="1:11" ht="36" customHeight="1">
      <c r="A1032" s="519" t="s">
        <v>3688</v>
      </c>
      <c r="B1032" s="312" t="s">
        <v>1501</v>
      </c>
      <c r="C1032" s="312" t="s">
        <v>2288</v>
      </c>
      <c r="D1032" s="312" t="s">
        <v>1503</v>
      </c>
      <c r="E1032" s="313" t="s">
        <v>1512</v>
      </c>
      <c r="F1032" s="311" t="s">
        <v>4723</v>
      </c>
      <c r="G1032" s="311" t="s">
        <v>15137</v>
      </c>
      <c r="H1032" s="311" t="s">
        <v>19593</v>
      </c>
      <c r="I1032" s="311" t="s">
        <v>4883</v>
      </c>
      <c r="J1032" s="311" t="s">
        <v>5203</v>
      </c>
      <c r="K1032" s="300">
        <v>1031</v>
      </c>
    </row>
    <row r="1033" spans="1:11" ht="96" customHeight="1">
      <c r="A1033" s="314">
        <v>90830</v>
      </c>
      <c r="B1033" s="312" t="s">
        <v>367</v>
      </c>
      <c r="C1033" s="312" t="s">
        <v>2112</v>
      </c>
      <c r="D1033" s="312" t="s">
        <v>2113</v>
      </c>
      <c r="E1033" s="313" t="s">
        <v>1507</v>
      </c>
      <c r="F1033" s="311" t="s">
        <v>4452</v>
      </c>
      <c r="G1033" s="311" t="s">
        <v>9364</v>
      </c>
      <c r="H1033" s="311" t="s">
        <v>19594</v>
      </c>
      <c r="I1033" s="311" t="s">
        <v>4883</v>
      </c>
      <c r="J1033" s="311" t="s">
        <v>5209</v>
      </c>
      <c r="K1033" s="300">
        <v>1032</v>
      </c>
    </row>
    <row r="1034" spans="1:11" ht="60" customHeight="1">
      <c r="A1034" s="519" t="s">
        <v>5799</v>
      </c>
      <c r="B1034" s="312" t="s">
        <v>1501</v>
      </c>
      <c r="C1034" s="312" t="s">
        <v>2800</v>
      </c>
      <c r="D1034" s="312" t="s">
        <v>1503</v>
      </c>
      <c r="E1034" s="313" t="s">
        <v>1704</v>
      </c>
      <c r="F1034" s="311" t="s">
        <v>4092</v>
      </c>
      <c r="G1034" s="311" t="s">
        <v>5256</v>
      </c>
      <c r="H1034" s="311" t="s">
        <v>5256</v>
      </c>
      <c r="I1034" s="311" t="s">
        <v>4883</v>
      </c>
      <c r="J1034" s="311" t="s">
        <v>5209</v>
      </c>
      <c r="K1034" s="300">
        <v>1033</v>
      </c>
    </row>
    <row r="1035" spans="1:11" ht="24" customHeight="1">
      <c r="A1035" s="314">
        <v>89987</v>
      </c>
      <c r="B1035" s="312" t="s">
        <v>367</v>
      </c>
      <c r="C1035" s="312" t="s">
        <v>2901</v>
      </c>
      <c r="D1035" s="312" t="s">
        <v>1521</v>
      </c>
      <c r="E1035" s="313" t="s">
        <v>1507</v>
      </c>
      <c r="F1035" s="311" t="s">
        <v>5236</v>
      </c>
      <c r="G1035" s="311" t="s">
        <v>4327</v>
      </c>
      <c r="H1035" s="311" t="s">
        <v>19595</v>
      </c>
      <c r="I1035" s="311" t="s">
        <v>4883</v>
      </c>
      <c r="J1035" s="311" t="s">
        <v>5209</v>
      </c>
      <c r="K1035" s="300">
        <v>1034</v>
      </c>
    </row>
    <row r="1036" spans="1:11" ht="36" customHeight="1">
      <c r="A1036" s="314">
        <v>89355</v>
      </c>
      <c r="B1036" s="312" t="s">
        <v>367</v>
      </c>
      <c r="C1036" s="312" t="s">
        <v>3103</v>
      </c>
      <c r="D1036" s="312" t="s">
        <v>1521</v>
      </c>
      <c r="E1036" s="313" t="s">
        <v>1616</v>
      </c>
      <c r="F1036" s="311" t="s">
        <v>5235</v>
      </c>
      <c r="G1036" s="311" t="s">
        <v>4976</v>
      </c>
      <c r="H1036" s="311" t="s">
        <v>19596</v>
      </c>
      <c r="I1036" s="311" t="s">
        <v>4883</v>
      </c>
      <c r="J1036" s="311" t="s">
        <v>5209</v>
      </c>
      <c r="K1036" s="300">
        <v>1035</v>
      </c>
    </row>
    <row r="1037" spans="1:11" ht="60" customHeight="1">
      <c r="A1037" s="519" t="s">
        <v>3260</v>
      </c>
      <c r="B1037" s="312" t="s">
        <v>1501</v>
      </c>
      <c r="C1037" s="312" t="s">
        <v>1722</v>
      </c>
      <c r="D1037" s="312" t="s">
        <v>1503</v>
      </c>
      <c r="E1037" s="313" t="s">
        <v>1507</v>
      </c>
      <c r="F1037" s="311" t="s">
        <v>5095</v>
      </c>
      <c r="G1037" s="311" t="s">
        <v>19816</v>
      </c>
      <c r="H1037" s="311" t="s">
        <v>20998</v>
      </c>
      <c r="I1037" s="311" t="s">
        <v>4883</v>
      </c>
      <c r="J1037" s="311" t="s">
        <v>5209</v>
      </c>
      <c r="K1037" s="300">
        <v>1036</v>
      </c>
    </row>
    <row r="1038" spans="1:11" ht="24" customHeight="1">
      <c r="A1038" s="519" t="s">
        <v>3741</v>
      </c>
      <c r="B1038" s="312" t="s">
        <v>1501</v>
      </c>
      <c r="C1038" s="312" t="s">
        <v>2408</v>
      </c>
      <c r="D1038" s="312" t="s">
        <v>1503</v>
      </c>
      <c r="E1038" s="313" t="s">
        <v>2409</v>
      </c>
      <c r="F1038" s="311" t="s">
        <v>4095</v>
      </c>
      <c r="G1038" s="311" t="s">
        <v>19597</v>
      </c>
      <c r="H1038" s="311" t="s">
        <v>19598</v>
      </c>
      <c r="I1038" s="311" t="s">
        <v>4883</v>
      </c>
      <c r="J1038" s="311" t="s">
        <v>5209</v>
      </c>
      <c r="K1038" s="300">
        <v>1037</v>
      </c>
    </row>
    <row r="1039" spans="1:11" ht="48" customHeight="1">
      <c r="A1039" s="314">
        <v>2306065</v>
      </c>
      <c r="B1039" s="312" t="s">
        <v>1530</v>
      </c>
      <c r="C1039" s="312" t="s">
        <v>2076</v>
      </c>
      <c r="D1039" s="312" t="s">
        <v>382</v>
      </c>
      <c r="E1039" s="313" t="s">
        <v>80</v>
      </c>
      <c r="F1039" s="311" t="s">
        <v>5243</v>
      </c>
      <c r="G1039" s="311" t="s">
        <v>19599</v>
      </c>
      <c r="H1039" s="311" t="s">
        <v>19600</v>
      </c>
      <c r="I1039" s="311" t="s">
        <v>4883</v>
      </c>
      <c r="J1039" s="311" t="s">
        <v>5209</v>
      </c>
      <c r="K1039" s="300">
        <v>1038</v>
      </c>
    </row>
    <row r="1040" spans="1:11" ht="36" customHeight="1">
      <c r="A1040" s="314">
        <v>93009</v>
      </c>
      <c r="B1040" s="312" t="s">
        <v>367</v>
      </c>
      <c r="C1040" s="312" t="s">
        <v>2001</v>
      </c>
      <c r="D1040" s="312" t="s">
        <v>1677</v>
      </c>
      <c r="E1040" s="313" t="s">
        <v>1616</v>
      </c>
      <c r="F1040" s="311" t="s">
        <v>5100</v>
      </c>
      <c r="G1040" s="311" t="s">
        <v>10561</v>
      </c>
      <c r="H1040" s="311" t="s">
        <v>19601</v>
      </c>
      <c r="I1040" s="311" t="s">
        <v>4883</v>
      </c>
      <c r="J1040" s="311" t="s">
        <v>5209</v>
      </c>
      <c r="K1040" s="300">
        <v>1039</v>
      </c>
    </row>
    <row r="1041" spans="1:11" ht="48" customHeight="1">
      <c r="A1041" s="519" t="s">
        <v>3555</v>
      </c>
      <c r="B1041" s="312" t="s">
        <v>1501</v>
      </c>
      <c r="C1041" s="312" t="s">
        <v>2152</v>
      </c>
      <c r="D1041" s="312" t="s">
        <v>1503</v>
      </c>
      <c r="E1041" s="313" t="s">
        <v>80</v>
      </c>
      <c r="F1041" s="311" t="s">
        <v>4778</v>
      </c>
      <c r="G1041" s="311" t="s">
        <v>19602</v>
      </c>
      <c r="H1041" s="311" t="s">
        <v>19603</v>
      </c>
      <c r="I1041" s="311" t="s">
        <v>4883</v>
      </c>
      <c r="J1041" s="311" t="s">
        <v>5214</v>
      </c>
      <c r="K1041" s="300">
        <v>1040</v>
      </c>
    </row>
    <row r="1042" spans="1:11" ht="36" customHeight="1">
      <c r="A1042" s="314">
        <v>100875</v>
      </c>
      <c r="B1042" s="312" t="s">
        <v>367</v>
      </c>
      <c r="C1042" s="312" t="s">
        <v>1639</v>
      </c>
      <c r="D1042" s="312" t="s">
        <v>1521</v>
      </c>
      <c r="E1042" s="313" t="s">
        <v>1507</v>
      </c>
      <c r="F1042" s="311" t="s">
        <v>4130</v>
      </c>
      <c r="G1042" s="311" t="s">
        <v>14575</v>
      </c>
      <c r="H1042" s="311" t="s">
        <v>19604</v>
      </c>
      <c r="I1042" s="311" t="s">
        <v>4883</v>
      </c>
      <c r="J1042" s="311" t="s">
        <v>5214</v>
      </c>
      <c r="K1042" s="300">
        <v>1041</v>
      </c>
    </row>
    <row r="1043" spans="1:11" ht="24" customHeight="1">
      <c r="A1043" s="519" t="s">
        <v>3632</v>
      </c>
      <c r="B1043" s="312" t="s">
        <v>1501</v>
      </c>
      <c r="C1043" s="312" t="s">
        <v>2227</v>
      </c>
      <c r="D1043" s="312" t="s">
        <v>1503</v>
      </c>
      <c r="E1043" s="313" t="s">
        <v>1616</v>
      </c>
      <c r="F1043" s="311" t="s">
        <v>5239</v>
      </c>
      <c r="G1043" s="311" t="s">
        <v>19605</v>
      </c>
      <c r="H1043" s="311" t="s">
        <v>19606</v>
      </c>
      <c r="I1043" s="311" t="s">
        <v>4883</v>
      </c>
      <c r="J1043" s="311" t="s">
        <v>5214</v>
      </c>
      <c r="K1043" s="300">
        <v>1042</v>
      </c>
    </row>
    <row r="1044" spans="1:11" ht="48" customHeight="1">
      <c r="A1044" s="314">
        <v>92780</v>
      </c>
      <c r="B1044" s="312" t="s">
        <v>367</v>
      </c>
      <c r="C1044" s="312" t="s">
        <v>1599</v>
      </c>
      <c r="D1044" s="312" t="s">
        <v>1560</v>
      </c>
      <c r="E1044" s="313" t="s">
        <v>1561</v>
      </c>
      <c r="F1044" s="311" t="s">
        <v>5244</v>
      </c>
      <c r="G1044" s="311" t="s">
        <v>10888</v>
      </c>
      <c r="H1044" s="311" t="s">
        <v>20999</v>
      </c>
      <c r="I1044" s="311" t="s">
        <v>4883</v>
      </c>
      <c r="J1044" s="311" t="s">
        <v>5214</v>
      </c>
      <c r="K1044" s="300">
        <v>1043</v>
      </c>
    </row>
    <row r="1045" spans="1:11" ht="36" customHeight="1">
      <c r="A1045" s="519" t="s">
        <v>3969</v>
      </c>
      <c r="B1045" s="312" t="s">
        <v>1501</v>
      </c>
      <c r="C1045" s="312" t="s">
        <v>2962</v>
      </c>
      <c r="D1045" s="312" t="s">
        <v>1503</v>
      </c>
      <c r="E1045" s="313" t="s">
        <v>1504</v>
      </c>
      <c r="F1045" s="311" t="s">
        <v>5237</v>
      </c>
      <c r="G1045" s="311" t="s">
        <v>10244</v>
      </c>
      <c r="H1045" s="311" t="s">
        <v>19607</v>
      </c>
      <c r="I1045" s="311" t="s">
        <v>4883</v>
      </c>
      <c r="J1045" s="311" t="s">
        <v>5214</v>
      </c>
      <c r="K1045" s="300">
        <v>1044</v>
      </c>
    </row>
    <row r="1046" spans="1:11" ht="24" customHeight="1">
      <c r="A1046" s="519" t="s">
        <v>3968</v>
      </c>
      <c r="B1046" s="312" t="s">
        <v>1501</v>
      </c>
      <c r="C1046" s="312" t="s">
        <v>2961</v>
      </c>
      <c r="D1046" s="312" t="s">
        <v>1503</v>
      </c>
      <c r="E1046" s="313" t="s">
        <v>1504</v>
      </c>
      <c r="F1046" s="311" t="s">
        <v>5190</v>
      </c>
      <c r="G1046" s="311" t="s">
        <v>19608</v>
      </c>
      <c r="H1046" s="311" t="s">
        <v>19609</v>
      </c>
      <c r="I1046" s="311" t="s">
        <v>4883</v>
      </c>
      <c r="J1046" s="311" t="s">
        <v>5214</v>
      </c>
      <c r="K1046" s="300">
        <v>1045</v>
      </c>
    </row>
    <row r="1047" spans="1:11" ht="24" customHeight="1">
      <c r="A1047" s="314">
        <v>99635</v>
      </c>
      <c r="B1047" s="312" t="s">
        <v>367</v>
      </c>
      <c r="C1047" s="312" t="s">
        <v>3124</v>
      </c>
      <c r="D1047" s="312" t="s">
        <v>1521</v>
      </c>
      <c r="E1047" s="313" t="s">
        <v>1507</v>
      </c>
      <c r="F1047" s="311" t="s">
        <v>4331</v>
      </c>
      <c r="G1047" s="311" t="s">
        <v>14781</v>
      </c>
      <c r="H1047" s="311" t="s">
        <v>19610</v>
      </c>
      <c r="I1047" s="311" t="s">
        <v>4883</v>
      </c>
      <c r="J1047" s="311" t="s">
        <v>5214</v>
      </c>
      <c r="K1047" s="300">
        <v>1046</v>
      </c>
    </row>
    <row r="1048" spans="1:11" ht="48" customHeight="1">
      <c r="A1048" s="519" t="s">
        <v>3855</v>
      </c>
      <c r="B1048" s="312" t="s">
        <v>1501</v>
      </c>
      <c r="C1048" s="312" t="s">
        <v>2566</v>
      </c>
      <c r="D1048" s="312" t="s">
        <v>1503</v>
      </c>
      <c r="E1048" s="313" t="s">
        <v>1512</v>
      </c>
      <c r="F1048" s="311" t="s">
        <v>5250</v>
      </c>
      <c r="G1048" s="311" t="s">
        <v>7920</v>
      </c>
      <c r="H1048" s="311" t="s">
        <v>19611</v>
      </c>
      <c r="I1048" s="311" t="s">
        <v>4883</v>
      </c>
      <c r="J1048" s="311" t="s">
        <v>5214</v>
      </c>
      <c r="K1048" s="300">
        <v>1047</v>
      </c>
    </row>
    <row r="1049" spans="1:11" ht="24" customHeight="1">
      <c r="A1049" s="519" t="s">
        <v>3845</v>
      </c>
      <c r="B1049" s="312" t="s">
        <v>1501</v>
      </c>
      <c r="C1049" s="312" t="s">
        <v>2556</v>
      </c>
      <c r="D1049" s="312" t="s">
        <v>1503</v>
      </c>
      <c r="E1049" s="313" t="s">
        <v>80</v>
      </c>
      <c r="F1049" s="311" t="s">
        <v>5240</v>
      </c>
      <c r="G1049" s="311" t="s">
        <v>5516</v>
      </c>
      <c r="H1049" s="311" t="s">
        <v>19612</v>
      </c>
      <c r="I1049" s="311" t="s">
        <v>4883</v>
      </c>
      <c r="J1049" s="311" t="s">
        <v>5218</v>
      </c>
      <c r="K1049" s="300">
        <v>1048</v>
      </c>
    </row>
    <row r="1050" spans="1:11" ht="24" customHeight="1">
      <c r="A1050" s="314">
        <v>92778</v>
      </c>
      <c r="B1050" s="312" t="s">
        <v>367</v>
      </c>
      <c r="C1050" s="312" t="s">
        <v>1597</v>
      </c>
      <c r="D1050" s="312" t="s">
        <v>1560</v>
      </c>
      <c r="E1050" s="313" t="s">
        <v>1561</v>
      </c>
      <c r="F1050" s="311" t="s">
        <v>5248</v>
      </c>
      <c r="G1050" s="311" t="s">
        <v>21000</v>
      </c>
      <c r="H1050" s="311" t="s">
        <v>21001</v>
      </c>
      <c r="I1050" s="311" t="s">
        <v>4883</v>
      </c>
      <c r="J1050" s="311" t="s">
        <v>5218</v>
      </c>
      <c r="K1050" s="300">
        <v>1049</v>
      </c>
    </row>
    <row r="1051" spans="1:11" ht="84" customHeight="1">
      <c r="A1051" s="519" t="s">
        <v>3315</v>
      </c>
      <c r="B1051" s="312" t="s">
        <v>1501</v>
      </c>
      <c r="C1051" s="312" t="s">
        <v>1805</v>
      </c>
      <c r="D1051" s="312" t="s">
        <v>1503</v>
      </c>
      <c r="E1051" s="313" t="s">
        <v>1512</v>
      </c>
      <c r="F1051" s="311" t="s">
        <v>5253</v>
      </c>
      <c r="G1051" s="311" t="s">
        <v>12466</v>
      </c>
      <c r="H1051" s="311" t="s">
        <v>19613</v>
      </c>
      <c r="I1051" s="311" t="s">
        <v>4883</v>
      </c>
      <c r="J1051" s="311" t="s">
        <v>5218</v>
      </c>
      <c r="K1051" s="300">
        <v>1050</v>
      </c>
    </row>
    <row r="1052" spans="1:11" ht="36" customHeight="1">
      <c r="A1052" s="314">
        <v>95795</v>
      </c>
      <c r="B1052" s="312" t="s">
        <v>367</v>
      </c>
      <c r="C1052" s="312" t="s">
        <v>1800</v>
      </c>
      <c r="D1052" s="312" t="s">
        <v>1677</v>
      </c>
      <c r="E1052" s="313" t="s">
        <v>1507</v>
      </c>
      <c r="F1052" s="311" t="s">
        <v>5245</v>
      </c>
      <c r="G1052" s="311" t="s">
        <v>10970</v>
      </c>
      <c r="H1052" s="311" t="s">
        <v>19614</v>
      </c>
      <c r="I1052" s="311" t="s">
        <v>4883</v>
      </c>
      <c r="J1052" s="311" t="s">
        <v>5218</v>
      </c>
      <c r="K1052" s="300">
        <v>1051</v>
      </c>
    </row>
    <row r="1053" spans="1:11" ht="36" customHeight="1">
      <c r="A1053" s="279">
        <v>37476</v>
      </c>
      <c r="B1053" s="277" t="s">
        <v>367</v>
      </c>
      <c r="C1053" s="277" t="s">
        <v>1532</v>
      </c>
      <c r="D1053" s="277" t="s">
        <v>1533</v>
      </c>
      <c r="E1053" s="278" t="s">
        <v>1507</v>
      </c>
      <c r="F1053" s="276" t="s">
        <v>4092</v>
      </c>
      <c r="G1053" s="276" t="s">
        <v>19615</v>
      </c>
      <c r="H1053" s="276" t="s">
        <v>19615</v>
      </c>
      <c r="I1053" s="276" t="s">
        <v>4883</v>
      </c>
      <c r="J1053" s="276" t="s">
        <v>5218</v>
      </c>
      <c r="K1053" s="300">
        <v>1052</v>
      </c>
    </row>
    <row r="1054" spans="1:11" ht="24" customHeight="1">
      <c r="A1054" s="314">
        <v>172211</v>
      </c>
      <c r="B1054" s="312" t="s">
        <v>1508</v>
      </c>
      <c r="C1054" s="312" t="s">
        <v>2950</v>
      </c>
      <c r="D1054" s="312" t="s">
        <v>19616</v>
      </c>
      <c r="E1054" s="313" t="s">
        <v>78</v>
      </c>
      <c r="F1054" s="311" t="s">
        <v>12228</v>
      </c>
      <c r="G1054" s="311" t="s">
        <v>15433</v>
      </c>
      <c r="H1054" s="311" t="s">
        <v>19617</v>
      </c>
      <c r="I1054" s="311" t="s">
        <v>4883</v>
      </c>
      <c r="J1054" s="311" t="s">
        <v>5218</v>
      </c>
      <c r="K1054" s="300">
        <v>1053</v>
      </c>
    </row>
    <row r="1055" spans="1:11" ht="36" customHeight="1">
      <c r="A1055" s="314">
        <v>101926</v>
      </c>
      <c r="B1055" s="312" t="s">
        <v>367</v>
      </c>
      <c r="C1055" s="312" t="s">
        <v>2994</v>
      </c>
      <c r="D1055" s="312" t="s">
        <v>1521</v>
      </c>
      <c r="E1055" s="313" t="s">
        <v>1507</v>
      </c>
      <c r="F1055" s="311" t="s">
        <v>4659</v>
      </c>
      <c r="G1055" s="311" t="s">
        <v>12350</v>
      </c>
      <c r="H1055" s="311" t="s">
        <v>19618</v>
      </c>
      <c r="I1055" s="311" t="s">
        <v>4883</v>
      </c>
      <c r="J1055" s="311" t="s">
        <v>5218</v>
      </c>
      <c r="K1055" s="300">
        <v>1054</v>
      </c>
    </row>
    <row r="1056" spans="1:11" ht="84" customHeight="1">
      <c r="A1056" s="519" t="s">
        <v>3313</v>
      </c>
      <c r="B1056" s="312" t="s">
        <v>1501</v>
      </c>
      <c r="C1056" s="312" t="s">
        <v>1804</v>
      </c>
      <c r="D1056" s="312" t="s">
        <v>1503</v>
      </c>
      <c r="E1056" s="313" t="s">
        <v>1512</v>
      </c>
      <c r="F1056" s="311" t="s">
        <v>5255</v>
      </c>
      <c r="G1056" s="311" t="s">
        <v>12466</v>
      </c>
      <c r="H1056" s="311" t="s">
        <v>19619</v>
      </c>
      <c r="I1056" s="311" t="s">
        <v>4883</v>
      </c>
      <c r="J1056" s="311" t="s">
        <v>5218</v>
      </c>
      <c r="K1056" s="300">
        <v>1055</v>
      </c>
    </row>
    <row r="1057" spans="1:11" ht="24" customHeight="1">
      <c r="A1057" s="519" t="s">
        <v>5800</v>
      </c>
      <c r="B1057" s="312" t="s">
        <v>1501</v>
      </c>
      <c r="C1057" s="312" t="s">
        <v>2840</v>
      </c>
      <c r="D1057" s="312" t="s">
        <v>1503</v>
      </c>
      <c r="E1057" s="313" t="s">
        <v>1704</v>
      </c>
      <c r="F1057" s="311" t="s">
        <v>4092</v>
      </c>
      <c r="G1057" s="311" t="s">
        <v>5279</v>
      </c>
      <c r="H1057" s="311" t="s">
        <v>5279</v>
      </c>
      <c r="I1057" s="311" t="s">
        <v>4883</v>
      </c>
      <c r="J1057" s="311" t="s">
        <v>5218</v>
      </c>
      <c r="K1057" s="300">
        <v>1056</v>
      </c>
    </row>
    <row r="1058" spans="1:11" ht="36" customHeight="1">
      <c r="A1058" s="519" t="s">
        <v>5801</v>
      </c>
      <c r="B1058" s="312" t="s">
        <v>1501</v>
      </c>
      <c r="C1058" s="312" t="s">
        <v>2832</v>
      </c>
      <c r="D1058" s="312" t="s">
        <v>1503</v>
      </c>
      <c r="E1058" s="313" t="s">
        <v>1704</v>
      </c>
      <c r="F1058" s="311" t="s">
        <v>4092</v>
      </c>
      <c r="G1058" s="311" t="s">
        <v>5279</v>
      </c>
      <c r="H1058" s="311" t="s">
        <v>5279</v>
      </c>
      <c r="I1058" s="311" t="s">
        <v>4883</v>
      </c>
      <c r="J1058" s="311" t="s">
        <v>5227</v>
      </c>
      <c r="K1058" s="300">
        <v>1057</v>
      </c>
    </row>
    <row r="1059" spans="1:11" ht="24" customHeight="1">
      <c r="A1059" s="314">
        <v>92378</v>
      </c>
      <c r="B1059" s="312" t="s">
        <v>367</v>
      </c>
      <c r="C1059" s="312" t="s">
        <v>2451</v>
      </c>
      <c r="D1059" s="312" t="s">
        <v>1521</v>
      </c>
      <c r="E1059" s="313" t="s">
        <v>1507</v>
      </c>
      <c r="F1059" s="311" t="s">
        <v>5144</v>
      </c>
      <c r="G1059" s="311" t="s">
        <v>13112</v>
      </c>
      <c r="H1059" s="311" t="s">
        <v>19620</v>
      </c>
      <c r="I1059" s="311" t="s">
        <v>4883</v>
      </c>
      <c r="J1059" s="311" t="s">
        <v>5227</v>
      </c>
      <c r="K1059" s="300">
        <v>1058</v>
      </c>
    </row>
    <row r="1060" spans="1:11" ht="24" customHeight="1">
      <c r="A1060" s="519" t="s">
        <v>3382</v>
      </c>
      <c r="B1060" s="312" t="s">
        <v>1501</v>
      </c>
      <c r="C1060" s="312" t="s">
        <v>1899</v>
      </c>
      <c r="D1060" s="312" t="s">
        <v>1503</v>
      </c>
      <c r="E1060" s="313" t="s">
        <v>1512</v>
      </c>
      <c r="F1060" s="311" t="s">
        <v>4092</v>
      </c>
      <c r="G1060" s="311" t="s">
        <v>19621</v>
      </c>
      <c r="H1060" s="311" t="s">
        <v>19621</v>
      </c>
      <c r="I1060" s="311" t="s">
        <v>4883</v>
      </c>
      <c r="J1060" s="311" t="s">
        <v>5227</v>
      </c>
      <c r="K1060" s="300">
        <v>1059</v>
      </c>
    </row>
    <row r="1061" spans="1:11" ht="24" customHeight="1">
      <c r="A1061" s="519" t="s">
        <v>3858</v>
      </c>
      <c r="B1061" s="312" t="s">
        <v>1501</v>
      </c>
      <c r="C1061" s="312" t="s">
        <v>2569</v>
      </c>
      <c r="D1061" s="312" t="s">
        <v>1503</v>
      </c>
      <c r="E1061" s="313" t="s">
        <v>1512</v>
      </c>
      <c r="F1061" s="311" t="s">
        <v>5259</v>
      </c>
      <c r="G1061" s="311" t="s">
        <v>5136</v>
      </c>
      <c r="H1061" s="311" t="s">
        <v>19622</v>
      </c>
      <c r="I1061" s="311" t="s">
        <v>4883</v>
      </c>
      <c r="J1061" s="311" t="s">
        <v>5227</v>
      </c>
      <c r="K1061" s="300">
        <v>1060</v>
      </c>
    </row>
    <row r="1062" spans="1:11" ht="36" customHeight="1">
      <c r="A1062" s="519" t="s">
        <v>3722</v>
      </c>
      <c r="B1062" s="312" t="s">
        <v>1501</v>
      </c>
      <c r="C1062" s="312" t="s">
        <v>2355</v>
      </c>
      <c r="D1062" s="312" t="s">
        <v>1503</v>
      </c>
      <c r="E1062" s="313" t="s">
        <v>1512</v>
      </c>
      <c r="F1062" s="311" t="s">
        <v>4092</v>
      </c>
      <c r="G1062" s="311" t="s">
        <v>19623</v>
      </c>
      <c r="H1062" s="311" t="s">
        <v>19623</v>
      </c>
      <c r="I1062" s="311" t="s">
        <v>4883</v>
      </c>
      <c r="J1062" s="311" t="s">
        <v>5227</v>
      </c>
      <c r="K1062" s="300">
        <v>1061</v>
      </c>
    </row>
    <row r="1063" spans="1:11" ht="24" customHeight="1">
      <c r="A1063" s="314">
        <v>93382</v>
      </c>
      <c r="B1063" s="312" t="s">
        <v>367</v>
      </c>
      <c r="C1063" s="312" t="s">
        <v>2882</v>
      </c>
      <c r="D1063" s="312" t="s">
        <v>1629</v>
      </c>
      <c r="E1063" s="313" t="s">
        <v>75</v>
      </c>
      <c r="F1063" s="311" t="s">
        <v>19624</v>
      </c>
      <c r="G1063" s="311" t="s">
        <v>15117</v>
      </c>
      <c r="H1063" s="311" t="s">
        <v>19625</v>
      </c>
      <c r="I1063" s="311" t="s">
        <v>4883</v>
      </c>
      <c r="J1063" s="311" t="s">
        <v>5227</v>
      </c>
      <c r="K1063" s="300">
        <v>1062</v>
      </c>
    </row>
    <row r="1064" spans="1:11" ht="132" customHeight="1">
      <c r="A1064" s="314">
        <v>202329</v>
      </c>
      <c r="B1064" s="312" t="s">
        <v>1508</v>
      </c>
      <c r="C1064" s="312" t="s">
        <v>1509</v>
      </c>
      <c r="D1064" s="312" t="s">
        <v>18573</v>
      </c>
      <c r="E1064" s="313" t="s">
        <v>1507</v>
      </c>
      <c r="F1064" s="311" t="s">
        <v>4494</v>
      </c>
      <c r="G1064" s="311" t="s">
        <v>19626</v>
      </c>
      <c r="H1064" s="311" t="s">
        <v>19627</v>
      </c>
      <c r="I1064" s="311" t="s">
        <v>4883</v>
      </c>
      <c r="J1064" s="311" t="s">
        <v>5227</v>
      </c>
      <c r="K1064" s="300">
        <v>1063</v>
      </c>
    </row>
    <row r="1065" spans="1:11" ht="48" customHeight="1">
      <c r="A1065" s="314">
        <v>90797</v>
      </c>
      <c r="B1065" s="312" t="s">
        <v>367</v>
      </c>
      <c r="C1065" s="312" t="s">
        <v>2364</v>
      </c>
      <c r="D1065" s="312" t="s">
        <v>2113</v>
      </c>
      <c r="E1065" s="313" t="s">
        <v>1507</v>
      </c>
      <c r="F1065" s="311" t="s">
        <v>4130</v>
      </c>
      <c r="G1065" s="311" t="s">
        <v>9343</v>
      </c>
      <c r="H1065" s="311" t="s">
        <v>19628</v>
      </c>
      <c r="I1065" s="311" t="s">
        <v>4883</v>
      </c>
      <c r="J1065" s="311" t="s">
        <v>5227</v>
      </c>
      <c r="K1065" s="300">
        <v>1064</v>
      </c>
    </row>
    <row r="1066" spans="1:11" ht="24" customHeight="1">
      <c r="A1066" s="519" t="s">
        <v>5802</v>
      </c>
      <c r="B1066" s="312" t="s">
        <v>1501</v>
      </c>
      <c r="C1066" s="312" t="s">
        <v>2654</v>
      </c>
      <c r="D1066" s="312" t="s">
        <v>1503</v>
      </c>
      <c r="E1066" s="313" t="s">
        <v>1704</v>
      </c>
      <c r="F1066" s="311" t="s">
        <v>4092</v>
      </c>
      <c r="G1066" s="311" t="s">
        <v>5284</v>
      </c>
      <c r="H1066" s="311" t="s">
        <v>5284</v>
      </c>
      <c r="I1066" s="311" t="s">
        <v>4883</v>
      </c>
      <c r="J1066" s="311" t="s">
        <v>5227</v>
      </c>
      <c r="K1066" s="300">
        <v>1065</v>
      </c>
    </row>
    <row r="1067" spans="1:11" ht="24" customHeight="1">
      <c r="A1067" s="519" t="s">
        <v>3511</v>
      </c>
      <c r="B1067" s="312" t="s">
        <v>1501</v>
      </c>
      <c r="C1067" s="312" t="s">
        <v>2099</v>
      </c>
      <c r="D1067" s="312" t="s">
        <v>1503</v>
      </c>
      <c r="E1067" s="313" t="s">
        <v>1512</v>
      </c>
      <c r="F1067" s="311" t="s">
        <v>4106</v>
      </c>
      <c r="G1067" s="311" t="s">
        <v>19629</v>
      </c>
      <c r="H1067" s="311" t="s">
        <v>19630</v>
      </c>
      <c r="I1067" s="311" t="s">
        <v>4883</v>
      </c>
      <c r="J1067" s="311" t="s">
        <v>5234</v>
      </c>
      <c r="K1067" s="300">
        <v>1066</v>
      </c>
    </row>
    <row r="1068" spans="1:11" ht="36" customHeight="1">
      <c r="A1068" s="519" t="s">
        <v>4030</v>
      </c>
      <c r="B1068" s="312" t="s">
        <v>1501</v>
      </c>
      <c r="C1068" s="312" t="s">
        <v>3063</v>
      </c>
      <c r="D1068" s="312" t="s">
        <v>1503</v>
      </c>
      <c r="E1068" s="313" t="s">
        <v>3064</v>
      </c>
      <c r="F1068" s="311" t="s">
        <v>4222</v>
      </c>
      <c r="G1068" s="311" t="s">
        <v>15404</v>
      </c>
      <c r="H1068" s="311" t="s">
        <v>19631</v>
      </c>
      <c r="I1068" s="311" t="s">
        <v>4883</v>
      </c>
      <c r="J1068" s="311" t="s">
        <v>5234</v>
      </c>
      <c r="K1068" s="300">
        <v>1067</v>
      </c>
    </row>
    <row r="1069" spans="1:11" ht="36" customHeight="1">
      <c r="A1069" s="519" t="s">
        <v>3293</v>
      </c>
      <c r="B1069" s="312" t="s">
        <v>1501</v>
      </c>
      <c r="C1069" s="312" t="s">
        <v>1773</v>
      </c>
      <c r="D1069" s="312" t="s">
        <v>1503</v>
      </c>
      <c r="E1069" s="313" t="s">
        <v>1507</v>
      </c>
      <c r="F1069" s="311" t="s">
        <v>4106</v>
      </c>
      <c r="G1069" s="311" t="s">
        <v>5285</v>
      </c>
      <c r="H1069" s="311" t="s">
        <v>5286</v>
      </c>
      <c r="I1069" s="311" t="s">
        <v>4883</v>
      </c>
      <c r="J1069" s="311" t="s">
        <v>5234</v>
      </c>
      <c r="K1069" s="300">
        <v>1068</v>
      </c>
    </row>
    <row r="1070" spans="1:11" ht="36" customHeight="1">
      <c r="A1070" s="519" t="s">
        <v>3919</v>
      </c>
      <c r="B1070" s="312" t="s">
        <v>1501</v>
      </c>
      <c r="C1070" s="312" t="s">
        <v>2875</v>
      </c>
      <c r="D1070" s="312" t="s">
        <v>1503</v>
      </c>
      <c r="E1070" s="313" t="s">
        <v>1512</v>
      </c>
      <c r="F1070" s="311" t="s">
        <v>4095</v>
      </c>
      <c r="G1070" s="311" t="s">
        <v>19632</v>
      </c>
      <c r="H1070" s="311" t="s">
        <v>19461</v>
      </c>
      <c r="I1070" s="311" t="s">
        <v>4883</v>
      </c>
      <c r="J1070" s="311" t="s">
        <v>5234</v>
      </c>
      <c r="K1070" s="300">
        <v>1069</v>
      </c>
    </row>
    <row r="1071" spans="1:11" ht="48" customHeight="1">
      <c r="A1071" s="519" t="s">
        <v>3246</v>
      </c>
      <c r="B1071" s="312" t="s">
        <v>1501</v>
      </c>
      <c r="C1071" s="312" t="s">
        <v>1707</v>
      </c>
      <c r="D1071" s="312" t="s">
        <v>1503</v>
      </c>
      <c r="E1071" s="313" t="s">
        <v>1512</v>
      </c>
      <c r="F1071" s="311" t="s">
        <v>4377</v>
      </c>
      <c r="G1071" s="311" t="s">
        <v>19633</v>
      </c>
      <c r="H1071" s="311" t="s">
        <v>19634</v>
      </c>
      <c r="I1071" s="311" t="s">
        <v>4883</v>
      </c>
      <c r="J1071" s="311" t="s">
        <v>5234</v>
      </c>
      <c r="K1071" s="300">
        <v>1070</v>
      </c>
    </row>
    <row r="1072" spans="1:11" ht="36" customHeight="1">
      <c r="A1072" s="314">
        <v>89449</v>
      </c>
      <c r="B1072" s="312" t="s">
        <v>367</v>
      </c>
      <c r="C1072" s="312" t="s">
        <v>3112</v>
      </c>
      <c r="D1072" s="312" t="s">
        <v>1521</v>
      </c>
      <c r="E1072" s="313" t="s">
        <v>1616</v>
      </c>
      <c r="F1072" s="311" t="s">
        <v>5269</v>
      </c>
      <c r="G1072" s="311" t="s">
        <v>11941</v>
      </c>
      <c r="H1072" s="311" t="s">
        <v>19635</v>
      </c>
      <c r="I1072" s="311" t="s">
        <v>4883</v>
      </c>
      <c r="J1072" s="311" t="s">
        <v>5234</v>
      </c>
      <c r="K1072" s="300">
        <v>1071</v>
      </c>
    </row>
    <row r="1073" spans="1:11" ht="24" customHeight="1">
      <c r="A1073" s="519" t="s">
        <v>3743</v>
      </c>
      <c r="B1073" s="312" t="s">
        <v>1501</v>
      </c>
      <c r="C1073" s="312" t="s">
        <v>2411</v>
      </c>
      <c r="D1073" s="312" t="s">
        <v>1503</v>
      </c>
      <c r="E1073" s="313" t="s">
        <v>1512</v>
      </c>
      <c r="F1073" s="311" t="s">
        <v>4095</v>
      </c>
      <c r="G1073" s="311" t="s">
        <v>19636</v>
      </c>
      <c r="H1073" s="311" t="s">
        <v>19637</v>
      </c>
      <c r="I1073" s="311" t="s">
        <v>4883</v>
      </c>
      <c r="J1073" s="311" t="s">
        <v>5234</v>
      </c>
      <c r="K1073" s="300">
        <v>1072</v>
      </c>
    </row>
    <row r="1074" spans="1:11" ht="24" customHeight="1">
      <c r="A1074" s="519" t="s">
        <v>3248</v>
      </c>
      <c r="B1074" s="312" t="s">
        <v>1501</v>
      </c>
      <c r="C1074" s="312" t="s">
        <v>1708</v>
      </c>
      <c r="D1074" s="312" t="s">
        <v>1503</v>
      </c>
      <c r="E1074" s="313" t="s">
        <v>1512</v>
      </c>
      <c r="F1074" s="311" t="s">
        <v>4784</v>
      </c>
      <c r="G1074" s="311" t="s">
        <v>5627</v>
      </c>
      <c r="H1074" s="311" t="s">
        <v>19638</v>
      </c>
      <c r="I1074" s="311" t="s">
        <v>4883</v>
      </c>
      <c r="J1074" s="311" t="s">
        <v>5234</v>
      </c>
      <c r="K1074" s="300">
        <v>1073</v>
      </c>
    </row>
    <row r="1075" spans="1:11" ht="24" customHeight="1">
      <c r="A1075" s="519" t="s">
        <v>3793</v>
      </c>
      <c r="B1075" s="312" t="s">
        <v>1501</v>
      </c>
      <c r="C1075" s="312" t="s">
        <v>2491</v>
      </c>
      <c r="D1075" s="312" t="s">
        <v>1503</v>
      </c>
      <c r="E1075" s="313" t="s">
        <v>1512</v>
      </c>
      <c r="F1075" s="311" t="s">
        <v>4836</v>
      </c>
      <c r="G1075" s="311" t="s">
        <v>19639</v>
      </c>
      <c r="H1075" s="311" t="s">
        <v>19640</v>
      </c>
      <c r="I1075" s="311" t="s">
        <v>4883</v>
      </c>
      <c r="J1075" s="311" t="s">
        <v>5234</v>
      </c>
      <c r="K1075" s="300">
        <v>1074</v>
      </c>
    </row>
    <row r="1076" spans="1:11" ht="36" customHeight="1">
      <c r="A1076" s="314">
        <v>87794</v>
      </c>
      <c r="B1076" s="312" t="s">
        <v>367</v>
      </c>
      <c r="C1076" s="312" t="s">
        <v>2008</v>
      </c>
      <c r="D1076" s="312" t="s">
        <v>1760</v>
      </c>
      <c r="E1076" s="313" t="s">
        <v>78</v>
      </c>
      <c r="F1076" s="311" t="s">
        <v>5265</v>
      </c>
      <c r="G1076" s="311" t="s">
        <v>16526</v>
      </c>
      <c r="H1076" s="311" t="s">
        <v>19641</v>
      </c>
      <c r="I1076" s="311" t="s">
        <v>4883</v>
      </c>
      <c r="J1076" s="311" t="s">
        <v>5242</v>
      </c>
      <c r="K1076" s="300">
        <v>1075</v>
      </c>
    </row>
    <row r="1077" spans="1:11" ht="24" customHeight="1">
      <c r="A1077" s="314">
        <v>95472</v>
      </c>
      <c r="B1077" s="312" t="s">
        <v>367</v>
      </c>
      <c r="C1077" s="312" t="s">
        <v>3133</v>
      </c>
      <c r="D1077" s="312" t="s">
        <v>1521</v>
      </c>
      <c r="E1077" s="313" t="s">
        <v>1507</v>
      </c>
      <c r="F1077" s="311" t="s">
        <v>4494</v>
      </c>
      <c r="G1077" s="311" t="s">
        <v>14524</v>
      </c>
      <c r="H1077" s="311" t="s">
        <v>19642</v>
      </c>
      <c r="I1077" s="311" t="s">
        <v>4883</v>
      </c>
      <c r="J1077" s="311" t="s">
        <v>5242</v>
      </c>
      <c r="K1077" s="300">
        <v>1076</v>
      </c>
    </row>
    <row r="1078" spans="1:11" ht="48" customHeight="1">
      <c r="A1078" s="314">
        <v>89567</v>
      </c>
      <c r="B1078" s="312" t="s">
        <v>367</v>
      </c>
      <c r="C1078" s="312" t="s">
        <v>2349</v>
      </c>
      <c r="D1078" s="312" t="s">
        <v>1521</v>
      </c>
      <c r="E1078" s="313" t="s">
        <v>1507</v>
      </c>
      <c r="F1078" s="311" t="s">
        <v>5271</v>
      </c>
      <c r="G1078" s="311" t="s">
        <v>12583</v>
      </c>
      <c r="H1078" s="311" t="s">
        <v>19643</v>
      </c>
      <c r="I1078" s="311" t="s">
        <v>4883</v>
      </c>
      <c r="J1078" s="311" t="s">
        <v>5242</v>
      </c>
      <c r="K1078" s="300">
        <v>1077</v>
      </c>
    </row>
    <row r="1079" spans="1:11" ht="24" customHeight="1">
      <c r="A1079" s="314">
        <v>100274</v>
      </c>
      <c r="B1079" s="312" t="s">
        <v>367</v>
      </c>
      <c r="C1079" s="312" t="s">
        <v>3058</v>
      </c>
      <c r="D1079" s="312" t="s">
        <v>1503</v>
      </c>
      <c r="E1079" s="313" t="s">
        <v>3059</v>
      </c>
      <c r="F1079" s="311" t="s">
        <v>5261</v>
      </c>
      <c r="G1079" s="311" t="s">
        <v>17128</v>
      </c>
      <c r="H1079" s="311" t="s">
        <v>19644</v>
      </c>
      <c r="I1079" s="311" t="s">
        <v>4883</v>
      </c>
      <c r="J1079" s="311" t="s">
        <v>5242</v>
      </c>
      <c r="K1079" s="300">
        <v>1078</v>
      </c>
    </row>
    <row r="1080" spans="1:11" ht="24" customHeight="1">
      <c r="A1080" s="519" t="s">
        <v>3626</v>
      </c>
      <c r="B1080" s="312" t="s">
        <v>1501</v>
      </c>
      <c r="C1080" s="312" t="s">
        <v>2221</v>
      </c>
      <c r="D1080" s="312" t="s">
        <v>1503</v>
      </c>
      <c r="E1080" s="313" t="s">
        <v>1512</v>
      </c>
      <c r="F1080" s="311" t="s">
        <v>5262</v>
      </c>
      <c r="G1080" s="311" t="s">
        <v>19645</v>
      </c>
      <c r="H1080" s="311" t="s">
        <v>19646</v>
      </c>
      <c r="I1080" s="311" t="s">
        <v>4883</v>
      </c>
      <c r="J1080" s="311" t="s">
        <v>5242</v>
      </c>
      <c r="K1080" s="300">
        <v>1079</v>
      </c>
    </row>
    <row r="1081" spans="1:11" ht="60" customHeight="1">
      <c r="A1081" s="314">
        <v>89509</v>
      </c>
      <c r="B1081" s="312" t="s">
        <v>367</v>
      </c>
      <c r="C1081" s="312" t="s">
        <v>3101</v>
      </c>
      <c r="D1081" s="312" t="s">
        <v>1521</v>
      </c>
      <c r="E1081" s="313" t="s">
        <v>1616</v>
      </c>
      <c r="F1081" s="311" t="s">
        <v>4449</v>
      </c>
      <c r="G1081" s="311" t="s">
        <v>11949</v>
      </c>
      <c r="H1081" s="311" t="s">
        <v>19647</v>
      </c>
      <c r="I1081" s="311" t="s">
        <v>4883</v>
      </c>
      <c r="J1081" s="311" t="s">
        <v>5242</v>
      </c>
      <c r="K1081" s="300">
        <v>1080</v>
      </c>
    </row>
    <row r="1082" spans="1:11" ht="24" customHeight="1">
      <c r="A1082" s="519" t="s">
        <v>5803</v>
      </c>
      <c r="B1082" s="312" t="s">
        <v>1501</v>
      </c>
      <c r="C1082" s="312" t="s">
        <v>2850</v>
      </c>
      <c r="D1082" s="312" t="s">
        <v>1503</v>
      </c>
      <c r="E1082" s="313" t="s">
        <v>1704</v>
      </c>
      <c r="F1082" s="311" t="s">
        <v>4092</v>
      </c>
      <c r="G1082" s="311" t="s">
        <v>5290</v>
      </c>
      <c r="H1082" s="311" t="s">
        <v>5290</v>
      </c>
      <c r="I1082" s="311" t="s">
        <v>4883</v>
      </c>
      <c r="J1082" s="311" t="s">
        <v>5242</v>
      </c>
      <c r="K1082" s="300">
        <v>1081</v>
      </c>
    </row>
    <row r="1083" spans="1:11" ht="36" customHeight="1">
      <c r="A1083" s="519" t="s">
        <v>5804</v>
      </c>
      <c r="B1083" s="312" t="s">
        <v>1501</v>
      </c>
      <c r="C1083" s="312" t="s">
        <v>2849</v>
      </c>
      <c r="D1083" s="312" t="s">
        <v>1503</v>
      </c>
      <c r="E1083" s="313" t="s">
        <v>1704</v>
      </c>
      <c r="F1083" s="311" t="s">
        <v>4092</v>
      </c>
      <c r="G1083" s="311" t="s">
        <v>5290</v>
      </c>
      <c r="H1083" s="311" t="s">
        <v>5290</v>
      </c>
      <c r="I1083" s="311" t="s">
        <v>4883</v>
      </c>
      <c r="J1083" s="311" t="s">
        <v>5242</v>
      </c>
      <c r="K1083" s="300">
        <v>1082</v>
      </c>
    </row>
    <row r="1084" spans="1:11" ht="72" customHeight="1">
      <c r="A1084" s="314">
        <v>95470</v>
      </c>
      <c r="B1084" s="312" t="s">
        <v>367</v>
      </c>
      <c r="C1084" s="312" t="s">
        <v>3132</v>
      </c>
      <c r="D1084" s="312" t="s">
        <v>1521</v>
      </c>
      <c r="E1084" s="313" t="s">
        <v>1507</v>
      </c>
      <c r="F1084" s="311" t="s">
        <v>4331</v>
      </c>
      <c r="G1084" s="311" t="s">
        <v>14521</v>
      </c>
      <c r="H1084" s="311" t="s">
        <v>19648</v>
      </c>
      <c r="I1084" s="311" t="s">
        <v>4883</v>
      </c>
      <c r="J1084" s="311" t="s">
        <v>5242</v>
      </c>
      <c r="K1084" s="300">
        <v>1083</v>
      </c>
    </row>
    <row r="1085" spans="1:11" ht="36" customHeight="1">
      <c r="A1085" s="519" t="s">
        <v>5805</v>
      </c>
      <c r="B1085" s="312" t="s">
        <v>1501</v>
      </c>
      <c r="C1085" s="312" t="s">
        <v>2846</v>
      </c>
      <c r="D1085" s="312" t="s">
        <v>1503</v>
      </c>
      <c r="E1085" s="313" t="s">
        <v>1704</v>
      </c>
      <c r="F1085" s="311" t="s">
        <v>4092</v>
      </c>
      <c r="G1085" s="311" t="s">
        <v>5293</v>
      </c>
      <c r="H1085" s="311" t="s">
        <v>5293</v>
      </c>
      <c r="I1085" s="311" t="s">
        <v>4883</v>
      </c>
      <c r="J1085" s="311" t="s">
        <v>5252</v>
      </c>
      <c r="K1085" s="300">
        <v>1084</v>
      </c>
    </row>
    <row r="1086" spans="1:11" ht="36" customHeight="1">
      <c r="A1086" s="519" t="s">
        <v>5806</v>
      </c>
      <c r="B1086" s="312" t="s">
        <v>1501</v>
      </c>
      <c r="C1086" s="312" t="s">
        <v>2812</v>
      </c>
      <c r="D1086" s="312" t="s">
        <v>1503</v>
      </c>
      <c r="E1086" s="313" t="s">
        <v>1704</v>
      </c>
      <c r="F1086" s="311" t="s">
        <v>4092</v>
      </c>
      <c r="G1086" s="311" t="s">
        <v>5293</v>
      </c>
      <c r="H1086" s="311" t="s">
        <v>5293</v>
      </c>
      <c r="I1086" s="311" t="s">
        <v>4883</v>
      </c>
      <c r="J1086" s="311" t="s">
        <v>5252</v>
      </c>
      <c r="K1086" s="300">
        <v>1085</v>
      </c>
    </row>
    <row r="1087" spans="1:11" ht="24" customHeight="1">
      <c r="A1087" s="519" t="s">
        <v>3573</v>
      </c>
      <c r="B1087" s="312" t="s">
        <v>1501</v>
      </c>
      <c r="C1087" s="312" t="s">
        <v>2170</v>
      </c>
      <c r="D1087" s="312" t="s">
        <v>1503</v>
      </c>
      <c r="E1087" s="313" t="s">
        <v>80</v>
      </c>
      <c r="F1087" s="311" t="s">
        <v>4784</v>
      </c>
      <c r="G1087" s="311" t="s">
        <v>19649</v>
      </c>
      <c r="H1087" s="311" t="s">
        <v>19650</v>
      </c>
      <c r="I1087" s="311" t="s">
        <v>4883</v>
      </c>
      <c r="J1087" s="311" t="s">
        <v>5252</v>
      </c>
      <c r="K1087" s="300">
        <v>1086</v>
      </c>
    </row>
    <row r="1088" spans="1:11" ht="24" customHeight="1">
      <c r="A1088" s="519" t="s">
        <v>3660</v>
      </c>
      <c r="B1088" s="312" t="s">
        <v>1501</v>
      </c>
      <c r="C1088" s="312" t="s">
        <v>2255</v>
      </c>
      <c r="D1088" s="312" t="s">
        <v>1503</v>
      </c>
      <c r="E1088" s="313" t="s">
        <v>1507</v>
      </c>
      <c r="F1088" s="311" t="s">
        <v>4106</v>
      </c>
      <c r="G1088" s="311" t="s">
        <v>21002</v>
      </c>
      <c r="H1088" s="311" t="s">
        <v>21003</v>
      </c>
      <c r="I1088" s="311" t="s">
        <v>4883</v>
      </c>
      <c r="J1088" s="311" t="s">
        <v>5252</v>
      </c>
      <c r="K1088" s="300">
        <v>1087</v>
      </c>
    </row>
    <row r="1089" spans="1:11" ht="24" customHeight="1">
      <c r="A1089" s="519" t="s">
        <v>3661</v>
      </c>
      <c r="B1089" s="312" t="s">
        <v>1501</v>
      </c>
      <c r="C1089" s="312" t="s">
        <v>2256</v>
      </c>
      <c r="D1089" s="312" t="s">
        <v>1503</v>
      </c>
      <c r="E1089" s="313" t="s">
        <v>1507</v>
      </c>
      <c r="F1089" s="311" t="s">
        <v>4106</v>
      </c>
      <c r="G1089" s="311" t="s">
        <v>21002</v>
      </c>
      <c r="H1089" s="311" t="s">
        <v>21003</v>
      </c>
      <c r="I1089" s="311" t="s">
        <v>4883</v>
      </c>
      <c r="J1089" s="311" t="s">
        <v>5252</v>
      </c>
      <c r="K1089" s="300">
        <v>1088</v>
      </c>
    </row>
    <row r="1090" spans="1:11" ht="36" customHeight="1">
      <c r="A1090" s="519" t="s">
        <v>5807</v>
      </c>
      <c r="B1090" s="312" t="s">
        <v>1501</v>
      </c>
      <c r="C1090" s="312" t="s">
        <v>2713</v>
      </c>
      <c r="D1090" s="312" t="s">
        <v>1503</v>
      </c>
      <c r="E1090" s="313" t="s">
        <v>1704</v>
      </c>
      <c r="F1090" s="311" t="s">
        <v>4092</v>
      </c>
      <c r="G1090" s="311" t="s">
        <v>5296</v>
      </c>
      <c r="H1090" s="311" t="s">
        <v>5296</v>
      </c>
      <c r="I1090" s="311" t="s">
        <v>4883</v>
      </c>
      <c r="J1090" s="311" t="s">
        <v>5252</v>
      </c>
      <c r="K1090" s="300">
        <v>1089</v>
      </c>
    </row>
    <row r="1091" spans="1:11" ht="24" customHeight="1">
      <c r="A1091" s="519" t="s">
        <v>3765</v>
      </c>
      <c r="B1091" s="312" t="s">
        <v>1501</v>
      </c>
      <c r="C1091" s="312" t="s">
        <v>2435</v>
      </c>
      <c r="D1091" s="312" t="s">
        <v>1503</v>
      </c>
      <c r="E1091" s="313" t="s">
        <v>1512</v>
      </c>
      <c r="F1091" s="311" t="s">
        <v>4106</v>
      </c>
      <c r="G1091" s="311" t="s">
        <v>19651</v>
      </c>
      <c r="H1091" s="311" t="s">
        <v>19652</v>
      </c>
      <c r="I1091" s="311" t="s">
        <v>4883</v>
      </c>
      <c r="J1091" s="311" t="s">
        <v>5252</v>
      </c>
      <c r="K1091" s="300">
        <v>1090</v>
      </c>
    </row>
    <row r="1092" spans="1:11" ht="24" customHeight="1">
      <c r="A1092" s="519" t="s">
        <v>3464</v>
      </c>
      <c r="B1092" s="312" t="s">
        <v>1501</v>
      </c>
      <c r="C1092" s="312" t="s">
        <v>1982</v>
      </c>
      <c r="D1092" s="312" t="s">
        <v>1503</v>
      </c>
      <c r="E1092" s="313" t="s">
        <v>80</v>
      </c>
      <c r="F1092" s="311" t="s">
        <v>5267</v>
      </c>
      <c r="G1092" s="311" t="s">
        <v>13156</v>
      </c>
      <c r="H1092" s="311" t="s">
        <v>19653</v>
      </c>
      <c r="I1092" s="311" t="s">
        <v>4883</v>
      </c>
      <c r="J1092" s="311" t="s">
        <v>5252</v>
      </c>
      <c r="K1092" s="300">
        <v>1091</v>
      </c>
    </row>
    <row r="1093" spans="1:11" ht="24" customHeight="1">
      <c r="A1093" s="519" t="s">
        <v>3572</v>
      </c>
      <c r="B1093" s="312" t="s">
        <v>1501</v>
      </c>
      <c r="C1093" s="312" t="s">
        <v>2169</v>
      </c>
      <c r="D1093" s="312" t="s">
        <v>1503</v>
      </c>
      <c r="E1093" s="313" t="s">
        <v>80</v>
      </c>
      <c r="F1093" s="311" t="s">
        <v>5161</v>
      </c>
      <c r="G1093" s="311" t="s">
        <v>19654</v>
      </c>
      <c r="H1093" s="311" t="s">
        <v>19655</v>
      </c>
      <c r="I1093" s="311" t="s">
        <v>4883</v>
      </c>
      <c r="J1093" s="311" t="s">
        <v>5252</v>
      </c>
      <c r="K1093" s="300">
        <v>1092</v>
      </c>
    </row>
    <row r="1094" spans="1:11" ht="72" customHeight="1">
      <c r="A1094" s="519" t="s">
        <v>3883</v>
      </c>
      <c r="B1094" s="312" t="s">
        <v>1501</v>
      </c>
      <c r="C1094" s="312" t="s">
        <v>2605</v>
      </c>
      <c r="D1094" s="312" t="s">
        <v>1503</v>
      </c>
      <c r="E1094" s="313" t="s">
        <v>78</v>
      </c>
      <c r="F1094" s="311" t="s">
        <v>4095</v>
      </c>
      <c r="G1094" s="311" t="s">
        <v>19656</v>
      </c>
      <c r="H1094" s="311" t="s">
        <v>19657</v>
      </c>
      <c r="I1094" s="311" t="s">
        <v>4883</v>
      </c>
      <c r="J1094" s="311" t="s">
        <v>5252</v>
      </c>
      <c r="K1094" s="300">
        <v>1093</v>
      </c>
    </row>
    <row r="1095" spans="1:11" ht="24" customHeight="1">
      <c r="A1095" s="519" t="s">
        <v>3178</v>
      </c>
      <c r="B1095" s="312" t="s">
        <v>1501</v>
      </c>
      <c r="C1095" s="312" t="s">
        <v>1644</v>
      </c>
      <c r="D1095" s="312" t="s">
        <v>1503</v>
      </c>
      <c r="E1095" s="313" t="s">
        <v>1512</v>
      </c>
      <c r="F1095" s="311" t="s">
        <v>4659</v>
      </c>
      <c r="G1095" s="311" t="s">
        <v>19658</v>
      </c>
      <c r="H1095" s="311" t="s">
        <v>19659</v>
      </c>
      <c r="I1095" s="311" t="s">
        <v>4883</v>
      </c>
      <c r="J1095" s="311" t="s">
        <v>5258</v>
      </c>
      <c r="K1095" s="300">
        <v>1094</v>
      </c>
    </row>
    <row r="1096" spans="1:11" ht="48" customHeight="1">
      <c r="A1096" s="314">
        <v>98685</v>
      </c>
      <c r="B1096" s="312" t="s">
        <v>367</v>
      </c>
      <c r="C1096" s="312" t="s">
        <v>2928</v>
      </c>
      <c r="D1096" s="312" t="s">
        <v>1832</v>
      </c>
      <c r="E1096" s="313" t="s">
        <v>1616</v>
      </c>
      <c r="F1096" s="311" t="s">
        <v>5273</v>
      </c>
      <c r="G1096" s="311" t="s">
        <v>16194</v>
      </c>
      <c r="H1096" s="311" t="s">
        <v>19660</v>
      </c>
      <c r="I1096" s="311" t="s">
        <v>4883</v>
      </c>
      <c r="J1096" s="311" t="s">
        <v>5258</v>
      </c>
      <c r="K1096" s="300">
        <v>1095</v>
      </c>
    </row>
    <row r="1097" spans="1:11" ht="48" customHeight="1">
      <c r="A1097" s="314">
        <v>1600989</v>
      </c>
      <c r="B1097" s="312" t="s">
        <v>1530</v>
      </c>
      <c r="C1097" s="312" t="s">
        <v>1892</v>
      </c>
      <c r="D1097" s="312" t="s">
        <v>382</v>
      </c>
      <c r="E1097" s="313" t="s">
        <v>75</v>
      </c>
      <c r="F1097" s="311" t="s">
        <v>5281</v>
      </c>
      <c r="G1097" s="311" t="s">
        <v>19661</v>
      </c>
      <c r="H1097" s="311" t="s">
        <v>19662</v>
      </c>
      <c r="I1097" s="311" t="s">
        <v>4883</v>
      </c>
      <c r="J1097" s="311" t="s">
        <v>5258</v>
      </c>
      <c r="K1097" s="300">
        <v>1096</v>
      </c>
    </row>
    <row r="1098" spans="1:11" ht="24" customHeight="1">
      <c r="A1098" s="519" t="s">
        <v>5808</v>
      </c>
      <c r="B1098" s="312" t="s">
        <v>1501</v>
      </c>
      <c r="C1098" s="312" t="s">
        <v>2656</v>
      </c>
      <c r="D1098" s="312" t="s">
        <v>1503</v>
      </c>
      <c r="E1098" s="313" t="s">
        <v>1704</v>
      </c>
      <c r="F1098" s="311" t="s">
        <v>4092</v>
      </c>
      <c r="G1098" s="311" t="s">
        <v>5298</v>
      </c>
      <c r="H1098" s="311" t="s">
        <v>5298</v>
      </c>
      <c r="I1098" s="311" t="s">
        <v>4883</v>
      </c>
      <c r="J1098" s="311" t="s">
        <v>5258</v>
      </c>
      <c r="K1098" s="300">
        <v>1097</v>
      </c>
    </row>
    <row r="1099" spans="1:11" ht="48" customHeight="1">
      <c r="A1099" s="314">
        <v>92779</v>
      </c>
      <c r="B1099" s="312" t="s">
        <v>367</v>
      </c>
      <c r="C1099" s="312" t="s">
        <v>1598</v>
      </c>
      <c r="D1099" s="312" t="s">
        <v>1560</v>
      </c>
      <c r="E1099" s="313" t="s">
        <v>1561</v>
      </c>
      <c r="F1099" s="311" t="s">
        <v>5275</v>
      </c>
      <c r="G1099" s="311" t="s">
        <v>21004</v>
      </c>
      <c r="H1099" s="311" t="s">
        <v>21005</v>
      </c>
      <c r="I1099" s="311" t="s">
        <v>4883</v>
      </c>
      <c r="J1099" s="311" t="s">
        <v>5258</v>
      </c>
      <c r="K1099" s="300">
        <v>1098</v>
      </c>
    </row>
    <row r="1100" spans="1:11" ht="24" customHeight="1">
      <c r="A1100" s="519" t="s">
        <v>3675</v>
      </c>
      <c r="B1100" s="312" t="s">
        <v>1501</v>
      </c>
      <c r="C1100" s="312" t="s">
        <v>2271</v>
      </c>
      <c r="D1100" s="312" t="s">
        <v>1503</v>
      </c>
      <c r="E1100" s="313" t="s">
        <v>1512</v>
      </c>
      <c r="F1100" s="311" t="s">
        <v>5277</v>
      </c>
      <c r="G1100" s="311" t="s">
        <v>19663</v>
      </c>
      <c r="H1100" s="311" t="s">
        <v>19664</v>
      </c>
      <c r="I1100" s="311" t="s">
        <v>4883</v>
      </c>
      <c r="J1100" s="311" t="s">
        <v>5258</v>
      </c>
      <c r="K1100" s="300">
        <v>1099</v>
      </c>
    </row>
    <row r="1101" spans="1:11" ht="24" customHeight="1">
      <c r="A1101" s="519" t="s">
        <v>5809</v>
      </c>
      <c r="B1101" s="312" t="s">
        <v>1501</v>
      </c>
      <c r="C1101" s="312" t="s">
        <v>2681</v>
      </c>
      <c r="D1101" s="312" t="s">
        <v>1503</v>
      </c>
      <c r="E1101" s="313" t="s">
        <v>1704</v>
      </c>
      <c r="F1101" s="311" t="s">
        <v>4092</v>
      </c>
      <c r="G1101" s="311" t="s">
        <v>5299</v>
      </c>
      <c r="H1101" s="311" t="s">
        <v>5299</v>
      </c>
      <c r="I1101" s="311" t="s">
        <v>4883</v>
      </c>
      <c r="J1101" s="311" t="s">
        <v>5258</v>
      </c>
      <c r="K1101" s="300">
        <v>1100</v>
      </c>
    </row>
    <row r="1102" spans="1:11" ht="36" customHeight="1">
      <c r="A1102" s="519" t="s">
        <v>3956</v>
      </c>
      <c r="B1102" s="312" t="s">
        <v>1501</v>
      </c>
      <c r="C1102" s="312" t="s">
        <v>2947</v>
      </c>
      <c r="D1102" s="312" t="s">
        <v>1503</v>
      </c>
      <c r="E1102" s="313" t="s">
        <v>1616</v>
      </c>
      <c r="F1102" s="311" t="s">
        <v>5274</v>
      </c>
      <c r="G1102" s="311" t="s">
        <v>19665</v>
      </c>
      <c r="H1102" s="311" t="s">
        <v>19666</v>
      </c>
      <c r="I1102" s="311" t="s">
        <v>4883</v>
      </c>
      <c r="J1102" s="311" t="s">
        <v>5258</v>
      </c>
      <c r="K1102" s="300">
        <v>1101</v>
      </c>
    </row>
    <row r="1103" spans="1:11" ht="48" customHeight="1">
      <c r="A1103" s="519" t="s">
        <v>3532</v>
      </c>
      <c r="B1103" s="312" t="s">
        <v>1501</v>
      </c>
      <c r="C1103" s="312" t="s">
        <v>2131</v>
      </c>
      <c r="D1103" s="312" t="s">
        <v>1503</v>
      </c>
      <c r="E1103" s="313" t="s">
        <v>1504</v>
      </c>
      <c r="F1103" s="311" t="s">
        <v>5282</v>
      </c>
      <c r="G1103" s="311" t="s">
        <v>19581</v>
      </c>
      <c r="H1103" s="311" t="s">
        <v>19667</v>
      </c>
      <c r="I1103" s="311" t="s">
        <v>4883</v>
      </c>
      <c r="J1103" s="311" t="s">
        <v>5258</v>
      </c>
      <c r="K1103" s="300">
        <v>1102</v>
      </c>
    </row>
    <row r="1104" spans="1:11" ht="24" customHeight="1">
      <c r="A1104" s="519" t="s">
        <v>5810</v>
      </c>
      <c r="B1104" s="312" t="s">
        <v>1501</v>
      </c>
      <c r="C1104" s="312" t="s">
        <v>2746</v>
      </c>
      <c r="D1104" s="312" t="s">
        <v>1503</v>
      </c>
      <c r="E1104" s="313" t="s">
        <v>1704</v>
      </c>
      <c r="F1104" s="311" t="s">
        <v>4092</v>
      </c>
      <c r="G1104" s="311" t="s">
        <v>5300</v>
      </c>
      <c r="H1104" s="311" t="s">
        <v>5300</v>
      </c>
      <c r="I1104" s="311" t="s">
        <v>4883</v>
      </c>
      <c r="J1104" s="311" t="s">
        <v>5258</v>
      </c>
      <c r="K1104" s="300">
        <v>1103</v>
      </c>
    </row>
    <row r="1105" spans="1:11" ht="36" customHeight="1">
      <c r="A1105" s="519" t="s">
        <v>4058</v>
      </c>
      <c r="B1105" s="312" t="s">
        <v>1501</v>
      </c>
      <c r="C1105" s="312" t="s">
        <v>3099</v>
      </c>
      <c r="D1105" s="312" t="s">
        <v>1503</v>
      </c>
      <c r="E1105" s="313" t="s">
        <v>1616</v>
      </c>
      <c r="F1105" s="311" t="s">
        <v>5283</v>
      </c>
      <c r="G1105" s="311" t="s">
        <v>19668</v>
      </c>
      <c r="H1105" s="311" t="s">
        <v>19669</v>
      </c>
      <c r="I1105" s="311" t="s">
        <v>4883</v>
      </c>
      <c r="J1105" s="311" t="s">
        <v>5266</v>
      </c>
      <c r="K1105" s="300">
        <v>1104</v>
      </c>
    </row>
    <row r="1106" spans="1:11" ht="36" customHeight="1">
      <c r="A1106" s="314">
        <v>90831</v>
      </c>
      <c r="B1106" s="312" t="s">
        <v>367</v>
      </c>
      <c r="C1106" s="312" t="s">
        <v>2114</v>
      </c>
      <c r="D1106" s="312" t="s">
        <v>2113</v>
      </c>
      <c r="E1106" s="313" t="s">
        <v>1507</v>
      </c>
      <c r="F1106" s="311" t="s">
        <v>4815</v>
      </c>
      <c r="G1106" s="311" t="s">
        <v>9365</v>
      </c>
      <c r="H1106" s="311" t="s">
        <v>19670</v>
      </c>
      <c r="I1106" s="311" t="s">
        <v>4883</v>
      </c>
      <c r="J1106" s="311" t="s">
        <v>5266</v>
      </c>
      <c r="K1106" s="300">
        <v>1105</v>
      </c>
    </row>
    <row r="1107" spans="1:11" ht="24" customHeight="1">
      <c r="A1107" s="314">
        <v>95779</v>
      </c>
      <c r="B1107" s="312" t="s">
        <v>367</v>
      </c>
      <c r="C1107" s="312" t="s">
        <v>1797</v>
      </c>
      <c r="D1107" s="312" t="s">
        <v>1677</v>
      </c>
      <c r="E1107" s="313" t="s">
        <v>1507</v>
      </c>
      <c r="F1107" s="311" t="s">
        <v>5280</v>
      </c>
      <c r="G1107" s="311" t="s">
        <v>5138</v>
      </c>
      <c r="H1107" s="311" t="s">
        <v>19671</v>
      </c>
      <c r="I1107" s="311" t="s">
        <v>4883</v>
      </c>
      <c r="J1107" s="311" t="s">
        <v>5266</v>
      </c>
      <c r="K1107" s="300">
        <v>1106</v>
      </c>
    </row>
    <row r="1108" spans="1:11" ht="36" customHeight="1">
      <c r="A1108" s="519" t="s">
        <v>3316</v>
      </c>
      <c r="B1108" s="312" t="s">
        <v>1501</v>
      </c>
      <c r="C1108" s="312" t="s">
        <v>1805</v>
      </c>
      <c r="D1108" s="312" t="s">
        <v>1503</v>
      </c>
      <c r="E1108" s="313" t="s">
        <v>1512</v>
      </c>
      <c r="F1108" s="311" t="s">
        <v>5253</v>
      </c>
      <c r="G1108" s="311" t="s">
        <v>10244</v>
      </c>
      <c r="H1108" s="311" t="s">
        <v>19672</v>
      </c>
      <c r="I1108" s="311" t="s">
        <v>4883</v>
      </c>
      <c r="J1108" s="311" t="s">
        <v>5266</v>
      </c>
      <c r="K1108" s="300">
        <v>1107</v>
      </c>
    </row>
    <row r="1109" spans="1:11" ht="36" customHeight="1">
      <c r="A1109" s="519" t="s">
        <v>3742</v>
      </c>
      <c r="B1109" s="312" t="s">
        <v>1501</v>
      </c>
      <c r="C1109" s="312" t="s">
        <v>2410</v>
      </c>
      <c r="D1109" s="312" t="s">
        <v>1503</v>
      </c>
      <c r="E1109" s="313" t="s">
        <v>1512</v>
      </c>
      <c r="F1109" s="311" t="s">
        <v>4095</v>
      </c>
      <c r="G1109" s="311" t="s">
        <v>19673</v>
      </c>
      <c r="H1109" s="311" t="s">
        <v>19674</v>
      </c>
      <c r="I1109" s="311" t="s">
        <v>4883</v>
      </c>
      <c r="J1109" s="311" t="s">
        <v>5266</v>
      </c>
      <c r="K1109" s="300">
        <v>1108</v>
      </c>
    </row>
    <row r="1110" spans="1:11" ht="24" customHeight="1">
      <c r="A1110" s="314">
        <v>4805769</v>
      </c>
      <c r="B1110" s="312" t="s">
        <v>1530</v>
      </c>
      <c r="C1110" s="312" t="s">
        <v>2028</v>
      </c>
      <c r="D1110" s="312" t="s">
        <v>382</v>
      </c>
      <c r="E1110" s="313" t="s">
        <v>75</v>
      </c>
      <c r="F1110" s="311" t="s">
        <v>5257</v>
      </c>
      <c r="G1110" s="311" t="s">
        <v>19675</v>
      </c>
      <c r="H1110" s="311" t="s">
        <v>19676</v>
      </c>
      <c r="I1110" s="311" t="s">
        <v>4883</v>
      </c>
      <c r="J1110" s="311" t="s">
        <v>5266</v>
      </c>
      <c r="K1110" s="300">
        <v>1109</v>
      </c>
    </row>
    <row r="1111" spans="1:11" ht="60" customHeight="1">
      <c r="A1111" s="519" t="s">
        <v>5811</v>
      </c>
      <c r="B1111" s="312" t="s">
        <v>1501</v>
      </c>
      <c r="C1111" s="312" t="s">
        <v>2658</v>
      </c>
      <c r="D1111" s="312" t="s">
        <v>1503</v>
      </c>
      <c r="E1111" s="313" t="s">
        <v>1704</v>
      </c>
      <c r="F1111" s="311" t="s">
        <v>4092</v>
      </c>
      <c r="G1111" s="311" t="s">
        <v>5306</v>
      </c>
      <c r="H1111" s="311" t="s">
        <v>5306</v>
      </c>
      <c r="I1111" s="311" t="s">
        <v>4883</v>
      </c>
      <c r="J1111" s="311" t="s">
        <v>5266</v>
      </c>
      <c r="K1111" s="300">
        <v>1110</v>
      </c>
    </row>
    <row r="1112" spans="1:11" ht="48" customHeight="1">
      <c r="A1112" s="519" t="s">
        <v>5812</v>
      </c>
      <c r="B1112" s="312" t="s">
        <v>1501</v>
      </c>
      <c r="C1112" s="312" t="s">
        <v>2657</v>
      </c>
      <c r="D1112" s="312" t="s">
        <v>1503</v>
      </c>
      <c r="E1112" s="313" t="s">
        <v>1704</v>
      </c>
      <c r="F1112" s="311" t="s">
        <v>4092</v>
      </c>
      <c r="G1112" s="311" t="s">
        <v>5306</v>
      </c>
      <c r="H1112" s="311" t="s">
        <v>5306</v>
      </c>
      <c r="I1112" s="311" t="s">
        <v>4883</v>
      </c>
      <c r="J1112" s="311" t="s">
        <v>5266</v>
      </c>
      <c r="K1112" s="300">
        <v>1111</v>
      </c>
    </row>
    <row r="1113" spans="1:11" ht="24" customHeight="1">
      <c r="A1113" s="519" t="s">
        <v>3470</v>
      </c>
      <c r="B1113" s="312" t="s">
        <v>1501</v>
      </c>
      <c r="C1113" s="312" t="s">
        <v>1995</v>
      </c>
      <c r="D1113" s="312" t="s">
        <v>1503</v>
      </c>
      <c r="E1113" s="313" t="s">
        <v>1616</v>
      </c>
      <c r="F1113" s="311" t="s">
        <v>4512</v>
      </c>
      <c r="G1113" s="311" t="s">
        <v>19677</v>
      </c>
      <c r="H1113" s="311" t="s">
        <v>19678</v>
      </c>
      <c r="I1113" s="311" t="s">
        <v>4883</v>
      </c>
      <c r="J1113" s="311" t="s">
        <v>5266</v>
      </c>
      <c r="K1113" s="300">
        <v>1112</v>
      </c>
    </row>
    <row r="1114" spans="1:11" ht="60" customHeight="1">
      <c r="A1114" s="519" t="s">
        <v>5813</v>
      </c>
      <c r="B1114" s="312" t="s">
        <v>1501</v>
      </c>
      <c r="C1114" s="312" t="s">
        <v>2735</v>
      </c>
      <c r="D1114" s="312" t="s">
        <v>1503</v>
      </c>
      <c r="E1114" s="313" t="s">
        <v>1704</v>
      </c>
      <c r="F1114" s="311" t="s">
        <v>4092</v>
      </c>
      <c r="G1114" s="311" t="s">
        <v>5307</v>
      </c>
      <c r="H1114" s="311" t="s">
        <v>5307</v>
      </c>
      <c r="I1114" s="311" t="s">
        <v>4883</v>
      </c>
      <c r="J1114" s="311" t="s">
        <v>5266</v>
      </c>
      <c r="K1114" s="300">
        <v>1113</v>
      </c>
    </row>
    <row r="1115" spans="1:11" ht="96" customHeight="1">
      <c r="A1115" s="519" t="s">
        <v>3314</v>
      </c>
      <c r="B1115" s="312" t="s">
        <v>1501</v>
      </c>
      <c r="C1115" s="312" t="s">
        <v>1804</v>
      </c>
      <c r="D1115" s="312" t="s">
        <v>1503</v>
      </c>
      <c r="E1115" s="313" t="s">
        <v>1512</v>
      </c>
      <c r="F1115" s="311" t="s">
        <v>5255</v>
      </c>
      <c r="G1115" s="311" t="s">
        <v>10244</v>
      </c>
      <c r="H1115" s="311" t="s">
        <v>19679</v>
      </c>
      <c r="I1115" s="311" t="s">
        <v>4883</v>
      </c>
      <c r="J1115" s="311" t="s">
        <v>5272</v>
      </c>
      <c r="K1115" s="300">
        <v>1114</v>
      </c>
    </row>
    <row r="1116" spans="1:11" ht="24" customHeight="1">
      <c r="A1116" s="519" t="s">
        <v>3159</v>
      </c>
      <c r="B1116" s="312" t="s">
        <v>1501</v>
      </c>
      <c r="C1116" s="312" t="s">
        <v>1550</v>
      </c>
      <c r="D1116" s="312" t="s">
        <v>1503</v>
      </c>
      <c r="E1116" s="313" t="s">
        <v>1512</v>
      </c>
      <c r="F1116" s="311" t="s">
        <v>5144</v>
      </c>
      <c r="G1116" s="311" t="s">
        <v>15479</v>
      </c>
      <c r="H1116" s="311" t="s">
        <v>19680</v>
      </c>
      <c r="I1116" s="311" t="s">
        <v>4883</v>
      </c>
      <c r="J1116" s="311" t="s">
        <v>5272</v>
      </c>
      <c r="K1116" s="300">
        <v>1115</v>
      </c>
    </row>
    <row r="1117" spans="1:11" ht="168" customHeight="1">
      <c r="A1117" s="519" t="s">
        <v>3962</v>
      </c>
      <c r="B1117" s="312" t="s">
        <v>1501</v>
      </c>
      <c r="C1117" s="312" t="s">
        <v>2956</v>
      </c>
      <c r="D1117" s="312" t="s">
        <v>1503</v>
      </c>
      <c r="E1117" s="313" t="s">
        <v>1504</v>
      </c>
      <c r="F1117" s="311" t="s">
        <v>4773</v>
      </c>
      <c r="G1117" s="311" t="s">
        <v>9100</v>
      </c>
      <c r="H1117" s="311" t="s">
        <v>19681</v>
      </c>
      <c r="I1117" s="311" t="s">
        <v>4883</v>
      </c>
      <c r="J1117" s="311" t="s">
        <v>5272</v>
      </c>
      <c r="K1117" s="300">
        <v>1116</v>
      </c>
    </row>
    <row r="1118" spans="1:11" ht="48" customHeight="1">
      <c r="A1118" s="519" t="s">
        <v>3292</v>
      </c>
      <c r="B1118" s="312" t="s">
        <v>1501</v>
      </c>
      <c r="C1118" s="312" t="s">
        <v>1772</v>
      </c>
      <c r="D1118" s="312" t="s">
        <v>1503</v>
      </c>
      <c r="E1118" s="313" t="s">
        <v>1507</v>
      </c>
      <c r="F1118" s="311" t="s">
        <v>5095</v>
      </c>
      <c r="G1118" s="311" t="s">
        <v>5309</v>
      </c>
      <c r="H1118" s="311" t="s">
        <v>5310</v>
      </c>
      <c r="I1118" s="311" t="s">
        <v>4883</v>
      </c>
      <c r="J1118" s="311" t="s">
        <v>5272</v>
      </c>
      <c r="K1118" s="300">
        <v>1117</v>
      </c>
    </row>
    <row r="1119" spans="1:11" ht="24" customHeight="1">
      <c r="A1119" s="519" t="s">
        <v>3857</v>
      </c>
      <c r="B1119" s="312" t="s">
        <v>1501</v>
      </c>
      <c r="C1119" s="312" t="s">
        <v>2568</v>
      </c>
      <c r="D1119" s="312" t="s">
        <v>1503</v>
      </c>
      <c r="E1119" s="313" t="s">
        <v>1512</v>
      </c>
      <c r="F1119" s="311" t="s">
        <v>5294</v>
      </c>
      <c r="G1119" s="311" t="s">
        <v>7920</v>
      </c>
      <c r="H1119" s="311" t="s">
        <v>19682</v>
      </c>
      <c r="I1119" s="311" t="s">
        <v>4883</v>
      </c>
      <c r="J1119" s="311" t="s">
        <v>5272</v>
      </c>
      <c r="K1119" s="300">
        <v>1118</v>
      </c>
    </row>
    <row r="1120" spans="1:11" ht="48" customHeight="1">
      <c r="A1120" s="519" t="s">
        <v>3255</v>
      </c>
      <c r="B1120" s="312" t="s">
        <v>1501</v>
      </c>
      <c r="C1120" s="312" t="s">
        <v>1715</v>
      </c>
      <c r="D1120" s="312" t="s">
        <v>1503</v>
      </c>
      <c r="E1120" s="313" t="s">
        <v>1512</v>
      </c>
      <c r="F1120" s="311" t="s">
        <v>5292</v>
      </c>
      <c r="G1120" s="311" t="s">
        <v>15031</v>
      </c>
      <c r="H1120" s="311" t="s">
        <v>19683</v>
      </c>
      <c r="I1120" s="311" t="s">
        <v>4883</v>
      </c>
      <c r="J1120" s="311" t="s">
        <v>5272</v>
      </c>
      <c r="K1120" s="300">
        <v>1119</v>
      </c>
    </row>
    <row r="1121" spans="1:11" ht="60" customHeight="1">
      <c r="A1121" s="314">
        <v>95781</v>
      </c>
      <c r="B1121" s="312" t="s">
        <v>367</v>
      </c>
      <c r="C1121" s="312" t="s">
        <v>1795</v>
      </c>
      <c r="D1121" s="312" t="s">
        <v>1677</v>
      </c>
      <c r="E1121" s="313" t="s">
        <v>1507</v>
      </c>
      <c r="F1121" s="311" t="s">
        <v>5229</v>
      </c>
      <c r="G1121" s="311" t="s">
        <v>7380</v>
      </c>
      <c r="H1121" s="311" t="s">
        <v>19684</v>
      </c>
      <c r="I1121" s="311" t="s">
        <v>4883</v>
      </c>
      <c r="J1121" s="311" t="s">
        <v>5272</v>
      </c>
      <c r="K1121" s="300">
        <v>1120</v>
      </c>
    </row>
    <row r="1122" spans="1:11" ht="72" customHeight="1">
      <c r="A1122" s="519" t="s">
        <v>3927</v>
      </c>
      <c r="B1122" s="312" t="s">
        <v>1501</v>
      </c>
      <c r="C1122" s="312" t="s">
        <v>2891</v>
      </c>
      <c r="D1122" s="312" t="s">
        <v>1503</v>
      </c>
      <c r="E1122" s="313" t="s">
        <v>1512</v>
      </c>
      <c r="F1122" s="311" t="s">
        <v>4092</v>
      </c>
      <c r="G1122" s="311" t="s">
        <v>19685</v>
      </c>
      <c r="H1122" s="311" t="s">
        <v>19685</v>
      </c>
      <c r="I1122" s="311" t="s">
        <v>4883</v>
      </c>
      <c r="J1122" s="311" t="s">
        <v>5272</v>
      </c>
      <c r="K1122" s="300">
        <v>1121</v>
      </c>
    </row>
    <row r="1123" spans="1:11" ht="24" customHeight="1">
      <c r="A1123" s="314">
        <v>55504</v>
      </c>
      <c r="B1123" s="312" t="s">
        <v>1508</v>
      </c>
      <c r="C1123" s="312" t="s">
        <v>1527</v>
      </c>
      <c r="D1123" s="312" t="s">
        <v>19686</v>
      </c>
      <c r="E1123" s="313" t="s">
        <v>1507</v>
      </c>
      <c r="F1123" s="311" t="s">
        <v>4913</v>
      </c>
      <c r="G1123" s="311" t="s">
        <v>19687</v>
      </c>
      <c r="H1123" s="311" t="s">
        <v>19688</v>
      </c>
      <c r="I1123" s="311" t="s">
        <v>4883</v>
      </c>
      <c r="J1123" s="311" t="s">
        <v>5272</v>
      </c>
      <c r="K1123" s="300">
        <v>1122</v>
      </c>
    </row>
    <row r="1124" spans="1:11" ht="72" customHeight="1">
      <c r="A1124" s="519" t="s">
        <v>3241</v>
      </c>
      <c r="B1124" s="312" t="s">
        <v>1501</v>
      </c>
      <c r="C1124" s="312" t="s">
        <v>1702</v>
      </c>
      <c r="D1124" s="312" t="s">
        <v>1503</v>
      </c>
      <c r="E1124" s="313" t="s">
        <v>80</v>
      </c>
      <c r="F1124" s="311" t="s">
        <v>5288</v>
      </c>
      <c r="G1124" s="311" t="s">
        <v>7165</v>
      </c>
      <c r="H1124" s="311" t="s">
        <v>19689</v>
      </c>
      <c r="I1124" s="311" t="s">
        <v>4883</v>
      </c>
      <c r="J1124" s="311" t="s">
        <v>5272</v>
      </c>
      <c r="K1124" s="300">
        <v>1123</v>
      </c>
    </row>
    <row r="1125" spans="1:11" ht="24" customHeight="1">
      <c r="A1125" s="314">
        <v>2003391</v>
      </c>
      <c r="B1125" s="312" t="s">
        <v>1530</v>
      </c>
      <c r="C1125" s="312" t="s">
        <v>1897</v>
      </c>
      <c r="D1125" s="312" t="s">
        <v>382</v>
      </c>
      <c r="E1125" s="313" t="s">
        <v>80</v>
      </c>
      <c r="F1125" s="311" t="s">
        <v>4815</v>
      </c>
      <c r="G1125" s="311" t="s">
        <v>21006</v>
      </c>
      <c r="H1125" s="311" t="s">
        <v>21007</v>
      </c>
      <c r="I1125" s="311" t="s">
        <v>4883</v>
      </c>
      <c r="J1125" s="311" t="s">
        <v>5272</v>
      </c>
      <c r="K1125" s="300">
        <v>1124</v>
      </c>
    </row>
    <row r="1126" spans="1:11" ht="24" customHeight="1">
      <c r="A1126" s="519" t="s">
        <v>3706</v>
      </c>
      <c r="B1126" s="312" t="s">
        <v>1501</v>
      </c>
      <c r="C1126" s="312" t="s">
        <v>2322</v>
      </c>
      <c r="D1126" s="312" t="s">
        <v>1503</v>
      </c>
      <c r="E1126" s="313" t="s">
        <v>1507</v>
      </c>
      <c r="F1126" s="311" t="s">
        <v>4659</v>
      </c>
      <c r="G1126" s="311" t="s">
        <v>19690</v>
      </c>
      <c r="H1126" s="311" t="s">
        <v>19691</v>
      </c>
      <c r="I1126" s="311" t="s">
        <v>4883</v>
      </c>
      <c r="J1126" s="311" t="s">
        <v>5278</v>
      </c>
      <c r="K1126" s="300">
        <v>1125</v>
      </c>
    </row>
    <row r="1127" spans="1:11" ht="36" customHeight="1">
      <c r="A1127" s="519" t="s">
        <v>3719</v>
      </c>
      <c r="B1127" s="312" t="s">
        <v>1501</v>
      </c>
      <c r="C1127" s="312" t="s">
        <v>2346</v>
      </c>
      <c r="D1127" s="312" t="s">
        <v>1503</v>
      </c>
      <c r="E1127" s="313" t="s">
        <v>1512</v>
      </c>
      <c r="F1127" s="311" t="s">
        <v>4946</v>
      </c>
      <c r="G1127" s="311" t="s">
        <v>7579</v>
      </c>
      <c r="H1127" s="311" t="s">
        <v>19692</v>
      </c>
      <c r="I1127" s="311" t="s">
        <v>4883</v>
      </c>
      <c r="J1127" s="311" t="s">
        <v>5278</v>
      </c>
      <c r="K1127" s="300">
        <v>1126</v>
      </c>
    </row>
    <row r="1128" spans="1:11" ht="24" customHeight="1">
      <c r="A1128" s="519" t="s">
        <v>5814</v>
      </c>
      <c r="B1128" s="312" t="s">
        <v>1501</v>
      </c>
      <c r="C1128" s="312" t="s">
        <v>2650</v>
      </c>
      <c r="D1128" s="312" t="s">
        <v>1503</v>
      </c>
      <c r="E1128" s="313" t="s">
        <v>1704</v>
      </c>
      <c r="F1128" s="311" t="s">
        <v>4092</v>
      </c>
      <c r="G1128" s="311" t="s">
        <v>5318</v>
      </c>
      <c r="H1128" s="311" t="s">
        <v>5318</v>
      </c>
      <c r="I1128" s="311" t="s">
        <v>4883</v>
      </c>
      <c r="J1128" s="311" t="s">
        <v>5278</v>
      </c>
      <c r="K1128" s="300">
        <v>1127</v>
      </c>
    </row>
    <row r="1129" spans="1:11" ht="72" customHeight="1">
      <c r="A1129" s="519" t="s">
        <v>3455</v>
      </c>
      <c r="B1129" s="312" t="s">
        <v>1501</v>
      </c>
      <c r="C1129" s="312" t="s">
        <v>1976</v>
      </c>
      <c r="D1129" s="312" t="s">
        <v>1503</v>
      </c>
      <c r="E1129" s="313" t="s">
        <v>1616</v>
      </c>
      <c r="F1129" s="311" t="s">
        <v>4934</v>
      </c>
      <c r="G1129" s="311" t="s">
        <v>19693</v>
      </c>
      <c r="H1129" s="311" t="s">
        <v>19694</v>
      </c>
      <c r="I1129" s="311" t="s">
        <v>4883</v>
      </c>
      <c r="J1129" s="311" t="s">
        <v>5278</v>
      </c>
      <c r="K1129" s="300">
        <v>1128</v>
      </c>
    </row>
    <row r="1130" spans="1:11" ht="48" customHeight="1">
      <c r="A1130" s="519" t="s">
        <v>3331</v>
      </c>
      <c r="B1130" s="312" t="s">
        <v>1501</v>
      </c>
      <c r="C1130" s="312" t="s">
        <v>1815</v>
      </c>
      <c r="D1130" s="312" t="s">
        <v>1503</v>
      </c>
      <c r="E1130" s="313" t="s">
        <v>1512</v>
      </c>
      <c r="F1130" s="311" t="s">
        <v>5291</v>
      </c>
      <c r="G1130" s="311" t="s">
        <v>10229</v>
      </c>
      <c r="H1130" s="311" t="s">
        <v>19695</v>
      </c>
      <c r="I1130" s="311" t="s">
        <v>4883</v>
      </c>
      <c r="J1130" s="311" t="s">
        <v>5278</v>
      </c>
      <c r="K1130" s="300">
        <v>1129</v>
      </c>
    </row>
    <row r="1131" spans="1:11" ht="36" customHeight="1">
      <c r="A1131" s="519" t="s">
        <v>5815</v>
      </c>
      <c r="B1131" s="312" t="s">
        <v>1501</v>
      </c>
      <c r="C1131" s="312" t="s">
        <v>2911</v>
      </c>
      <c r="D1131" s="312" t="s">
        <v>1503</v>
      </c>
      <c r="E1131" s="313" t="s">
        <v>1704</v>
      </c>
      <c r="F1131" s="311" t="s">
        <v>4106</v>
      </c>
      <c r="G1131" s="311" t="s">
        <v>5322</v>
      </c>
      <c r="H1131" s="311" t="s">
        <v>5323</v>
      </c>
      <c r="I1131" s="311" t="s">
        <v>4883</v>
      </c>
      <c r="J1131" s="311" t="s">
        <v>5278</v>
      </c>
      <c r="K1131" s="300">
        <v>1130</v>
      </c>
    </row>
    <row r="1132" spans="1:11" ht="72" customHeight="1">
      <c r="A1132" s="314">
        <v>101617</v>
      </c>
      <c r="B1132" s="312" t="s">
        <v>367</v>
      </c>
      <c r="C1132" s="312" t="s">
        <v>15407</v>
      </c>
      <c r="D1132" s="312" t="s">
        <v>1629</v>
      </c>
      <c r="E1132" s="313" t="s">
        <v>78</v>
      </c>
      <c r="F1132" s="311" t="s">
        <v>5263</v>
      </c>
      <c r="G1132" s="311" t="s">
        <v>15408</v>
      </c>
      <c r="H1132" s="311" t="s">
        <v>19696</v>
      </c>
      <c r="I1132" s="311" t="s">
        <v>4883</v>
      </c>
      <c r="J1132" s="311" t="s">
        <v>5278</v>
      </c>
      <c r="K1132" s="300">
        <v>1131</v>
      </c>
    </row>
    <row r="1133" spans="1:11" ht="24" customHeight="1">
      <c r="A1133" s="314">
        <v>92775</v>
      </c>
      <c r="B1133" s="312" t="s">
        <v>367</v>
      </c>
      <c r="C1133" s="312" t="s">
        <v>1602</v>
      </c>
      <c r="D1133" s="312" t="s">
        <v>1560</v>
      </c>
      <c r="E1133" s="313" t="s">
        <v>1561</v>
      </c>
      <c r="F1133" s="311" t="s">
        <v>5297</v>
      </c>
      <c r="G1133" s="311" t="s">
        <v>11468</v>
      </c>
      <c r="H1133" s="311" t="s">
        <v>21008</v>
      </c>
      <c r="I1133" s="311" t="s">
        <v>4883</v>
      </c>
      <c r="J1133" s="311" t="s">
        <v>5278</v>
      </c>
      <c r="K1133" s="300">
        <v>1132</v>
      </c>
    </row>
    <row r="1134" spans="1:11" ht="24" customHeight="1">
      <c r="A1134" s="519" t="s">
        <v>3221</v>
      </c>
      <c r="B1134" s="312" t="s">
        <v>1501</v>
      </c>
      <c r="C1134" s="312" t="s">
        <v>1693</v>
      </c>
      <c r="D1134" s="312" t="s">
        <v>1503</v>
      </c>
      <c r="E1134" s="313" t="s">
        <v>1616</v>
      </c>
      <c r="F1134" s="311" t="s">
        <v>4453</v>
      </c>
      <c r="G1134" s="311" t="s">
        <v>19697</v>
      </c>
      <c r="H1134" s="311" t="s">
        <v>19698</v>
      </c>
      <c r="I1134" s="311" t="s">
        <v>4883</v>
      </c>
      <c r="J1134" s="311" t="s">
        <v>5278</v>
      </c>
      <c r="K1134" s="300">
        <v>1133</v>
      </c>
    </row>
    <row r="1135" spans="1:11" ht="24" customHeight="1">
      <c r="A1135" s="519" t="s">
        <v>5816</v>
      </c>
      <c r="B1135" s="312" t="s">
        <v>1501</v>
      </c>
      <c r="C1135" s="312" t="s">
        <v>2670</v>
      </c>
      <c r="D1135" s="312" t="s">
        <v>1503</v>
      </c>
      <c r="E1135" s="313" t="s">
        <v>1704</v>
      </c>
      <c r="F1135" s="311" t="s">
        <v>4092</v>
      </c>
      <c r="G1135" s="311" t="s">
        <v>5327</v>
      </c>
      <c r="H1135" s="311" t="s">
        <v>5327</v>
      </c>
      <c r="I1135" s="311" t="s">
        <v>4883</v>
      </c>
      <c r="J1135" s="311" t="s">
        <v>5278</v>
      </c>
      <c r="K1135" s="300">
        <v>1134</v>
      </c>
    </row>
    <row r="1136" spans="1:11" ht="24" customHeight="1">
      <c r="A1136" s="519" t="s">
        <v>4018</v>
      </c>
      <c r="B1136" s="312" t="s">
        <v>1501</v>
      </c>
      <c r="C1136" s="312" t="s">
        <v>3034</v>
      </c>
      <c r="D1136" s="312" t="s">
        <v>1503</v>
      </c>
      <c r="E1136" s="313" t="s">
        <v>1512</v>
      </c>
      <c r="F1136" s="311" t="s">
        <v>4092</v>
      </c>
      <c r="G1136" s="311" t="s">
        <v>19699</v>
      </c>
      <c r="H1136" s="311" t="s">
        <v>19699</v>
      </c>
      <c r="I1136" s="311" t="s">
        <v>4883</v>
      </c>
      <c r="J1136" s="311" t="s">
        <v>5278</v>
      </c>
      <c r="K1136" s="300">
        <v>1135</v>
      </c>
    </row>
    <row r="1137" spans="1:11" ht="48" customHeight="1">
      <c r="A1137" s="519" t="s">
        <v>5817</v>
      </c>
      <c r="B1137" s="312" t="s">
        <v>1501</v>
      </c>
      <c r="C1137" s="312" t="s">
        <v>2665</v>
      </c>
      <c r="D1137" s="312" t="s">
        <v>1503</v>
      </c>
      <c r="E1137" s="313" t="s">
        <v>1704</v>
      </c>
      <c r="F1137" s="311" t="s">
        <v>4092</v>
      </c>
      <c r="G1137" s="311" t="s">
        <v>5328</v>
      </c>
      <c r="H1137" s="311" t="s">
        <v>5328</v>
      </c>
      <c r="I1137" s="311" t="s">
        <v>4883</v>
      </c>
      <c r="J1137" s="311" t="s">
        <v>5278</v>
      </c>
      <c r="K1137" s="300">
        <v>1136</v>
      </c>
    </row>
    <row r="1138" spans="1:11" ht="36" customHeight="1">
      <c r="A1138" s="519" t="s">
        <v>5818</v>
      </c>
      <c r="B1138" s="312" t="s">
        <v>1501</v>
      </c>
      <c r="C1138" s="312" t="s">
        <v>2648</v>
      </c>
      <c r="D1138" s="312" t="s">
        <v>1503</v>
      </c>
      <c r="E1138" s="313" t="s">
        <v>1704</v>
      </c>
      <c r="F1138" s="311" t="s">
        <v>4092</v>
      </c>
      <c r="G1138" s="311" t="s">
        <v>5328</v>
      </c>
      <c r="H1138" s="311" t="s">
        <v>5328</v>
      </c>
      <c r="I1138" s="311" t="s">
        <v>4883</v>
      </c>
      <c r="J1138" s="311" t="s">
        <v>5287</v>
      </c>
      <c r="K1138" s="300">
        <v>1137</v>
      </c>
    </row>
    <row r="1139" spans="1:11" ht="24" customHeight="1">
      <c r="A1139" s="519" t="s">
        <v>3237</v>
      </c>
      <c r="B1139" s="312" t="s">
        <v>1501</v>
      </c>
      <c r="C1139" s="312" t="s">
        <v>1700</v>
      </c>
      <c r="D1139" s="312" t="s">
        <v>1503</v>
      </c>
      <c r="E1139" s="313" t="s">
        <v>80</v>
      </c>
      <c r="F1139" s="311" t="s">
        <v>5229</v>
      </c>
      <c r="G1139" s="311" t="s">
        <v>11203</v>
      </c>
      <c r="H1139" s="311" t="s">
        <v>19700</v>
      </c>
      <c r="I1139" s="311" t="s">
        <v>4883</v>
      </c>
      <c r="J1139" s="311" t="s">
        <v>5287</v>
      </c>
      <c r="K1139" s="300">
        <v>1138</v>
      </c>
    </row>
    <row r="1140" spans="1:11" ht="24" customHeight="1">
      <c r="A1140" s="519" t="s">
        <v>5819</v>
      </c>
      <c r="B1140" s="312" t="s">
        <v>1501</v>
      </c>
      <c r="C1140" s="312" t="s">
        <v>2666</v>
      </c>
      <c r="D1140" s="312" t="s">
        <v>1503</v>
      </c>
      <c r="E1140" s="313" t="s">
        <v>1704</v>
      </c>
      <c r="F1140" s="311" t="s">
        <v>4092</v>
      </c>
      <c r="G1140" s="311" t="s">
        <v>5329</v>
      </c>
      <c r="H1140" s="311" t="s">
        <v>5329</v>
      </c>
      <c r="I1140" s="311" t="s">
        <v>4883</v>
      </c>
      <c r="J1140" s="311" t="s">
        <v>5287</v>
      </c>
      <c r="K1140" s="300">
        <v>1139</v>
      </c>
    </row>
    <row r="1141" spans="1:11" ht="36" customHeight="1">
      <c r="A1141" s="519" t="s">
        <v>5820</v>
      </c>
      <c r="B1141" s="312" t="s">
        <v>1501</v>
      </c>
      <c r="C1141" s="312" t="s">
        <v>2684</v>
      </c>
      <c r="D1141" s="312" t="s">
        <v>1503</v>
      </c>
      <c r="E1141" s="313" t="s">
        <v>1704</v>
      </c>
      <c r="F1141" s="311" t="s">
        <v>4092</v>
      </c>
      <c r="G1141" s="311" t="s">
        <v>5329</v>
      </c>
      <c r="H1141" s="311" t="s">
        <v>5329</v>
      </c>
      <c r="I1141" s="311" t="s">
        <v>4883</v>
      </c>
      <c r="J1141" s="311" t="s">
        <v>5287</v>
      </c>
      <c r="K1141" s="300">
        <v>1140</v>
      </c>
    </row>
    <row r="1142" spans="1:11" ht="36" customHeight="1">
      <c r="A1142" s="519" t="s">
        <v>5821</v>
      </c>
      <c r="B1142" s="312" t="s">
        <v>1501</v>
      </c>
      <c r="C1142" s="312" t="s">
        <v>2685</v>
      </c>
      <c r="D1142" s="312" t="s">
        <v>1503</v>
      </c>
      <c r="E1142" s="313" t="s">
        <v>1704</v>
      </c>
      <c r="F1142" s="311" t="s">
        <v>4092</v>
      </c>
      <c r="G1142" s="311" t="s">
        <v>5329</v>
      </c>
      <c r="H1142" s="311" t="s">
        <v>5329</v>
      </c>
      <c r="I1142" s="311" t="s">
        <v>4883</v>
      </c>
      <c r="J1142" s="311" t="s">
        <v>5287</v>
      </c>
      <c r="K1142" s="300">
        <v>1141</v>
      </c>
    </row>
    <row r="1143" spans="1:11" ht="24" customHeight="1">
      <c r="A1143" s="519" t="s">
        <v>5822</v>
      </c>
      <c r="B1143" s="312" t="s">
        <v>1501</v>
      </c>
      <c r="C1143" s="312" t="s">
        <v>2691</v>
      </c>
      <c r="D1143" s="312" t="s">
        <v>1503</v>
      </c>
      <c r="E1143" s="313" t="s">
        <v>1704</v>
      </c>
      <c r="F1143" s="311" t="s">
        <v>4092</v>
      </c>
      <c r="G1143" s="311" t="s">
        <v>5330</v>
      </c>
      <c r="H1143" s="311" t="s">
        <v>5330</v>
      </c>
      <c r="I1143" s="311" t="s">
        <v>4883</v>
      </c>
      <c r="J1143" s="311" t="s">
        <v>5287</v>
      </c>
      <c r="K1143" s="300">
        <v>1142</v>
      </c>
    </row>
    <row r="1144" spans="1:11" ht="36" customHeight="1">
      <c r="A1144" s="314">
        <v>100868</v>
      </c>
      <c r="B1144" s="312" t="s">
        <v>367</v>
      </c>
      <c r="C1144" s="312" t="s">
        <v>1650</v>
      </c>
      <c r="D1144" s="312" t="s">
        <v>1521</v>
      </c>
      <c r="E1144" s="313" t="s">
        <v>1507</v>
      </c>
      <c r="F1144" s="311" t="s">
        <v>4659</v>
      </c>
      <c r="G1144" s="311" t="s">
        <v>14563</v>
      </c>
      <c r="H1144" s="311" t="s">
        <v>19701</v>
      </c>
      <c r="I1144" s="311" t="s">
        <v>4883</v>
      </c>
      <c r="J1144" s="311" t="s">
        <v>5287</v>
      </c>
      <c r="K1144" s="300">
        <v>1143</v>
      </c>
    </row>
    <row r="1145" spans="1:11" ht="36" customHeight="1">
      <c r="A1145" s="314">
        <v>89799</v>
      </c>
      <c r="B1145" s="312" t="s">
        <v>367</v>
      </c>
      <c r="C1145" s="312" t="s">
        <v>3096</v>
      </c>
      <c r="D1145" s="312" t="s">
        <v>1521</v>
      </c>
      <c r="E1145" s="313" t="s">
        <v>1616</v>
      </c>
      <c r="F1145" s="311" t="s">
        <v>5301</v>
      </c>
      <c r="G1145" s="311" t="s">
        <v>7716</v>
      </c>
      <c r="H1145" s="311" t="s">
        <v>19702</v>
      </c>
      <c r="I1145" s="311" t="s">
        <v>4883</v>
      </c>
      <c r="J1145" s="311" t="s">
        <v>5287</v>
      </c>
      <c r="K1145" s="300">
        <v>1144</v>
      </c>
    </row>
    <row r="1146" spans="1:11" ht="24" customHeight="1">
      <c r="A1146" s="519" t="s">
        <v>4024</v>
      </c>
      <c r="B1146" s="312" t="s">
        <v>1501</v>
      </c>
      <c r="C1146" s="312" t="s">
        <v>3042</v>
      </c>
      <c r="D1146" s="312" t="s">
        <v>1503</v>
      </c>
      <c r="E1146" s="313" t="s">
        <v>1512</v>
      </c>
      <c r="F1146" s="311" t="s">
        <v>4331</v>
      </c>
      <c r="G1146" s="311" t="s">
        <v>18292</v>
      </c>
      <c r="H1146" s="311" t="s">
        <v>19703</v>
      </c>
      <c r="I1146" s="311" t="s">
        <v>4883</v>
      </c>
      <c r="J1146" s="311" t="s">
        <v>5287</v>
      </c>
      <c r="K1146" s="300">
        <v>1145</v>
      </c>
    </row>
    <row r="1147" spans="1:11" ht="48" customHeight="1">
      <c r="A1147" s="314">
        <v>90082</v>
      </c>
      <c r="B1147" s="312" t="s">
        <v>367</v>
      </c>
      <c r="C1147" s="312" t="s">
        <v>2038</v>
      </c>
      <c r="D1147" s="312" t="s">
        <v>1629</v>
      </c>
      <c r="E1147" s="313" t="s">
        <v>75</v>
      </c>
      <c r="F1147" s="311" t="s">
        <v>5304</v>
      </c>
      <c r="G1147" s="311" t="s">
        <v>8484</v>
      </c>
      <c r="H1147" s="311" t="s">
        <v>19704</v>
      </c>
      <c r="I1147" s="311" t="s">
        <v>4883</v>
      </c>
      <c r="J1147" s="311" t="s">
        <v>5287</v>
      </c>
      <c r="K1147" s="300">
        <v>1146</v>
      </c>
    </row>
    <row r="1148" spans="1:11" ht="24" customHeight="1">
      <c r="A1148" s="314">
        <v>92636</v>
      </c>
      <c r="B1148" s="312" t="s">
        <v>367</v>
      </c>
      <c r="C1148" s="312" t="s">
        <v>2321</v>
      </c>
      <c r="D1148" s="312" t="s">
        <v>1521</v>
      </c>
      <c r="E1148" s="313" t="s">
        <v>1507</v>
      </c>
      <c r="F1148" s="311" t="s">
        <v>4331</v>
      </c>
      <c r="G1148" s="311" t="s">
        <v>13134</v>
      </c>
      <c r="H1148" s="311" t="s">
        <v>19705</v>
      </c>
      <c r="I1148" s="311" t="s">
        <v>4883</v>
      </c>
      <c r="J1148" s="311" t="s">
        <v>5287</v>
      </c>
      <c r="K1148" s="300">
        <v>1147</v>
      </c>
    </row>
    <row r="1149" spans="1:11" ht="36" customHeight="1">
      <c r="A1149" s="314">
        <v>111810</v>
      </c>
      <c r="B1149" s="312" t="s">
        <v>1508</v>
      </c>
      <c r="C1149" s="312" t="s">
        <v>2620</v>
      </c>
      <c r="D1149" s="312" t="s">
        <v>18524</v>
      </c>
      <c r="E1149" s="313" t="s">
        <v>1507</v>
      </c>
      <c r="F1149" s="311" t="s">
        <v>4092</v>
      </c>
      <c r="G1149" s="311" t="s">
        <v>19706</v>
      </c>
      <c r="H1149" s="311" t="s">
        <v>19706</v>
      </c>
      <c r="I1149" s="311" t="s">
        <v>4883</v>
      </c>
      <c r="J1149" s="311" t="s">
        <v>5287</v>
      </c>
      <c r="K1149" s="300">
        <v>1148</v>
      </c>
    </row>
    <row r="1150" spans="1:11" ht="60" customHeight="1">
      <c r="A1150" s="519" t="s">
        <v>3562</v>
      </c>
      <c r="B1150" s="312" t="s">
        <v>1501</v>
      </c>
      <c r="C1150" s="312" t="s">
        <v>2159</v>
      </c>
      <c r="D1150" s="312" t="s">
        <v>1503</v>
      </c>
      <c r="E1150" s="313" t="s">
        <v>80</v>
      </c>
      <c r="F1150" s="311" t="s">
        <v>4788</v>
      </c>
      <c r="G1150" s="311" t="s">
        <v>7750</v>
      </c>
      <c r="H1150" s="311" t="s">
        <v>19707</v>
      </c>
      <c r="I1150" s="311" t="s">
        <v>4883</v>
      </c>
      <c r="J1150" s="311" t="s">
        <v>5295</v>
      </c>
      <c r="K1150" s="300">
        <v>1149</v>
      </c>
    </row>
    <row r="1151" spans="1:11" ht="48" customHeight="1">
      <c r="A1151" s="314">
        <v>37526</v>
      </c>
      <c r="B1151" s="312" t="s">
        <v>367</v>
      </c>
      <c r="C1151" s="312" t="s">
        <v>2933</v>
      </c>
      <c r="D1151" s="312" t="s">
        <v>1533</v>
      </c>
      <c r="E1151" s="313" t="s">
        <v>1507</v>
      </c>
      <c r="F1151" s="311" t="s">
        <v>5311</v>
      </c>
      <c r="G1151" s="311" t="s">
        <v>19708</v>
      </c>
      <c r="H1151" s="311" t="s">
        <v>19709</v>
      </c>
      <c r="I1151" s="311" t="s">
        <v>4883</v>
      </c>
      <c r="J1151" s="311" t="s">
        <v>5295</v>
      </c>
      <c r="K1151" s="300">
        <v>1150</v>
      </c>
    </row>
    <row r="1152" spans="1:11" ht="24" customHeight="1">
      <c r="A1152" s="519" t="s">
        <v>3995</v>
      </c>
      <c r="B1152" s="312" t="s">
        <v>1501</v>
      </c>
      <c r="C1152" s="312" t="s">
        <v>3015</v>
      </c>
      <c r="D1152" s="312" t="s">
        <v>1503</v>
      </c>
      <c r="E1152" s="313" t="s">
        <v>1512</v>
      </c>
      <c r="F1152" s="311" t="s">
        <v>4130</v>
      </c>
      <c r="G1152" s="311" t="s">
        <v>19710</v>
      </c>
      <c r="H1152" s="311" t="s">
        <v>19711</v>
      </c>
      <c r="I1152" s="311" t="s">
        <v>4883</v>
      </c>
      <c r="J1152" s="311" t="s">
        <v>5295</v>
      </c>
      <c r="K1152" s="300">
        <v>1151</v>
      </c>
    </row>
    <row r="1153" spans="1:11" ht="24" customHeight="1">
      <c r="A1153" s="279">
        <v>36796</v>
      </c>
      <c r="B1153" s="277" t="s">
        <v>367</v>
      </c>
      <c r="C1153" s="277" t="s">
        <v>19712</v>
      </c>
      <c r="D1153" s="277" t="s">
        <v>1533</v>
      </c>
      <c r="E1153" s="278" t="s">
        <v>1507</v>
      </c>
      <c r="F1153" s="276" t="s">
        <v>4666</v>
      </c>
      <c r="G1153" s="276" t="s">
        <v>19713</v>
      </c>
      <c r="H1153" s="276" t="s">
        <v>19714</v>
      </c>
      <c r="I1153" s="276" t="s">
        <v>4883</v>
      </c>
      <c r="J1153" s="276" t="s">
        <v>5295</v>
      </c>
      <c r="K1153" s="300">
        <v>1152</v>
      </c>
    </row>
    <row r="1154" spans="1:11" ht="24" customHeight="1">
      <c r="A1154" s="519" t="s">
        <v>5823</v>
      </c>
      <c r="B1154" s="312" t="s">
        <v>1501</v>
      </c>
      <c r="C1154" s="312" t="s">
        <v>2683</v>
      </c>
      <c r="D1154" s="312" t="s">
        <v>1503</v>
      </c>
      <c r="E1154" s="313" t="s">
        <v>1704</v>
      </c>
      <c r="F1154" s="311" t="s">
        <v>4092</v>
      </c>
      <c r="G1154" s="311" t="s">
        <v>5341</v>
      </c>
      <c r="H1154" s="311" t="s">
        <v>5341</v>
      </c>
      <c r="I1154" s="311" t="s">
        <v>4883</v>
      </c>
      <c r="J1154" s="311" t="s">
        <v>5295</v>
      </c>
      <c r="K1154" s="300">
        <v>1153</v>
      </c>
    </row>
    <row r="1155" spans="1:11" ht="48" customHeight="1">
      <c r="A1155" s="279">
        <v>100858</v>
      </c>
      <c r="B1155" s="277" t="s">
        <v>367</v>
      </c>
      <c r="C1155" s="277" t="s">
        <v>2471</v>
      </c>
      <c r="D1155" s="277" t="s">
        <v>1521</v>
      </c>
      <c r="E1155" s="278" t="s">
        <v>1507</v>
      </c>
      <c r="F1155" s="276" t="s">
        <v>4130</v>
      </c>
      <c r="G1155" s="276" t="s">
        <v>14548</v>
      </c>
      <c r="H1155" s="276" t="s">
        <v>19715</v>
      </c>
      <c r="I1155" s="276" t="s">
        <v>4883</v>
      </c>
      <c r="J1155" s="276" t="s">
        <v>5295</v>
      </c>
      <c r="K1155" s="300">
        <v>1154</v>
      </c>
    </row>
    <row r="1156" spans="1:11" ht="84" customHeight="1">
      <c r="A1156" s="314">
        <v>100864</v>
      </c>
      <c r="B1156" s="312" t="s">
        <v>367</v>
      </c>
      <c r="C1156" s="312" t="s">
        <v>14556</v>
      </c>
      <c r="D1156" s="312" t="s">
        <v>1521</v>
      </c>
      <c r="E1156" s="313" t="s">
        <v>1507</v>
      </c>
      <c r="F1156" s="311" t="s">
        <v>4130</v>
      </c>
      <c r="G1156" s="311" t="s">
        <v>14557</v>
      </c>
      <c r="H1156" s="311" t="s">
        <v>19716</v>
      </c>
      <c r="I1156" s="311" t="s">
        <v>4883</v>
      </c>
      <c r="J1156" s="311" t="s">
        <v>5295</v>
      </c>
      <c r="K1156" s="300">
        <v>1155</v>
      </c>
    </row>
    <row r="1157" spans="1:11" ht="36" customHeight="1">
      <c r="A1157" s="519" t="s">
        <v>3138</v>
      </c>
      <c r="B1157" s="312" t="s">
        <v>1501</v>
      </c>
      <c r="C1157" s="312" t="s">
        <v>1502</v>
      </c>
      <c r="D1157" s="312" t="s">
        <v>1503</v>
      </c>
      <c r="E1157" s="313" t="s">
        <v>1504</v>
      </c>
      <c r="F1157" s="311" t="s">
        <v>4444</v>
      </c>
      <c r="G1157" s="311" t="s">
        <v>19717</v>
      </c>
      <c r="H1157" s="311" t="s">
        <v>19718</v>
      </c>
      <c r="I1157" s="311" t="s">
        <v>4883</v>
      </c>
      <c r="J1157" s="311" t="s">
        <v>5295</v>
      </c>
      <c r="K1157" s="300">
        <v>1156</v>
      </c>
    </row>
    <row r="1158" spans="1:11" ht="36" customHeight="1">
      <c r="A1158" s="314">
        <v>102313</v>
      </c>
      <c r="B1158" s="312" t="s">
        <v>367</v>
      </c>
      <c r="C1158" s="312" t="s">
        <v>2045</v>
      </c>
      <c r="D1158" s="312" t="s">
        <v>1629</v>
      </c>
      <c r="E1158" s="313" t="s">
        <v>75</v>
      </c>
      <c r="F1158" s="311" t="s">
        <v>5313</v>
      </c>
      <c r="G1158" s="311" t="s">
        <v>15296</v>
      </c>
      <c r="H1158" s="311" t="s">
        <v>19719</v>
      </c>
      <c r="I1158" s="311" t="s">
        <v>4883</v>
      </c>
      <c r="J1158" s="311" t="s">
        <v>5295</v>
      </c>
      <c r="K1158" s="300">
        <v>1157</v>
      </c>
    </row>
    <row r="1159" spans="1:11" ht="24" customHeight="1">
      <c r="A1159" s="519" t="s">
        <v>3531</v>
      </c>
      <c r="B1159" s="312" t="s">
        <v>1501</v>
      </c>
      <c r="C1159" s="312" t="s">
        <v>2130</v>
      </c>
      <c r="D1159" s="312" t="s">
        <v>1503</v>
      </c>
      <c r="E1159" s="313" t="s">
        <v>1504</v>
      </c>
      <c r="F1159" s="311" t="s">
        <v>5305</v>
      </c>
      <c r="G1159" s="311" t="s">
        <v>10244</v>
      </c>
      <c r="H1159" s="311" t="s">
        <v>19720</v>
      </c>
      <c r="I1159" s="311" t="s">
        <v>4883</v>
      </c>
      <c r="J1159" s="311" t="s">
        <v>5295</v>
      </c>
      <c r="K1159" s="300">
        <v>1158</v>
      </c>
    </row>
    <row r="1160" spans="1:11" ht="36" customHeight="1">
      <c r="A1160" s="314">
        <v>96975</v>
      </c>
      <c r="B1160" s="312" t="s">
        <v>367</v>
      </c>
      <c r="C1160" s="312" t="s">
        <v>1837</v>
      </c>
      <c r="D1160" s="312" t="s">
        <v>1677</v>
      </c>
      <c r="E1160" s="313" t="s">
        <v>1616</v>
      </c>
      <c r="F1160" s="311" t="s">
        <v>4452</v>
      </c>
      <c r="G1160" s="311" t="s">
        <v>4466</v>
      </c>
      <c r="H1160" s="311" t="s">
        <v>19721</v>
      </c>
      <c r="I1160" s="311" t="s">
        <v>4883</v>
      </c>
      <c r="J1160" s="311" t="s">
        <v>5295</v>
      </c>
      <c r="K1160" s="300">
        <v>1159</v>
      </c>
    </row>
    <row r="1161" spans="1:11" ht="60" customHeight="1">
      <c r="A1161" s="519" t="s">
        <v>3263</v>
      </c>
      <c r="B1161" s="312" t="s">
        <v>1501</v>
      </c>
      <c r="C1161" s="312" t="s">
        <v>1729</v>
      </c>
      <c r="D1161" s="312" t="s">
        <v>1503</v>
      </c>
      <c r="E1161" s="313" t="s">
        <v>1730</v>
      </c>
      <c r="F1161" s="311" t="s">
        <v>5128</v>
      </c>
      <c r="G1161" s="311" t="s">
        <v>19205</v>
      </c>
      <c r="H1161" s="311" t="s">
        <v>19722</v>
      </c>
      <c r="I1161" s="311" t="s">
        <v>4883</v>
      </c>
      <c r="J1161" s="311" t="s">
        <v>5295</v>
      </c>
      <c r="K1161" s="300">
        <v>1160</v>
      </c>
    </row>
    <row r="1162" spans="1:11" ht="24" customHeight="1">
      <c r="A1162" s="519" t="s">
        <v>3674</v>
      </c>
      <c r="B1162" s="312" t="s">
        <v>1501</v>
      </c>
      <c r="C1162" s="312" t="s">
        <v>2270</v>
      </c>
      <c r="D1162" s="312" t="s">
        <v>1503</v>
      </c>
      <c r="E1162" s="313" t="s">
        <v>1512</v>
      </c>
      <c r="F1162" s="311" t="s">
        <v>4092</v>
      </c>
      <c r="G1162" s="311" t="s">
        <v>21009</v>
      </c>
      <c r="H1162" s="311" t="s">
        <v>21009</v>
      </c>
      <c r="I1162" s="311" t="s">
        <v>4883</v>
      </c>
      <c r="J1162" s="311" t="s">
        <v>5295</v>
      </c>
      <c r="K1162" s="300">
        <v>1161</v>
      </c>
    </row>
    <row r="1163" spans="1:11" ht="24" customHeight="1">
      <c r="A1163" s="519" t="s">
        <v>3379</v>
      </c>
      <c r="B1163" s="312" t="s">
        <v>1501</v>
      </c>
      <c r="C1163" s="312" t="s">
        <v>1894</v>
      </c>
      <c r="D1163" s="312" t="s">
        <v>1537</v>
      </c>
      <c r="E1163" s="313" t="s">
        <v>78</v>
      </c>
      <c r="F1163" s="311" t="s">
        <v>5333</v>
      </c>
      <c r="G1163" s="311" t="s">
        <v>13057</v>
      </c>
      <c r="H1163" s="311" t="s">
        <v>19723</v>
      </c>
      <c r="I1163" s="311" t="s">
        <v>4883</v>
      </c>
      <c r="J1163" s="311" t="s">
        <v>5303</v>
      </c>
      <c r="K1163" s="300">
        <v>1162</v>
      </c>
    </row>
    <row r="1164" spans="1:11" ht="36" customHeight="1">
      <c r="A1164" s="519" t="s">
        <v>3527</v>
      </c>
      <c r="B1164" s="312" t="s">
        <v>1501</v>
      </c>
      <c r="C1164" s="312" t="s">
        <v>2126</v>
      </c>
      <c r="D1164" s="312" t="s">
        <v>1503</v>
      </c>
      <c r="E1164" s="313" t="s">
        <v>1504</v>
      </c>
      <c r="F1164" s="311" t="s">
        <v>5315</v>
      </c>
      <c r="G1164" s="311" t="s">
        <v>10244</v>
      </c>
      <c r="H1164" s="311" t="s">
        <v>19724</v>
      </c>
      <c r="I1164" s="311" t="s">
        <v>4883</v>
      </c>
      <c r="J1164" s="311" t="s">
        <v>5303</v>
      </c>
      <c r="K1164" s="300">
        <v>1163</v>
      </c>
    </row>
    <row r="1165" spans="1:11" ht="24" customHeight="1">
      <c r="A1165" s="314">
        <v>89403</v>
      </c>
      <c r="B1165" s="312" t="s">
        <v>367</v>
      </c>
      <c r="C1165" s="312" t="s">
        <v>3108</v>
      </c>
      <c r="D1165" s="312" t="s">
        <v>1521</v>
      </c>
      <c r="E1165" s="313" t="s">
        <v>1616</v>
      </c>
      <c r="F1165" s="311" t="s">
        <v>5319</v>
      </c>
      <c r="G1165" s="311" t="s">
        <v>10905</v>
      </c>
      <c r="H1165" s="311" t="s">
        <v>19725</v>
      </c>
      <c r="I1165" s="311" t="s">
        <v>4883</v>
      </c>
      <c r="J1165" s="311" t="s">
        <v>5303</v>
      </c>
      <c r="K1165" s="300">
        <v>1164</v>
      </c>
    </row>
    <row r="1166" spans="1:11" ht="24" customHeight="1">
      <c r="A1166" s="519" t="s">
        <v>3936</v>
      </c>
      <c r="B1166" s="312" t="s">
        <v>1501</v>
      </c>
      <c r="C1166" s="312" t="s">
        <v>2929</v>
      </c>
      <c r="D1166" s="312" t="s">
        <v>1503</v>
      </c>
      <c r="E1166" s="313" t="s">
        <v>1512</v>
      </c>
      <c r="F1166" s="311" t="s">
        <v>4106</v>
      </c>
      <c r="G1166" s="311" t="s">
        <v>19726</v>
      </c>
      <c r="H1166" s="311" t="s">
        <v>19727</v>
      </c>
      <c r="I1166" s="311" t="s">
        <v>4883</v>
      </c>
      <c r="J1166" s="311" t="s">
        <v>5303</v>
      </c>
      <c r="K1166" s="300">
        <v>1165</v>
      </c>
    </row>
    <row r="1167" spans="1:11" ht="24" customHeight="1">
      <c r="A1167" s="519" t="s">
        <v>3879</v>
      </c>
      <c r="B1167" s="312" t="s">
        <v>1501</v>
      </c>
      <c r="C1167" s="312" t="s">
        <v>2602</v>
      </c>
      <c r="D1167" s="312" t="s">
        <v>1503</v>
      </c>
      <c r="E1167" s="313" t="s">
        <v>1512</v>
      </c>
      <c r="F1167" s="311" t="s">
        <v>4483</v>
      </c>
      <c r="G1167" s="311" t="s">
        <v>19728</v>
      </c>
      <c r="H1167" s="311" t="s">
        <v>19727</v>
      </c>
      <c r="I1167" s="311" t="s">
        <v>4883</v>
      </c>
      <c r="J1167" s="311" t="s">
        <v>5303</v>
      </c>
      <c r="K1167" s="300">
        <v>1166</v>
      </c>
    </row>
    <row r="1168" spans="1:11" ht="36" customHeight="1">
      <c r="A1168" s="314">
        <v>54046</v>
      </c>
      <c r="B1168" s="312" t="s">
        <v>1508</v>
      </c>
      <c r="C1168" s="312" t="s">
        <v>2878</v>
      </c>
      <c r="D1168" s="312" t="s">
        <v>19541</v>
      </c>
      <c r="E1168" s="313" t="s">
        <v>1507</v>
      </c>
      <c r="F1168" s="311" t="s">
        <v>5201</v>
      </c>
      <c r="G1168" s="311" t="s">
        <v>8683</v>
      </c>
      <c r="H1168" s="311" t="s">
        <v>19729</v>
      </c>
      <c r="I1168" s="311" t="s">
        <v>4883</v>
      </c>
      <c r="J1168" s="311" t="s">
        <v>5303</v>
      </c>
      <c r="K1168" s="300">
        <v>1167</v>
      </c>
    </row>
    <row r="1169" spans="1:11" ht="24" customHeight="1">
      <c r="A1169" s="519" t="s">
        <v>3290</v>
      </c>
      <c r="B1169" s="312" t="s">
        <v>1501</v>
      </c>
      <c r="C1169" s="312" t="s">
        <v>1770</v>
      </c>
      <c r="D1169" s="312" t="s">
        <v>1503</v>
      </c>
      <c r="E1169" s="313" t="s">
        <v>1512</v>
      </c>
      <c r="F1169" s="311" t="s">
        <v>4106</v>
      </c>
      <c r="G1169" s="311" t="s">
        <v>19730</v>
      </c>
      <c r="H1169" s="311" t="s">
        <v>19731</v>
      </c>
      <c r="I1169" s="311" t="s">
        <v>4883</v>
      </c>
      <c r="J1169" s="311" t="s">
        <v>5303</v>
      </c>
      <c r="K1169" s="300">
        <v>1168</v>
      </c>
    </row>
    <row r="1170" spans="1:11" ht="24" customHeight="1">
      <c r="A1170" s="519" t="s">
        <v>3364</v>
      </c>
      <c r="B1170" s="312" t="s">
        <v>1501</v>
      </c>
      <c r="C1170" s="312" t="s">
        <v>1877</v>
      </c>
      <c r="D1170" s="312" t="s">
        <v>1503</v>
      </c>
      <c r="E1170" s="313" t="s">
        <v>1512</v>
      </c>
      <c r="F1170" s="311" t="s">
        <v>4106</v>
      </c>
      <c r="G1170" s="311" t="s">
        <v>19732</v>
      </c>
      <c r="H1170" s="311" t="s">
        <v>19733</v>
      </c>
      <c r="I1170" s="311" t="s">
        <v>4883</v>
      </c>
      <c r="J1170" s="311" t="s">
        <v>5303</v>
      </c>
      <c r="K1170" s="300">
        <v>1169</v>
      </c>
    </row>
    <row r="1171" spans="1:11" ht="36" customHeight="1">
      <c r="A1171" s="519" t="s">
        <v>3380</v>
      </c>
      <c r="B1171" s="312" t="s">
        <v>1501</v>
      </c>
      <c r="C1171" s="312" t="s">
        <v>1895</v>
      </c>
      <c r="D1171" s="312" t="s">
        <v>1503</v>
      </c>
      <c r="E1171" s="313" t="s">
        <v>78</v>
      </c>
      <c r="F1171" s="311" t="s">
        <v>4186</v>
      </c>
      <c r="G1171" s="311" t="s">
        <v>10928</v>
      </c>
      <c r="H1171" s="311" t="s">
        <v>19734</v>
      </c>
      <c r="I1171" s="311" t="s">
        <v>4883</v>
      </c>
      <c r="J1171" s="311" t="s">
        <v>5303</v>
      </c>
      <c r="K1171" s="300">
        <v>1170</v>
      </c>
    </row>
    <row r="1172" spans="1:11" ht="24" customHeight="1">
      <c r="A1172" s="314">
        <v>99806</v>
      </c>
      <c r="B1172" s="312" t="s">
        <v>367</v>
      </c>
      <c r="C1172" s="312" t="s">
        <v>2402</v>
      </c>
      <c r="D1172" s="312" t="s">
        <v>1503</v>
      </c>
      <c r="E1172" s="313" t="s">
        <v>78</v>
      </c>
      <c r="F1172" s="311" t="s">
        <v>5325</v>
      </c>
      <c r="G1172" s="311" t="s">
        <v>4134</v>
      </c>
      <c r="H1172" s="311" t="s">
        <v>19735</v>
      </c>
      <c r="I1172" s="311" t="s">
        <v>4883</v>
      </c>
      <c r="J1172" s="311" t="s">
        <v>5303</v>
      </c>
      <c r="K1172" s="300">
        <v>1171</v>
      </c>
    </row>
    <row r="1173" spans="1:11" ht="24" customHeight="1">
      <c r="A1173" s="519" t="s">
        <v>3887</v>
      </c>
      <c r="B1173" s="312" t="s">
        <v>1501</v>
      </c>
      <c r="C1173" s="312" t="s">
        <v>2610</v>
      </c>
      <c r="D1173" s="312" t="s">
        <v>1503</v>
      </c>
      <c r="E1173" s="313" t="s">
        <v>1507</v>
      </c>
      <c r="F1173" s="311" t="s">
        <v>5317</v>
      </c>
      <c r="G1173" s="311" t="s">
        <v>19736</v>
      </c>
      <c r="H1173" s="311" t="s">
        <v>19737</v>
      </c>
      <c r="I1173" s="311" t="s">
        <v>4883</v>
      </c>
      <c r="J1173" s="311" t="s">
        <v>5303</v>
      </c>
      <c r="K1173" s="300">
        <v>1172</v>
      </c>
    </row>
    <row r="1174" spans="1:11" ht="60" customHeight="1">
      <c r="A1174" s="519" t="s">
        <v>3624</v>
      </c>
      <c r="B1174" s="312" t="s">
        <v>1501</v>
      </c>
      <c r="C1174" s="312" t="s">
        <v>2219</v>
      </c>
      <c r="D1174" s="312" t="s">
        <v>1503</v>
      </c>
      <c r="E1174" s="313" t="s">
        <v>1512</v>
      </c>
      <c r="F1174" s="311" t="s">
        <v>4377</v>
      </c>
      <c r="G1174" s="311" t="s">
        <v>19738</v>
      </c>
      <c r="H1174" s="311" t="s">
        <v>19739</v>
      </c>
      <c r="I1174" s="311" t="s">
        <v>4883</v>
      </c>
      <c r="J1174" s="311" t="s">
        <v>5303</v>
      </c>
      <c r="K1174" s="300">
        <v>1173</v>
      </c>
    </row>
    <row r="1175" spans="1:11" ht="72" customHeight="1">
      <c r="A1175" s="314">
        <v>10817</v>
      </c>
      <c r="B1175" s="312" t="s">
        <v>1645</v>
      </c>
      <c r="C1175" s="312" t="s">
        <v>19740</v>
      </c>
      <c r="D1175" s="312" t="s">
        <v>19741</v>
      </c>
      <c r="E1175" s="313" t="s">
        <v>1512</v>
      </c>
      <c r="F1175" s="311" t="s">
        <v>4130</v>
      </c>
      <c r="G1175" s="311" t="s">
        <v>19742</v>
      </c>
      <c r="H1175" s="311" t="s">
        <v>19743</v>
      </c>
      <c r="I1175" s="311" t="s">
        <v>4883</v>
      </c>
      <c r="J1175" s="311" t="s">
        <v>5303</v>
      </c>
      <c r="K1175" s="300">
        <v>1174</v>
      </c>
    </row>
    <row r="1176" spans="1:11" ht="60" customHeight="1">
      <c r="A1176" s="519" t="s">
        <v>5824</v>
      </c>
      <c r="B1176" s="312" t="s">
        <v>1501</v>
      </c>
      <c r="C1176" s="312" t="s">
        <v>2655</v>
      </c>
      <c r="D1176" s="312" t="s">
        <v>1503</v>
      </c>
      <c r="E1176" s="313" t="s">
        <v>1704</v>
      </c>
      <c r="F1176" s="311" t="s">
        <v>4092</v>
      </c>
      <c r="G1176" s="311" t="s">
        <v>5359</v>
      </c>
      <c r="H1176" s="311" t="s">
        <v>5359</v>
      </c>
      <c r="I1176" s="311" t="s">
        <v>4883</v>
      </c>
      <c r="J1176" s="311" t="s">
        <v>5303</v>
      </c>
      <c r="K1176" s="300">
        <v>1175</v>
      </c>
    </row>
    <row r="1177" spans="1:11" ht="24" customHeight="1">
      <c r="A1177" s="314">
        <v>92380</v>
      </c>
      <c r="B1177" s="312" t="s">
        <v>367</v>
      </c>
      <c r="C1177" s="312" t="s">
        <v>2452</v>
      </c>
      <c r="D1177" s="312" t="s">
        <v>1521</v>
      </c>
      <c r="E1177" s="313" t="s">
        <v>1507</v>
      </c>
      <c r="F1177" s="311" t="s">
        <v>4934</v>
      </c>
      <c r="G1177" s="311" t="s">
        <v>13115</v>
      </c>
      <c r="H1177" s="311" t="s">
        <v>19744</v>
      </c>
      <c r="I1177" s="311" t="s">
        <v>4883</v>
      </c>
      <c r="J1177" s="311" t="s">
        <v>5312</v>
      </c>
      <c r="K1177" s="300">
        <v>1176</v>
      </c>
    </row>
    <row r="1178" spans="1:11" ht="36" customHeight="1">
      <c r="A1178" s="314">
        <v>5914344</v>
      </c>
      <c r="B1178" s="312" t="s">
        <v>1530</v>
      </c>
      <c r="C1178" s="312" t="s">
        <v>3051</v>
      </c>
      <c r="D1178" s="312" t="s">
        <v>382</v>
      </c>
      <c r="E1178" s="313" t="s">
        <v>3049</v>
      </c>
      <c r="F1178" s="311" t="s">
        <v>5350</v>
      </c>
      <c r="G1178" s="311" t="s">
        <v>4131</v>
      </c>
      <c r="H1178" s="311" t="s">
        <v>19745</v>
      </c>
      <c r="I1178" s="311" t="s">
        <v>4883</v>
      </c>
      <c r="J1178" s="311" t="s">
        <v>5312</v>
      </c>
      <c r="K1178" s="300">
        <v>1177</v>
      </c>
    </row>
    <row r="1179" spans="1:11" ht="24" customHeight="1">
      <c r="A1179" s="519" t="s">
        <v>3736</v>
      </c>
      <c r="B1179" s="312" t="s">
        <v>1501</v>
      </c>
      <c r="C1179" s="312" t="s">
        <v>2385</v>
      </c>
      <c r="D1179" s="312" t="s">
        <v>1503</v>
      </c>
      <c r="E1179" s="313" t="s">
        <v>80</v>
      </c>
      <c r="F1179" s="311" t="s">
        <v>5144</v>
      </c>
      <c r="G1179" s="311" t="s">
        <v>19746</v>
      </c>
      <c r="H1179" s="311" t="s">
        <v>19747</v>
      </c>
      <c r="I1179" s="311" t="s">
        <v>4883</v>
      </c>
      <c r="J1179" s="311" t="s">
        <v>5312</v>
      </c>
      <c r="K1179" s="300">
        <v>1178</v>
      </c>
    </row>
    <row r="1180" spans="1:11" ht="24" customHeight="1">
      <c r="A1180" s="519" t="s">
        <v>3725</v>
      </c>
      <c r="B1180" s="312" t="s">
        <v>1501</v>
      </c>
      <c r="C1180" s="312" t="s">
        <v>2365</v>
      </c>
      <c r="D1180" s="312" t="s">
        <v>1677</v>
      </c>
      <c r="E1180" s="313" t="s">
        <v>1704</v>
      </c>
      <c r="F1180" s="311" t="s">
        <v>5317</v>
      </c>
      <c r="G1180" s="311" t="s">
        <v>19748</v>
      </c>
      <c r="H1180" s="311" t="s">
        <v>19749</v>
      </c>
      <c r="I1180" s="311" t="s">
        <v>4883</v>
      </c>
      <c r="J1180" s="311" t="s">
        <v>5312</v>
      </c>
      <c r="K1180" s="300">
        <v>1179</v>
      </c>
    </row>
    <row r="1181" spans="1:11" ht="24" customHeight="1">
      <c r="A1181" s="519" t="s">
        <v>3176</v>
      </c>
      <c r="B1181" s="312" t="s">
        <v>1501</v>
      </c>
      <c r="C1181" s="312" t="s">
        <v>1641</v>
      </c>
      <c r="D1181" s="312" t="s">
        <v>1503</v>
      </c>
      <c r="E1181" s="313" t="s">
        <v>1507</v>
      </c>
      <c r="F1181" s="311" t="s">
        <v>4092</v>
      </c>
      <c r="G1181" s="311" t="s">
        <v>19750</v>
      </c>
      <c r="H1181" s="311" t="s">
        <v>19750</v>
      </c>
      <c r="I1181" s="311" t="s">
        <v>4883</v>
      </c>
      <c r="J1181" s="311" t="s">
        <v>5312</v>
      </c>
      <c r="K1181" s="300">
        <v>1180</v>
      </c>
    </row>
    <row r="1182" spans="1:11" ht="24" customHeight="1">
      <c r="A1182" s="519" t="s">
        <v>3867</v>
      </c>
      <c r="B1182" s="312" t="s">
        <v>1501</v>
      </c>
      <c r="C1182" s="312" t="s">
        <v>2576</v>
      </c>
      <c r="D1182" s="312" t="s">
        <v>1503</v>
      </c>
      <c r="E1182" s="313" t="s">
        <v>80</v>
      </c>
      <c r="F1182" s="311" t="s">
        <v>5282</v>
      </c>
      <c r="G1182" s="311" t="s">
        <v>18849</v>
      </c>
      <c r="H1182" s="311" t="s">
        <v>19751</v>
      </c>
      <c r="I1182" s="311" t="s">
        <v>4883</v>
      </c>
      <c r="J1182" s="311" t="s">
        <v>5312</v>
      </c>
      <c r="K1182" s="300">
        <v>1181</v>
      </c>
    </row>
    <row r="1183" spans="1:11" ht="36" customHeight="1">
      <c r="A1183" s="519" t="s">
        <v>3320</v>
      </c>
      <c r="B1183" s="312" t="s">
        <v>1501</v>
      </c>
      <c r="C1183" s="312" t="s">
        <v>1808</v>
      </c>
      <c r="D1183" s="312" t="s">
        <v>1503</v>
      </c>
      <c r="E1183" s="313" t="s">
        <v>1512</v>
      </c>
      <c r="F1183" s="311" t="s">
        <v>5282</v>
      </c>
      <c r="G1183" s="311" t="s">
        <v>18849</v>
      </c>
      <c r="H1183" s="311" t="s">
        <v>19751</v>
      </c>
      <c r="I1183" s="311" t="s">
        <v>4883</v>
      </c>
      <c r="J1183" s="311" t="s">
        <v>5312</v>
      </c>
      <c r="K1183" s="300">
        <v>1182</v>
      </c>
    </row>
    <row r="1184" spans="1:11" ht="36" customHeight="1">
      <c r="A1184" s="314">
        <v>62572</v>
      </c>
      <c r="B1184" s="312" t="s">
        <v>1508</v>
      </c>
      <c r="C1184" s="312" t="s">
        <v>2935</v>
      </c>
      <c r="D1184" s="312" t="s">
        <v>19354</v>
      </c>
      <c r="E1184" s="313" t="s">
        <v>1507</v>
      </c>
      <c r="F1184" s="311" t="s">
        <v>5332</v>
      </c>
      <c r="G1184" s="311" t="s">
        <v>10648</v>
      </c>
      <c r="H1184" s="311" t="s">
        <v>19752</v>
      </c>
      <c r="I1184" s="311" t="s">
        <v>4883</v>
      </c>
      <c r="J1184" s="311" t="s">
        <v>5312</v>
      </c>
      <c r="K1184" s="300">
        <v>1183</v>
      </c>
    </row>
    <row r="1185" spans="1:11" ht="48" customHeight="1">
      <c r="A1185" s="519" t="s">
        <v>3697</v>
      </c>
      <c r="B1185" s="312" t="s">
        <v>1501</v>
      </c>
      <c r="C1185" s="312" t="s">
        <v>2304</v>
      </c>
      <c r="D1185" s="312" t="s">
        <v>1503</v>
      </c>
      <c r="E1185" s="313" t="s">
        <v>1507</v>
      </c>
      <c r="F1185" s="311" t="s">
        <v>5334</v>
      </c>
      <c r="G1185" s="311" t="s">
        <v>19753</v>
      </c>
      <c r="H1185" s="311" t="s">
        <v>19754</v>
      </c>
      <c r="I1185" s="311" t="s">
        <v>4883</v>
      </c>
      <c r="J1185" s="311" t="s">
        <v>5312</v>
      </c>
      <c r="K1185" s="300">
        <v>1184</v>
      </c>
    </row>
    <row r="1186" spans="1:11" ht="84" customHeight="1">
      <c r="A1186" s="314">
        <v>90095</v>
      </c>
      <c r="B1186" s="312" t="s">
        <v>367</v>
      </c>
      <c r="C1186" s="312" t="s">
        <v>2044</v>
      </c>
      <c r="D1186" s="312" t="s">
        <v>1629</v>
      </c>
      <c r="E1186" s="313" t="s">
        <v>75</v>
      </c>
      <c r="F1186" s="311" t="s">
        <v>5337</v>
      </c>
      <c r="G1186" s="311" t="s">
        <v>4431</v>
      </c>
      <c r="H1186" s="311" t="s">
        <v>19755</v>
      </c>
      <c r="I1186" s="311" t="s">
        <v>4883</v>
      </c>
      <c r="J1186" s="311" t="s">
        <v>5312</v>
      </c>
      <c r="K1186" s="300">
        <v>1185</v>
      </c>
    </row>
    <row r="1187" spans="1:11" ht="108" customHeight="1">
      <c r="A1187" s="519" t="s">
        <v>3657</v>
      </c>
      <c r="B1187" s="312" t="s">
        <v>1501</v>
      </c>
      <c r="C1187" s="312" t="s">
        <v>2252</v>
      </c>
      <c r="D1187" s="312" t="s">
        <v>1503</v>
      </c>
      <c r="E1187" s="313" t="s">
        <v>1507</v>
      </c>
      <c r="F1187" s="311" t="s">
        <v>4106</v>
      </c>
      <c r="G1187" s="311" t="s">
        <v>19756</v>
      </c>
      <c r="H1187" s="311" t="s">
        <v>19757</v>
      </c>
      <c r="I1187" s="311" t="s">
        <v>4883</v>
      </c>
      <c r="J1187" s="311" t="s">
        <v>5312</v>
      </c>
      <c r="K1187" s="300">
        <v>1186</v>
      </c>
    </row>
    <row r="1188" spans="1:11" ht="36" customHeight="1">
      <c r="A1188" s="314">
        <v>1249</v>
      </c>
      <c r="B1188" s="312" t="s">
        <v>1508</v>
      </c>
      <c r="C1188" s="312" t="s">
        <v>1694</v>
      </c>
      <c r="D1188" s="312" t="s">
        <v>1533</v>
      </c>
      <c r="E1188" s="313" t="s">
        <v>1616</v>
      </c>
      <c r="F1188" s="311" t="s">
        <v>4195</v>
      </c>
      <c r="G1188" s="311" t="s">
        <v>6089</v>
      </c>
      <c r="H1188" s="311" t="s">
        <v>19758</v>
      </c>
      <c r="I1188" s="311" t="s">
        <v>4883</v>
      </c>
      <c r="J1188" s="311" t="s">
        <v>5312</v>
      </c>
      <c r="K1188" s="300">
        <v>1187</v>
      </c>
    </row>
    <row r="1189" spans="1:11" ht="24" customHeight="1">
      <c r="A1189" s="314">
        <v>86914</v>
      </c>
      <c r="B1189" s="312" t="s">
        <v>367</v>
      </c>
      <c r="C1189" s="312" t="s">
        <v>3039</v>
      </c>
      <c r="D1189" s="312" t="s">
        <v>1521</v>
      </c>
      <c r="E1189" s="313" t="s">
        <v>1507</v>
      </c>
      <c r="F1189" s="311" t="s">
        <v>4452</v>
      </c>
      <c r="G1189" s="311" t="s">
        <v>14460</v>
      </c>
      <c r="H1189" s="311" t="s">
        <v>19759</v>
      </c>
      <c r="I1189" s="311" t="s">
        <v>4883</v>
      </c>
      <c r="J1189" s="311" t="s">
        <v>5312</v>
      </c>
      <c r="K1189" s="300">
        <v>1188</v>
      </c>
    </row>
    <row r="1190" spans="1:11" ht="24" customHeight="1">
      <c r="A1190" s="519" t="s">
        <v>3139</v>
      </c>
      <c r="B1190" s="312" t="s">
        <v>1501</v>
      </c>
      <c r="C1190" s="312" t="s">
        <v>1505</v>
      </c>
      <c r="D1190" s="312" t="s">
        <v>1503</v>
      </c>
      <c r="E1190" s="313" t="s">
        <v>1504</v>
      </c>
      <c r="F1190" s="311" t="s">
        <v>5344</v>
      </c>
      <c r="G1190" s="311" t="s">
        <v>19760</v>
      </c>
      <c r="H1190" s="311" t="s">
        <v>19761</v>
      </c>
      <c r="I1190" s="311" t="s">
        <v>4883</v>
      </c>
      <c r="J1190" s="311" t="s">
        <v>5312</v>
      </c>
      <c r="K1190" s="300">
        <v>1189</v>
      </c>
    </row>
    <row r="1191" spans="1:11" ht="36" customHeight="1">
      <c r="A1191" s="520" t="s">
        <v>3947</v>
      </c>
      <c r="B1191" s="277" t="s">
        <v>1501</v>
      </c>
      <c r="C1191" s="277" t="s">
        <v>2941</v>
      </c>
      <c r="D1191" s="277" t="s">
        <v>1503</v>
      </c>
      <c r="E1191" s="278" t="s">
        <v>1507</v>
      </c>
      <c r="F1191" s="276" t="s">
        <v>4483</v>
      </c>
      <c r="G1191" s="276" t="s">
        <v>19762</v>
      </c>
      <c r="H1191" s="276" t="s">
        <v>19763</v>
      </c>
      <c r="I1191" s="276" t="s">
        <v>4883</v>
      </c>
      <c r="J1191" s="276" t="s">
        <v>5324</v>
      </c>
      <c r="K1191" s="300">
        <v>1190</v>
      </c>
    </row>
    <row r="1192" spans="1:11" ht="24" customHeight="1">
      <c r="A1192" s="314">
        <v>95796</v>
      </c>
      <c r="B1192" s="312" t="s">
        <v>367</v>
      </c>
      <c r="C1192" s="312" t="s">
        <v>1801</v>
      </c>
      <c r="D1192" s="312" t="s">
        <v>1677</v>
      </c>
      <c r="E1192" s="313" t="s">
        <v>1507</v>
      </c>
      <c r="F1192" s="311" t="s">
        <v>5317</v>
      </c>
      <c r="G1192" s="311" t="s">
        <v>7052</v>
      </c>
      <c r="H1192" s="311" t="s">
        <v>19764</v>
      </c>
      <c r="I1192" s="311" t="s">
        <v>4883</v>
      </c>
      <c r="J1192" s="311" t="s">
        <v>5324</v>
      </c>
      <c r="K1192" s="300">
        <v>1191</v>
      </c>
    </row>
    <row r="1193" spans="1:11" ht="24" customHeight="1">
      <c r="A1193" s="519" t="s">
        <v>3345</v>
      </c>
      <c r="B1193" s="312" t="s">
        <v>1501</v>
      </c>
      <c r="C1193" s="312" t="s">
        <v>1829</v>
      </c>
      <c r="D1193" s="312" t="s">
        <v>1503</v>
      </c>
      <c r="E1193" s="313" t="s">
        <v>1504</v>
      </c>
      <c r="F1193" s="311" t="s">
        <v>5347</v>
      </c>
      <c r="G1193" s="311" t="s">
        <v>19765</v>
      </c>
      <c r="H1193" s="311" t="s">
        <v>19766</v>
      </c>
      <c r="I1193" s="311" t="s">
        <v>4883</v>
      </c>
      <c r="J1193" s="311" t="s">
        <v>5324</v>
      </c>
      <c r="K1193" s="300">
        <v>1192</v>
      </c>
    </row>
    <row r="1194" spans="1:11" ht="36" customHeight="1">
      <c r="A1194" s="519" t="s">
        <v>3170</v>
      </c>
      <c r="B1194" s="312" t="s">
        <v>1501</v>
      </c>
      <c r="C1194" s="312" t="s">
        <v>1627</v>
      </c>
      <c r="D1194" s="312" t="s">
        <v>1503</v>
      </c>
      <c r="E1194" s="313" t="s">
        <v>75</v>
      </c>
      <c r="F1194" s="311" t="s">
        <v>5335</v>
      </c>
      <c r="G1194" s="311" t="s">
        <v>12656</v>
      </c>
      <c r="H1194" s="311" t="s">
        <v>19767</v>
      </c>
      <c r="I1194" s="311" t="s">
        <v>4883</v>
      </c>
      <c r="J1194" s="311" t="s">
        <v>5324</v>
      </c>
      <c r="K1194" s="300">
        <v>1193</v>
      </c>
    </row>
    <row r="1195" spans="1:11" ht="36" customHeight="1">
      <c r="A1195" s="314">
        <v>89508</v>
      </c>
      <c r="B1195" s="312" t="s">
        <v>367</v>
      </c>
      <c r="C1195" s="312" t="s">
        <v>3100</v>
      </c>
      <c r="D1195" s="312" t="s">
        <v>1521</v>
      </c>
      <c r="E1195" s="313" t="s">
        <v>1616</v>
      </c>
      <c r="F1195" s="311" t="s">
        <v>5346</v>
      </c>
      <c r="G1195" s="311" t="s">
        <v>11948</v>
      </c>
      <c r="H1195" s="311" t="s">
        <v>19768</v>
      </c>
      <c r="I1195" s="311" t="s">
        <v>4883</v>
      </c>
      <c r="J1195" s="311" t="s">
        <v>5324</v>
      </c>
      <c r="K1195" s="300">
        <v>1194</v>
      </c>
    </row>
    <row r="1196" spans="1:11" ht="24" customHeight="1">
      <c r="A1196" s="519" t="s">
        <v>4004</v>
      </c>
      <c r="B1196" s="312" t="s">
        <v>1501</v>
      </c>
      <c r="C1196" s="312" t="s">
        <v>3021</v>
      </c>
      <c r="D1196" s="312" t="s">
        <v>1503</v>
      </c>
      <c r="E1196" s="313" t="s">
        <v>1512</v>
      </c>
      <c r="F1196" s="311" t="s">
        <v>5086</v>
      </c>
      <c r="G1196" s="311" t="s">
        <v>19769</v>
      </c>
      <c r="H1196" s="311" t="s">
        <v>19770</v>
      </c>
      <c r="I1196" s="311" t="s">
        <v>4883</v>
      </c>
      <c r="J1196" s="311" t="s">
        <v>5324</v>
      </c>
      <c r="K1196" s="300">
        <v>1195</v>
      </c>
    </row>
    <row r="1197" spans="1:11" ht="24" customHeight="1">
      <c r="A1197" s="519" t="s">
        <v>3949</v>
      </c>
      <c r="B1197" s="312" t="s">
        <v>1501</v>
      </c>
      <c r="C1197" s="312" t="s">
        <v>2942</v>
      </c>
      <c r="D1197" s="312" t="s">
        <v>1503</v>
      </c>
      <c r="E1197" s="313" t="s">
        <v>1512</v>
      </c>
      <c r="F1197" s="311" t="s">
        <v>4106</v>
      </c>
      <c r="G1197" s="311" t="s">
        <v>19771</v>
      </c>
      <c r="H1197" s="311" t="s">
        <v>19772</v>
      </c>
      <c r="I1197" s="311" t="s">
        <v>4883</v>
      </c>
      <c r="J1197" s="311" t="s">
        <v>5324</v>
      </c>
      <c r="K1197" s="300">
        <v>1196</v>
      </c>
    </row>
    <row r="1198" spans="1:11" ht="36" customHeight="1">
      <c r="A1198" s="519" t="s">
        <v>3324</v>
      </c>
      <c r="B1198" s="312" t="s">
        <v>1501</v>
      </c>
      <c r="C1198" s="312" t="s">
        <v>1811</v>
      </c>
      <c r="D1198" s="312" t="s">
        <v>1503</v>
      </c>
      <c r="E1198" s="313" t="s">
        <v>1507</v>
      </c>
      <c r="F1198" s="311" t="s">
        <v>4444</v>
      </c>
      <c r="G1198" s="311" t="s">
        <v>8145</v>
      </c>
      <c r="H1198" s="311" t="s">
        <v>19773</v>
      </c>
      <c r="I1198" s="311" t="s">
        <v>4883</v>
      </c>
      <c r="J1198" s="311" t="s">
        <v>5324</v>
      </c>
      <c r="K1198" s="300">
        <v>1197</v>
      </c>
    </row>
    <row r="1199" spans="1:11" ht="24" customHeight="1">
      <c r="A1199" s="519" t="s">
        <v>5825</v>
      </c>
      <c r="B1199" s="312" t="s">
        <v>1501</v>
      </c>
      <c r="C1199" s="312" t="s">
        <v>2710</v>
      </c>
      <c r="D1199" s="312" t="s">
        <v>1503</v>
      </c>
      <c r="E1199" s="313" t="s">
        <v>1704</v>
      </c>
      <c r="F1199" s="311" t="s">
        <v>4092</v>
      </c>
      <c r="G1199" s="311" t="s">
        <v>5373</v>
      </c>
      <c r="H1199" s="311" t="s">
        <v>5373</v>
      </c>
      <c r="I1199" s="311" t="s">
        <v>4883</v>
      </c>
      <c r="J1199" s="311" t="s">
        <v>5324</v>
      </c>
      <c r="K1199" s="300">
        <v>1198</v>
      </c>
    </row>
    <row r="1200" spans="1:11" ht="48" customHeight="1">
      <c r="A1200" s="519" t="s">
        <v>5826</v>
      </c>
      <c r="B1200" s="312" t="s">
        <v>1501</v>
      </c>
      <c r="C1200" s="312" t="s">
        <v>2745</v>
      </c>
      <c r="D1200" s="312" t="s">
        <v>1503</v>
      </c>
      <c r="E1200" s="313" t="s">
        <v>1704</v>
      </c>
      <c r="F1200" s="311" t="s">
        <v>4092</v>
      </c>
      <c r="G1200" s="311" t="s">
        <v>5374</v>
      </c>
      <c r="H1200" s="311" t="s">
        <v>5374</v>
      </c>
      <c r="I1200" s="311" t="s">
        <v>4883</v>
      </c>
      <c r="J1200" s="311" t="s">
        <v>5324</v>
      </c>
      <c r="K1200" s="300">
        <v>1199</v>
      </c>
    </row>
    <row r="1201" spans="1:11" ht="36" customHeight="1">
      <c r="A1201" s="519" t="s">
        <v>5827</v>
      </c>
      <c r="B1201" s="312" t="s">
        <v>1501</v>
      </c>
      <c r="C1201" s="312" t="s">
        <v>2678</v>
      </c>
      <c r="D1201" s="312" t="s">
        <v>1503</v>
      </c>
      <c r="E1201" s="313" t="s">
        <v>1704</v>
      </c>
      <c r="F1201" s="311" t="s">
        <v>4092</v>
      </c>
      <c r="G1201" s="311" t="s">
        <v>5374</v>
      </c>
      <c r="H1201" s="311" t="s">
        <v>5374</v>
      </c>
      <c r="I1201" s="311" t="s">
        <v>4883</v>
      </c>
      <c r="J1201" s="311" t="s">
        <v>5324</v>
      </c>
      <c r="K1201" s="300">
        <v>1200</v>
      </c>
    </row>
    <row r="1202" spans="1:11" ht="24" customHeight="1">
      <c r="A1202" s="519" t="s">
        <v>3708</v>
      </c>
      <c r="B1202" s="312" t="s">
        <v>1501</v>
      </c>
      <c r="C1202" s="312" t="s">
        <v>2339</v>
      </c>
      <c r="D1202" s="312" t="s">
        <v>1503</v>
      </c>
      <c r="E1202" s="313" t="s">
        <v>1512</v>
      </c>
      <c r="F1202" s="311" t="s">
        <v>4331</v>
      </c>
      <c r="G1202" s="311" t="s">
        <v>19774</v>
      </c>
      <c r="H1202" s="311" t="s">
        <v>19775</v>
      </c>
      <c r="I1202" s="311" t="s">
        <v>4883</v>
      </c>
      <c r="J1202" s="311" t="s">
        <v>5324</v>
      </c>
      <c r="K1202" s="300">
        <v>1201</v>
      </c>
    </row>
    <row r="1203" spans="1:11" ht="48" customHeight="1">
      <c r="A1203" s="314">
        <v>89448</v>
      </c>
      <c r="B1203" s="312" t="s">
        <v>367</v>
      </c>
      <c r="C1203" s="312" t="s">
        <v>3110</v>
      </c>
      <c r="D1203" s="312" t="s">
        <v>1521</v>
      </c>
      <c r="E1203" s="313" t="s">
        <v>1616</v>
      </c>
      <c r="F1203" s="311" t="s">
        <v>5352</v>
      </c>
      <c r="G1203" s="311" t="s">
        <v>11940</v>
      </c>
      <c r="H1203" s="311" t="s">
        <v>19776</v>
      </c>
      <c r="I1203" s="311" t="s">
        <v>4883</v>
      </c>
      <c r="J1203" s="311" t="s">
        <v>5324</v>
      </c>
      <c r="K1203" s="300">
        <v>1202</v>
      </c>
    </row>
    <row r="1204" spans="1:11" ht="24" customHeight="1">
      <c r="A1204" s="519" t="s">
        <v>3267</v>
      </c>
      <c r="B1204" s="312" t="s">
        <v>1501</v>
      </c>
      <c r="C1204" s="312" t="s">
        <v>1732</v>
      </c>
      <c r="D1204" s="312" t="s">
        <v>1503</v>
      </c>
      <c r="E1204" s="313" t="s">
        <v>1512</v>
      </c>
      <c r="F1204" s="311" t="s">
        <v>5095</v>
      </c>
      <c r="G1204" s="311" t="s">
        <v>19777</v>
      </c>
      <c r="H1204" s="311" t="s">
        <v>19778</v>
      </c>
      <c r="I1204" s="311" t="s">
        <v>4883</v>
      </c>
      <c r="J1204" s="311" t="s">
        <v>5324</v>
      </c>
      <c r="K1204" s="300">
        <v>1203</v>
      </c>
    </row>
    <row r="1205" spans="1:11" ht="24" customHeight="1">
      <c r="A1205" s="519" t="s">
        <v>5828</v>
      </c>
      <c r="B1205" s="312" t="s">
        <v>1501</v>
      </c>
      <c r="C1205" s="312" t="s">
        <v>2747</v>
      </c>
      <c r="D1205" s="312" t="s">
        <v>1503</v>
      </c>
      <c r="E1205" s="313" t="s">
        <v>1704</v>
      </c>
      <c r="F1205" s="311" t="s">
        <v>4092</v>
      </c>
      <c r="G1205" s="311" t="s">
        <v>5377</v>
      </c>
      <c r="H1205" s="311" t="s">
        <v>5377</v>
      </c>
      <c r="I1205" s="311" t="s">
        <v>4883</v>
      </c>
      <c r="J1205" s="311" t="s">
        <v>5324</v>
      </c>
      <c r="K1205" s="300">
        <v>1204</v>
      </c>
    </row>
    <row r="1206" spans="1:11" ht="24" customHeight="1">
      <c r="A1206" s="314">
        <v>94492</v>
      </c>
      <c r="B1206" s="312" t="s">
        <v>367</v>
      </c>
      <c r="C1206" s="312" t="s">
        <v>2898</v>
      </c>
      <c r="D1206" s="312" t="s">
        <v>1521</v>
      </c>
      <c r="E1206" s="313" t="s">
        <v>1507</v>
      </c>
      <c r="F1206" s="311" t="s">
        <v>4815</v>
      </c>
      <c r="G1206" s="311" t="s">
        <v>14711</v>
      </c>
      <c r="H1206" s="311" t="s">
        <v>19779</v>
      </c>
      <c r="I1206" s="311" t="s">
        <v>4883</v>
      </c>
      <c r="J1206" s="311" t="s">
        <v>5324</v>
      </c>
      <c r="K1206" s="300">
        <v>1205</v>
      </c>
    </row>
    <row r="1207" spans="1:11" ht="24" customHeight="1">
      <c r="A1207" s="519" t="s">
        <v>3247</v>
      </c>
      <c r="B1207" s="312" t="s">
        <v>1501</v>
      </c>
      <c r="C1207" s="312" t="s">
        <v>1707</v>
      </c>
      <c r="D1207" s="312" t="s">
        <v>1503</v>
      </c>
      <c r="E1207" s="313" t="s">
        <v>1512</v>
      </c>
      <c r="F1207" s="311" t="s">
        <v>4377</v>
      </c>
      <c r="G1207" s="311" t="s">
        <v>19780</v>
      </c>
      <c r="H1207" s="311" t="s">
        <v>19781</v>
      </c>
      <c r="I1207" s="311" t="s">
        <v>4883</v>
      </c>
      <c r="J1207" s="311" t="s">
        <v>5331</v>
      </c>
      <c r="K1207" s="300">
        <v>1206</v>
      </c>
    </row>
    <row r="1208" spans="1:11" ht="24" customHeight="1">
      <c r="A1208" s="519" t="s">
        <v>3801</v>
      </c>
      <c r="B1208" s="312" t="s">
        <v>1501</v>
      </c>
      <c r="C1208" s="312" t="s">
        <v>2499</v>
      </c>
      <c r="D1208" s="312" t="s">
        <v>1503</v>
      </c>
      <c r="E1208" s="313" t="s">
        <v>1507</v>
      </c>
      <c r="F1208" s="311" t="s">
        <v>4106</v>
      </c>
      <c r="G1208" s="311" t="s">
        <v>19495</v>
      </c>
      <c r="H1208" s="311" t="s">
        <v>19782</v>
      </c>
      <c r="I1208" s="311" t="s">
        <v>4883</v>
      </c>
      <c r="J1208" s="311" t="s">
        <v>5331</v>
      </c>
      <c r="K1208" s="300">
        <v>1207</v>
      </c>
    </row>
    <row r="1209" spans="1:11" ht="24" customHeight="1">
      <c r="A1209" s="314">
        <v>5213359</v>
      </c>
      <c r="B1209" s="312" t="s">
        <v>1530</v>
      </c>
      <c r="C1209" s="312" t="s">
        <v>2967</v>
      </c>
      <c r="D1209" s="312" t="s">
        <v>382</v>
      </c>
      <c r="E1209" s="313" t="s">
        <v>1512</v>
      </c>
      <c r="F1209" s="311" t="s">
        <v>5356</v>
      </c>
      <c r="G1209" s="311" t="s">
        <v>14211</v>
      </c>
      <c r="H1209" s="311" t="s">
        <v>19783</v>
      </c>
      <c r="I1209" s="311" t="s">
        <v>4883</v>
      </c>
      <c r="J1209" s="311" t="s">
        <v>5331</v>
      </c>
      <c r="K1209" s="300">
        <v>1208</v>
      </c>
    </row>
    <row r="1210" spans="1:11" ht="36" customHeight="1">
      <c r="A1210" s="519" t="s">
        <v>3553</v>
      </c>
      <c r="B1210" s="312" t="s">
        <v>1501</v>
      </c>
      <c r="C1210" s="312" t="s">
        <v>2150</v>
      </c>
      <c r="D1210" s="312" t="s">
        <v>1503</v>
      </c>
      <c r="E1210" s="313" t="s">
        <v>80</v>
      </c>
      <c r="F1210" s="311" t="s">
        <v>5229</v>
      </c>
      <c r="G1210" s="311" t="s">
        <v>19784</v>
      </c>
      <c r="H1210" s="311" t="s">
        <v>19785</v>
      </c>
      <c r="I1210" s="311" t="s">
        <v>4883</v>
      </c>
      <c r="J1210" s="311" t="s">
        <v>5331</v>
      </c>
      <c r="K1210" s="300">
        <v>1209</v>
      </c>
    </row>
    <row r="1211" spans="1:11" ht="24" customHeight="1">
      <c r="A1211" s="314">
        <v>86939</v>
      </c>
      <c r="B1211" s="312" t="s">
        <v>367</v>
      </c>
      <c r="C1211" s="312" t="s">
        <v>2383</v>
      </c>
      <c r="D1211" s="312" t="s">
        <v>1521</v>
      </c>
      <c r="E1211" s="313" t="s">
        <v>1507</v>
      </c>
      <c r="F1211" s="311" t="s">
        <v>4494</v>
      </c>
      <c r="G1211" s="311" t="s">
        <v>14503</v>
      </c>
      <c r="H1211" s="311" t="s">
        <v>19786</v>
      </c>
      <c r="I1211" s="311" t="s">
        <v>4883</v>
      </c>
      <c r="J1211" s="311" t="s">
        <v>5331</v>
      </c>
      <c r="K1211" s="300">
        <v>1210</v>
      </c>
    </row>
    <row r="1212" spans="1:11" ht="60" customHeight="1">
      <c r="A1212" s="519" t="s">
        <v>3707</v>
      </c>
      <c r="B1212" s="312" t="s">
        <v>1501</v>
      </c>
      <c r="C1212" s="312" t="s">
        <v>2338</v>
      </c>
      <c r="D1212" s="312" t="s">
        <v>1503</v>
      </c>
      <c r="E1212" s="313" t="s">
        <v>1512</v>
      </c>
      <c r="F1212" s="311" t="s">
        <v>4331</v>
      </c>
      <c r="G1212" s="311" t="s">
        <v>19787</v>
      </c>
      <c r="H1212" s="311" t="s">
        <v>19788</v>
      </c>
      <c r="I1212" s="311" t="s">
        <v>4883</v>
      </c>
      <c r="J1212" s="311" t="s">
        <v>5331</v>
      </c>
      <c r="K1212" s="300">
        <v>1211</v>
      </c>
    </row>
    <row r="1213" spans="1:11" ht="36" customHeight="1">
      <c r="A1213" s="519" t="s">
        <v>3457</v>
      </c>
      <c r="B1213" s="312" t="s">
        <v>1501</v>
      </c>
      <c r="C1213" s="312" t="s">
        <v>1977</v>
      </c>
      <c r="D1213" s="312" t="s">
        <v>1503</v>
      </c>
      <c r="E1213" s="313" t="s">
        <v>80</v>
      </c>
      <c r="F1213" s="311" t="s">
        <v>4922</v>
      </c>
      <c r="G1213" s="311" t="s">
        <v>5627</v>
      </c>
      <c r="H1213" s="311" t="s">
        <v>19789</v>
      </c>
      <c r="I1213" s="311" t="s">
        <v>4883</v>
      </c>
      <c r="J1213" s="311" t="s">
        <v>5331</v>
      </c>
      <c r="K1213" s="300">
        <v>1212</v>
      </c>
    </row>
    <row r="1214" spans="1:11" ht="24" customHeight="1">
      <c r="A1214" s="519" t="s">
        <v>3419</v>
      </c>
      <c r="B1214" s="312" t="s">
        <v>1501</v>
      </c>
      <c r="C1214" s="312" t="s">
        <v>1941</v>
      </c>
      <c r="D1214" s="312" t="s">
        <v>1503</v>
      </c>
      <c r="E1214" s="313" t="s">
        <v>80</v>
      </c>
      <c r="F1214" s="311" t="s">
        <v>4773</v>
      </c>
      <c r="G1214" s="311" t="s">
        <v>18849</v>
      </c>
      <c r="H1214" s="311" t="s">
        <v>19790</v>
      </c>
      <c r="I1214" s="311" t="s">
        <v>4883</v>
      </c>
      <c r="J1214" s="311" t="s">
        <v>5331</v>
      </c>
      <c r="K1214" s="300">
        <v>1213</v>
      </c>
    </row>
    <row r="1215" spans="1:11" ht="60" customHeight="1">
      <c r="A1215" s="519" t="s">
        <v>3868</v>
      </c>
      <c r="B1215" s="312" t="s">
        <v>1501</v>
      </c>
      <c r="C1215" s="312" t="s">
        <v>2576</v>
      </c>
      <c r="D1215" s="312" t="s">
        <v>1503</v>
      </c>
      <c r="E1215" s="313" t="s">
        <v>80</v>
      </c>
      <c r="F1215" s="311" t="s">
        <v>5282</v>
      </c>
      <c r="G1215" s="311" t="s">
        <v>7437</v>
      </c>
      <c r="H1215" s="311" t="s">
        <v>19791</v>
      </c>
      <c r="I1215" s="311" t="s">
        <v>4883</v>
      </c>
      <c r="J1215" s="311" t="s">
        <v>5331</v>
      </c>
      <c r="K1215" s="300">
        <v>1214</v>
      </c>
    </row>
    <row r="1216" spans="1:11" ht="48" customHeight="1">
      <c r="A1216" s="519" t="s">
        <v>3888</v>
      </c>
      <c r="B1216" s="312" t="s">
        <v>1501</v>
      </c>
      <c r="C1216" s="312" t="s">
        <v>2613</v>
      </c>
      <c r="D1216" s="312" t="s">
        <v>1503</v>
      </c>
      <c r="E1216" s="313" t="s">
        <v>1512</v>
      </c>
      <c r="F1216" s="311" t="s">
        <v>4815</v>
      </c>
      <c r="G1216" s="311" t="s">
        <v>19792</v>
      </c>
      <c r="H1216" s="311" t="s">
        <v>19793</v>
      </c>
      <c r="I1216" s="311" t="s">
        <v>4883</v>
      </c>
      <c r="J1216" s="311" t="s">
        <v>5331</v>
      </c>
      <c r="K1216" s="300">
        <v>1215</v>
      </c>
    </row>
    <row r="1217" spans="1:11" ht="36" customHeight="1">
      <c r="A1217" s="519" t="s">
        <v>3957</v>
      </c>
      <c r="B1217" s="312" t="s">
        <v>1501</v>
      </c>
      <c r="C1217" s="312" t="s">
        <v>2948</v>
      </c>
      <c r="D1217" s="312" t="s">
        <v>1503</v>
      </c>
      <c r="E1217" s="313" t="s">
        <v>1616</v>
      </c>
      <c r="F1217" s="311" t="s">
        <v>5111</v>
      </c>
      <c r="G1217" s="311" t="s">
        <v>5380</v>
      </c>
      <c r="H1217" s="311" t="s">
        <v>5381</v>
      </c>
      <c r="I1217" s="311" t="s">
        <v>4883</v>
      </c>
      <c r="J1217" s="311" t="s">
        <v>5331</v>
      </c>
      <c r="K1217" s="300">
        <v>1216</v>
      </c>
    </row>
    <row r="1218" spans="1:11" ht="24" customHeight="1">
      <c r="A1218" s="519" t="s">
        <v>3211</v>
      </c>
      <c r="B1218" s="312" t="s">
        <v>1501</v>
      </c>
      <c r="C1218" s="312" t="s">
        <v>1688</v>
      </c>
      <c r="D1218" s="312" t="s">
        <v>1503</v>
      </c>
      <c r="E1218" s="313" t="s">
        <v>80</v>
      </c>
      <c r="F1218" s="311" t="s">
        <v>5349</v>
      </c>
      <c r="G1218" s="311" t="s">
        <v>11034</v>
      </c>
      <c r="H1218" s="311" t="s">
        <v>19794</v>
      </c>
      <c r="I1218" s="311" t="s">
        <v>4883</v>
      </c>
      <c r="J1218" s="311" t="s">
        <v>5331</v>
      </c>
      <c r="K1218" s="300">
        <v>1217</v>
      </c>
    </row>
    <row r="1219" spans="1:11" ht="48" customHeight="1">
      <c r="A1219" s="519" t="s">
        <v>3713</v>
      </c>
      <c r="B1219" s="312" t="s">
        <v>1501</v>
      </c>
      <c r="C1219" s="312" t="s">
        <v>2343</v>
      </c>
      <c r="D1219" s="312" t="s">
        <v>1503</v>
      </c>
      <c r="E1219" s="313" t="s">
        <v>1504</v>
      </c>
      <c r="F1219" s="311" t="s">
        <v>5360</v>
      </c>
      <c r="G1219" s="311" t="s">
        <v>19795</v>
      </c>
      <c r="H1219" s="311" t="s">
        <v>19796</v>
      </c>
      <c r="I1219" s="311" t="s">
        <v>4883</v>
      </c>
      <c r="J1219" s="311" t="s">
        <v>5331</v>
      </c>
      <c r="K1219" s="300">
        <v>1218</v>
      </c>
    </row>
    <row r="1220" spans="1:11" ht="24" customHeight="1">
      <c r="A1220" s="519" t="s">
        <v>3998</v>
      </c>
      <c r="B1220" s="312" t="s">
        <v>1501</v>
      </c>
      <c r="C1220" s="312" t="s">
        <v>3016</v>
      </c>
      <c r="D1220" s="312" t="s">
        <v>1503</v>
      </c>
      <c r="E1220" s="313" t="s">
        <v>1512</v>
      </c>
      <c r="F1220" s="311" t="s">
        <v>4815</v>
      </c>
      <c r="G1220" s="311" t="s">
        <v>19797</v>
      </c>
      <c r="H1220" s="311" t="s">
        <v>19798</v>
      </c>
      <c r="I1220" s="311" t="s">
        <v>4883</v>
      </c>
      <c r="J1220" s="311" t="s">
        <v>5331</v>
      </c>
      <c r="K1220" s="300">
        <v>1219</v>
      </c>
    </row>
    <row r="1221" spans="1:11" ht="24" customHeight="1">
      <c r="A1221" s="314">
        <v>5502585</v>
      </c>
      <c r="B1221" s="312" t="s">
        <v>1530</v>
      </c>
      <c r="C1221" s="312" t="s">
        <v>2055</v>
      </c>
      <c r="D1221" s="312" t="s">
        <v>382</v>
      </c>
      <c r="E1221" s="313" t="s">
        <v>75</v>
      </c>
      <c r="F1221" s="311" t="s">
        <v>5385</v>
      </c>
      <c r="G1221" s="311" t="s">
        <v>17354</v>
      </c>
      <c r="H1221" s="311" t="s">
        <v>19799</v>
      </c>
      <c r="I1221" s="311" t="s">
        <v>4883</v>
      </c>
      <c r="J1221" s="311" t="s">
        <v>5331</v>
      </c>
      <c r="K1221" s="300">
        <v>1220</v>
      </c>
    </row>
    <row r="1222" spans="1:11" ht="24" customHeight="1">
      <c r="A1222" s="519" t="s">
        <v>5829</v>
      </c>
      <c r="B1222" s="312" t="s">
        <v>1501</v>
      </c>
      <c r="C1222" s="312" t="s">
        <v>2715</v>
      </c>
      <c r="D1222" s="312" t="s">
        <v>1503</v>
      </c>
      <c r="E1222" s="313" t="s">
        <v>1704</v>
      </c>
      <c r="F1222" s="311" t="s">
        <v>4092</v>
      </c>
      <c r="G1222" s="311" t="s">
        <v>5383</v>
      </c>
      <c r="H1222" s="311" t="s">
        <v>5383</v>
      </c>
      <c r="I1222" s="311" t="s">
        <v>4883</v>
      </c>
      <c r="J1222" s="311" t="s">
        <v>5331</v>
      </c>
      <c r="K1222" s="300">
        <v>1221</v>
      </c>
    </row>
    <row r="1223" spans="1:11" ht="24" customHeight="1">
      <c r="A1223" s="519" t="s">
        <v>3979</v>
      </c>
      <c r="B1223" s="312" t="s">
        <v>1501</v>
      </c>
      <c r="C1223" s="312" t="s">
        <v>2974</v>
      </c>
      <c r="D1223" s="312" t="s">
        <v>1503</v>
      </c>
      <c r="E1223" s="313" t="s">
        <v>1507</v>
      </c>
      <c r="F1223" s="311" t="s">
        <v>4106</v>
      </c>
      <c r="G1223" s="311" t="s">
        <v>21010</v>
      </c>
      <c r="H1223" s="311" t="s">
        <v>21011</v>
      </c>
      <c r="I1223" s="311" t="s">
        <v>4883</v>
      </c>
      <c r="J1223" s="311" t="s">
        <v>5343</v>
      </c>
      <c r="K1223" s="300">
        <v>1222</v>
      </c>
    </row>
    <row r="1224" spans="1:11" ht="36" customHeight="1">
      <c r="A1224" s="314">
        <v>101935</v>
      </c>
      <c r="B1224" s="312" t="s">
        <v>367</v>
      </c>
      <c r="C1224" s="312" t="s">
        <v>2995</v>
      </c>
      <c r="D1224" s="312" t="s">
        <v>1521</v>
      </c>
      <c r="E1224" s="313" t="s">
        <v>1507</v>
      </c>
      <c r="F1224" s="311" t="s">
        <v>4130</v>
      </c>
      <c r="G1224" s="311" t="s">
        <v>12362</v>
      </c>
      <c r="H1224" s="311" t="s">
        <v>19800</v>
      </c>
      <c r="I1224" s="311" t="s">
        <v>4883</v>
      </c>
      <c r="J1224" s="311" t="s">
        <v>5343</v>
      </c>
      <c r="K1224" s="300">
        <v>1223</v>
      </c>
    </row>
    <row r="1225" spans="1:11" ht="36" customHeight="1">
      <c r="A1225" s="519" t="s">
        <v>5830</v>
      </c>
      <c r="B1225" s="312" t="s">
        <v>1501</v>
      </c>
      <c r="C1225" s="312" t="s">
        <v>2699</v>
      </c>
      <c r="D1225" s="312" t="s">
        <v>1503</v>
      </c>
      <c r="E1225" s="313" t="s">
        <v>1704</v>
      </c>
      <c r="F1225" s="311" t="s">
        <v>4092</v>
      </c>
      <c r="G1225" s="311" t="s">
        <v>5387</v>
      </c>
      <c r="H1225" s="311" t="s">
        <v>5387</v>
      </c>
      <c r="I1225" s="311" t="s">
        <v>4883</v>
      </c>
      <c r="J1225" s="311" t="s">
        <v>5343</v>
      </c>
      <c r="K1225" s="300">
        <v>1224</v>
      </c>
    </row>
    <row r="1226" spans="1:11" ht="36" customHeight="1">
      <c r="A1226" s="519" t="s">
        <v>3773</v>
      </c>
      <c r="B1226" s="312" t="s">
        <v>1501</v>
      </c>
      <c r="C1226" s="312" t="s">
        <v>2463</v>
      </c>
      <c r="D1226" s="312" t="s">
        <v>1503</v>
      </c>
      <c r="E1226" s="313" t="s">
        <v>1512</v>
      </c>
      <c r="F1226" s="311" t="s">
        <v>5160</v>
      </c>
      <c r="G1226" s="311" t="s">
        <v>7165</v>
      </c>
      <c r="H1226" s="311" t="s">
        <v>19801</v>
      </c>
      <c r="I1226" s="311" t="s">
        <v>4883</v>
      </c>
      <c r="J1226" s="311" t="s">
        <v>5343</v>
      </c>
      <c r="K1226" s="300">
        <v>1225</v>
      </c>
    </row>
    <row r="1227" spans="1:11" ht="36" customHeight="1">
      <c r="A1227" s="519" t="s">
        <v>3179</v>
      </c>
      <c r="B1227" s="312" t="s">
        <v>1501</v>
      </c>
      <c r="C1227" s="312" t="s">
        <v>1644</v>
      </c>
      <c r="D1227" s="312" t="s">
        <v>1503</v>
      </c>
      <c r="E1227" s="313" t="s">
        <v>1512</v>
      </c>
      <c r="F1227" s="311" t="s">
        <v>4659</v>
      </c>
      <c r="G1227" s="311" t="s">
        <v>19728</v>
      </c>
      <c r="H1227" s="311" t="s">
        <v>19802</v>
      </c>
      <c r="I1227" s="311" t="s">
        <v>4883</v>
      </c>
      <c r="J1227" s="311" t="s">
        <v>5343</v>
      </c>
      <c r="K1227" s="300">
        <v>1226</v>
      </c>
    </row>
    <row r="1228" spans="1:11" ht="36" customHeight="1">
      <c r="A1228" s="314">
        <v>86901</v>
      </c>
      <c r="B1228" s="312" t="s">
        <v>367</v>
      </c>
      <c r="C1228" s="312" t="s">
        <v>1863</v>
      </c>
      <c r="D1228" s="312" t="s">
        <v>1521</v>
      </c>
      <c r="E1228" s="313" t="s">
        <v>1507</v>
      </c>
      <c r="F1228" s="311" t="s">
        <v>4934</v>
      </c>
      <c r="G1228" s="311" t="s">
        <v>14440</v>
      </c>
      <c r="H1228" s="311" t="s">
        <v>19803</v>
      </c>
      <c r="I1228" s="311" t="s">
        <v>4883</v>
      </c>
      <c r="J1228" s="311" t="s">
        <v>5343</v>
      </c>
      <c r="K1228" s="300">
        <v>1227</v>
      </c>
    </row>
    <row r="1229" spans="1:11" ht="36" customHeight="1">
      <c r="A1229" s="519" t="s">
        <v>3658</v>
      </c>
      <c r="B1229" s="312" t="s">
        <v>1501</v>
      </c>
      <c r="C1229" s="312" t="s">
        <v>2253</v>
      </c>
      <c r="D1229" s="312" t="s">
        <v>1503</v>
      </c>
      <c r="E1229" s="313" t="s">
        <v>1507</v>
      </c>
      <c r="F1229" s="311" t="s">
        <v>5271</v>
      </c>
      <c r="G1229" s="311" t="s">
        <v>12751</v>
      </c>
      <c r="H1229" s="311" t="s">
        <v>19804</v>
      </c>
      <c r="I1229" s="311" t="s">
        <v>4883</v>
      </c>
      <c r="J1229" s="311" t="s">
        <v>5343</v>
      </c>
      <c r="K1229" s="300">
        <v>1228</v>
      </c>
    </row>
    <row r="1230" spans="1:11" ht="24" customHeight="1">
      <c r="A1230" s="519" t="s">
        <v>3731</v>
      </c>
      <c r="B1230" s="312" t="s">
        <v>1501</v>
      </c>
      <c r="C1230" s="312" t="s">
        <v>2380</v>
      </c>
      <c r="D1230" s="312" t="s">
        <v>1503</v>
      </c>
      <c r="E1230" s="313" t="s">
        <v>75</v>
      </c>
      <c r="F1230" s="311" t="s">
        <v>5358</v>
      </c>
      <c r="G1230" s="311" t="s">
        <v>19805</v>
      </c>
      <c r="H1230" s="311" t="s">
        <v>19806</v>
      </c>
      <c r="I1230" s="311" t="s">
        <v>4883</v>
      </c>
      <c r="J1230" s="311" t="s">
        <v>5343</v>
      </c>
      <c r="K1230" s="300">
        <v>1229</v>
      </c>
    </row>
    <row r="1231" spans="1:11" ht="24" customHeight="1">
      <c r="A1231" s="314">
        <v>101920</v>
      </c>
      <c r="B1231" s="312" t="s">
        <v>367</v>
      </c>
      <c r="C1231" s="312" t="s">
        <v>2449</v>
      </c>
      <c r="D1231" s="312" t="s">
        <v>1521</v>
      </c>
      <c r="E1231" s="313" t="s">
        <v>1507</v>
      </c>
      <c r="F1231" s="311" t="s">
        <v>4659</v>
      </c>
      <c r="G1231" s="311" t="s">
        <v>12342</v>
      </c>
      <c r="H1231" s="311" t="s">
        <v>19807</v>
      </c>
      <c r="I1231" s="311" t="s">
        <v>4883</v>
      </c>
      <c r="J1231" s="311" t="s">
        <v>5343</v>
      </c>
      <c r="K1231" s="300">
        <v>1230</v>
      </c>
    </row>
    <row r="1232" spans="1:11" ht="36" customHeight="1">
      <c r="A1232" s="519" t="s">
        <v>3672</v>
      </c>
      <c r="B1232" s="312" t="s">
        <v>1501</v>
      </c>
      <c r="C1232" s="312" t="s">
        <v>2267</v>
      </c>
      <c r="D1232" s="312" t="s">
        <v>1503</v>
      </c>
      <c r="E1232" s="313" t="s">
        <v>78</v>
      </c>
      <c r="F1232" s="311" t="s">
        <v>5370</v>
      </c>
      <c r="G1232" s="311" t="s">
        <v>4970</v>
      </c>
      <c r="H1232" s="311" t="s">
        <v>19808</v>
      </c>
      <c r="I1232" s="311" t="s">
        <v>4883</v>
      </c>
      <c r="J1232" s="311" t="s">
        <v>5343</v>
      </c>
      <c r="K1232" s="300">
        <v>1231</v>
      </c>
    </row>
    <row r="1233" spans="1:11" ht="60" customHeight="1">
      <c r="A1233" s="519" t="s">
        <v>3715</v>
      </c>
      <c r="B1233" s="312" t="s">
        <v>1501</v>
      </c>
      <c r="C1233" s="312" t="s">
        <v>2344</v>
      </c>
      <c r="D1233" s="312" t="s">
        <v>1503</v>
      </c>
      <c r="E1233" s="313" t="s">
        <v>1504</v>
      </c>
      <c r="F1233" s="311" t="s">
        <v>5362</v>
      </c>
      <c r="G1233" s="311" t="s">
        <v>10244</v>
      </c>
      <c r="H1233" s="311" t="s">
        <v>19809</v>
      </c>
      <c r="I1233" s="311" t="s">
        <v>4883</v>
      </c>
      <c r="J1233" s="311" t="s">
        <v>5343</v>
      </c>
      <c r="K1233" s="300">
        <v>1232</v>
      </c>
    </row>
    <row r="1234" spans="1:11" ht="24" customHeight="1">
      <c r="A1234" s="314">
        <v>92642</v>
      </c>
      <c r="B1234" s="312" t="s">
        <v>367</v>
      </c>
      <c r="C1234" s="312" t="s">
        <v>2996</v>
      </c>
      <c r="D1234" s="312" t="s">
        <v>1521</v>
      </c>
      <c r="E1234" s="313" t="s">
        <v>1507</v>
      </c>
      <c r="F1234" s="311" t="s">
        <v>4659</v>
      </c>
      <c r="G1234" s="311" t="s">
        <v>13141</v>
      </c>
      <c r="H1234" s="311" t="s">
        <v>19810</v>
      </c>
      <c r="I1234" s="311" t="s">
        <v>4883</v>
      </c>
      <c r="J1234" s="311" t="s">
        <v>5343</v>
      </c>
      <c r="K1234" s="300">
        <v>1233</v>
      </c>
    </row>
    <row r="1235" spans="1:11" ht="48" customHeight="1">
      <c r="A1235" s="314">
        <v>98557</v>
      </c>
      <c r="B1235" s="312" t="s">
        <v>367</v>
      </c>
      <c r="C1235" s="312" t="s">
        <v>2291</v>
      </c>
      <c r="D1235" s="312" t="s">
        <v>2290</v>
      </c>
      <c r="E1235" s="313" t="s">
        <v>78</v>
      </c>
      <c r="F1235" s="311" t="s">
        <v>5366</v>
      </c>
      <c r="G1235" s="311" t="s">
        <v>5548</v>
      </c>
      <c r="H1235" s="311" t="s">
        <v>19811</v>
      </c>
      <c r="I1235" s="311" t="s">
        <v>4883</v>
      </c>
      <c r="J1235" s="311" t="s">
        <v>5343</v>
      </c>
      <c r="K1235" s="300">
        <v>1234</v>
      </c>
    </row>
    <row r="1236" spans="1:11" ht="24" customHeight="1">
      <c r="A1236" s="519" t="s">
        <v>3859</v>
      </c>
      <c r="B1236" s="312" t="s">
        <v>1501</v>
      </c>
      <c r="C1236" s="312" t="s">
        <v>2569</v>
      </c>
      <c r="D1236" s="312" t="s">
        <v>1503</v>
      </c>
      <c r="E1236" s="313" t="s">
        <v>1512</v>
      </c>
      <c r="F1236" s="311" t="s">
        <v>5259</v>
      </c>
      <c r="G1236" s="311" t="s">
        <v>10348</v>
      </c>
      <c r="H1236" s="311" t="s">
        <v>19812</v>
      </c>
      <c r="I1236" s="311" t="s">
        <v>4883</v>
      </c>
      <c r="J1236" s="311" t="s">
        <v>5343</v>
      </c>
      <c r="K1236" s="300">
        <v>1235</v>
      </c>
    </row>
    <row r="1237" spans="1:11" ht="36" customHeight="1">
      <c r="A1237" s="519" t="s">
        <v>3490</v>
      </c>
      <c r="B1237" s="312" t="s">
        <v>1501</v>
      </c>
      <c r="C1237" s="312" t="s">
        <v>2022</v>
      </c>
      <c r="D1237" s="312" t="s">
        <v>1503</v>
      </c>
      <c r="E1237" s="313" t="s">
        <v>75</v>
      </c>
      <c r="F1237" s="311" t="s">
        <v>5363</v>
      </c>
      <c r="G1237" s="311" t="s">
        <v>19813</v>
      </c>
      <c r="H1237" s="311" t="s">
        <v>19814</v>
      </c>
      <c r="I1237" s="311" t="s">
        <v>4883</v>
      </c>
      <c r="J1237" s="311" t="s">
        <v>5343</v>
      </c>
      <c r="K1237" s="300">
        <v>1236</v>
      </c>
    </row>
    <row r="1238" spans="1:11" ht="48" customHeight="1">
      <c r="A1238" s="314">
        <v>92781</v>
      </c>
      <c r="B1238" s="312" t="s">
        <v>367</v>
      </c>
      <c r="C1238" s="312" t="s">
        <v>1600</v>
      </c>
      <c r="D1238" s="312" t="s">
        <v>1560</v>
      </c>
      <c r="E1238" s="313" t="s">
        <v>1561</v>
      </c>
      <c r="F1238" s="311" t="s">
        <v>5372</v>
      </c>
      <c r="G1238" s="311" t="s">
        <v>5945</v>
      </c>
      <c r="H1238" s="311" t="s">
        <v>21012</v>
      </c>
      <c r="I1238" s="311" t="s">
        <v>4883</v>
      </c>
      <c r="J1238" s="311" t="s">
        <v>5343</v>
      </c>
      <c r="K1238" s="300">
        <v>1237</v>
      </c>
    </row>
    <row r="1239" spans="1:11" ht="48" customHeight="1">
      <c r="A1239" s="519" t="s">
        <v>4026</v>
      </c>
      <c r="B1239" s="312" t="s">
        <v>1501</v>
      </c>
      <c r="C1239" s="312" t="s">
        <v>3043</v>
      </c>
      <c r="D1239" s="312" t="s">
        <v>1503</v>
      </c>
      <c r="E1239" s="313" t="s">
        <v>1512</v>
      </c>
      <c r="F1239" s="311" t="s">
        <v>4659</v>
      </c>
      <c r="G1239" s="311" t="s">
        <v>18292</v>
      </c>
      <c r="H1239" s="311" t="s">
        <v>19815</v>
      </c>
      <c r="I1239" s="311" t="s">
        <v>4883</v>
      </c>
      <c r="J1239" s="311" t="s">
        <v>5343</v>
      </c>
      <c r="K1239" s="300">
        <v>1238</v>
      </c>
    </row>
    <row r="1240" spans="1:11" ht="36" customHeight="1">
      <c r="A1240" s="519" t="s">
        <v>3142</v>
      </c>
      <c r="B1240" s="312" t="s">
        <v>1501</v>
      </c>
      <c r="C1240" s="312" t="s">
        <v>1510</v>
      </c>
      <c r="D1240" s="312" t="s">
        <v>1503</v>
      </c>
      <c r="E1240" s="313" t="s">
        <v>1504</v>
      </c>
      <c r="F1240" s="311" t="s">
        <v>4095</v>
      </c>
      <c r="G1240" s="311" t="s">
        <v>19816</v>
      </c>
      <c r="H1240" s="311" t="s">
        <v>19817</v>
      </c>
      <c r="I1240" s="311" t="s">
        <v>4883</v>
      </c>
      <c r="J1240" s="311" t="s">
        <v>5355</v>
      </c>
      <c r="K1240" s="300">
        <v>1239</v>
      </c>
    </row>
    <row r="1241" spans="1:11" ht="72" customHeight="1">
      <c r="A1241" s="314">
        <v>95544</v>
      </c>
      <c r="B1241" s="312" t="s">
        <v>367</v>
      </c>
      <c r="C1241" s="312" t="s">
        <v>2564</v>
      </c>
      <c r="D1241" s="312" t="s">
        <v>1521</v>
      </c>
      <c r="E1241" s="313" t="s">
        <v>1507</v>
      </c>
      <c r="F1241" s="311" t="s">
        <v>4913</v>
      </c>
      <c r="G1241" s="311" t="s">
        <v>9089</v>
      </c>
      <c r="H1241" s="311" t="s">
        <v>19818</v>
      </c>
      <c r="I1241" s="311" t="s">
        <v>4883</v>
      </c>
      <c r="J1241" s="311" t="s">
        <v>5355</v>
      </c>
      <c r="K1241" s="300">
        <v>1240</v>
      </c>
    </row>
    <row r="1242" spans="1:11" ht="60" customHeight="1">
      <c r="A1242" s="519" t="s">
        <v>20449</v>
      </c>
      <c r="B1242" s="312" t="s">
        <v>1501</v>
      </c>
      <c r="C1242" s="312" t="s">
        <v>19819</v>
      </c>
      <c r="D1242" s="312" t="s">
        <v>1620</v>
      </c>
      <c r="E1242" s="313" t="s">
        <v>18258</v>
      </c>
      <c r="F1242" s="311" t="s">
        <v>19820</v>
      </c>
      <c r="G1242" s="311" t="s">
        <v>10767</v>
      </c>
      <c r="H1242" s="311" t="s">
        <v>19821</v>
      </c>
      <c r="I1242" s="311" t="s">
        <v>4883</v>
      </c>
      <c r="J1242" s="311" t="s">
        <v>5355</v>
      </c>
      <c r="K1242" s="300">
        <v>1241</v>
      </c>
    </row>
    <row r="1243" spans="1:11" ht="60" customHeight="1">
      <c r="A1243" s="519" t="s">
        <v>3787</v>
      </c>
      <c r="B1243" s="312" t="s">
        <v>1501</v>
      </c>
      <c r="C1243" s="312" t="s">
        <v>2478</v>
      </c>
      <c r="D1243" s="312" t="s">
        <v>1503</v>
      </c>
      <c r="E1243" s="313" t="s">
        <v>1512</v>
      </c>
      <c r="F1243" s="311" t="s">
        <v>4106</v>
      </c>
      <c r="G1243" s="311" t="s">
        <v>19822</v>
      </c>
      <c r="H1243" s="311" t="s">
        <v>19823</v>
      </c>
      <c r="I1243" s="311" t="s">
        <v>4883</v>
      </c>
      <c r="J1243" s="311" t="s">
        <v>5355</v>
      </c>
      <c r="K1243" s="300">
        <v>1242</v>
      </c>
    </row>
    <row r="1244" spans="1:11" ht="24" customHeight="1">
      <c r="A1244" s="519" t="s">
        <v>3623</v>
      </c>
      <c r="B1244" s="312" t="s">
        <v>1501</v>
      </c>
      <c r="C1244" s="312" t="s">
        <v>2218</v>
      </c>
      <c r="D1244" s="312" t="s">
        <v>1503</v>
      </c>
      <c r="E1244" s="313" t="s">
        <v>1512</v>
      </c>
      <c r="F1244" s="311" t="s">
        <v>5128</v>
      </c>
      <c r="G1244" s="311" t="s">
        <v>19824</v>
      </c>
      <c r="H1244" s="311" t="s">
        <v>19825</v>
      </c>
      <c r="I1244" s="311" t="s">
        <v>4883</v>
      </c>
      <c r="J1244" s="311" t="s">
        <v>5355</v>
      </c>
      <c r="K1244" s="300">
        <v>1243</v>
      </c>
    </row>
    <row r="1245" spans="1:11" ht="48" customHeight="1">
      <c r="A1245" s="519" t="s">
        <v>3866</v>
      </c>
      <c r="B1245" s="312" t="s">
        <v>1501</v>
      </c>
      <c r="C1245" s="312" t="s">
        <v>2574</v>
      </c>
      <c r="D1245" s="312" t="s">
        <v>1503</v>
      </c>
      <c r="E1245" s="313" t="s">
        <v>1616</v>
      </c>
      <c r="F1245" s="311" t="s">
        <v>5376</v>
      </c>
      <c r="G1245" s="311" t="s">
        <v>16311</v>
      </c>
      <c r="H1245" s="311" t="s">
        <v>19826</v>
      </c>
      <c r="I1245" s="311" t="s">
        <v>4883</v>
      </c>
      <c r="J1245" s="311" t="s">
        <v>5355</v>
      </c>
      <c r="K1245" s="300">
        <v>1244</v>
      </c>
    </row>
    <row r="1246" spans="1:11" ht="24" customHeight="1">
      <c r="A1246" s="519" t="s">
        <v>3966</v>
      </c>
      <c r="B1246" s="312" t="s">
        <v>1501</v>
      </c>
      <c r="C1246" s="312" t="s">
        <v>2959</v>
      </c>
      <c r="D1246" s="312" t="s">
        <v>1503</v>
      </c>
      <c r="E1246" s="313" t="s">
        <v>1504</v>
      </c>
      <c r="F1246" s="311" t="s">
        <v>5375</v>
      </c>
      <c r="G1246" s="311" t="s">
        <v>9285</v>
      </c>
      <c r="H1246" s="311" t="s">
        <v>19827</v>
      </c>
      <c r="I1246" s="311" t="s">
        <v>4883</v>
      </c>
      <c r="J1246" s="311" t="s">
        <v>5355</v>
      </c>
      <c r="K1246" s="300">
        <v>1245</v>
      </c>
    </row>
    <row r="1247" spans="1:11" ht="60" customHeight="1">
      <c r="A1247" s="314">
        <v>92644</v>
      </c>
      <c r="B1247" s="312" t="s">
        <v>367</v>
      </c>
      <c r="C1247" s="312" t="s">
        <v>2997</v>
      </c>
      <c r="D1247" s="312" t="s">
        <v>1521</v>
      </c>
      <c r="E1247" s="313" t="s">
        <v>1507</v>
      </c>
      <c r="F1247" s="311" t="s">
        <v>4377</v>
      </c>
      <c r="G1247" s="311" t="s">
        <v>13142</v>
      </c>
      <c r="H1247" s="311" t="s">
        <v>19828</v>
      </c>
      <c r="I1247" s="311" t="s">
        <v>4883</v>
      </c>
      <c r="J1247" s="311" t="s">
        <v>5355</v>
      </c>
      <c r="K1247" s="300">
        <v>1246</v>
      </c>
    </row>
    <row r="1248" spans="1:11" ht="36" customHeight="1">
      <c r="A1248" s="519" t="s">
        <v>5831</v>
      </c>
      <c r="B1248" s="312" t="s">
        <v>1501</v>
      </c>
      <c r="C1248" s="312" t="s">
        <v>2749</v>
      </c>
      <c r="D1248" s="312" t="s">
        <v>1503</v>
      </c>
      <c r="E1248" s="313" t="s">
        <v>1704</v>
      </c>
      <c r="F1248" s="311" t="s">
        <v>4092</v>
      </c>
      <c r="G1248" s="311" t="s">
        <v>5398</v>
      </c>
      <c r="H1248" s="311" t="s">
        <v>5398</v>
      </c>
      <c r="I1248" s="311" t="s">
        <v>4883</v>
      </c>
      <c r="J1248" s="311" t="s">
        <v>5355</v>
      </c>
      <c r="K1248" s="300">
        <v>1247</v>
      </c>
    </row>
    <row r="1249" spans="1:11" ht="36" customHeight="1">
      <c r="A1249" s="519" t="s">
        <v>3967</v>
      </c>
      <c r="B1249" s="312" t="s">
        <v>1501</v>
      </c>
      <c r="C1249" s="312" t="s">
        <v>2960</v>
      </c>
      <c r="D1249" s="312" t="s">
        <v>1503</v>
      </c>
      <c r="E1249" s="313" t="s">
        <v>1504</v>
      </c>
      <c r="F1249" s="311" t="s">
        <v>5375</v>
      </c>
      <c r="G1249" s="311" t="s">
        <v>10244</v>
      </c>
      <c r="H1249" s="311" t="s">
        <v>19830</v>
      </c>
      <c r="I1249" s="311" t="s">
        <v>4883</v>
      </c>
      <c r="J1249" s="311" t="s">
        <v>5355</v>
      </c>
      <c r="K1249" s="300">
        <v>1248</v>
      </c>
    </row>
    <row r="1250" spans="1:11" ht="24" customHeight="1">
      <c r="A1250" s="314">
        <v>2607344</v>
      </c>
      <c r="B1250" s="312" t="s">
        <v>1530</v>
      </c>
      <c r="C1250" s="312" t="s">
        <v>2555</v>
      </c>
      <c r="D1250" s="312" t="s">
        <v>382</v>
      </c>
      <c r="E1250" s="313" t="s">
        <v>1512</v>
      </c>
      <c r="F1250" s="311" t="s">
        <v>4659</v>
      </c>
      <c r="G1250" s="311" t="s">
        <v>19831</v>
      </c>
      <c r="H1250" s="311" t="s">
        <v>19832</v>
      </c>
      <c r="I1250" s="311" t="s">
        <v>4883</v>
      </c>
      <c r="J1250" s="311" t="s">
        <v>5355</v>
      </c>
      <c r="K1250" s="300">
        <v>1249</v>
      </c>
    </row>
    <row r="1251" spans="1:11" ht="36" customHeight="1">
      <c r="A1251" s="314">
        <v>94305</v>
      </c>
      <c r="B1251" s="312" t="s">
        <v>367</v>
      </c>
      <c r="C1251" s="312" t="s">
        <v>1628</v>
      </c>
      <c r="D1251" s="312" t="s">
        <v>1629</v>
      </c>
      <c r="E1251" s="313" t="s">
        <v>75</v>
      </c>
      <c r="F1251" s="311" t="s">
        <v>4324</v>
      </c>
      <c r="G1251" s="311" t="s">
        <v>15321</v>
      </c>
      <c r="H1251" s="311" t="s">
        <v>19833</v>
      </c>
      <c r="I1251" s="311" t="s">
        <v>4883</v>
      </c>
      <c r="J1251" s="311" t="s">
        <v>5355</v>
      </c>
      <c r="K1251" s="300">
        <v>1250</v>
      </c>
    </row>
    <row r="1252" spans="1:11" ht="84" customHeight="1">
      <c r="A1252" s="519" t="s">
        <v>4031</v>
      </c>
      <c r="B1252" s="312" t="s">
        <v>1501</v>
      </c>
      <c r="C1252" s="312" t="s">
        <v>3065</v>
      </c>
      <c r="D1252" s="312" t="s">
        <v>1503</v>
      </c>
      <c r="E1252" s="313" t="s">
        <v>3066</v>
      </c>
      <c r="F1252" s="311" t="s">
        <v>5378</v>
      </c>
      <c r="G1252" s="311" t="s">
        <v>17345</v>
      </c>
      <c r="H1252" s="311" t="s">
        <v>19834</v>
      </c>
      <c r="I1252" s="311" t="s">
        <v>4883</v>
      </c>
      <c r="J1252" s="311" t="s">
        <v>5355</v>
      </c>
      <c r="K1252" s="300">
        <v>1251</v>
      </c>
    </row>
    <row r="1253" spans="1:11" ht="84" customHeight="1">
      <c r="A1253" s="519" t="s">
        <v>5832</v>
      </c>
      <c r="B1253" s="312" t="s">
        <v>1501</v>
      </c>
      <c r="C1253" s="312" t="s">
        <v>2693</v>
      </c>
      <c r="D1253" s="312" t="s">
        <v>1503</v>
      </c>
      <c r="E1253" s="313" t="s">
        <v>1704</v>
      </c>
      <c r="F1253" s="311" t="s">
        <v>4092</v>
      </c>
      <c r="G1253" s="311" t="s">
        <v>5402</v>
      </c>
      <c r="H1253" s="311" t="s">
        <v>5402</v>
      </c>
      <c r="I1253" s="311" t="s">
        <v>4883</v>
      </c>
      <c r="J1253" s="311" t="s">
        <v>5355</v>
      </c>
      <c r="K1253" s="300">
        <v>1252</v>
      </c>
    </row>
    <row r="1254" spans="1:11" ht="84" customHeight="1">
      <c r="A1254" s="519" t="s">
        <v>5833</v>
      </c>
      <c r="B1254" s="312" t="s">
        <v>1501</v>
      </c>
      <c r="C1254" s="312" t="s">
        <v>2705</v>
      </c>
      <c r="D1254" s="312" t="s">
        <v>1503</v>
      </c>
      <c r="E1254" s="313" t="s">
        <v>1704</v>
      </c>
      <c r="F1254" s="311" t="s">
        <v>4092</v>
      </c>
      <c r="G1254" s="311" t="s">
        <v>5402</v>
      </c>
      <c r="H1254" s="311" t="s">
        <v>5402</v>
      </c>
      <c r="I1254" s="311" t="s">
        <v>4883</v>
      </c>
      <c r="J1254" s="311" t="s">
        <v>5355</v>
      </c>
      <c r="K1254" s="300">
        <v>1253</v>
      </c>
    </row>
    <row r="1255" spans="1:11" ht="36" customHeight="1">
      <c r="A1255" s="519" t="s">
        <v>5834</v>
      </c>
      <c r="B1255" s="312" t="s">
        <v>1501</v>
      </c>
      <c r="C1255" s="312" t="s">
        <v>2696</v>
      </c>
      <c r="D1255" s="312" t="s">
        <v>1503</v>
      </c>
      <c r="E1255" s="313" t="s">
        <v>1704</v>
      </c>
      <c r="F1255" s="311" t="s">
        <v>4092</v>
      </c>
      <c r="G1255" s="311" t="s">
        <v>5402</v>
      </c>
      <c r="H1255" s="311" t="s">
        <v>5402</v>
      </c>
      <c r="I1255" s="311" t="s">
        <v>4883</v>
      </c>
      <c r="J1255" s="311" t="s">
        <v>5355</v>
      </c>
      <c r="K1255" s="300">
        <v>1254</v>
      </c>
    </row>
    <row r="1256" spans="1:11" ht="24" customHeight="1">
      <c r="A1256" s="519" t="s">
        <v>5835</v>
      </c>
      <c r="B1256" s="312" t="s">
        <v>1501</v>
      </c>
      <c r="C1256" s="312" t="s">
        <v>2676</v>
      </c>
      <c r="D1256" s="312" t="s">
        <v>1503</v>
      </c>
      <c r="E1256" s="313" t="s">
        <v>1704</v>
      </c>
      <c r="F1256" s="311" t="s">
        <v>4092</v>
      </c>
      <c r="G1256" s="311" t="s">
        <v>5402</v>
      </c>
      <c r="H1256" s="311" t="s">
        <v>5402</v>
      </c>
      <c r="I1256" s="311" t="s">
        <v>4883</v>
      </c>
      <c r="J1256" s="311" t="s">
        <v>5355</v>
      </c>
      <c r="K1256" s="300">
        <v>1255</v>
      </c>
    </row>
    <row r="1257" spans="1:11" ht="72" customHeight="1">
      <c r="A1257" s="519" t="s">
        <v>3985</v>
      </c>
      <c r="B1257" s="312" t="s">
        <v>1501</v>
      </c>
      <c r="C1257" s="312" t="s">
        <v>2991</v>
      </c>
      <c r="D1257" s="312" t="s">
        <v>1503</v>
      </c>
      <c r="E1257" s="313" t="s">
        <v>1512</v>
      </c>
      <c r="F1257" s="311" t="s">
        <v>4377</v>
      </c>
      <c r="G1257" s="311" t="s">
        <v>19835</v>
      </c>
      <c r="H1257" s="311" t="s">
        <v>19836</v>
      </c>
      <c r="I1257" s="311" t="s">
        <v>4883</v>
      </c>
      <c r="J1257" s="311" t="s">
        <v>5355</v>
      </c>
      <c r="K1257" s="300">
        <v>1256</v>
      </c>
    </row>
    <row r="1258" spans="1:11" ht="48" customHeight="1">
      <c r="A1258" s="314">
        <v>92522</v>
      </c>
      <c r="B1258" s="312" t="s">
        <v>367</v>
      </c>
      <c r="C1258" s="312" t="s">
        <v>2506</v>
      </c>
      <c r="D1258" s="312" t="s">
        <v>1560</v>
      </c>
      <c r="E1258" s="313" t="s">
        <v>78</v>
      </c>
      <c r="F1258" s="311" t="s">
        <v>19837</v>
      </c>
      <c r="G1258" s="311" t="s">
        <v>9980</v>
      </c>
      <c r="H1258" s="311" t="s">
        <v>19838</v>
      </c>
      <c r="I1258" s="311" t="s">
        <v>4883</v>
      </c>
      <c r="J1258" s="311" t="s">
        <v>5355</v>
      </c>
      <c r="K1258" s="300">
        <v>1257</v>
      </c>
    </row>
    <row r="1259" spans="1:11" ht="24" customHeight="1">
      <c r="A1259" s="519" t="s">
        <v>3651</v>
      </c>
      <c r="B1259" s="312" t="s">
        <v>1501</v>
      </c>
      <c r="C1259" s="312" t="s">
        <v>2246</v>
      </c>
      <c r="D1259" s="312" t="s">
        <v>1503</v>
      </c>
      <c r="E1259" s="313" t="s">
        <v>1507</v>
      </c>
      <c r="F1259" s="311" t="s">
        <v>4130</v>
      </c>
      <c r="G1259" s="311" t="s">
        <v>19839</v>
      </c>
      <c r="H1259" s="311" t="s">
        <v>19840</v>
      </c>
      <c r="I1259" s="311" t="s">
        <v>4883</v>
      </c>
      <c r="J1259" s="311" t="s">
        <v>5365</v>
      </c>
      <c r="K1259" s="300">
        <v>1258</v>
      </c>
    </row>
    <row r="1260" spans="1:11" ht="24" customHeight="1">
      <c r="A1260" s="519" t="s">
        <v>3212</v>
      </c>
      <c r="B1260" s="312" t="s">
        <v>1501</v>
      </c>
      <c r="C1260" s="312" t="s">
        <v>1689</v>
      </c>
      <c r="D1260" s="312" t="s">
        <v>1503</v>
      </c>
      <c r="E1260" s="313" t="s">
        <v>80</v>
      </c>
      <c r="F1260" s="311" t="s">
        <v>5349</v>
      </c>
      <c r="G1260" s="311" t="s">
        <v>5199</v>
      </c>
      <c r="H1260" s="311" t="s">
        <v>19841</v>
      </c>
      <c r="I1260" s="311" t="s">
        <v>4883</v>
      </c>
      <c r="J1260" s="311" t="s">
        <v>5365</v>
      </c>
      <c r="K1260" s="300">
        <v>1259</v>
      </c>
    </row>
    <row r="1261" spans="1:11" ht="24" customHeight="1">
      <c r="A1261" s="519" t="s">
        <v>3740</v>
      </c>
      <c r="B1261" s="312" t="s">
        <v>1501</v>
      </c>
      <c r="C1261" s="312" t="s">
        <v>2405</v>
      </c>
      <c r="D1261" s="312" t="s">
        <v>1503</v>
      </c>
      <c r="E1261" s="313" t="s">
        <v>1512</v>
      </c>
      <c r="F1261" s="311" t="s">
        <v>5391</v>
      </c>
      <c r="G1261" s="311" t="s">
        <v>17342</v>
      </c>
      <c r="H1261" s="311" t="s">
        <v>19842</v>
      </c>
      <c r="I1261" s="311" t="s">
        <v>4883</v>
      </c>
      <c r="J1261" s="311" t="s">
        <v>5365</v>
      </c>
      <c r="K1261" s="300">
        <v>1260</v>
      </c>
    </row>
    <row r="1262" spans="1:11" ht="24" customHeight="1">
      <c r="A1262" s="519" t="s">
        <v>5836</v>
      </c>
      <c r="B1262" s="312" t="s">
        <v>1501</v>
      </c>
      <c r="C1262" s="312" t="s">
        <v>2734</v>
      </c>
      <c r="D1262" s="312" t="s">
        <v>1503</v>
      </c>
      <c r="E1262" s="313" t="s">
        <v>1704</v>
      </c>
      <c r="F1262" s="311" t="s">
        <v>4092</v>
      </c>
      <c r="G1262" s="311" t="s">
        <v>5404</v>
      </c>
      <c r="H1262" s="311" t="s">
        <v>5404</v>
      </c>
      <c r="I1262" s="311" t="s">
        <v>4883</v>
      </c>
      <c r="J1262" s="311" t="s">
        <v>5365</v>
      </c>
      <c r="K1262" s="300">
        <v>1261</v>
      </c>
    </row>
    <row r="1263" spans="1:11" ht="24" customHeight="1">
      <c r="A1263" s="519" t="s">
        <v>3737</v>
      </c>
      <c r="B1263" s="312" t="s">
        <v>1501</v>
      </c>
      <c r="C1263" s="312" t="s">
        <v>2385</v>
      </c>
      <c r="D1263" s="312" t="s">
        <v>1503</v>
      </c>
      <c r="E1263" s="313" t="s">
        <v>80</v>
      </c>
      <c r="F1263" s="311" t="s">
        <v>5144</v>
      </c>
      <c r="G1263" s="311" t="s">
        <v>5627</v>
      </c>
      <c r="H1263" s="311" t="s">
        <v>19843</v>
      </c>
      <c r="I1263" s="311" t="s">
        <v>4883</v>
      </c>
      <c r="J1263" s="311" t="s">
        <v>5365</v>
      </c>
      <c r="K1263" s="300">
        <v>1262</v>
      </c>
    </row>
    <row r="1264" spans="1:11" ht="48" customHeight="1">
      <c r="A1264" s="519" t="s">
        <v>3318</v>
      </c>
      <c r="B1264" s="312" t="s">
        <v>1501</v>
      </c>
      <c r="C1264" s="312" t="s">
        <v>1807</v>
      </c>
      <c r="D1264" s="312" t="s">
        <v>1503</v>
      </c>
      <c r="E1264" s="313" t="s">
        <v>1512</v>
      </c>
      <c r="F1264" s="311" t="s">
        <v>4922</v>
      </c>
      <c r="G1264" s="311" t="s">
        <v>18849</v>
      </c>
      <c r="H1264" s="311" t="s">
        <v>19844</v>
      </c>
      <c r="I1264" s="311" t="s">
        <v>4883</v>
      </c>
      <c r="J1264" s="311" t="s">
        <v>5365</v>
      </c>
      <c r="K1264" s="300">
        <v>1263</v>
      </c>
    </row>
    <row r="1265" spans="1:11" ht="48" customHeight="1">
      <c r="A1265" s="519" t="s">
        <v>3465</v>
      </c>
      <c r="B1265" s="312" t="s">
        <v>1501</v>
      </c>
      <c r="C1265" s="312" t="s">
        <v>1982</v>
      </c>
      <c r="D1265" s="312" t="s">
        <v>1503</v>
      </c>
      <c r="E1265" s="313" t="s">
        <v>80</v>
      </c>
      <c r="F1265" s="311" t="s">
        <v>5267</v>
      </c>
      <c r="G1265" s="311" t="s">
        <v>19845</v>
      </c>
      <c r="H1265" s="311" t="s">
        <v>19846</v>
      </c>
      <c r="I1265" s="311" t="s">
        <v>4883</v>
      </c>
      <c r="J1265" s="311" t="s">
        <v>5365</v>
      </c>
      <c r="K1265" s="300">
        <v>1264</v>
      </c>
    </row>
    <row r="1266" spans="1:11" ht="24" customHeight="1">
      <c r="A1266" s="519" t="s">
        <v>3685</v>
      </c>
      <c r="B1266" s="312" t="s">
        <v>1501</v>
      </c>
      <c r="C1266" s="312" t="s">
        <v>2283</v>
      </c>
      <c r="D1266" s="312" t="s">
        <v>1503</v>
      </c>
      <c r="E1266" s="313" t="s">
        <v>1512</v>
      </c>
      <c r="F1266" s="311" t="s">
        <v>4848</v>
      </c>
      <c r="G1266" s="311" t="s">
        <v>19847</v>
      </c>
      <c r="H1266" s="311" t="s">
        <v>19848</v>
      </c>
      <c r="I1266" s="311" t="s">
        <v>4883</v>
      </c>
      <c r="J1266" s="311" t="s">
        <v>5365</v>
      </c>
      <c r="K1266" s="300">
        <v>1265</v>
      </c>
    </row>
    <row r="1267" spans="1:11" ht="36" customHeight="1">
      <c r="A1267" s="519" t="s">
        <v>5837</v>
      </c>
      <c r="B1267" s="312" t="s">
        <v>1501</v>
      </c>
      <c r="C1267" s="312" t="s">
        <v>2651</v>
      </c>
      <c r="D1267" s="312" t="s">
        <v>1503</v>
      </c>
      <c r="E1267" s="313" t="s">
        <v>1704</v>
      </c>
      <c r="F1267" s="311" t="s">
        <v>4092</v>
      </c>
      <c r="G1267" s="311" t="s">
        <v>5408</v>
      </c>
      <c r="H1267" s="311" t="s">
        <v>5408</v>
      </c>
      <c r="I1267" s="311" t="s">
        <v>4883</v>
      </c>
      <c r="J1267" s="311" t="s">
        <v>5365</v>
      </c>
      <c r="K1267" s="300">
        <v>1266</v>
      </c>
    </row>
    <row r="1268" spans="1:11" ht="24" customHeight="1">
      <c r="A1268" s="519" t="s">
        <v>3655</v>
      </c>
      <c r="B1268" s="312" t="s">
        <v>1501</v>
      </c>
      <c r="C1268" s="312" t="s">
        <v>2250</v>
      </c>
      <c r="D1268" s="312" t="s">
        <v>1503</v>
      </c>
      <c r="E1268" s="313" t="s">
        <v>1507</v>
      </c>
      <c r="F1268" s="311" t="s">
        <v>5111</v>
      </c>
      <c r="G1268" s="311" t="s">
        <v>7867</v>
      </c>
      <c r="H1268" s="311" t="s">
        <v>19849</v>
      </c>
      <c r="I1268" s="311" t="s">
        <v>4883</v>
      </c>
      <c r="J1268" s="311" t="s">
        <v>5365</v>
      </c>
      <c r="K1268" s="300">
        <v>1267</v>
      </c>
    </row>
    <row r="1269" spans="1:11" ht="24" customHeight="1">
      <c r="A1269" s="314">
        <v>94306</v>
      </c>
      <c r="B1269" s="312" t="s">
        <v>367</v>
      </c>
      <c r="C1269" s="312" t="s">
        <v>1630</v>
      </c>
      <c r="D1269" s="312" t="s">
        <v>1629</v>
      </c>
      <c r="E1269" s="313" t="s">
        <v>75</v>
      </c>
      <c r="F1269" s="311" t="s">
        <v>4666</v>
      </c>
      <c r="G1269" s="311" t="s">
        <v>15322</v>
      </c>
      <c r="H1269" s="311" t="s">
        <v>19850</v>
      </c>
      <c r="I1269" s="311" t="s">
        <v>4883</v>
      </c>
      <c r="J1269" s="311" t="s">
        <v>5365</v>
      </c>
      <c r="K1269" s="300">
        <v>1268</v>
      </c>
    </row>
    <row r="1270" spans="1:11" ht="24" customHeight="1">
      <c r="A1270" s="519" t="s">
        <v>3304</v>
      </c>
      <c r="B1270" s="312" t="s">
        <v>1501</v>
      </c>
      <c r="C1270" s="312" t="s">
        <v>512</v>
      </c>
      <c r="D1270" s="312" t="s">
        <v>1503</v>
      </c>
      <c r="E1270" s="313" t="s">
        <v>75</v>
      </c>
      <c r="F1270" s="311" t="s">
        <v>19829</v>
      </c>
      <c r="G1270" s="311" t="s">
        <v>21013</v>
      </c>
      <c r="H1270" s="311" t="s">
        <v>21014</v>
      </c>
      <c r="I1270" s="311" t="s">
        <v>4883</v>
      </c>
      <c r="J1270" s="311" t="s">
        <v>5365</v>
      </c>
      <c r="K1270" s="300">
        <v>1269</v>
      </c>
    </row>
    <row r="1271" spans="1:11" ht="48" customHeight="1">
      <c r="A1271" s="519" t="s">
        <v>3278</v>
      </c>
      <c r="B1271" s="312" t="s">
        <v>1501</v>
      </c>
      <c r="C1271" s="312" t="s">
        <v>1752</v>
      </c>
      <c r="D1271" s="312" t="s">
        <v>1503</v>
      </c>
      <c r="E1271" s="313" t="s">
        <v>1507</v>
      </c>
      <c r="F1271" s="311" t="s">
        <v>4504</v>
      </c>
      <c r="G1271" s="311" t="s">
        <v>12680</v>
      </c>
      <c r="H1271" s="311" t="s">
        <v>19851</v>
      </c>
      <c r="I1271" s="311" t="s">
        <v>4883</v>
      </c>
      <c r="J1271" s="311" t="s">
        <v>5365</v>
      </c>
      <c r="K1271" s="300">
        <v>1270</v>
      </c>
    </row>
    <row r="1272" spans="1:11" ht="36" customHeight="1">
      <c r="A1272" s="314">
        <v>89708</v>
      </c>
      <c r="B1272" s="312" t="s">
        <v>367</v>
      </c>
      <c r="C1272" s="312" t="s">
        <v>1724</v>
      </c>
      <c r="D1272" s="312" t="s">
        <v>1521</v>
      </c>
      <c r="E1272" s="313" t="s">
        <v>1507</v>
      </c>
      <c r="F1272" s="311" t="s">
        <v>4934</v>
      </c>
      <c r="G1272" s="311" t="s">
        <v>5266</v>
      </c>
      <c r="H1272" s="311" t="s">
        <v>19852</v>
      </c>
      <c r="I1272" s="311" t="s">
        <v>4883</v>
      </c>
      <c r="J1272" s="311" t="s">
        <v>5365</v>
      </c>
      <c r="K1272" s="300">
        <v>1271</v>
      </c>
    </row>
    <row r="1273" spans="1:11" ht="36" customHeight="1">
      <c r="A1273" s="519" t="s">
        <v>3994</v>
      </c>
      <c r="B1273" s="312" t="s">
        <v>1501</v>
      </c>
      <c r="C1273" s="312" t="s">
        <v>3014</v>
      </c>
      <c r="D1273" s="312" t="s">
        <v>1503</v>
      </c>
      <c r="E1273" s="313" t="s">
        <v>1512</v>
      </c>
      <c r="F1273" s="311" t="s">
        <v>4377</v>
      </c>
      <c r="G1273" s="311" t="s">
        <v>19853</v>
      </c>
      <c r="H1273" s="311" t="s">
        <v>19854</v>
      </c>
      <c r="I1273" s="311" t="s">
        <v>4883</v>
      </c>
      <c r="J1273" s="311" t="s">
        <v>5365</v>
      </c>
      <c r="K1273" s="300">
        <v>1272</v>
      </c>
    </row>
    <row r="1274" spans="1:11" ht="24" customHeight="1">
      <c r="A1274" s="314">
        <v>90100</v>
      </c>
      <c r="B1274" s="312" t="s">
        <v>367</v>
      </c>
      <c r="C1274" s="312" t="s">
        <v>2039</v>
      </c>
      <c r="D1274" s="312" t="s">
        <v>1629</v>
      </c>
      <c r="E1274" s="313" t="s">
        <v>75</v>
      </c>
      <c r="F1274" s="311" t="s">
        <v>5392</v>
      </c>
      <c r="G1274" s="311" t="s">
        <v>4199</v>
      </c>
      <c r="H1274" s="311" t="s">
        <v>19855</v>
      </c>
      <c r="I1274" s="311" t="s">
        <v>4883</v>
      </c>
      <c r="J1274" s="311" t="s">
        <v>5365</v>
      </c>
      <c r="K1274" s="300">
        <v>1273</v>
      </c>
    </row>
    <row r="1275" spans="1:11" ht="36" customHeight="1">
      <c r="A1275" s="519" t="s">
        <v>3746</v>
      </c>
      <c r="B1275" s="312" t="s">
        <v>1501</v>
      </c>
      <c r="C1275" s="312" t="s">
        <v>2414</v>
      </c>
      <c r="D1275" s="312" t="s">
        <v>1503</v>
      </c>
      <c r="E1275" s="313" t="s">
        <v>80</v>
      </c>
      <c r="F1275" s="311" t="s">
        <v>5388</v>
      </c>
      <c r="G1275" s="311" t="s">
        <v>7010</v>
      </c>
      <c r="H1275" s="311" t="s">
        <v>19856</v>
      </c>
      <c r="I1275" s="311" t="s">
        <v>4883</v>
      </c>
      <c r="J1275" s="311" t="s">
        <v>5365</v>
      </c>
      <c r="K1275" s="300">
        <v>1274</v>
      </c>
    </row>
    <row r="1276" spans="1:11" ht="24" customHeight="1">
      <c r="A1276" s="314">
        <v>94308</v>
      </c>
      <c r="B1276" s="312" t="s">
        <v>367</v>
      </c>
      <c r="C1276" s="312" t="s">
        <v>1632</v>
      </c>
      <c r="D1276" s="312" t="s">
        <v>1629</v>
      </c>
      <c r="E1276" s="313" t="s">
        <v>75</v>
      </c>
      <c r="F1276" s="311" t="s">
        <v>4666</v>
      </c>
      <c r="G1276" s="311" t="s">
        <v>15325</v>
      </c>
      <c r="H1276" s="311" t="s">
        <v>19857</v>
      </c>
      <c r="I1276" s="311" t="s">
        <v>4883</v>
      </c>
      <c r="J1276" s="311" t="s">
        <v>5365</v>
      </c>
      <c r="K1276" s="300">
        <v>1275</v>
      </c>
    </row>
    <row r="1277" spans="1:11" ht="36" customHeight="1">
      <c r="A1277" s="519" t="s">
        <v>4029</v>
      </c>
      <c r="B1277" s="312" t="s">
        <v>1501</v>
      </c>
      <c r="C1277" s="312" t="s">
        <v>3062</v>
      </c>
      <c r="D1277" s="312" t="s">
        <v>1503</v>
      </c>
      <c r="E1277" s="313" t="s">
        <v>75</v>
      </c>
      <c r="F1277" s="311" t="s">
        <v>5390</v>
      </c>
      <c r="G1277" s="311" t="s">
        <v>19858</v>
      </c>
      <c r="H1277" s="311" t="s">
        <v>19859</v>
      </c>
      <c r="I1277" s="311" t="s">
        <v>4883</v>
      </c>
      <c r="J1277" s="311" t="s">
        <v>5365</v>
      </c>
      <c r="K1277" s="300">
        <v>1276</v>
      </c>
    </row>
    <row r="1278" spans="1:11" ht="24" customHeight="1">
      <c r="A1278" s="519" t="s">
        <v>4059</v>
      </c>
      <c r="B1278" s="312" t="s">
        <v>1501</v>
      </c>
      <c r="C1278" s="312" t="s">
        <v>3114</v>
      </c>
      <c r="D1278" s="312" t="s">
        <v>1503</v>
      </c>
      <c r="E1278" s="313" t="s">
        <v>1512</v>
      </c>
      <c r="F1278" s="311" t="s">
        <v>4331</v>
      </c>
      <c r="G1278" s="311" t="s">
        <v>19860</v>
      </c>
      <c r="H1278" s="311" t="s">
        <v>19861</v>
      </c>
      <c r="I1278" s="311" t="s">
        <v>4883</v>
      </c>
      <c r="J1278" s="311" t="s">
        <v>5365</v>
      </c>
      <c r="K1278" s="300">
        <v>1277</v>
      </c>
    </row>
    <row r="1279" spans="1:11" ht="48" customHeight="1">
      <c r="A1279" s="519" t="s">
        <v>3700</v>
      </c>
      <c r="B1279" s="312" t="s">
        <v>1501</v>
      </c>
      <c r="C1279" s="312" t="s">
        <v>2307</v>
      </c>
      <c r="D1279" s="312" t="s">
        <v>1677</v>
      </c>
      <c r="E1279" s="313" t="s">
        <v>1507</v>
      </c>
      <c r="F1279" s="311" t="s">
        <v>4858</v>
      </c>
      <c r="G1279" s="311" t="s">
        <v>19862</v>
      </c>
      <c r="H1279" s="311" t="s">
        <v>19863</v>
      </c>
      <c r="I1279" s="311" t="s">
        <v>4883</v>
      </c>
      <c r="J1279" s="311" t="s">
        <v>5365</v>
      </c>
      <c r="K1279" s="300">
        <v>1278</v>
      </c>
    </row>
    <row r="1280" spans="1:11" ht="24" customHeight="1">
      <c r="A1280" s="519" t="s">
        <v>3341</v>
      </c>
      <c r="B1280" s="312" t="s">
        <v>1501</v>
      </c>
      <c r="C1280" s="312" t="s">
        <v>1825</v>
      </c>
      <c r="D1280" s="312" t="s">
        <v>1503</v>
      </c>
      <c r="E1280" s="313" t="s">
        <v>1704</v>
      </c>
      <c r="F1280" s="311" t="s">
        <v>4659</v>
      </c>
      <c r="G1280" s="311" t="s">
        <v>19864</v>
      </c>
      <c r="H1280" s="311" t="s">
        <v>19865</v>
      </c>
      <c r="I1280" s="311" t="s">
        <v>4883</v>
      </c>
      <c r="J1280" s="311" t="s">
        <v>5382</v>
      </c>
      <c r="K1280" s="300">
        <v>1279</v>
      </c>
    </row>
    <row r="1281" spans="1:11" ht="36" customHeight="1">
      <c r="A1281" s="314">
        <v>89554</v>
      </c>
      <c r="B1281" s="312" t="s">
        <v>367</v>
      </c>
      <c r="C1281" s="312" t="s">
        <v>2443</v>
      </c>
      <c r="D1281" s="312" t="s">
        <v>1521</v>
      </c>
      <c r="E1281" s="313" t="s">
        <v>1507</v>
      </c>
      <c r="F1281" s="311" t="s">
        <v>5401</v>
      </c>
      <c r="G1281" s="311" t="s">
        <v>12569</v>
      </c>
      <c r="H1281" s="311" t="s">
        <v>19866</v>
      </c>
      <c r="I1281" s="311" t="s">
        <v>4883</v>
      </c>
      <c r="J1281" s="311" t="s">
        <v>5382</v>
      </c>
      <c r="K1281" s="300">
        <v>1280</v>
      </c>
    </row>
    <row r="1282" spans="1:11" ht="36" customHeight="1">
      <c r="A1282" s="519" t="s">
        <v>3705</v>
      </c>
      <c r="B1282" s="312" t="s">
        <v>1501</v>
      </c>
      <c r="C1282" s="312" t="s">
        <v>2320</v>
      </c>
      <c r="D1282" s="312" t="s">
        <v>1503</v>
      </c>
      <c r="E1282" s="313" t="s">
        <v>1507</v>
      </c>
      <c r="F1282" s="311" t="s">
        <v>4130</v>
      </c>
      <c r="G1282" s="311" t="s">
        <v>19867</v>
      </c>
      <c r="H1282" s="311" t="s">
        <v>19868</v>
      </c>
      <c r="I1282" s="311" t="s">
        <v>4883</v>
      </c>
      <c r="J1282" s="311" t="s">
        <v>5382</v>
      </c>
      <c r="K1282" s="300">
        <v>1281</v>
      </c>
    </row>
    <row r="1283" spans="1:11" ht="24" customHeight="1">
      <c r="A1283" s="519" t="s">
        <v>3229</v>
      </c>
      <c r="B1283" s="312" t="s">
        <v>1501</v>
      </c>
      <c r="C1283" s="312" t="s">
        <v>1698</v>
      </c>
      <c r="D1283" s="312" t="s">
        <v>1503</v>
      </c>
      <c r="E1283" s="313" t="s">
        <v>80</v>
      </c>
      <c r="F1283" s="311" t="s">
        <v>5396</v>
      </c>
      <c r="G1283" s="311" t="s">
        <v>10816</v>
      </c>
      <c r="H1283" s="311" t="s">
        <v>19869</v>
      </c>
      <c r="I1283" s="311" t="s">
        <v>4883</v>
      </c>
      <c r="J1283" s="311" t="s">
        <v>5382</v>
      </c>
      <c r="K1283" s="300">
        <v>1282</v>
      </c>
    </row>
    <row r="1284" spans="1:11" ht="36" customHeight="1">
      <c r="A1284" s="519" t="s">
        <v>3225</v>
      </c>
      <c r="B1284" s="312" t="s">
        <v>1501</v>
      </c>
      <c r="C1284" s="312" t="s">
        <v>1697</v>
      </c>
      <c r="D1284" s="312" t="s">
        <v>1503</v>
      </c>
      <c r="E1284" s="313" t="s">
        <v>80</v>
      </c>
      <c r="F1284" s="311" t="s">
        <v>5396</v>
      </c>
      <c r="G1284" s="311" t="s">
        <v>10816</v>
      </c>
      <c r="H1284" s="311" t="s">
        <v>19869</v>
      </c>
      <c r="I1284" s="311" t="s">
        <v>4883</v>
      </c>
      <c r="J1284" s="311" t="s">
        <v>5382</v>
      </c>
      <c r="K1284" s="300">
        <v>1283</v>
      </c>
    </row>
    <row r="1285" spans="1:11" ht="36" customHeight="1">
      <c r="A1285" s="519" t="s">
        <v>3233</v>
      </c>
      <c r="B1285" s="312" t="s">
        <v>1501</v>
      </c>
      <c r="C1285" s="312" t="s">
        <v>1699</v>
      </c>
      <c r="D1285" s="312" t="s">
        <v>1503</v>
      </c>
      <c r="E1285" s="313" t="s">
        <v>80</v>
      </c>
      <c r="F1285" s="311" t="s">
        <v>5396</v>
      </c>
      <c r="G1285" s="311" t="s">
        <v>10816</v>
      </c>
      <c r="H1285" s="311" t="s">
        <v>19869</v>
      </c>
      <c r="I1285" s="311" t="s">
        <v>4883</v>
      </c>
      <c r="J1285" s="311" t="s">
        <v>5382</v>
      </c>
      <c r="K1285" s="300">
        <v>1284</v>
      </c>
    </row>
    <row r="1286" spans="1:11" ht="48" customHeight="1">
      <c r="A1286" s="519" t="s">
        <v>3265</v>
      </c>
      <c r="B1286" s="312" t="s">
        <v>1501</v>
      </c>
      <c r="C1286" s="312" t="s">
        <v>1731</v>
      </c>
      <c r="D1286" s="312" t="s">
        <v>1503</v>
      </c>
      <c r="E1286" s="313" t="s">
        <v>1512</v>
      </c>
      <c r="F1286" s="311" t="s">
        <v>4377</v>
      </c>
      <c r="G1286" s="311" t="s">
        <v>19728</v>
      </c>
      <c r="H1286" s="311" t="s">
        <v>19870</v>
      </c>
      <c r="I1286" s="311" t="s">
        <v>4883</v>
      </c>
      <c r="J1286" s="311" t="s">
        <v>5382</v>
      </c>
      <c r="K1286" s="300">
        <v>1285</v>
      </c>
    </row>
    <row r="1287" spans="1:11" ht="36" customHeight="1">
      <c r="A1287" s="519" t="s">
        <v>5838</v>
      </c>
      <c r="B1287" s="312" t="s">
        <v>1501</v>
      </c>
      <c r="C1287" s="312" t="s">
        <v>2692</v>
      </c>
      <c r="D1287" s="312" t="s">
        <v>1503</v>
      </c>
      <c r="E1287" s="313" t="s">
        <v>1704</v>
      </c>
      <c r="F1287" s="311" t="s">
        <v>4092</v>
      </c>
      <c r="G1287" s="311" t="s">
        <v>5419</v>
      </c>
      <c r="H1287" s="311" t="s">
        <v>5419</v>
      </c>
      <c r="I1287" s="311" t="s">
        <v>4883</v>
      </c>
      <c r="J1287" s="311" t="s">
        <v>5382</v>
      </c>
      <c r="K1287" s="300">
        <v>1286</v>
      </c>
    </row>
    <row r="1288" spans="1:11" ht="84" customHeight="1">
      <c r="A1288" s="519" t="s">
        <v>3256</v>
      </c>
      <c r="B1288" s="312" t="s">
        <v>1501</v>
      </c>
      <c r="C1288" s="312" t="s">
        <v>1715</v>
      </c>
      <c r="D1288" s="312" t="s">
        <v>1503</v>
      </c>
      <c r="E1288" s="313" t="s">
        <v>1512</v>
      </c>
      <c r="F1288" s="311" t="s">
        <v>5292</v>
      </c>
      <c r="G1288" s="311" t="s">
        <v>5627</v>
      </c>
      <c r="H1288" s="311" t="s">
        <v>19871</v>
      </c>
      <c r="I1288" s="311" t="s">
        <v>4883</v>
      </c>
      <c r="J1288" s="311" t="s">
        <v>5382</v>
      </c>
      <c r="K1288" s="300">
        <v>1287</v>
      </c>
    </row>
    <row r="1289" spans="1:11" ht="24" customHeight="1">
      <c r="A1289" s="519" t="s">
        <v>3476</v>
      </c>
      <c r="B1289" s="312" t="s">
        <v>1501</v>
      </c>
      <c r="C1289" s="312" t="s">
        <v>2007</v>
      </c>
      <c r="D1289" s="312" t="s">
        <v>1503</v>
      </c>
      <c r="E1289" s="313" t="s">
        <v>1616</v>
      </c>
      <c r="F1289" s="311" t="s">
        <v>4495</v>
      </c>
      <c r="G1289" s="311" t="s">
        <v>18849</v>
      </c>
      <c r="H1289" s="311" t="s">
        <v>19872</v>
      </c>
      <c r="I1289" s="311" t="s">
        <v>4883</v>
      </c>
      <c r="J1289" s="311" t="s">
        <v>5382</v>
      </c>
      <c r="K1289" s="300">
        <v>1288</v>
      </c>
    </row>
    <row r="1290" spans="1:11" ht="36" customHeight="1">
      <c r="A1290" s="519" t="s">
        <v>5839</v>
      </c>
      <c r="B1290" s="312" t="s">
        <v>1501</v>
      </c>
      <c r="C1290" s="312" t="s">
        <v>2740</v>
      </c>
      <c r="D1290" s="312" t="s">
        <v>1503</v>
      </c>
      <c r="E1290" s="313" t="s">
        <v>1704</v>
      </c>
      <c r="F1290" s="311" t="s">
        <v>4092</v>
      </c>
      <c r="G1290" s="311" t="s">
        <v>5421</v>
      </c>
      <c r="H1290" s="311" t="s">
        <v>5421</v>
      </c>
      <c r="I1290" s="311" t="s">
        <v>4883</v>
      </c>
      <c r="J1290" s="311" t="s">
        <v>5382</v>
      </c>
      <c r="K1290" s="300">
        <v>1289</v>
      </c>
    </row>
    <row r="1291" spans="1:11" ht="24" customHeight="1">
      <c r="A1291" s="519" t="s">
        <v>5840</v>
      </c>
      <c r="B1291" s="312" t="s">
        <v>1501</v>
      </c>
      <c r="C1291" s="312" t="s">
        <v>2910</v>
      </c>
      <c r="D1291" s="312" t="s">
        <v>1503</v>
      </c>
      <c r="E1291" s="313" t="s">
        <v>1704</v>
      </c>
      <c r="F1291" s="311" t="s">
        <v>4092</v>
      </c>
      <c r="G1291" s="311" t="s">
        <v>5322</v>
      </c>
      <c r="H1291" s="311" t="s">
        <v>5322</v>
      </c>
      <c r="I1291" s="311" t="s">
        <v>4883</v>
      </c>
      <c r="J1291" s="311" t="s">
        <v>5382</v>
      </c>
      <c r="K1291" s="300">
        <v>1290</v>
      </c>
    </row>
    <row r="1292" spans="1:11" ht="24" customHeight="1">
      <c r="A1292" s="519" t="s">
        <v>3693</v>
      </c>
      <c r="B1292" s="312" t="s">
        <v>1501</v>
      </c>
      <c r="C1292" s="312" t="s">
        <v>2299</v>
      </c>
      <c r="D1292" s="312" t="s">
        <v>1503</v>
      </c>
      <c r="E1292" s="313" t="s">
        <v>1512</v>
      </c>
      <c r="F1292" s="311" t="s">
        <v>4186</v>
      </c>
      <c r="G1292" s="311" t="s">
        <v>17411</v>
      </c>
      <c r="H1292" s="311" t="s">
        <v>21015</v>
      </c>
      <c r="I1292" s="311" t="s">
        <v>4883</v>
      </c>
      <c r="J1292" s="311" t="s">
        <v>5382</v>
      </c>
      <c r="K1292" s="300">
        <v>1291</v>
      </c>
    </row>
    <row r="1293" spans="1:11" ht="24" customHeight="1">
      <c r="A1293" s="519" t="s">
        <v>3148</v>
      </c>
      <c r="B1293" s="312" t="s">
        <v>1501</v>
      </c>
      <c r="C1293" s="312" t="s">
        <v>1517</v>
      </c>
      <c r="D1293" s="312" t="s">
        <v>1503</v>
      </c>
      <c r="E1293" s="313" t="s">
        <v>1512</v>
      </c>
      <c r="F1293" s="311" t="s">
        <v>5236</v>
      </c>
      <c r="G1293" s="311" t="s">
        <v>14880</v>
      </c>
      <c r="H1293" s="311" t="s">
        <v>19873</v>
      </c>
      <c r="I1293" s="311" t="s">
        <v>4883</v>
      </c>
      <c r="J1293" s="311" t="s">
        <v>5382</v>
      </c>
      <c r="K1293" s="300">
        <v>1292</v>
      </c>
    </row>
    <row r="1294" spans="1:11" ht="48" customHeight="1">
      <c r="A1294" s="314">
        <v>92936</v>
      </c>
      <c r="B1294" s="312" t="s">
        <v>367</v>
      </c>
      <c r="C1294" s="312" t="s">
        <v>2436</v>
      </c>
      <c r="D1294" s="312" t="s">
        <v>1521</v>
      </c>
      <c r="E1294" s="313" t="s">
        <v>1507</v>
      </c>
      <c r="F1294" s="311" t="s">
        <v>4659</v>
      </c>
      <c r="G1294" s="311" t="s">
        <v>13289</v>
      </c>
      <c r="H1294" s="311" t="s">
        <v>19874</v>
      </c>
      <c r="I1294" s="311" t="s">
        <v>4883</v>
      </c>
      <c r="J1294" s="311" t="s">
        <v>5382</v>
      </c>
      <c r="K1294" s="300">
        <v>1293</v>
      </c>
    </row>
    <row r="1295" spans="1:11" ht="48" customHeight="1">
      <c r="A1295" s="519" t="s">
        <v>3473</v>
      </c>
      <c r="B1295" s="312" t="s">
        <v>1501</v>
      </c>
      <c r="C1295" s="312" t="s">
        <v>2005</v>
      </c>
      <c r="D1295" s="312" t="s">
        <v>1503</v>
      </c>
      <c r="E1295" s="313" t="s">
        <v>80</v>
      </c>
      <c r="F1295" s="311" t="s">
        <v>5139</v>
      </c>
      <c r="G1295" s="311" t="s">
        <v>18849</v>
      </c>
      <c r="H1295" s="311" t="s">
        <v>19875</v>
      </c>
      <c r="I1295" s="311" t="s">
        <v>4883</v>
      </c>
      <c r="J1295" s="311" t="s">
        <v>5382</v>
      </c>
      <c r="K1295" s="300">
        <v>1294</v>
      </c>
    </row>
    <row r="1296" spans="1:11" ht="48" customHeight="1">
      <c r="A1296" s="519" t="s">
        <v>5841</v>
      </c>
      <c r="B1296" s="312" t="s">
        <v>1501</v>
      </c>
      <c r="C1296" s="312" t="s">
        <v>2667</v>
      </c>
      <c r="D1296" s="312" t="s">
        <v>1503</v>
      </c>
      <c r="E1296" s="313" t="s">
        <v>1704</v>
      </c>
      <c r="F1296" s="311" t="s">
        <v>4092</v>
      </c>
      <c r="G1296" s="311" t="s">
        <v>5427</v>
      </c>
      <c r="H1296" s="311" t="s">
        <v>5427</v>
      </c>
      <c r="I1296" s="311" t="s">
        <v>4883</v>
      </c>
      <c r="J1296" s="311" t="s">
        <v>5382</v>
      </c>
      <c r="K1296" s="300">
        <v>1295</v>
      </c>
    </row>
    <row r="1297" spans="1:11" ht="24" customHeight="1">
      <c r="A1297" s="314">
        <v>91924</v>
      </c>
      <c r="B1297" s="312" t="s">
        <v>367</v>
      </c>
      <c r="C1297" s="312" t="s">
        <v>1676</v>
      </c>
      <c r="D1297" s="312" t="s">
        <v>1677</v>
      </c>
      <c r="E1297" s="313" t="s">
        <v>1616</v>
      </c>
      <c r="F1297" s="311" t="s">
        <v>4647</v>
      </c>
      <c r="G1297" s="311" t="s">
        <v>5513</v>
      </c>
      <c r="H1297" s="311" t="s">
        <v>19876</v>
      </c>
      <c r="I1297" s="311" t="s">
        <v>4883</v>
      </c>
      <c r="J1297" s="311" t="s">
        <v>5382</v>
      </c>
      <c r="K1297" s="300">
        <v>1296</v>
      </c>
    </row>
    <row r="1298" spans="1:11" ht="24" customHeight="1">
      <c r="A1298" s="519" t="s">
        <v>3355</v>
      </c>
      <c r="B1298" s="312" t="s">
        <v>1501</v>
      </c>
      <c r="C1298" s="312" t="s">
        <v>1861</v>
      </c>
      <c r="D1298" s="312" t="s">
        <v>1503</v>
      </c>
      <c r="E1298" s="313" t="s">
        <v>1512</v>
      </c>
      <c r="F1298" s="311" t="s">
        <v>4331</v>
      </c>
      <c r="G1298" s="311" t="s">
        <v>19877</v>
      </c>
      <c r="H1298" s="311" t="s">
        <v>19878</v>
      </c>
      <c r="I1298" s="311" t="s">
        <v>4883</v>
      </c>
      <c r="J1298" s="311" t="s">
        <v>5382</v>
      </c>
      <c r="K1298" s="300">
        <v>1297</v>
      </c>
    </row>
    <row r="1299" spans="1:11" ht="24" customHeight="1">
      <c r="A1299" s="519" t="s">
        <v>3453</v>
      </c>
      <c r="B1299" s="312" t="s">
        <v>1501</v>
      </c>
      <c r="C1299" s="312" t="s">
        <v>1974</v>
      </c>
      <c r="D1299" s="312" t="s">
        <v>1503</v>
      </c>
      <c r="E1299" s="313" t="s">
        <v>1512</v>
      </c>
      <c r="F1299" s="311" t="s">
        <v>4092</v>
      </c>
      <c r="G1299" s="311" t="s">
        <v>19879</v>
      </c>
      <c r="H1299" s="311" t="s">
        <v>19879</v>
      </c>
      <c r="I1299" s="311" t="s">
        <v>4883</v>
      </c>
      <c r="J1299" s="311" t="s">
        <v>5382</v>
      </c>
      <c r="K1299" s="300">
        <v>1298</v>
      </c>
    </row>
    <row r="1300" spans="1:11" ht="24" customHeight="1">
      <c r="A1300" s="519" t="s">
        <v>3681</v>
      </c>
      <c r="B1300" s="312" t="s">
        <v>1501</v>
      </c>
      <c r="C1300" s="312" t="s">
        <v>2279</v>
      </c>
      <c r="D1300" s="312" t="s">
        <v>1503</v>
      </c>
      <c r="E1300" s="313" t="s">
        <v>1616</v>
      </c>
      <c r="F1300" s="311" t="s">
        <v>5414</v>
      </c>
      <c r="G1300" s="311" t="s">
        <v>8595</v>
      </c>
      <c r="H1300" s="311" t="s">
        <v>19880</v>
      </c>
      <c r="I1300" s="311" t="s">
        <v>4883</v>
      </c>
      <c r="J1300" s="311" t="s">
        <v>5382</v>
      </c>
      <c r="K1300" s="300">
        <v>1299</v>
      </c>
    </row>
    <row r="1301" spans="1:11" ht="24" customHeight="1">
      <c r="A1301" s="519" t="s">
        <v>3732</v>
      </c>
      <c r="B1301" s="312" t="s">
        <v>1501</v>
      </c>
      <c r="C1301" s="312" t="s">
        <v>2381</v>
      </c>
      <c r="D1301" s="312" t="s">
        <v>1503</v>
      </c>
      <c r="E1301" s="313" t="s">
        <v>1512</v>
      </c>
      <c r="F1301" s="311" t="s">
        <v>5413</v>
      </c>
      <c r="G1301" s="311" t="s">
        <v>19881</v>
      </c>
      <c r="H1301" s="311" t="s">
        <v>19882</v>
      </c>
      <c r="I1301" s="311" t="s">
        <v>4883</v>
      </c>
      <c r="J1301" s="311" t="s">
        <v>5382</v>
      </c>
      <c r="K1301" s="300">
        <v>1300</v>
      </c>
    </row>
    <row r="1302" spans="1:11" ht="48" customHeight="1">
      <c r="A1302" s="314">
        <v>89514</v>
      </c>
      <c r="B1302" s="312" t="s">
        <v>367</v>
      </c>
      <c r="C1302" s="312" t="s">
        <v>2327</v>
      </c>
      <c r="D1302" s="312" t="s">
        <v>1521</v>
      </c>
      <c r="E1302" s="313" t="s">
        <v>1507</v>
      </c>
      <c r="F1302" s="311" t="s">
        <v>4778</v>
      </c>
      <c r="G1302" s="311" t="s">
        <v>12523</v>
      </c>
      <c r="H1302" s="311" t="s">
        <v>19883</v>
      </c>
      <c r="I1302" s="311" t="s">
        <v>4883</v>
      </c>
      <c r="J1302" s="311" t="s">
        <v>5382</v>
      </c>
      <c r="K1302" s="300">
        <v>1301</v>
      </c>
    </row>
    <row r="1303" spans="1:11" ht="24" customHeight="1">
      <c r="A1303" s="314">
        <v>100867</v>
      </c>
      <c r="B1303" s="312" t="s">
        <v>367</v>
      </c>
      <c r="C1303" s="312" t="s">
        <v>1649</v>
      </c>
      <c r="D1303" s="312" t="s">
        <v>1521</v>
      </c>
      <c r="E1303" s="313" t="s">
        <v>1507</v>
      </c>
      <c r="F1303" s="311" t="s">
        <v>4130</v>
      </c>
      <c r="G1303" s="311" t="s">
        <v>14562</v>
      </c>
      <c r="H1303" s="311" t="s">
        <v>19884</v>
      </c>
      <c r="I1303" s="311" t="s">
        <v>4883</v>
      </c>
      <c r="J1303" s="311" t="s">
        <v>5394</v>
      </c>
      <c r="K1303" s="300">
        <v>1302</v>
      </c>
    </row>
    <row r="1304" spans="1:11" ht="24" customHeight="1">
      <c r="A1304" s="519" t="s">
        <v>3653</v>
      </c>
      <c r="B1304" s="312" t="s">
        <v>1501</v>
      </c>
      <c r="C1304" s="312" t="s">
        <v>2248</v>
      </c>
      <c r="D1304" s="312" t="s">
        <v>1503</v>
      </c>
      <c r="E1304" s="313" t="s">
        <v>1616</v>
      </c>
      <c r="F1304" s="311" t="s">
        <v>4512</v>
      </c>
      <c r="G1304" s="311" t="s">
        <v>19885</v>
      </c>
      <c r="H1304" s="311" t="s">
        <v>19886</v>
      </c>
      <c r="I1304" s="311" t="s">
        <v>4883</v>
      </c>
      <c r="J1304" s="311" t="s">
        <v>5394</v>
      </c>
      <c r="K1304" s="300">
        <v>1303</v>
      </c>
    </row>
    <row r="1305" spans="1:11" ht="24" customHeight="1">
      <c r="A1305" s="519" t="s">
        <v>3242</v>
      </c>
      <c r="B1305" s="312" t="s">
        <v>1501</v>
      </c>
      <c r="C1305" s="312" t="s">
        <v>1705</v>
      </c>
      <c r="D1305" s="312" t="s">
        <v>1503</v>
      </c>
      <c r="E1305" s="313" t="s">
        <v>1512</v>
      </c>
      <c r="F1305" s="311" t="s">
        <v>4909</v>
      </c>
      <c r="G1305" s="311" t="s">
        <v>5627</v>
      </c>
      <c r="H1305" s="311" t="s">
        <v>19887</v>
      </c>
      <c r="I1305" s="311" t="s">
        <v>4883</v>
      </c>
      <c r="J1305" s="311" t="s">
        <v>5394</v>
      </c>
      <c r="K1305" s="300">
        <v>1304</v>
      </c>
    </row>
    <row r="1306" spans="1:11" ht="24" customHeight="1">
      <c r="A1306" s="519" t="s">
        <v>5842</v>
      </c>
      <c r="B1306" s="312" t="s">
        <v>1501</v>
      </c>
      <c r="C1306" s="312" t="s">
        <v>2702</v>
      </c>
      <c r="D1306" s="312" t="s">
        <v>1503</v>
      </c>
      <c r="E1306" s="313" t="s">
        <v>1704</v>
      </c>
      <c r="F1306" s="311" t="s">
        <v>4092</v>
      </c>
      <c r="G1306" s="311" t="s">
        <v>5433</v>
      </c>
      <c r="H1306" s="311" t="s">
        <v>5433</v>
      </c>
      <c r="I1306" s="311" t="s">
        <v>4883</v>
      </c>
      <c r="J1306" s="311" t="s">
        <v>5394</v>
      </c>
      <c r="K1306" s="300">
        <v>1305</v>
      </c>
    </row>
    <row r="1307" spans="1:11" ht="36" customHeight="1">
      <c r="A1307" s="519" t="s">
        <v>5843</v>
      </c>
      <c r="B1307" s="312" t="s">
        <v>1501</v>
      </c>
      <c r="C1307" s="312" t="s">
        <v>2687</v>
      </c>
      <c r="D1307" s="312" t="s">
        <v>1503</v>
      </c>
      <c r="E1307" s="313" t="s">
        <v>1704</v>
      </c>
      <c r="F1307" s="311" t="s">
        <v>4092</v>
      </c>
      <c r="G1307" s="311" t="s">
        <v>5433</v>
      </c>
      <c r="H1307" s="311" t="s">
        <v>5433</v>
      </c>
      <c r="I1307" s="311" t="s">
        <v>4883</v>
      </c>
      <c r="J1307" s="311" t="s">
        <v>5394</v>
      </c>
      <c r="K1307" s="300">
        <v>1306</v>
      </c>
    </row>
    <row r="1308" spans="1:11" ht="24" customHeight="1">
      <c r="A1308" s="314">
        <v>100574</v>
      </c>
      <c r="B1308" s="312" t="s">
        <v>367</v>
      </c>
      <c r="C1308" s="312" t="s">
        <v>2065</v>
      </c>
      <c r="D1308" s="312" t="s">
        <v>1904</v>
      </c>
      <c r="E1308" s="313" t="s">
        <v>75</v>
      </c>
      <c r="F1308" s="311" t="s">
        <v>5415</v>
      </c>
      <c r="G1308" s="311" t="s">
        <v>4109</v>
      </c>
      <c r="H1308" s="311" t="s">
        <v>19888</v>
      </c>
      <c r="I1308" s="311" t="s">
        <v>4883</v>
      </c>
      <c r="J1308" s="311" t="s">
        <v>5394</v>
      </c>
      <c r="K1308" s="300">
        <v>1307</v>
      </c>
    </row>
    <row r="1309" spans="1:11" ht="60" customHeight="1">
      <c r="A1309" s="519" t="s">
        <v>3747</v>
      </c>
      <c r="B1309" s="312" t="s">
        <v>1501</v>
      </c>
      <c r="C1309" s="312" t="s">
        <v>2415</v>
      </c>
      <c r="D1309" s="312" t="s">
        <v>1503</v>
      </c>
      <c r="E1309" s="313" t="s">
        <v>80</v>
      </c>
      <c r="F1309" s="311" t="s">
        <v>5409</v>
      </c>
      <c r="G1309" s="311" t="s">
        <v>6127</v>
      </c>
      <c r="H1309" s="311" t="s">
        <v>19889</v>
      </c>
      <c r="I1309" s="311" t="s">
        <v>4883</v>
      </c>
      <c r="J1309" s="311" t="s">
        <v>5394</v>
      </c>
      <c r="K1309" s="300">
        <v>1308</v>
      </c>
    </row>
    <row r="1310" spans="1:11" ht="24" customHeight="1">
      <c r="A1310" s="519" t="s">
        <v>5844</v>
      </c>
      <c r="B1310" s="312" t="s">
        <v>1501</v>
      </c>
      <c r="C1310" s="312" t="s">
        <v>2659</v>
      </c>
      <c r="D1310" s="312" t="s">
        <v>1503</v>
      </c>
      <c r="E1310" s="313" t="s">
        <v>1704</v>
      </c>
      <c r="F1310" s="311" t="s">
        <v>4092</v>
      </c>
      <c r="G1310" s="311" t="s">
        <v>5435</v>
      </c>
      <c r="H1310" s="311" t="s">
        <v>5435</v>
      </c>
      <c r="I1310" s="311" t="s">
        <v>4883</v>
      </c>
      <c r="J1310" s="311" t="s">
        <v>5394</v>
      </c>
      <c r="K1310" s="300">
        <v>1309</v>
      </c>
    </row>
    <row r="1311" spans="1:11" ht="60" customHeight="1">
      <c r="A1311" s="519" t="s">
        <v>5845</v>
      </c>
      <c r="B1311" s="312" t="s">
        <v>1501</v>
      </c>
      <c r="C1311" s="312" t="s">
        <v>2672</v>
      </c>
      <c r="D1311" s="312" t="s">
        <v>1503</v>
      </c>
      <c r="E1311" s="313" t="s">
        <v>1704</v>
      </c>
      <c r="F1311" s="311" t="s">
        <v>4092</v>
      </c>
      <c r="G1311" s="311" t="s">
        <v>5435</v>
      </c>
      <c r="H1311" s="311" t="s">
        <v>5435</v>
      </c>
      <c r="I1311" s="311" t="s">
        <v>4883</v>
      </c>
      <c r="J1311" s="311" t="s">
        <v>5394</v>
      </c>
      <c r="K1311" s="300">
        <v>1310</v>
      </c>
    </row>
    <row r="1312" spans="1:11" ht="36" customHeight="1">
      <c r="A1312" s="519" t="s">
        <v>3513</v>
      </c>
      <c r="B1312" s="312" t="s">
        <v>1501</v>
      </c>
      <c r="C1312" s="312" t="s">
        <v>2101</v>
      </c>
      <c r="D1312" s="312" t="s">
        <v>1503</v>
      </c>
      <c r="E1312" s="313" t="s">
        <v>1512</v>
      </c>
      <c r="F1312" s="311" t="s">
        <v>4106</v>
      </c>
      <c r="G1312" s="311" t="s">
        <v>19890</v>
      </c>
      <c r="H1312" s="311" t="s">
        <v>19891</v>
      </c>
      <c r="I1312" s="311" t="s">
        <v>4883</v>
      </c>
      <c r="J1312" s="311" t="s">
        <v>5394</v>
      </c>
      <c r="K1312" s="300">
        <v>1311</v>
      </c>
    </row>
    <row r="1313" spans="1:11" ht="24" customHeight="1">
      <c r="A1313" s="519" t="s">
        <v>5846</v>
      </c>
      <c r="B1313" s="312" t="s">
        <v>1501</v>
      </c>
      <c r="C1313" s="312" t="s">
        <v>2720</v>
      </c>
      <c r="D1313" s="312" t="s">
        <v>1503</v>
      </c>
      <c r="E1313" s="313" t="s">
        <v>1704</v>
      </c>
      <c r="F1313" s="311" t="s">
        <v>4092</v>
      </c>
      <c r="G1313" s="311" t="s">
        <v>5438</v>
      </c>
      <c r="H1313" s="311" t="s">
        <v>5438</v>
      </c>
      <c r="I1313" s="311" t="s">
        <v>4883</v>
      </c>
      <c r="J1313" s="311" t="s">
        <v>5394</v>
      </c>
      <c r="K1313" s="300">
        <v>1312</v>
      </c>
    </row>
    <row r="1314" spans="1:11" ht="24" customHeight="1">
      <c r="A1314" s="314">
        <v>61356</v>
      </c>
      <c r="B1314" s="312" t="s">
        <v>1508</v>
      </c>
      <c r="C1314" s="312" t="s">
        <v>3022</v>
      </c>
      <c r="D1314" s="312" t="s">
        <v>19892</v>
      </c>
      <c r="E1314" s="313" t="s">
        <v>1507</v>
      </c>
      <c r="F1314" s="311" t="s">
        <v>5405</v>
      </c>
      <c r="G1314" s="311" t="s">
        <v>13704</v>
      </c>
      <c r="H1314" s="311" t="s">
        <v>19893</v>
      </c>
      <c r="I1314" s="311" t="s">
        <v>4883</v>
      </c>
      <c r="J1314" s="311" t="s">
        <v>5394</v>
      </c>
      <c r="K1314" s="300">
        <v>1313</v>
      </c>
    </row>
    <row r="1315" spans="1:11" ht="24" customHeight="1">
      <c r="A1315" s="519" t="s">
        <v>3371</v>
      </c>
      <c r="B1315" s="312" t="s">
        <v>1501</v>
      </c>
      <c r="C1315" s="312" t="s">
        <v>1883</v>
      </c>
      <c r="D1315" s="312" t="s">
        <v>1503</v>
      </c>
      <c r="E1315" s="313" t="s">
        <v>1512</v>
      </c>
      <c r="F1315" s="311" t="s">
        <v>4377</v>
      </c>
      <c r="G1315" s="311" t="s">
        <v>19894</v>
      </c>
      <c r="H1315" s="311" t="s">
        <v>19895</v>
      </c>
      <c r="I1315" s="311" t="s">
        <v>4883</v>
      </c>
      <c r="J1315" s="311" t="s">
        <v>5394</v>
      </c>
      <c r="K1315" s="300">
        <v>1314</v>
      </c>
    </row>
    <row r="1316" spans="1:11" ht="24" customHeight="1">
      <c r="A1316" s="314">
        <v>5213832</v>
      </c>
      <c r="B1316" s="312" t="s">
        <v>1530</v>
      </c>
      <c r="C1316" s="312" t="s">
        <v>2916</v>
      </c>
      <c r="D1316" s="312" t="s">
        <v>382</v>
      </c>
      <c r="E1316" s="313" t="s">
        <v>78</v>
      </c>
      <c r="F1316" s="311" t="s">
        <v>5399</v>
      </c>
      <c r="G1316" s="311" t="s">
        <v>16726</v>
      </c>
      <c r="H1316" s="311" t="s">
        <v>19896</v>
      </c>
      <c r="I1316" s="311" t="s">
        <v>4883</v>
      </c>
      <c r="J1316" s="311" t="s">
        <v>5394</v>
      </c>
      <c r="K1316" s="300">
        <v>1315</v>
      </c>
    </row>
    <row r="1317" spans="1:11" ht="36" customHeight="1">
      <c r="A1317" s="519" t="s">
        <v>4022</v>
      </c>
      <c r="B1317" s="312" t="s">
        <v>1501</v>
      </c>
      <c r="C1317" s="312" t="s">
        <v>3038</v>
      </c>
      <c r="D1317" s="312" t="s">
        <v>1503</v>
      </c>
      <c r="E1317" s="313" t="s">
        <v>1507</v>
      </c>
      <c r="F1317" s="311" t="s">
        <v>4483</v>
      </c>
      <c r="G1317" s="311" t="s">
        <v>19897</v>
      </c>
      <c r="H1317" s="311" t="s">
        <v>19898</v>
      </c>
      <c r="I1317" s="311" t="s">
        <v>4883</v>
      </c>
      <c r="J1317" s="311" t="s">
        <v>5394</v>
      </c>
      <c r="K1317" s="300">
        <v>1316</v>
      </c>
    </row>
    <row r="1318" spans="1:11" ht="24" customHeight="1">
      <c r="A1318" s="314">
        <v>92377</v>
      </c>
      <c r="B1318" s="312" t="s">
        <v>367</v>
      </c>
      <c r="C1318" s="312" t="s">
        <v>2554</v>
      </c>
      <c r="D1318" s="312" t="s">
        <v>1521</v>
      </c>
      <c r="E1318" s="313" t="s">
        <v>1507</v>
      </c>
      <c r="F1318" s="311" t="s">
        <v>4331</v>
      </c>
      <c r="G1318" s="311" t="s">
        <v>4395</v>
      </c>
      <c r="H1318" s="311" t="s">
        <v>19899</v>
      </c>
      <c r="I1318" s="311" t="s">
        <v>4883</v>
      </c>
      <c r="J1318" s="311" t="s">
        <v>5394</v>
      </c>
      <c r="K1318" s="300">
        <v>1317</v>
      </c>
    </row>
    <row r="1319" spans="1:11" ht="36" customHeight="1">
      <c r="A1319" s="314">
        <v>95778</v>
      </c>
      <c r="B1319" s="312" t="s">
        <v>367</v>
      </c>
      <c r="C1319" s="312" t="s">
        <v>1794</v>
      </c>
      <c r="D1319" s="312" t="s">
        <v>1677</v>
      </c>
      <c r="E1319" s="313" t="s">
        <v>1507</v>
      </c>
      <c r="F1319" s="311" t="s">
        <v>4572</v>
      </c>
      <c r="G1319" s="311" t="s">
        <v>5647</v>
      </c>
      <c r="H1319" s="311" t="s">
        <v>19900</v>
      </c>
      <c r="I1319" s="311" t="s">
        <v>4883</v>
      </c>
      <c r="J1319" s="311" t="s">
        <v>5394</v>
      </c>
      <c r="K1319" s="300">
        <v>1318</v>
      </c>
    </row>
    <row r="1320" spans="1:11" ht="24" customHeight="1">
      <c r="A1320" s="519" t="s">
        <v>3948</v>
      </c>
      <c r="B1320" s="312" t="s">
        <v>1501</v>
      </c>
      <c r="C1320" s="312" t="s">
        <v>2941</v>
      </c>
      <c r="D1320" s="312" t="s">
        <v>1503</v>
      </c>
      <c r="E1320" s="313" t="s">
        <v>1507</v>
      </c>
      <c r="F1320" s="311" t="s">
        <v>4483</v>
      </c>
      <c r="G1320" s="311" t="s">
        <v>19901</v>
      </c>
      <c r="H1320" s="311" t="s">
        <v>19902</v>
      </c>
      <c r="I1320" s="311" t="s">
        <v>4883</v>
      </c>
      <c r="J1320" s="311" t="s">
        <v>5394</v>
      </c>
      <c r="K1320" s="300">
        <v>1319</v>
      </c>
    </row>
    <row r="1321" spans="1:11" ht="48" customHeight="1">
      <c r="A1321" s="519" t="s">
        <v>3744</v>
      </c>
      <c r="B1321" s="312" t="s">
        <v>1501</v>
      </c>
      <c r="C1321" s="312" t="s">
        <v>2412</v>
      </c>
      <c r="D1321" s="312" t="s">
        <v>1503</v>
      </c>
      <c r="E1321" s="313" t="s">
        <v>1512</v>
      </c>
      <c r="F1321" s="311" t="s">
        <v>4904</v>
      </c>
      <c r="G1321" s="311" t="s">
        <v>19903</v>
      </c>
      <c r="H1321" s="311" t="s">
        <v>19904</v>
      </c>
      <c r="I1321" s="311" t="s">
        <v>4883</v>
      </c>
      <c r="J1321" s="311" t="s">
        <v>5394</v>
      </c>
      <c r="K1321" s="300">
        <v>1320</v>
      </c>
    </row>
    <row r="1322" spans="1:11" ht="24" customHeight="1">
      <c r="A1322" s="519" t="s">
        <v>5847</v>
      </c>
      <c r="B1322" s="312" t="s">
        <v>1501</v>
      </c>
      <c r="C1322" s="312" t="s">
        <v>2730</v>
      </c>
      <c r="D1322" s="312" t="s">
        <v>1503</v>
      </c>
      <c r="E1322" s="313" t="s">
        <v>1704</v>
      </c>
      <c r="F1322" s="311" t="s">
        <v>4092</v>
      </c>
      <c r="G1322" s="311" t="s">
        <v>5444</v>
      </c>
      <c r="H1322" s="311" t="s">
        <v>5444</v>
      </c>
      <c r="I1322" s="311" t="s">
        <v>4883</v>
      </c>
      <c r="J1322" s="311" t="s">
        <v>5394</v>
      </c>
      <c r="K1322" s="300">
        <v>1321</v>
      </c>
    </row>
    <row r="1323" spans="1:11" ht="36" customHeight="1">
      <c r="A1323" s="519" t="s">
        <v>5848</v>
      </c>
      <c r="B1323" s="312" t="s">
        <v>1501</v>
      </c>
      <c r="C1323" s="312" t="s">
        <v>2731</v>
      </c>
      <c r="D1323" s="312" t="s">
        <v>1503</v>
      </c>
      <c r="E1323" s="313" t="s">
        <v>1704</v>
      </c>
      <c r="F1323" s="311" t="s">
        <v>4092</v>
      </c>
      <c r="G1323" s="311" t="s">
        <v>5444</v>
      </c>
      <c r="H1323" s="311" t="s">
        <v>5444</v>
      </c>
      <c r="I1323" s="311" t="s">
        <v>4883</v>
      </c>
      <c r="J1323" s="311" t="s">
        <v>5394</v>
      </c>
      <c r="K1323" s="300">
        <v>1322</v>
      </c>
    </row>
    <row r="1324" spans="1:11" ht="36" customHeight="1">
      <c r="A1324" s="519" t="s">
        <v>3770</v>
      </c>
      <c r="B1324" s="312" t="s">
        <v>1501</v>
      </c>
      <c r="C1324" s="312" t="s">
        <v>2462</v>
      </c>
      <c r="D1324" s="312" t="s">
        <v>1503</v>
      </c>
      <c r="E1324" s="313" t="s">
        <v>1512</v>
      </c>
      <c r="F1324" s="311" t="s">
        <v>4706</v>
      </c>
      <c r="G1324" s="311" t="s">
        <v>5410</v>
      </c>
      <c r="H1324" s="311" t="s">
        <v>19905</v>
      </c>
      <c r="I1324" s="311" t="s">
        <v>4883</v>
      </c>
      <c r="J1324" s="311" t="s">
        <v>5394</v>
      </c>
      <c r="K1324" s="300">
        <v>1323</v>
      </c>
    </row>
    <row r="1325" spans="1:11" ht="36" customHeight="1">
      <c r="A1325" s="519" t="s">
        <v>3468</v>
      </c>
      <c r="B1325" s="312" t="s">
        <v>1501</v>
      </c>
      <c r="C1325" s="312" t="s">
        <v>1993</v>
      </c>
      <c r="D1325" s="312" t="s">
        <v>1503</v>
      </c>
      <c r="E1325" s="313" t="s">
        <v>80</v>
      </c>
      <c r="F1325" s="311" t="s">
        <v>5100</v>
      </c>
      <c r="G1325" s="311" t="s">
        <v>17108</v>
      </c>
      <c r="H1325" s="311" t="s">
        <v>19906</v>
      </c>
      <c r="I1325" s="311" t="s">
        <v>4883</v>
      </c>
      <c r="J1325" s="311" t="s">
        <v>5394</v>
      </c>
      <c r="K1325" s="300">
        <v>1324</v>
      </c>
    </row>
    <row r="1326" spans="1:11" ht="24" customHeight="1">
      <c r="A1326" s="519" t="s">
        <v>3466</v>
      </c>
      <c r="B1326" s="312" t="s">
        <v>1501</v>
      </c>
      <c r="C1326" s="312" t="s">
        <v>1992</v>
      </c>
      <c r="D1326" s="312" t="s">
        <v>1503</v>
      </c>
      <c r="E1326" s="313" t="s">
        <v>80</v>
      </c>
      <c r="F1326" s="311" t="s">
        <v>4452</v>
      </c>
      <c r="G1326" s="311" t="s">
        <v>5627</v>
      </c>
      <c r="H1326" s="311" t="s">
        <v>19907</v>
      </c>
      <c r="I1326" s="311" t="s">
        <v>4883</v>
      </c>
      <c r="J1326" s="311" t="s">
        <v>5394</v>
      </c>
      <c r="K1326" s="300">
        <v>1325</v>
      </c>
    </row>
    <row r="1327" spans="1:11" ht="36" customHeight="1">
      <c r="A1327" s="519" t="s">
        <v>3463</v>
      </c>
      <c r="B1327" s="312" t="s">
        <v>1501</v>
      </c>
      <c r="C1327" s="312" t="s">
        <v>1981</v>
      </c>
      <c r="D1327" s="312" t="s">
        <v>1503</v>
      </c>
      <c r="E1327" s="313" t="s">
        <v>1616</v>
      </c>
      <c r="F1327" s="311" t="s">
        <v>4444</v>
      </c>
      <c r="G1327" s="311" t="s">
        <v>5308</v>
      </c>
      <c r="H1327" s="311" t="s">
        <v>19908</v>
      </c>
      <c r="I1327" s="311" t="s">
        <v>4883</v>
      </c>
      <c r="J1327" s="311" t="s">
        <v>5394</v>
      </c>
      <c r="K1327" s="300">
        <v>1326</v>
      </c>
    </row>
    <row r="1328" spans="1:11" ht="48" customHeight="1">
      <c r="A1328" s="314">
        <v>94491</v>
      </c>
      <c r="B1328" s="312" t="s">
        <v>367</v>
      </c>
      <c r="C1328" s="312" t="s">
        <v>2897</v>
      </c>
      <c r="D1328" s="312" t="s">
        <v>1521</v>
      </c>
      <c r="E1328" s="313" t="s">
        <v>1507</v>
      </c>
      <c r="F1328" s="311" t="s">
        <v>4331</v>
      </c>
      <c r="G1328" s="311" t="s">
        <v>14710</v>
      </c>
      <c r="H1328" s="311" t="s">
        <v>19909</v>
      </c>
      <c r="I1328" s="311" t="s">
        <v>4883</v>
      </c>
      <c r="J1328" s="311" t="s">
        <v>5394</v>
      </c>
      <c r="K1328" s="300">
        <v>1327</v>
      </c>
    </row>
    <row r="1329" spans="1:11" ht="36" customHeight="1">
      <c r="A1329" s="314">
        <v>4915669</v>
      </c>
      <c r="B1329" s="312" t="s">
        <v>1530</v>
      </c>
      <c r="C1329" s="312" t="s">
        <v>2920</v>
      </c>
      <c r="D1329" s="312" t="s">
        <v>382</v>
      </c>
      <c r="E1329" s="313" t="s">
        <v>75</v>
      </c>
      <c r="F1329" s="311" t="s">
        <v>5436</v>
      </c>
      <c r="G1329" s="311" t="s">
        <v>19910</v>
      </c>
      <c r="H1329" s="311" t="s">
        <v>19911</v>
      </c>
      <c r="I1329" s="311" t="s">
        <v>4883</v>
      </c>
      <c r="J1329" s="311" t="s">
        <v>5407</v>
      </c>
      <c r="K1329" s="300">
        <v>1328</v>
      </c>
    </row>
    <row r="1330" spans="1:11" ht="24" customHeight="1">
      <c r="A1330" s="519" t="s">
        <v>3871</v>
      </c>
      <c r="B1330" s="312" t="s">
        <v>1501</v>
      </c>
      <c r="C1330" s="312" t="s">
        <v>2589</v>
      </c>
      <c r="D1330" s="312" t="s">
        <v>1503</v>
      </c>
      <c r="E1330" s="313" t="s">
        <v>78</v>
      </c>
      <c r="F1330" s="311" t="s">
        <v>5403</v>
      </c>
      <c r="G1330" s="311" t="s">
        <v>19912</v>
      </c>
      <c r="H1330" s="311" t="s">
        <v>19913</v>
      </c>
      <c r="I1330" s="311" t="s">
        <v>4883</v>
      </c>
      <c r="J1330" s="311" t="s">
        <v>5407</v>
      </c>
      <c r="K1330" s="300">
        <v>1329</v>
      </c>
    </row>
    <row r="1331" spans="1:11" ht="24" customHeight="1">
      <c r="A1331" s="314">
        <v>78370</v>
      </c>
      <c r="B1331" s="312" t="s">
        <v>1508</v>
      </c>
      <c r="C1331" s="312" t="s">
        <v>3017</v>
      </c>
      <c r="D1331" s="312" t="s">
        <v>18951</v>
      </c>
      <c r="E1331" s="313" t="s">
        <v>1507</v>
      </c>
      <c r="F1331" s="311" t="s">
        <v>4576</v>
      </c>
      <c r="G1331" s="311" t="s">
        <v>19914</v>
      </c>
      <c r="H1331" s="311" t="s">
        <v>19915</v>
      </c>
      <c r="I1331" s="311" t="s">
        <v>4883</v>
      </c>
      <c r="J1331" s="311" t="s">
        <v>5407</v>
      </c>
      <c r="K1331" s="300">
        <v>1330</v>
      </c>
    </row>
    <row r="1332" spans="1:11" ht="24" customHeight="1">
      <c r="A1332" s="519" t="s">
        <v>3507</v>
      </c>
      <c r="B1332" s="312" t="s">
        <v>1501</v>
      </c>
      <c r="C1332" s="312" t="s">
        <v>2084</v>
      </c>
      <c r="D1332" s="312" t="s">
        <v>1503</v>
      </c>
      <c r="E1332" s="313" t="s">
        <v>1512</v>
      </c>
      <c r="F1332" s="311" t="s">
        <v>4815</v>
      </c>
      <c r="G1332" s="311" t="s">
        <v>17170</v>
      </c>
      <c r="H1332" s="311" t="s">
        <v>19916</v>
      </c>
      <c r="I1332" s="311" t="s">
        <v>4883</v>
      </c>
      <c r="J1332" s="311" t="s">
        <v>5407</v>
      </c>
      <c r="K1332" s="300">
        <v>1331</v>
      </c>
    </row>
    <row r="1333" spans="1:11" ht="36" customHeight="1">
      <c r="A1333" s="519" t="s">
        <v>3508</v>
      </c>
      <c r="B1333" s="312" t="s">
        <v>1501</v>
      </c>
      <c r="C1333" s="312" t="s">
        <v>2084</v>
      </c>
      <c r="D1333" s="312" t="s">
        <v>1503</v>
      </c>
      <c r="E1333" s="313" t="s">
        <v>1512</v>
      </c>
      <c r="F1333" s="311" t="s">
        <v>4815</v>
      </c>
      <c r="G1333" s="311" t="s">
        <v>17170</v>
      </c>
      <c r="H1333" s="311" t="s">
        <v>19916</v>
      </c>
      <c r="I1333" s="311" t="s">
        <v>4883</v>
      </c>
      <c r="J1333" s="311" t="s">
        <v>5407</v>
      </c>
      <c r="K1333" s="300">
        <v>1332</v>
      </c>
    </row>
    <row r="1334" spans="1:11" ht="24" customHeight="1">
      <c r="A1334" s="519" t="s">
        <v>3474</v>
      </c>
      <c r="B1334" s="312" t="s">
        <v>1501</v>
      </c>
      <c r="C1334" s="312" t="s">
        <v>2005</v>
      </c>
      <c r="D1334" s="312" t="s">
        <v>1503</v>
      </c>
      <c r="E1334" s="313" t="s">
        <v>80</v>
      </c>
      <c r="F1334" s="311" t="s">
        <v>5139</v>
      </c>
      <c r="G1334" s="311" t="s">
        <v>19917</v>
      </c>
      <c r="H1334" s="311" t="s">
        <v>19726</v>
      </c>
      <c r="I1334" s="311" t="s">
        <v>4883</v>
      </c>
      <c r="J1334" s="311" t="s">
        <v>5407</v>
      </c>
      <c r="K1334" s="300">
        <v>1333</v>
      </c>
    </row>
    <row r="1335" spans="1:11" ht="72" customHeight="1">
      <c r="A1335" s="519" t="s">
        <v>3537</v>
      </c>
      <c r="B1335" s="312" t="s">
        <v>1501</v>
      </c>
      <c r="C1335" s="312" t="s">
        <v>2134</v>
      </c>
      <c r="D1335" s="312" t="s">
        <v>1503</v>
      </c>
      <c r="E1335" s="313" t="s">
        <v>1512</v>
      </c>
      <c r="F1335" s="311" t="s">
        <v>4106</v>
      </c>
      <c r="G1335" s="311" t="s">
        <v>19918</v>
      </c>
      <c r="H1335" s="311" t="s">
        <v>19919</v>
      </c>
      <c r="I1335" s="311" t="s">
        <v>4883</v>
      </c>
      <c r="J1335" s="311" t="s">
        <v>5407</v>
      </c>
      <c r="K1335" s="300">
        <v>1334</v>
      </c>
    </row>
    <row r="1336" spans="1:11" ht="24" customHeight="1">
      <c r="A1336" s="519" t="s">
        <v>5849</v>
      </c>
      <c r="B1336" s="312" t="s">
        <v>1501</v>
      </c>
      <c r="C1336" s="312" t="s">
        <v>2663</v>
      </c>
      <c r="D1336" s="312" t="s">
        <v>1503</v>
      </c>
      <c r="E1336" s="313" t="s">
        <v>1704</v>
      </c>
      <c r="F1336" s="311" t="s">
        <v>4092</v>
      </c>
      <c r="G1336" s="311" t="s">
        <v>5445</v>
      </c>
      <c r="H1336" s="311" t="s">
        <v>5445</v>
      </c>
      <c r="I1336" s="311" t="s">
        <v>4883</v>
      </c>
      <c r="J1336" s="311" t="s">
        <v>5407</v>
      </c>
      <c r="K1336" s="300">
        <v>1335</v>
      </c>
    </row>
    <row r="1337" spans="1:11" ht="36" customHeight="1">
      <c r="A1337" s="519" t="s">
        <v>5850</v>
      </c>
      <c r="B1337" s="312" t="s">
        <v>1501</v>
      </c>
      <c r="C1337" s="312" t="s">
        <v>2662</v>
      </c>
      <c r="D1337" s="312" t="s">
        <v>1503</v>
      </c>
      <c r="E1337" s="313" t="s">
        <v>1704</v>
      </c>
      <c r="F1337" s="311" t="s">
        <v>4092</v>
      </c>
      <c r="G1337" s="311" t="s">
        <v>5445</v>
      </c>
      <c r="H1337" s="311" t="s">
        <v>5445</v>
      </c>
      <c r="I1337" s="311" t="s">
        <v>4883</v>
      </c>
      <c r="J1337" s="311" t="s">
        <v>5407</v>
      </c>
      <c r="K1337" s="300">
        <v>1336</v>
      </c>
    </row>
    <row r="1338" spans="1:11" ht="24" customHeight="1">
      <c r="A1338" s="519" t="s">
        <v>5851</v>
      </c>
      <c r="B1338" s="312" t="s">
        <v>1501</v>
      </c>
      <c r="C1338" s="312" t="s">
        <v>2721</v>
      </c>
      <c r="D1338" s="312" t="s">
        <v>1503</v>
      </c>
      <c r="E1338" s="313" t="s">
        <v>1704</v>
      </c>
      <c r="F1338" s="311" t="s">
        <v>4092</v>
      </c>
      <c r="G1338" s="311" t="s">
        <v>5445</v>
      </c>
      <c r="H1338" s="311" t="s">
        <v>5445</v>
      </c>
      <c r="I1338" s="311" t="s">
        <v>4883</v>
      </c>
      <c r="J1338" s="311" t="s">
        <v>5407</v>
      </c>
      <c r="K1338" s="300">
        <v>1337</v>
      </c>
    </row>
    <row r="1339" spans="1:11" ht="24" customHeight="1">
      <c r="A1339" s="519" t="s">
        <v>5852</v>
      </c>
      <c r="B1339" s="312" t="s">
        <v>1501</v>
      </c>
      <c r="C1339" s="312" t="s">
        <v>2708</v>
      </c>
      <c r="D1339" s="312" t="s">
        <v>1503</v>
      </c>
      <c r="E1339" s="313" t="s">
        <v>1704</v>
      </c>
      <c r="F1339" s="311" t="s">
        <v>4092</v>
      </c>
      <c r="G1339" s="311" t="s">
        <v>5445</v>
      </c>
      <c r="H1339" s="311" t="s">
        <v>5445</v>
      </c>
      <c r="I1339" s="311" t="s">
        <v>4883</v>
      </c>
      <c r="J1339" s="311" t="s">
        <v>5407</v>
      </c>
      <c r="K1339" s="300">
        <v>1338</v>
      </c>
    </row>
    <row r="1340" spans="1:11" ht="24" customHeight="1">
      <c r="A1340" s="519" t="s">
        <v>3889</v>
      </c>
      <c r="B1340" s="312" t="s">
        <v>1501</v>
      </c>
      <c r="C1340" s="312" t="s">
        <v>2613</v>
      </c>
      <c r="D1340" s="312" t="s">
        <v>1503</v>
      </c>
      <c r="E1340" s="313" t="s">
        <v>1512</v>
      </c>
      <c r="F1340" s="311" t="s">
        <v>4815</v>
      </c>
      <c r="G1340" s="311" t="s">
        <v>10523</v>
      </c>
      <c r="H1340" s="311" t="s">
        <v>19920</v>
      </c>
      <c r="I1340" s="311" t="s">
        <v>4883</v>
      </c>
      <c r="J1340" s="311" t="s">
        <v>5407</v>
      </c>
      <c r="K1340" s="300">
        <v>1339</v>
      </c>
    </row>
    <row r="1341" spans="1:11" ht="48" customHeight="1">
      <c r="A1341" s="519" t="s">
        <v>3965</v>
      </c>
      <c r="B1341" s="312" t="s">
        <v>1501</v>
      </c>
      <c r="C1341" s="312" t="s">
        <v>2958</v>
      </c>
      <c r="D1341" s="312" t="s">
        <v>1503</v>
      </c>
      <c r="E1341" s="313" t="s">
        <v>1504</v>
      </c>
      <c r="F1341" s="311" t="s">
        <v>5418</v>
      </c>
      <c r="G1341" s="311" t="s">
        <v>10244</v>
      </c>
      <c r="H1341" s="311" t="s">
        <v>19921</v>
      </c>
      <c r="I1341" s="311" t="s">
        <v>4883</v>
      </c>
      <c r="J1341" s="311" t="s">
        <v>5407</v>
      </c>
      <c r="K1341" s="300">
        <v>1340</v>
      </c>
    </row>
    <row r="1342" spans="1:11" ht="24" customHeight="1">
      <c r="A1342" s="314">
        <v>99826</v>
      </c>
      <c r="B1342" s="312" t="s">
        <v>367</v>
      </c>
      <c r="C1342" s="312" t="s">
        <v>2391</v>
      </c>
      <c r="D1342" s="312" t="s">
        <v>1503</v>
      </c>
      <c r="E1342" s="313" t="s">
        <v>78</v>
      </c>
      <c r="F1342" s="311" t="s">
        <v>5420</v>
      </c>
      <c r="G1342" s="311" t="s">
        <v>4957</v>
      </c>
      <c r="H1342" s="311" t="s">
        <v>19922</v>
      </c>
      <c r="I1342" s="311" t="s">
        <v>4883</v>
      </c>
      <c r="J1342" s="311" t="s">
        <v>5407</v>
      </c>
      <c r="K1342" s="300">
        <v>1341</v>
      </c>
    </row>
    <row r="1343" spans="1:11" ht="24" customHeight="1">
      <c r="A1343" s="519" t="s">
        <v>3960</v>
      </c>
      <c r="B1343" s="312" t="s">
        <v>1501</v>
      </c>
      <c r="C1343" s="312" t="s">
        <v>2954</v>
      </c>
      <c r="D1343" s="312" t="s">
        <v>1503</v>
      </c>
      <c r="E1343" s="313" t="s">
        <v>1504</v>
      </c>
      <c r="F1343" s="311" t="s">
        <v>4815</v>
      </c>
      <c r="G1343" s="311" t="s">
        <v>4895</v>
      </c>
      <c r="H1343" s="311" t="s">
        <v>19923</v>
      </c>
      <c r="I1343" s="311" t="s">
        <v>4883</v>
      </c>
      <c r="J1343" s="311" t="s">
        <v>5407</v>
      </c>
      <c r="K1343" s="300">
        <v>1342</v>
      </c>
    </row>
    <row r="1344" spans="1:11" ht="48" customHeight="1">
      <c r="A1344" s="519" t="s">
        <v>3339</v>
      </c>
      <c r="B1344" s="312" t="s">
        <v>1501</v>
      </c>
      <c r="C1344" s="312" t="s">
        <v>1823</v>
      </c>
      <c r="D1344" s="312" t="s">
        <v>1503</v>
      </c>
      <c r="E1344" s="313" t="s">
        <v>1512</v>
      </c>
      <c r="F1344" s="311" t="s">
        <v>4130</v>
      </c>
      <c r="G1344" s="311" t="s">
        <v>18898</v>
      </c>
      <c r="H1344" s="311" t="s">
        <v>19924</v>
      </c>
      <c r="I1344" s="311" t="s">
        <v>4883</v>
      </c>
      <c r="J1344" s="311" t="s">
        <v>5407</v>
      </c>
      <c r="K1344" s="300">
        <v>1343</v>
      </c>
    </row>
    <row r="1345" spans="1:11" ht="48" customHeight="1">
      <c r="A1345" s="519" t="s">
        <v>5853</v>
      </c>
      <c r="B1345" s="312" t="s">
        <v>1501</v>
      </c>
      <c r="C1345" s="312" t="s">
        <v>2722</v>
      </c>
      <c r="D1345" s="312" t="s">
        <v>1503</v>
      </c>
      <c r="E1345" s="313" t="s">
        <v>1704</v>
      </c>
      <c r="F1345" s="311" t="s">
        <v>4092</v>
      </c>
      <c r="G1345" s="311" t="s">
        <v>5447</v>
      </c>
      <c r="H1345" s="311" t="s">
        <v>5447</v>
      </c>
      <c r="I1345" s="311" t="s">
        <v>4883</v>
      </c>
      <c r="J1345" s="311" t="s">
        <v>5407</v>
      </c>
      <c r="K1345" s="300">
        <v>1344</v>
      </c>
    </row>
    <row r="1346" spans="1:11" ht="48" customHeight="1">
      <c r="A1346" s="519" t="s">
        <v>5854</v>
      </c>
      <c r="B1346" s="312" t="s">
        <v>1501</v>
      </c>
      <c r="C1346" s="312" t="s">
        <v>2723</v>
      </c>
      <c r="D1346" s="312" t="s">
        <v>1503</v>
      </c>
      <c r="E1346" s="313" t="s">
        <v>1704</v>
      </c>
      <c r="F1346" s="311" t="s">
        <v>4092</v>
      </c>
      <c r="G1346" s="311" t="s">
        <v>5447</v>
      </c>
      <c r="H1346" s="311" t="s">
        <v>5447</v>
      </c>
      <c r="I1346" s="311" t="s">
        <v>4883</v>
      </c>
      <c r="J1346" s="311" t="s">
        <v>5407</v>
      </c>
      <c r="K1346" s="300">
        <v>1345</v>
      </c>
    </row>
    <row r="1347" spans="1:11" ht="48" customHeight="1">
      <c r="A1347" s="519" t="s">
        <v>5855</v>
      </c>
      <c r="B1347" s="312" t="s">
        <v>1501</v>
      </c>
      <c r="C1347" s="312" t="s">
        <v>2724</v>
      </c>
      <c r="D1347" s="312" t="s">
        <v>1503</v>
      </c>
      <c r="E1347" s="313" t="s">
        <v>1704</v>
      </c>
      <c r="F1347" s="311" t="s">
        <v>4092</v>
      </c>
      <c r="G1347" s="311" t="s">
        <v>5447</v>
      </c>
      <c r="H1347" s="311" t="s">
        <v>5447</v>
      </c>
      <c r="I1347" s="311" t="s">
        <v>4883</v>
      </c>
      <c r="J1347" s="311" t="s">
        <v>5407</v>
      </c>
      <c r="K1347" s="300">
        <v>1346</v>
      </c>
    </row>
    <row r="1348" spans="1:11" ht="24" customHeight="1">
      <c r="A1348" s="314">
        <v>4805751</v>
      </c>
      <c r="B1348" s="312" t="s">
        <v>1530</v>
      </c>
      <c r="C1348" s="312" t="s">
        <v>2024</v>
      </c>
      <c r="D1348" s="312" t="s">
        <v>382</v>
      </c>
      <c r="E1348" s="313" t="s">
        <v>75</v>
      </c>
      <c r="F1348" s="311" t="s">
        <v>5411</v>
      </c>
      <c r="G1348" s="311" t="s">
        <v>19925</v>
      </c>
      <c r="H1348" s="311" t="s">
        <v>19926</v>
      </c>
      <c r="I1348" s="311" t="s">
        <v>4883</v>
      </c>
      <c r="J1348" s="311" t="s">
        <v>5407</v>
      </c>
      <c r="K1348" s="300">
        <v>1347</v>
      </c>
    </row>
    <row r="1349" spans="1:11" ht="24" customHeight="1">
      <c r="A1349" s="519" t="s">
        <v>5856</v>
      </c>
      <c r="B1349" s="312" t="s">
        <v>1501</v>
      </c>
      <c r="C1349" s="312" t="s">
        <v>2679</v>
      </c>
      <c r="D1349" s="312" t="s">
        <v>1503</v>
      </c>
      <c r="E1349" s="313" t="s">
        <v>1704</v>
      </c>
      <c r="F1349" s="311" t="s">
        <v>4092</v>
      </c>
      <c r="G1349" s="311" t="s">
        <v>5449</v>
      </c>
      <c r="H1349" s="311" t="s">
        <v>5449</v>
      </c>
      <c r="I1349" s="311" t="s">
        <v>4883</v>
      </c>
      <c r="J1349" s="311" t="s">
        <v>5407</v>
      </c>
      <c r="K1349" s="300">
        <v>1348</v>
      </c>
    </row>
    <row r="1350" spans="1:11" ht="24" customHeight="1">
      <c r="A1350" s="519" t="s">
        <v>4065</v>
      </c>
      <c r="B1350" s="312" t="s">
        <v>1501</v>
      </c>
      <c r="C1350" s="312" t="s">
        <v>3123</v>
      </c>
      <c r="D1350" s="312" t="s">
        <v>1503</v>
      </c>
      <c r="E1350" s="313" t="s">
        <v>1507</v>
      </c>
      <c r="F1350" s="311" t="s">
        <v>4130</v>
      </c>
      <c r="G1350" s="311" t="s">
        <v>19927</v>
      </c>
      <c r="H1350" s="311" t="s">
        <v>19928</v>
      </c>
      <c r="I1350" s="311" t="s">
        <v>4883</v>
      </c>
      <c r="J1350" s="311" t="s">
        <v>5407</v>
      </c>
      <c r="K1350" s="300">
        <v>1349</v>
      </c>
    </row>
    <row r="1351" spans="1:11" ht="36" customHeight="1">
      <c r="A1351" s="519" t="s">
        <v>3183</v>
      </c>
      <c r="B1351" s="312" t="s">
        <v>1501</v>
      </c>
      <c r="C1351" s="312" t="s">
        <v>1654</v>
      </c>
      <c r="D1351" s="312" t="s">
        <v>1503</v>
      </c>
      <c r="E1351" s="313" t="s">
        <v>1512</v>
      </c>
      <c r="F1351" s="311" t="s">
        <v>5111</v>
      </c>
      <c r="G1351" s="311" t="s">
        <v>19929</v>
      </c>
      <c r="H1351" s="311" t="s">
        <v>19930</v>
      </c>
      <c r="I1351" s="311" t="s">
        <v>4883</v>
      </c>
      <c r="J1351" s="311" t="s">
        <v>5407</v>
      </c>
      <c r="K1351" s="300">
        <v>1350</v>
      </c>
    </row>
    <row r="1352" spans="1:11" ht="24" customHeight="1">
      <c r="A1352" s="519" t="s">
        <v>3627</v>
      </c>
      <c r="B1352" s="312" t="s">
        <v>1501</v>
      </c>
      <c r="C1352" s="312" t="s">
        <v>2222</v>
      </c>
      <c r="D1352" s="312" t="s">
        <v>1503</v>
      </c>
      <c r="E1352" s="313" t="s">
        <v>1512</v>
      </c>
      <c r="F1352" s="311" t="s">
        <v>4130</v>
      </c>
      <c r="G1352" s="311" t="s">
        <v>19931</v>
      </c>
      <c r="H1352" s="311" t="s">
        <v>19932</v>
      </c>
      <c r="I1352" s="311" t="s">
        <v>4883</v>
      </c>
      <c r="J1352" s="311" t="s">
        <v>5407</v>
      </c>
      <c r="K1352" s="300">
        <v>1351</v>
      </c>
    </row>
    <row r="1353" spans="1:11" ht="24" customHeight="1">
      <c r="A1353" s="519" t="s">
        <v>3426</v>
      </c>
      <c r="B1353" s="312" t="s">
        <v>1501</v>
      </c>
      <c r="C1353" s="312" t="s">
        <v>1947</v>
      </c>
      <c r="D1353" s="312" t="s">
        <v>1503</v>
      </c>
      <c r="E1353" s="313" t="s">
        <v>1507</v>
      </c>
      <c r="F1353" s="311" t="s">
        <v>4106</v>
      </c>
      <c r="G1353" s="311" t="s">
        <v>19933</v>
      </c>
      <c r="H1353" s="311" t="s">
        <v>19934</v>
      </c>
      <c r="I1353" s="311" t="s">
        <v>4883</v>
      </c>
      <c r="J1353" s="311" t="s">
        <v>5407</v>
      </c>
      <c r="K1353" s="300">
        <v>1352</v>
      </c>
    </row>
    <row r="1354" spans="1:11" ht="36" customHeight="1">
      <c r="A1354" s="519" t="s">
        <v>3160</v>
      </c>
      <c r="B1354" s="312" t="s">
        <v>1501</v>
      </c>
      <c r="C1354" s="312" t="s">
        <v>1550</v>
      </c>
      <c r="D1354" s="312" t="s">
        <v>1503</v>
      </c>
      <c r="E1354" s="313" t="s">
        <v>1512</v>
      </c>
      <c r="F1354" s="311" t="s">
        <v>5144</v>
      </c>
      <c r="G1354" s="311" t="s">
        <v>11334</v>
      </c>
      <c r="H1354" s="311" t="s">
        <v>19935</v>
      </c>
      <c r="I1354" s="311" t="s">
        <v>4883</v>
      </c>
      <c r="J1354" s="311" t="s">
        <v>5407</v>
      </c>
      <c r="K1354" s="300">
        <v>1353</v>
      </c>
    </row>
    <row r="1355" spans="1:11" ht="24" customHeight="1">
      <c r="A1355" s="519" t="s">
        <v>3238</v>
      </c>
      <c r="B1355" s="312" t="s">
        <v>1501</v>
      </c>
      <c r="C1355" s="312" t="s">
        <v>1700</v>
      </c>
      <c r="D1355" s="312" t="s">
        <v>1503</v>
      </c>
      <c r="E1355" s="313" t="s">
        <v>80</v>
      </c>
      <c r="F1355" s="311" t="s">
        <v>5229</v>
      </c>
      <c r="G1355" s="311" t="s">
        <v>10348</v>
      </c>
      <c r="H1355" s="311" t="s">
        <v>19936</v>
      </c>
      <c r="I1355" s="311" t="s">
        <v>4883</v>
      </c>
      <c r="J1355" s="311" t="s">
        <v>5407</v>
      </c>
      <c r="K1355" s="300">
        <v>1354</v>
      </c>
    </row>
    <row r="1356" spans="1:11" ht="24" customHeight="1">
      <c r="A1356" s="314">
        <v>96624</v>
      </c>
      <c r="B1356" s="312" t="s">
        <v>367</v>
      </c>
      <c r="C1356" s="312" t="s">
        <v>2373</v>
      </c>
      <c r="D1356" s="312" t="s">
        <v>1560</v>
      </c>
      <c r="E1356" s="313" t="s">
        <v>75</v>
      </c>
      <c r="F1356" s="311" t="s">
        <v>5384</v>
      </c>
      <c r="G1356" s="311" t="s">
        <v>18781</v>
      </c>
      <c r="H1356" s="311" t="s">
        <v>21016</v>
      </c>
      <c r="I1356" s="311" t="s">
        <v>4883</v>
      </c>
      <c r="J1356" s="311" t="s">
        <v>5407</v>
      </c>
      <c r="K1356" s="300">
        <v>1355</v>
      </c>
    </row>
    <row r="1357" spans="1:11" ht="84" customHeight="1">
      <c r="A1357" s="314">
        <v>89402</v>
      </c>
      <c r="B1357" s="312" t="s">
        <v>367</v>
      </c>
      <c r="C1357" s="312" t="s">
        <v>3105</v>
      </c>
      <c r="D1357" s="312" t="s">
        <v>1521</v>
      </c>
      <c r="E1357" s="313" t="s">
        <v>1616</v>
      </c>
      <c r="F1357" s="311" t="s">
        <v>5429</v>
      </c>
      <c r="G1357" s="311" t="s">
        <v>11939</v>
      </c>
      <c r="H1357" s="311" t="s">
        <v>19937</v>
      </c>
      <c r="I1357" s="311" t="s">
        <v>4883</v>
      </c>
      <c r="J1357" s="311" t="s">
        <v>5423</v>
      </c>
      <c r="K1357" s="300">
        <v>1356</v>
      </c>
    </row>
    <row r="1358" spans="1:11" ht="84" customHeight="1">
      <c r="A1358" s="519" t="s">
        <v>3494</v>
      </c>
      <c r="B1358" s="312" t="s">
        <v>1501</v>
      </c>
      <c r="C1358" s="312" t="s">
        <v>2035</v>
      </c>
      <c r="D1358" s="312" t="s">
        <v>1503</v>
      </c>
      <c r="E1358" s="313" t="s">
        <v>1512</v>
      </c>
      <c r="F1358" s="311" t="s">
        <v>5431</v>
      </c>
      <c r="G1358" s="311" t="s">
        <v>10217</v>
      </c>
      <c r="H1358" s="311" t="s">
        <v>19938</v>
      </c>
      <c r="I1358" s="311" t="s">
        <v>4883</v>
      </c>
      <c r="J1358" s="311" t="s">
        <v>5423</v>
      </c>
      <c r="K1358" s="300">
        <v>1357</v>
      </c>
    </row>
    <row r="1359" spans="1:11" ht="84" customHeight="1">
      <c r="A1359" s="314">
        <v>89798</v>
      </c>
      <c r="B1359" s="312" t="s">
        <v>367</v>
      </c>
      <c r="C1359" s="312" t="s">
        <v>3095</v>
      </c>
      <c r="D1359" s="312" t="s">
        <v>1521</v>
      </c>
      <c r="E1359" s="313" t="s">
        <v>1616</v>
      </c>
      <c r="F1359" s="311" t="s">
        <v>5434</v>
      </c>
      <c r="G1359" s="311" t="s">
        <v>11984</v>
      </c>
      <c r="H1359" s="311" t="s">
        <v>19939</v>
      </c>
      <c r="I1359" s="311" t="s">
        <v>4883</v>
      </c>
      <c r="J1359" s="311" t="s">
        <v>5423</v>
      </c>
      <c r="K1359" s="300">
        <v>1358</v>
      </c>
    </row>
    <row r="1360" spans="1:11" ht="48" customHeight="1">
      <c r="A1360" s="314">
        <v>89529</v>
      </c>
      <c r="B1360" s="312" t="s">
        <v>367</v>
      </c>
      <c r="C1360" s="312" t="s">
        <v>2326</v>
      </c>
      <c r="D1360" s="312" t="s">
        <v>1521</v>
      </c>
      <c r="E1360" s="313" t="s">
        <v>1507</v>
      </c>
      <c r="F1360" s="311" t="s">
        <v>4666</v>
      </c>
      <c r="G1360" s="311" t="s">
        <v>12540</v>
      </c>
      <c r="H1360" s="311" t="s">
        <v>19940</v>
      </c>
      <c r="I1360" s="311" t="s">
        <v>4883</v>
      </c>
      <c r="J1360" s="311" t="s">
        <v>5423</v>
      </c>
      <c r="K1360" s="300">
        <v>1359</v>
      </c>
    </row>
    <row r="1361" spans="1:11" ht="36" customHeight="1">
      <c r="A1361" s="314">
        <v>96396</v>
      </c>
      <c r="B1361" s="312" t="s">
        <v>367</v>
      </c>
      <c r="C1361" s="312" t="s">
        <v>2094</v>
      </c>
      <c r="D1361" s="312" t="s">
        <v>1904</v>
      </c>
      <c r="E1361" s="313" t="s">
        <v>75</v>
      </c>
      <c r="F1361" s="311" t="s">
        <v>5369</v>
      </c>
      <c r="G1361" s="311" t="s">
        <v>21017</v>
      </c>
      <c r="H1361" s="311" t="s">
        <v>21018</v>
      </c>
      <c r="I1361" s="311" t="s">
        <v>4883</v>
      </c>
      <c r="J1361" s="311" t="s">
        <v>5423</v>
      </c>
      <c r="K1361" s="300">
        <v>1360</v>
      </c>
    </row>
    <row r="1362" spans="1:11" ht="36" customHeight="1">
      <c r="A1362" s="314">
        <v>101932</v>
      </c>
      <c r="B1362" s="312" t="s">
        <v>367</v>
      </c>
      <c r="C1362" s="312" t="s">
        <v>2437</v>
      </c>
      <c r="D1362" s="312" t="s">
        <v>1521</v>
      </c>
      <c r="E1362" s="313" t="s">
        <v>1507</v>
      </c>
      <c r="F1362" s="311" t="s">
        <v>4130</v>
      </c>
      <c r="G1362" s="311" t="s">
        <v>12356</v>
      </c>
      <c r="H1362" s="311" t="s">
        <v>19941</v>
      </c>
      <c r="I1362" s="311" t="s">
        <v>4883</v>
      </c>
      <c r="J1362" s="311" t="s">
        <v>5423</v>
      </c>
      <c r="K1362" s="300">
        <v>1361</v>
      </c>
    </row>
    <row r="1363" spans="1:11" ht="36" customHeight="1">
      <c r="A1363" s="314">
        <v>89984</v>
      </c>
      <c r="B1363" s="312" t="s">
        <v>367</v>
      </c>
      <c r="C1363" s="312" t="s">
        <v>2902</v>
      </c>
      <c r="D1363" s="312" t="s">
        <v>1521</v>
      </c>
      <c r="E1363" s="313" t="s">
        <v>1507</v>
      </c>
      <c r="F1363" s="311" t="s">
        <v>4331</v>
      </c>
      <c r="G1363" s="311" t="s">
        <v>14702</v>
      </c>
      <c r="H1363" s="311" t="s">
        <v>19942</v>
      </c>
      <c r="I1363" s="311" t="s">
        <v>4883</v>
      </c>
      <c r="J1363" s="311" t="s">
        <v>5423</v>
      </c>
      <c r="K1363" s="300">
        <v>1362</v>
      </c>
    </row>
    <row r="1364" spans="1:11" ht="60" customHeight="1">
      <c r="A1364" s="519" t="s">
        <v>5857</v>
      </c>
      <c r="B1364" s="312" t="s">
        <v>1501</v>
      </c>
      <c r="C1364" s="312" t="s">
        <v>2741</v>
      </c>
      <c r="D1364" s="312" t="s">
        <v>1503</v>
      </c>
      <c r="E1364" s="313" t="s">
        <v>1704</v>
      </c>
      <c r="F1364" s="311" t="s">
        <v>4092</v>
      </c>
      <c r="G1364" s="311" t="s">
        <v>5461</v>
      </c>
      <c r="H1364" s="311" t="s">
        <v>5461</v>
      </c>
      <c r="I1364" s="311" t="s">
        <v>4883</v>
      </c>
      <c r="J1364" s="311" t="s">
        <v>5423</v>
      </c>
      <c r="K1364" s="300">
        <v>1363</v>
      </c>
    </row>
    <row r="1365" spans="1:11" ht="24" customHeight="1">
      <c r="A1365" s="519" t="s">
        <v>5858</v>
      </c>
      <c r="B1365" s="312" t="s">
        <v>1501</v>
      </c>
      <c r="C1365" s="312" t="s">
        <v>2742</v>
      </c>
      <c r="D1365" s="312" t="s">
        <v>1503</v>
      </c>
      <c r="E1365" s="313" t="s">
        <v>1704</v>
      </c>
      <c r="F1365" s="311" t="s">
        <v>4092</v>
      </c>
      <c r="G1365" s="311" t="s">
        <v>5461</v>
      </c>
      <c r="H1365" s="311" t="s">
        <v>5461</v>
      </c>
      <c r="I1365" s="311" t="s">
        <v>4883</v>
      </c>
      <c r="J1365" s="311" t="s">
        <v>5423</v>
      </c>
      <c r="K1365" s="300">
        <v>1364</v>
      </c>
    </row>
    <row r="1366" spans="1:11" ht="36" customHeight="1">
      <c r="A1366" s="519" t="s">
        <v>5859</v>
      </c>
      <c r="B1366" s="312" t="s">
        <v>1501</v>
      </c>
      <c r="C1366" s="312" t="s">
        <v>2743</v>
      </c>
      <c r="D1366" s="312" t="s">
        <v>1503</v>
      </c>
      <c r="E1366" s="313" t="s">
        <v>1704</v>
      </c>
      <c r="F1366" s="311" t="s">
        <v>4092</v>
      </c>
      <c r="G1366" s="311" t="s">
        <v>5461</v>
      </c>
      <c r="H1366" s="311" t="s">
        <v>5461</v>
      </c>
      <c r="I1366" s="311" t="s">
        <v>4883</v>
      </c>
      <c r="J1366" s="311" t="s">
        <v>5423</v>
      </c>
      <c r="K1366" s="300">
        <v>1365</v>
      </c>
    </row>
    <row r="1367" spans="1:11" ht="24" customHeight="1">
      <c r="A1367" s="519" t="s">
        <v>5860</v>
      </c>
      <c r="B1367" s="312" t="s">
        <v>1501</v>
      </c>
      <c r="C1367" s="312" t="s">
        <v>2686</v>
      </c>
      <c r="D1367" s="312" t="s">
        <v>1503</v>
      </c>
      <c r="E1367" s="313" t="s">
        <v>1704</v>
      </c>
      <c r="F1367" s="311" t="s">
        <v>4092</v>
      </c>
      <c r="G1367" s="311" t="s">
        <v>5462</v>
      </c>
      <c r="H1367" s="311" t="s">
        <v>5462</v>
      </c>
      <c r="I1367" s="311" t="s">
        <v>4883</v>
      </c>
      <c r="J1367" s="311" t="s">
        <v>5423</v>
      </c>
      <c r="K1367" s="300">
        <v>1366</v>
      </c>
    </row>
    <row r="1368" spans="1:11" ht="36" customHeight="1">
      <c r="A1368" s="314">
        <v>99631</v>
      </c>
      <c r="B1368" s="312" t="s">
        <v>367</v>
      </c>
      <c r="C1368" s="312" t="s">
        <v>3129</v>
      </c>
      <c r="D1368" s="312" t="s">
        <v>1521</v>
      </c>
      <c r="E1368" s="313" t="s">
        <v>1507</v>
      </c>
      <c r="F1368" s="311" t="s">
        <v>4659</v>
      </c>
      <c r="G1368" s="311" t="s">
        <v>14775</v>
      </c>
      <c r="H1368" s="311" t="s">
        <v>19943</v>
      </c>
      <c r="I1368" s="311" t="s">
        <v>4883</v>
      </c>
      <c r="J1368" s="311" t="s">
        <v>5423</v>
      </c>
      <c r="K1368" s="300">
        <v>1367</v>
      </c>
    </row>
    <row r="1369" spans="1:11" ht="36" customHeight="1">
      <c r="A1369" s="519" t="s">
        <v>3239</v>
      </c>
      <c r="B1369" s="312" t="s">
        <v>1501</v>
      </c>
      <c r="C1369" s="312" t="s">
        <v>1701</v>
      </c>
      <c r="D1369" s="312" t="s">
        <v>1503</v>
      </c>
      <c r="E1369" s="313" t="s">
        <v>1507</v>
      </c>
      <c r="F1369" s="311" t="s">
        <v>4092</v>
      </c>
      <c r="G1369" s="311" t="s">
        <v>19944</v>
      </c>
      <c r="H1369" s="311" t="s">
        <v>19944</v>
      </c>
      <c r="I1369" s="311" t="s">
        <v>4883</v>
      </c>
      <c r="J1369" s="311" t="s">
        <v>5423</v>
      </c>
      <c r="K1369" s="300">
        <v>1368</v>
      </c>
    </row>
    <row r="1370" spans="1:11" ht="24" customHeight="1">
      <c r="A1370" s="314">
        <v>95601</v>
      </c>
      <c r="B1370" s="312" t="s">
        <v>367</v>
      </c>
      <c r="C1370" s="312" t="s">
        <v>1611</v>
      </c>
      <c r="D1370" s="312" t="s">
        <v>1560</v>
      </c>
      <c r="E1370" s="313" t="s">
        <v>1507</v>
      </c>
      <c r="F1370" s="311" t="s">
        <v>5049</v>
      </c>
      <c r="G1370" s="311" t="s">
        <v>9716</v>
      </c>
      <c r="H1370" s="311" t="s">
        <v>19945</v>
      </c>
      <c r="I1370" s="311" t="s">
        <v>4883</v>
      </c>
      <c r="J1370" s="311" t="s">
        <v>5423</v>
      </c>
      <c r="K1370" s="300">
        <v>1369</v>
      </c>
    </row>
    <row r="1371" spans="1:11" ht="24" customHeight="1">
      <c r="A1371" s="519" t="s">
        <v>3266</v>
      </c>
      <c r="B1371" s="312" t="s">
        <v>1501</v>
      </c>
      <c r="C1371" s="312" t="s">
        <v>1731</v>
      </c>
      <c r="D1371" s="312" t="s">
        <v>1503</v>
      </c>
      <c r="E1371" s="313" t="s">
        <v>1512</v>
      </c>
      <c r="F1371" s="311" t="s">
        <v>4377</v>
      </c>
      <c r="G1371" s="311" t="s">
        <v>19946</v>
      </c>
      <c r="H1371" s="311" t="s">
        <v>19947</v>
      </c>
      <c r="I1371" s="311" t="s">
        <v>4883</v>
      </c>
      <c r="J1371" s="311" t="s">
        <v>5423</v>
      </c>
      <c r="K1371" s="300">
        <v>1370</v>
      </c>
    </row>
    <row r="1372" spans="1:11" ht="48" customHeight="1">
      <c r="A1372" s="519" t="s">
        <v>3167</v>
      </c>
      <c r="B1372" s="312" t="s">
        <v>1501</v>
      </c>
      <c r="C1372" s="312" t="s">
        <v>1613</v>
      </c>
      <c r="D1372" s="312" t="s">
        <v>1503</v>
      </c>
      <c r="E1372" s="313" t="s">
        <v>1512</v>
      </c>
      <c r="F1372" s="311" t="s">
        <v>5446</v>
      </c>
      <c r="G1372" s="311" t="s">
        <v>4267</v>
      </c>
      <c r="H1372" s="311" t="s">
        <v>19948</v>
      </c>
      <c r="I1372" s="311" t="s">
        <v>4883</v>
      </c>
      <c r="J1372" s="311" t="s">
        <v>5423</v>
      </c>
      <c r="K1372" s="300">
        <v>1371</v>
      </c>
    </row>
    <row r="1373" spans="1:11" ht="48" customHeight="1">
      <c r="A1373" s="519" t="s">
        <v>5861</v>
      </c>
      <c r="B1373" s="312" t="s">
        <v>1501</v>
      </c>
      <c r="C1373" s="312" t="s">
        <v>2733</v>
      </c>
      <c r="D1373" s="312" t="s">
        <v>1503</v>
      </c>
      <c r="E1373" s="313" t="s">
        <v>1704</v>
      </c>
      <c r="F1373" s="311" t="s">
        <v>4092</v>
      </c>
      <c r="G1373" s="311" t="s">
        <v>5466</v>
      </c>
      <c r="H1373" s="311" t="s">
        <v>5466</v>
      </c>
      <c r="I1373" s="311" t="s">
        <v>4883</v>
      </c>
      <c r="J1373" s="311" t="s">
        <v>5423</v>
      </c>
      <c r="K1373" s="300">
        <v>1372</v>
      </c>
    </row>
    <row r="1374" spans="1:11" ht="24" customHeight="1">
      <c r="A1374" s="314">
        <v>100860</v>
      </c>
      <c r="B1374" s="312" t="s">
        <v>367</v>
      </c>
      <c r="C1374" s="312" t="s">
        <v>1764</v>
      </c>
      <c r="D1374" s="312" t="s">
        <v>1521</v>
      </c>
      <c r="E1374" s="313" t="s">
        <v>1507</v>
      </c>
      <c r="F1374" s="311" t="s">
        <v>4331</v>
      </c>
      <c r="G1374" s="311" t="s">
        <v>14551</v>
      </c>
      <c r="H1374" s="311" t="s">
        <v>19949</v>
      </c>
      <c r="I1374" s="311" t="s">
        <v>4883</v>
      </c>
      <c r="J1374" s="311" t="s">
        <v>5423</v>
      </c>
      <c r="K1374" s="300">
        <v>1373</v>
      </c>
    </row>
    <row r="1375" spans="1:11" ht="24" customHeight="1">
      <c r="A1375" s="314">
        <v>86935</v>
      </c>
      <c r="B1375" s="312" t="s">
        <v>367</v>
      </c>
      <c r="C1375" s="312" t="s">
        <v>1862</v>
      </c>
      <c r="D1375" s="312" t="s">
        <v>1521</v>
      </c>
      <c r="E1375" s="313" t="s">
        <v>1507</v>
      </c>
      <c r="F1375" s="311" t="s">
        <v>4130</v>
      </c>
      <c r="G1375" s="311" t="s">
        <v>14496</v>
      </c>
      <c r="H1375" s="311" t="s">
        <v>19950</v>
      </c>
      <c r="I1375" s="311" t="s">
        <v>4883</v>
      </c>
      <c r="J1375" s="311" t="s">
        <v>5423</v>
      </c>
      <c r="K1375" s="300">
        <v>1374</v>
      </c>
    </row>
    <row r="1376" spans="1:11" ht="24" customHeight="1">
      <c r="A1376" s="519" t="s">
        <v>3762</v>
      </c>
      <c r="B1376" s="312" t="s">
        <v>1501</v>
      </c>
      <c r="C1376" s="312" t="s">
        <v>2430</v>
      </c>
      <c r="D1376" s="312" t="s">
        <v>1503</v>
      </c>
      <c r="E1376" s="313" t="s">
        <v>1512</v>
      </c>
      <c r="F1376" s="311" t="s">
        <v>4092</v>
      </c>
      <c r="G1376" s="311" t="s">
        <v>19951</v>
      </c>
      <c r="H1376" s="311" t="s">
        <v>19951</v>
      </c>
      <c r="I1376" s="311" t="s">
        <v>4883</v>
      </c>
      <c r="J1376" s="311" t="s">
        <v>5423</v>
      </c>
      <c r="K1376" s="300">
        <v>1375</v>
      </c>
    </row>
    <row r="1377" spans="1:11" ht="36" customHeight="1">
      <c r="A1377" s="314">
        <v>97167</v>
      </c>
      <c r="B1377" s="312" t="s">
        <v>367</v>
      </c>
      <c r="C1377" s="312" t="s">
        <v>1621</v>
      </c>
      <c r="D1377" s="312" t="s">
        <v>1620</v>
      </c>
      <c r="E1377" s="313" t="s">
        <v>1616</v>
      </c>
      <c r="F1377" s="311" t="s">
        <v>4305</v>
      </c>
      <c r="G1377" s="311" t="s">
        <v>5990</v>
      </c>
      <c r="H1377" s="311" t="s">
        <v>19952</v>
      </c>
      <c r="I1377" s="311" t="s">
        <v>4883</v>
      </c>
      <c r="J1377" s="311" t="s">
        <v>5423</v>
      </c>
      <c r="K1377" s="300">
        <v>1376</v>
      </c>
    </row>
    <row r="1378" spans="1:11" ht="48" customHeight="1">
      <c r="A1378" s="314">
        <v>95946</v>
      </c>
      <c r="B1378" s="312" t="s">
        <v>367</v>
      </c>
      <c r="C1378" s="312" t="s">
        <v>1569</v>
      </c>
      <c r="D1378" s="312" t="s">
        <v>1560</v>
      </c>
      <c r="E1378" s="313" t="s">
        <v>1561</v>
      </c>
      <c r="F1378" s="311" t="s">
        <v>5443</v>
      </c>
      <c r="G1378" s="311" t="s">
        <v>5985</v>
      </c>
      <c r="H1378" s="311" t="s">
        <v>21019</v>
      </c>
      <c r="I1378" s="311" t="s">
        <v>4883</v>
      </c>
      <c r="J1378" s="311" t="s">
        <v>5423</v>
      </c>
      <c r="K1378" s="300">
        <v>1377</v>
      </c>
    </row>
    <row r="1379" spans="1:11" ht="24" customHeight="1">
      <c r="A1379" s="519" t="s">
        <v>3321</v>
      </c>
      <c r="B1379" s="312" t="s">
        <v>1501</v>
      </c>
      <c r="C1379" s="312" t="s">
        <v>1808</v>
      </c>
      <c r="D1379" s="312" t="s">
        <v>1503</v>
      </c>
      <c r="E1379" s="313" t="s">
        <v>1512</v>
      </c>
      <c r="F1379" s="311" t="s">
        <v>5282</v>
      </c>
      <c r="G1379" s="311" t="s">
        <v>12466</v>
      </c>
      <c r="H1379" s="311" t="s">
        <v>19953</v>
      </c>
      <c r="I1379" s="311" t="s">
        <v>4883</v>
      </c>
      <c r="J1379" s="311" t="s">
        <v>5423</v>
      </c>
      <c r="K1379" s="300">
        <v>1378</v>
      </c>
    </row>
    <row r="1380" spans="1:11" ht="24" customHeight="1">
      <c r="A1380" s="314">
        <v>2909152</v>
      </c>
      <c r="B1380" s="312" t="s">
        <v>1530</v>
      </c>
      <c r="C1380" s="312" t="s">
        <v>1534</v>
      </c>
      <c r="D1380" s="312" t="s">
        <v>382</v>
      </c>
      <c r="E1380" s="313" t="s">
        <v>1535</v>
      </c>
      <c r="F1380" s="311" t="s">
        <v>19954</v>
      </c>
      <c r="G1380" s="311" t="s">
        <v>19955</v>
      </c>
      <c r="H1380" s="311" t="s">
        <v>19956</v>
      </c>
      <c r="I1380" s="311" t="s">
        <v>4883</v>
      </c>
      <c r="J1380" s="311" t="s">
        <v>5423</v>
      </c>
      <c r="K1380" s="300">
        <v>1379</v>
      </c>
    </row>
    <row r="1381" spans="1:11" ht="36" customHeight="1">
      <c r="A1381" s="314">
        <v>103673</v>
      </c>
      <c r="B1381" s="312" t="s">
        <v>367</v>
      </c>
      <c r="C1381" s="312" t="s">
        <v>2366</v>
      </c>
      <c r="D1381" s="312" t="s">
        <v>1560</v>
      </c>
      <c r="E1381" s="313" t="s">
        <v>75</v>
      </c>
      <c r="F1381" s="311" t="s">
        <v>5442</v>
      </c>
      <c r="G1381" s="311" t="s">
        <v>10479</v>
      </c>
      <c r="H1381" s="311" t="s">
        <v>19957</v>
      </c>
      <c r="I1381" s="311" t="s">
        <v>4883</v>
      </c>
      <c r="J1381" s="311" t="s">
        <v>5423</v>
      </c>
      <c r="K1381" s="300">
        <v>1380</v>
      </c>
    </row>
    <row r="1382" spans="1:11" ht="36" customHeight="1">
      <c r="A1382" s="314">
        <v>98108</v>
      </c>
      <c r="B1382" s="312" t="s">
        <v>367</v>
      </c>
      <c r="C1382" s="312" t="s">
        <v>1712</v>
      </c>
      <c r="D1382" s="312" t="s">
        <v>1521</v>
      </c>
      <c r="E1382" s="313" t="s">
        <v>1507</v>
      </c>
      <c r="F1382" s="311" t="s">
        <v>4106</v>
      </c>
      <c r="G1382" s="311" t="s">
        <v>21020</v>
      </c>
      <c r="H1382" s="311" t="s">
        <v>21021</v>
      </c>
      <c r="I1382" s="311" t="s">
        <v>4883</v>
      </c>
      <c r="J1382" s="311" t="s">
        <v>5423</v>
      </c>
      <c r="K1382" s="300">
        <v>1381</v>
      </c>
    </row>
    <row r="1383" spans="1:11" ht="24" customHeight="1">
      <c r="A1383" s="519" t="s">
        <v>3149</v>
      </c>
      <c r="B1383" s="312" t="s">
        <v>1501</v>
      </c>
      <c r="C1383" s="312" t="s">
        <v>1518</v>
      </c>
      <c r="D1383" s="312" t="s">
        <v>1503</v>
      </c>
      <c r="E1383" s="313" t="s">
        <v>1512</v>
      </c>
      <c r="F1383" s="311" t="s">
        <v>5095</v>
      </c>
      <c r="G1383" s="311" t="s">
        <v>19958</v>
      </c>
      <c r="H1383" s="311" t="s">
        <v>19959</v>
      </c>
      <c r="I1383" s="311" t="s">
        <v>4883</v>
      </c>
      <c r="J1383" s="311" t="s">
        <v>5423</v>
      </c>
      <c r="K1383" s="300">
        <v>1382</v>
      </c>
    </row>
    <row r="1384" spans="1:11" ht="36" customHeight="1">
      <c r="A1384" s="314">
        <v>89569</v>
      </c>
      <c r="B1384" s="312" t="s">
        <v>367</v>
      </c>
      <c r="C1384" s="312" t="s">
        <v>2350</v>
      </c>
      <c r="D1384" s="312" t="s">
        <v>1521</v>
      </c>
      <c r="E1384" s="313" t="s">
        <v>1507</v>
      </c>
      <c r="F1384" s="311" t="s">
        <v>4483</v>
      </c>
      <c r="G1384" s="311" t="s">
        <v>12585</v>
      </c>
      <c r="H1384" s="311" t="s">
        <v>19960</v>
      </c>
      <c r="I1384" s="311" t="s">
        <v>4883</v>
      </c>
      <c r="J1384" s="311" t="s">
        <v>5423</v>
      </c>
      <c r="K1384" s="300">
        <v>1383</v>
      </c>
    </row>
    <row r="1385" spans="1:11" ht="36" customHeight="1">
      <c r="A1385" s="279">
        <v>39323</v>
      </c>
      <c r="B1385" s="277" t="s">
        <v>367</v>
      </c>
      <c r="C1385" s="277" t="s">
        <v>2468</v>
      </c>
      <c r="D1385" s="277" t="s">
        <v>1533</v>
      </c>
      <c r="E1385" s="278" t="s">
        <v>78</v>
      </c>
      <c r="F1385" s="276" t="s">
        <v>5452</v>
      </c>
      <c r="G1385" s="276" t="s">
        <v>12507</v>
      </c>
      <c r="H1385" s="276" t="s">
        <v>19961</v>
      </c>
      <c r="I1385" s="276" t="s">
        <v>4883</v>
      </c>
      <c r="J1385" s="276" t="s">
        <v>5423</v>
      </c>
      <c r="K1385" s="300">
        <v>1384</v>
      </c>
    </row>
    <row r="1386" spans="1:11" ht="24" customHeight="1">
      <c r="A1386" s="519" t="s">
        <v>3429</v>
      </c>
      <c r="B1386" s="312" t="s">
        <v>1501</v>
      </c>
      <c r="C1386" s="312" t="s">
        <v>1950</v>
      </c>
      <c r="D1386" s="312" t="s">
        <v>1503</v>
      </c>
      <c r="E1386" s="313" t="s">
        <v>1507</v>
      </c>
      <c r="F1386" s="311" t="s">
        <v>4106</v>
      </c>
      <c r="G1386" s="311" t="s">
        <v>19962</v>
      </c>
      <c r="H1386" s="311" t="s">
        <v>19963</v>
      </c>
      <c r="I1386" s="311" t="s">
        <v>4883</v>
      </c>
      <c r="J1386" s="311" t="s">
        <v>5423</v>
      </c>
      <c r="K1386" s="300">
        <v>1385</v>
      </c>
    </row>
    <row r="1387" spans="1:11" ht="84" customHeight="1">
      <c r="A1387" s="519" t="s">
        <v>4037</v>
      </c>
      <c r="B1387" s="312" t="s">
        <v>1501</v>
      </c>
      <c r="C1387" s="312" t="s">
        <v>3070</v>
      </c>
      <c r="D1387" s="312" t="s">
        <v>1503</v>
      </c>
      <c r="E1387" s="313" t="s">
        <v>1507</v>
      </c>
      <c r="F1387" s="311" t="s">
        <v>4106</v>
      </c>
      <c r="G1387" s="311" t="s">
        <v>19964</v>
      </c>
      <c r="H1387" s="311" t="s">
        <v>19965</v>
      </c>
      <c r="I1387" s="311" t="s">
        <v>4883</v>
      </c>
      <c r="J1387" s="311" t="s">
        <v>5423</v>
      </c>
      <c r="K1387" s="300">
        <v>1386</v>
      </c>
    </row>
    <row r="1388" spans="1:11" ht="24" customHeight="1">
      <c r="A1388" s="519" t="s">
        <v>3880</v>
      </c>
      <c r="B1388" s="312" t="s">
        <v>1501</v>
      </c>
      <c r="C1388" s="312" t="s">
        <v>2603</v>
      </c>
      <c r="D1388" s="312" t="s">
        <v>1503</v>
      </c>
      <c r="E1388" s="313" t="s">
        <v>1512</v>
      </c>
      <c r="F1388" s="311" t="s">
        <v>5453</v>
      </c>
      <c r="G1388" s="311" t="s">
        <v>17942</v>
      </c>
      <c r="H1388" s="311" t="s">
        <v>19966</v>
      </c>
      <c r="I1388" s="311" t="s">
        <v>4883</v>
      </c>
      <c r="J1388" s="311" t="s">
        <v>5441</v>
      </c>
      <c r="K1388" s="300">
        <v>1387</v>
      </c>
    </row>
    <row r="1389" spans="1:11" ht="132" customHeight="1">
      <c r="A1389" s="519" t="s">
        <v>5862</v>
      </c>
      <c r="B1389" s="312" t="s">
        <v>1501</v>
      </c>
      <c r="C1389" s="312" t="s">
        <v>2737</v>
      </c>
      <c r="D1389" s="312" t="s">
        <v>1503</v>
      </c>
      <c r="E1389" s="313" t="s">
        <v>1704</v>
      </c>
      <c r="F1389" s="311" t="s">
        <v>4092</v>
      </c>
      <c r="G1389" s="311" t="s">
        <v>5470</v>
      </c>
      <c r="H1389" s="311" t="s">
        <v>5470</v>
      </c>
      <c r="I1389" s="311" t="s">
        <v>4883</v>
      </c>
      <c r="J1389" s="311" t="s">
        <v>5441</v>
      </c>
      <c r="K1389" s="300">
        <v>1388</v>
      </c>
    </row>
    <row r="1390" spans="1:11" ht="24" customHeight="1">
      <c r="A1390" s="519" t="s">
        <v>3230</v>
      </c>
      <c r="B1390" s="312" t="s">
        <v>1501</v>
      </c>
      <c r="C1390" s="312" t="s">
        <v>1698</v>
      </c>
      <c r="D1390" s="312" t="s">
        <v>1503</v>
      </c>
      <c r="E1390" s="313" t="s">
        <v>80</v>
      </c>
      <c r="F1390" s="311" t="s">
        <v>5396</v>
      </c>
      <c r="G1390" s="311" t="s">
        <v>7029</v>
      </c>
      <c r="H1390" s="311" t="s">
        <v>19967</v>
      </c>
      <c r="I1390" s="311" t="s">
        <v>4883</v>
      </c>
      <c r="J1390" s="311" t="s">
        <v>5441</v>
      </c>
      <c r="K1390" s="300">
        <v>1389</v>
      </c>
    </row>
    <row r="1391" spans="1:11" ht="36" customHeight="1">
      <c r="A1391" s="519" t="s">
        <v>3226</v>
      </c>
      <c r="B1391" s="312" t="s">
        <v>1501</v>
      </c>
      <c r="C1391" s="312" t="s">
        <v>1697</v>
      </c>
      <c r="D1391" s="312" t="s">
        <v>1503</v>
      </c>
      <c r="E1391" s="313" t="s">
        <v>80</v>
      </c>
      <c r="F1391" s="311" t="s">
        <v>5396</v>
      </c>
      <c r="G1391" s="311" t="s">
        <v>7029</v>
      </c>
      <c r="H1391" s="311" t="s">
        <v>19967</v>
      </c>
      <c r="I1391" s="311" t="s">
        <v>4883</v>
      </c>
      <c r="J1391" s="311" t="s">
        <v>5441</v>
      </c>
      <c r="K1391" s="300">
        <v>1390</v>
      </c>
    </row>
    <row r="1392" spans="1:11" ht="24" customHeight="1">
      <c r="A1392" s="519" t="s">
        <v>3234</v>
      </c>
      <c r="B1392" s="312" t="s">
        <v>1501</v>
      </c>
      <c r="C1392" s="312" t="s">
        <v>1699</v>
      </c>
      <c r="D1392" s="312" t="s">
        <v>1503</v>
      </c>
      <c r="E1392" s="313" t="s">
        <v>80</v>
      </c>
      <c r="F1392" s="311" t="s">
        <v>5396</v>
      </c>
      <c r="G1392" s="311" t="s">
        <v>7029</v>
      </c>
      <c r="H1392" s="311" t="s">
        <v>19967</v>
      </c>
      <c r="I1392" s="311" t="s">
        <v>4883</v>
      </c>
      <c r="J1392" s="311" t="s">
        <v>5441</v>
      </c>
      <c r="K1392" s="300">
        <v>1391</v>
      </c>
    </row>
    <row r="1393" spans="1:11" ht="24" customHeight="1">
      <c r="A1393" s="519" t="s">
        <v>3714</v>
      </c>
      <c r="B1393" s="312" t="s">
        <v>1501</v>
      </c>
      <c r="C1393" s="312" t="s">
        <v>2343</v>
      </c>
      <c r="D1393" s="312" t="s">
        <v>1503</v>
      </c>
      <c r="E1393" s="313" t="s">
        <v>1504</v>
      </c>
      <c r="F1393" s="311" t="s">
        <v>5360</v>
      </c>
      <c r="G1393" s="311" t="s">
        <v>10244</v>
      </c>
      <c r="H1393" s="311" t="s">
        <v>19968</v>
      </c>
      <c r="I1393" s="311" t="s">
        <v>4883</v>
      </c>
      <c r="J1393" s="311" t="s">
        <v>5441</v>
      </c>
      <c r="K1393" s="300">
        <v>1392</v>
      </c>
    </row>
    <row r="1394" spans="1:11" ht="24" customHeight="1">
      <c r="A1394" s="519" t="s">
        <v>3644</v>
      </c>
      <c r="B1394" s="312" t="s">
        <v>1501</v>
      </c>
      <c r="C1394" s="312" t="s">
        <v>2239</v>
      </c>
      <c r="D1394" s="312" t="s">
        <v>1503</v>
      </c>
      <c r="E1394" s="313" t="s">
        <v>1507</v>
      </c>
      <c r="F1394" s="311" t="s">
        <v>4106</v>
      </c>
      <c r="G1394" s="311" t="s">
        <v>19969</v>
      </c>
      <c r="H1394" s="311" t="s">
        <v>19970</v>
      </c>
      <c r="I1394" s="311" t="s">
        <v>4883</v>
      </c>
      <c r="J1394" s="311" t="s">
        <v>5441</v>
      </c>
      <c r="K1394" s="300">
        <v>1393</v>
      </c>
    </row>
    <row r="1395" spans="1:11" ht="24" customHeight="1">
      <c r="A1395" s="519" t="s">
        <v>3642</v>
      </c>
      <c r="B1395" s="312" t="s">
        <v>1501</v>
      </c>
      <c r="C1395" s="312" t="s">
        <v>2237</v>
      </c>
      <c r="D1395" s="312" t="s">
        <v>1503</v>
      </c>
      <c r="E1395" s="313" t="s">
        <v>1507</v>
      </c>
      <c r="F1395" s="311" t="s">
        <v>4377</v>
      </c>
      <c r="G1395" s="311" t="s">
        <v>19971</v>
      </c>
      <c r="H1395" s="311" t="s">
        <v>19972</v>
      </c>
      <c r="I1395" s="311" t="s">
        <v>4883</v>
      </c>
      <c r="J1395" s="311" t="s">
        <v>5441</v>
      </c>
      <c r="K1395" s="300">
        <v>1394</v>
      </c>
    </row>
    <row r="1396" spans="1:11" ht="24" customHeight="1">
      <c r="A1396" s="519" t="s">
        <v>3523</v>
      </c>
      <c r="B1396" s="312" t="s">
        <v>1501</v>
      </c>
      <c r="C1396" s="312" t="s">
        <v>2122</v>
      </c>
      <c r="D1396" s="312" t="s">
        <v>1503</v>
      </c>
      <c r="E1396" s="313" t="s">
        <v>1504</v>
      </c>
      <c r="F1396" s="311" t="s">
        <v>5456</v>
      </c>
      <c r="G1396" s="311" t="s">
        <v>19973</v>
      </c>
      <c r="H1396" s="311" t="s">
        <v>19974</v>
      </c>
      <c r="I1396" s="311" t="s">
        <v>4883</v>
      </c>
      <c r="J1396" s="311" t="s">
        <v>5441</v>
      </c>
      <c r="K1396" s="300">
        <v>1395</v>
      </c>
    </row>
    <row r="1397" spans="1:11" ht="24" customHeight="1">
      <c r="A1397" s="519" t="s">
        <v>5863</v>
      </c>
      <c r="B1397" s="312" t="s">
        <v>1501</v>
      </c>
      <c r="C1397" s="312" t="s">
        <v>2700</v>
      </c>
      <c r="D1397" s="312" t="s">
        <v>1503</v>
      </c>
      <c r="E1397" s="313" t="s">
        <v>1704</v>
      </c>
      <c r="F1397" s="311" t="s">
        <v>4092</v>
      </c>
      <c r="G1397" s="311" t="s">
        <v>5474</v>
      </c>
      <c r="H1397" s="311" t="s">
        <v>5474</v>
      </c>
      <c r="I1397" s="311" t="s">
        <v>4883</v>
      </c>
      <c r="J1397" s="311" t="s">
        <v>5441</v>
      </c>
      <c r="K1397" s="300">
        <v>1396</v>
      </c>
    </row>
    <row r="1398" spans="1:11" ht="48" customHeight="1">
      <c r="A1398" s="314">
        <v>92510</v>
      </c>
      <c r="B1398" s="312" t="s">
        <v>367</v>
      </c>
      <c r="C1398" s="312" t="s">
        <v>2504</v>
      </c>
      <c r="D1398" s="312" t="s">
        <v>1560</v>
      </c>
      <c r="E1398" s="313" t="s">
        <v>78</v>
      </c>
      <c r="F1398" s="311" t="s">
        <v>5455</v>
      </c>
      <c r="G1398" s="311" t="s">
        <v>6516</v>
      </c>
      <c r="H1398" s="311" t="s">
        <v>19975</v>
      </c>
      <c r="I1398" s="311" t="s">
        <v>4883</v>
      </c>
      <c r="J1398" s="311" t="s">
        <v>5441</v>
      </c>
      <c r="K1398" s="300">
        <v>1397</v>
      </c>
    </row>
    <row r="1399" spans="1:11" ht="24" customHeight="1">
      <c r="A1399" s="519" t="s">
        <v>3869</v>
      </c>
      <c r="B1399" s="312" t="s">
        <v>1501</v>
      </c>
      <c r="C1399" s="312" t="s">
        <v>2577</v>
      </c>
      <c r="D1399" s="312" t="s">
        <v>1503</v>
      </c>
      <c r="E1399" s="313" t="s">
        <v>1512</v>
      </c>
      <c r="F1399" s="311" t="s">
        <v>4130</v>
      </c>
      <c r="G1399" s="311" t="s">
        <v>19976</v>
      </c>
      <c r="H1399" s="311" t="s">
        <v>19977</v>
      </c>
      <c r="I1399" s="311" t="s">
        <v>4883</v>
      </c>
      <c r="J1399" s="311" t="s">
        <v>5441</v>
      </c>
      <c r="K1399" s="300">
        <v>1398</v>
      </c>
    </row>
    <row r="1400" spans="1:11" ht="24" customHeight="1">
      <c r="A1400" s="519" t="s">
        <v>5864</v>
      </c>
      <c r="B1400" s="312" t="s">
        <v>1501</v>
      </c>
      <c r="C1400" s="312" t="s">
        <v>2673</v>
      </c>
      <c r="D1400" s="312" t="s">
        <v>1503</v>
      </c>
      <c r="E1400" s="313" t="s">
        <v>1704</v>
      </c>
      <c r="F1400" s="311" t="s">
        <v>4092</v>
      </c>
      <c r="G1400" s="311" t="s">
        <v>5477</v>
      </c>
      <c r="H1400" s="311" t="s">
        <v>5477</v>
      </c>
      <c r="I1400" s="311" t="s">
        <v>4883</v>
      </c>
      <c r="J1400" s="311" t="s">
        <v>5441</v>
      </c>
      <c r="K1400" s="300">
        <v>1399</v>
      </c>
    </row>
    <row r="1401" spans="1:11" ht="24" customHeight="1">
      <c r="A1401" s="519" t="s">
        <v>5865</v>
      </c>
      <c r="B1401" s="312" t="s">
        <v>1501</v>
      </c>
      <c r="C1401" s="312" t="s">
        <v>2674</v>
      </c>
      <c r="D1401" s="312" t="s">
        <v>1503</v>
      </c>
      <c r="E1401" s="313" t="s">
        <v>1704</v>
      </c>
      <c r="F1401" s="311" t="s">
        <v>4092</v>
      </c>
      <c r="G1401" s="311" t="s">
        <v>5477</v>
      </c>
      <c r="H1401" s="311" t="s">
        <v>5477</v>
      </c>
      <c r="I1401" s="311" t="s">
        <v>4883</v>
      </c>
      <c r="J1401" s="311" t="s">
        <v>5441</v>
      </c>
      <c r="K1401" s="300">
        <v>1400</v>
      </c>
    </row>
    <row r="1402" spans="1:11" ht="24" customHeight="1">
      <c r="A1402" s="520" t="s">
        <v>3778</v>
      </c>
      <c r="B1402" s="277" t="s">
        <v>1501</v>
      </c>
      <c r="C1402" s="277" t="s">
        <v>2467</v>
      </c>
      <c r="D1402" s="277" t="s">
        <v>1643</v>
      </c>
      <c r="E1402" s="278" t="s">
        <v>1507</v>
      </c>
      <c r="F1402" s="276" t="s">
        <v>5463</v>
      </c>
      <c r="G1402" s="276" t="s">
        <v>5251</v>
      </c>
      <c r="H1402" s="276" t="s">
        <v>19978</v>
      </c>
      <c r="I1402" s="276" t="s">
        <v>4883</v>
      </c>
      <c r="J1402" s="276" t="s">
        <v>5441</v>
      </c>
      <c r="K1402" s="300">
        <v>1401</v>
      </c>
    </row>
    <row r="1403" spans="1:11" ht="36" customHeight="1">
      <c r="A1403" s="519" t="s">
        <v>3367</v>
      </c>
      <c r="B1403" s="312" t="s">
        <v>1501</v>
      </c>
      <c r="C1403" s="312" t="s">
        <v>1880</v>
      </c>
      <c r="D1403" s="312" t="s">
        <v>1503</v>
      </c>
      <c r="E1403" s="313" t="s">
        <v>1512</v>
      </c>
      <c r="F1403" s="311" t="s">
        <v>4377</v>
      </c>
      <c r="G1403" s="311" t="s">
        <v>19979</v>
      </c>
      <c r="H1403" s="311" t="s">
        <v>19980</v>
      </c>
      <c r="I1403" s="311" t="s">
        <v>4883</v>
      </c>
      <c r="J1403" s="311" t="s">
        <v>5441</v>
      </c>
      <c r="K1403" s="300">
        <v>1402</v>
      </c>
    </row>
    <row r="1404" spans="1:11" ht="24" customHeight="1">
      <c r="A1404" s="519" t="s">
        <v>3684</v>
      </c>
      <c r="B1404" s="312" t="s">
        <v>1501</v>
      </c>
      <c r="C1404" s="312" t="s">
        <v>2282</v>
      </c>
      <c r="D1404" s="312" t="s">
        <v>1503</v>
      </c>
      <c r="E1404" s="313" t="s">
        <v>1507</v>
      </c>
      <c r="F1404" s="311" t="s">
        <v>4092</v>
      </c>
      <c r="G1404" s="311" t="s">
        <v>19981</v>
      </c>
      <c r="H1404" s="311" t="s">
        <v>19981</v>
      </c>
      <c r="I1404" s="311" t="s">
        <v>4883</v>
      </c>
      <c r="J1404" s="311" t="s">
        <v>5441</v>
      </c>
      <c r="K1404" s="300">
        <v>1403</v>
      </c>
    </row>
    <row r="1405" spans="1:11" ht="24" customHeight="1">
      <c r="A1405" s="314">
        <v>89597</v>
      </c>
      <c r="B1405" s="312" t="s">
        <v>367</v>
      </c>
      <c r="C1405" s="312" t="s">
        <v>2461</v>
      </c>
      <c r="D1405" s="312" t="s">
        <v>1521</v>
      </c>
      <c r="E1405" s="313" t="s">
        <v>1507</v>
      </c>
      <c r="F1405" s="311" t="s">
        <v>4512</v>
      </c>
      <c r="G1405" s="311" t="s">
        <v>12622</v>
      </c>
      <c r="H1405" s="311" t="s">
        <v>19982</v>
      </c>
      <c r="I1405" s="311" t="s">
        <v>4883</v>
      </c>
      <c r="J1405" s="311" t="s">
        <v>5441</v>
      </c>
      <c r="K1405" s="300">
        <v>1404</v>
      </c>
    </row>
    <row r="1406" spans="1:11" ht="48" customHeight="1">
      <c r="A1406" s="519" t="s">
        <v>3907</v>
      </c>
      <c r="B1406" s="312" t="s">
        <v>1501</v>
      </c>
      <c r="C1406" s="312" t="s">
        <v>2641</v>
      </c>
      <c r="D1406" s="312" t="s">
        <v>1503</v>
      </c>
      <c r="E1406" s="313" t="s">
        <v>1512</v>
      </c>
      <c r="F1406" s="311" t="s">
        <v>4909</v>
      </c>
      <c r="G1406" s="311" t="s">
        <v>11334</v>
      </c>
      <c r="H1406" s="311" t="s">
        <v>19983</v>
      </c>
      <c r="I1406" s="311" t="s">
        <v>4883</v>
      </c>
      <c r="J1406" s="311" t="s">
        <v>5441</v>
      </c>
      <c r="K1406" s="300">
        <v>1405</v>
      </c>
    </row>
    <row r="1407" spans="1:11" ht="24" customHeight="1">
      <c r="A1407" s="519" t="s">
        <v>3908</v>
      </c>
      <c r="B1407" s="312" t="s">
        <v>1501</v>
      </c>
      <c r="C1407" s="312" t="s">
        <v>2641</v>
      </c>
      <c r="D1407" s="312" t="s">
        <v>1503</v>
      </c>
      <c r="E1407" s="313" t="s">
        <v>1512</v>
      </c>
      <c r="F1407" s="311" t="s">
        <v>4909</v>
      </c>
      <c r="G1407" s="311" t="s">
        <v>11334</v>
      </c>
      <c r="H1407" s="311" t="s">
        <v>19983</v>
      </c>
      <c r="I1407" s="311" t="s">
        <v>4883</v>
      </c>
      <c r="J1407" s="311" t="s">
        <v>5441</v>
      </c>
      <c r="K1407" s="300">
        <v>1406</v>
      </c>
    </row>
    <row r="1408" spans="1:11" ht="72" customHeight="1">
      <c r="A1408" s="314">
        <v>98680</v>
      </c>
      <c r="B1408" s="312" t="s">
        <v>367</v>
      </c>
      <c r="C1408" s="312" t="s">
        <v>2591</v>
      </c>
      <c r="D1408" s="312" t="s">
        <v>1832</v>
      </c>
      <c r="E1408" s="313" t="s">
        <v>78</v>
      </c>
      <c r="F1408" s="311" t="s">
        <v>4979</v>
      </c>
      <c r="G1408" s="311" t="s">
        <v>16189</v>
      </c>
      <c r="H1408" s="311" t="s">
        <v>19984</v>
      </c>
      <c r="I1408" s="311" t="s">
        <v>4883</v>
      </c>
      <c r="J1408" s="311" t="s">
        <v>5441</v>
      </c>
      <c r="K1408" s="300">
        <v>1407</v>
      </c>
    </row>
    <row r="1409" spans="1:11" ht="36" customHeight="1">
      <c r="A1409" s="314">
        <v>89830</v>
      </c>
      <c r="B1409" s="312" t="s">
        <v>367</v>
      </c>
      <c r="C1409" s="312" t="s">
        <v>2348</v>
      </c>
      <c r="D1409" s="312" t="s">
        <v>1521</v>
      </c>
      <c r="E1409" s="313" t="s">
        <v>1507</v>
      </c>
      <c r="F1409" s="311" t="s">
        <v>4452</v>
      </c>
      <c r="G1409" s="311" t="s">
        <v>12940</v>
      </c>
      <c r="H1409" s="311" t="s">
        <v>19985</v>
      </c>
      <c r="I1409" s="311" t="s">
        <v>4883</v>
      </c>
      <c r="J1409" s="311" t="s">
        <v>5441</v>
      </c>
      <c r="K1409" s="300">
        <v>1408</v>
      </c>
    </row>
    <row r="1410" spans="1:11" ht="24" customHeight="1">
      <c r="A1410" s="519" t="s">
        <v>3462</v>
      </c>
      <c r="B1410" s="312" t="s">
        <v>1501</v>
      </c>
      <c r="C1410" s="312" t="s">
        <v>1980</v>
      </c>
      <c r="D1410" s="312" t="s">
        <v>1503</v>
      </c>
      <c r="E1410" s="313" t="s">
        <v>1512</v>
      </c>
      <c r="F1410" s="311" t="s">
        <v>5450</v>
      </c>
      <c r="G1410" s="311" t="s">
        <v>10712</v>
      </c>
      <c r="H1410" s="311" t="s">
        <v>19986</v>
      </c>
      <c r="I1410" s="311" t="s">
        <v>4883</v>
      </c>
      <c r="J1410" s="311" t="s">
        <v>5441</v>
      </c>
      <c r="K1410" s="300">
        <v>1409</v>
      </c>
    </row>
    <row r="1411" spans="1:11" ht="24" customHeight="1">
      <c r="A1411" s="314">
        <v>3708</v>
      </c>
      <c r="B1411" s="312" t="s">
        <v>1645</v>
      </c>
      <c r="C1411" s="312" t="s">
        <v>1666</v>
      </c>
      <c r="D1411" s="312" t="s">
        <v>1667</v>
      </c>
      <c r="E1411" s="313" t="s">
        <v>1512</v>
      </c>
      <c r="F1411" s="311" t="s">
        <v>4377</v>
      </c>
      <c r="G1411" s="311" t="s">
        <v>19987</v>
      </c>
      <c r="H1411" s="311" t="s">
        <v>9459</v>
      </c>
      <c r="I1411" s="311" t="s">
        <v>4883</v>
      </c>
      <c r="J1411" s="311" t="s">
        <v>5441</v>
      </c>
      <c r="K1411" s="300">
        <v>1410</v>
      </c>
    </row>
    <row r="1412" spans="1:11" ht="60" customHeight="1">
      <c r="A1412" s="519" t="s">
        <v>3381</v>
      </c>
      <c r="B1412" s="312" t="s">
        <v>1501</v>
      </c>
      <c r="C1412" s="312" t="s">
        <v>1896</v>
      </c>
      <c r="D1412" s="312" t="s">
        <v>1503</v>
      </c>
      <c r="E1412" s="313" t="s">
        <v>78</v>
      </c>
      <c r="F1412" s="311" t="s">
        <v>5459</v>
      </c>
      <c r="G1412" s="311" t="s">
        <v>16060</v>
      </c>
      <c r="H1412" s="311" t="s">
        <v>19988</v>
      </c>
      <c r="I1412" s="311" t="s">
        <v>4883</v>
      </c>
      <c r="J1412" s="311" t="s">
        <v>5441</v>
      </c>
      <c r="K1412" s="300">
        <v>1411</v>
      </c>
    </row>
    <row r="1413" spans="1:11" ht="36" customHeight="1">
      <c r="A1413" s="519" t="s">
        <v>3852</v>
      </c>
      <c r="B1413" s="312" t="s">
        <v>1501</v>
      </c>
      <c r="C1413" s="312" t="s">
        <v>2562</v>
      </c>
      <c r="D1413" s="312" t="s">
        <v>1503</v>
      </c>
      <c r="E1413" s="313" t="s">
        <v>1512</v>
      </c>
      <c r="F1413" s="311" t="s">
        <v>4666</v>
      </c>
      <c r="G1413" s="311" t="s">
        <v>19989</v>
      </c>
      <c r="H1413" s="311" t="s">
        <v>19990</v>
      </c>
      <c r="I1413" s="311" t="s">
        <v>4883</v>
      </c>
      <c r="J1413" s="311" t="s">
        <v>5441</v>
      </c>
      <c r="K1413" s="300">
        <v>1412</v>
      </c>
    </row>
    <row r="1414" spans="1:11" ht="24" customHeight="1">
      <c r="A1414" s="519" t="s">
        <v>5866</v>
      </c>
      <c r="B1414" s="312" t="s">
        <v>1501</v>
      </c>
      <c r="C1414" s="312" t="s">
        <v>2671</v>
      </c>
      <c r="D1414" s="312" t="s">
        <v>1503</v>
      </c>
      <c r="E1414" s="313" t="s">
        <v>1704</v>
      </c>
      <c r="F1414" s="311" t="s">
        <v>4092</v>
      </c>
      <c r="G1414" s="311" t="s">
        <v>5479</v>
      </c>
      <c r="H1414" s="311" t="s">
        <v>5479</v>
      </c>
      <c r="I1414" s="311" t="s">
        <v>4883</v>
      </c>
      <c r="J1414" s="311" t="s">
        <v>5441</v>
      </c>
      <c r="K1414" s="300">
        <v>1413</v>
      </c>
    </row>
    <row r="1415" spans="1:11" ht="108" customHeight="1">
      <c r="A1415" s="520" t="s">
        <v>3177</v>
      </c>
      <c r="B1415" s="277" t="s">
        <v>1501</v>
      </c>
      <c r="C1415" s="277" t="s">
        <v>1642</v>
      </c>
      <c r="D1415" s="277" t="s">
        <v>1643</v>
      </c>
      <c r="E1415" s="278" t="s">
        <v>1507</v>
      </c>
      <c r="F1415" s="276" t="s">
        <v>4331</v>
      </c>
      <c r="G1415" s="276" t="s">
        <v>19991</v>
      </c>
      <c r="H1415" s="276" t="s">
        <v>19992</v>
      </c>
      <c r="I1415" s="276" t="s">
        <v>4883</v>
      </c>
      <c r="J1415" s="276" t="s">
        <v>5441</v>
      </c>
      <c r="K1415" s="300">
        <v>1414</v>
      </c>
    </row>
    <row r="1416" spans="1:11" ht="108" customHeight="1">
      <c r="A1416" s="519" t="s">
        <v>3428</v>
      </c>
      <c r="B1416" s="312" t="s">
        <v>1501</v>
      </c>
      <c r="C1416" s="312" t="s">
        <v>1949</v>
      </c>
      <c r="D1416" s="312" t="s">
        <v>1503</v>
      </c>
      <c r="E1416" s="313" t="s">
        <v>1507</v>
      </c>
      <c r="F1416" s="311" t="s">
        <v>4106</v>
      </c>
      <c r="G1416" s="311" t="s">
        <v>19993</v>
      </c>
      <c r="H1416" s="311" t="s">
        <v>19994</v>
      </c>
      <c r="I1416" s="311" t="s">
        <v>4883</v>
      </c>
      <c r="J1416" s="311" t="s">
        <v>5441</v>
      </c>
      <c r="K1416" s="300">
        <v>1415</v>
      </c>
    </row>
    <row r="1417" spans="1:11" ht="36" customHeight="1">
      <c r="A1417" s="519" t="s">
        <v>3698</v>
      </c>
      <c r="B1417" s="312" t="s">
        <v>1501</v>
      </c>
      <c r="C1417" s="312" t="s">
        <v>2305</v>
      </c>
      <c r="D1417" s="312" t="s">
        <v>1677</v>
      </c>
      <c r="E1417" s="313" t="s">
        <v>1507</v>
      </c>
      <c r="F1417" s="311" t="s">
        <v>4331</v>
      </c>
      <c r="G1417" s="311" t="s">
        <v>19995</v>
      </c>
      <c r="H1417" s="311" t="s">
        <v>19996</v>
      </c>
      <c r="I1417" s="311" t="s">
        <v>4883</v>
      </c>
      <c r="J1417" s="311" t="s">
        <v>5441</v>
      </c>
      <c r="K1417" s="300">
        <v>1416</v>
      </c>
    </row>
    <row r="1418" spans="1:11" ht="24" customHeight="1">
      <c r="A1418" s="314">
        <v>89357</v>
      </c>
      <c r="B1418" s="312" t="s">
        <v>367</v>
      </c>
      <c r="C1418" s="312" t="s">
        <v>3109</v>
      </c>
      <c r="D1418" s="312" t="s">
        <v>1521</v>
      </c>
      <c r="E1418" s="313" t="s">
        <v>1616</v>
      </c>
      <c r="F1418" s="311" t="s">
        <v>5468</v>
      </c>
      <c r="G1418" s="311" t="s">
        <v>7245</v>
      </c>
      <c r="H1418" s="311" t="s">
        <v>19997</v>
      </c>
      <c r="I1418" s="311" t="s">
        <v>4883</v>
      </c>
      <c r="J1418" s="311" t="s">
        <v>5441</v>
      </c>
      <c r="K1418" s="300">
        <v>1417</v>
      </c>
    </row>
    <row r="1419" spans="1:11" ht="36" customHeight="1">
      <c r="A1419" s="519" t="s">
        <v>3895</v>
      </c>
      <c r="B1419" s="312" t="s">
        <v>1501</v>
      </c>
      <c r="C1419" s="312" t="s">
        <v>2623</v>
      </c>
      <c r="D1419" s="312" t="s">
        <v>1503</v>
      </c>
      <c r="E1419" s="313" t="s">
        <v>1512</v>
      </c>
      <c r="F1419" s="311" t="s">
        <v>5111</v>
      </c>
      <c r="G1419" s="311" t="s">
        <v>19998</v>
      </c>
      <c r="H1419" s="311" t="s">
        <v>19999</v>
      </c>
      <c r="I1419" s="311" t="s">
        <v>4883</v>
      </c>
      <c r="J1419" s="311" t="s">
        <v>5441</v>
      </c>
      <c r="K1419" s="300">
        <v>1418</v>
      </c>
    </row>
    <row r="1420" spans="1:11" ht="36" customHeight="1">
      <c r="A1420" s="519" t="s">
        <v>3478</v>
      </c>
      <c r="B1420" s="312" t="s">
        <v>1501</v>
      </c>
      <c r="C1420" s="312" t="s">
        <v>2011</v>
      </c>
      <c r="D1420" s="312" t="s">
        <v>1503</v>
      </c>
      <c r="E1420" s="313" t="s">
        <v>1512</v>
      </c>
      <c r="F1420" s="311" t="s">
        <v>5095</v>
      </c>
      <c r="G1420" s="311" t="s">
        <v>20000</v>
      </c>
      <c r="H1420" s="311" t="s">
        <v>20001</v>
      </c>
      <c r="I1420" s="311" t="s">
        <v>4883</v>
      </c>
      <c r="J1420" s="311" t="s">
        <v>5441</v>
      </c>
      <c r="K1420" s="300">
        <v>1419</v>
      </c>
    </row>
    <row r="1421" spans="1:11" ht="24" customHeight="1">
      <c r="A1421" s="519" t="s">
        <v>3261</v>
      </c>
      <c r="B1421" s="312" t="s">
        <v>1501</v>
      </c>
      <c r="C1421" s="312" t="s">
        <v>1725</v>
      </c>
      <c r="D1421" s="312" t="s">
        <v>1503</v>
      </c>
      <c r="E1421" s="313" t="s">
        <v>1512</v>
      </c>
      <c r="F1421" s="311" t="s">
        <v>4106</v>
      </c>
      <c r="G1421" s="311" t="s">
        <v>20002</v>
      </c>
      <c r="H1421" s="311" t="s">
        <v>20003</v>
      </c>
      <c r="I1421" s="311" t="s">
        <v>4883</v>
      </c>
      <c r="J1421" s="311" t="s">
        <v>5441</v>
      </c>
      <c r="K1421" s="300">
        <v>1420</v>
      </c>
    </row>
    <row r="1422" spans="1:11" ht="60" customHeight="1">
      <c r="A1422" s="314">
        <v>202346</v>
      </c>
      <c r="B1422" s="312" t="s">
        <v>1508</v>
      </c>
      <c r="C1422" s="312" t="s">
        <v>20004</v>
      </c>
      <c r="D1422" s="312" t="s">
        <v>18573</v>
      </c>
      <c r="E1422" s="313" t="s">
        <v>1507</v>
      </c>
      <c r="F1422" s="311" t="s">
        <v>4130</v>
      </c>
      <c r="G1422" s="311" t="s">
        <v>20005</v>
      </c>
      <c r="H1422" s="311" t="s">
        <v>20006</v>
      </c>
      <c r="I1422" s="311" t="s">
        <v>4883</v>
      </c>
      <c r="J1422" s="311" t="s">
        <v>5441</v>
      </c>
      <c r="K1422" s="300">
        <v>1421</v>
      </c>
    </row>
    <row r="1423" spans="1:11" ht="48" customHeight="1">
      <c r="A1423" s="519" t="s">
        <v>3533</v>
      </c>
      <c r="B1423" s="312" t="s">
        <v>1501</v>
      </c>
      <c r="C1423" s="312" t="s">
        <v>2131</v>
      </c>
      <c r="D1423" s="312" t="s">
        <v>1503</v>
      </c>
      <c r="E1423" s="313" t="s">
        <v>1504</v>
      </c>
      <c r="F1423" s="311" t="s">
        <v>5282</v>
      </c>
      <c r="G1423" s="311" t="s">
        <v>10244</v>
      </c>
      <c r="H1423" s="311" t="s">
        <v>20007</v>
      </c>
      <c r="I1423" s="311" t="s">
        <v>4883</v>
      </c>
      <c r="J1423" s="311" t="s">
        <v>5460</v>
      </c>
      <c r="K1423" s="300">
        <v>1422</v>
      </c>
    </row>
    <row r="1424" spans="1:11" ht="24" customHeight="1">
      <c r="A1424" s="314">
        <v>98111</v>
      </c>
      <c r="B1424" s="312" t="s">
        <v>367</v>
      </c>
      <c r="C1424" s="312" t="s">
        <v>14672</v>
      </c>
      <c r="D1424" s="312" t="s">
        <v>1521</v>
      </c>
      <c r="E1424" s="313" t="s">
        <v>1507</v>
      </c>
      <c r="F1424" s="311" t="s">
        <v>4904</v>
      </c>
      <c r="G1424" s="311" t="s">
        <v>14673</v>
      </c>
      <c r="H1424" s="311" t="s">
        <v>20008</v>
      </c>
      <c r="I1424" s="311" t="s">
        <v>4883</v>
      </c>
      <c r="J1424" s="311" t="s">
        <v>5460</v>
      </c>
      <c r="K1424" s="300">
        <v>1423</v>
      </c>
    </row>
    <row r="1425" spans="1:11" ht="24" customHeight="1">
      <c r="A1425" s="519" t="s">
        <v>3989</v>
      </c>
      <c r="B1425" s="312" t="s">
        <v>1501</v>
      </c>
      <c r="C1425" s="312" t="s">
        <v>2993</v>
      </c>
      <c r="D1425" s="312" t="s">
        <v>1503</v>
      </c>
      <c r="E1425" s="313" t="s">
        <v>1512</v>
      </c>
      <c r="F1425" s="311" t="s">
        <v>4377</v>
      </c>
      <c r="G1425" s="311" t="s">
        <v>6106</v>
      </c>
      <c r="H1425" s="311" t="s">
        <v>20009</v>
      </c>
      <c r="I1425" s="311" t="s">
        <v>4883</v>
      </c>
      <c r="J1425" s="311" t="s">
        <v>5460</v>
      </c>
      <c r="K1425" s="300">
        <v>1424</v>
      </c>
    </row>
    <row r="1426" spans="1:11" ht="24" customHeight="1">
      <c r="A1426" s="314">
        <v>91872</v>
      </c>
      <c r="B1426" s="312" t="s">
        <v>367</v>
      </c>
      <c r="C1426" s="312" t="s">
        <v>2000</v>
      </c>
      <c r="D1426" s="312" t="s">
        <v>1677</v>
      </c>
      <c r="E1426" s="313" t="s">
        <v>1616</v>
      </c>
      <c r="F1426" s="311" t="s">
        <v>5405</v>
      </c>
      <c r="G1426" s="311" t="s">
        <v>10763</v>
      </c>
      <c r="H1426" s="311" t="s">
        <v>20010</v>
      </c>
      <c r="I1426" s="311" t="s">
        <v>4883</v>
      </c>
      <c r="J1426" s="311" t="s">
        <v>5460</v>
      </c>
      <c r="K1426" s="300">
        <v>1425</v>
      </c>
    </row>
    <row r="1427" spans="1:11" ht="24" customHeight="1">
      <c r="A1427" s="519" t="s">
        <v>5867</v>
      </c>
      <c r="B1427" s="312" t="s">
        <v>1501</v>
      </c>
      <c r="C1427" s="312" t="s">
        <v>2694</v>
      </c>
      <c r="D1427" s="312" t="s">
        <v>1503</v>
      </c>
      <c r="E1427" s="313" t="s">
        <v>1704</v>
      </c>
      <c r="F1427" s="311" t="s">
        <v>4092</v>
      </c>
      <c r="G1427" s="311" t="s">
        <v>5486</v>
      </c>
      <c r="H1427" s="311" t="s">
        <v>5486</v>
      </c>
      <c r="I1427" s="311" t="s">
        <v>4883</v>
      </c>
      <c r="J1427" s="311" t="s">
        <v>5460</v>
      </c>
      <c r="K1427" s="300">
        <v>1426</v>
      </c>
    </row>
    <row r="1428" spans="1:11" ht="60" customHeight="1">
      <c r="A1428" s="519" t="s">
        <v>5868</v>
      </c>
      <c r="B1428" s="312" t="s">
        <v>1501</v>
      </c>
      <c r="C1428" s="312" t="s">
        <v>2706</v>
      </c>
      <c r="D1428" s="312" t="s">
        <v>1503</v>
      </c>
      <c r="E1428" s="313" t="s">
        <v>1704</v>
      </c>
      <c r="F1428" s="311" t="s">
        <v>4092</v>
      </c>
      <c r="G1428" s="311" t="s">
        <v>5486</v>
      </c>
      <c r="H1428" s="311" t="s">
        <v>5486</v>
      </c>
      <c r="I1428" s="311" t="s">
        <v>4883</v>
      </c>
      <c r="J1428" s="311" t="s">
        <v>5460</v>
      </c>
      <c r="K1428" s="300">
        <v>1427</v>
      </c>
    </row>
    <row r="1429" spans="1:11" ht="36" customHeight="1">
      <c r="A1429" s="519" t="s">
        <v>5869</v>
      </c>
      <c r="B1429" s="312" t="s">
        <v>1501</v>
      </c>
      <c r="C1429" s="312" t="s">
        <v>2697</v>
      </c>
      <c r="D1429" s="312" t="s">
        <v>1503</v>
      </c>
      <c r="E1429" s="313" t="s">
        <v>1704</v>
      </c>
      <c r="F1429" s="311" t="s">
        <v>4092</v>
      </c>
      <c r="G1429" s="311" t="s">
        <v>5486</v>
      </c>
      <c r="H1429" s="311" t="s">
        <v>5486</v>
      </c>
      <c r="I1429" s="311" t="s">
        <v>4883</v>
      </c>
      <c r="J1429" s="311" t="s">
        <v>5460</v>
      </c>
      <c r="K1429" s="300">
        <v>1428</v>
      </c>
    </row>
    <row r="1430" spans="1:11" ht="60" customHeight="1">
      <c r="A1430" s="519" t="s">
        <v>5870</v>
      </c>
      <c r="B1430" s="312" t="s">
        <v>1501</v>
      </c>
      <c r="C1430" s="312" t="s">
        <v>2677</v>
      </c>
      <c r="D1430" s="312" t="s">
        <v>1503</v>
      </c>
      <c r="E1430" s="313" t="s">
        <v>1704</v>
      </c>
      <c r="F1430" s="311" t="s">
        <v>4092</v>
      </c>
      <c r="G1430" s="311" t="s">
        <v>5486</v>
      </c>
      <c r="H1430" s="311" t="s">
        <v>5486</v>
      </c>
      <c r="I1430" s="311" t="s">
        <v>4883</v>
      </c>
      <c r="J1430" s="311" t="s">
        <v>5460</v>
      </c>
      <c r="K1430" s="300">
        <v>1429</v>
      </c>
    </row>
    <row r="1431" spans="1:11" ht="36" customHeight="1">
      <c r="A1431" s="519" t="s">
        <v>5871</v>
      </c>
      <c r="B1431" s="312" t="s">
        <v>1501</v>
      </c>
      <c r="C1431" s="312" t="s">
        <v>2727</v>
      </c>
      <c r="D1431" s="312" t="s">
        <v>1503</v>
      </c>
      <c r="E1431" s="313" t="s">
        <v>1704</v>
      </c>
      <c r="F1431" s="311" t="s">
        <v>4092</v>
      </c>
      <c r="G1431" s="311" t="s">
        <v>5487</v>
      </c>
      <c r="H1431" s="311" t="s">
        <v>5487</v>
      </c>
      <c r="I1431" s="311" t="s">
        <v>4883</v>
      </c>
      <c r="J1431" s="311" t="s">
        <v>5460</v>
      </c>
      <c r="K1431" s="300">
        <v>1430</v>
      </c>
    </row>
    <row r="1432" spans="1:11" ht="36" customHeight="1">
      <c r="A1432" s="519" t="s">
        <v>3155</v>
      </c>
      <c r="B1432" s="312" t="s">
        <v>1501</v>
      </c>
      <c r="C1432" s="312" t="s">
        <v>1539</v>
      </c>
      <c r="D1432" s="312" t="s">
        <v>1503</v>
      </c>
      <c r="E1432" s="313" t="s">
        <v>1507</v>
      </c>
      <c r="F1432" s="311" t="s">
        <v>4494</v>
      </c>
      <c r="G1432" s="311" t="s">
        <v>20011</v>
      </c>
      <c r="H1432" s="311" t="s">
        <v>20012</v>
      </c>
      <c r="I1432" s="311" t="s">
        <v>4883</v>
      </c>
      <c r="J1432" s="311" t="s">
        <v>5460</v>
      </c>
      <c r="K1432" s="300">
        <v>1431</v>
      </c>
    </row>
    <row r="1433" spans="1:11" ht="36" customHeight="1">
      <c r="A1433" s="519" t="s">
        <v>4014</v>
      </c>
      <c r="B1433" s="312" t="s">
        <v>1501</v>
      </c>
      <c r="C1433" s="312" t="s">
        <v>3030</v>
      </c>
      <c r="D1433" s="312" t="s">
        <v>1503</v>
      </c>
      <c r="E1433" s="313" t="s">
        <v>1512</v>
      </c>
      <c r="F1433" s="311" t="s">
        <v>4092</v>
      </c>
      <c r="G1433" s="311" t="s">
        <v>20013</v>
      </c>
      <c r="H1433" s="311" t="s">
        <v>20013</v>
      </c>
      <c r="I1433" s="311" t="s">
        <v>4883</v>
      </c>
      <c r="J1433" s="311" t="s">
        <v>5460</v>
      </c>
      <c r="K1433" s="300">
        <v>1432</v>
      </c>
    </row>
    <row r="1434" spans="1:11" ht="24" customHeight="1">
      <c r="A1434" s="519" t="s">
        <v>3864</v>
      </c>
      <c r="B1434" s="312" t="s">
        <v>1501</v>
      </c>
      <c r="C1434" s="312" t="s">
        <v>2572</v>
      </c>
      <c r="D1434" s="312" t="s">
        <v>1503</v>
      </c>
      <c r="E1434" s="313" t="s">
        <v>1512</v>
      </c>
      <c r="F1434" s="311" t="s">
        <v>4452</v>
      </c>
      <c r="G1434" s="311" t="s">
        <v>20014</v>
      </c>
      <c r="H1434" s="311" t="s">
        <v>20015</v>
      </c>
      <c r="I1434" s="311" t="s">
        <v>4883</v>
      </c>
      <c r="J1434" s="311" t="s">
        <v>5460</v>
      </c>
      <c r="K1434" s="300">
        <v>1433</v>
      </c>
    </row>
    <row r="1435" spans="1:11" ht="24" customHeight="1">
      <c r="A1435" s="314">
        <v>95604</v>
      </c>
      <c r="B1435" s="312" t="s">
        <v>367</v>
      </c>
      <c r="C1435" s="312" t="s">
        <v>1610</v>
      </c>
      <c r="D1435" s="312" t="s">
        <v>1560</v>
      </c>
      <c r="E1435" s="313" t="s">
        <v>1507</v>
      </c>
      <c r="F1435" s="311" t="s">
        <v>4331</v>
      </c>
      <c r="G1435" s="311" t="s">
        <v>9718</v>
      </c>
      <c r="H1435" s="311" t="s">
        <v>20016</v>
      </c>
      <c r="I1435" s="311" t="s">
        <v>4883</v>
      </c>
      <c r="J1435" s="311" t="s">
        <v>5460</v>
      </c>
      <c r="K1435" s="300">
        <v>1434</v>
      </c>
    </row>
    <row r="1436" spans="1:11" ht="84" customHeight="1">
      <c r="A1436" s="519" t="s">
        <v>3987</v>
      </c>
      <c r="B1436" s="312" t="s">
        <v>1501</v>
      </c>
      <c r="C1436" s="312" t="s">
        <v>2992</v>
      </c>
      <c r="D1436" s="312" t="s">
        <v>1503</v>
      </c>
      <c r="E1436" s="313" t="s">
        <v>1512</v>
      </c>
      <c r="F1436" s="311" t="s">
        <v>4659</v>
      </c>
      <c r="G1436" s="311" t="s">
        <v>4369</v>
      </c>
      <c r="H1436" s="311" t="s">
        <v>20017</v>
      </c>
      <c r="I1436" s="311" t="s">
        <v>4883</v>
      </c>
      <c r="J1436" s="311" t="s">
        <v>5460</v>
      </c>
      <c r="K1436" s="300">
        <v>1435</v>
      </c>
    </row>
    <row r="1437" spans="1:11" ht="84" customHeight="1">
      <c r="A1437" s="519" t="s">
        <v>3495</v>
      </c>
      <c r="B1437" s="312" t="s">
        <v>1501</v>
      </c>
      <c r="C1437" s="312" t="s">
        <v>2036</v>
      </c>
      <c r="D1437" s="312" t="s">
        <v>1503</v>
      </c>
      <c r="E1437" s="313" t="s">
        <v>1512</v>
      </c>
      <c r="F1437" s="311" t="s">
        <v>5471</v>
      </c>
      <c r="G1437" s="311" t="s">
        <v>10729</v>
      </c>
      <c r="H1437" s="311" t="s">
        <v>20018</v>
      </c>
      <c r="I1437" s="311" t="s">
        <v>4883</v>
      </c>
      <c r="J1437" s="311" t="s">
        <v>5460</v>
      </c>
      <c r="K1437" s="300">
        <v>1436</v>
      </c>
    </row>
    <row r="1438" spans="1:11" ht="84" customHeight="1">
      <c r="A1438" s="314">
        <v>89707</v>
      </c>
      <c r="B1438" s="312" t="s">
        <v>367</v>
      </c>
      <c r="C1438" s="312" t="s">
        <v>1723</v>
      </c>
      <c r="D1438" s="312" t="s">
        <v>1521</v>
      </c>
      <c r="E1438" s="313" t="s">
        <v>1507</v>
      </c>
      <c r="F1438" s="311" t="s">
        <v>4966</v>
      </c>
      <c r="G1438" s="311" t="s">
        <v>7247</v>
      </c>
      <c r="H1438" s="311" t="s">
        <v>20019</v>
      </c>
      <c r="I1438" s="311" t="s">
        <v>4883</v>
      </c>
      <c r="J1438" s="311" t="s">
        <v>5460</v>
      </c>
      <c r="K1438" s="300">
        <v>1437</v>
      </c>
    </row>
    <row r="1439" spans="1:11" ht="24" customHeight="1">
      <c r="A1439" s="519" t="s">
        <v>3144</v>
      </c>
      <c r="B1439" s="312" t="s">
        <v>1501</v>
      </c>
      <c r="C1439" s="312" t="s">
        <v>1513</v>
      </c>
      <c r="D1439" s="312" t="s">
        <v>1503</v>
      </c>
      <c r="E1439" s="313" t="s">
        <v>1512</v>
      </c>
      <c r="F1439" s="311" t="s">
        <v>4106</v>
      </c>
      <c r="G1439" s="311" t="s">
        <v>20020</v>
      </c>
      <c r="H1439" s="311" t="s">
        <v>20021</v>
      </c>
      <c r="I1439" s="311" t="s">
        <v>4883</v>
      </c>
      <c r="J1439" s="311" t="s">
        <v>5460</v>
      </c>
      <c r="K1439" s="300">
        <v>1438</v>
      </c>
    </row>
    <row r="1440" spans="1:11" ht="24" customHeight="1">
      <c r="A1440" s="314">
        <v>100747</v>
      </c>
      <c r="B1440" s="312" t="s">
        <v>367</v>
      </c>
      <c r="C1440" s="312" t="s">
        <v>16090</v>
      </c>
      <c r="D1440" s="312" t="s">
        <v>1557</v>
      </c>
      <c r="E1440" s="313" t="s">
        <v>78</v>
      </c>
      <c r="F1440" s="311" t="s">
        <v>5189</v>
      </c>
      <c r="G1440" s="311" t="s">
        <v>16091</v>
      </c>
      <c r="H1440" s="311" t="s">
        <v>20022</v>
      </c>
      <c r="I1440" s="311" t="s">
        <v>4883</v>
      </c>
      <c r="J1440" s="311" t="s">
        <v>5460</v>
      </c>
      <c r="K1440" s="300">
        <v>1439</v>
      </c>
    </row>
    <row r="1441" spans="1:11" ht="24" customHeight="1">
      <c r="A1441" s="314">
        <v>102622</v>
      </c>
      <c r="B1441" s="312" t="s">
        <v>367</v>
      </c>
      <c r="C1441" s="312" t="s">
        <v>14389</v>
      </c>
      <c r="D1441" s="312" t="s">
        <v>1521</v>
      </c>
      <c r="E1441" s="313" t="s">
        <v>1507</v>
      </c>
      <c r="F1441" s="311" t="s">
        <v>4092</v>
      </c>
      <c r="G1441" s="311" t="s">
        <v>14390</v>
      </c>
      <c r="H1441" s="311" t="s">
        <v>14390</v>
      </c>
      <c r="I1441" s="311" t="s">
        <v>4883</v>
      </c>
      <c r="J1441" s="311" t="s">
        <v>5460</v>
      </c>
      <c r="K1441" s="300">
        <v>1440</v>
      </c>
    </row>
    <row r="1442" spans="1:11" ht="24" customHeight="1">
      <c r="A1442" s="519" t="s">
        <v>3717</v>
      </c>
      <c r="B1442" s="312" t="s">
        <v>1501</v>
      </c>
      <c r="C1442" s="312" t="s">
        <v>2345</v>
      </c>
      <c r="D1442" s="312" t="s">
        <v>1503</v>
      </c>
      <c r="E1442" s="313" t="s">
        <v>1504</v>
      </c>
      <c r="F1442" s="311" t="s">
        <v>5476</v>
      </c>
      <c r="G1442" s="311" t="s">
        <v>10244</v>
      </c>
      <c r="H1442" s="311" t="s">
        <v>20023</v>
      </c>
      <c r="I1442" s="311" t="s">
        <v>4883</v>
      </c>
      <c r="J1442" s="311" t="s">
        <v>5460</v>
      </c>
      <c r="K1442" s="300">
        <v>1441</v>
      </c>
    </row>
    <row r="1443" spans="1:11" ht="24" customHeight="1">
      <c r="A1443" s="519" t="s">
        <v>3881</v>
      </c>
      <c r="B1443" s="312" t="s">
        <v>1501</v>
      </c>
      <c r="C1443" s="312" t="s">
        <v>2603</v>
      </c>
      <c r="D1443" s="312" t="s">
        <v>1503</v>
      </c>
      <c r="E1443" s="313" t="s">
        <v>1512</v>
      </c>
      <c r="F1443" s="311" t="s">
        <v>5453</v>
      </c>
      <c r="G1443" s="311" t="s">
        <v>10348</v>
      </c>
      <c r="H1443" s="311" t="s">
        <v>20024</v>
      </c>
      <c r="I1443" s="311" t="s">
        <v>4883</v>
      </c>
      <c r="J1443" s="311" t="s">
        <v>5460</v>
      </c>
      <c r="K1443" s="300">
        <v>1442</v>
      </c>
    </row>
    <row r="1444" spans="1:11" ht="24" customHeight="1">
      <c r="A1444" s="519" t="s">
        <v>3558</v>
      </c>
      <c r="B1444" s="312" t="s">
        <v>1501</v>
      </c>
      <c r="C1444" s="312" t="s">
        <v>2155</v>
      </c>
      <c r="D1444" s="312" t="s">
        <v>1503</v>
      </c>
      <c r="E1444" s="313" t="s">
        <v>80</v>
      </c>
      <c r="F1444" s="311" t="s">
        <v>4778</v>
      </c>
      <c r="G1444" s="311" t="s">
        <v>17092</v>
      </c>
      <c r="H1444" s="311" t="s">
        <v>20025</v>
      </c>
      <c r="I1444" s="311" t="s">
        <v>4883</v>
      </c>
      <c r="J1444" s="311" t="s">
        <v>5460</v>
      </c>
      <c r="K1444" s="300">
        <v>1443</v>
      </c>
    </row>
    <row r="1445" spans="1:11" ht="60" customHeight="1">
      <c r="A1445" s="519" t="s">
        <v>3650</v>
      </c>
      <c r="B1445" s="312" t="s">
        <v>1501</v>
      </c>
      <c r="C1445" s="312" t="s">
        <v>2245</v>
      </c>
      <c r="D1445" s="312" t="s">
        <v>1503</v>
      </c>
      <c r="E1445" s="313" t="s">
        <v>1507</v>
      </c>
      <c r="F1445" s="311" t="s">
        <v>4130</v>
      </c>
      <c r="G1445" s="311" t="s">
        <v>20026</v>
      </c>
      <c r="H1445" s="311" t="s">
        <v>20027</v>
      </c>
      <c r="I1445" s="311" t="s">
        <v>4883</v>
      </c>
      <c r="J1445" s="311" t="s">
        <v>5460</v>
      </c>
      <c r="K1445" s="300">
        <v>1444</v>
      </c>
    </row>
    <row r="1446" spans="1:11" ht="72" customHeight="1">
      <c r="A1446" s="314">
        <v>99632</v>
      </c>
      <c r="B1446" s="312" t="s">
        <v>367</v>
      </c>
      <c r="C1446" s="312" t="s">
        <v>3130</v>
      </c>
      <c r="D1446" s="312" t="s">
        <v>1521</v>
      </c>
      <c r="E1446" s="313" t="s">
        <v>1507</v>
      </c>
      <c r="F1446" s="311" t="s">
        <v>4130</v>
      </c>
      <c r="G1446" s="311" t="s">
        <v>14776</v>
      </c>
      <c r="H1446" s="311" t="s">
        <v>20028</v>
      </c>
      <c r="I1446" s="311" t="s">
        <v>4883</v>
      </c>
      <c r="J1446" s="311" t="s">
        <v>5460</v>
      </c>
      <c r="K1446" s="300">
        <v>1445</v>
      </c>
    </row>
    <row r="1447" spans="1:11" ht="36" customHeight="1">
      <c r="A1447" s="519" t="s">
        <v>3893</v>
      </c>
      <c r="B1447" s="312" t="s">
        <v>1501</v>
      </c>
      <c r="C1447" s="312" t="s">
        <v>2617</v>
      </c>
      <c r="D1447" s="312" t="s">
        <v>1503</v>
      </c>
      <c r="E1447" s="313" t="s">
        <v>1512</v>
      </c>
      <c r="F1447" s="311" t="s">
        <v>5482</v>
      </c>
      <c r="G1447" s="311" t="s">
        <v>4218</v>
      </c>
      <c r="H1447" s="311" t="s">
        <v>20029</v>
      </c>
      <c r="I1447" s="311" t="s">
        <v>4883</v>
      </c>
      <c r="J1447" s="311" t="s">
        <v>5460</v>
      </c>
      <c r="K1447" s="300">
        <v>1446</v>
      </c>
    </row>
    <row r="1448" spans="1:11" ht="36" customHeight="1">
      <c r="A1448" s="519" t="s">
        <v>3786</v>
      </c>
      <c r="B1448" s="312" t="s">
        <v>1501</v>
      </c>
      <c r="C1448" s="312" t="s">
        <v>2477</v>
      </c>
      <c r="D1448" s="312" t="s">
        <v>1503</v>
      </c>
      <c r="E1448" s="313" t="s">
        <v>1512</v>
      </c>
      <c r="F1448" s="311" t="s">
        <v>4095</v>
      </c>
      <c r="G1448" s="311" t="s">
        <v>20030</v>
      </c>
      <c r="H1448" s="311" t="s">
        <v>20031</v>
      </c>
      <c r="I1448" s="311" t="s">
        <v>4883</v>
      </c>
      <c r="J1448" s="311" t="s">
        <v>5460</v>
      </c>
      <c r="K1448" s="300">
        <v>1447</v>
      </c>
    </row>
    <row r="1449" spans="1:11" ht="48" customHeight="1">
      <c r="A1449" s="279">
        <v>2501</v>
      </c>
      <c r="B1449" s="277" t="s">
        <v>367</v>
      </c>
      <c r="C1449" s="277" t="s">
        <v>1991</v>
      </c>
      <c r="D1449" s="277" t="s">
        <v>1533</v>
      </c>
      <c r="E1449" s="278" t="s">
        <v>1616</v>
      </c>
      <c r="F1449" s="276" t="s">
        <v>4495</v>
      </c>
      <c r="G1449" s="276" t="s">
        <v>4887</v>
      </c>
      <c r="H1449" s="276" t="s">
        <v>20032</v>
      </c>
      <c r="I1449" s="276" t="s">
        <v>4883</v>
      </c>
      <c r="J1449" s="276" t="s">
        <v>5460</v>
      </c>
      <c r="K1449" s="300">
        <v>1448</v>
      </c>
    </row>
    <row r="1450" spans="1:11" ht="24" customHeight="1">
      <c r="A1450" s="314">
        <v>2003844</v>
      </c>
      <c r="B1450" s="312" t="s">
        <v>1530</v>
      </c>
      <c r="C1450" s="312" t="s">
        <v>2374</v>
      </c>
      <c r="D1450" s="312" t="s">
        <v>382</v>
      </c>
      <c r="E1450" s="313" t="s">
        <v>75</v>
      </c>
      <c r="F1450" s="311" t="s">
        <v>5413</v>
      </c>
      <c r="G1450" s="311" t="s">
        <v>20033</v>
      </c>
      <c r="H1450" s="311" t="s">
        <v>20034</v>
      </c>
      <c r="I1450" s="311" t="s">
        <v>4883</v>
      </c>
      <c r="J1450" s="311" t="s">
        <v>5460</v>
      </c>
      <c r="K1450" s="300">
        <v>1449</v>
      </c>
    </row>
    <row r="1451" spans="1:11" ht="24" customHeight="1">
      <c r="A1451" s="519" t="s">
        <v>3761</v>
      </c>
      <c r="B1451" s="312" t="s">
        <v>1501</v>
      </c>
      <c r="C1451" s="312" t="s">
        <v>2429</v>
      </c>
      <c r="D1451" s="312" t="s">
        <v>1503</v>
      </c>
      <c r="E1451" s="313" t="s">
        <v>1512</v>
      </c>
      <c r="F1451" s="311" t="s">
        <v>4092</v>
      </c>
      <c r="G1451" s="311" t="s">
        <v>20035</v>
      </c>
      <c r="H1451" s="311" t="s">
        <v>20035</v>
      </c>
      <c r="I1451" s="311" t="s">
        <v>4883</v>
      </c>
      <c r="J1451" s="311" t="s">
        <v>5460</v>
      </c>
      <c r="K1451" s="300">
        <v>1450</v>
      </c>
    </row>
    <row r="1452" spans="1:11" ht="48" customHeight="1">
      <c r="A1452" s="519" t="s">
        <v>3390</v>
      </c>
      <c r="B1452" s="312" t="s">
        <v>1501</v>
      </c>
      <c r="C1452" s="312" t="s">
        <v>1911</v>
      </c>
      <c r="D1452" s="312" t="s">
        <v>1503</v>
      </c>
      <c r="E1452" s="313" t="s">
        <v>1512</v>
      </c>
      <c r="F1452" s="311" t="s">
        <v>4106</v>
      </c>
      <c r="G1452" s="311" t="s">
        <v>20036</v>
      </c>
      <c r="H1452" s="311" t="s">
        <v>20037</v>
      </c>
      <c r="I1452" s="311" t="s">
        <v>4883</v>
      </c>
      <c r="J1452" s="311" t="s">
        <v>5460</v>
      </c>
      <c r="K1452" s="300">
        <v>1451</v>
      </c>
    </row>
    <row r="1453" spans="1:11" ht="48" customHeight="1">
      <c r="A1453" s="519" t="s">
        <v>3391</v>
      </c>
      <c r="B1453" s="312" t="s">
        <v>1501</v>
      </c>
      <c r="C1453" s="312" t="s">
        <v>1911</v>
      </c>
      <c r="D1453" s="312" t="s">
        <v>1503</v>
      </c>
      <c r="E1453" s="313" t="s">
        <v>1512</v>
      </c>
      <c r="F1453" s="311" t="s">
        <v>4106</v>
      </c>
      <c r="G1453" s="311" t="s">
        <v>20036</v>
      </c>
      <c r="H1453" s="311" t="s">
        <v>20037</v>
      </c>
      <c r="I1453" s="311" t="s">
        <v>4883</v>
      </c>
      <c r="J1453" s="311" t="s">
        <v>5460</v>
      </c>
      <c r="K1453" s="300">
        <v>1452</v>
      </c>
    </row>
    <row r="1454" spans="1:11" ht="60" customHeight="1">
      <c r="A1454" s="314">
        <v>89985</v>
      </c>
      <c r="B1454" s="312" t="s">
        <v>367</v>
      </c>
      <c r="C1454" s="312" t="s">
        <v>2903</v>
      </c>
      <c r="D1454" s="312" t="s">
        <v>1521</v>
      </c>
      <c r="E1454" s="313" t="s">
        <v>1507</v>
      </c>
      <c r="F1454" s="311" t="s">
        <v>4659</v>
      </c>
      <c r="G1454" s="311" t="s">
        <v>14703</v>
      </c>
      <c r="H1454" s="311" t="s">
        <v>20038</v>
      </c>
      <c r="I1454" s="311" t="s">
        <v>4883</v>
      </c>
      <c r="J1454" s="311" t="s">
        <v>5460</v>
      </c>
      <c r="K1454" s="300">
        <v>1453</v>
      </c>
    </row>
    <row r="1455" spans="1:11" ht="48" customHeight="1">
      <c r="A1455" s="519" t="s">
        <v>5872</v>
      </c>
      <c r="B1455" s="312" t="s">
        <v>1501</v>
      </c>
      <c r="C1455" s="312" t="s">
        <v>2709</v>
      </c>
      <c r="D1455" s="312" t="s">
        <v>1503</v>
      </c>
      <c r="E1455" s="313" t="s">
        <v>1704</v>
      </c>
      <c r="F1455" s="311" t="s">
        <v>4092</v>
      </c>
      <c r="G1455" s="311" t="s">
        <v>5491</v>
      </c>
      <c r="H1455" s="311" t="s">
        <v>5491</v>
      </c>
      <c r="I1455" s="311" t="s">
        <v>4883</v>
      </c>
      <c r="J1455" s="311" t="s">
        <v>5460</v>
      </c>
      <c r="K1455" s="300">
        <v>1454</v>
      </c>
    </row>
    <row r="1456" spans="1:11" ht="48" customHeight="1">
      <c r="A1456" s="519" t="s">
        <v>3649</v>
      </c>
      <c r="B1456" s="312" t="s">
        <v>1501</v>
      </c>
      <c r="C1456" s="312" t="s">
        <v>2244</v>
      </c>
      <c r="D1456" s="312" t="s">
        <v>1503</v>
      </c>
      <c r="E1456" s="313" t="s">
        <v>1507</v>
      </c>
      <c r="F1456" s="311" t="s">
        <v>4377</v>
      </c>
      <c r="G1456" s="311" t="s">
        <v>20039</v>
      </c>
      <c r="H1456" s="311" t="s">
        <v>20040</v>
      </c>
      <c r="I1456" s="311" t="s">
        <v>4883</v>
      </c>
      <c r="J1456" s="311" t="s">
        <v>5460</v>
      </c>
      <c r="K1456" s="300">
        <v>1455</v>
      </c>
    </row>
    <row r="1457" spans="1:11" ht="24" customHeight="1">
      <c r="A1457" s="314">
        <v>97668</v>
      </c>
      <c r="B1457" s="312" t="s">
        <v>367</v>
      </c>
      <c r="C1457" s="312" t="s">
        <v>1989</v>
      </c>
      <c r="D1457" s="312" t="s">
        <v>1677</v>
      </c>
      <c r="E1457" s="313" t="s">
        <v>1616</v>
      </c>
      <c r="F1457" s="311" t="s">
        <v>4504</v>
      </c>
      <c r="G1457" s="311" t="s">
        <v>10792</v>
      </c>
      <c r="H1457" s="311" t="s">
        <v>20041</v>
      </c>
      <c r="I1457" s="311" t="s">
        <v>4883</v>
      </c>
      <c r="J1457" s="311" t="s">
        <v>5460</v>
      </c>
      <c r="K1457" s="300">
        <v>1456</v>
      </c>
    </row>
    <row r="1458" spans="1:11" ht="36" customHeight="1">
      <c r="A1458" s="519" t="s">
        <v>3963</v>
      </c>
      <c r="B1458" s="312" t="s">
        <v>1501</v>
      </c>
      <c r="C1458" s="312" t="s">
        <v>2956</v>
      </c>
      <c r="D1458" s="312" t="s">
        <v>1503</v>
      </c>
      <c r="E1458" s="313" t="s">
        <v>1504</v>
      </c>
      <c r="F1458" s="311" t="s">
        <v>4773</v>
      </c>
      <c r="G1458" s="311" t="s">
        <v>10244</v>
      </c>
      <c r="H1458" s="311" t="s">
        <v>20042</v>
      </c>
      <c r="I1458" s="311" t="s">
        <v>4883</v>
      </c>
      <c r="J1458" s="311" t="s">
        <v>5460</v>
      </c>
      <c r="K1458" s="300">
        <v>1457</v>
      </c>
    </row>
    <row r="1459" spans="1:11" ht="24" customHeight="1">
      <c r="A1459" s="314">
        <v>95644</v>
      </c>
      <c r="B1459" s="312" t="s">
        <v>367</v>
      </c>
      <c r="C1459" s="312" t="s">
        <v>2361</v>
      </c>
      <c r="D1459" s="312" t="s">
        <v>1521</v>
      </c>
      <c r="E1459" s="313" t="s">
        <v>1507</v>
      </c>
      <c r="F1459" s="311" t="s">
        <v>4095</v>
      </c>
      <c r="G1459" s="311" t="s">
        <v>14850</v>
      </c>
      <c r="H1459" s="311" t="s">
        <v>20043</v>
      </c>
      <c r="I1459" s="311" t="s">
        <v>4883</v>
      </c>
      <c r="J1459" s="311" t="s">
        <v>5460</v>
      </c>
      <c r="K1459" s="300">
        <v>1458</v>
      </c>
    </row>
    <row r="1460" spans="1:11" ht="24" customHeight="1">
      <c r="A1460" s="519" t="s">
        <v>3964</v>
      </c>
      <c r="B1460" s="312" t="s">
        <v>1501</v>
      </c>
      <c r="C1460" s="312" t="s">
        <v>2957</v>
      </c>
      <c r="D1460" s="312" t="s">
        <v>1503</v>
      </c>
      <c r="E1460" s="313" t="s">
        <v>1504</v>
      </c>
      <c r="F1460" s="311" t="s">
        <v>5418</v>
      </c>
      <c r="G1460" s="311" t="s">
        <v>20044</v>
      </c>
      <c r="H1460" s="311" t="s">
        <v>20045</v>
      </c>
      <c r="I1460" s="311" t="s">
        <v>4883</v>
      </c>
      <c r="J1460" s="311" t="s">
        <v>5460</v>
      </c>
      <c r="K1460" s="300">
        <v>1459</v>
      </c>
    </row>
    <row r="1461" spans="1:11" ht="36" customHeight="1">
      <c r="A1461" s="519" t="s">
        <v>5873</v>
      </c>
      <c r="B1461" s="312" t="s">
        <v>1501</v>
      </c>
      <c r="C1461" s="312" t="s">
        <v>2718</v>
      </c>
      <c r="D1461" s="312" t="s">
        <v>1503</v>
      </c>
      <c r="E1461" s="313" t="s">
        <v>1704</v>
      </c>
      <c r="F1461" s="311" t="s">
        <v>4092</v>
      </c>
      <c r="G1461" s="311" t="s">
        <v>5495</v>
      </c>
      <c r="H1461" s="311" t="s">
        <v>5495</v>
      </c>
      <c r="I1461" s="311" t="s">
        <v>4883</v>
      </c>
      <c r="J1461" s="311" t="s">
        <v>5460</v>
      </c>
      <c r="K1461" s="300">
        <v>1460</v>
      </c>
    </row>
    <row r="1462" spans="1:11" ht="48" customHeight="1">
      <c r="A1462" s="519" t="s">
        <v>5874</v>
      </c>
      <c r="B1462" s="312" t="s">
        <v>1501</v>
      </c>
      <c r="C1462" s="312" t="s">
        <v>2711</v>
      </c>
      <c r="D1462" s="312" t="s">
        <v>1503</v>
      </c>
      <c r="E1462" s="313" t="s">
        <v>1704</v>
      </c>
      <c r="F1462" s="311" t="s">
        <v>4092</v>
      </c>
      <c r="G1462" s="311" t="s">
        <v>5495</v>
      </c>
      <c r="H1462" s="311" t="s">
        <v>5495</v>
      </c>
      <c r="I1462" s="311" t="s">
        <v>4883</v>
      </c>
      <c r="J1462" s="311" t="s">
        <v>5460</v>
      </c>
      <c r="K1462" s="300">
        <v>1461</v>
      </c>
    </row>
    <row r="1463" spans="1:11" ht="24" customHeight="1">
      <c r="A1463" s="519" t="s">
        <v>5875</v>
      </c>
      <c r="B1463" s="312" t="s">
        <v>1501</v>
      </c>
      <c r="C1463" s="312" t="s">
        <v>2712</v>
      </c>
      <c r="D1463" s="312" t="s">
        <v>1503</v>
      </c>
      <c r="E1463" s="313" t="s">
        <v>1704</v>
      </c>
      <c r="F1463" s="311" t="s">
        <v>4092</v>
      </c>
      <c r="G1463" s="311" t="s">
        <v>5495</v>
      </c>
      <c r="H1463" s="311" t="s">
        <v>5495</v>
      </c>
      <c r="I1463" s="311" t="s">
        <v>4883</v>
      </c>
      <c r="J1463" s="311" t="s">
        <v>5460</v>
      </c>
      <c r="K1463" s="300">
        <v>1462</v>
      </c>
    </row>
    <row r="1464" spans="1:11" ht="36" customHeight="1">
      <c r="A1464" s="519" t="s">
        <v>3319</v>
      </c>
      <c r="B1464" s="312" t="s">
        <v>1501</v>
      </c>
      <c r="C1464" s="312" t="s">
        <v>1807</v>
      </c>
      <c r="D1464" s="312" t="s">
        <v>1503</v>
      </c>
      <c r="E1464" s="313" t="s">
        <v>1512</v>
      </c>
      <c r="F1464" s="311" t="s">
        <v>4922</v>
      </c>
      <c r="G1464" s="311" t="s">
        <v>12466</v>
      </c>
      <c r="H1464" s="311" t="s">
        <v>20046</v>
      </c>
      <c r="I1464" s="311" t="s">
        <v>4883</v>
      </c>
      <c r="J1464" s="311" t="s">
        <v>5478</v>
      </c>
      <c r="K1464" s="300">
        <v>1463</v>
      </c>
    </row>
    <row r="1465" spans="1:11" ht="24" customHeight="1">
      <c r="A1465" s="519" t="s">
        <v>3207</v>
      </c>
      <c r="B1465" s="312" t="s">
        <v>1501</v>
      </c>
      <c r="C1465" s="312" t="s">
        <v>1674</v>
      </c>
      <c r="D1465" s="312" t="s">
        <v>1503</v>
      </c>
      <c r="E1465" s="313" t="s">
        <v>80</v>
      </c>
      <c r="F1465" s="311" t="s">
        <v>4848</v>
      </c>
      <c r="G1465" s="311" t="s">
        <v>19914</v>
      </c>
      <c r="H1465" s="311" t="s">
        <v>20047</v>
      </c>
      <c r="I1465" s="311" t="s">
        <v>4883</v>
      </c>
      <c r="J1465" s="311" t="s">
        <v>5478</v>
      </c>
      <c r="K1465" s="300">
        <v>1464</v>
      </c>
    </row>
    <row r="1466" spans="1:11" ht="36" customHeight="1">
      <c r="A1466" s="519" t="s">
        <v>3168</v>
      </c>
      <c r="B1466" s="312" t="s">
        <v>1501</v>
      </c>
      <c r="C1466" s="312" t="s">
        <v>1618</v>
      </c>
      <c r="D1466" s="312" t="s">
        <v>1503</v>
      </c>
      <c r="E1466" s="313" t="s">
        <v>1507</v>
      </c>
      <c r="F1466" s="311" t="s">
        <v>5128</v>
      </c>
      <c r="G1466" s="311" t="s">
        <v>21022</v>
      </c>
      <c r="H1466" s="311" t="s">
        <v>21023</v>
      </c>
      <c r="I1466" s="311" t="s">
        <v>4883</v>
      </c>
      <c r="J1466" s="311" t="s">
        <v>5478</v>
      </c>
      <c r="K1466" s="300">
        <v>1465</v>
      </c>
    </row>
    <row r="1467" spans="1:11" ht="60" customHeight="1">
      <c r="A1467" s="314">
        <v>95780</v>
      </c>
      <c r="B1467" s="312" t="s">
        <v>367</v>
      </c>
      <c r="C1467" s="312" t="s">
        <v>1793</v>
      </c>
      <c r="D1467" s="312" t="s">
        <v>1677</v>
      </c>
      <c r="E1467" s="313" t="s">
        <v>1507</v>
      </c>
      <c r="F1467" s="311" t="s">
        <v>4815</v>
      </c>
      <c r="G1467" s="311" t="s">
        <v>10962</v>
      </c>
      <c r="H1467" s="311" t="s">
        <v>20048</v>
      </c>
      <c r="I1467" s="311" t="s">
        <v>4883</v>
      </c>
      <c r="J1467" s="311" t="s">
        <v>5478</v>
      </c>
      <c r="K1467" s="300">
        <v>1466</v>
      </c>
    </row>
    <row r="1468" spans="1:11" ht="24" customHeight="1">
      <c r="A1468" s="519" t="s">
        <v>4044</v>
      </c>
      <c r="B1468" s="312" t="s">
        <v>1501</v>
      </c>
      <c r="C1468" s="312" t="s">
        <v>3080</v>
      </c>
      <c r="D1468" s="312" t="s">
        <v>1503</v>
      </c>
      <c r="E1468" s="313" t="s">
        <v>1512</v>
      </c>
      <c r="F1468" s="311" t="s">
        <v>4092</v>
      </c>
      <c r="G1468" s="311" t="s">
        <v>20049</v>
      </c>
      <c r="H1468" s="311" t="s">
        <v>20049</v>
      </c>
      <c r="I1468" s="311" t="s">
        <v>4883</v>
      </c>
      <c r="J1468" s="311" t="s">
        <v>5478</v>
      </c>
      <c r="K1468" s="300">
        <v>1467</v>
      </c>
    </row>
    <row r="1469" spans="1:11" ht="48" customHeight="1">
      <c r="A1469" s="314">
        <v>101798</v>
      </c>
      <c r="B1469" s="312" t="s">
        <v>367</v>
      </c>
      <c r="C1469" s="312" t="s">
        <v>2971</v>
      </c>
      <c r="D1469" s="312" t="s">
        <v>2098</v>
      </c>
      <c r="E1469" s="313" t="s">
        <v>1507</v>
      </c>
      <c r="F1469" s="311" t="s">
        <v>4106</v>
      </c>
      <c r="G1469" s="311" t="s">
        <v>11832</v>
      </c>
      <c r="H1469" s="311" t="s">
        <v>20050</v>
      </c>
      <c r="I1469" s="311" t="s">
        <v>4883</v>
      </c>
      <c r="J1469" s="311" t="s">
        <v>5478</v>
      </c>
      <c r="K1469" s="300">
        <v>1468</v>
      </c>
    </row>
    <row r="1470" spans="1:11" ht="24" customHeight="1">
      <c r="A1470" s="314">
        <v>99824</v>
      </c>
      <c r="B1470" s="312" t="s">
        <v>367</v>
      </c>
      <c r="C1470" s="312" t="s">
        <v>2401</v>
      </c>
      <c r="D1470" s="312" t="s">
        <v>1503</v>
      </c>
      <c r="E1470" s="313" t="s">
        <v>78</v>
      </c>
      <c r="F1470" s="311" t="s">
        <v>5484</v>
      </c>
      <c r="G1470" s="311" t="s">
        <v>17166</v>
      </c>
      <c r="H1470" s="311" t="s">
        <v>20051</v>
      </c>
      <c r="I1470" s="311" t="s">
        <v>4883</v>
      </c>
      <c r="J1470" s="311" t="s">
        <v>5478</v>
      </c>
      <c r="K1470" s="300">
        <v>1469</v>
      </c>
    </row>
    <row r="1471" spans="1:11" ht="24" customHeight="1">
      <c r="A1471" s="279">
        <v>4011</v>
      </c>
      <c r="B1471" s="277" t="s">
        <v>367</v>
      </c>
      <c r="C1471" s="277" t="s">
        <v>2276</v>
      </c>
      <c r="D1471" s="277" t="s">
        <v>1533</v>
      </c>
      <c r="E1471" s="278" t="s">
        <v>78</v>
      </c>
      <c r="F1471" s="276" t="s">
        <v>5489</v>
      </c>
      <c r="G1471" s="276" t="s">
        <v>16385</v>
      </c>
      <c r="H1471" s="276" t="s">
        <v>20052</v>
      </c>
      <c r="I1471" s="276" t="s">
        <v>4883</v>
      </c>
      <c r="J1471" s="276" t="s">
        <v>5478</v>
      </c>
      <c r="K1471" s="300">
        <v>1470</v>
      </c>
    </row>
    <row r="1472" spans="1:11" ht="24" customHeight="1">
      <c r="A1472" s="519" t="s">
        <v>3231</v>
      </c>
      <c r="B1472" s="312" t="s">
        <v>1501</v>
      </c>
      <c r="C1472" s="312" t="s">
        <v>1698</v>
      </c>
      <c r="D1472" s="312" t="s">
        <v>1503</v>
      </c>
      <c r="E1472" s="313" t="s">
        <v>80</v>
      </c>
      <c r="F1472" s="311" t="s">
        <v>4504</v>
      </c>
      <c r="G1472" s="311" t="s">
        <v>5384</v>
      </c>
      <c r="H1472" s="311" t="s">
        <v>20053</v>
      </c>
      <c r="I1472" s="311" t="s">
        <v>4883</v>
      </c>
      <c r="J1472" s="311" t="s">
        <v>5478</v>
      </c>
      <c r="K1472" s="300">
        <v>1471</v>
      </c>
    </row>
    <row r="1473" spans="1:11" ht="24" customHeight="1">
      <c r="A1473" s="519" t="s">
        <v>3227</v>
      </c>
      <c r="B1473" s="312" t="s">
        <v>1501</v>
      </c>
      <c r="C1473" s="312" t="s">
        <v>1697</v>
      </c>
      <c r="D1473" s="312" t="s">
        <v>1503</v>
      </c>
      <c r="E1473" s="313" t="s">
        <v>80</v>
      </c>
      <c r="F1473" s="311" t="s">
        <v>4504</v>
      </c>
      <c r="G1473" s="311" t="s">
        <v>5384</v>
      </c>
      <c r="H1473" s="311" t="s">
        <v>20053</v>
      </c>
      <c r="I1473" s="311" t="s">
        <v>4883</v>
      </c>
      <c r="J1473" s="311" t="s">
        <v>5478</v>
      </c>
      <c r="K1473" s="300">
        <v>1472</v>
      </c>
    </row>
    <row r="1474" spans="1:11" ht="36" customHeight="1">
      <c r="A1474" s="519" t="s">
        <v>3235</v>
      </c>
      <c r="B1474" s="312" t="s">
        <v>1501</v>
      </c>
      <c r="C1474" s="312" t="s">
        <v>1699</v>
      </c>
      <c r="D1474" s="312" t="s">
        <v>1503</v>
      </c>
      <c r="E1474" s="313" t="s">
        <v>80</v>
      </c>
      <c r="F1474" s="311" t="s">
        <v>4504</v>
      </c>
      <c r="G1474" s="311" t="s">
        <v>5384</v>
      </c>
      <c r="H1474" s="311" t="s">
        <v>20053</v>
      </c>
      <c r="I1474" s="311" t="s">
        <v>4883</v>
      </c>
      <c r="J1474" s="311" t="s">
        <v>5478</v>
      </c>
      <c r="K1474" s="300">
        <v>1473</v>
      </c>
    </row>
    <row r="1475" spans="1:11" ht="48" customHeight="1">
      <c r="A1475" s="314">
        <v>100856</v>
      </c>
      <c r="B1475" s="312" t="s">
        <v>367</v>
      </c>
      <c r="C1475" s="312" t="s">
        <v>2466</v>
      </c>
      <c r="D1475" s="312" t="s">
        <v>1521</v>
      </c>
      <c r="E1475" s="313" t="s">
        <v>1507</v>
      </c>
      <c r="F1475" s="311" t="s">
        <v>4815</v>
      </c>
      <c r="G1475" s="311" t="s">
        <v>14545</v>
      </c>
      <c r="H1475" s="311" t="s">
        <v>20054</v>
      </c>
      <c r="I1475" s="311" t="s">
        <v>4883</v>
      </c>
      <c r="J1475" s="311" t="s">
        <v>5478</v>
      </c>
      <c r="K1475" s="300">
        <v>1474</v>
      </c>
    </row>
    <row r="1476" spans="1:11" ht="60" customHeight="1">
      <c r="A1476" s="519" t="s">
        <v>5876</v>
      </c>
      <c r="B1476" s="312" t="s">
        <v>1501</v>
      </c>
      <c r="C1476" s="312" t="s">
        <v>2661</v>
      </c>
      <c r="D1476" s="312" t="s">
        <v>1503</v>
      </c>
      <c r="E1476" s="313" t="s">
        <v>1704</v>
      </c>
      <c r="F1476" s="311" t="s">
        <v>4092</v>
      </c>
      <c r="G1476" s="311" t="s">
        <v>5500</v>
      </c>
      <c r="H1476" s="311" t="s">
        <v>5500</v>
      </c>
      <c r="I1476" s="311" t="s">
        <v>4883</v>
      </c>
      <c r="J1476" s="311" t="s">
        <v>5478</v>
      </c>
      <c r="K1476" s="300">
        <v>1475</v>
      </c>
    </row>
    <row r="1477" spans="1:11" ht="24" customHeight="1">
      <c r="A1477" s="519" t="s">
        <v>5877</v>
      </c>
      <c r="B1477" s="312" t="s">
        <v>1501</v>
      </c>
      <c r="C1477" s="312" t="s">
        <v>2669</v>
      </c>
      <c r="D1477" s="312" t="s">
        <v>1503</v>
      </c>
      <c r="E1477" s="313" t="s">
        <v>1704</v>
      </c>
      <c r="F1477" s="311" t="s">
        <v>4092</v>
      </c>
      <c r="G1477" s="311" t="s">
        <v>5500</v>
      </c>
      <c r="H1477" s="311" t="s">
        <v>5500</v>
      </c>
      <c r="I1477" s="311" t="s">
        <v>4883</v>
      </c>
      <c r="J1477" s="311" t="s">
        <v>5478</v>
      </c>
      <c r="K1477" s="300">
        <v>1476</v>
      </c>
    </row>
    <row r="1478" spans="1:11" ht="24" customHeight="1">
      <c r="A1478" s="519" t="s">
        <v>3916</v>
      </c>
      <c r="B1478" s="312" t="s">
        <v>1501</v>
      </c>
      <c r="C1478" s="312" t="s">
        <v>2874</v>
      </c>
      <c r="D1478" s="312" t="s">
        <v>1503</v>
      </c>
      <c r="E1478" s="313" t="s">
        <v>1512</v>
      </c>
      <c r="F1478" s="311" t="s">
        <v>4106</v>
      </c>
      <c r="G1478" s="311" t="s">
        <v>20055</v>
      </c>
      <c r="H1478" s="311" t="s">
        <v>20056</v>
      </c>
      <c r="I1478" s="311" t="s">
        <v>4883</v>
      </c>
      <c r="J1478" s="311" t="s">
        <v>5478</v>
      </c>
      <c r="K1478" s="300">
        <v>1477</v>
      </c>
    </row>
    <row r="1479" spans="1:11" ht="24" customHeight="1">
      <c r="A1479" s="519" t="s">
        <v>3262</v>
      </c>
      <c r="B1479" s="312" t="s">
        <v>1501</v>
      </c>
      <c r="C1479" s="312" t="s">
        <v>1725</v>
      </c>
      <c r="D1479" s="312" t="s">
        <v>1503</v>
      </c>
      <c r="E1479" s="313" t="s">
        <v>1512</v>
      </c>
      <c r="F1479" s="311" t="s">
        <v>4106</v>
      </c>
      <c r="G1479" s="311" t="s">
        <v>20055</v>
      </c>
      <c r="H1479" s="311" t="s">
        <v>20056</v>
      </c>
      <c r="I1479" s="311" t="s">
        <v>4883</v>
      </c>
      <c r="J1479" s="311" t="s">
        <v>5478</v>
      </c>
      <c r="K1479" s="300">
        <v>1478</v>
      </c>
    </row>
    <row r="1480" spans="1:11" ht="24" customHeight="1">
      <c r="A1480" s="519" t="s">
        <v>3917</v>
      </c>
      <c r="B1480" s="312" t="s">
        <v>1501</v>
      </c>
      <c r="C1480" s="312" t="s">
        <v>2874</v>
      </c>
      <c r="D1480" s="312" t="s">
        <v>1503</v>
      </c>
      <c r="E1480" s="313" t="s">
        <v>1512</v>
      </c>
      <c r="F1480" s="311" t="s">
        <v>4106</v>
      </c>
      <c r="G1480" s="311" t="s">
        <v>20055</v>
      </c>
      <c r="H1480" s="311" t="s">
        <v>20056</v>
      </c>
      <c r="I1480" s="311" t="s">
        <v>4883</v>
      </c>
      <c r="J1480" s="311" t="s">
        <v>5478</v>
      </c>
      <c r="K1480" s="300">
        <v>1479</v>
      </c>
    </row>
    <row r="1481" spans="1:11" ht="24" customHeight="1">
      <c r="A1481" s="519" t="s">
        <v>3245</v>
      </c>
      <c r="B1481" s="312" t="s">
        <v>1501</v>
      </c>
      <c r="C1481" s="312" t="s">
        <v>1706</v>
      </c>
      <c r="D1481" s="312" t="s">
        <v>1503</v>
      </c>
      <c r="E1481" s="313" t="s">
        <v>1512</v>
      </c>
      <c r="F1481" s="311" t="s">
        <v>4106</v>
      </c>
      <c r="G1481" s="311" t="s">
        <v>20055</v>
      </c>
      <c r="H1481" s="311" t="s">
        <v>20056</v>
      </c>
      <c r="I1481" s="311" t="s">
        <v>4883</v>
      </c>
      <c r="J1481" s="311" t="s">
        <v>5478</v>
      </c>
      <c r="K1481" s="300">
        <v>1480</v>
      </c>
    </row>
    <row r="1482" spans="1:11" ht="24" customHeight="1">
      <c r="A1482" s="519" t="s">
        <v>3993</v>
      </c>
      <c r="B1482" s="312" t="s">
        <v>1501</v>
      </c>
      <c r="C1482" s="312" t="s">
        <v>3013</v>
      </c>
      <c r="D1482" s="312" t="s">
        <v>1503</v>
      </c>
      <c r="E1482" s="313" t="s">
        <v>1512</v>
      </c>
      <c r="F1482" s="311" t="s">
        <v>4377</v>
      </c>
      <c r="G1482" s="311" t="s">
        <v>20057</v>
      </c>
      <c r="H1482" s="311" t="s">
        <v>20056</v>
      </c>
      <c r="I1482" s="311" t="s">
        <v>4883</v>
      </c>
      <c r="J1482" s="311" t="s">
        <v>5478</v>
      </c>
      <c r="K1482" s="300">
        <v>1481</v>
      </c>
    </row>
    <row r="1483" spans="1:11" ht="24" customHeight="1">
      <c r="A1483" s="519" t="s">
        <v>3648</v>
      </c>
      <c r="B1483" s="312" t="s">
        <v>1501</v>
      </c>
      <c r="C1483" s="312" t="s">
        <v>2243</v>
      </c>
      <c r="D1483" s="312" t="s">
        <v>1503</v>
      </c>
      <c r="E1483" s="313" t="s">
        <v>1507</v>
      </c>
      <c r="F1483" s="311" t="s">
        <v>4377</v>
      </c>
      <c r="G1483" s="311" t="s">
        <v>20058</v>
      </c>
      <c r="H1483" s="311" t="s">
        <v>20059</v>
      </c>
      <c r="I1483" s="311" t="s">
        <v>4883</v>
      </c>
      <c r="J1483" s="311" t="s">
        <v>5478</v>
      </c>
      <c r="K1483" s="300">
        <v>1482</v>
      </c>
    </row>
    <row r="1484" spans="1:11" ht="24" customHeight="1">
      <c r="A1484" s="314">
        <v>90734</v>
      </c>
      <c r="B1484" s="312" t="s">
        <v>367</v>
      </c>
      <c r="C1484" s="312" t="s">
        <v>1625</v>
      </c>
      <c r="D1484" s="312" t="s">
        <v>1620</v>
      </c>
      <c r="E1484" s="313" t="s">
        <v>1616</v>
      </c>
      <c r="F1484" s="311" t="s">
        <v>5485</v>
      </c>
      <c r="G1484" s="311" t="s">
        <v>6081</v>
      </c>
      <c r="H1484" s="311" t="s">
        <v>20060</v>
      </c>
      <c r="I1484" s="311" t="s">
        <v>4883</v>
      </c>
      <c r="J1484" s="311" t="s">
        <v>5478</v>
      </c>
      <c r="K1484" s="300">
        <v>1483</v>
      </c>
    </row>
    <row r="1485" spans="1:11" ht="36" customHeight="1">
      <c r="A1485" s="314">
        <v>89805</v>
      </c>
      <c r="B1485" s="312" t="s">
        <v>367</v>
      </c>
      <c r="C1485" s="312" t="s">
        <v>2325</v>
      </c>
      <c r="D1485" s="312" t="s">
        <v>1521</v>
      </c>
      <c r="E1485" s="313" t="s">
        <v>1507</v>
      </c>
      <c r="F1485" s="311" t="s">
        <v>4572</v>
      </c>
      <c r="G1485" s="311" t="s">
        <v>6104</v>
      </c>
      <c r="H1485" s="311" t="s">
        <v>20061</v>
      </c>
      <c r="I1485" s="311" t="s">
        <v>4883</v>
      </c>
      <c r="J1485" s="311" t="s">
        <v>5478</v>
      </c>
      <c r="K1485" s="300">
        <v>1484</v>
      </c>
    </row>
    <row r="1486" spans="1:11" ht="48" customHeight="1">
      <c r="A1486" s="519" t="s">
        <v>3376</v>
      </c>
      <c r="B1486" s="312" t="s">
        <v>1501</v>
      </c>
      <c r="C1486" s="312" t="s">
        <v>1887</v>
      </c>
      <c r="D1486" s="312" t="s">
        <v>1503</v>
      </c>
      <c r="E1486" s="313" t="s">
        <v>1507</v>
      </c>
      <c r="F1486" s="311" t="s">
        <v>5086</v>
      </c>
      <c r="G1486" s="311" t="s">
        <v>20062</v>
      </c>
      <c r="H1486" s="311" t="s">
        <v>20063</v>
      </c>
      <c r="I1486" s="311" t="s">
        <v>4883</v>
      </c>
      <c r="J1486" s="311" t="s">
        <v>5478</v>
      </c>
      <c r="K1486" s="300">
        <v>1485</v>
      </c>
    </row>
    <row r="1487" spans="1:11" ht="24" customHeight="1">
      <c r="A1487" s="314">
        <v>99623</v>
      </c>
      <c r="B1487" s="312" t="s">
        <v>367</v>
      </c>
      <c r="C1487" s="312" t="s">
        <v>3128</v>
      </c>
      <c r="D1487" s="312" t="s">
        <v>1521</v>
      </c>
      <c r="E1487" s="313" t="s">
        <v>1507</v>
      </c>
      <c r="F1487" s="311" t="s">
        <v>4106</v>
      </c>
      <c r="G1487" s="311" t="s">
        <v>14760</v>
      </c>
      <c r="H1487" s="311" t="s">
        <v>20064</v>
      </c>
      <c r="I1487" s="311" t="s">
        <v>4883</v>
      </c>
      <c r="J1487" s="311" t="s">
        <v>5478</v>
      </c>
      <c r="K1487" s="300">
        <v>1486</v>
      </c>
    </row>
    <row r="1488" spans="1:11" ht="48" customHeight="1">
      <c r="A1488" s="519" t="s">
        <v>3519</v>
      </c>
      <c r="B1488" s="312" t="s">
        <v>1501</v>
      </c>
      <c r="C1488" s="312" t="s">
        <v>2119</v>
      </c>
      <c r="D1488" s="312" t="s">
        <v>1503</v>
      </c>
      <c r="E1488" s="313" t="s">
        <v>1504</v>
      </c>
      <c r="F1488" s="311" t="s">
        <v>5201</v>
      </c>
      <c r="G1488" s="311" t="s">
        <v>20065</v>
      </c>
      <c r="H1488" s="311" t="s">
        <v>20066</v>
      </c>
      <c r="I1488" s="311" t="s">
        <v>4883</v>
      </c>
      <c r="J1488" s="311" t="s">
        <v>5478</v>
      </c>
      <c r="K1488" s="300">
        <v>1487</v>
      </c>
    </row>
    <row r="1489" spans="1:11" ht="72" customHeight="1">
      <c r="A1489" s="519" t="s">
        <v>3526</v>
      </c>
      <c r="B1489" s="312" t="s">
        <v>1501</v>
      </c>
      <c r="C1489" s="312" t="s">
        <v>2125</v>
      </c>
      <c r="D1489" s="312" t="s">
        <v>1503</v>
      </c>
      <c r="E1489" s="313" t="s">
        <v>1504</v>
      </c>
      <c r="F1489" s="311" t="s">
        <v>4305</v>
      </c>
      <c r="G1489" s="311" t="s">
        <v>10244</v>
      </c>
      <c r="H1489" s="311" t="s">
        <v>20067</v>
      </c>
      <c r="I1489" s="311" t="s">
        <v>4883</v>
      </c>
      <c r="J1489" s="311" t="s">
        <v>5478</v>
      </c>
      <c r="K1489" s="300">
        <v>1488</v>
      </c>
    </row>
    <row r="1490" spans="1:11" ht="24" customHeight="1">
      <c r="A1490" s="314">
        <v>92783</v>
      </c>
      <c r="B1490" s="312" t="s">
        <v>367</v>
      </c>
      <c r="C1490" s="312" t="s">
        <v>1588</v>
      </c>
      <c r="D1490" s="312" t="s">
        <v>1560</v>
      </c>
      <c r="E1490" s="313" t="s">
        <v>1561</v>
      </c>
      <c r="F1490" s="311" t="s">
        <v>20068</v>
      </c>
      <c r="G1490" s="311" t="s">
        <v>21024</v>
      </c>
      <c r="H1490" s="311" t="s">
        <v>21025</v>
      </c>
      <c r="I1490" s="311" t="s">
        <v>4883</v>
      </c>
      <c r="J1490" s="311" t="s">
        <v>5478</v>
      </c>
      <c r="K1490" s="300">
        <v>1489</v>
      </c>
    </row>
    <row r="1491" spans="1:11" ht="24" customHeight="1">
      <c r="A1491" s="519" t="s">
        <v>3716</v>
      </c>
      <c r="B1491" s="312" t="s">
        <v>1501</v>
      </c>
      <c r="C1491" s="312" t="s">
        <v>2344</v>
      </c>
      <c r="D1491" s="312" t="s">
        <v>1503</v>
      </c>
      <c r="E1491" s="313" t="s">
        <v>1504</v>
      </c>
      <c r="F1491" s="311" t="s">
        <v>5362</v>
      </c>
      <c r="G1491" s="311" t="s">
        <v>7335</v>
      </c>
      <c r="H1491" s="311" t="s">
        <v>20069</v>
      </c>
      <c r="I1491" s="311" t="s">
        <v>4883</v>
      </c>
      <c r="J1491" s="311" t="s">
        <v>5478</v>
      </c>
      <c r="K1491" s="300">
        <v>1490</v>
      </c>
    </row>
    <row r="1492" spans="1:11" ht="24" customHeight="1">
      <c r="A1492" s="519" t="s">
        <v>5878</v>
      </c>
      <c r="B1492" s="312" t="s">
        <v>1501</v>
      </c>
      <c r="C1492" s="312" t="s">
        <v>2703</v>
      </c>
      <c r="D1492" s="312" t="s">
        <v>1503</v>
      </c>
      <c r="E1492" s="313" t="s">
        <v>1704</v>
      </c>
      <c r="F1492" s="311" t="s">
        <v>4092</v>
      </c>
      <c r="G1492" s="311" t="s">
        <v>5506</v>
      </c>
      <c r="H1492" s="311" t="s">
        <v>5506</v>
      </c>
      <c r="I1492" s="311" t="s">
        <v>4883</v>
      </c>
      <c r="J1492" s="311" t="s">
        <v>5478</v>
      </c>
      <c r="K1492" s="300">
        <v>1491</v>
      </c>
    </row>
    <row r="1493" spans="1:11" ht="96" customHeight="1">
      <c r="A1493" s="519" t="s">
        <v>5879</v>
      </c>
      <c r="B1493" s="312" t="s">
        <v>1501</v>
      </c>
      <c r="C1493" s="312" t="s">
        <v>2688</v>
      </c>
      <c r="D1493" s="312" t="s">
        <v>1503</v>
      </c>
      <c r="E1493" s="313" t="s">
        <v>1704</v>
      </c>
      <c r="F1493" s="311" t="s">
        <v>4092</v>
      </c>
      <c r="G1493" s="311" t="s">
        <v>5506</v>
      </c>
      <c r="H1493" s="311" t="s">
        <v>5506</v>
      </c>
      <c r="I1493" s="311" t="s">
        <v>4883</v>
      </c>
      <c r="J1493" s="311" t="s">
        <v>5478</v>
      </c>
      <c r="K1493" s="300">
        <v>1492</v>
      </c>
    </row>
    <row r="1494" spans="1:11" ht="24" customHeight="1">
      <c r="A1494" s="519" t="s">
        <v>5880</v>
      </c>
      <c r="B1494" s="312" t="s">
        <v>1501</v>
      </c>
      <c r="C1494" s="312" t="s">
        <v>2660</v>
      </c>
      <c r="D1494" s="312" t="s">
        <v>1503</v>
      </c>
      <c r="E1494" s="313" t="s">
        <v>1704</v>
      </c>
      <c r="F1494" s="311" t="s">
        <v>4092</v>
      </c>
      <c r="G1494" s="311" t="s">
        <v>5508</v>
      </c>
      <c r="H1494" s="311" t="s">
        <v>5508</v>
      </c>
      <c r="I1494" s="311" t="s">
        <v>4883</v>
      </c>
      <c r="J1494" s="311" t="s">
        <v>5478</v>
      </c>
      <c r="K1494" s="300">
        <v>1493</v>
      </c>
    </row>
    <row r="1495" spans="1:11" ht="60" customHeight="1">
      <c r="A1495" s="314">
        <v>95777</v>
      </c>
      <c r="B1495" s="312" t="s">
        <v>367</v>
      </c>
      <c r="C1495" s="312" t="s">
        <v>1792</v>
      </c>
      <c r="D1495" s="312" t="s">
        <v>1677</v>
      </c>
      <c r="E1495" s="313" t="s">
        <v>1507</v>
      </c>
      <c r="F1495" s="311" t="s">
        <v>4815</v>
      </c>
      <c r="G1495" s="311" t="s">
        <v>10961</v>
      </c>
      <c r="H1495" s="311" t="s">
        <v>20070</v>
      </c>
      <c r="I1495" s="311" t="s">
        <v>4883</v>
      </c>
      <c r="J1495" s="311" t="s">
        <v>5478</v>
      </c>
      <c r="K1495" s="300">
        <v>1494</v>
      </c>
    </row>
    <row r="1496" spans="1:11" ht="48" customHeight="1">
      <c r="A1496" s="519" t="s">
        <v>3942</v>
      </c>
      <c r="B1496" s="312" t="s">
        <v>1501</v>
      </c>
      <c r="C1496" s="312" t="s">
        <v>2937</v>
      </c>
      <c r="D1496" s="312" t="s">
        <v>1503</v>
      </c>
      <c r="E1496" s="313" t="s">
        <v>1512</v>
      </c>
      <c r="F1496" s="311" t="s">
        <v>5498</v>
      </c>
      <c r="G1496" s="311" t="s">
        <v>7903</v>
      </c>
      <c r="H1496" s="311" t="s">
        <v>20071</v>
      </c>
      <c r="I1496" s="311" t="s">
        <v>4883</v>
      </c>
      <c r="J1496" s="311" t="s">
        <v>5478</v>
      </c>
      <c r="K1496" s="300">
        <v>1495</v>
      </c>
    </row>
    <row r="1497" spans="1:11" ht="24" customHeight="1">
      <c r="A1497" s="519" t="s">
        <v>3461</v>
      </c>
      <c r="B1497" s="312" t="s">
        <v>1501</v>
      </c>
      <c r="C1497" s="312" t="s">
        <v>1979</v>
      </c>
      <c r="D1497" s="312" t="s">
        <v>1503</v>
      </c>
      <c r="E1497" s="313" t="s">
        <v>80</v>
      </c>
      <c r="F1497" s="311" t="s">
        <v>5059</v>
      </c>
      <c r="G1497" s="311" t="s">
        <v>18381</v>
      </c>
      <c r="H1497" s="311" t="s">
        <v>20072</v>
      </c>
      <c r="I1497" s="311" t="s">
        <v>4883</v>
      </c>
      <c r="J1497" s="311" t="s">
        <v>5478</v>
      </c>
      <c r="K1497" s="300">
        <v>1496</v>
      </c>
    </row>
    <row r="1498" spans="1:11" ht="48" customHeight="1">
      <c r="A1498" s="519" t="s">
        <v>3425</v>
      </c>
      <c r="B1498" s="312" t="s">
        <v>1501</v>
      </c>
      <c r="C1498" s="312" t="s">
        <v>1946</v>
      </c>
      <c r="D1498" s="312" t="s">
        <v>1503</v>
      </c>
      <c r="E1498" s="313" t="s">
        <v>1507</v>
      </c>
      <c r="F1498" s="311" t="s">
        <v>4106</v>
      </c>
      <c r="G1498" s="311" t="s">
        <v>20073</v>
      </c>
      <c r="H1498" s="311" t="s">
        <v>20074</v>
      </c>
      <c r="I1498" s="311" t="s">
        <v>4883</v>
      </c>
      <c r="J1498" s="311" t="s">
        <v>5478</v>
      </c>
      <c r="K1498" s="300">
        <v>1497</v>
      </c>
    </row>
    <row r="1499" spans="1:11" ht="24" customHeight="1">
      <c r="A1499" s="519" t="s">
        <v>5881</v>
      </c>
      <c r="B1499" s="312" t="s">
        <v>1501</v>
      </c>
      <c r="C1499" s="312" t="s">
        <v>2704</v>
      </c>
      <c r="D1499" s="312" t="s">
        <v>1503</v>
      </c>
      <c r="E1499" s="313" t="s">
        <v>1704</v>
      </c>
      <c r="F1499" s="311" t="s">
        <v>4092</v>
      </c>
      <c r="G1499" s="311" t="s">
        <v>5509</v>
      </c>
      <c r="H1499" s="311" t="s">
        <v>5509</v>
      </c>
      <c r="I1499" s="311" t="s">
        <v>4883</v>
      </c>
      <c r="J1499" s="311" t="s">
        <v>5478</v>
      </c>
      <c r="K1499" s="300">
        <v>1498</v>
      </c>
    </row>
    <row r="1500" spans="1:11" ht="48" customHeight="1">
      <c r="A1500" s="519" t="s">
        <v>3369</v>
      </c>
      <c r="B1500" s="312" t="s">
        <v>1501</v>
      </c>
      <c r="C1500" s="312" t="s">
        <v>1882</v>
      </c>
      <c r="D1500" s="312" t="s">
        <v>1503</v>
      </c>
      <c r="E1500" s="313" t="s">
        <v>1512</v>
      </c>
      <c r="F1500" s="311" t="s">
        <v>4130</v>
      </c>
      <c r="G1500" s="311" t="s">
        <v>20075</v>
      </c>
      <c r="H1500" s="311" t="s">
        <v>20076</v>
      </c>
      <c r="I1500" s="311" t="s">
        <v>4883</v>
      </c>
      <c r="J1500" s="311" t="s">
        <v>5478</v>
      </c>
      <c r="K1500" s="300">
        <v>1499</v>
      </c>
    </row>
    <row r="1501" spans="1:11" ht="24" customHeight="1">
      <c r="A1501" s="314">
        <v>94797</v>
      </c>
      <c r="B1501" s="312" t="s">
        <v>367</v>
      </c>
      <c r="C1501" s="312" t="s">
        <v>3041</v>
      </c>
      <c r="D1501" s="312" t="s">
        <v>1521</v>
      </c>
      <c r="E1501" s="313" t="s">
        <v>1507</v>
      </c>
      <c r="F1501" s="311" t="s">
        <v>4095</v>
      </c>
      <c r="G1501" s="311" t="s">
        <v>14735</v>
      </c>
      <c r="H1501" s="311" t="s">
        <v>20077</v>
      </c>
      <c r="I1501" s="311" t="s">
        <v>4883</v>
      </c>
      <c r="J1501" s="311" t="s">
        <v>5478</v>
      </c>
      <c r="K1501" s="300">
        <v>1500</v>
      </c>
    </row>
    <row r="1502" spans="1:11" ht="96" customHeight="1">
      <c r="A1502" s="314">
        <v>95801</v>
      </c>
      <c r="B1502" s="312" t="s">
        <v>367</v>
      </c>
      <c r="C1502" s="312" t="s">
        <v>1802</v>
      </c>
      <c r="D1502" s="312" t="s">
        <v>1677</v>
      </c>
      <c r="E1502" s="313" t="s">
        <v>1507</v>
      </c>
      <c r="F1502" s="311" t="s">
        <v>4934</v>
      </c>
      <c r="G1502" s="311" t="s">
        <v>10972</v>
      </c>
      <c r="H1502" s="311" t="s">
        <v>20078</v>
      </c>
      <c r="I1502" s="311" t="s">
        <v>4883</v>
      </c>
      <c r="J1502" s="311" t="s">
        <v>5478</v>
      </c>
      <c r="K1502" s="300">
        <v>1501</v>
      </c>
    </row>
    <row r="1503" spans="1:11" ht="36" customHeight="1">
      <c r="A1503" s="519" t="s">
        <v>3800</v>
      </c>
      <c r="B1503" s="312" t="s">
        <v>1501</v>
      </c>
      <c r="C1503" s="312" t="s">
        <v>2498</v>
      </c>
      <c r="D1503" s="312" t="s">
        <v>1503</v>
      </c>
      <c r="E1503" s="313" t="s">
        <v>1507</v>
      </c>
      <c r="F1503" s="311" t="s">
        <v>4494</v>
      </c>
      <c r="G1503" s="311" t="s">
        <v>20079</v>
      </c>
      <c r="H1503" s="311" t="s">
        <v>20080</v>
      </c>
      <c r="I1503" s="311" t="s">
        <v>4883</v>
      </c>
      <c r="J1503" s="311" t="s">
        <v>5478</v>
      </c>
      <c r="K1503" s="300">
        <v>1502</v>
      </c>
    </row>
    <row r="1504" spans="1:11" ht="36" customHeight="1">
      <c r="A1504" s="519" t="s">
        <v>4028</v>
      </c>
      <c r="B1504" s="312" t="s">
        <v>1501</v>
      </c>
      <c r="C1504" s="312" t="s">
        <v>3056</v>
      </c>
      <c r="D1504" s="312" t="s">
        <v>1503</v>
      </c>
      <c r="E1504" s="313" t="s">
        <v>1512</v>
      </c>
      <c r="F1504" s="311" t="s">
        <v>5502</v>
      </c>
      <c r="G1504" s="311" t="s">
        <v>4107</v>
      </c>
      <c r="H1504" s="311" t="s">
        <v>20081</v>
      </c>
      <c r="I1504" s="311" t="s">
        <v>4883</v>
      </c>
      <c r="J1504" s="311" t="s">
        <v>5478</v>
      </c>
      <c r="K1504" s="300">
        <v>1503</v>
      </c>
    </row>
    <row r="1505" spans="1:11" ht="36" customHeight="1">
      <c r="A1505" s="314">
        <v>95675</v>
      </c>
      <c r="B1505" s="312" t="s">
        <v>367</v>
      </c>
      <c r="C1505" s="312" t="s">
        <v>2286</v>
      </c>
      <c r="D1505" s="312" t="s">
        <v>1521</v>
      </c>
      <c r="E1505" s="313" t="s">
        <v>1507</v>
      </c>
      <c r="F1505" s="311" t="s">
        <v>4095</v>
      </c>
      <c r="G1505" s="311" t="s">
        <v>14861</v>
      </c>
      <c r="H1505" s="311" t="s">
        <v>20082</v>
      </c>
      <c r="I1505" s="311" t="s">
        <v>4883</v>
      </c>
      <c r="J1505" s="311" t="s">
        <v>5478</v>
      </c>
      <c r="K1505" s="300">
        <v>1504</v>
      </c>
    </row>
    <row r="1506" spans="1:11" ht="36" customHeight="1">
      <c r="A1506" s="519" t="s">
        <v>3409</v>
      </c>
      <c r="B1506" s="312" t="s">
        <v>1501</v>
      </c>
      <c r="C1506" s="312" t="s">
        <v>1922</v>
      </c>
      <c r="D1506" s="312" t="s">
        <v>1503</v>
      </c>
      <c r="E1506" s="313" t="s">
        <v>1512</v>
      </c>
      <c r="F1506" s="311" t="s">
        <v>4483</v>
      </c>
      <c r="G1506" s="311" t="s">
        <v>17170</v>
      </c>
      <c r="H1506" s="311" t="s">
        <v>20083</v>
      </c>
      <c r="I1506" s="311" t="s">
        <v>4883</v>
      </c>
      <c r="J1506" s="311" t="s">
        <v>5478</v>
      </c>
      <c r="K1506" s="300">
        <v>1505</v>
      </c>
    </row>
    <row r="1507" spans="1:11" ht="24" customHeight="1">
      <c r="A1507" s="519" t="s">
        <v>3950</v>
      </c>
      <c r="B1507" s="312" t="s">
        <v>1501</v>
      </c>
      <c r="C1507" s="312" t="s">
        <v>2942</v>
      </c>
      <c r="D1507" s="312" t="s">
        <v>1503</v>
      </c>
      <c r="E1507" s="313" t="s">
        <v>1512</v>
      </c>
      <c r="F1507" s="311" t="s">
        <v>4106</v>
      </c>
      <c r="G1507" s="311" t="s">
        <v>18967</v>
      </c>
      <c r="H1507" s="311" t="s">
        <v>20084</v>
      </c>
      <c r="I1507" s="311" t="s">
        <v>4883</v>
      </c>
      <c r="J1507" s="311" t="s">
        <v>5478</v>
      </c>
      <c r="K1507" s="300">
        <v>1506</v>
      </c>
    </row>
    <row r="1508" spans="1:11" ht="36" customHeight="1">
      <c r="A1508" s="519" t="s">
        <v>3696</v>
      </c>
      <c r="B1508" s="312" t="s">
        <v>1501</v>
      </c>
      <c r="C1508" s="312" t="s">
        <v>2303</v>
      </c>
      <c r="D1508" s="312" t="s">
        <v>1503</v>
      </c>
      <c r="E1508" s="313" t="s">
        <v>1512</v>
      </c>
      <c r="F1508" s="311" t="s">
        <v>4106</v>
      </c>
      <c r="G1508" s="311" t="s">
        <v>18967</v>
      </c>
      <c r="H1508" s="311" t="s">
        <v>20084</v>
      </c>
      <c r="I1508" s="311" t="s">
        <v>4883</v>
      </c>
      <c r="J1508" s="311" t="s">
        <v>5478</v>
      </c>
      <c r="K1508" s="300">
        <v>1507</v>
      </c>
    </row>
    <row r="1509" spans="1:11" ht="36" customHeight="1">
      <c r="A1509" s="519" t="s">
        <v>3641</v>
      </c>
      <c r="B1509" s="312" t="s">
        <v>1501</v>
      </c>
      <c r="C1509" s="312" t="s">
        <v>2236</v>
      </c>
      <c r="D1509" s="312" t="s">
        <v>1503</v>
      </c>
      <c r="E1509" s="313" t="s">
        <v>1507</v>
      </c>
      <c r="F1509" s="311" t="s">
        <v>4377</v>
      </c>
      <c r="G1509" s="311" t="s">
        <v>20085</v>
      </c>
      <c r="H1509" s="311" t="s">
        <v>20086</v>
      </c>
      <c r="I1509" s="311" t="s">
        <v>4883</v>
      </c>
      <c r="J1509" s="311" t="s">
        <v>5478</v>
      </c>
      <c r="K1509" s="300">
        <v>1508</v>
      </c>
    </row>
    <row r="1510" spans="1:11" ht="48" customHeight="1">
      <c r="A1510" s="314">
        <v>89583</v>
      </c>
      <c r="B1510" s="312" t="s">
        <v>367</v>
      </c>
      <c r="C1510" s="312" t="s">
        <v>1867</v>
      </c>
      <c r="D1510" s="312" t="s">
        <v>1521</v>
      </c>
      <c r="E1510" s="313" t="s">
        <v>1507</v>
      </c>
      <c r="F1510" s="311" t="s">
        <v>4331</v>
      </c>
      <c r="G1510" s="311" t="s">
        <v>12551</v>
      </c>
      <c r="H1510" s="311" t="s">
        <v>20087</v>
      </c>
      <c r="I1510" s="311" t="s">
        <v>4883</v>
      </c>
      <c r="J1510" s="311" t="s">
        <v>5478</v>
      </c>
      <c r="K1510" s="300">
        <v>1509</v>
      </c>
    </row>
    <row r="1511" spans="1:11" ht="36" customHeight="1">
      <c r="A1511" s="519" t="s">
        <v>3682</v>
      </c>
      <c r="B1511" s="312" t="s">
        <v>1501</v>
      </c>
      <c r="C1511" s="312" t="s">
        <v>2280</v>
      </c>
      <c r="D1511" s="312" t="s">
        <v>1503</v>
      </c>
      <c r="E1511" s="313" t="s">
        <v>1507</v>
      </c>
      <c r="F1511" s="311" t="s">
        <v>4092</v>
      </c>
      <c r="G1511" s="311" t="s">
        <v>20088</v>
      </c>
      <c r="H1511" s="311" t="s">
        <v>20088</v>
      </c>
      <c r="I1511" s="311" t="s">
        <v>4883</v>
      </c>
      <c r="J1511" s="311" t="s">
        <v>5478</v>
      </c>
      <c r="K1511" s="300">
        <v>1510</v>
      </c>
    </row>
    <row r="1512" spans="1:11" ht="36" customHeight="1">
      <c r="A1512" s="519" t="s">
        <v>3323</v>
      </c>
      <c r="B1512" s="312" t="s">
        <v>1501</v>
      </c>
      <c r="C1512" s="312" t="s">
        <v>1810</v>
      </c>
      <c r="D1512" s="312" t="s">
        <v>1503</v>
      </c>
      <c r="E1512" s="313" t="s">
        <v>1512</v>
      </c>
      <c r="F1512" s="311" t="s">
        <v>4504</v>
      </c>
      <c r="G1512" s="311" t="s">
        <v>16718</v>
      </c>
      <c r="H1512" s="311" t="s">
        <v>20089</v>
      </c>
      <c r="I1512" s="311" t="s">
        <v>4883</v>
      </c>
      <c r="J1512" s="311" t="s">
        <v>5478</v>
      </c>
      <c r="K1512" s="300">
        <v>1511</v>
      </c>
    </row>
    <row r="1513" spans="1:11" ht="36" customHeight="1">
      <c r="A1513" s="519" t="s">
        <v>5882</v>
      </c>
      <c r="B1513" s="312" t="s">
        <v>1501</v>
      </c>
      <c r="C1513" s="312" t="s">
        <v>2680</v>
      </c>
      <c r="D1513" s="312" t="s">
        <v>1503</v>
      </c>
      <c r="E1513" s="313" t="s">
        <v>1704</v>
      </c>
      <c r="F1513" s="311" t="s">
        <v>4092</v>
      </c>
      <c r="G1513" s="311" t="s">
        <v>5519</v>
      </c>
      <c r="H1513" s="311" t="s">
        <v>5519</v>
      </c>
      <c r="I1513" s="311" t="s">
        <v>4883</v>
      </c>
      <c r="J1513" s="311" t="s">
        <v>5497</v>
      </c>
      <c r="K1513" s="300">
        <v>1512</v>
      </c>
    </row>
    <row r="1514" spans="1:11" ht="36" customHeight="1">
      <c r="A1514" s="519" t="s">
        <v>3865</v>
      </c>
      <c r="B1514" s="312" t="s">
        <v>1501</v>
      </c>
      <c r="C1514" s="312" t="s">
        <v>2572</v>
      </c>
      <c r="D1514" s="312" t="s">
        <v>1503</v>
      </c>
      <c r="E1514" s="313" t="s">
        <v>1512</v>
      </c>
      <c r="F1514" s="311" t="s">
        <v>4452</v>
      </c>
      <c r="G1514" s="311" t="s">
        <v>10659</v>
      </c>
      <c r="H1514" s="311" t="s">
        <v>20090</v>
      </c>
      <c r="I1514" s="311" t="s">
        <v>4883</v>
      </c>
      <c r="J1514" s="311" t="s">
        <v>5497</v>
      </c>
      <c r="K1514" s="300">
        <v>1513</v>
      </c>
    </row>
    <row r="1515" spans="1:11" ht="36" customHeight="1">
      <c r="A1515" s="314">
        <v>190216</v>
      </c>
      <c r="B1515" s="312" t="s">
        <v>1508</v>
      </c>
      <c r="C1515" s="312" t="s">
        <v>2932</v>
      </c>
      <c r="D1515" s="312" t="s">
        <v>19507</v>
      </c>
      <c r="E1515" s="313" t="s">
        <v>1507</v>
      </c>
      <c r="F1515" s="311" t="s">
        <v>4331</v>
      </c>
      <c r="G1515" s="311" t="s">
        <v>17457</v>
      </c>
      <c r="H1515" s="311" t="s">
        <v>20091</v>
      </c>
      <c r="I1515" s="311" t="s">
        <v>4883</v>
      </c>
      <c r="J1515" s="311" t="s">
        <v>5497</v>
      </c>
      <c r="K1515" s="300">
        <v>1514</v>
      </c>
    </row>
    <row r="1516" spans="1:11" ht="60" customHeight="1">
      <c r="A1516" s="519" t="s">
        <v>5883</v>
      </c>
      <c r="B1516" s="312" t="s">
        <v>1501</v>
      </c>
      <c r="C1516" s="312" t="s">
        <v>2695</v>
      </c>
      <c r="D1516" s="312" t="s">
        <v>1503</v>
      </c>
      <c r="E1516" s="313" t="s">
        <v>1704</v>
      </c>
      <c r="F1516" s="311" t="s">
        <v>4092</v>
      </c>
      <c r="G1516" s="311" t="s">
        <v>5521</v>
      </c>
      <c r="H1516" s="311" t="s">
        <v>5521</v>
      </c>
      <c r="I1516" s="311" t="s">
        <v>4883</v>
      </c>
      <c r="J1516" s="311" t="s">
        <v>5497</v>
      </c>
      <c r="K1516" s="300">
        <v>1515</v>
      </c>
    </row>
    <row r="1517" spans="1:11" ht="24" customHeight="1">
      <c r="A1517" s="519" t="s">
        <v>5884</v>
      </c>
      <c r="B1517" s="312" t="s">
        <v>1501</v>
      </c>
      <c r="C1517" s="312" t="s">
        <v>2707</v>
      </c>
      <c r="D1517" s="312" t="s">
        <v>1503</v>
      </c>
      <c r="E1517" s="313" t="s">
        <v>1704</v>
      </c>
      <c r="F1517" s="311" t="s">
        <v>4092</v>
      </c>
      <c r="G1517" s="311" t="s">
        <v>5521</v>
      </c>
      <c r="H1517" s="311" t="s">
        <v>5521</v>
      </c>
      <c r="I1517" s="311" t="s">
        <v>4883</v>
      </c>
      <c r="J1517" s="311" t="s">
        <v>5497</v>
      </c>
      <c r="K1517" s="300">
        <v>1516</v>
      </c>
    </row>
    <row r="1518" spans="1:11" ht="36" customHeight="1">
      <c r="A1518" s="519" t="s">
        <v>5885</v>
      </c>
      <c r="B1518" s="312" t="s">
        <v>1501</v>
      </c>
      <c r="C1518" s="312" t="s">
        <v>2698</v>
      </c>
      <c r="D1518" s="312" t="s">
        <v>1503</v>
      </c>
      <c r="E1518" s="313" t="s">
        <v>1704</v>
      </c>
      <c r="F1518" s="311" t="s">
        <v>4092</v>
      </c>
      <c r="G1518" s="311" t="s">
        <v>5521</v>
      </c>
      <c r="H1518" s="311" t="s">
        <v>5521</v>
      </c>
      <c r="I1518" s="311" t="s">
        <v>4883</v>
      </c>
      <c r="J1518" s="311" t="s">
        <v>5497</v>
      </c>
      <c r="K1518" s="300">
        <v>1517</v>
      </c>
    </row>
    <row r="1519" spans="1:11" ht="24" customHeight="1">
      <c r="A1519" s="519" t="s">
        <v>3184</v>
      </c>
      <c r="B1519" s="312" t="s">
        <v>1501</v>
      </c>
      <c r="C1519" s="312" t="s">
        <v>1654</v>
      </c>
      <c r="D1519" s="312" t="s">
        <v>1503</v>
      </c>
      <c r="E1519" s="313" t="s">
        <v>1512</v>
      </c>
      <c r="F1519" s="311" t="s">
        <v>5111</v>
      </c>
      <c r="G1519" s="311" t="s">
        <v>11334</v>
      </c>
      <c r="H1519" s="311" t="s">
        <v>20092</v>
      </c>
      <c r="I1519" s="311" t="s">
        <v>4883</v>
      </c>
      <c r="J1519" s="311" t="s">
        <v>5497</v>
      </c>
      <c r="K1519" s="300">
        <v>1518</v>
      </c>
    </row>
    <row r="1520" spans="1:11" ht="36" customHeight="1">
      <c r="A1520" s="519" t="s">
        <v>3406</v>
      </c>
      <c r="B1520" s="312" t="s">
        <v>1501</v>
      </c>
      <c r="C1520" s="312" t="s">
        <v>1920</v>
      </c>
      <c r="D1520" s="312" t="s">
        <v>1503</v>
      </c>
      <c r="E1520" s="313" t="s">
        <v>1512</v>
      </c>
      <c r="F1520" s="311" t="s">
        <v>4659</v>
      </c>
      <c r="G1520" s="311" t="s">
        <v>20093</v>
      </c>
      <c r="H1520" s="311" t="s">
        <v>20094</v>
      </c>
      <c r="I1520" s="311" t="s">
        <v>4883</v>
      </c>
      <c r="J1520" s="311" t="s">
        <v>5497</v>
      </c>
      <c r="K1520" s="300">
        <v>1519</v>
      </c>
    </row>
    <row r="1521" spans="1:11" ht="48" customHeight="1">
      <c r="A1521" s="519" t="s">
        <v>4017</v>
      </c>
      <c r="B1521" s="312" t="s">
        <v>1501</v>
      </c>
      <c r="C1521" s="312" t="s">
        <v>3033</v>
      </c>
      <c r="D1521" s="312" t="s">
        <v>1503</v>
      </c>
      <c r="E1521" s="313" t="s">
        <v>1512</v>
      </c>
      <c r="F1521" s="311" t="s">
        <v>4092</v>
      </c>
      <c r="G1521" s="311" t="s">
        <v>20095</v>
      </c>
      <c r="H1521" s="311" t="s">
        <v>20095</v>
      </c>
      <c r="I1521" s="311" t="s">
        <v>4883</v>
      </c>
      <c r="J1521" s="311" t="s">
        <v>5497</v>
      </c>
      <c r="K1521" s="300">
        <v>1520</v>
      </c>
    </row>
    <row r="1522" spans="1:11" ht="24" customHeight="1">
      <c r="A1522" s="519" t="s">
        <v>5886</v>
      </c>
      <c r="B1522" s="312" t="s">
        <v>1501</v>
      </c>
      <c r="C1522" s="312" t="s">
        <v>2716</v>
      </c>
      <c r="D1522" s="312" t="s">
        <v>1503</v>
      </c>
      <c r="E1522" s="313" t="s">
        <v>1704</v>
      </c>
      <c r="F1522" s="311" t="s">
        <v>4092</v>
      </c>
      <c r="G1522" s="311" t="s">
        <v>5523</v>
      </c>
      <c r="H1522" s="311" t="s">
        <v>5523</v>
      </c>
      <c r="I1522" s="311" t="s">
        <v>4883</v>
      </c>
      <c r="J1522" s="311" t="s">
        <v>5497</v>
      </c>
      <c r="K1522" s="300">
        <v>1521</v>
      </c>
    </row>
    <row r="1523" spans="1:11" ht="24" customHeight="1">
      <c r="A1523" s="314">
        <v>89383</v>
      </c>
      <c r="B1523" s="312" t="s">
        <v>367</v>
      </c>
      <c r="C1523" s="312" t="s">
        <v>1523</v>
      </c>
      <c r="D1523" s="312" t="s">
        <v>1521</v>
      </c>
      <c r="E1523" s="313" t="s">
        <v>1507</v>
      </c>
      <c r="F1523" s="311" t="s">
        <v>5504</v>
      </c>
      <c r="G1523" s="311" t="s">
        <v>12416</v>
      </c>
      <c r="H1523" s="311" t="s">
        <v>20096</v>
      </c>
      <c r="I1523" s="311" t="s">
        <v>4883</v>
      </c>
      <c r="J1523" s="311" t="s">
        <v>5497</v>
      </c>
      <c r="K1523" s="300">
        <v>1522</v>
      </c>
    </row>
    <row r="1524" spans="1:11" ht="36" customHeight="1">
      <c r="A1524" s="519" t="s">
        <v>3240</v>
      </c>
      <c r="B1524" s="312" t="s">
        <v>1501</v>
      </c>
      <c r="C1524" s="312" t="s">
        <v>1701</v>
      </c>
      <c r="D1524" s="312" t="s">
        <v>1503</v>
      </c>
      <c r="E1524" s="313" t="s">
        <v>1507</v>
      </c>
      <c r="F1524" s="311" t="s">
        <v>4092</v>
      </c>
      <c r="G1524" s="311" t="s">
        <v>20097</v>
      </c>
      <c r="H1524" s="311" t="s">
        <v>20097</v>
      </c>
      <c r="I1524" s="311" t="s">
        <v>4883</v>
      </c>
      <c r="J1524" s="311" t="s">
        <v>5497</v>
      </c>
      <c r="K1524" s="300">
        <v>1523</v>
      </c>
    </row>
    <row r="1525" spans="1:11" ht="36" customHeight="1">
      <c r="A1525" s="279">
        <v>43604</v>
      </c>
      <c r="B1525" s="277" t="s">
        <v>367</v>
      </c>
      <c r="C1525" s="277" t="s">
        <v>20098</v>
      </c>
      <c r="D1525" s="277" t="s">
        <v>1533</v>
      </c>
      <c r="E1525" s="278" t="s">
        <v>1507</v>
      </c>
      <c r="F1525" s="276" t="s">
        <v>4130</v>
      </c>
      <c r="G1525" s="276" t="s">
        <v>20099</v>
      </c>
      <c r="H1525" s="276" t="s">
        <v>20100</v>
      </c>
      <c r="I1525" s="276" t="s">
        <v>4883</v>
      </c>
      <c r="J1525" s="276" t="s">
        <v>5497</v>
      </c>
      <c r="K1525" s="300">
        <v>1524</v>
      </c>
    </row>
    <row r="1526" spans="1:11" ht="36" customHeight="1">
      <c r="A1526" s="519" t="s">
        <v>3199</v>
      </c>
      <c r="B1526" s="312" t="s">
        <v>1501</v>
      </c>
      <c r="C1526" s="312" t="s">
        <v>1670</v>
      </c>
      <c r="D1526" s="312" t="s">
        <v>1503</v>
      </c>
      <c r="E1526" s="313" t="s">
        <v>80</v>
      </c>
      <c r="F1526" s="311" t="s">
        <v>4848</v>
      </c>
      <c r="G1526" s="311" t="s">
        <v>9851</v>
      </c>
      <c r="H1526" s="311" t="s">
        <v>20101</v>
      </c>
      <c r="I1526" s="311" t="s">
        <v>4883</v>
      </c>
      <c r="J1526" s="311" t="s">
        <v>5497</v>
      </c>
      <c r="K1526" s="300">
        <v>1525</v>
      </c>
    </row>
    <row r="1527" spans="1:11" ht="24" customHeight="1">
      <c r="A1527" s="314">
        <v>5915405</v>
      </c>
      <c r="B1527" s="312" t="s">
        <v>1530</v>
      </c>
      <c r="C1527" s="312" t="s">
        <v>1748</v>
      </c>
      <c r="D1527" s="312" t="s">
        <v>382</v>
      </c>
      <c r="E1527" s="313" t="s">
        <v>381</v>
      </c>
      <c r="F1527" s="311" t="s">
        <v>5522</v>
      </c>
      <c r="G1527" s="311" t="s">
        <v>20102</v>
      </c>
      <c r="H1527" s="311" t="s">
        <v>20103</v>
      </c>
      <c r="I1527" s="311" t="s">
        <v>4883</v>
      </c>
      <c r="J1527" s="311" t="s">
        <v>5497</v>
      </c>
      <c r="K1527" s="300">
        <v>1526</v>
      </c>
    </row>
    <row r="1528" spans="1:11" ht="24" customHeight="1">
      <c r="A1528" s="314">
        <v>4915777</v>
      </c>
      <c r="B1528" s="312" t="s">
        <v>1530</v>
      </c>
      <c r="C1528" s="312" t="s">
        <v>20104</v>
      </c>
      <c r="D1528" s="312" t="s">
        <v>382</v>
      </c>
      <c r="E1528" s="313" t="s">
        <v>80</v>
      </c>
      <c r="F1528" s="311" t="s">
        <v>4922</v>
      </c>
      <c r="G1528" s="311" t="s">
        <v>5558</v>
      </c>
      <c r="H1528" s="311" t="s">
        <v>20105</v>
      </c>
      <c r="I1528" s="311" t="s">
        <v>4883</v>
      </c>
      <c r="J1528" s="311" t="s">
        <v>5497</v>
      </c>
      <c r="K1528" s="300">
        <v>1527</v>
      </c>
    </row>
    <row r="1529" spans="1:11" ht="24" customHeight="1">
      <c r="A1529" s="519" t="s">
        <v>3201</v>
      </c>
      <c r="B1529" s="312" t="s">
        <v>1501</v>
      </c>
      <c r="C1529" s="312" t="s">
        <v>1671</v>
      </c>
      <c r="D1529" s="312" t="s">
        <v>1503</v>
      </c>
      <c r="E1529" s="313" t="s">
        <v>80</v>
      </c>
      <c r="F1529" s="311" t="s">
        <v>4848</v>
      </c>
      <c r="G1529" s="311" t="s">
        <v>16426</v>
      </c>
      <c r="H1529" s="311" t="s">
        <v>20106</v>
      </c>
      <c r="I1529" s="311" t="s">
        <v>4883</v>
      </c>
      <c r="J1529" s="311" t="s">
        <v>5497</v>
      </c>
      <c r="K1529" s="300">
        <v>1528</v>
      </c>
    </row>
    <row r="1530" spans="1:11" ht="24" customHeight="1">
      <c r="A1530" s="519" t="s">
        <v>3939</v>
      </c>
      <c r="B1530" s="312" t="s">
        <v>1501</v>
      </c>
      <c r="C1530" s="312" t="s">
        <v>2934</v>
      </c>
      <c r="D1530" s="312" t="s">
        <v>1677</v>
      </c>
      <c r="E1530" s="313" t="s">
        <v>1507</v>
      </c>
      <c r="F1530" s="311" t="s">
        <v>4452</v>
      </c>
      <c r="G1530" s="311" t="s">
        <v>9676</v>
      </c>
      <c r="H1530" s="311" t="s">
        <v>20107</v>
      </c>
      <c r="I1530" s="311" t="s">
        <v>4883</v>
      </c>
      <c r="J1530" s="311" t="s">
        <v>5497</v>
      </c>
      <c r="K1530" s="300">
        <v>1529</v>
      </c>
    </row>
    <row r="1531" spans="1:11" ht="24" customHeight="1">
      <c r="A1531" s="519" t="s">
        <v>3791</v>
      </c>
      <c r="B1531" s="312" t="s">
        <v>1501</v>
      </c>
      <c r="C1531" s="312" t="s">
        <v>2489</v>
      </c>
      <c r="D1531" s="312" t="s">
        <v>1503</v>
      </c>
      <c r="E1531" s="313" t="s">
        <v>1507</v>
      </c>
      <c r="F1531" s="311" t="s">
        <v>4106</v>
      </c>
      <c r="G1531" s="311" t="s">
        <v>20108</v>
      </c>
      <c r="H1531" s="311" t="s">
        <v>20109</v>
      </c>
      <c r="I1531" s="311" t="s">
        <v>4883</v>
      </c>
      <c r="J1531" s="311" t="s">
        <v>5497</v>
      </c>
      <c r="K1531" s="300">
        <v>1530</v>
      </c>
    </row>
    <row r="1532" spans="1:11" ht="36" customHeight="1">
      <c r="A1532" s="519" t="s">
        <v>3264</v>
      </c>
      <c r="B1532" s="312" t="s">
        <v>1501</v>
      </c>
      <c r="C1532" s="312" t="s">
        <v>1729</v>
      </c>
      <c r="D1532" s="312" t="s">
        <v>1503</v>
      </c>
      <c r="E1532" s="313" t="s">
        <v>1730</v>
      </c>
      <c r="F1532" s="311" t="s">
        <v>5128</v>
      </c>
      <c r="G1532" s="311" t="s">
        <v>17170</v>
      </c>
      <c r="H1532" s="311" t="s">
        <v>20110</v>
      </c>
      <c r="I1532" s="311" t="s">
        <v>4883</v>
      </c>
      <c r="J1532" s="311" t="s">
        <v>5497</v>
      </c>
      <c r="K1532" s="300">
        <v>1531</v>
      </c>
    </row>
    <row r="1533" spans="1:11" ht="24" customHeight="1">
      <c r="A1533" s="519" t="s">
        <v>4005</v>
      </c>
      <c r="B1533" s="312" t="s">
        <v>1501</v>
      </c>
      <c r="C1533" s="312" t="s">
        <v>3021</v>
      </c>
      <c r="D1533" s="312" t="s">
        <v>1503</v>
      </c>
      <c r="E1533" s="313" t="s">
        <v>1512</v>
      </c>
      <c r="F1533" s="311" t="s">
        <v>5086</v>
      </c>
      <c r="G1533" s="311" t="s">
        <v>20111</v>
      </c>
      <c r="H1533" s="311" t="s">
        <v>20112</v>
      </c>
      <c r="I1533" s="311" t="s">
        <v>4883</v>
      </c>
      <c r="J1533" s="311" t="s">
        <v>5497</v>
      </c>
      <c r="K1533" s="300">
        <v>1532</v>
      </c>
    </row>
    <row r="1534" spans="1:11" ht="24" customHeight="1">
      <c r="A1534" s="519" t="s">
        <v>3711</v>
      </c>
      <c r="B1534" s="312" t="s">
        <v>1501</v>
      </c>
      <c r="C1534" s="312" t="s">
        <v>2342</v>
      </c>
      <c r="D1534" s="312" t="s">
        <v>1503</v>
      </c>
      <c r="E1534" s="313" t="s">
        <v>1504</v>
      </c>
      <c r="F1534" s="311" t="s">
        <v>5201</v>
      </c>
      <c r="G1534" s="311" t="s">
        <v>9286</v>
      </c>
      <c r="H1534" s="311" t="s">
        <v>20113</v>
      </c>
      <c r="I1534" s="311" t="s">
        <v>4883</v>
      </c>
      <c r="J1534" s="311" t="s">
        <v>5497</v>
      </c>
      <c r="K1534" s="300">
        <v>1533</v>
      </c>
    </row>
    <row r="1535" spans="1:11" ht="36" customHeight="1">
      <c r="A1535" s="314">
        <v>4805767</v>
      </c>
      <c r="B1535" s="312" t="s">
        <v>1530</v>
      </c>
      <c r="C1535" s="312" t="s">
        <v>2027</v>
      </c>
      <c r="D1535" s="312" t="s">
        <v>382</v>
      </c>
      <c r="E1535" s="313" t="s">
        <v>75</v>
      </c>
      <c r="F1535" s="311" t="s">
        <v>5496</v>
      </c>
      <c r="G1535" s="311" t="s">
        <v>20114</v>
      </c>
      <c r="H1535" s="311" t="s">
        <v>20115</v>
      </c>
      <c r="I1535" s="311" t="s">
        <v>4883</v>
      </c>
      <c r="J1535" s="311" t="s">
        <v>5497</v>
      </c>
      <c r="K1535" s="300">
        <v>1534</v>
      </c>
    </row>
    <row r="1536" spans="1:11" ht="48" customHeight="1">
      <c r="A1536" s="519" t="s">
        <v>3424</v>
      </c>
      <c r="B1536" s="312" t="s">
        <v>1501</v>
      </c>
      <c r="C1536" s="312" t="s">
        <v>1945</v>
      </c>
      <c r="D1536" s="312" t="s">
        <v>1503</v>
      </c>
      <c r="E1536" s="313" t="s">
        <v>1507</v>
      </c>
      <c r="F1536" s="311" t="s">
        <v>4106</v>
      </c>
      <c r="G1536" s="311" t="s">
        <v>20116</v>
      </c>
      <c r="H1536" s="311" t="s">
        <v>20117</v>
      </c>
      <c r="I1536" s="311" t="s">
        <v>4883</v>
      </c>
      <c r="J1536" s="311" t="s">
        <v>5497</v>
      </c>
      <c r="K1536" s="300">
        <v>1535</v>
      </c>
    </row>
    <row r="1537" spans="1:11" ht="48" customHeight="1">
      <c r="A1537" s="519" t="s">
        <v>4067</v>
      </c>
      <c r="B1537" s="312" t="s">
        <v>1501</v>
      </c>
      <c r="C1537" s="312" t="s">
        <v>3126</v>
      </c>
      <c r="D1537" s="312" t="s">
        <v>1503</v>
      </c>
      <c r="E1537" s="313" t="s">
        <v>1512</v>
      </c>
      <c r="F1537" s="311" t="s">
        <v>4092</v>
      </c>
      <c r="G1537" s="311" t="s">
        <v>20118</v>
      </c>
      <c r="H1537" s="311" t="s">
        <v>20118</v>
      </c>
      <c r="I1537" s="311" t="s">
        <v>4883</v>
      </c>
      <c r="J1537" s="311" t="s">
        <v>5497</v>
      </c>
      <c r="K1537" s="300">
        <v>1536</v>
      </c>
    </row>
    <row r="1538" spans="1:11" ht="84" customHeight="1">
      <c r="A1538" s="314">
        <v>61312</v>
      </c>
      <c r="B1538" s="312" t="s">
        <v>1508</v>
      </c>
      <c r="C1538" s="312" t="s">
        <v>1713</v>
      </c>
      <c r="D1538" s="312" t="s">
        <v>19892</v>
      </c>
      <c r="E1538" s="313" t="s">
        <v>1507</v>
      </c>
      <c r="F1538" s="311" t="s">
        <v>4106</v>
      </c>
      <c r="G1538" s="311" t="s">
        <v>20119</v>
      </c>
      <c r="H1538" s="311" t="s">
        <v>20120</v>
      </c>
      <c r="I1538" s="311" t="s">
        <v>4883</v>
      </c>
      <c r="J1538" s="311" t="s">
        <v>5497</v>
      </c>
      <c r="K1538" s="300">
        <v>1537</v>
      </c>
    </row>
    <row r="1539" spans="1:11" ht="84" customHeight="1">
      <c r="A1539" s="519" t="s">
        <v>3534</v>
      </c>
      <c r="B1539" s="312" t="s">
        <v>1501</v>
      </c>
      <c r="C1539" s="312" t="s">
        <v>2132</v>
      </c>
      <c r="D1539" s="312" t="s">
        <v>1503</v>
      </c>
      <c r="E1539" s="313" t="s">
        <v>1504</v>
      </c>
      <c r="F1539" s="311" t="s">
        <v>5292</v>
      </c>
      <c r="G1539" s="311" t="s">
        <v>20121</v>
      </c>
      <c r="H1539" s="311" t="s">
        <v>20122</v>
      </c>
      <c r="I1539" s="311" t="s">
        <v>4883</v>
      </c>
      <c r="J1539" s="311" t="s">
        <v>5497</v>
      </c>
      <c r="K1539" s="300">
        <v>1538</v>
      </c>
    </row>
    <row r="1540" spans="1:11" ht="84" customHeight="1">
      <c r="A1540" s="519" t="s">
        <v>3496</v>
      </c>
      <c r="B1540" s="312" t="s">
        <v>1501</v>
      </c>
      <c r="C1540" s="312" t="s">
        <v>2037</v>
      </c>
      <c r="D1540" s="312" t="s">
        <v>1503</v>
      </c>
      <c r="E1540" s="313" t="s">
        <v>1512</v>
      </c>
      <c r="F1540" s="311" t="s">
        <v>5515</v>
      </c>
      <c r="G1540" s="311" t="s">
        <v>7433</v>
      </c>
      <c r="H1540" s="311" t="s">
        <v>20123</v>
      </c>
      <c r="I1540" s="311" t="s">
        <v>4883</v>
      </c>
      <c r="J1540" s="311" t="s">
        <v>5497</v>
      </c>
      <c r="K1540" s="300">
        <v>1539</v>
      </c>
    </row>
    <row r="1541" spans="1:11" ht="36" customHeight="1">
      <c r="A1541" s="314">
        <v>89696</v>
      </c>
      <c r="B1541" s="312" t="s">
        <v>367</v>
      </c>
      <c r="C1541" s="312" t="s">
        <v>3002</v>
      </c>
      <c r="D1541" s="312" t="s">
        <v>1521</v>
      </c>
      <c r="E1541" s="313" t="s">
        <v>1507</v>
      </c>
      <c r="F1541" s="311" t="s">
        <v>4377</v>
      </c>
      <c r="G1541" s="311" t="s">
        <v>12761</v>
      </c>
      <c r="H1541" s="311" t="s">
        <v>20124</v>
      </c>
      <c r="I1541" s="311" t="s">
        <v>4883</v>
      </c>
      <c r="J1541" s="311" t="s">
        <v>5497</v>
      </c>
      <c r="K1541" s="300">
        <v>1540</v>
      </c>
    </row>
    <row r="1542" spans="1:11" ht="48" customHeight="1">
      <c r="A1542" s="519" t="s">
        <v>3929</v>
      </c>
      <c r="B1542" s="312" t="s">
        <v>1501</v>
      </c>
      <c r="C1542" s="312" t="s">
        <v>2893</v>
      </c>
      <c r="D1542" s="312" t="s">
        <v>1503</v>
      </c>
      <c r="E1542" s="313" t="s">
        <v>1512</v>
      </c>
      <c r="F1542" s="311" t="s">
        <v>4092</v>
      </c>
      <c r="G1542" s="311" t="s">
        <v>20125</v>
      </c>
      <c r="H1542" s="311" t="s">
        <v>20125</v>
      </c>
      <c r="I1542" s="311" t="s">
        <v>4883</v>
      </c>
      <c r="J1542" s="311" t="s">
        <v>5497</v>
      </c>
      <c r="K1542" s="300">
        <v>1541</v>
      </c>
    </row>
    <row r="1543" spans="1:11" ht="48" customHeight="1">
      <c r="A1543" s="519" t="s">
        <v>3645</v>
      </c>
      <c r="B1543" s="312" t="s">
        <v>1501</v>
      </c>
      <c r="C1543" s="312" t="s">
        <v>2240</v>
      </c>
      <c r="D1543" s="312" t="s">
        <v>1503</v>
      </c>
      <c r="E1543" s="313" t="s">
        <v>1507</v>
      </c>
      <c r="F1543" s="311" t="s">
        <v>4106</v>
      </c>
      <c r="G1543" s="311" t="s">
        <v>20126</v>
      </c>
      <c r="H1543" s="311" t="s">
        <v>20127</v>
      </c>
      <c r="I1543" s="311" t="s">
        <v>4883</v>
      </c>
      <c r="J1543" s="311" t="s">
        <v>5497</v>
      </c>
      <c r="K1543" s="300">
        <v>1542</v>
      </c>
    </row>
    <row r="1544" spans="1:11" ht="96" customHeight="1">
      <c r="A1544" s="519" t="s">
        <v>3420</v>
      </c>
      <c r="B1544" s="312" t="s">
        <v>1501</v>
      </c>
      <c r="C1544" s="312" t="s">
        <v>1941</v>
      </c>
      <c r="D1544" s="312" t="s">
        <v>1503</v>
      </c>
      <c r="E1544" s="313" t="s">
        <v>80</v>
      </c>
      <c r="F1544" s="311" t="s">
        <v>4773</v>
      </c>
      <c r="G1544" s="311" t="s">
        <v>5308</v>
      </c>
      <c r="H1544" s="311" t="s">
        <v>20128</v>
      </c>
      <c r="I1544" s="311" t="s">
        <v>4883</v>
      </c>
      <c r="J1544" s="311" t="s">
        <v>5497</v>
      </c>
      <c r="K1544" s="300">
        <v>1543</v>
      </c>
    </row>
    <row r="1545" spans="1:11" ht="36" customHeight="1">
      <c r="A1545" s="519" t="s">
        <v>3730</v>
      </c>
      <c r="B1545" s="312" t="s">
        <v>1501</v>
      </c>
      <c r="C1545" s="312" t="s">
        <v>2377</v>
      </c>
      <c r="D1545" s="312" t="s">
        <v>1503</v>
      </c>
      <c r="E1545" s="313" t="s">
        <v>75</v>
      </c>
      <c r="F1545" s="311" t="s">
        <v>5512</v>
      </c>
      <c r="G1545" s="311" t="s">
        <v>20129</v>
      </c>
      <c r="H1545" s="311" t="s">
        <v>20130</v>
      </c>
      <c r="I1545" s="311" t="s">
        <v>4883</v>
      </c>
      <c r="J1545" s="311" t="s">
        <v>5497</v>
      </c>
      <c r="K1545" s="300">
        <v>1544</v>
      </c>
    </row>
    <row r="1546" spans="1:11" ht="24" customHeight="1">
      <c r="A1546" s="519" t="s">
        <v>3363</v>
      </c>
      <c r="B1546" s="312" t="s">
        <v>1501</v>
      </c>
      <c r="C1546" s="312" t="s">
        <v>1876</v>
      </c>
      <c r="D1546" s="312" t="s">
        <v>1503</v>
      </c>
      <c r="E1546" s="313" t="s">
        <v>1512</v>
      </c>
      <c r="F1546" s="311" t="s">
        <v>4092</v>
      </c>
      <c r="G1546" s="311" t="s">
        <v>20131</v>
      </c>
      <c r="H1546" s="311" t="s">
        <v>20131</v>
      </c>
      <c r="I1546" s="311" t="s">
        <v>4883</v>
      </c>
      <c r="J1546" s="311" t="s">
        <v>5497</v>
      </c>
      <c r="K1546" s="300">
        <v>1545</v>
      </c>
    </row>
    <row r="1547" spans="1:11" ht="36" customHeight="1">
      <c r="A1547" s="314">
        <v>89501</v>
      </c>
      <c r="B1547" s="312" t="s">
        <v>367</v>
      </c>
      <c r="C1547" s="312" t="s">
        <v>2337</v>
      </c>
      <c r="D1547" s="312" t="s">
        <v>1521</v>
      </c>
      <c r="E1547" s="313" t="s">
        <v>1507</v>
      </c>
      <c r="F1547" s="311" t="s">
        <v>4848</v>
      </c>
      <c r="G1547" s="311" t="s">
        <v>12509</v>
      </c>
      <c r="H1547" s="311" t="s">
        <v>20132</v>
      </c>
      <c r="I1547" s="311" t="s">
        <v>4883</v>
      </c>
      <c r="J1547" s="311" t="s">
        <v>5497</v>
      </c>
      <c r="K1547" s="300">
        <v>1546</v>
      </c>
    </row>
    <row r="1548" spans="1:11" ht="48" customHeight="1">
      <c r="A1548" s="519" t="s">
        <v>3745</v>
      </c>
      <c r="B1548" s="312" t="s">
        <v>1501</v>
      </c>
      <c r="C1548" s="312" t="s">
        <v>2413</v>
      </c>
      <c r="D1548" s="312" t="s">
        <v>1503</v>
      </c>
      <c r="E1548" s="313" t="s">
        <v>80</v>
      </c>
      <c r="F1548" s="311" t="s">
        <v>5485</v>
      </c>
      <c r="G1548" s="311" t="s">
        <v>20133</v>
      </c>
      <c r="H1548" s="311" t="s">
        <v>20134</v>
      </c>
      <c r="I1548" s="311" t="s">
        <v>4883</v>
      </c>
      <c r="J1548" s="311" t="s">
        <v>5497</v>
      </c>
      <c r="K1548" s="300">
        <v>1547</v>
      </c>
    </row>
    <row r="1549" spans="1:11" ht="48" customHeight="1">
      <c r="A1549" s="314">
        <v>94792</v>
      </c>
      <c r="B1549" s="312" t="s">
        <v>367</v>
      </c>
      <c r="C1549" s="312" t="s">
        <v>2900</v>
      </c>
      <c r="D1549" s="312" t="s">
        <v>1521</v>
      </c>
      <c r="E1549" s="313" t="s">
        <v>1507</v>
      </c>
      <c r="F1549" s="311" t="s">
        <v>4130</v>
      </c>
      <c r="G1549" s="311" t="s">
        <v>14728</v>
      </c>
      <c r="H1549" s="311" t="s">
        <v>5531</v>
      </c>
      <c r="I1549" s="311" t="s">
        <v>4883</v>
      </c>
      <c r="J1549" s="311" t="s">
        <v>5497</v>
      </c>
      <c r="K1549" s="300">
        <v>1548</v>
      </c>
    </row>
    <row r="1550" spans="1:11" ht="48" customHeight="1">
      <c r="A1550" s="314">
        <v>1600404</v>
      </c>
      <c r="B1550" s="312" t="s">
        <v>1530</v>
      </c>
      <c r="C1550" s="312" t="s">
        <v>2919</v>
      </c>
      <c r="D1550" s="312" t="s">
        <v>382</v>
      </c>
      <c r="E1550" s="313" t="s">
        <v>80</v>
      </c>
      <c r="F1550" s="311" t="s">
        <v>4576</v>
      </c>
      <c r="G1550" s="311" t="s">
        <v>15228</v>
      </c>
      <c r="H1550" s="311" t="s">
        <v>20135</v>
      </c>
      <c r="I1550" s="311" t="s">
        <v>4883</v>
      </c>
      <c r="J1550" s="311" t="s">
        <v>5497</v>
      </c>
      <c r="K1550" s="300">
        <v>1549</v>
      </c>
    </row>
    <row r="1551" spans="1:11" ht="48" customHeight="1">
      <c r="A1551" s="314">
        <v>89362</v>
      </c>
      <c r="B1551" s="312" t="s">
        <v>367</v>
      </c>
      <c r="C1551" s="312" t="s">
        <v>2333</v>
      </c>
      <c r="D1551" s="312" t="s">
        <v>1521</v>
      </c>
      <c r="E1551" s="313" t="s">
        <v>1507</v>
      </c>
      <c r="F1551" s="311" t="s">
        <v>4773</v>
      </c>
      <c r="G1551" s="311" t="s">
        <v>10710</v>
      </c>
      <c r="H1551" s="311" t="s">
        <v>20136</v>
      </c>
      <c r="I1551" s="311" t="s">
        <v>4883</v>
      </c>
      <c r="J1551" s="311" t="s">
        <v>5497</v>
      </c>
      <c r="K1551" s="300">
        <v>1550</v>
      </c>
    </row>
    <row r="1552" spans="1:11" ht="48" customHeight="1">
      <c r="A1552" s="519" t="s">
        <v>3450</v>
      </c>
      <c r="B1552" s="312" t="s">
        <v>1501</v>
      </c>
      <c r="C1552" s="312" t="s">
        <v>1971</v>
      </c>
      <c r="D1552" s="312" t="s">
        <v>1503</v>
      </c>
      <c r="E1552" s="313" t="s">
        <v>1507</v>
      </c>
      <c r="F1552" s="311" t="s">
        <v>4106</v>
      </c>
      <c r="G1552" s="311" t="s">
        <v>20137</v>
      </c>
      <c r="H1552" s="311" t="s">
        <v>20138</v>
      </c>
      <c r="I1552" s="311" t="s">
        <v>4883</v>
      </c>
      <c r="J1552" s="311" t="s">
        <v>5497</v>
      </c>
      <c r="K1552" s="300">
        <v>1551</v>
      </c>
    </row>
    <row r="1553" spans="1:11" ht="24" customHeight="1">
      <c r="A1553" s="519" t="s">
        <v>3634</v>
      </c>
      <c r="B1553" s="312" t="s">
        <v>1501</v>
      </c>
      <c r="C1553" s="312" t="s">
        <v>2229</v>
      </c>
      <c r="D1553" s="312" t="s">
        <v>1503</v>
      </c>
      <c r="E1553" s="313" t="s">
        <v>1616</v>
      </c>
      <c r="F1553" s="311" t="s">
        <v>5520</v>
      </c>
      <c r="G1553" s="311" t="s">
        <v>20139</v>
      </c>
      <c r="H1553" s="311" t="s">
        <v>20140</v>
      </c>
      <c r="I1553" s="311" t="s">
        <v>4883</v>
      </c>
      <c r="J1553" s="311" t="s">
        <v>5497</v>
      </c>
      <c r="K1553" s="300">
        <v>1552</v>
      </c>
    </row>
    <row r="1554" spans="1:11" ht="24" customHeight="1">
      <c r="A1554" s="519" t="s">
        <v>3774</v>
      </c>
      <c r="B1554" s="312" t="s">
        <v>1501</v>
      </c>
      <c r="C1554" s="312" t="s">
        <v>2464</v>
      </c>
      <c r="D1554" s="312" t="s">
        <v>1503</v>
      </c>
      <c r="E1554" s="313" t="s">
        <v>1512</v>
      </c>
      <c r="F1554" s="311" t="s">
        <v>4576</v>
      </c>
      <c r="G1554" s="311" t="s">
        <v>5308</v>
      </c>
      <c r="H1554" s="311" t="s">
        <v>20141</v>
      </c>
      <c r="I1554" s="311" t="s">
        <v>4883</v>
      </c>
      <c r="J1554" s="311" t="s">
        <v>5497</v>
      </c>
      <c r="K1554" s="300">
        <v>1553</v>
      </c>
    </row>
    <row r="1555" spans="1:11" ht="24" customHeight="1">
      <c r="A1555" s="519" t="s">
        <v>3898</v>
      </c>
      <c r="B1555" s="312" t="s">
        <v>1501</v>
      </c>
      <c r="C1555" s="312" t="s">
        <v>2626</v>
      </c>
      <c r="D1555" s="312" t="s">
        <v>1503</v>
      </c>
      <c r="E1555" s="313" t="s">
        <v>1512</v>
      </c>
      <c r="F1555" s="311" t="s">
        <v>4106</v>
      </c>
      <c r="G1555" s="311" t="s">
        <v>19728</v>
      </c>
      <c r="H1555" s="311" t="s">
        <v>20142</v>
      </c>
      <c r="I1555" s="311" t="s">
        <v>4883</v>
      </c>
      <c r="J1555" s="311" t="s">
        <v>5497</v>
      </c>
      <c r="K1555" s="300">
        <v>1554</v>
      </c>
    </row>
    <row r="1556" spans="1:11" ht="168" customHeight="1">
      <c r="A1556" s="314">
        <v>89625</v>
      </c>
      <c r="B1556" s="312" t="s">
        <v>367</v>
      </c>
      <c r="C1556" s="312" t="s">
        <v>3011</v>
      </c>
      <c r="D1556" s="312" t="s">
        <v>1521</v>
      </c>
      <c r="E1556" s="313" t="s">
        <v>1507</v>
      </c>
      <c r="F1556" s="311" t="s">
        <v>5086</v>
      </c>
      <c r="G1556" s="311" t="s">
        <v>12656</v>
      </c>
      <c r="H1556" s="311" t="s">
        <v>20143</v>
      </c>
      <c r="I1556" s="311" t="s">
        <v>4883</v>
      </c>
      <c r="J1556" s="311" t="s">
        <v>5497</v>
      </c>
      <c r="K1556" s="300">
        <v>1555</v>
      </c>
    </row>
    <row r="1557" spans="1:11" ht="36" customHeight="1">
      <c r="A1557" s="519" t="s">
        <v>3704</v>
      </c>
      <c r="B1557" s="312" t="s">
        <v>1501</v>
      </c>
      <c r="C1557" s="312" t="s">
        <v>2317</v>
      </c>
      <c r="D1557" s="312" t="s">
        <v>1503</v>
      </c>
      <c r="E1557" s="313" t="s">
        <v>1507</v>
      </c>
      <c r="F1557" s="311" t="s">
        <v>5292</v>
      </c>
      <c r="G1557" s="311" t="s">
        <v>13773</v>
      </c>
      <c r="H1557" s="311" t="s">
        <v>20144</v>
      </c>
      <c r="I1557" s="311" t="s">
        <v>4883</v>
      </c>
      <c r="J1557" s="311" t="s">
        <v>5497</v>
      </c>
      <c r="K1557" s="300">
        <v>1556</v>
      </c>
    </row>
    <row r="1558" spans="1:11" ht="36" customHeight="1">
      <c r="A1558" s="519" t="s">
        <v>4015</v>
      </c>
      <c r="B1558" s="312" t="s">
        <v>1501</v>
      </c>
      <c r="C1558" s="312" t="s">
        <v>3031</v>
      </c>
      <c r="D1558" s="312" t="s">
        <v>1503</v>
      </c>
      <c r="E1558" s="313" t="s">
        <v>1512</v>
      </c>
      <c r="F1558" s="311" t="s">
        <v>4092</v>
      </c>
      <c r="G1558" s="311" t="s">
        <v>20145</v>
      </c>
      <c r="H1558" s="311" t="s">
        <v>20145</v>
      </c>
      <c r="I1558" s="311" t="s">
        <v>4883</v>
      </c>
      <c r="J1558" s="311" t="s">
        <v>5497</v>
      </c>
      <c r="K1558" s="300">
        <v>1557</v>
      </c>
    </row>
    <row r="1559" spans="1:11" ht="36" customHeight="1">
      <c r="A1559" s="314">
        <v>54248</v>
      </c>
      <c r="B1559" s="312" t="s">
        <v>1508</v>
      </c>
      <c r="C1559" s="312" t="s">
        <v>2879</v>
      </c>
      <c r="D1559" s="312" t="s">
        <v>19541</v>
      </c>
      <c r="E1559" s="313" t="s">
        <v>1507</v>
      </c>
      <c r="F1559" s="311" t="s">
        <v>4130</v>
      </c>
      <c r="G1559" s="311" t="s">
        <v>20146</v>
      </c>
      <c r="H1559" s="311" t="s">
        <v>20147</v>
      </c>
      <c r="I1559" s="311" t="s">
        <v>4883</v>
      </c>
      <c r="J1559" s="311" t="s">
        <v>5497</v>
      </c>
      <c r="K1559" s="300">
        <v>1558</v>
      </c>
    </row>
    <row r="1560" spans="1:11" ht="24" customHeight="1">
      <c r="A1560" s="314">
        <v>101616</v>
      </c>
      <c r="B1560" s="312" t="s">
        <v>367</v>
      </c>
      <c r="C1560" s="312" t="s">
        <v>2638</v>
      </c>
      <c r="D1560" s="312" t="s">
        <v>1629</v>
      </c>
      <c r="E1560" s="313" t="s">
        <v>78</v>
      </c>
      <c r="F1560" s="311" t="s">
        <v>5524</v>
      </c>
      <c r="G1560" s="311" t="s">
        <v>15406</v>
      </c>
      <c r="H1560" s="311" t="s">
        <v>20148</v>
      </c>
      <c r="I1560" s="311" t="s">
        <v>4883</v>
      </c>
      <c r="J1560" s="311" t="s">
        <v>5497</v>
      </c>
      <c r="K1560" s="300">
        <v>1559</v>
      </c>
    </row>
    <row r="1561" spans="1:11" ht="48" customHeight="1">
      <c r="A1561" s="314">
        <v>90373</v>
      </c>
      <c r="B1561" s="312" t="s">
        <v>367</v>
      </c>
      <c r="C1561" s="312" t="s">
        <v>2318</v>
      </c>
      <c r="D1561" s="312" t="s">
        <v>1521</v>
      </c>
      <c r="E1561" s="313" t="s">
        <v>1507</v>
      </c>
      <c r="F1561" s="311" t="s">
        <v>4909</v>
      </c>
      <c r="G1561" s="311" t="s">
        <v>13006</v>
      </c>
      <c r="H1561" s="311" t="s">
        <v>20149</v>
      </c>
      <c r="I1561" s="311" t="s">
        <v>4883</v>
      </c>
      <c r="J1561" s="311" t="s">
        <v>5497</v>
      </c>
      <c r="K1561" s="300">
        <v>1560</v>
      </c>
    </row>
    <row r="1562" spans="1:11" ht="24" customHeight="1">
      <c r="A1562" s="314">
        <v>89395</v>
      </c>
      <c r="B1562" s="312" t="s">
        <v>367</v>
      </c>
      <c r="C1562" s="312" t="s">
        <v>3008</v>
      </c>
      <c r="D1562" s="312" t="s">
        <v>1521</v>
      </c>
      <c r="E1562" s="313" t="s">
        <v>1507</v>
      </c>
      <c r="F1562" s="311" t="s">
        <v>5271</v>
      </c>
      <c r="G1562" s="311" t="s">
        <v>5574</v>
      </c>
      <c r="H1562" s="311" t="s">
        <v>20150</v>
      </c>
      <c r="I1562" s="311" t="s">
        <v>4883</v>
      </c>
      <c r="J1562" s="311" t="s">
        <v>5497</v>
      </c>
      <c r="K1562" s="300">
        <v>1561</v>
      </c>
    </row>
    <row r="1563" spans="1:11" ht="24" customHeight="1">
      <c r="A1563" s="314">
        <v>89408</v>
      </c>
      <c r="B1563" s="312" t="s">
        <v>367</v>
      </c>
      <c r="C1563" s="312" t="s">
        <v>2332</v>
      </c>
      <c r="D1563" s="312" t="s">
        <v>1521</v>
      </c>
      <c r="E1563" s="313" t="s">
        <v>1507</v>
      </c>
      <c r="F1563" s="311" t="s">
        <v>5049</v>
      </c>
      <c r="G1563" s="311" t="s">
        <v>6960</v>
      </c>
      <c r="H1563" s="311" t="s">
        <v>20151</v>
      </c>
      <c r="I1563" s="311" t="s">
        <v>4883</v>
      </c>
      <c r="J1563" s="311" t="s">
        <v>5497</v>
      </c>
      <c r="K1563" s="300">
        <v>1562</v>
      </c>
    </row>
    <row r="1564" spans="1:11" ht="36" customHeight="1">
      <c r="A1564" s="519" t="s">
        <v>3905</v>
      </c>
      <c r="B1564" s="312" t="s">
        <v>1501</v>
      </c>
      <c r="C1564" s="312" t="s">
        <v>2634</v>
      </c>
      <c r="D1564" s="312" t="s">
        <v>1503</v>
      </c>
      <c r="E1564" s="313" t="s">
        <v>1512</v>
      </c>
      <c r="F1564" s="311" t="s">
        <v>4130</v>
      </c>
      <c r="G1564" s="311" t="s">
        <v>4918</v>
      </c>
      <c r="H1564" s="311" t="s">
        <v>20152</v>
      </c>
      <c r="I1564" s="311" t="s">
        <v>4883</v>
      </c>
      <c r="J1564" s="311" t="s">
        <v>5497</v>
      </c>
      <c r="K1564" s="300">
        <v>1563</v>
      </c>
    </row>
    <row r="1565" spans="1:11" ht="24" customHeight="1">
      <c r="A1565" s="519" t="s">
        <v>3906</v>
      </c>
      <c r="B1565" s="312" t="s">
        <v>1501</v>
      </c>
      <c r="C1565" s="312" t="s">
        <v>2635</v>
      </c>
      <c r="D1565" s="312" t="s">
        <v>1503</v>
      </c>
      <c r="E1565" s="313" t="s">
        <v>1512</v>
      </c>
      <c r="F1565" s="311" t="s">
        <v>4130</v>
      </c>
      <c r="G1565" s="311" t="s">
        <v>4918</v>
      </c>
      <c r="H1565" s="311" t="s">
        <v>20152</v>
      </c>
      <c r="I1565" s="311" t="s">
        <v>4883</v>
      </c>
      <c r="J1565" s="311" t="s">
        <v>5497</v>
      </c>
      <c r="K1565" s="300">
        <v>1564</v>
      </c>
    </row>
    <row r="1566" spans="1:11" ht="36" customHeight="1">
      <c r="A1566" s="519" t="s">
        <v>4069</v>
      </c>
      <c r="B1566" s="312" t="s">
        <v>1501</v>
      </c>
      <c r="C1566" s="312" t="s">
        <v>3134</v>
      </c>
      <c r="D1566" s="312" t="s">
        <v>1503</v>
      </c>
      <c r="E1566" s="313" t="s">
        <v>1512</v>
      </c>
      <c r="F1566" s="311" t="s">
        <v>4092</v>
      </c>
      <c r="G1566" s="311" t="s">
        <v>20153</v>
      </c>
      <c r="H1566" s="311" t="s">
        <v>20153</v>
      </c>
      <c r="I1566" s="311" t="s">
        <v>4883</v>
      </c>
      <c r="J1566" s="311" t="s">
        <v>5497</v>
      </c>
      <c r="K1566" s="300">
        <v>1565</v>
      </c>
    </row>
    <row r="1567" spans="1:11" ht="48" customHeight="1">
      <c r="A1567" s="314">
        <v>10083</v>
      </c>
      <c r="B1567" s="312" t="s">
        <v>1645</v>
      </c>
      <c r="C1567" s="312" t="s">
        <v>2981</v>
      </c>
      <c r="D1567" s="312" t="s">
        <v>2982</v>
      </c>
      <c r="E1567" s="313" t="s">
        <v>1512</v>
      </c>
      <c r="F1567" s="311" t="s">
        <v>4377</v>
      </c>
      <c r="G1567" s="311" t="s">
        <v>20154</v>
      </c>
      <c r="H1567" s="311" t="s">
        <v>16218</v>
      </c>
      <c r="I1567" s="311" t="s">
        <v>4883</v>
      </c>
      <c r="J1567" s="311" t="s">
        <v>5497</v>
      </c>
      <c r="K1567" s="300">
        <v>1566</v>
      </c>
    </row>
    <row r="1568" spans="1:11" ht="36" customHeight="1">
      <c r="A1568" s="519" t="s">
        <v>3368</v>
      </c>
      <c r="B1568" s="312" t="s">
        <v>1501</v>
      </c>
      <c r="C1568" s="312" t="s">
        <v>1881</v>
      </c>
      <c r="D1568" s="312" t="s">
        <v>1503</v>
      </c>
      <c r="E1568" s="313" t="s">
        <v>1512</v>
      </c>
      <c r="F1568" s="311" t="s">
        <v>4106</v>
      </c>
      <c r="G1568" s="311" t="s">
        <v>20155</v>
      </c>
      <c r="H1568" s="311" t="s">
        <v>20156</v>
      </c>
      <c r="I1568" s="311" t="s">
        <v>4883</v>
      </c>
      <c r="J1568" s="311" t="s">
        <v>5497</v>
      </c>
      <c r="K1568" s="300">
        <v>1567</v>
      </c>
    </row>
    <row r="1569" spans="1:11" ht="48" customHeight="1">
      <c r="A1569" s="314">
        <v>89545</v>
      </c>
      <c r="B1569" s="312" t="s">
        <v>367</v>
      </c>
      <c r="C1569" s="312" t="s">
        <v>2445</v>
      </c>
      <c r="D1569" s="312" t="s">
        <v>1521</v>
      </c>
      <c r="E1569" s="313" t="s">
        <v>1507</v>
      </c>
      <c r="F1569" s="311" t="s">
        <v>4452</v>
      </c>
      <c r="G1569" s="311" t="s">
        <v>6527</v>
      </c>
      <c r="H1569" s="311" t="s">
        <v>20157</v>
      </c>
      <c r="I1569" s="311" t="s">
        <v>4883</v>
      </c>
      <c r="J1569" s="311" t="s">
        <v>5497</v>
      </c>
      <c r="K1569" s="300">
        <v>1568</v>
      </c>
    </row>
    <row r="1570" spans="1:11" ht="36" customHeight="1">
      <c r="A1570" s="314">
        <v>53358</v>
      </c>
      <c r="B1570" s="312" t="s">
        <v>1508</v>
      </c>
      <c r="C1570" s="312" t="s">
        <v>2894</v>
      </c>
      <c r="D1570" s="312" t="s">
        <v>20158</v>
      </c>
      <c r="E1570" s="313" t="s">
        <v>1507</v>
      </c>
      <c r="F1570" s="311" t="s">
        <v>4331</v>
      </c>
      <c r="G1570" s="311" t="s">
        <v>5208</v>
      </c>
      <c r="H1570" s="311" t="s">
        <v>20159</v>
      </c>
      <c r="I1570" s="311" t="s">
        <v>4883</v>
      </c>
      <c r="J1570" s="311" t="s">
        <v>5497</v>
      </c>
      <c r="K1570" s="300">
        <v>1569</v>
      </c>
    </row>
    <row r="1571" spans="1:11" ht="60" customHeight="1">
      <c r="A1571" s="519" t="s">
        <v>5887</v>
      </c>
      <c r="B1571" s="312" t="s">
        <v>1501</v>
      </c>
      <c r="C1571" s="312" t="s">
        <v>2689</v>
      </c>
      <c r="D1571" s="312" t="s">
        <v>1503</v>
      </c>
      <c r="E1571" s="313" t="s">
        <v>1704</v>
      </c>
      <c r="F1571" s="311" t="s">
        <v>4092</v>
      </c>
      <c r="G1571" s="311" t="s">
        <v>5536</v>
      </c>
      <c r="H1571" s="311" t="s">
        <v>5536</v>
      </c>
      <c r="I1571" s="311" t="s">
        <v>4883</v>
      </c>
      <c r="J1571" s="311" t="s">
        <v>5497</v>
      </c>
      <c r="K1571" s="300">
        <v>1570</v>
      </c>
    </row>
    <row r="1572" spans="1:11" ht="24" customHeight="1">
      <c r="A1572" s="519" t="s">
        <v>3444</v>
      </c>
      <c r="B1572" s="312" t="s">
        <v>1501</v>
      </c>
      <c r="C1572" s="312" t="s">
        <v>1965</v>
      </c>
      <c r="D1572" s="312" t="s">
        <v>1503</v>
      </c>
      <c r="E1572" s="313" t="s">
        <v>1507</v>
      </c>
      <c r="F1572" s="311" t="s">
        <v>4106</v>
      </c>
      <c r="G1572" s="311" t="s">
        <v>20160</v>
      </c>
      <c r="H1572" s="311" t="s">
        <v>20161</v>
      </c>
      <c r="I1572" s="311" t="s">
        <v>4883</v>
      </c>
      <c r="J1572" s="311" t="s">
        <v>5497</v>
      </c>
      <c r="K1572" s="300">
        <v>1571</v>
      </c>
    </row>
    <row r="1573" spans="1:11" ht="24" customHeight="1">
      <c r="A1573" s="519" t="s">
        <v>3232</v>
      </c>
      <c r="B1573" s="312" t="s">
        <v>1501</v>
      </c>
      <c r="C1573" s="312" t="s">
        <v>1698</v>
      </c>
      <c r="D1573" s="312" t="s">
        <v>1503</v>
      </c>
      <c r="E1573" s="313" t="s">
        <v>80</v>
      </c>
      <c r="F1573" s="311" t="s">
        <v>4504</v>
      </c>
      <c r="G1573" s="311" t="s">
        <v>7159</v>
      </c>
      <c r="H1573" s="311" t="s">
        <v>20162</v>
      </c>
      <c r="I1573" s="311" t="s">
        <v>4883</v>
      </c>
      <c r="J1573" s="311" t="s">
        <v>5497</v>
      </c>
      <c r="K1573" s="300">
        <v>1572</v>
      </c>
    </row>
    <row r="1574" spans="1:11" ht="36" customHeight="1">
      <c r="A1574" s="519" t="s">
        <v>3228</v>
      </c>
      <c r="B1574" s="312" t="s">
        <v>1501</v>
      </c>
      <c r="C1574" s="312" t="s">
        <v>1697</v>
      </c>
      <c r="D1574" s="312" t="s">
        <v>1503</v>
      </c>
      <c r="E1574" s="313" t="s">
        <v>80</v>
      </c>
      <c r="F1574" s="311" t="s">
        <v>4504</v>
      </c>
      <c r="G1574" s="311" t="s">
        <v>7159</v>
      </c>
      <c r="H1574" s="311" t="s">
        <v>20162</v>
      </c>
      <c r="I1574" s="311" t="s">
        <v>4883</v>
      </c>
      <c r="J1574" s="311" t="s">
        <v>5497</v>
      </c>
      <c r="K1574" s="300">
        <v>1573</v>
      </c>
    </row>
    <row r="1575" spans="1:11" ht="48" customHeight="1">
      <c r="A1575" s="519" t="s">
        <v>3236</v>
      </c>
      <c r="B1575" s="312" t="s">
        <v>1501</v>
      </c>
      <c r="C1575" s="312" t="s">
        <v>1699</v>
      </c>
      <c r="D1575" s="312" t="s">
        <v>1503</v>
      </c>
      <c r="E1575" s="313" t="s">
        <v>80</v>
      </c>
      <c r="F1575" s="311" t="s">
        <v>4504</v>
      </c>
      <c r="G1575" s="311" t="s">
        <v>7159</v>
      </c>
      <c r="H1575" s="311" t="s">
        <v>20162</v>
      </c>
      <c r="I1575" s="311" t="s">
        <v>4883</v>
      </c>
      <c r="J1575" s="311" t="s">
        <v>5497</v>
      </c>
      <c r="K1575" s="300">
        <v>1574</v>
      </c>
    </row>
    <row r="1576" spans="1:11" ht="36" customHeight="1">
      <c r="A1576" s="314">
        <v>89516</v>
      </c>
      <c r="B1576" s="312" t="s">
        <v>367</v>
      </c>
      <c r="C1576" s="312" t="s">
        <v>2314</v>
      </c>
      <c r="D1576" s="312" t="s">
        <v>1521</v>
      </c>
      <c r="E1576" s="313" t="s">
        <v>1507</v>
      </c>
      <c r="F1576" s="311" t="s">
        <v>4572</v>
      </c>
      <c r="G1576" s="311" t="s">
        <v>10362</v>
      </c>
      <c r="H1576" s="311" t="s">
        <v>20163</v>
      </c>
      <c r="I1576" s="311" t="s">
        <v>4883</v>
      </c>
      <c r="J1576" s="311" t="s">
        <v>5497</v>
      </c>
      <c r="K1576" s="300">
        <v>1575</v>
      </c>
    </row>
    <row r="1577" spans="1:11" ht="24" customHeight="1">
      <c r="A1577" s="519" t="s">
        <v>3686</v>
      </c>
      <c r="B1577" s="312" t="s">
        <v>1501</v>
      </c>
      <c r="C1577" s="312" t="s">
        <v>2283</v>
      </c>
      <c r="D1577" s="312" t="s">
        <v>1503</v>
      </c>
      <c r="E1577" s="313" t="s">
        <v>1512</v>
      </c>
      <c r="F1577" s="311" t="s">
        <v>4848</v>
      </c>
      <c r="G1577" s="311" t="s">
        <v>10348</v>
      </c>
      <c r="H1577" s="311" t="s">
        <v>20002</v>
      </c>
      <c r="I1577" s="311" t="s">
        <v>4883</v>
      </c>
      <c r="J1577" s="311" t="s">
        <v>5497</v>
      </c>
      <c r="K1577" s="300">
        <v>1576</v>
      </c>
    </row>
    <row r="1578" spans="1:11" ht="24" customHeight="1">
      <c r="A1578" s="519" t="s">
        <v>3535</v>
      </c>
      <c r="B1578" s="312" t="s">
        <v>1501</v>
      </c>
      <c r="C1578" s="312" t="s">
        <v>2132</v>
      </c>
      <c r="D1578" s="312" t="s">
        <v>1503</v>
      </c>
      <c r="E1578" s="313" t="s">
        <v>1504</v>
      </c>
      <c r="F1578" s="311" t="s">
        <v>5292</v>
      </c>
      <c r="G1578" s="311" t="s">
        <v>10244</v>
      </c>
      <c r="H1578" s="311" t="s">
        <v>20164</v>
      </c>
      <c r="I1578" s="311" t="s">
        <v>4883</v>
      </c>
      <c r="J1578" s="311" t="s">
        <v>5497</v>
      </c>
      <c r="K1578" s="300">
        <v>1577</v>
      </c>
    </row>
    <row r="1579" spans="1:11" ht="24" customHeight="1">
      <c r="A1579" s="314">
        <v>89565</v>
      </c>
      <c r="B1579" s="312" t="s">
        <v>367</v>
      </c>
      <c r="C1579" s="312" t="s">
        <v>2353</v>
      </c>
      <c r="D1579" s="312" t="s">
        <v>1521</v>
      </c>
      <c r="E1579" s="313" t="s">
        <v>1507</v>
      </c>
      <c r="F1579" s="311" t="s">
        <v>4377</v>
      </c>
      <c r="G1579" s="311" t="s">
        <v>12581</v>
      </c>
      <c r="H1579" s="311" t="s">
        <v>20165</v>
      </c>
      <c r="I1579" s="311" t="s">
        <v>4883</v>
      </c>
      <c r="J1579" s="311" t="s">
        <v>5528</v>
      </c>
      <c r="K1579" s="300">
        <v>1578</v>
      </c>
    </row>
    <row r="1580" spans="1:11" ht="24" customHeight="1">
      <c r="A1580" s="519" t="s">
        <v>3943</v>
      </c>
      <c r="B1580" s="312" t="s">
        <v>1501</v>
      </c>
      <c r="C1580" s="312" t="s">
        <v>2939</v>
      </c>
      <c r="D1580" s="312" t="s">
        <v>1503</v>
      </c>
      <c r="E1580" s="313" t="s">
        <v>80</v>
      </c>
      <c r="F1580" s="311" t="s">
        <v>4331</v>
      </c>
      <c r="G1580" s="311" t="s">
        <v>20166</v>
      </c>
      <c r="H1580" s="311" t="s">
        <v>20167</v>
      </c>
      <c r="I1580" s="311" t="s">
        <v>4883</v>
      </c>
      <c r="J1580" s="311" t="s">
        <v>5528</v>
      </c>
      <c r="K1580" s="300">
        <v>1579</v>
      </c>
    </row>
    <row r="1581" spans="1:11" ht="24" customHeight="1">
      <c r="A1581" s="314">
        <v>89366</v>
      </c>
      <c r="B1581" s="312" t="s">
        <v>367</v>
      </c>
      <c r="C1581" s="312" t="s">
        <v>2319</v>
      </c>
      <c r="D1581" s="312" t="s">
        <v>1521</v>
      </c>
      <c r="E1581" s="313" t="s">
        <v>1507</v>
      </c>
      <c r="F1581" s="311" t="s">
        <v>5201</v>
      </c>
      <c r="G1581" s="311" t="s">
        <v>10231</v>
      </c>
      <c r="H1581" s="311" t="s">
        <v>20168</v>
      </c>
      <c r="I1581" s="311" t="s">
        <v>4883</v>
      </c>
      <c r="J1581" s="311" t="s">
        <v>5528</v>
      </c>
      <c r="K1581" s="300">
        <v>1580</v>
      </c>
    </row>
    <row r="1582" spans="1:11" ht="24" customHeight="1">
      <c r="A1582" s="314">
        <v>93026</v>
      </c>
      <c r="B1582" s="312" t="s">
        <v>367</v>
      </c>
      <c r="C1582" s="312" t="s">
        <v>1869</v>
      </c>
      <c r="D1582" s="312" t="s">
        <v>1677</v>
      </c>
      <c r="E1582" s="313" t="s">
        <v>1507</v>
      </c>
      <c r="F1582" s="311" t="s">
        <v>4130</v>
      </c>
      <c r="G1582" s="311" t="s">
        <v>4383</v>
      </c>
      <c r="H1582" s="311" t="s">
        <v>20169</v>
      </c>
      <c r="I1582" s="311" t="s">
        <v>4883</v>
      </c>
      <c r="J1582" s="311" t="s">
        <v>5528</v>
      </c>
      <c r="K1582" s="300">
        <v>1581</v>
      </c>
    </row>
    <row r="1583" spans="1:11" ht="24" customHeight="1">
      <c r="A1583" s="519" t="s">
        <v>3718</v>
      </c>
      <c r="B1583" s="312" t="s">
        <v>1501</v>
      </c>
      <c r="C1583" s="312" t="s">
        <v>2345</v>
      </c>
      <c r="D1583" s="312" t="s">
        <v>1503</v>
      </c>
      <c r="E1583" s="313" t="s">
        <v>1504</v>
      </c>
      <c r="F1583" s="311" t="s">
        <v>5476</v>
      </c>
      <c r="G1583" s="311" t="s">
        <v>14357</v>
      </c>
      <c r="H1583" s="311" t="s">
        <v>20170</v>
      </c>
      <c r="I1583" s="311" t="s">
        <v>4883</v>
      </c>
      <c r="J1583" s="311" t="s">
        <v>5528</v>
      </c>
      <c r="K1583" s="300">
        <v>1582</v>
      </c>
    </row>
    <row r="1584" spans="1:11" ht="24" customHeight="1">
      <c r="A1584" s="519" t="s">
        <v>3325</v>
      </c>
      <c r="B1584" s="312" t="s">
        <v>1501</v>
      </c>
      <c r="C1584" s="312" t="s">
        <v>1812</v>
      </c>
      <c r="D1584" s="312" t="s">
        <v>1503</v>
      </c>
      <c r="E1584" s="313" t="s">
        <v>80</v>
      </c>
      <c r="F1584" s="311" t="s">
        <v>4659</v>
      </c>
      <c r="G1584" s="311" t="s">
        <v>20171</v>
      </c>
      <c r="H1584" s="311" t="s">
        <v>20172</v>
      </c>
      <c r="I1584" s="311" t="s">
        <v>4883</v>
      </c>
      <c r="J1584" s="311" t="s">
        <v>5528</v>
      </c>
      <c r="K1584" s="300">
        <v>1583</v>
      </c>
    </row>
    <row r="1585" spans="1:11" ht="24" customHeight="1">
      <c r="A1585" s="519" t="s">
        <v>3327</v>
      </c>
      <c r="B1585" s="312" t="s">
        <v>1501</v>
      </c>
      <c r="C1585" s="312" t="s">
        <v>1813</v>
      </c>
      <c r="D1585" s="312" t="s">
        <v>1503</v>
      </c>
      <c r="E1585" s="313" t="s">
        <v>80</v>
      </c>
      <c r="F1585" s="311" t="s">
        <v>4659</v>
      </c>
      <c r="G1585" s="311" t="s">
        <v>20171</v>
      </c>
      <c r="H1585" s="311" t="s">
        <v>20172</v>
      </c>
      <c r="I1585" s="311" t="s">
        <v>4883</v>
      </c>
      <c r="J1585" s="311" t="s">
        <v>5528</v>
      </c>
      <c r="K1585" s="300">
        <v>1584</v>
      </c>
    </row>
    <row r="1586" spans="1:11" ht="36" customHeight="1">
      <c r="A1586" s="314">
        <v>99821</v>
      </c>
      <c r="B1586" s="312" t="s">
        <v>367</v>
      </c>
      <c r="C1586" s="312" t="s">
        <v>2392</v>
      </c>
      <c r="D1586" s="312" t="s">
        <v>1503</v>
      </c>
      <c r="E1586" s="313" t="s">
        <v>78</v>
      </c>
      <c r="F1586" s="311" t="s">
        <v>5533</v>
      </c>
      <c r="G1586" s="311" t="s">
        <v>8059</v>
      </c>
      <c r="H1586" s="311" t="s">
        <v>20173</v>
      </c>
      <c r="I1586" s="311" t="s">
        <v>4883</v>
      </c>
      <c r="J1586" s="311" t="s">
        <v>5528</v>
      </c>
      <c r="K1586" s="300">
        <v>1585</v>
      </c>
    </row>
    <row r="1587" spans="1:11" ht="24" customHeight="1">
      <c r="A1587" s="519" t="s">
        <v>3996</v>
      </c>
      <c r="B1587" s="312" t="s">
        <v>1501</v>
      </c>
      <c r="C1587" s="312" t="s">
        <v>3015</v>
      </c>
      <c r="D1587" s="312" t="s">
        <v>1503</v>
      </c>
      <c r="E1587" s="313" t="s">
        <v>1512</v>
      </c>
      <c r="F1587" s="311" t="s">
        <v>4130</v>
      </c>
      <c r="G1587" s="311" t="s">
        <v>19797</v>
      </c>
      <c r="H1587" s="311" t="s">
        <v>13656</v>
      </c>
      <c r="I1587" s="311" t="s">
        <v>4883</v>
      </c>
      <c r="J1587" s="311" t="s">
        <v>5528</v>
      </c>
      <c r="K1587" s="300">
        <v>1586</v>
      </c>
    </row>
    <row r="1588" spans="1:11" ht="24" customHeight="1">
      <c r="A1588" s="314">
        <v>95782</v>
      </c>
      <c r="B1588" s="312" t="s">
        <v>367</v>
      </c>
      <c r="C1588" s="312" t="s">
        <v>1796</v>
      </c>
      <c r="D1588" s="312" t="s">
        <v>1677</v>
      </c>
      <c r="E1588" s="313" t="s">
        <v>1507</v>
      </c>
      <c r="F1588" s="311" t="s">
        <v>4483</v>
      </c>
      <c r="G1588" s="311" t="s">
        <v>10963</v>
      </c>
      <c r="H1588" s="311" t="s">
        <v>20174</v>
      </c>
      <c r="I1588" s="311" t="s">
        <v>4883</v>
      </c>
      <c r="J1588" s="311" t="s">
        <v>5528</v>
      </c>
      <c r="K1588" s="300">
        <v>1587</v>
      </c>
    </row>
    <row r="1589" spans="1:11" ht="24" customHeight="1">
      <c r="A1589" s="314">
        <v>95676</v>
      </c>
      <c r="B1589" s="312" t="s">
        <v>367</v>
      </c>
      <c r="C1589" s="312" t="s">
        <v>1720</v>
      </c>
      <c r="D1589" s="312" t="s">
        <v>1521</v>
      </c>
      <c r="E1589" s="313" t="s">
        <v>1507</v>
      </c>
      <c r="F1589" s="311" t="s">
        <v>4095</v>
      </c>
      <c r="G1589" s="311" t="s">
        <v>14862</v>
      </c>
      <c r="H1589" s="311" t="s">
        <v>20175</v>
      </c>
      <c r="I1589" s="311" t="s">
        <v>4883</v>
      </c>
      <c r="J1589" s="311" t="s">
        <v>5528</v>
      </c>
      <c r="K1589" s="300">
        <v>1588</v>
      </c>
    </row>
    <row r="1590" spans="1:11" ht="48" customHeight="1">
      <c r="A1590" s="519" t="s">
        <v>3860</v>
      </c>
      <c r="B1590" s="312" t="s">
        <v>1501</v>
      </c>
      <c r="C1590" s="312" t="s">
        <v>2570</v>
      </c>
      <c r="D1590" s="312" t="s">
        <v>1503</v>
      </c>
      <c r="E1590" s="313" t="s">
        <v>1512</v>
      </c>
      <c r="F1590" s="311" t="s">
        <v>4934</v>
      </c>
      <c r="G1590" s="311" t="s">
        <v>20176</v>
      </c>
      <c r="H1590" s="311" t="s">
        <v>20177</v>
      </c>
      <c r="I1590" s="311" t="s">
        <v>4883</v>
      </c>
      <c r="J1590" s="311" t="s">
        <v>5528</v>
      </c>
      <c r="K1590" s="300">
        <v>1589</v>
      </c>
    </row>
    <row r="1591" spans="1:11" ht="48" customHeight="1">
      <c r="A1591" s="314">
        <v>103019</v>
      </c>
      <c r="B1591" s="312" t="s">
        <v>367</v>
      </c>
      <c r="C1591" s="312" t="s">
        <v>2904</v>
      </c>
      <c r="D1591" s="312" t="s">
        <v>1521</v>
      </c>
      <c r="E1591" s="313" t="s">
        <v>1507</v>
      </c>
      <c r="F1591" s="311" t="s">
        <v>4106</v>
      </c>
      <c r="G1591" s="311" t="s">
        <v>14802</v>
      </c>
      <c r="H1591" s="311" t="s">
        <v>20178</v>
      </c>
      <c r="I1591" s="311" t="s">
        <v>4883</v>
      </c>
      <c r="J1591" s="311" t="s">
        <v>5528</v>
      </c>
      <c r="K1591" s="300">
        <v>1590</v>
      </c>
    </row>
    <row r="1592" spans="1:11" ht="24" customHeight="1">
      <c r="A1592" s="519" t="s">
        <v>3422</v>
      </c>
      <c r="B1592" s="312" t="s">
        <v>1501</v>
      </c>
      <c r="C1592" s="312" t="s">
        <v>1943</v>
      </c>
      <c r="D1592" s="312" t="s">
        <v>1503</v>
      </c>
      <c r="E1592" s="313" t="s">
        <v>1507</v>
      </c>
      <c r="F1592" s="311" t="s">
        <v>4106</v>
      </c>
      <c r="G1592" s="311" t="s">
        <v>20179</v>
      </c>
      <c r="H1592" s="311" t="s">
        <v>20180</v>
      </c>
      <c r="I1592" s="311" t="s">
        <v>4883</v>
      </c>
      <c r="J1592" s="311" t="s">
        <v>5528</v>
      </c>
      <c r="K1592" s="300">
        <v>1591</v>
      </c>
    </row>
    <row r="1593" spans="1:11" ht="24" customHeight="1">
      <c r="A1593" s="519" t="s">
        <v>3197</v>
      </c>
      <c r="B1593" s="312" t="s">
        <v>1501</v>
      </c>
      <c r="C1593" s="312" t="s">
        <v>1669</v>
      </c>
      <c r="D1593" s="312" t="s">
        <v>1503</v>
      </c>
      <c r="E1593" s="313" t="s">
        <v>80</v>
      </c>
      <c r="F1593" s="311" t="s">
        <v>5201</v>
      </c>
      <c r="G1593" s="311" t="s">
        <v>20181</v>
      </c>
      <c r="H1593" s="311" t="s">
        <v>20182</v>
      </c>
      <c r="I1593" s="311" t="s">
        <v>4883</v>
      </c>
      <c r="J1593" s="311" t="s">
        <v>5528</v>
      </c>
      <c r="K1593" s="300">
        <v>1592</v>
      </c>
    </row>
    <row r="1594" spans="1:11" ht="48" customHeight="1">
      <c r="A1594" s="519" t="s">
        <v>5888</v>
      </c>
      <c r="B1594" s="312" t="s">
        <v>1501</v>
      </c>
      <c r="C1594" s="312" t="s">
        <v>2719</v>
      </c>
      <c r="D1594" s="312" t="s">
        <v>1503</v>
      </c>
      <c r="E1594" s="313" t="s">
        <v>1704</v>
      </c>
      <c r="F1594" s="311" t="s">
        <v>4092</v>
      </c>
      <c r="G1594" s="311" t="s">
        <v>5542</v>
      </c>
      <c r="H1594" s="311" t="s">
        <v>5542</v>
      </c>
      <c r="I1594" s="311" t="s">
        <v>4883</v>
      </c>
      <c r="J1594" s="311" t="s">
        <v>5528</v>
      </c>
      <c r="K1594" s="300">
        <v>1593</v>
      </c>
    </row>
    <row r="1595" spans="1:11" ht="36" customHeight="1">
      <c r="A1595" s="519" t="s">
        <v>3208</v>
      </c>
      <c r="B1595" s="312" t="s">
        <v>1501</v>
      </c>
      <c r="C1595" s="312" t="s">
        <v>1674</v>
      </c>
      <c r="D1595" s="312" t="s">
        <v>1503</v>
      </c>
      <c r="E1595" s="313" t="s">
        <v>80</v>
      </c>
      <c r="F1595" s="311" t="s">
        <v>4848</v>
      </c>
      <c r="G1595" s="311" t="s">
        <v>20183</v>
      </c>
      <c r="H1595" s="311" t="s">
        <v>20184</v>
      </c>
      <c r="I1595" s="311" t="s">
        <v>4883</v>
      </c>
      <c r="J1595" s="311" t="s">
        <v>5528</v>
      </c>
      <c r="K1595" s="300">
        <v>1594</v>
      </c>
    </row>
    <row r="1596" spans="1:11" ht="36" customHeight="1">
      <c r="A1596" s="314">
        <v>103014</v>
      </c>
      <c r="B1596" s="312" t="s">
        <v>367</v>
      </c>
      <c r="C1596" s="312" t="s">
        <v>3131</v>
      </c>
      <c r="D1596" s="312" t="s">
        <v>1521</v>
      </c>
      <c r="E1596" s="313" t="s">
        <v>1507</v>
      </c>
      <c r="F1596" s="311" t="s">
        <v>4106</v>
      </c>
      <c r="G1596" s="311" t="s">
        <v>14793</v>
      </c>
      <c r="H1596" s="311" t="s">
        <v>20185</v>
      </c>
      <c r="I1596" s="311" t="s">
        <v>4883</v>
      </c>
      <c r="J1596" s="311" t="s">
        <v>5528</v>
      </c>
      <c r="K1596" s="300">
        <v>1595</v>
      </c>
    </row>
    <row r="1597" spans="1:11" ht="24" customHeight="1">
      <c r="A1597" s="519" t="s">
        <v>3643</v>
      </c>
      <c r="B1597" s="312" t="s">
        <v>1501</v>
      </c>
      <c r="C1597" s="312" t="s">
        <v>2238</v>
      </c>
      <c r="D1597" s="312" t="s">
        <v>1503</v>
      </c>
      <c r="E1597" s="313" t="s">
        <v>1507</v>
      </c>
      <c r="F1597" s="311" t="s">
        <v>4106</v>
      </c>
      <c r="G1597" s="311" t="s">
        <v>20186</v>
      </c>
      <c r="H1597" s="311" t="s">
        <v>18591</v>
      </c>
      <c r="I1597" s="311" t="s">
        <v>4883</v>
      </c>
      <c r="J1597" s="311" t="s">
        <v>5528</v>
      </c>
      <c r="K1597" s="300">
        <v>1596</v>
      </c>
    </row>
    <row r="1598" spans="1:11" ht="24" customHeight="1">
      <c r="A1598" s="519" t="s">
        <v>3423</v>
      </c>
      <c r="B1598" s="312" t="s">
        <v>1501</v>
      </c>
      <c r="C1598" s="312" t="s">
        <v>1944</v>
      </c>
      <c r="D1598" s="312" t="s">
        <v>1503</v>
      </c>
      <c r="E1598" s="313" t="s">
        <v>1507</v>
      </c>
      <c r="F1598" s="311" t="s">
        <v>4106</v>
      </c>
      <c r="G1598" s="311" t="s">
        <v>20187</v>
      </c>
      <c r="H1598" s="311" t="s">
        <v>15412</v>
      </c>
      <c r="I1598" s="311" t="s">
        <v>4883</v>
      </c>
      <c r="J1598" s="311" t="s">
        <v>5528</v>
      </c>
      <c r="K1598" s="300">
        <v>1597</v>
      </c>
    </row>
    <row r="1599" spans="1:11" ht="36" customHeight="1">
      <c r="A1599" s="519" t="s">
        <v>3440</v>
      </c>
      <c r="B1599" s="312" t="s">
        <v>1501</v>
      </c>
      <c r="C1599" s="312" t="s">
        <v>1961</v>
      </c>
      <c r="D1599" s="312" t="s">
        <v>1503</v>
      </c>
      <c r="E1599" s="313" t="s">
        <v>1507</v>
      </c>
      <c r="F1599" s="311" t="s">
        <v>4106</v>
      </c>
      <c r="G1599" s="311" t="s">
        <v>20188</v>
      </c>
      <c r="H1599" s="311" t="s">
        <v>20189</v>
      </c>
      <c r="I1599" s="311" t="s">
        <v>4883</v>
      </c>
      <c r="J1599" s="311" t="s">
        <v>5528</v>
      </c>
      <c r="K1599" s="300">
        <v>1598</v>
      </c>
    </row>
    <row r="1600" spans="1:11" ht="48" customHeight="1">
      <c r="A1600" s="314">
        <v>91890</v>
      </c>
      <c r="B1600" s="312" t="s">
        <v>367</v>
      </c>
      <c r="C1600" s="312" t="s">
        <v>1870</v>
      </c>
      <c r="D1600" s="312" t="s">
        <v>1677</v>
      </c>
      <c r="E1600" s="313" t="s">
        <v>1507</v>
      </c>
      <c r="F1600" s="311" t="s">
        <v>4848</v>
      </c>
      <c r="G1600" s="311" t="s">
        <v>10817</v>
      </c>
      <c r="H1600" s="311" t="s">
        <v>20190</v>
      </c>
      <c r="I1600" s="311" t="s">
        <v>4883</v>
      </c>
      <c r="J1600" s="311" t="s">
        <v>5528</v>
      </c>
      <c r="K1600" s="300">
        <v>1599</v>
      </c>
    </row>
    <row r="1601" spans="1:11" ht="24" customHeight="1">
      <c r="A1601" s="314">
        <v>89817</v>
      </c>
      <c r="B1601" s="312" t="s">
        <v>367</v>
      </c>
      <c r="C1601" s="312" t="s">
        <v>2442</v>
      </c>
      <c r="D1601" s="312" t="s">
        <v>1521</v>
      </c>
      <c r="E1601" s="313" t="s">
        <v>1507</v>
      </c>
      <c r="F1601" s="311" t="s">
        <v>4452</v>
      </c>
      <c r="G1601" s="311" t="s">
        <v>10759</v>
      </c>
      <c r="H1601" s="311" t="s">
        <v>20191</v>
      </c>
      <c r="I1601" s="311" t="s">
        <v>4883</v>
      </c>
      <c r="J1601" s="311" t="s">
        <v>5528</v>
      </c>
      <c r="K1601" s="300">
        <v>1600</v>
      </c>
    </row>
    <row r="1602" spans="1:11" ht="36" customHeight="1">
      <c r="A1602" s="519" t="s">
        <v>3924</v>
      </c>
      <c r="B1602" s="312" t="s">
        <v>1501</v>
      </c>
      <c r="C1602" s="312" t="s">
        <v>2888</v>
      </c>
      <c r="D1602" s="312" t="s">
        <v>1503</v>
      </c>
      <c r="E1602" s="313" t="s">
        <v>1512</v>
      </c>
      <c r="F1602" s="311" t="s">
        <v>4106</v>
      </c>
      <c r="G1602" s="311" t="s">
        <v>20192</v>
      </c>
      <c r="H1602" s="311" t="s">
        <v>20193</v>
      </c>
      <c r="I1602" s="311" t="s">
        <v>4883</v>
      </c>
      <c r="J1602" s="311" t="s">
        <v>5528</v>
      </c>
      <c r="K1602" s="300">
        <v>1601</v>
      </c>
    </row>
    <row r="1603" spans="1:11" ht="24" customHeight="1">
      <c r="A1603" s="519" t="s">
        <v>3525</v>
      </c>
      <c r="B1603" s="312" t="s">
        <v>1501</v>
      </c>
      <c r="C1603" s="312" t="s">
        <v>2124</v>
      </c>
      <c r="D1603" s="312" t="s">
        <v>1503</v>
      </c>
      <c r="E1603" s="313" t="s">
        <v>1504</v>
      </c>
      <c r="F1603" s="311" t="s">
        <v>4452</v>
      </c>
      <c r="G1603" s="311" t="s">
        <v>10244</v>
      </c>
      <c r="H1603" s="311" t="s">
        <v>20194</v>
      </c>
      <c r="I1603" s="311" t="s">
        <v>4883</v>
      </c>
      <c r="J1603" s="311" t="s">
        <v>5528</v>
      </c>
      <c r="K1603" s="300">
        <v>1602</v>
      </c>
    </row>
    <row r="1604" spans="1:11" ht="36" customHeight="1">
      <c r="A1604" s="519" t="s">
        <v>3421</v>
      </c>
      <c r="B1604" s="312" t="s">
        <v>1501</v>
      </c>
      <c r="C1604" s="312" t="s">
        <v>1942</v>
      </c>
      <c r="D1604" s="312" t="s">
        <v>1503</v>
      </c>
      <c r="E1604" s="313" t="s">
        <v>1507</v>
      </c>
      <c r="F1604" s="311" t="s">
        <v>4106</v>
      </c>
      <c r="G1604" s="311" t="s">
        <v>20195</v>
      </c>
      <c r="H1604" s="311" t="s">
        <v>20196</v>
      </c>
      <c r="I1604" s="311" t="s">
        <v>4883</v>
      </c>
      <c r="J1604" s="311" t="s">
        <v>5528</v>
      </c>
      <c r="K1604" s="300">
        <v>1603</v>
      </c>
    </row>
    <row r="1605" spans="1:11" ht="48" customHeight="1">
      <c r="A1605" s="279">
        <v>4969</v>
      </c>
      <c r="B1605" s="277" t="s">
        <v>1508</v>
      </c>
      <c r="C1605" s="277" t="s">
        <v>1716</v>
      </c>
      <c r="D1605" s="277" t="s">
        <v>1533</v>
      </c>
      <c r="E1605" s="278" t="s">
        <v>1507</v>
      </c>
      <c r="F1605" s="276" t="s">
        <v>4095</v>
      </c>
      <c r="G1605" s="276" t="s">
        <v>20197</v>
      </c>
      <c r="H1605" s="276" t="s">
        <v>20198</v>
      </c>
      <c r="I1605" s="276" t="s">
        <v>4883</v>
      </c>
      <c r="J1605" s="276" t="s">
        <v>5528</v>
      </c>
      <c r="K1605" s="300">
        <v>1604</v>
      </c>
    </row>
    <row r="1606" spans="1:11" ht="36" customHeight="1">
      <c r="A1606" s="519" t="s">
        <v>3944</v>
      </c>
      <c r="B1606" s="312" t="s">
        <v>1501</v>
      </c>
      <c r="C1606" s="312" t="s">
        <v>2939</v>
      </c>
      <c r="D1606" s="312" t="s">
        <v>1503</v>
      </c>
      <c r="E1606" s="313" t="s">
        <v>80</v>
      </c>
      <c r="F1606" s="311" t="s">
        <v>4331</v>
      </c>
      <c r="G1606" s="311" t="s">
        <v>19845</v>
      </c>
      <c r="H1606" s="311" t="s">
        <v>20199</v>
      </c>
      <c r="I1606" s="311" t="s">
        <v>4883</v>
      </c>
      <c r="J1606" s="311" t="s">
        <v>5528</v>
      </c>
      <c r="K1606" s="300">
        <v>1605</v>
      </c>
    </row>
    <row r="1607" spans="1:11" ht="48" customHeight="1">
      <c r="A1607" s="519" t="s">
        <v>3405</v>
      </c>
      <c r="B1607" s="312" t="s">
        <v>1501</v>
      </c>
      <c r="C1607" s="312" t="s">
        <v>1919</v>
      </c>
      <c r="D1607" s="312" t="s">
        <v>1503</v>
      </c>
      <c r="E1607" s="313" t="s">
        <v>1512</v>
      </c>
      <c r="F1607" s="311" t="s">
        <v>4095</v>
      </c>
      <c r="G1607" s="311" t="s">
        <v>20057</v>
      </c>
      <c r="H1607" s="311" t="s">
        <v>20055</v>
      </c>
      <c r="I1607" s="311" t="s">
        <v>4883</v>
      </c>
      <c r="J1607" s="311" t="s">
        <v>5528</v>
      </c>
      <c r="K1607" s="300">
        <v>1606</v>
      </c>
    </row>
    <row r="1608" spans="1:11" ht="36" customHeight="1">
      <c r="A1608" s="519" t="s">
        <v>3520</v>
      </c>
      <c r="B1608" s="312" t="s">
        <v>1501</v>
      </c>
      <c r="C1608" s="312" t="s">
        <v>2119</v>
      </c>
      <c r="D1608" s="312" t="s">
        <v>1503</v>
      </c>
      <c r="E1608" s="313" t="s">
        <v>1504</v>
      </c>
      <c r="F1608" s="311" t="s">
        <v>5201</v>
      </c>
      <c r="G1608" s="311" t="s">
        <v>7581</v>
      </c>
      <c r="H1608" s="311" t="s">
        <v>20200</v>
      </c>
      <c r="I1608" s="311" t="s">
        <v>4883</v>
      </c>
      <c r="J1608" s="311" t="s">
        <v>5528</v>
      </c>
      <c r="K1608" s="300">
        <v>1607</v>
      </c>
    </row>
    <row r="1609" spans="1:11" ht="24" customHeight="1">
      <c r="A1609" s="314">
        <v>5213364</v>
      </c>
      <c r="B1609" s="312" t="s">
        <v>1530</v>
      </c>
      <c r="C1609" s="312" t="s">
        <v>2915</v>
      </c>
      <c r="D1609" s="312" t="s">
        <v>382</v>
      </c>
      <c r="E1609" s="313" t="s">
        <v>78</v>
      </c>
      <c r="F1609" s="311" t="s">
        <v>5539</v>
      </c>
      <c r="G1609" s="311" t="s">
        <v>4979</v>
      </c>
      <c r="H1609" s="311" t="s">
        <v>20201</v>
      </c>
      <c r="I1609" s="311" t="s">
        <v>4883</v>
      </c>
      <c r="J1609" s="311" t="s">
        <v>5528</v>
      </c>
      <c r="K1609" s="300">
        <v>1608</v>
      </c>
    </row>
    <row r="1610" spans="1:11" ht="48" customHeight="1">
      <c r="A1610" s="314">
        <v>89378</v>
      </c>
      <c r="B1610" s="312" t="s">
        <v>367</v>
      </c>
      <c r="C1610" s="312" t="s">
        <v>2456</v>
      </c>
      <c r="D1610" s="312" t="s">
        <v>1521</v>
      </c>
      <c r="E1610" s="313" t="s">
        <v>1507</v>
      </c>
      <c r="F1610" s="311" t="s">
        <v>4576</v>
      </c>
      <c r="G1610" s="311" t="s">
        <v>7645</v>
      </c>
      <c r="H1610" s="311" t="s">
        <v>20202</v>
      </c>
      <c r="I1610" s="311" t="s">
        <v>4883</v>
      </c>
      <c r="J1610" s="311" t="s">
        <v>5528</v>
      </c>
      <c r="K1610" s="300">
        <v>1609</v>
      </c>
    </row>
    <row r="1611" spans="1:11" ht="60" customHeight="1">
      <c r="A1611" s="519" t="s">
        <v>3200</v>
      </c>
      <c r="B1611" s="312" t="s">
        <v>1501</v>
      </c>
      <c r="C1611" s="312" t="s">
        <v>1670</v>
      </c>
      <c r="D1611" s="312" t="s">
        <v>1503</v>
      </c>
      <c r="E1611" s="313" t="s">
        <v>80</v>
      </c>
      <c r="F1611" s="311" t="s">
        <v>4848</v>
      </c>
      <c r="G1611" s="311" t="s">
        <v>10285</v>
      </c>
      <c r="H1611" s="311" t="s">
        <v>20203</v>
      </c>
      <c r="I1611" s="311" t="s">
        <v>4883</v>
      </c>
      <c r="J1611" s="311" t="s">
        <v>5528</v>
      </c>
      <c r="K1611" s="300">
        <v>1610</v>
      </c>
    </row>
    <row r="1612" spans="1:11" ht="60" customHeight="1">
      <c r="A1612" s="314">
        <v>89623</v>
      </c>
      <c r="B1612" s="312" t="s">
        <v>367</v>
      </c>
      <c r="C1612" s="312" t="s">
        <v>3010</v>
      </c>
      <c r="D1612" s="312" t="s">
        <v>1521</v>
      </c>
      <c r="E1612" s="313" t="s">
        <v>1507</v>
      </c>
      <c r="F1612" s="311" t="s">
        <v>5111</v>
      </c>
      <c r="G1612" s="311" t="s">
        <v>8064</v>
      </c>
      <c r="H1612" s="311" t="s">
        <v>20204</v>
      </c>
      <c r="I1612" s="311" t="s">
        <v>4883</v>
      </c>
      <c r="J1612" s="311" t="s">
        <v>5528</v>
      </c>
      <c r="K1612" s="300">
        <v>1611</v>
      </c>
    </row>
    <row r="1613" spans="1:11" ht="60" customHeight="1">
      <c r="A1613" s="519" t="s">
        <v>3447</v>
      </c>
      <c r="B1613" s="312" t="s">
        <v>1501</v>
      </c>
      <c r="C1613" s="312" t="s">
        <v>1968</v>
      </c>
      <c r="D1613" s="312" t="s">
        <v>1503</v>
      </c>
      <c r="E1613" s="313" t="s">
        <v>1507</v>
      </c>
      <c r="F1613" s="311" t="s">
        <v>4106</v>
      </c>
      <c r="G1613" s="311" t="s">
        <v>20205</v>
      </c>
      <c r="H1613" s="311" t="s">
        <v>20206</v>
      </c>
      <c r="I1613" s="311" t="s">
        <v>4883</v>
      </c>
      <c r="J1613" s="311" t="s">
        <v>5528</v>
      </c>
      <c r="K1613" s="300">
        <v>1612</v>
      </c>
    </row>
    <row r="1614" spans="1:11" ht="48" customHeight="1">
      <c r="A1614" s="519" t="s">
        <v>5889</v>
      </c>
      <c r="B1614" s="312" t="s">
        <v>1501</v>
      </c>
      <c r="C1614" s="312" t="s">
        <v>2729</v>
      </c>
      <c r="D1614" s="312" t="s">
        <v>1503</v>
      </c>
      <c r="E1614" s="313" t="s">
        <v>1704</v>
      </c>
      <c r="F1614" s="311" t="s">
        <v>4092</v>
      </c>
      <c r="G1614" s="311" t="s">
        <v>5551</v>
      </c>
      <c r="H1614" s="311" t="s">
        <v>5551</v>
      </c>
      <c r="I1614" s="311" t="s">
        <v>4883</v>
      </c>
      <c r="J1614" s="311" t="s">
        <v>5528</v>
      </c>
      <c r="K1614" s="300">
        <v>1613</v>
      </c>
    </row>
    <row r="1615" spans="1:11" ht="48" customHeight="1">
      <c r="A1615" s="519" t="s">
        <v>5890</v>
      </c>
      <c r="B1615" s="312" t="s">
        <v>1501</v>
      </c>
      <c r="C1615" s="312" t="s">
        <v>2728</v>
      </c>
      <c r="D1615" s="312" t="s">
        <v>1503</v>
      </c>
      <c r="E1615" s="313" t="s">
        <v>1704</v>
      </c>
      <c r="F1615" s="311" t="s">
        <v>4092</v>
      </c>
      <c r="G1615" s="311" t="s">
        <v>5551</v>
      </c>
      <c r="H1615" s="311" t="s">
        <v>5551</v>
      </c>
      <c r="I1615" s="311" t="s">
        <v>4883</v>
      </c>
      <c r="J1615" s="311" t="s">
        <v>5528</v>
      </c>
      <c r="K1615" s="300">
        <v>1614</v>
      </c>
    </row>
    <row r="1616" spans="1:11" ht="24" customHeight="1">
      <c r="A1616" s="519" t="s">
        <v>3373</v>
      </c>
      <c r="B1616" s="312" t="s">
        <v>1501</v>
      </c>
      <c r="C1616" s="312" t="s">
        <v>1884</v>
      </c>
      <c r="D1616" s="312" t="s">
        <v>1503</v>
      </c>
      <c r="E1616" s="313" t="s">
        <v>1512</v>
      </c>
      <c r="F1616" s="311" t="s">
        <v>4377</v>
      </c>
      <c r="G1616" s="311" t="s">
        <v>6900</v>
      </c>
      <c r="H1616" s="311" t="s">
        <v>20207</v>
      </c>
      <c r="I1616" s="311" t="s">
        <v>4883</v>
      </c>
      <c r="J1616" s="311" t="s">
        <v>5528</v>
      </c>
      <c r="K1616" s="300">
        <v>1615</v>
      </c>
    </row>
    <row r="1617" spans="1:11" ht="36" customHeight="1">
      <c r="A1617" s="519" t="s">
        <v>5891</v>
      </c>
      <c r="B1617" s="312" t="s">
        <v>1501</v>
      </c>
      <c r="C1617" s="312" t="s">
        <v>2725</v>
      </c>
      <c r="D1617" s="312" t="s">
        <v>1503</v>
      </c>
      <c r="E1617" s="313" t="s">
        <v>1704</v>
      </c>
      <c r="F1617" s="311" t="s">
        <v>4092</v>
      </c>
      <c r="G1617" s="311" t="s">
        <v>5552</v>
      </c>
      <c r="H1617" s="311" t="s">
        <v>5552</v>
      </c>
      <c r="I1617" s="311" t="s">
        <v>4883</v>
      </c>
      <c r="J1617" s="311" t="s">
        <v>5528</v>
      </c>
      <c r="K1617" s="300">
        <v>1616</v>
      </c>
    </row>
    <row r="1618" spans="1:11" ht="36" customHeight="1">
      <c r="A1618" s="519" t="s">
        <v>5892</v>
      </c>
      <c r="B1618" s="312" t="s">
        <v>1501</v>
      </c>
      <c r="C1618" s="312" t="s">
        <v>2701</v>
      </c>
      <c r="D1618" s="312" t="s">
        <v>1503</v>
      </c>
      <c r="E1618" s="313" t="s">
        <v>1704</v>
      </c>
      <c r="F1618" s="311" t="s">
        <v>4092</v>
      </c>
      <c r="G1618" s="311" t="s">
        <v>5552</v>
      </c>
      <c r="H1618" s="311" t="s">
        <v>5552</v>
      </c>
      <c r="I1618" s="311" t="s">
        <v>4883</v>
      </c>
      <c r="J1618" s="311" t="s">
        <v>5528</v>
      </c>
      <c r="K1618" s="300">
        <v>1617</v>
      </c>
    </row>
    <row r="1619" spans="1:11" ht="36" customHeight="1">
      <c r="A1619" s="519" t="s">
        <v>3202</v>
      </c>
      <c r="B1619" s="312" t="s">
        <v>1501</v>
      </c>
      <c r="C1619" s="312" t="s">
        <v>1671</v>
      </c>
      <c r="D1619" s="312" t="s">
        <v>1503</v>
      </c>
      <c r="E1619" s="313" t="s">
        <v>80</v>
      </c>
      <c r="F1619" s="311" t="s">
        <v>4848</v>
      </c>
      <c r="G1619" s="311" t="s">
        <v>20208</v>
      </c>
      <c r="H1619" s="311" t="s">
        <v>20209</v>
      </c>
      <c r="I1619" s="311" t="s">
        <v>4883</v>
      </c>
      <c r="J1619" s="311" t="s">
        <v>5528</v>
      </c>
      <c r="K1619" s="300">
        <v>1618</v>
      </c>
    </row>
    <row r="1620" spans="1:11" ht="24" customHeight="1">
      <c r="A1620" s="519" t="s">
        <v>3443</v>
      </c>
      <c r="B1620" s="312" t="s">
        <v>1501</v>
      </c>
      <c r="C1620" s="312" t="s">
        <v>1964</v>
      </c>
      <c r="D1620" s="312" t="s">
        <v>1503</v>
      </c>
      <c r="E1620" s="313" t="s">
        <v>1507</v>
      </c>
      <c r="F1620" s="311" t="s">
        <v>4106</v>
      </c>
      <c r="G1620" s="311" t="s">
        <v>20210</v>
      </c>
      <c r="H1620" s="311" t="s">
        <v>20211</v>
      </c>
      <c r="I1620" s="311" t="s">
        <v>4883</v>
      </c>
      <c r="J1620" s="311" t="s">
        <v>5528</v>
      </c>
      <c r="K1620" s="300">
        <v>1619</v>
      </c>
    </row>
    <row r="1621" spans="1:11" ht="36" customHeight="1">
      <c r="A1621" s="519" t="s">
        <v>3392</v>
      </c>
      <c r="B1621" s="312" t="s">
        <v>1501</v>
      </c>
      <c r="C1621" s="312" t="s">
        <v>1913</v>
      </c>
      <c r="D1621" s="312" t="s">
        <v>1503</v>
      </c>
      <c r="E1621" s="313" t="s">
        <v>1512</v>
      </c>
      <c r="F1621" s="311" t="s">
        <v>4377</v>
      </c>
      <c r="G1621" s="311" t="s">
        <v>20212</v>
      </c>
      <c r="H1621" s="311" t="s">
        <v>20213</v>
      </c>
      <c r="I1621" s="311" t="s">
        <v>4883</v>
      </c>
      <c r="J1621" s="311" t="s">
        <v>5528</v>
      </c>
      <c r="K1621" s="300">
        <v>1620</v>
      </c>
    </row>
    <row r="1622" spans="1:11" ht="24" customHeight="1">
      <c r="A1622" s="314">
        <v>94793</v>
      </c>
      <c r="B1622" s="312" t="s">
        <v>367</v>
      </c>
      <c r="C1622" s="312" t="s">
        <v>2899</v>
      </c>
      <c r="D1622" s="312" t="s">
        <v>1521</v>
      </c>
      <c r="E1622" s="313" t="s">
        <v>1507</v>
      </c>
      <c r="F1622" s="311" t="s">
        <v>4106</v>
      </c>
      <c r="G1622" s="311" t="s">
        <v>14729</v>
      </c>
      <c r="H1622" s="311" t="s">
        <v>20214</v>
      </c>
      <c r="I1622" s="311" t="s">
        <v>4883</v>
      </c>
      <c r="J1622" s="311" t="s">
        <v>5528</v>
      </c>
      <c r="K1622" s="300">
        <v>1621</v>
      </c>
    </row>
    <row r="1623" spans="1:11" ht="48" customHeight="1">
      <c r="A1623" s="519" t="s">
        <v>3771</v>
      </c>
      <c r="B1623" s="312" t="s">
        <v>1501</v>
      </c>
      <c r="C1623" s="312" t="s">
        <v>2462</v>
      </c>
      <c r="D1623" s="312" t="s">
        <v>1503</v>
      </c>
      <c r="E1623" s="313" t="s">
        <v>1512</v>
      </c>
      <c r="F1623" s="311" t="s">
        <v>5100</v>
      </c>
      <c r="G1623" s="311" t="s">
        <v>17345</v>
      </c>
      <c r="H1623" s="311" t="s">
        <v>20215</v>
      </c>
      <c r="I1623" s="311" t="s">
        <v>4883</v>
      </c>
      <c r="J1623" s="311" t="s">
        <v>5528</v>
      </c>
      <c r="K1623" s="300">
        <v>1622</v>
      </c>
    </row>
    <row r="1624" spans="1:11" ht="36" customHeight="1">
      <c r="A1624" s="519" t="s">
        <v>3861</v>
      </c>
      <c r="B1624" s="312" t="s">
        <v>1501</v>
      </c>
      <c r="C1624" s="312" t="s">
        <v>2570</v>
      </c>
      <c r="D1624" s="312" t="s">
        <v>1503</v>
      </c>
      <c r="E1624" s="313" t="s">
        <v>1512</v>
      </c>
      <c r="F1624" s="311" t="s">
        <v>4934</v>
      </c>
      <c r="G1624" s="311" t="s">
        <v>10659</v>
      </c>
      <c r="H1624" s="311" t="s">
        <v>20216</v>
      </c>
      <c r="I1624" s="311" t="s">
        <v>4883</v>
      </c>
      <c r="J1624" s="311" t="s">
        <v>5528</v>
      </c>
      <c r="K1624" s="300">
        <v>1623</v>
      </c>
    </row>
    <row r="1625" spans="1:11" ht="36" customHeight="1">
      <c r="A1625" s="519" t="s">
        <v>3712</v>
      </c>
      <c r="B1625" s="312" t="s">
        <v>1501</v>
      </c>
      <c r="C1625" s="312" t="s">
        <v>2342</v>
      </c>
      <c r="D1625" s="312" t="s">
        <v>1503</v>
      </c>
      <c r="E1625" s="313" t="s">
        <v>1504</v>
      </c>
      <c r="F1625" s="311" t="s">
        <v>5201</v>
      </c>
      <c r="G1625" s="311" t="s">
        <v>10244</v>
      </c>
      <c r="H1625" s="311" t="s">
        <v>20217</v>
      </c>
      <c r="I1625" s="311" t="s">
        <v>4883</v>
      </c>
      <c r="J1625" s="311" t="s">
        <v>5528</v>
      </c>
      <c r="K1625" s="300">
        <v>1624</v>
      </c>
    </row>
    <row r="1626" spans="1:11" ht="36" customHeight="1">
      <c r="A1626" s="519" t="s">
        <v>3326</v>
      </c>
      <c r="B1626" s="312" t="s">
        <v>1501</v>
      </c>
      <c r="C1626" s="312" t="s">
        <v>1812</v>
      </c>
      <c r="D1626" s="312" t="s">
        <v>1503</v>
      </c>
      <c r="E1626" s="313" t="s">
        <v>80</v>
      </c>
      <c r="F1626" s="311" t="s">
        <v>4659</v>
      </c>
      <c r="G1626" s="311" t="s">
        <v>16627</v>
      </c>
      <c r="H1626" s="311" t="s">
        <v>20218</v>
      </c>
      <c r="I1626" s="311" t="s">
        <v>4883</v>
      </c>
      <c r="J1626" s="311" t="s">
        <v>5528</v>
      </c>
      <c r="K1626" s="300">
        <v>1625</v>
      </c>
    </row>
    <row r="1627" spans="1:11" ht="36" customHeight="1">
      <c r="A1627" s="519" t="s">
        <v>3328</v>
      </c>
      <c r="B1627" s="312" t="s">
        <v>1501</v>
      </c>
      <c r="C1627" s="312" t="s">
        <v>1813</v>
      </c>
      <c r="D1627" s="312" t="s">
        <v>1503</v>
      </c>
      <c r="E1627" s="313" t="s">
        <v>80</v>
      </c>
      <c r="F1627" s="311" t="s">
        <v>4659</v>
      </c>
      <c r="G1627" s="311" t="s">
        <v>16627</v>
      </c>
      <c r="H1627" s="311" t="s">
        <v>20218</v>
      </c>
      <c r="I1627" s="311" t="s">
        <v>4883</v>
      </c>
      <c r="J1627" s="311" t="s">
        <v>5528</v>
      </c>
      <c r="K1627" s="300">
        <v>1626</v>
      </c>
    </row>
    <row r="1628" spans="1:11" ht="48" customHeight="1">
      <c r="A1628" s="519" t="s">
        <v>4068</v>
      </c>
      <c r="B1628" s="312" t="s">
        <v>1501</v>
      </c>
      <c r="C1628" s="312" t="s">
        <v>3127</v>
      </c>
      <c r="D1628" s="312" t="s">
        <v>1503</v>
      </c>
      <c r="E1628" s="313" t="s">
        <v>1512</v>
      </c>
      <c r="F1628" s="311" t="s">
        <v>4092</v>
      </c>
      <c r="G1628" s="311" t="s">
        <v>20219</v>
      </c>
      <c r="H1628" s="311" t="s">
        <v>20219</v>
      </c>
      <c r="I1628" s="311" t="s">
        <v>4883</v>
      </c>
      <c r="J1628" s="311" t="s">
        <v>5528</v>
      </c>
      <c r="K1628" s="300">
        <v>1627</v>
      </c>
    </row>
    <row r="1629" spans="1:11" ht="24" customHeight="1">
      <c r="A1629" s="314">
        <v>89624</v>
      </c>
      <c r="B1629" s="312" t="s">
        <v>367</v>
      </c>
      <c r="C1629" s="312" t="s">
        <v>2990</v>
      </c>
      <c r="D1629" s="312" t="s">
        <v>1521</v>
      </c>
      <c r="E1629" s="313" t="s">
        <v>1507</v>
      </c>
      <c r="F1629" s="311" t="s">
        <v>4934</v>
      </c>
      <c r="G1629" s="311" t="s">
        <v>12655</v>
      </c>
      <c r="H1629" s="311" t="s">
        <v>20220</v>
      </c>
      <c r="I1629" s="311" t="s">
        <v>4883</v>
      </c>
      <c r="J1629" s="311" t="s">
        <v>5528</v>
      </c>
      <c r="K1629" s="300">
        <v>1628</v>
      </c>
    </row>
    <row r="1630" spans="1:11" ht="60" customHeight="1">
      <c r="A1630" s="314">
        <v>89358</v>
      </c>
      <c r="B1630" s="312" t="s">
        <v>367</v>
      </c>
      <c r="C1630" s="312" t="s">
        <v>2330</v>
      </c>
      <c r="D1630" s="312" t="s">
        <v>1521</v>
      </c>
      <c r="E1630" s="313" t="s">
        <v>1507</v>
      </c>
      <c r="F1630" s="311" t="s">
        <v>4922</v>
      </c>
      <c r="G1630" s="311" t="s">
        <v>4510</v>
      </c>
      <c r="H1630" s="311" t="s">
        <v>20221</v>
      </c>
      <c r="I1630" s="311" t="s">
        <v>4883</v>
      </c>
      <c r="J1630" s="311" t="s">
        <v>5528</v>
      </c>
      <c r="K1630" s="300">
        <v>1629</v>
      </c>
    </row>
    <row r="1631" spans="1:11" ht="48" customHeight="1">
      <c r="A1631" s="519" t="s">
        <v>3203</v>
      </c>
      <c r="B1631" s="312" t="s">
        <v>1501</v>
      </c>
      <c r="C1631" s="312" t="s">
        <v>1672</v>
      </c>
      <c r="D1631" s="312" t="s">
        <v>1503</v>
      </c>
      <c r="E1631" s="313" t="s">
        <v>80</v>
      </c>
      <c r="F1631" s="311" t="s">
        <v>5086</v>
      </c>
      <c r="G1631" s="311" t="s">
        <v>16426</v>
      </c>
      <c r="H1631" s="311" t="s">
        <v>20222</v>
      </c>
      <c r="I1631" s="311" t="s">
        <v>4883</v>
      </c>
      <c r="J1631" s="311" t="s">
        <v>5528</v>
      </c>
      <c r="K1631" s="300">
        <v>1630</v>
      </c>
    </row>
    <row r="1632" spans="1:11" ht="60" customHeight="1">
      <c r="A1632" s="314">
        <v>4011480</v>
      </c>
      <c r="B1632" s="312" t="s">
        <v>1530</v>
      </c>
      <c r="C1632" s="312" t="s">
        <v>2272</v>
      </c>
      <c r="D1632" s="312" t="s">
        <v>382</v>
      </c>
      <c r="E1632" s="313" t="s">
        <v>75</v>
      </c>
      <c r="F1632" s="311" t="s">
        <v>5547</v>
      </c>
      <c r="G1632" s="311" t="s">
        <v>20223</v>
      </c>
      <c r="H1632" s="311" t="s">
        <v>20224</v>
      </c>
      <c r="I1632" s="311" t="s">
        <v>4883</v>
      </c>
      <c r="J1632" s="311" t="s">
        <v>5528</v>
      </c>
      <c r="K1632" s="300">
        <v>1631</v>
      </c>
    </row>
    <row r="1633" spans="1:11" ht="36" customHeight="1">
      <c r="A1633" s="519" t="s">
        <v>3488</v>
      </c>
      <c r="B1633" s="312" t="s">
        <v>1501</v>
      </c>
      <c r="C1633" s="312" t="s">
        <v>2019</v>
      </c>
      <c r="D1633" s="312" t="s">
        <v>1503</v>
      </c>
      <c r="E1633" s="313" t="s">
        <v>80</v>
      </c>
      <c r="F1633" s="311" t="s">
        <v>4130</v>
      </c>
      <c r="G1633" s="311" t="s">
        <v>20225</v>
      </c>
      <c r="H1633" s="311" t="s">
        <v>20226</v>
      </c>
      <c r="I1633" s="311" t="s">
        <v>4883</v>
      </c>
      <c r="J1633" s="311" t="s">
        <v>5528</v>
      </c>
      <c r="K1633" s="300">
        <v>1632</v>
      </c>
    </row>
    <row r="1634" spans="1:11" ht="60" customHeight="1">
      <c r="A1634" s="519" t="s">
        <v>3399</v>
      </c>
      <c r="B1634" s="312" t="s">
        <v>1501</v>
      </c>
      <c r="C1634" s="312" t="s">
        <v>1917</v>
      </c>
      <c r="D1634" s="312" t="s">
        <v>1503</v>
      </c>
      <c r="E1634" s="313" t="s">
        <v>1512</v>
      </c>
      <c r="F1634" s="311" t="s">
        <v>5128</v>
      </c>
      <c r="G1634" s="311" t="s">
        <v>11334</v>
      </c>
      <c r="H1634" s="311" t="s">
        <v>20227</v>
      </c>
      <c r="I1634" s="311" t="s">
        <v>4883</v>
      </c>
      <c r="J1634" s="311" t="s">
        <v>5528</v>
      </c>
      <c r="K1634" s="300">
        <v>1633</v>
      </c>
    </row>
    <row r="1635" spans="1:11" ht="24" customHeight="1">
      <c r="A1635" s="519" t="s">
        <v>3446</v>
      </c>
      <c r="B1635" s="312" t="s">
        <v>1501</v>
      </c>
      <c r="C1635" s="312" t="s">
        <v>1967</v>
      </c>
      <c r="D1635" s="312" t="s">
        <v>1503</v>
      </c>
      <c r="E1635" s="313" t="s">
        <v>1507</v>
      </c>
      <c r="F1635" s="311" t="s">
        <v>4106</v>
      </c>
      <c r="G1635" s="311" t="s">
        <v>20228</v>
      </c>
      <c r="H1635" s="311" t="s">
        <v>20229</v>
      </c>
      <c r="I1635" s="311" t="s">
        <v>4883</v>
      </c>
      <c r="J1635" s="311" t="s">
        <v>5528</v>
      </c>
      <c r="K1635" s="300">
        <v>1634</v>
      </c>
    </row>
    <row r="1636" spans="1:11" ht="36" customHeight="1">
      <c r="A1636" s="519" t="s">
        <v>3344</v>
      </c>
      <c r="B1636" s="312" t="s">
        <v>1501</v>
      </c>
      <c r="C1636" s="312" t="s">
        <v>1828</v>
      </c>
      <c r="D1636" s="312" t="s">
        <v>1503</v>
      </c>
      <c r="E1636" s="313" t="s">
        <v>1504</v>
      </c>
      <c r="F1636" s="311" t="s">
        <v>5476</v>
      </c>
      <c r="G1636" s="311" t="s">
        <v>14888</v>
      </c>
      <c r="H1636" s="311" t="s">
        <v>20230</v>
      </c>
      <c r="I1636" s="311" t="s">
        <v>4883</v>
      </c>
      <c r="J1636" s="311" t="s">
        <v>5528</v>
      </c>
      <c r="K1636" s="300">
        <v>1635</v>
      </c>
    </row>
    <row r="1637" spans="1:11" ht="36" customHeight="1">
      <c r="A1637" s="519" t="s">
        <v>3701</v>
      </c>
      <c r="B1637" s="312" t="s">
        <v>1501</v>
      </c>
      <c r="C1637" s="312" t="s">
        <v>2308</v>
      </c>
      <c r="D1637" s="312" t="s">
        <v>1677</v>
      </c>
      <c r="E1637" s="313" t="s">
        <v>1507</v>
      </c>
      <c r="F1637" s="311" t="s">
        <v>4377</v>
      </c>
      <c r="G1637" s="311" t="s">
        <v>5605</v>
      </c>
      <c r="H1637" s="311" t="s">
        <v>20231</v>
      </c>
      <c r="I1637" s="311" t="s">
        <v>4883</v>
      </c>
      <c r="J1637" s="311" t="s">
        <v>5528</v>
      </c>
      <c r="K1637" s="300">
        <v>1636</v>
      </c>
    </row>
    <row r="1638" spans="1:11" ht="24" customHeight="1">
      <c r="A1638" s="314">
        <v>91864</v>
      </c>
      <c r="B1638" s="312" t="s">
        <v>367</v>
      </c>
      <c r="C1638" s="312" t="s">
        <v>1999</v>
      </c>
      <c r="D1638" s="312" t="s">
        <v>1677</v>
      </c>
      <c r="E1638" s="313" t="s">
        <v>1616</v>
      </c>
      <c r="F1638" s="311" t="s">
        <v>5086</v>
      </c>
      <c r="G1638" s="311" t="s">
        <v>10753</v>
      </c>
      <c r="H1638" s="311" t="s">
        <v>20232</v>
      </c>
      <c r="I1638" s="311" t="s">
        <v>4883</v>
      </c>
      <c r="J1638" s="311" t="s">
        <v>5528</v>
      </c>
      <c r="K1638" s="300">
        <v>1637</v>
      </c>
    </row>
    <row r="1639" spans="1:11" ht="24" customHeight="1">
      <c r="A1639" s="519" t="s">
        <v>3899</v>
      </c>
      <c r="B1639" s="312" t="s">
        <v>1501</v>
      </c>
      <c r="C1639" s="312" t="s">
        <v>2626</v>
      </c>
      <c r="D1639" s="312" t="s">
        <v>1503</v>
      </c>
      <c r="E1639" s="313" t="s">
        <v>1512</v>
      </c>
      <c r="F1639" s="311" t="s">
        <v>4106</v>
      </c>
      <c r="G1639" s="311" t="s">
        <v>20233</v>
      </c>
      <c r="H1639" s="311" t="s">
        <v>20234</v>
      </c>
      <c r="I1639" s="311" t="s">
        <v>4883</v>
      </c>
      <c r="J1639" s="311" t="s">
        <v>5528</v>
      </c>
      <c r="K1639" s="300">
        <v>1638</v>
      </c>
    </row>
    <row r="1640" spans="1:11" ht="24" customHeight="1">
      <c r="A1640" s="314">
        <v>89522</v>
      </c>
      <c r="B1640" s="312" t="s">
        <v>367</v>
      </c>
      <c r="C1640" s="312" t="s">
        <v>2329</v>
      </c>
      <c r="D1640" s="312" t="s">
        <v>1521</v>
      </c>
      <c r="E1640" s="313" t="s">
        <v>1507</v>
      </c>
      <c r="F1640" s="311" t="s">
        <v>4659</v>
      </c>
      <c r="G1640" s="311" t="s">
        <v>11149</v>
      </c>
      <c r="H1640" s="311" t="s">
        <v>20235</v>
      </c>
      <c r="I1640" s="311" t="s">
        <v>4883</v>
      </c>
      <c r="J1640" s="311" t="s">
        <v>5528</v>
      </c>
      <c r="K1640" s="300">
        <v>1639</v>
      </c>
    </row>
    <row r="1641" spans="1:11" ht="24" customHeight="1">
      <c r="A1641" s="314">
        <v>93024</v>
      </c>
      <c r="B1641" s="312" t="s">
        <v>367</v>
      </c>
      <c r="C1641" s="312" t="s">
        <v>1872</v>
      </c>
      <c r="D1641" s="312" t="s">
        <v>1677</v>
      </c>
      <c r="E1641" s="313" t="s">
        <v>1507</v>
      </c>
      <c r="F1641" s="311" t="s">
        <v>4494</v>
      </c>
      <c r="G1641" s="311" t="s">
        <v>10867</v>
      </c>
      <c r="H1641" s="311" t="s">
        <v>20236</v>
      </c>
      <c r="I1641" s="311" t="s">
        <v>4883</v>
      </c>
      <c r="J1641" s="311" t="s">
        <v>5528</v>
      </c>
      <c r="K1641" s="300">
        <v>1640</v>
      </c>
    </row>
    <row r="1642" spans="1:11" ht="48" customHeight="1">
      <c r="A1642" s="314">
        <v>89547</v>
      </c>
      <c r="B1642" s="312" t="s">
        <v>367</v>
      </c>
      <c r="C1642" s="312" t="s">
        <v>2446</v>
      </c>
      <c r="D1642" s="312" t="s">
        <v>1521</v>
      </c>
      <c r="E1642" s="313" t="s">
        <v>1507</v>
      </c>
      <c r="F1642" s="311" t="s">
        <v>4331</v>
      </c>
      <c r="G1642" s="311" t="s">
        <v>5036</v>
      </c>
      <c r="H1642" s="311" t="s">
        <v>20237</v>
      </c>
      <c r="I1642" s="311" t="s">
        <v>4883</v>
      </c>
      <c r="J1642" s="311" t="s">
        <v>5528</v>
      </c>
      <c r="K1642" s="300">
        <v>1641</v>
      </c>
    </row>
    <row r="1643" spans="1:11" ht="48" customHeight="1">
      <c r="A1643" s="519" t="s">
        <v>3977</v>
      </c>
      <c r="B1643" s="312" t="s">
        <v>1501</v>
      </c>
      <c r="C1643" s="312" t="s">
        <v>2972</v>
      </c>
      <c r="D1643" s="312" t="s">
        <v>1503</v>
      </c>
      <c r="E1643" s="313" t="s">
        <v>1512</v>
      </c>
      <c r="F1643" s="311" t="s">
        <v>4106</v>
      </c>
      <c r="G1643" s="311" t="s">
        <v>20238</v>
      </c>
      <c r="H1643" s="311" t="s">
        <v>20239</v>
      </c>
      <c r="I1643" s="311" t="s">
        <v>4883</v>
      </c>
      <c r="J1643" s="311" t="s">
        <v>5528</v>
      </c>
      <c r="K1643" s="300">
        <v>1642</v>
      </c>
    </row>
    <row r="1644" spans="1:11" ht="36" customHeight="1">
      <c r="A1644" s="519" t="s">
        <v>3251</v>
      </c>
      <c r="B1644" s="312" t="s">
        <v>1501</v>
      </c>
      <c r="C1644" s="312" t="s">
        <v>1710</v>
      </c>
      <c r="D1644" s="312" t="s">
        <v>1503</v>
      </c>
      <c r="E1644" s="313" t="s">
        <v>1512</v>
      </c>
      <c r="F1644" s="311" t="s">
        <v>4377</v>
      </c>
      <c r="G1644" s="311" t="s">
        <v>5627</v>
      </c>
      <c r="H1644" s="311" t="s">
        <v>20240</v>
      </c>
      <c r="I1644" s="311" t="s">
        <v>4883</v>
      </c>
      <c r="J1644" s="311" t="s">
        <v>5528</v>
      </c>
      <c r="K1644" s="300">
        <v>1643</v>
      </c>
    </row>
    <row r="1645" spans="1:11" ht="60" customHeight="1">
      <c r="A1645" s="519" t="s">
        <v>3259</v>
      </c>
      <c r="B1645" s="312" t="s">
        <v>1501</v>
      </c>
      <c r="C1645" s="312" t="s">
        <v>1719</v>
      </c>
      <c r="D1645" s="312" t="s">
        <v>1503</v>
      </c>
      <c r="E1645" s="313" t="s">
        <v>1507</v>
      </c>
      <c r="F1645" s="311" t="s">
        <v>4095</v>
      </c>
      <c r="G1645" s="311" t="s">
        <v>18546</v>
      </c>
      <c r="H1645" s="311" t="s">
        <v>20240</v>
      </c>
      <c r="I1645" s="311" t="s">
        <v>4883</v>
      </c>
      <c r="J1645" s="311" t="s">
        <v>5528</v>
      </c>
      <c r="K1645" s="300">
        <v>1644</v>
      </c>
    </row>
    <row r="1646" spans="1:11" ht="36" customHeight="1">
      <c r="A1646" s="519" t="s">
        <v>3961</v>
      </c>
      <c r="B1646" s="312" t="s">
        <v>1501</v>
      </c>
      <c r="C1646" s="312" t="s">
        <v>2955</v>
      </c>
      <c r="D1646" s="312" t="s">
        <v>1503</v>
      </c>
      <c r="E1646" s="313" t="s">
        <v>1504</v>
      </c>
      <c r="F1646" s="311" t="s">
        <v>4815</v>
      </c>
      <c r="G1646" s="311" t="s">
        <v>10244</v>
      </c>
      <c r="H1646" s="311" t="s">
        <v>20241</v>
      </c>
      <c r="I1646" s="311" t="s">
        <v>4883</v>
      </c>
      <c r="J1646" s="311" t="s">
        <v>5528</v>
      </c>
      <c r="K1646" s="300">
        <v>1645</v>
      </c>
    </row>
    <row r="1647" spans="1:11" ht="24" customHeight="1">
      <c r="A1647" s="519" t="s">
        <v>3289</v>
      </c>
      <c r="B1647" s="312" t="s">
        <v>1501</v>
      </c>
      <c r="C1647" s="312" t="s">
        <v>1769</v>
      </c>
      <c r="D1647" s="312" t="s">
        <v>1503</v>
      </c>
      <c r="E1647" s="313" t="s">
        <v>1512</v>
      </c>
      <c r="F1647" s="311" t="s">
        <v>4092</v>
      </c>
      <c r="G1647" s="311" t="s">
        <v>20242</v>
      </c>
      <c r="H1647" s="311" t="s">
        <v>20242</v>
      </c>
      <c r="I1647" s="311" t="s">
        <v>4883</v>
      </c>
      <c r="J1647" s="311" t="s">
        <v>5528</v>
      </c>
      <c r="K1647" s="300">
        <v>1646</v>
      </c>
    </row>
    <row r="1648" spans="1:11" ht="36" customHeight="1">
      <c r="A1648" s="519" t="s">
        <v>4020</v>
      </c>
      <c r="B1648" s="312" t="s">
        <v>1501</v>
      </c>
      <c r="C1648" s="312" t="s">
        <v>3036</v>
      </c>
      <c r="D1648" s="312" t="s">
        <v>1503</v>
      </c>
      <c r="E1648" s="313" t="s">
        <v>1512</v>
      </c>
      <c r="F1648" s="311" t="s">
        <v>4092</v>
      </c>
      <c r="G1648" s="311" t="s">
        <v>20243</v>
      </c>
      <c r="H1648" s="311" t="s">
        <v>20243</v>
      </c>
      <c r="I1648" s="311" t="s">
        <v>4883</v>
      </c>
      <c r="J1648" s="311" t="s">
        <v>5528</v>
      </c>
      <c r="K1648" s="300">
        <v>1647</v>
      </c>
    </row>
    <row r="1649" spans="1:11" ht="60" customHeight="1">
      <c r="A1649" s="314">
        <v>94489</v>
      </c>
      <c r="B1649" s="312" t="s">
        <v>367</v>
      </c>
      <c r="C1649" s="312" t="s">
        <v>2896</v>
      </c>
      <c r="D1649" s="312" t="s">
        <v>1521</v>
      </c>
      <c r="E1649" s="313" t="s">
        <v>1507</v>
      </c>
      <c r="F1649" s="311" t="s">
        <v>4377</v>
      </c>
      <c r="G1649" s="311" t="s">
        <v>14707</v>
      </c>
      <c r="H1649" s="311" t="s">
        <v>20244</v>
      </c>
      <c r="I1649" s="311" t="s">
        <v>4883</v>
      </c>
      <c r="J1649" s="311" t="s">
        <v>5528</v>
      </c>
      <c r="K1649" s="300">
        <v>1648</v>
      </c>
    </row>
    <row r="1650" spans="1:11" ht="36" customHeight="1">
      <c r="A1650" s="519" t="s">
        <v>3442</v>
      </c>
      <c r="B1650" s="312" t="s">
        <v>1501</v>
      </c>
      <c r="C1650" s="312" t="s">
        <v>1963</v>
      </c>
      <c r="D1650" s="312" t="s">
        <v>1503</v>
      </c>
      <c r="E1650" s="313" t="s">
        <v>1507</v>
      </c>
      <c r="F1650" s="311" t="s">
        <v>4106</v>
      </c>
      <c r="G1650" s="311" t="s">
        <v>20245</v>
      </c>
      <c r="H1650" s="311" t="s">
        <v>20246</v>
      </c>
      <c r="I1650" s="311" t="s">
        <v>4883</v>
      </c>
      <c r="J1650" s="311" t="s">
        <v>5528</v>
      </c>
      <c r="K1650" s="300">
        <v>1649</v>
      </c>
    </row>
    <row r="1651" spans="1:11" ht="24" customHeight="1">
      <c r="A1651" s="519" t="s">
        <v>3400</v>
      </c>
      <c r="B1651" s="312" t="s">
        <v>1501</v>
      </c>
      <c r="C1651" s="312" t="s">
        <v>1917</v>
      </c>
      <c r="D1651" s="312" t="s">
        <v>1503</v>
      </c>
      <c r="E1651" s="313" t="s">
        <v>1512</v>
      </c>
      <c r="F1651" s="311" t="s">
        <v>4130</v>
      </c>
      <c r="G1651" s="311" t="s">
        <v>20247</v>
      </c>
      <c r="H1651" s="311" t="s">
        <v>20248</v>
      </c>
      <c r="I1651" s="311" t="s">
        <v>4883</v>
      </c>
      <c r="J1651" s="311" t="s">
        <v>5528</v>
      </c>
      <c r="K1651" s="300">
        <v>1650</v>
      </c>
    </row>
    <row r="1652" spans="1:11" ht="36" customHeight="1">
      <c r="A1652" s="519" t="s">
        <v>3401</v>
      </c>
      <c r="B1652" s="312" t="s">
        <v>1501</v>
      </c>
      <c r="C1652" s="312" t="s">
        <v>1917</v>
      </c>
      <c r="D1652" s="312" t="s">
        <v>1503</v>
      </c>
      <c r="E1652" s="313" t="s">
        <v>1512</v>
      </c>
      <c r="F1652" s="311" t="s">
        <v>4130</v>
      </c>
      <c r="G1652" s="311" t="s">
        <v>20093</v>
      </c>
      <c r="H1652" s="311" t="s">
        <v>20249</v>
      </c>
      <c r="I1652" s="311" t="s">
        <v>4883</v>
      </c>
      <c r="J1652" s="311" t="s">
        <v>5528</v>
      </c>
      <c r="K1652" s="300">
        <v>1651</v>
      </c>
    </row>
    <row r="1653" spans="1:11" ht="36" customHeight="1">
      <c r="A1653" s="519" t="s">
        <v>3213</v>
      </c>
      <c r="B1653" s="312" t="s">
        <v>1501</v>
      </c>
      <c r="C1653" s="312" t="s">
        <v>1688</v>
      </c>
      <c r="D1653" s="312" t="s">
        <v>1503</v>
      </c>
      <c r="E1653" s="313" t="s">
        <v>80</v>
      </c>
      <c r="F1653" s="311" t="s">
        <v>5161</v>
      </c>
      <c r="G1653" s="311" t="s">
        <v>19246</v>
      </c>
      <c r="H1653" s="311" t="s">
        <v>20250</v>
      </c>
      <c r="I1653" s="311" t="s">
        <v>4883</v>
      </c>
      <c r="J1653" s="311" t="s">
        <v>5528</v>
      </c>
      <c r="K1653" s="300">
        <v>1652</v>
      </c>
    </row>
    <row r="1654" spans="1:11" ht="48" customHeight="1">
      <c r="A1654" s="519" t="s">
        <v>3489</v>
      </c>
      <c r="B1654" s="312" t="s">
        <v>1501</v>
      </c>
      <c r="C1654" s="312" t="s">
        <v>2021</v>
      </c>
      <c r="D1654" s="312" t="s">
        <v>1503</v>
      </c>
      <c r="E1654" s="313" t="s">
        <v>75</v>
      </c>
      <c r="F1654" s="311" t="s">
        <v>5553</v>
      </c>
      <c r="G1654" s="311" t="s">
        <v>20251</v>
      </c>
      <c r="H1654" s="311" t="s">
        <v>20252</v>
      </c>
      <c r="I1654" s="311" t="s">
        <v>4883</v>
      </c>
      <c r="J1654" s="311" t="s">
        <v>5528</v>
      </c>
      <c r="K1654" s="300">
        <v>1653</v>
      </c>
    </row>
    <row r="1655" spans="1:11" ht="24" customHeight="1">
      <c r="A1655" s="314">
        <v>89497</v>
      </c>
      <c r="B1655" s="312" t="s">
        <v>367</v>
      </c>
      <c r="C1655" s="312" t="s">
        <v>2336</v>
      </c>
      <c r="D1655" s="312" t="s">
        <v>1521</v>
      </c>
      <c r="E1655" s="313" t="s">
        <v>1507</v>
      </c>
      <c r="F1655" s="311" t="s">
        <v>4815</v>
      </c>
      <c r="G1655" s="311" t="s">
        <v>10345</v>
      </c>
      <c r="H1655" s="311" t="s">
        <v>20253</v>
      </c>
      <c r="I1655" s="311" t="s">
        <v>4883</v>
      </c>
      <c r="J1655" s="311" t="s">
        <v>5528</v>
      </c>
      <c r="K1655" s="300">
        <v>1654</v>
      </c>
    </row>
    <row r="1656" spans="1:11" ht="24" customHeight="1">
      <c r="A1656" s="519" t="s">
        <v>4027</v>
      </c>
      <c r="B1656" s="312" t="s">
        <v>1501</v>
      </c>
      <c r="C1656" s="312" t="s">
        <v>3044</v>
      </c>
      <c r="D1656" s="312" t="s">
        <v>1503</v>
      </c>
      <c r="E1656" s="313" t="s">
        <v>3045</v>
      </c>
      <c r="F1656" s="311" t="s">
        <v>5556</v>
      </c>
      <c r="G1656" s="311" t="s">
        <v>14902</v>
      </c>
      <c r="H1656" s="311" t="s">
        <v>20254</v>
      </c>
      <c r="I1656" s="311" t="s">
        <v>4883</v>
      </c>
      <c r="J1656" s="311" t="s">
        <v>5528</v>
      </c>
      <c r="K1656" s="300">
        <v>1655</v>
      </c>
    </row>
    <row r="1657" spans="1:11" ht="24" customHeight="1">
      <c r="A1657" s="314">
        <v>89801</v>
      </c>
      <c r="B1657" s="312" t="s">
        <v>367</v>
      </c>
      <c r="C1657" s="312" t="s">
        <v>2324</v>
      </c>
      <c r="D1657" s="312" t="s">
        <v>1521</v>
      </c>
      <c r="E1657" s="313" t="s">
        <v>1507</v>
      </c>
      <c r="F1657" s="311" t="s">
        <v>5144</v>
      </c>
      <c r="G1657" s="311" t="s">
        <v>5977</v>
      </c>
      <c r="H1657" s="311" t="s">
        <v>20255</v>
      </c>
      <c r="I1657" s="311" t="s">
        <v>4883</v>
      </c>
      <c r="J1657" s="311" t="s">
        <v>5528</v>
      </c>
      <c r="K1657" s="300">
        <v>1656</v>
      </c>
    </row>
    <row r="1658" spans="1:11" ht="24" customHeight="1">
      <c r="A1658" s="519" t="s">
        <v>3628</v>
      </c>
      <c r="B1658" s="312" t="s">
        <v>1501</v>
      </c>
      <c r="C1658" s="312" t="s">
        <v>2223</v>
      </c>
      <c r="D1658" s="312" t="s">
        <v>1503</v>
      </c>
      <c r="E1658" s="313" t="s">
        <v>80</v>
      </c>
      <c r="F1658" s="311" t="s">
        <v>4130</v>
      </c>
      <c r="G1658" s="311" t="s">
        <v>5428</v>
      </c>
      <c r="H1658" s="311" t="s">
        <v>9929</v>
      </c>
      <c r="I1658" s="311" t="s">
        <v>4883</v>
      </c>
      <c r="J1658" s="311" t="s">
        <v>5528</v>
      </c>
      <c r="K1658" s="300">
        <v>1657</v>
      </c>
    </row>
    <row r="1659" spans="1:11" ht="24" customHeight="1">
      <c r="A1659" s="314">
        <v>89544</v>
      </c>
      <c r="B1659" s="312" t="s">
        <v>367</v>
      </c>
      <c r="C1659" s="312" t="s">
        <v>2444</v>
      </c>
      <c r="D1659" s="312" t="s">
        <v>1521</v>
      </c>
      <c r="E1659" s="313" t="s">
        <v>1507</v>
      </c>
      <c r="F1659" s="311" t="s">
        <v>4858</v>
      </c>
      <c r="G1659" s="311" t="s">
        <v>12557</v>
      </c>
      <c r="H1659" s="311" t="s">
        <v>20256</v>
      </c>
      <c r="I1659" s="311" t="s">
        <v>4883</v>
      </c>
      <c r="J1659" s="311" t="s">
        <v>5528</v>
      </c>
      <c r="K1659" s="300">
        <v>1658</v>
      </c>
    </row>
    <row r="1660" spans="1:11" ht="48" customHeight="1">
      <c r="A1660" s="519" t="s">
        <v>3445</v>
      </c>
      <c r="B1660" s="312" t="s">
        <v>1501</v>
      </c>
      <c r="C1660" s="312" t="s">
        <v>1966</v>
      </c>
      <c r="D1660" s="312" t="s">
        <v>1503</v>
      </c>
      <c r="E1660" s="313" t="s">
        <v>1507</v>
      </c>
      <c r="F1660" s="311" t="s">
        <v>4106</v>
      </c>
      <c r="G1660" s="311" t="s">
        <v>20257</v>
      </c>
      <c r="H1660" s="311" t="s">
        <v>20258</v>
      </c>
      <c r="I1660" s="311" t="s">
        <v>4883</v>
      </c>
      <c r="J1660" s="311" t="s">
        <v>5528</v>
      </c>
      <c r="K1660" s="300">
        <v>1659</v>
      </c>
    </row>
    <row r="1661" spans="1:11" ht="60" customHeight="1">
      <c r="A1661" s="519" t="s">
        <v>3991</v>
      </c>
      <c r="B1661" s="312" t="s">
        <v>1501</v>
      </c>
      <c r="C1661" s="312" t="s">
        <v>3000</v>
      </c>
      <c r="D1661" s="312" t="s">
        <v>1503</v>
      </c>
      <c r="E1661" s="313" t="s">
        <v>1507</v>
      </c>
      <c r="F1661" s="311" t="s">
        <v>4659</v>
      </c>
      <c r="G1661" s="311" t="s">
        <v>20259</v>
      </c>
      <c r="H1661" s="311" t="s">
        <v>20260</v>
      </c>
      <c r="I1661" s="311" t="s">
        <v>4883</v>
      </c>
      <c r="J1661" s="311" t="s">
        <v>5528</v>
      </c>
      <c r="K1661" s="300">
        <v>1660</v>
      </c>
    </row>
    <row r="1662" spans="1:11" ht="36" customHeight="1">
      <c r="A1662" s="519" t="s">
        <v>3329</v>
      </c>
      <c r="B1662" s="312" t="s">
        <v>1501</v>
      </c>
      <c r="C1662" s="312" t="s">
        <v>1814</v>
      </c>
      <c r="D1662" s="312" t="s">
        <v>1503</v>
      </c>
      <c r="E1662" s="313" t="s">
        <v>1512</v>
      </c>
      <c r="F1662" s="311" t="s">
        <v>4377</v>
      </c>
      <c r="G1662" s="311" t="s">
        <v>12186</v>
      </c>
      <c r="H1662" s="311" t="s">
        <v>20261</v>
      </c>
      <c r="I1662" s="311" t="s">
        <v>4883</v>
      </c>
      <c r="J1662" s="311" t="s">
        <v>5528</v>
      </c>
      <c r="K1662" s="300">
        <v>1661</v>
      </c>
    </row>
    <row r="1663" spans="1:11" ht="36" customHeight="1">
      <c r="A1663" s="519" t="s">
        <v>3441</v>
      </c>
      <c r="B1663" s="312" t="s">
        <v>1501</v>
      </c>
      <c r="C1663" s="312" t="s">
        <v>1962</v>
      </c>
      <c r="D1663" s="312" t="s">
        <v>1503</v>
      </c>
      <c r="E1663" s="313" t="s">
        <v>1507</v>
      </c>
      <c r="F1663" s="311" t="s">
        <v>4106</v>
      </c>
      <c r="G1663" s="311" t="s">
        <v>13447</v>
      </c>
      <c r="H1663" s="311" t="s">
        <v>20262</v>
      </c>
      <c r="I1663" s="311" t="s">
        <v>4883</v>
      </c>
      <c r="J1663" s="311" t="s">
        <v>5528</v>
      </c>
      <c r="K1663" s="300">
        <v>1662</v>
      </c>
    </row>
    <row r="1664" spans="1:11" ht="24" customHeight="1">
      <c r="A1664" s="314">
        <v>89558</v>
      </c>
      <c r="B1664" s="312" t="s">
        <v>367</v>
      </c>
      <c r="C1664" s="312" t="s">
        <v>2460</v>
      </c>
      <c r="D1664" s="312" t="s">
        <v>1521</v>
      </c>
      <c r="E1664" s="313" t="s">
        <v>1507</v>
      </c>
      <c r="F1664" s="311" t="s">
        <v>4452</v>
      </c>
      <c r="G1664" s="311" t="s">
        <v>12573</v>
      </c>
      <c r="H1664" s="311" t="s">
        <v>20263</v>
      </c>
      <c r="I1664" s="311" t="s">
        <v>4883</v>
      </c>
      <c r="J1664" s="311" t="s">
        <v>5528</v>
      </c>
      <c r="K1664" s="300">
        <v>1663</v>
      </c>
    </row>
    <row r="1665" spans="1:11" ht="24" customHeight="1">
      <c r="A1665" s="519" t="s">
        <v>3249</v>
      </c>
      <c r="B1665" s="312" t="s">
        <v>1501</v>
      </c>
      <c r="C1665" s="312" t="s">
        <v>1708</v>
      </c>
      <c r="D1665" s="312" t="s">
        <v>1503</v>
      </c>
      <c r="E1665" s="313" t="s">
        <v>1512</v>
      </c>
      <c r="F1665" s="311" t="s">
        <v>4784</v>
      </c>
      <c r="G1665" s="311" t="s">
        <v>7899</v>
      </c>
      <c r="H1665" s="311" t="s">
        <v>20264</v>
      </c>
      <c r="I1665" s="311" t="s">
        <v>4883</v>
      </c>
      <c r="J1665" s="311" t="s">
        <v>5528</v>
      </c>
      <c r="K1665" s="300">
        <v>1664</v>
      </c>
    </row>
    <row r="1666" spans="1:11" ht="96" customHeight="1">
      <c r="A1666" s="314">
        <v>90746</v>
      </c>
      <c r="B1666" s="312" t="s">
        <v>367</v>
      </c>
      <c r="C1666" s="312" t="s">
        <v>1624</v>
      </c>
      <c r="D1666" s="312" t="s">
        <v>1620</v>
      </c>
      <c r="E1666" s="313" t="s">
        <v>1616</v>
      </c>
      <c r="F1666" s="311" t="s">
        <v>4698</v>
      </c>
      <c r="G1666" s="311" t="s">
        <v>4481</v>
      </c>
      <c r="H1666" s="311" t="s">
        <v>20265</v>
      </c>
      <c r="I1666" s="311" t="s">
        <v>4883</v>
      </c>
      <c r="J1666" s="311" t="s">
        <v>5528</v>
      </c>
      <c r="K1666" s="300">
        <v>1665</v>
      </c>
    </row>
    <row r="1667" spans="1:11" ht="36" customHeight="1">
      <c r="A1667" s="519" t="s">
        <v>3799</v>
      </c>
      <c r="B1667" s="312" t="s">
        <v>1501</v>
      </c>
      <c r="C1667" s="312" t="s">
        <v>2497</v>
      </c>
      <c r="D1667" s="312" t="s">
        <v>1503</v>
      </c>
      <c r="E1667" s="313" t="s">
        <v>1507</v>
      </c>
      <c r="F1667" s="311" t="s">
        <v>4106</v>
      </c>
      <c r="G1667" s="311" t="s">
        <v>20079</v>
      </c>
      <c r="H1667" s="311" t="s">
        <v>13732</v>
      </c>
      <c r="I1667" s="311" t="s">
        <v>4883</v>
      </c>
      <c r="J1667" s="311" t="s">
        <v>5528</v>
      </c>
      <c r="K1667" s="300">
        <v>1666</v>
      </c>
    </row>
    <row r="1668" spans="1:11" ht="48" customHeight="1">
      <c r="A1668" s="519" t="s">
        <v>3999</v>
      </c>
      <c r="B1668" s="312" t="s">
        <v>1501</v>
      </c>
      <c r="C1668" s="312" t="s">
        <v>3018</v>
      </c>
      <c r="D1668" s="312" t="s">
        <v>1503</v>
      </c>
      <c r="E1668" s="313" t="s">
        <v>1507</v>
      </c>
      <c r="F1668" s="311" t="s">
        <v>5111</v>
      </c>
      <c r="G1668" s="311" t="s">
        <v>10244</v>
      </c>
      <c r="H1668" s="311" t="s">
        <v>20266</v>
      </c>
      <c r="I1668" s="311" t="s">
        <v>4883</v>
      </c>
      <c r="J1668" s="311" t="s">
        <v>5528</v>
      </c>
      <c r="K1668" s="300">
        <v>1667</v>
      </c>
    </row>
    <row r="1669" spans="1:11" ht="36" customHeight="1">
      <c r="A1669" s="519" t="s">
        <v>3863</v>
      </c>
      <c r="B1669" s="312" t="s">
        <v>1501</v>
      </c>
      <c r="C1669" s="312" t="s">
        <v>2571</v>
      </c>
      <c r="D1669" s="312" t="s">
        <v>1503</v>
      </c>
      <c r="E1669" s="313" t="s">
        <v>1512</v>
      </c>
      <c r="F1669" s="311" t="s">
        <v>4966</v>
      </c>
      <c r="G1669" s="311" t="s">
        <v>10348</v>
      </c>
      <c r="H1669" s="311" t="s">
        <v>20267</v>
      </c>
      <c r="I1669" s="311" t="s">
        <v>4883</v>
      </c>
      <c r="J1669" s="311" t="s">
        <v>5528</v>
      </c>
      <c r="K1669" s="300">
        <v>1668</v>
      </c>
    </row>
    <row r="1670" spans="1:11" ht="48" customHeight="1">
      <c r="A1670" s="519" t="s">
        <v>3890</v>
      </c>
      <c r="B1670" s="312" t="s">
        <v>1501</v>
      </c>
      <c r="C1670" s="312" t="s">
        <v>2613</v>
      </c>
      <c r="D1670" s="312" t="s">
        <v>1503</v>
      </c>
      <c r="E1670" s="313" t="s">
        <v>1512</v>
      </c>
      <c r="F1670" s="311" t="s">
        <v>4106</v>
      </c>
      <c r="G1670" s="311" t="s">
        <v>19769</v>
      </c>
      <c r="H1670" s="311" t="s">
        <v>19728</v>
      </c>
      <c r="I1670" s="311" t="s">
        <v>4883</v>
      </c>
      <c r="J1670" s="311" t="s">
        <v>5528</v>
      </c>
      <c r="K1670" s="300">
        <v>1669</v>
      </c>
    </row>
    <row r="1671" spans="1:11" ht="24" customHeight="1">
      <c r="A1671" s="519" t="s">
        <v>3403</v>
      </c>
      <c r="B1671" s="312" t="s">
        <v>1501</v>
      </c>
      <c r="C1671" s="312" t="s">
        <v>1918</v>
      </c>
      <c r="D1671" s="312" t="s">
        <v>1503</v>
      </c>
      <c r="E1671" s="313" t="s">
        <v>1512</v>
      </c>
      <c r="F1671" s="311" t="s">
        <v>4106</v>
      </c>
      <c r="G1671" s="311" t="s">
        <v>19769</v>
      </c>
      <c r="H1671" s="311" t="s">
        <v>19728</v>
      </c>
      <c r="I1671" s="311" t="s">
        <v>4883</v>
      </c>
      <c r="J1671" s="311" t="s">
        <v>5528</v>
      </c>
      <c r="K1671" s="300">
        <v>1670</v>
      </c>
    </row>
    <row r="1672" spans="1:11" ht="36" customHeight="1">
      <c r="A1672" s="519" t="s">
        <v>3536</v>
      </c>
      <c r="B1672" s="312" t="s">
        <v>1501</v>
      </c>
      <c r="C1672" s="312" t="s">
        <v>2133</v>
      </c>
      <c r="D1672" s="312" t="s">
        <v>1503</v>
      </c>
      <c r="E1672" s="313" t="s">
        <v>1512</v>
      </c>
      <c r="F1672" s="311" t="s">
        <v>4092</v>
      </c>
      <c r="G1672" s="311" t="s">
        <v>20268</v>
      </c>
      <c r="H1672" s="311" t="s">
        <v>20268</v>
      </c>
      <c r="I1672" s="311" t="s">
        <v>4883</v>
      </c>
      <c r="J1672" s="311" t="s">
        <v>5528</v>
      </c>
      <c r="K1672" s="300">
        <v>1671</v>
      </c>
    </row>
    <row r="1673" spans="1:11" ht="36" customHeight="1">
      <c r="A1673" s="519" t="s">
        <v>3884</v>
      </c>
      <c r="B1673" s="312" t="s">
        <v>1501</v>
      </c>
      <c r="C1673" s="312" t="s">
        <v>2606</v>
      </c>
      <c r="D1673" s="312" t="s">
        <v>1503</v>
      </c>
      <c r="E1673" s="313" t="s">
        <v>78</v>
      </c>
      <c r="F1673" s="311" t="s">
        <v>5205</v>
      </c>
      <c r="G1673" s="311" t="s">
        <v>20269</v>
      </c>
      <c r="H1673" s="311" t="s">
        <v>20270</v>
      </c>
      <c r="I1673" s="311" t="s">
        <v>4883</v>
      </c>
      <c r="J1673" s="311" t="s">
        <v>5528</v>
      </c>
      <c r="K1673" s="300">
        <v>1672</v>
      </c>
    </row>
    <row r="1674" spans="1:11" ht="48" customHeight="1">
      <c r="A1674" s="519" t="s">
        <v>3498</v>
      </c>
      <c r="B1674" s="312" t="s">
        <v>1501</v>
      </c>
      <c r="C1674" s="312" t="s">
        <v>2066</v>
      </c>
      <c r="D1674" s="312" t="s">
        <v>1503</v>
      </c>
      <c r="E1674" s="313" t="s">
        <v>1512</v>
      </c>
      <c r="F1674" s="311" t="s">
        <v>5565</v>
      </c>
      <c r="G1674" s="311" t="s">
        <v>17314</v>
      </c>
      <c r="H1674" s="311" t="s">
        <v>20271</v>
      </c>
      <c r="I1674" s="311" t="s">
        <v>4883</v>
      </c>
      <c r="J1674" s="311" t="s">
        <v>5528</v>
      </c>
      <c r="K1674" s="300">
        <v>1673</v>
      </c>
    </row>
    <row r="1675" spans="1:11" ht="48" customHeight="1">
      <c r="A1675" s="314">
        <v>99825</v>
      </c>
      <c r="B1675" s="312" t="s">
        <v>367</v>
      </c>
      <c r="C1675" s="312" t="s">
        <v>2400</v>
      </c>
      <c r="D1675" s="312" t="s">
        <v>1503</v>
      </c>
      <c r="E1675" s="313" t="s">
        <v>78</v>
      </c>
      <c r="F1675" s="311" t="s">
        <v>5563</v>
      </c>
      <c r="G1675" s="311" t="s">
        <v>5065</v>
      </c>
      <c r="H1675" s="311" t="s">
        <v>20272</v>
      </c>
      <c r="I1675" s="311" t="s">
        <v>4883</v>
      </c>
      <c r="J1675" s="311" t="s">
        <v>5528</v>
      </c>
      <c r="K1675" s="300">
        <v>1674</v>
      </c>
    </row>
    <row r="1676" spans="1:11" ht="60" customHeight="1">
      <c r="A1676" s="519" t="s">
        <v>3438</v>
      </c>
      <c r="B1676" s="312" t="s">
        <v>1501</v>
      </c>
      <c r="C1676" s="312" t="s">
        <v>1959</v>
      </c>
      <c r="D1676" s="312" t="s">
        <v>1503</v>
      </c>
      <c r="E1676" s="313" t="s">
        <v>1507</v>
      </c>
      <c r="F1676" s="311" t="s">
        <v>4106</v>
      </c>
      <c r="G1676" s="311" t="s">
        <v>20273</v>
      </c>
      <c r="H1676" s="311" t="s">
        <v>20274</v>
      </c>
      <c r="I1676" s="311" t="s">
        <v>4883</v>
      </c>
      <c r="J1676" s="311" t="s">
        <v>5528</v>
      </c>
      <c r="K1676" s="300">
        <v>1675</v>
      </c>
    </row>
    <row r="1677" spans="1:11" ht="48" customHeight="1">
      <c r="A1677" s="314">
        <v>89673</v>
      </c>
      <c r="B1677" s="312" t="s">
        <v>367</v>
      </c>
      <c r="C1677" s="312" t="s">
        <v>2895</v>
      </c>
      <c r="D1677" s="312" t="s">
        <v>1521</v>
      </c>
      <c r="E1677" s="313" t="s">
        <v>1507</v>
      </c>
      <c r="F1677" s="311" t="s">
        <v>4377</v>
      </c>
      <c r="G1677" s="311" t="s">
        <v>12728</v>
      </c>
      <c r="H1677" s="311" t="s">
        <v>20275</v>
      </c>
      <c r="I1677" s="311" t="s">
        <v>4883</v>
      </c>
      <c r="J1677" s="311" t="s">
        <v>5528</v>
      </c>
      <c r="K1677" s="300">
        <v>1676</v>
      </c>
    </row>
    <row r="1678" spans="1:11" ht="36" customHeight="1">
      <c r="A1678" s="519" t="s">
        <v>3365</v>
      </c>
      <c r="B1678" s="312" t="s">
        <v>1501</v>
      </c>
      <c r="C1678" s="312" t="s">
        <v>1878</v>
      </c>
      <c r="D1678" s="312" t="s">
        <v>1503</v>
      </c>
      <c r="E1678" s="313" t="s">
        <v>1512</v>
      </c>
      <c r="F1678" s="311" t="s">
        <v>4092</v>
      </c>
      <c r="G1678" s="311" t="s">
        <v>10024</v>
      </c>
      <c r="H1678" s="311" t="s">
        <v>10024</v>
      </c>
      <c r="I1678" s="311" t="s">
        <v>4883</v>
      </c>
      <c r="J1678" s="311" t="s">
        <v>5528</v>
      </c>
      <c r="K1678" s="300">
        <v>1677</v>
      </c>
    </row>
    <row r="1679" spans="1:11" ht="96" customHeight="1">
      <c r="A1679" s="519" t="s">
        <v>3524</v>
      </c>
      <c r="B1679" s="312" t="s">
        <v>1501</v>
      </c>
      <c r="C1679" s="312" t="s">
        <v>2123</v>
      </c>
      <c r="D1679" s="312" t="s">
        <v>1503</v>
      </c>
      <c r="E1679" s="313" t="s">
        <v>1504</v>
      </c>
      <c r="F1679" s="311" t="s">
        <v>4452</v>
      </c>
      <c r="G1679" s="311" t="s">
        <v>10679</v>
      </c>
      <c r="H1679" s="311" t="s">
        <v>20276</v>
      </c>
      <c r="I1679" s="311" t="s">
        <v>4883</v>
      </c>
      <c r="J1679" s="311" t="s">
        <v>5528</v>
      </c>
      <c r="K1679" s="300">
        <v>1678</v>
      </c>
    </row>
    <row r="1680" spans="1:11" ht="24" customHeight="1">
      <c r="A1680" s="314">
        <v>89431</v>
      </c>
      <c r="B1680" s="312" t="s">
        <v>367</v>
      </c>
      <c r="C1680" s="312" t="s">
        <v>2458</v>
      </c>
      <c r="D1680" s="312" t="s">
        <v>1521</v>
      </c>
      <c r="E1680" s="313" t="s">
        <v>1507</v>
      </c>
      <c r="F1680" s="311" t="s">
        <v>4909</v>
      </c>
      <c r="G1680" s="311" t="s">
        <v>12475</v>
      </c>
      <c r="H1680" s="311" t="s">
        <v>20277</v>
      </c>
      <c r="I1680" s="311" t="s">
        <v>4883</v>
      </c>
      <c r="J1680" s="311" t="s">
        <v>5528</v>
      </c>
      <c r="K1680" s="300">
        <v>1679</v>
      </c>
    </row>
    <row r="1681" spans="1:11" ht="24" customHeight="1">
      <c r="A1681" s="519" t="s">
        <v>3204</v>
      </c>
      <c r="B1681" s="312" t="s">
        <v>1501</v>
      </c>
      <c r="C1681" s="312" t="s">
        <v>1672</v>
      </c>
      <c r="D1681" s="312" t="s">
        <v>1503</v>
      </c>
      <c r="E1681" s="313" t="s">
        <v>80</v>
      </c>
      <c r="F1681" s="311" t="s">
        <v>5086</v>
      </c>
      <c r="G1681" s="311" t="s">
        <v>20208</v>
      </c>
      <c r="H1681" s="311" t="s">
        <v>20278</v>
      </c>
      <c r="I1681" s="311" t="s">
        <v>4883</v>
      </c>
      <c r="J1681" s="311" t="s">
        <v>5561</v>
      </c>
      <c r="K1681" s="300">
        <v>1680</v>
      </c>
    </row>
    <row r="1682" spans="1:11" ht="36" customHeight="1">
      <c r="A1682" s="519" t="s">
        <v>3640</v>
      </c>
      <c r="B1682" s="312" t="s">
        <v>1501</v>
      </c>
      <c r="C1682" s="312" t="s">
        <v>2235</v>
      </c>
      <c r="D1682" s="312" t="s">
        <v>1503</v>
      </c>
      <c r="E1682" s="313" t="s">
        <v>1507</v>
      </c>
      <c r="F1682" s="311" t="s">
        <v>4106</v>
      </c>
      <c r="G1682" s="311" t="s">
        <v>20279</v>
      </c>
      <c r="H1682" s="311" t="s">
        <v>14293</v>
      </c>
      <c r="I1682" s="311" t="s">
        <v>4883</v>
      </c>
      <c r="J1682" s="311" t="s">
        <v>5561</v>
      </c>
      <c r="K1682" s="300">
        <v>1681</v>
      </c>
    </row>
    <row r="1683" spans="1:11" ht="48" customHeight="1">
      <c r="A1683" s="519" t="s">
        <v>3317</v>
      </c>
      <c r="B1683" s="312" t="s">
        <v>1501</v>
      </c>
      <c r="C1683" s="312" t="s">
        <v>1806</v>
      </c>
      <c r="D1683" s="312" t="s">
        <v>1503</v>
      </c>
      <c r="E1683" s="313" t="s">
        <v>1512</v>
      </c>
      <c r="F1683" s="311" t="s">
        <v>4494</v>
      </c>
      <c r="G1683" s="311" t="s">
        <v>18849</v>
      </c>
      <c r="H1683" s="311" t="s">
        <v>20280</v>
      </c>
      <c r="I1683" s="311" t="s">
        <v>4883</v>
      </c>
      <c r="J1683" s="311" t="s">
        <v>5561</v>
      </c>
      <c r="K1683" s="300">
        <v>1682</v>
      </c>
    </row>
    <row r="1684" spans="1:11" ht="48" customHeight="1">
      <c r="A1684" s="314">
        <v>89413</v>
      </c>
      <c r="B1684" s="312" t="s">
        <v>367</v>
      </c>
      <c r="C1684" s="312" t="s">
        <v>2335</v>
      </c>
      <c r="D1684" s="312" t="s">
        <v>1521</v>
      </c>
      <c r="E1684" s="313" t="s">
        <v>1507</v>
      </c>
      <c r="F1684" s="311" t="s">
        <v>4815</v>
      </c>
      <c r="G1684" s="311" t="s">
        <v>5308</v>
      </c>
      <c r="H1684" s="311" t="s">
        <v>20281</v>
      </c>
      <c r="I1684" s="311" t="s">
        <v>4883</v>
      </c>
      <c r="J1684" s="311" t="s">
        <v>5561</v>
      </c>
      <c r="K1684" s="300">
        <v>1683</v>
      </c>
    </row>
    <row r="1685" spans="1:11" ht="36" customHeight="1">
      <c r="A1685" s="519" t="s">
        <v>3195</v>
      </c>
      <c r="B1685" s="312" t="s">
        <v>1501</v>
      </c>
      <c r="C1685" s="312" t="s">
        <v>1668</v>
      </c>
      <c r="D1685" s="312" t="s">
        <v>1503</v>
      </c>
      <c r="E1685" s="313" t="s">
        <v>80</v>
      </c>
      <c r="F1685" s="311" t="s">
        <v>4331</v>
      </c>
      <c r="G1685" s="311" t="s">
        <v>12676</v>
      </c>
      <c r="H1685" s="311" t="s">
        <v>20282</v>
      </c>
      <c r="I1685" s="311" t="s">
        <v>4883</v>
      </c>
      <c r="J1685" s="311" t="s">
        <v>5561</v>
      </c>
      <c r="K1685" s="300">
        <v>1684</v>
      </c>
    </row>
    <row r="1686" spans="1:11" ht="48" customHeight="1">
      <c r="A1686" s="314">
        <v>95802</v>
      </c>
      <c r="B1686" s="312" t="s">
        <v>367</v>
      </c>
      <c r="C1686" s="312" t="s">
        <v>1803</v>
      </c>
      <c r="D1686" s="312" t="s">
        <v>1677</v>
      </c>
      <c r="E1686" s="313" t="s">
        <v>1507</v>
      </c>
      <c r="F1686" s="311" t="s">
        <v>4130</v>
      </c>
      <c r="G1686" s="311" t="s">
        <v>10973</v>
      </c>
      <c r="H1686" s="311" t="s">
        <v>20283</v>
      </c>
      <c r="I1686" s="311" t="s">
        <v>4883</v>
      </c>
      <c r="J1686" s="311" t="s">
        <v>5561</v>
      </c>
      <c r="K1686" s="300">
        <v>1685</v>
      </c>
    </row>
    <row r="1687" spans="1:11" ht="36" customHeight="1">
      <c r="A1687" s="314">
        <v>89397</v>
      </c>
      <c r="B1687" s="312" t="s">
        <v>367</v>
      </c>
      <c r="C1687" s="312" t="s">
        <v>2987</v>
      </c>
      <c r="D1687" s="312" t="s">
        <v>1521</v>
      </c>
      <c r="E1687" s="313" t="s">
        <v>1507</v>
      </c>
      <c r="F1687" s="311" t="s">
        <v>4331</v>
      </c>
      <c r="G1687" s="311" t="s">
        <v>12431</v>
      </c>
      <c r="H1687" s="311" t="s">
        <v>20284</v>
      </c>
      <c r="I1687" s="311" t="s">
        <v>4883</v>
      </c>
      <c r="J1687" s="311" t="s">
        <v>5561</v>
      </c>
      <c r="K1687" s="300">
        <v>1686</v>
      </c>
    </row>
    <row r="1688" spans="1:11" ht="36" customHeight="1">
      <c r="A1688" s="519" t="s">
        <v>3439</v>
      </c>
      <c r="B1688" s="312" t="s">
        <v>1501</v>
      </c>
      <c r="C1688" s="312" t="s">
        <v>1960</v>
      </c>
      <c r="D1688" s="312" t="s">
        <v>1503</v>
      </c>
      <c r="E1688" s="313" t="s">
        <v>1507</v>
      </c>
      <c r="F1688" s="311" t="s">
        <v>4106</v>
      </c>
      <c r="G1688" s="311" t="s">
        <v>20285</v>
      </c>
      <c r="H1688" s="311" t="s">
        <v>20286</v>
      </c>
      <c r="I1688" s="311" t="s">
        <v>4883</v>
      </c>
      <c r="J1688" s="311" t="s">
        <v>5561</v>
      </c>
      <c r="K1688" s="300">
        <v>1687</v>
      </c>
    </row>
    <row r="1689" spans="1:11" ht="36" customHeight="1">
      <c r="A1689" s="314">
        <v>89396</v>
      </c>
      <c r="B1689" s="312" t="s">
        <v>367</v>
      </c>
      <c r="C1689" s="312" t="s">
        <v>2978</v>
      </c>
      <c r="D1689" s="312" t="s">
        <v>1521</v>
      </c>
      <c r="E1689" s="313" t="s">
        <v>1507</v>
      </c>
      <c r="F1689" s="311" t="s">
        <v>4659</v>
      </c>
      <c r="G1689" s="311" t="s">
        <v>12430</v>
      </c>
      <c r="H1689" s="311" t="s">
        <v>20287</v>
      </c>
      <c r="I1689" s="311" t="s">
        <v>4883</v>
      </c>
      <c r="J1689" s="311" t="s">
        <v>5561</v>
      </c>
      <c r="K1689" s="300">
        <v>1688</v>
      </c>
    </row>
    <row r="1690" spans="1:11" ht="24" customHeight="1">
      <c r="A1690" s="314">
        <v>63612</v>
      </c>
      <c r="B1690" s="312" t="s">
        <v>1508</v>
      </c>
      <c r="C1690" s="312" t="s">
        <v>20288</v>
      </c>
      <c r="D1690" s="312" t="s">
        <v>19217</v>
      </c>
      <c r="E1690" s="313" t="s">
        <v>1507</v>
      </c>
      <c r="F1690" s="311" t="s">
        <v>5111</v>
      </c>
      <c r="G1690" s="311" t="s">
        <v>15201</v>
      </c>
      <c r="H1690" s="311" t="s">
        <v>20289</v>
      </c>
      <c r="I1690" s="311" t="s">
        <v>4883</v>
      </c>
      <c r="J1690" s="311" t="s">
        <v>5561</v>
      </c>
      <c r="K1690" s="300">
        <v>1689</v>
      </c>
    </row>
    <row r="1691" spans="1:11" ht="36" customHeight="1">
      <c r="A1691" s="519" t="s">
        <v>3385</v>
      </c>
      <c r="B1691" s="312" t="s">
        <v>1501</v>
      </c>
      <c r="C1691" s="312" t="s">
        <v>1903</v>
      </c>
      <c r="D1691" s="312" t="s">
        <v>1904</v>
      </c>
      <c r="E1691" s="313" t="s">
        <v>1512</v>
      </c>
      <c r="F1691" s="311" t="s">
        <v>4494</v>
      </c>
      <c r="G1691" s="311" t="s">
        <v>4854</v>
      </c>
      <c r="H1691" s="311" t="s">
        <v>20290</v>
      </c>
      <c r="I1691" s="311" t="s">
        <v>4883</v>
      </c>
      <c r="J1691" s="311" t="s">
        <v>5561</v>
      </c>
      <c r="K1691" s="300">
        <v>1690</v>
      </c>
    </row>
    <row r="1692" spans="1:11" ht="36" customHeight="1">
      <c r="A1692" s="519" t="s">
        <v>3274</v>
      </c>
      <c r="B1692" s="312" t="s">
        <v>1501</v>
      </c>
      <c r="C1692" s="312" t="s">
        <v>1743</v>
      </c>
      <c r="D1692" s="312" t="s">
        <v>1503</v>
      </c>
      <c r="E1692" s="313" t="s">
        <v>1507</v>
      </c>
      <c r="F1692" s="311" t="s">
        <v>5128</v>
      </c>
      <c r="G1692" s="311" t="s">
        <v>20291</v>
      </c>
      <c r="H1692" s="311" t="s">
        <v>20292</v>
      </c>
      <c r="I1692" s="311" t="s">
        <v>4883</v>
      </c>
      <c r="J1692" s="311" t="s">
        <v>5561</v>
      </c>
      <c r="K1692" s="300">
        <v>1691</v>
      </c>
    </row>
    <row r="1693" spans="1:11" ht="48" customHeight="1">
      <c r="A1693" s="519" t="s">
        <v>3896</v>
      </c>
      <c r="B1693" s="312" t="s">
        <v>1501</v>
      </c>
      <c r="C1693" s="312" t="s">
        <v>2623</v>
      </c>
      <c r="D1693" s="312" t="s">
        <v>1503</v>
      </c>
      <c r="E1693" s="313" t="s">
        <v>1512</v>
      </c>
      <c r="F1693" s="311" t="s">
        <v>5111</v>
      </c>
      <c r="G1693" s="311" t="s">
        <v>10229</v>
      </c>
      <c r="H1693" s="311" t="s">
        <v>20293</v>
      </c>
      <c r="I1693" s="311" t="s">
        <v>4883</v>
      </c>
      <c r="J1693" s="311" t="s">
        <v>5561</v>
      </c>
      <c r="K1693" s="300">
        <v>1692</v>
      </c>
    </row>
    <row r="1694" spans="1:11" ht="36" customHeight="1">
      <c r="A1694" s="314">
        <v>99803</v>
      </c>
      <c r="B1694" s="312" t="s">
        <v>367</v>
      </c>
      <c r="C1694" s="312" t="s">
        <v>2396</v>
      </c>
      <c r="D1694" s="312" t="s">
        <v>1503</v>
      </c>
      <c r="E1694" s="313" t="s">
        <v>78</v>
      </c>
      <c r="F1694" s="311" t="s">
        <v>4798</v>
      </c>
      <c r="G1694" s="311" t="s">
        <v>4682</v>
      </c>
      <c r="H1694" s="311" t="s">
        <v>20294</v>
      </c>
      <c r="I1694" s="311" t="s">
        <v>4883</v>
      </c>
      <c r="J1694" s="311" t="s">
        <v>5561</v>
      </c>
      <c r="K1694" s="300">
        <v>1693</v>
      </c>
    </row>
    <row r="1695" spans="1:11" ht="48" customHeight="1">
      <c r="A1695" s="519" t="s">
        <v>3394</v>
      </c>
      <c r="B1695" s="312" t="s">
        <v>1501</v>
      </c>
      <c r="C1695" s="312" t="s">
        <v>1914</v>
      </c>
      <c r="D1695" s="312" t="s">
        <v>1503</v>
      </c>
      <c r="E1695" s="313" t="s">
        <v>1512</v>
      </c>
      <c r="F1695" s="311" t="s">
        <v>4095</v>
      </c>
      <c r="G1695" s="311" t="s">
        <v>4634</v>
      </c>
      <c r="H1695" s="311" t="s">
        <v>11104</v>
      </c>
      <c r="I1695" s="311" t="s">
        <v>4883</v>
      </c>
      <c r="J1695" s="311" t="s">
        <v>5561</v>
      </c>
      <c r="K1695" s="300">
        <v>1694</v>
      </c>
    </row>
    <row r="1696" spans="1:11" ht="24" customHeight="1">
      <c r="A1696" s="519" t="s">
        <v>3393</v>
      </c>
      <c r="B1696" s="312" t="s">
        <v>1501</v>
      </c>
      <c r="C1696" s="312" t="s">
        <v>1913</v>
      </c>
      <c r="D1696" s="312" t="s">
        <v>1503</v>
      </c>
      <c r="E1696" s="313" t="s">
        <v>1512</v>
      </c>
      <c r="F1696" s="311" t="s">
        <v>4130</v>
      </c>
      <c r="G1696" s="311" t="s">
        <v>19989</v>
      </c>
      <c r="H1696" s="311" t="s">
        <v>8452</v>
      </c>
      <c r="I1696" s="311" t="s">
        <v>4883</v>
      </c>
      <c r="J1696" s="311" t="s">
        <v>5561</v>
      </c>
      <c r="K1696" s="300">
        <v>1695</v>
      </c>
    </row>
    <row r="1697" spans="1:11" ht="24" customHeight="1">
      <c r="A1697" s="314">
        <v>37399</v>
      </c>
      <c r="B1697" s="312" t="s">
        <v>367</v>
      </c>
      <c r="C1697" s="312" t="s">
        <v>20295</v>
      </c>
      <c r="D1697" s="312" t="s">
        <v>1533</v>
      </c>
      <c r="E1697" s="313" t="s">
        <v>1507</v>
      </c>
      <c r="F1697" s="311" t="s">
        <v>4377</v>
      </c>
      <c r="G1697" s="311" t="s">
        <v>20296</v>
      </c>
      <c r="H1697" s="311" t="s">
        <v>8448</v>
      </c>
      <c r="I1697" s="311" t="s">
        <v>4883</v>
      </c>
      <c r="J1697" s="311" t="s">
        <v>5561</v>
      </c>
      <c r="K1697" s="300">
        <v>1696</v>
      </c>
    </row>
    <row r="1698" spans="1:11" ht="48" customHeight="1">
      <c r="A1698" s="279">
        <v>102302</v>
      </c>
      <c r="B1698" s="277" t="s">
        <v>367</v>
      </c>
      <c r="C1698" s="277" t="s">
        <v>2040</v>
      </c>
      <c r="D1698" s="277" t="s">
        <v>1629</v>
      </c>
      <c r="E1698" s="278" t="s">
        <v>75</v>
      </c>
      <c r="F1698" s="276" t="s">
        <v>5575</v>
      </c>
      <c r="G1698" s="276" t="s">
        <v>10738</v>
      </c>
      <c r="H1698" s="276" t="s">
        <v>20297</v>
      </c>
      <c r="I1698" s="276" t="s">
        <v>4883</v>
      </c>
      <c r="J1698" s="276" t="s">
        <v>5561</v>
      </c>
      <c r="K1698" s="300">
        <v>1697</v>
      </c>
    </row>
    <row r="1699" spans="1:11" ht="60" customHeight="1">
      <c r="A1699" s="314">
        <v>89445</v>
      </c>
      <c r="B1699" s="312" t="s">
        <v>367</v>
      </c>
      <c r="C1699" s="312" t="s">
        <v>2988</v>
      </c>
      <c r="D1699" s="312" t="s">
        <v>1521</v>
      </c>
      <c r="E1699" s="313" t="s">
        <v>1507</v>
      </c>
      <c r="F1699" s="311" t="s">
        <v>4483</v>
      </c>
      <c r="G1699" s="311" t="s">
        <v>12492</v>
      </c>
      <c r="H1699" s="311" t="s">
        <v>20298</v>
      </c>
      <c r="I1699" s="311" t="s">
        <v>4883</v>
      </c>
      <c r="J1699" s="311" t="s">
        <v>5561</v>
      </c>
      <c r="K1699" s="300">
        <v>1698</v>
      </c>
    </row>
    <row r="1700" spans="1:11" ht="48" customHeight="1">
      <c r="A1700" s="519" t="s">
        <v>3796</v>
      </c>
      <c r="B1700" s="312" t="s">
        <v>1501</v>
      </c>
      <c r="C1700" s="312" t="s">
        <v>2494</v>
      </c>
      <c r="D1700" s="312" t="s">
        <v>1503</v>
      </c>
      <c r="E1700" s="313" t="s">
        <v>1839</v>
      </c>
      <c r="F1700" s="311" t="s">
        <v>5572</v>
      </c>
      <c r="G1700" s="311" t="s">
        <v>20299</v>
      </c>
      <c r="H1700" s="311" t="s">
        <v>4856</v>
      </c>
      <c r="I1700" s="311" t="s">
        <v>4883</v>
      </c>
      <c r="J1700" s="311" t="s">
        <v>5561</v>
      </c>
      <c r="K1700" s="300">
        <v>1699</v>
      </c>
    </row>
    <row r="1701" spans="1:11" ht="48" customHeight="1">
      <c r="A1701" s="519" t="s">
        <v>3356</v>
      </c>
      <c r="B1701" s="312" t="s">
        <v>1501</v>
      </c>
      <c r="C1701" s="312" t="s">
        <v>1861</v>
      </c>
      <c r="D1701" s="312" t="s">
        <v>1503</v>
      </c>
      <c r="E1701" s="313" t="s">
        <v>1512</v>
      </c>
      <c r="F1701" s="311" t="s">
        <v>4331</v>
      </c>
      <c r="G1701" s="311" t="s">
        <v>10244</v>
      </c>
      <c r="H1701" s="311" t="s">
        <v>8629</v>
      </c>
      <c r="I1701" s="311" t="s">
        <v>4883</v>
      </c>
      <c r="J1701" s="311" t="s">
        <v>5561</v>
      </c>
      <c r="K1701" s="300">
        <v>1700</v>
      </c>
    </row>
    <row r="1702" spans="1:11" ht="24" customHeight="1">
      <c r="A1702" s="519" t="s">
        <v>3528</v>
      </c>
      <c r="B1702" s="312" t="s">
        <v>1501</v>
      </c>
      <c r="C1702" s="312" t="s">
        <v>2127</v>
      </c>
      <c r="D1702" s="312" t="s">
        <v>1503</v>
      </c>
      <c r="E1702" s="313" t="s">
        <v>1504</v>
      </c>
      <c r="F1702" s="311" t="s">
        <v>4483</v>
      </c>
      <c r="G1702" s="311" t="s">
        <v>20300</v>
      </c>
      <c r="H1702" s="311" t="s">
        <v>20301</v>
      </c>
      <c r="I1702" s="311" t="s">
        <v>4883</v>
      </c>
      <c r="J1702" s="311" t="s">
        <v>5561</v>
      </c>
      <c r="K1702" s="300">
        <v>1701</v>
      </c>
    </row>
    <row r="1703" spans="1:11" ht="24" customHeight="1">
      <c r="A1703" s="519" t="s">
        <v>3900</v>
      </c>
      <c r="B1703" s="312" t="s">
        <v>1501</v>
      </c>
      <c r="C1703" s="312" t="s">
        <v>2626</v>
      </c>
      <c r="D1703" s="312" t="s">
        <v>1503</v>
      </c>
      <c r="E1703" s="313" t="s">
        <v>1512</v>
      </c>
      <c r="F1703" s="311" t="s">
        <v>4494</v>
      </c>
      <c r="G1703" s="311" t="s">
        <v>11334</v>
      </c>
      <c r="H1703" s="311" t="s">
        <v>20302</v>
      </c>
      <c r="I1703" s="311" t="s">
        <v>4883</v>
      </c>
      <c r="J1703" s="311" t="s">
        <v>5561</v>
      </c>
      <c r="K1703" s="300">
        <v>1702</v>
      </c>
    </row>
    <row r="1704" spans="1:11" ht="24" customHeight="1">
      <c r="A1704" s="519" t="s">
        <v>3925</v>
      </c>
      <c r="B1704" s="312" t="s">
        <v>1501</v>
      </c>
      <c r="C1704" s="312" t="s">
        <v>2889</v>
      </c>
      <c r="D1704" s="312" t="s">
        <v>1503</v>
      </c>
      <c r="E1704" s="313" t="s">
        <v>1512</v>
      </c>
      <c r="F1704" s="311" t="s">
        <v>4092</v>
      </c>
      <c r="G1704" s="311" t="s">
        <v>20303</v>
      </c>
      <c r="H1704" s="311" t="s">
        <v>20303</v>
      </c>
      <c r="I1704" s="311" t="s">
        <v>4883</v>
      </c>
      <c r="J1704" s="311" t="s">
        <v>5561</v>
      </c>
      <c r="K1704" s="300">
        <v>1703</v>
      </c>
    </row>
    <row r="1705" spans="1:11" ht="36" customHeight="1">
      <c r="A1705" s="314">
        <v>89520</v>
      </c>
      <c r="B1705" s="312" t="s">
        <v>367</v>
      </c>
      <c r="C1705" s="312" t="s">
        <v>2315</v>
      </c>
      <c r="D1705" s="312" t="s">
        <v>1521</v>
      </c>
      <c r="E1705" s="313" t="s">
        <v>1507</v>
      </c>
      <c r="F1705" s="311" t="s">
        <v>4483</v>
      </c>
      <c r="G1705" s="311" t="s">
        <v>12528</v>
      </c>
      <c r="H1705" s="311" t="s">
        <v>20304</v>
      </c>
      <c r="I1705" s="311" t="s">
        <v>4883</v>
      </c>
      <c r="J1705" s="311" t="s">
        <v>5561</v>
      </c>
      <c r="K1705" s="300">
        <v>1704</v>
      </c>
    </row>
    <row r="1706" spans="1:11" ht="36" customHeight="1">
      <c r="A1706" s="519" t="s">
        <v>3767</v>
      </c>
      <c r="B1706" s="312" t="s">
        <v>1501</v>
      </c>
      <c r="C1706" s="312" t="s">
        <v>2453</v>
      </c>
      <c r="D1706" s="312" t="s">
        <v>1503</v>
      </c>
      <c r="E1706" s="313" t="s">
        <v>1512</v>
      </c>
      <c r="F1706" s="311" t="s">
        <v>4092</v>
      </c>
      <c r="G1706" s="311" t="s">
        <v>20305</v>
      </c>
      <c r="H1706" s="311" t="s">
        <v>20305</v>
      </c>
      <c r="I1706" s="311" t="s">
        <v>4883</v>
      </c>
      <c r="J1706" s="311" t="s">
        <v>5561</v>
      </c>
      <c r="K1706" s="300">
        <v>1705</v>
      </c>
    </row>
    <row r="1707" spans="1:11" ht="24" customHeight="1">
      <c r="A1707" s="314">
        <v>89426</v>
      </c>
      <c r="B1707" s="312" t="s">
        <v>367</v>
      </c>
      <c r="C1707" s="312" t="s">
        <v>2439</v>
      </c>
      <c r="D1707" s="312" t="s">
        <v>1521</v>
      </c>
      <c r="E1707" s="313" t="s">
        <v>1507</v>
      </c>
      <c r="F1707" s="311" t="s">
        <v>5086</v>
      </c>
      <c r="G1707" s="311" t="s">
        <v>12467</v>
      </c>
      <c r="H1707" s="311" t="s">
        <v>20306</v>
      </c>
      <c r="I1707" s="311" t="s">
        <v>4883</v>
      </c>
      <c r="J1707" s="311" t="s">
        <v>5561</v>
      </c>
      <c r="K1707" s="300">
        <v>1706</v>
      </c>
    </row>
    <row r="1708" spans="1:11" ht="24" customHeight="1">
      <c r="A1708" s="519" t="s">
        <v>3243</v>
      </c>
      <c r="B1708" s="312" t="s">
        <v>1501</v>
      </c>
      <c r="C1708" s="312" t="s">
        <v>1705</v>
      </c>
      <c r="D1708" s="312" t="s">
        <v>1503</v>
      </c>
      <c r="E1708" s="313" t="s">
        <v>1512</v>
      </c>
      <c r="F1708" s="311" t="s">
        <v>4909</v>
      </c>
      <c r="G1708" s="311" t="s">
        <v>15233</v>
      </c>
      <c r="H1708" s="311" t="s">
        <v>20307</v>
      </c>
      <c r="I1708" s="311" t="s">
        <v>4883</v>
      </c>
      <c r="J1708" s="311" t="s">
        <v>5561</v>
      </c>
      <c r="K1708" s="300">
        <v>1707</v>
      </c>
    </row>
    <row r="1709" spans="1:11" ht="24" customHeight="1">
      <c r="A1709" s="519" t="s">
        <v>3279</v>
      </c>
      <c r="B1709" s="312" t="s">
        <v>1501</v>
      </c>
      <c r="C1709" s="312" t="s">
        <v>1752</v>
      </c>
      <c r="D1709" s="312" t="s">
        <v>1503</v>
      </c>
      <c r="E1709" s="313" t="s">
        <v>1507</v>
      </c>
      <c r="F1709" s="311" t="s">
        <v>4504</v>
      </c>
      <c r="G1709" s="311" t="s">
        <v>18381</v>
      </c>
      <c r="H1709" s="311" t="s">
        <v>20308</v>
      </c>
      <c r="I1709" s="311" t="s">
        <v>4883</v>
      </c>
      <c r="J1709" s="311" t="s">
        <v>5561</v>
      </c>
      <c r="K1709" s="300">
        <v>1708</v>
      </c>
    </row>
    <row r="1710" spans="1:11" ht="24" customHeight="1">
      <c r="A1710" s="519" t="s">
        <v>3437</v>
      </c>
      <c r="B1710" s="312" t="s">
        <v>1501</v>
      </c>
      <c r="C1710" s="312" t="s">
        <v>1958</v>
      </c>
      <c r="D1710" s="312" t="s">
        <v>1503</v>
      </c>
      <c r="E1710" s="313" t="s">
        <v>1507</v>
      </c>
      <c r="F1710" s="311" t="s">
        <v>4106</v>
      </c>
      <c r="G1710" s="311" t="s">
        <v>20309</v>
      </c>
      <c r="H1710" s="311" t="s">
        <v>20310</v>
      </c>
      <c r="I1710" s="311" t="s">
        <v>4883</v>
      </c>
      <c r="J1710" s="311" t="s">
        <v>5561</v>
      </c>
      <c r="K1710" s="300">
        <v>1709</v>
      </c>
    </row>
    <row r="1711" spans="1:11" ht="36" customHeight="1">
      <c r="A1711" s="314">
        <v>102312</v>
      </c>
      <c r="B1711" s="312" t="s">
        <v>367</v>
      </c>
      <c r="C1711" s="312" t="s">
        <v>2041</v>
      </c>
      <c r="D1711" s="312" t="s">
        <v>1629</v>
      </c>
      <c r="E1711" s="313" t="s">
        <v>75</v>
      </c>
      <c r="F1711" s="311" t="s">
        <v>5580</v>
      </c>
      <c r="G1711" s="311" t="s">
        <v>15295</v>
      </c>
      <c r="H1711" s="311" t="s">
        <v>20311</v>
      </c>
      <c r="I1711" s="311" t="s">
        <v>4883</v>
      </c>
      <c r="J1711" s="311" t="s">
        <v>5561</v>
      </c>
      <c r="K1711" s="300">
        <v>1710</v>
      </c>
    </row>
    <row r="1712" spans="1:11" ht="36" customHeight="1">
      <c r="A1712" s="314">
        <v>89806</v>
      </c>
      <c r="B1712" s="312" t="s">
        <v>367</v>
      </c>
      <c r="C1712" s="312" t="s">
        <v>2311</v>
      </c>
      <c r="D1712" s="312" t="s">
        <v>1521</v>
      </c>
      <c r="E1712" s="313" t="s">
        <v>1507</v>
      </c>
      <c r="F1712" s="311" t="s">
        <v>4659</v>
      </c>
      <c r="G1712" s="311" t="s">
        <v>5492</v>
      </c>
      <c r="H1712" s="311" t="s">
        <v>20312</v>
      </c>
      <c r="I1712" s="311" t="s">
        <v>4883</v>
      </c>
      <c r="J1712" s="311" t="s">
        <v>5561</v>
      </c>
      <c r="K1712" s="300">
        <v>1711</v>
      </c>
    </row>
    <row r="1713" spans="1:11" ht="36" customHeight="1">
      <c r="A1713" s="314">
        <v>89561</v>
      </c>
      <c r="B1713" s="312" t="s">
        <v>367</v>
      </c>
      <c r="C1713" s="312" t="s">
        <v>2351</v>
      </c>
      <c r="D1713" s="312" t="s">
        <v>1521</v>
      </c>
      <c r="E1713" s="313" t="s">
        <v>1507</v>
      </c>
      <c r="F1713" s="311" t="s">
        <v>5128</v>
      </c>
      <c r="G1713" s="311" t="s">
        <v>12471</v>
      </c>
      <c r="H1713" s="311" t="s">
        <v>20313</v>
      </c>
      <c r="I1713" s="311" t="s">
        <v>4883</v>
      </c>
      <c r="J1713" s="311" t="s">
        <v>5561</v>
      </c>
      <c r="K1713" s="300">
        <v>1712</v>
      </c>
    </row>
    <row r="1714" spans="1:11" ht="60" customHeight="1">
      <c r="A1714" s="519" t="s">
        <v>3529</v>
      </c>
      <c r="B1714" s="312" t="s">
        <v>1501</v>
      </c>
      <c r="C1714" s="312" t="s">
        <v>2128</v>
      </c>
      <c r="D1714" s="312" t="s">
        <v>1503</v>
      </c>
      <c r="E1714" s="313" t="s">
        <v>1504</v>
      </c>
      <c r="F1714" s="311" t="s">
        <v>4483</v>
      </c>
      <c r="G1714" s="311" t="s">
        <v>10244</v>
      </c>
      <c r="H1714" s="311" t="s">
        <v>20314</v>
      </c>
      <c r="I1714" s="311" t="s">
        <v>4883</v>
      </c>
      <c r="J1714" s="311" t="s">
        <v>5561</v>
      </c>
      <c r="K1714" s="300">
        <v>1713</v>
      </c>
    </row>
    <row r="1715" spans="1:11" ht="36" customHeight="1">
      <c r="A1715" s="314">
        <v>89446</v>
      </c>
      <c r="B1715" s="312" t="s">
        <v>367</v>
      </c>
      <c r="C1715" s="312" t="s">
        <v>3104</v>
      </c>
      <c r="D1715" s="312" t="s">
        <v>1521</v>
      </c>
      <c r="E1715" s="313" t="s">
        <v>1616</v>
      </c>
      <c r="F1715" s="311" t="s">
        <v>5583</v>
      </c>
      <c r="G1715" s="311" t="s">
        <v>7958</v>
      </c>
      <c r="H1715" s="311" t="s">
        <v>20315</v>
      </c>
      <c r="I1715" s="311" t="s">
        <v>4883</v>
      </c>
      <c r="J1715" s="311" t="s">
        <v>5561</v>
      </c>
      <c r="K1715" s="300">
        <v>1714</v>
      </c>
    </row>
    <row r="1716" spans="1:11" ht="24" customHeight="1">
      <c r="A1716" s="519" t="s">
        <v>3395</v>
      </c>
      <c r="B1716" s="312" t="s">
        <v>1501</v>
      </c>
      <c r="C1716" s="312" t="s">
        <v>1914</v>
      </c>
      <c r="D1716" s="312" t="s">
        <v>1503</v>
      </c>
      <c r="E1716" s="313" t="s">
        <v>1512</v>
      </c>
      <c r="F1716" s="311" t="s">
        <v>4095</v>
      </c>
      <c r="G1716" s="311" t="s">
        <v>20316</v>
      </c>
      <c r="H1716" s="311" t="s">
        <v>20317</v>
      </c>
      <c r="I1716" s="311" t="s">
        <v>4883</v>
      </c>
      <c r="J1716" s="311" t="s">
        <v>5561</v>
      </c>
      <c r="K1716" s="300">
        <v>1715</v>
      </c>
    </row>
    <row r="1717" spans="1:11" ht="48" customHeight="1">
      <c r="A1717" s="519" t="s">
        <v>3448</v>
      </c>
      <c r="B1717" s="312" t="s">
        <v>1501</v>
      </c>
      <c r="C1717" s="312" t="s">
        <v>1969</v>
      </c>
      <c r="D1717" s="312" t="s">
        <v>1503</v>
      </c>
      <c r="E1717" s="313" t="s">
        <v>1507</v>
      </c>
      <c r="F1717" s="311" t="s">
        <v>4106</v>
      </c>
      <c r="G1717" s="311" t="s">
        <v>20318</v>
      </c>
      <c r="H1717" s="311" t="s">
        <v>20319</v>
      </c>
      <c r="I1717" s="311" t="s">
        <v>4883</v>
      </c>
      <c r="J1717" s="311" t="s">
        <v>5561</v>
      </c>
      <c r="K1717" s="300">
        <v>1716</v>
      </c>
    </row>
    <row r="1718" spans="1:11" ht="36" customHeight="1">
      <c r="A1718" s="314">
        <v>94651</v>
      </c>
      <c r="B1718" s="312" t="s">
        <v>367</v>
      </c>
      <c r="C1718" s="312" t="s">
        <v>3111</v>
      </c>
      <c r="D1718" s="312" t="s">
        <v>1521</v>
      </c>
      <c r="E1718" s="313" t="s">
        <v>1616</v>
      </c>
      <c r="F1718" s="311" t="s">
        <v>4494</v>
      </c>
      <c r="G1718" s="311" t="s">
        <v>12141</v>
      </c>
      <c r="H1718" s="311" t="s">
        <v>20320</v>
      </c>
      <c r="I1718" s="311" t="s">
        <v>4883</v>
      </c>
      <c r="J1718" s="311" t="s">
        <v>5561</v>
      </c>
      <c r="K1718" s="300">
        <v>1717</v>
      </c>
    </row>
    <row r="1719" spans="1:11" ht="48" customHeight="1">
      <c r="A1719" s="314">
        <v>89813</v>
      </c>
      <c r="B1719" s="312" t="s">
        <v>367</v>
      </c>
      <c r="C1719" s="312" t="s">
        <v>2441</v>
      </c>
      <c r="D1719" s="312" t="s">
        <v>1521</v>
      </c>
      <c r="E1719" s="313" t="s">
        <v>1507</v>
      </c>
      <c r="F1719" s="311" t="s">
        <v>4966</v>
      </c>
      <c r="G1719" s="311" t="s">
        <v>12916</v>
      </c>
      <c r="H1719" s="311" t="s">
        <v>20321</v>
      </c>
      <c r="I1719" s="311" t="s">
        <v>4883</v>
      </c>
      <c r="J1719" s="311" t="s">
        <v>5561</v>
      </c>
      <c r="K1719" s="300">
        <v>1718</v>
      </c>
    </row>
    <row r="1720" spans="1:11" ht="36" customHeight="1">
      <c r="A1720" s="519" t="s">
        <v>3336</v>
      </c>
      <c r="B1720" s="312" t="s">
        <v>1501</v>
      </c>
      <c r="C1720" s="312" t="s">
        <v>1820</v>
      </c>
      <c r="D1720" s="312" t="s">
        <v>1503</v>
      </c>
      <c r="E1720" s="313" t="s">
        <v>1512</v>
      </c>
      <c r="F1720" s="311" t="s">
        <v>4504</v>
      </c>
      <c r="G1720" s="311" t="s">
        <v>5595</v>
      </c>
      <c r="H1720" s="311" t="s">
        <v>5596</v>
      </c>
      <c r="I1720" s="311" t="s">
        <v>4883</v>
      </c>
      <c r="J1720" s="311" t="s">
        <v>5561</v>
      </c>
      <c r="K1720" s="300">
        <v>1719</v>
      </c>
    </row>
    <row r="1721" spans="1:11" ht="36" customHeight="1">
      <c r="A1721" s="314">
        <v>89394</v>
      </c>
      <c r="B1721" s="312" t="s">
        <v>367</v>
      </c>
      <c r="C1721" s="312" t="s">
        <v>2977</v>
      </c>
      <c r="D1721" s="312" t="s">
        <v>1521</v>
      </c>
      <c r="E1721" s="313" t="s">
        <v>1507</v>
      </c>
      <c r="F1721" s="311" t="s">
        <v>4377</v>
      </c>
      <c r="G1721" s="311" t="s">
        <v>10664</v>
      </c>
      <c r="H1721" s="311" t="s">
        <v>20322</v>
      </c>
      <c r="I1721" s="311" t="s">
        <v>4883</v>
      </c>
      <c r="J1721" s="311" t="s">
        <v>5561</v>
      </c>
      <c r="K1721" s="300">
        <v>1720</v>
      </c>
    </row>
    <row r="1722" spans="1:11" ht="24" customHeight="1">
      <c r="A1722" s="519" t="s">
        <v>3402</v>
      </c>
      <c r="B1722" s="312" t="s">
        <v>1501</v>
      </c>
      <c r="C1722" s="312" t="s">
        <v>1917</v>
      </c>
      <c r="D1722" s="312" t="s">
        <v>1503</v>
      </c>
      <c r="E1722" s="313" t="s">
        <v>1512</v>
      </c>
      <c r="F1722" s="311" t="s">
        <v>4130</v>
      </c>
      <c r="G1722" s="311" t="s">
        <v>20323</v>
      </c>
      <c r="H1722" s="311" t="s">
        <v>20324</v>
      </c>
      <c r="I1722" s="311" t="s">
        <v>4883</v>
      </c>
      <c r="J1722" s="311" t="s">
        <v>5561</v>
      </c>
      <c r="K1722" s="300">
        <v>1721</v>
      </c>
    </row>
    <row r="1723" spans="1:11" ht="24" customHeight="1">
      <c r="A1723" s="519" t="s">
        <v>3404</v>
      </c>
      <c r="B1723" s="312" t="s">
        <v>1501</v>
      </c>
      <c r="C1723" s="312" t="s">
        <v>1918</v>
      </c>
      <c r="D1723" s="312" t="s">
        <v>1503</v>
      </c>
      <c r="E1723" s="313" t="s">
        <v>1512</v>
      </c>
      <c r="F1723" s="311" t="s">
        <v>4106</v>
      </c>
      <c r="G1723" s="311" t="s">
        <v>20247</v>
      </c>
      <c r="H1723" s="311" t="s">
        <v>6729</v>
      </c>
      <c r="I1723" s="311" t="s">
        <v>4883</v>
      </c>
      <c r="J1723" s="311" t="s">
        <v>5561</v>
      </c>
      <c r="K1723" s="300">
        <v>1722</v>
      </c>
    </row>
    <row r="1724" spans="1:11" ht="60" customHeight="1">
      <c r="A1724" s="519" t="s">
        <v>3699</v>
      </c>
      <c r="B1724" s="312" t="s">
        <v>1501</v>
      </c>
      <c r="C1724" s="312" t="s">
        <v>2306</v>
      </c>
      <c r="D1724" s="312" t="s">
        <v>1503</v>
      </c>
      <c r="E1724" s="313" t="s">
        <v>1507</v>
      </c>
      <c r="F1724" s="311" t="s">
        <v>4130</v>
      </c>
      <c r="G1724" s="311" t="s">
        <v>20325</v>
      </c>
      <c r="H1724" s="311" t="s">
        <v>20326</v>
      </c>
      <c r="I1724" s="311" t="s">
        <v>4883</v>
      </c>
      <c r="J1724" s="311" t="s">
        <v>5561</v>
      </c>
      <c r="K1724" s="300">
        <v>1723</v>
      </c>
    </row>
    <row r="1725" spans="1:11" ht="24" customHeight="1">
      <c r="A1725" s="519" t="s">
        <v>3198</v>
      </c>
      <c r="B1725" s="312" t="s">
        <v>1501</v>
      </c>
      <c r="C1725" s="312" t="s">
        <v>1669</v>
      </c>
      <c r="D1725" s="312" t="s">
        <v>1503</v>
      </c>
      <c r="E1725" s="313" t="s">
        <v>80</v>
      </c>
      <c r="F1725" s="311" t="s">
        <v>5201</v>
      </c>
      <c r="G1725" s="311" t="s">
        <v>12495</v>
      </c>
      <c r="H1725" s="311" t="s">
        <v>20327</v>
      </c>
      <c r="I1725" s="311" t="s">
        <v>4883</v>
      </c>
      <c r="J1725" s="311" t="s">
        <v>5561</v>
      </c>
      <c r="K1725" s="300">
        <v>1724</v>
      </c>
    </row>
    <row r="1726" spans="1:11" ht="36" customHeight="1">
      <c r="A1726" s="314">
        <v>89400</v>
      </c>
      <c r="B1726" s="312" t="s">
        <v>367</v>
      </c>
      <c r="C1726" s="312" t="s">
        <v>2989</v>
      </c>
      <c r="D1726" s="312" t="s">
        <v>1521</v>
      </c>
      <c r="E1726" s="313" t="s">
        <v>1507</v>
      </c>
      <c r="F1726" s="311" t="s">
        <v>4377</v>
      </c>
      <c r="G1726" s="311" t="s">
        <v>12434</v>
      </c>
      <c r="H1726" s="311" t="s">
        <v>5600</v>
      </c>
      <c r="I1726" s="311" t="s">
        <v>4883</v>
      </c>
      <c r="J1726" s="311" t="s">
        <v>5561</v>
      </c>
      <c r="K1726" s="300">
        <v>1725</v>
      </c>
    </row>
    <row r="1727" spans="1:11" ht="48" customHeight="1">
      <c r="A1727" s="314">
        <v>89829</v>
      </c>
      <c r="B1727" s="312" t="s">
        <v>367</v>
      </c>
      <c r="C1727" s="312" t="s">
        <v>3001</v>
      </c>
      <c r="D1727" s="312" t="s">
        <v>1521</v>
      </c>
      <c r="E1727" s="313" t="s">
        <v>1507</v>
      </c>
      <c r="F1727" s="311" t="s">
        <v>4130</v>
      </c>
      <c r="G1727" s="311" t="s">
        <v>12939</v>
      </c>
      <c r="H1727" s="311" t="s">
        <v>20328</v>
      </c>
      <c r="I1727" s="311" t="s">
        <v>4883</v>
      </c>
      <c r="J1727" s="311" t="s">
        <v>5561</v>
      </c>
      <c r="K1727" s="300">
        <v>1726</v>
      </c>
    </row>
    <row r="1728" spans="1:11" ht="48" customHeight="1">
      <c r="A1728" s="519" t="s">
        <v>3435</v>
      </c>
      <c r="B1728" s="312" t="s">
        <v>1501</v>
      </c>
      <c r="C1728" s="312" t="s">
        <v>1956</v>
      </c>
      <c r="D1728" s="312" t="s">
        <v>1503</v>
      </c>
      <c r="E1728" s="313" t="s">
        <v>1507</v>
      </c>
      <c r="F1728" s="311" t="s">
        <v>4106</v>
      </c>
      <c r="G1728" s="311" t="s">
        <v>4348</v>
      </c>
      <c r="H1728" s="311" t="s">
        <v>20329</v>
      </c>
      <c r="I1728" s="311" t="s">
        <v>4883</v>
      </c>
      <c r="J1728" s="311" t="s">
        <v>5561</v>
      </c>
      <c r="K1728" s="300">
        <v>1727</v>
      </c>
    </row>
    <row r="1729" spans="1:11" ht="24" customHeight="1">
      <c r="A1729" s="314">
        <v>94990</v>
      </c>
      <c r="B1729" s="312" t="s">
        <v>367</v>
      </c>
      <c r="C1729" s="312" t="s">
        <v>2089</v>
      </c>
      <c r="D1729" s="312" t="s">
        <v>1832</v>
      </c>
      <c r="E1729" s="313" t="s">
        <v>75</v>
      </c>
      <c r="F1729" s="311" t="s">
        <v>5590</v>
      </c>
      <c r="G1729" s="311" t="s">
        <v>21026</v>
      </c>
      <c r="H1729" s="311" t="s">
        <v>21027</v>
      </c>
      <c r="I1729" s="311" t="s">
        <v>4883</v>
      </c>
      <c r="J1729" s="311" t="s">
        <v>5561</v>
      </c>
      <c r="K1729" s="300">
        <v>1728</v>
      </c>
    </row>
    <row r="1730" spans="1:11" ht="60" customHeight="1">
      <c r="A1730" s="519" t="s">
        <v>3467</v>
      </c>
      <c r="B1730" s="312" t="s">
        <v>1501</v>
      </c>
      <c r="C1730" s="312" t="s">
        <v>1992</v>
      </c>
      <c r="D1730" s="312" t="s">
        <v>1503</v>
      </c>
      <c r="E1730" s="313" t="s">
        <v>80</v>
      </c>
      <c r="F1730" s="311" t="s">
        <v>4452</v>
      </c>
      <c r="G1730" s="311" t="s">
        <v>18537</v>
      </c>
      <c r="H1730" s="311" t="s">
        <v>20330</v>
      </c>
      <c r="I1730" s="311" t="s">
        <v>4883</v>
      </c>
      <c r="J1730" s="311" t="s">
        <v>5561</v>
      </c>
      <c r="K1730" s="300">
        <v>1729</v>
      </c>
    </row>
    <row r="1731" spans="1:11" ht="36" customHeight="1">
      <c r="A1731" s="519" t="s">
        <v>3189</v>
      </c>
      <c r="B1731" s="312" t="s">
        <v>1501</v>
      </c>
      <c r="C1731" s="312" t="s">
        <v>1660</v>
      </c>
      <c r="D1731" s="312" t="s">
        <v>1503</v>
      </c>
      <c r="E1731" s="313" t="s">
        <v>1512</v>
      </c>
      <c r="F1731" s="311" t="s">
        <v>4452</v>
      </c>
      <c r="G1731" s="311" t="s">
        <v>7020</v>
      </c>
      <c r="H1731" s="311" t="s">
        <v>20331</v>
      </c>
      <c r="I1731" s="311" t="s">
        <v>4883</v>
      </c>
      <c r="J1731" s="311" t="s">
        <v>5561</v>
      </c>
      <c r="K1731" s="300">
        <v>1730</v>
      </c>
    </row>
    <row r="1732" spans="1:11" ht="36" customHeight="1">
      <c r="A1732" s="519" t="s">
        <v>3945</v>
      </c>
      <c r="B1732" s="312" t="s">
        <v>1501</v>
      </c>
      <c r="C1732" s="312" t="s">
        <v>2940</v>
      </c>
      <c r="D1732" s="312" t="s">
        <v>1503</v>
      </c>
      <c r="E1732" s="313" t="s">
        <v>80</v>
      </c>
      <c r="F1732" s="311" t="s">
        <v>4377</v>
      </c>
      <c r="G1732" s="311" t="s">
        <v>4887</v>
      </c>
      <c r="H1732" s="311" t="s">
        <v>20332</v>
      </c>
      <c r="I1732" s="311" t="s">
        <v>4883</v>
      </c>
      <c r="J1732" s="311" t="s">
        <v>5561</v>
      </c>
      <c r="K1732" s="300">
        <v>1731</v>
      </c>
    </row>
    <row r="1733" spans="1:11" ht="48" customHeight="1">
      <c r="A1733" s="314">
        <v>89827</v>
      </c>
      <c r="B1733" s="312" t="s">
        <v>367</v>
      </c>
      <c r="C1733" s="312" t="s">
        <v>2347</v>
      </c>
      <c r="D1733" s="312" t="s">
        <v>1521</v>
      </c>
      <c r="E1733" s="313" t="s">
        <v>1507</v>
      </c>
      <c r="F1733" s="311" t="s">
        <v>4377</v>
      </c>
      <c r="G1733" s="311" t="s">
        <v>12937</v>
      </c>
      <c r="H1733" s="311" t="s">
        <v>20333</v>
      </c>
      <c r="I1733" s="311" t="s">
        <v>4883</v>
      </c>
      <c r="J1733" s="311" t="s">
        <v>5561</v>
      </c>
      <c r="K1733" s="300">
        <v>1732</v>
      </c>
    </row>
    <row r="1734" spans="1:11" ht="24" customHeight="1">
      <c r="A1734" s="519" t="s">
        <v>4002</v>
      </c>
      <c r="B1734" s="312" t="s">
        <v>1501</v>
      </c>
      <c r="C1734" s="312" t="s">
        <v>3020</v>
      </c>
      <c r="D1734" s="312" t="s">
        <v>1503</v>
      </c>
      <c r="E1734" s="313" t="s">
        <v>1512</v>
      </c>
      <c r="F1734" s="311" t="s">
        <v>5262</v>
      </c>
      <c r="G1734" s="311" t="s">
        <v>17319</v>
      </c>
      <c r="H1734" s="311" t="s">
        <v>20334</v>
      </c>
      <c r="I1734" s="311" t="s">
        <v>4883</v>
      </c>
      <c r="J1734" s="311" t="s">
        <v>5561</v>
      </c>
      <c r="K1734" s="300">
        <v>1733</v>
      </c>
    </row>
    <row r="1735" spans="1:11" ht="36" customHeight="1">
      <c r="A1735" s="314">
        <v>94870</v>
      </c>
      <c r="B1735" s="312" t="s">
        <v>367</v>
      </c>
      <c r="C1735" s="312" t="s">
        <v>1623</v>
      </c>
      <c r="D1735" s="312" t="s">
        <v>1620</v>
      </c>
      <c r="E1735" s="313" t="s">
        <v>1616</v>
      </c>
      <c r="F1735" s="311" t="s">
        <v>4504</v>
      </c>
      <c r="G1735" s="311" t="s">
        <v>5643</v>
      </c>
      <c r="H1735" s="311" t="s">
        <v>20335</v>
      </c>
      <c r="I1735" s="311" t="s">
        <v>4883</v>
      </c>
      <c r="J1735" s="311" t="s">
        <v>5561</v>
      </c>
      <c r="K1735" s="300">
        <v>1734</v>
      </c>
    </row>
    <row r="1736" spans="1:11" ht="24" customHeight="1">
      <c r="A1736" s="314">
        <v>89784</v>
      </c>
      <c r="B1736" s="312" t="s">
        <v>367</v>
      </c>
      <c r="C1736" s="312" t="s">
        <v>2999</v>
      </c>
      <c r="D1736" s="312" t="s">
        <v>1521</v>
      </c>
      <c r="E1736" s="313" t="s">
        <v>1507</v>
      </c>
      <c r="F1736" s="311" t="s">
        <v>4494</v>
      </c>
      <c r="G1736" s="311" t="s">
        <v>12876</v>
      </c>
      <c r="H1736" s="311" t="s">
        <v>20336</v>
      </c>
      <c r="I1736" s="311" t="s">
        <v>4883</v>
      </c>
      <c r="J1736" s="311" t="s">
        <v>5561</v>
      </c>
      <c r="K1736" s="300">
        <v>1735</v>
      </c>
    </row>
    <row r="1737" spans="1:11" ht="24" customHeight="1">
      <c r="A1737" s="519" t="s">
        <v>3988</v>
      </c>
      <c r="B1737" s="312" t="s">
        <v>1501</v>
      </c>
      <c r="C1737" s="312" t="s">
        <v>2992</v>
      </c>
      <c r="D1737" s="312" t="s">
        <v>1503</v>
      </c>
      <c r="E1737" s="313" t="s">
        <v>1512</v>
      </c>
      <c r="F1737" s="311" t="s">
        <v>4659</v>
      </c>
      <c r="G1737" s="311" t="s">
        <v>10244</v>
      </c>
      <c r="H1737" s="311" t="s">
        <v>20337</v>
      </c>
      <c r="I1737" s="311" t="s">
        <v>4883</v>
      </c>
      <c r="J1737" s="311" t="s">
        <v>5561</v>
      </c>
      <c r="K1737" s="300">
        <v>1736</v>
      </c>
    </row>
    <row r="1738" spans="1:11" ht="36" customHeight="1">
      <c r="A1738" s="519" t="s">
        <v>3720</v>
      </c>
      <c r="B1738" s="312" t="s">
        <v>1501</v>
      </c>
      <c r="C1738" s="312" t="s">
        <v>2354</v>
      </c>
      <c r="D1738" s="312" t="s">
        <v>1503</v>
      </c>
      <c r="E1738" s="313" t="s">
        <v>1512</v>
      </c>
      <c r="F1738" s="311" t="s">
        <v>4659</v>
      </c>
      <c r="G1738" s="311" t="s">
        <v>10244</v>
      </c>
      <c r="H1738" s="311" t="s">
        <v>20337</v>
      </c>
      <c r="I1738" s="311" t="s">
        <v>4883</v>
      </c>
      <c r="J1738" s="311" t="s">
        <v>5561</v>
      </c>
      <c r="K1738" s="300">
        <v>1737</v>
      </c>
    </row>
    <row r="1739" spans="1:11" ht="24" customHeight="1">
      <c r="A1739" s="519" t="s">
        <v>3775</v>
      </c>
      <c r="B1739" s="312" t="s">
        <v>1501</v>
      </c>
      <c r="C1739" s="312" t="s">
        <v>2464</v>
      </c>
      <c r="D1739" s="312" t="s">
        <v>1503</v>
      </c>
      <c r="E1739" s="313" t="s">
        <v>1512</v>
      </c>
      <c r="F1739" s="311" t="s">
        <v>4576</v>
      </c>
      <c r="G1739" s="311" t="s">
        <v>15401</v>
      </c>
      <c r="H1739" s="311" t="s">
        <v>20338</v>
      </c>
      <c r="I1739" s="311" t="s">
        <v>4883</v>
      </c>
      <c r="J1739" s="311" t="s">
        <v>5561</v>
      </c>
      <c r="K1739" s="300">
        <v>1738</v>
      </c>
    </row>
    <row r="1740" spans="1:11" ht="48" customHeight="1">
      <c r="A1740" s="314">
        <v>89566</v>
      </c>
      <c r="B1740" s="312" t="s">
        <v>367</v>
      </c>
      <c r="C1740" s="312" t="s">
        <v>3003</v>
      </c>
      <c r="D1740" s="312" t="s">
        <v>1521</v>
      </c>
      <c r="E1740" s="313" t="s">
        <v>1507</v>
      </c>
      <c r="F1740" s="311" t="s">
        <v>4106</v>
      </c>
      <c r="G1740" s="311" t="s">
        <v>12582</v>
      </c>
      <c r="H1740" s="311" t="s">
        <v>20339</v>
      </c>
      <c r="I1740" s="311" t="s">
        <v>4883</v>
      </c>
      <c r="J1740" s="311" t="s">
        <v>5561</v>
      </c>
      <c r="K1740" s="300">
        <v>1739</v>
      </c>
    </row>
    <row r="1741" spans="1:11" ht="24" customHeight="1">
      <c r="A1741" s="519" t="s">
        <v>3449</v>
      </c>
      <c r="B1741" s="312" t="s">
        <v>1501</v>
      </c>
      <c r="C1741" s="312" t="s">
        <v>1970</v>
      </c>
      <c r="D1741" s="312" t="s">
        <v>1503</v>
      </c>
      <c r="E1741" s="313" t="s">
        <v>1507</v>
      </c>
      <c r="F1741" s="311" t="s">
        <v>4106</v>
      </c>
      <c r="G1741" s="311" t="s">
        <v>20340</v>
      </c>
      <c r="H1741" s="311" t="s">
        <v>8171</v>
      </c>
      <c r="I1741" s="311" t="s">
        <v>4883</v>
      </c>
      <c r="J1741" s="311" t="s">
        <v>5561</v>
      </c>
      <c r="K1741" s="300">
        <v>1740</v>
      </c>
    </row>
    <row r="1742" spans="1:11" ht="48" customHeight="1">
      <c r="A1742" s="314">
        <v>86910</v>
      </c>
      <c r="B1742" s="312" t="s">
        <v>367</v>
      </c>
      <c r="C1742" s="312" t="s">
        <v>3040</v>
      </c>
      <c r="D1742" s="312" t="s">
        <v>1521</v>
      </c>
      <c r="E1742" s="313" t="s">
        <v>1507</v>
      </c>
      <c r="F1742" s="311" t="s">
        <v>4092</v>
      </c>
      <c r="G1742" s="311" t="s">
        <v>14455</v>
      </c>
      <c r="H1742" s="311" t="s">
        <v>14455</v>
      </c>
      <c r="I1742" s="311" t="s">
        <v>4883</v>
      </c>
      <c r="J1742" s="311" t="s">
        <v>5561</v>
      </c>
      <c r="K1742" s="300">
        <v>1741</v>
      </c>
    </row>
    <row r="1743" spans="1:11" ht="24" customHeight="1">
      <c r="A1743" s="519" t="s">
        <v>3253</v>
      </c>
      <c r="B1743" s="312" t="s">
        <v>1501</v>
      </c>
      <c r="C1743" s="312" t="s">
        <v>1711</v>
      </c>
      <c r="D1743" s="312" t="s">
        <v>1503</v>
      </c>
      <c r="E1743" s="313" t="s">
        <v>1512</v>
      </c>
      <c r="F1743" s="311" t="s">
        <v>4106</v>
      </c>
      <c r="G1743" s="311" t="s">
        <v>17170</v>
      </c>
      <c r="H1743" s="311" t="s">
        <v>20341</v>
      </c>
      <c r="I1743" s="311" t="s">
        <v>4883</v>
      </c>
      <c r="J1743" s="311" t="s">
        <v>5561</v>
      </c>
      <c r="K1743" s="300">
        <v>1742</v>
      </c>
    </row>
    <row r="1744" spans="1:11" ht="24" customHeight="1">
      <c r="A1744" s="519" t="s">
        <v>3891</v>
      </c>
      <c r="B1744" s="312" t="s">
        <v>1501</v>
      </c>
      <c r="C1744" s="312" t="s">
        <v>2613</v>
      </c>
      <c r="D1744" s="312" t="s">
        <v>1503</v>
      </c>
      <c r="E1744" s="313" t="s">
        <v>1512</v>
      </c>
      <c r="F1744" s="311" t="s">
        <v>4106</v>
      </c>
      <c r="G1744" s="311" t="s">
        <v>17170</v>
      </c>
      <c r="H1744" s="311" t="s">
        <v>20341</v>
      </c>
      <c r="I1744" s="311" t="s">
        <v>4883</v>
      </c>
      <c r="J1744" s="311" t="s">
        <v>5561</v>
      </c>
      <c r="K1744" s="300">
        <v>1743</v>
      </c>
    </row>
    <row r="1745" spans="1:11" ht="36" customHeight="1">
      <c r="A1745" s="519" t="s">
        <v>3396</v>
      </c>
      <c r="B1745" s="312" t="s">
        <v>1501</v>
      </c>
      <c r="C1745" s="312" t="s">
        <v>1915</v>
      </c>
      <c r="D1745" s="312" t="s">
        <v>1503</v>
      </c>
      <c r="E1745" s="313" t="s">
        <v>1512</v>
      </c>
      <c r="F1745" s="311" t="s">
        <v>4106</v>
      </c>
      <c r="G1745" s="311" t="s">
        <v>16290</v>
      </c>
      <c r="H1745" s="311" t="s">
        <v>20342</v>
      </c>
      <c r="I1745" s="311" t="s">
        <v>4883</v>
      </c>
      <c r="J1745" s="311" t="s">
        <v>5561</v>
      </c>
      <c r="K1745" s="300">
        <v>1744</v>
      </c>
    </row>
    <row r="1746" spans="1:11" ht="48" customHeight="1">
      <c r="A1746" s="519" t="s">
        <v>3397</v>
      </c>
      <c r="B1746" s="312" t="s">
        <v>1501</v>
      </c>
      <c r="C1746" s="312" t="s">
        <v>1915</v>
      </c>
      <c r="D1746" s="312" t="s">
        <v>1503</v>
      </c>
      <c r="E1746" s="313" t="s">
        <v>1512</v>
      </c>
      <c r="F1746" s="311" t="s">
        <v>4106</v>
      </c>
      <c r="G1746" s="311" t="s">
        <v>16290</v>
      </c>
      <c r="H1746" s="311" t="s">
        <v>20342</v>
      </c>
      <c r="I1746" s="311" t="s">
        <v>4883</v>
      </c>
      <c r="J1746" s="311" t="s">
        <v>5561</v>
      </c>
      <c r="K1746" s="300">
        <v>1745</v>
      </c>
    </row>
    <row r="1747" spans="1:11" ht="24" customHeight="1">
      <c r="A1747" s="314">
        <v>89424</v>
      </c>
      <c r="B1747" s="312" t="s">
        <v>367</v>
      </c>
      <c r="C1747" s="312" t="s">
        <v>2455</v>
      </c>
      <c r="D1747" s="312" t="s">
        <v>1521</v>
      </c>
      <c r="E1747" s="313" t="s">
        <v>1507</v>
      </c>
      <c r="F1747" s="311" t="s">
        <v>5201</v>
      </c>
      <c r="G1747" s="311" t="s">
        <v>12464</v>
      </c>
      <c r="H1747" s="311" t="s">
        <v>4215</v>
      </c>
      <c r="I1747" s="311" t="s">
        <v>4883</v>
      </c>
      <c r="J1747" s="311" t="s">
        <v>5561</v>
      </c>
      <c r="K1747" s="300">
        <v>1746</v>
      </c>
    </row>
    <row r="1748" spans="1:11" ht="36" customHeight="1">
      <c r="A1748" s="314">
        <v>37524</v>
      </c>
      <c r="B1748" s="312" t="s">
        <v>367</v>
      </c>
      <c r="C1748" s="312" t="s">
        <v>20343</v>
      </c>
      <c r="D1748" s="312" t="s">
        <v>1533</v>
      </c>
      <c r="E1748" s="313" t="s">
        <v>1616</v>
      </c>
      <c r="F1748" s="311" t="s">
        <v>4773</v>
      </c>
      <c r="G1748" s="311" t="s">
        <v>16367</v>
      </c>
      <c r="H1748" s="311" t="s">
        <v>20344</v>
      </c>
      <c r="I1748" s="311" t="s">
        <v>4883</v>
      </c>
      <c r="J1748" s="311" t="s">
        <v>5561</v>
      </c>
      <c r="K1748" s="300">
        <v>1747</v>
      </c>
    </row>
    <row r="1749" spans="1:11" ht="48" customHeight="1">
      <c r="A1749" s="314">
        <v>89687</v>
      </c>
      <c r="B1749" s="312" t="s">
        <v>367</v>
      </c>
      <c r="C1749" s="312" t="s">
        <v>3004</v>
      </c>
      <c r="D1749" s="312" t="s">
        <v>1521</v>
      </c>
      <c r="E1749" s="313" t="s">
        <v>1507</v>
      </c>
      <c r="F1749" s="311" t="s">
        <v>4106</v>
      </c>
      <c r="G1749" s="311" t="s">
        <v>12751</v>
      </c>
      <c r="H1749" s="311" t="s">
        <v>7616</v>
      </c>
      <c r="I1749" s="311" t="s">
        <v>4883</v>
      </c>
      <c r="J1749" s="311" t="s">
        <v>5561</v>
      </c>
      <c r="K1749" s="300">
        <v>1748</v>
      </c>
    </row>
    <row r="1750" spans="1:11" ht="24" customHeight="1">
      <c r="A1750" s="279">
        <v>89373</v>
      </c>
      <c r="B1750" s="277" t="s">
        <v>367</v>
      </c>
      <c r="C1750" s="277" t="s">
        <v>2438</v>
      </c>
      <c r="D1750" s="277" t="s">
        <v>1521</v>
      </c>
      <c r="E1750" s="278" t="s">
        <v>1507</v>
      </c>
      <c r="F1750" s="276" t="s">
        <v>5111</v>
      </c>
      <c r="G1750" s="276" t="s">
        <v>5342</v>
      </c>
      <c r="H1750" s="276" t="s">
        <v>20345</v>
      </c>
      <c r="I1750" s="276" t="s">
        <v>4883</v>
      </c>
      <c r="J1750" s="276" t="s">
        <v>5561</v>
      </c>
      <c r="K1750" s="300">
        <v>1749</v>
      </c>
    </row>
    <row r="1751" spans="1:11" ht="36" customHeight="1">
      <c r="A1751" s="314">
        <v>94275</v>
      </c>
      <c r="B1751" s="312" t="s">
        <v>367</v>
      </c>
      <c r="C1751" s="312" t="s">
        <v>1614</v>
      </c>
      <c r="D1751" s="312" t="s">
        <v>1615</v>
      </c>
      <c r="E1751" s="313" t="s">
        <v>1616</v>
      </c>
      <c r="F1751" s="311" t="s">
        <v>4106</v>
      </c>
      <c r="G1751" s="311" t="s">
        <v>9098</v>
      </c>
      <c r="H1751" s="311" t="s">
        <v>20346</v>
      </c>
      <c r="I1751" s="311" t="s">
        <v>4883</v>
      </c>
      <c r="J1751" s="311" t="s">
        <v>5561</v>
      </c>
      <c r="K1751" s="300">
        <v>1750</v>
      </c>
    </row>
    <row r="1752" spans="1:11" ht="48" customHeight="1">
      <c r="A1752" s="314">
        <v>89548</v>
      </c>
      <c r="B1752" s="312" t="s">
        <v>367</v>
      </c>
      <c r="C1752" s="312" t="s">
        <v>2433</v>
      </c>
      <c r="D1752" s="312" t="s">
        <v>1521</v>
      </c>
      <c r="E1752" s="313" t="s">
        <v>1507</v>
      </c>
      <c r="F1752" s="311" t="s">
        <v>4130</v>
      </c>
      <c r="G1752" s="311" t="s">
        <v>12560</v>
      </c>
      <c r="H1752" s="311" t="s">
        <v>5155</v>
      </c>
      <c r="I1752" s="311" t="s">
        <v>4883</v>
      </c>
      <c r="J1752" s="311" t="s">
        <v>5561</v>
      </c>
      <c r="K1752" s="300">
        <v>1751</v>
      </c>
    </row>
    <row r="1753" spans="1:11" ht="36" customHeight="1">
      <c r="A1753" s="314">
        <v>99819</v>
      </c>
      <c r="B1753" s="312" t="s">
        <v>367</v>
      </c>
      <c r="C1753" s="312" t="s">
        <v>2389</v>
      </c>
      <c r="D1753" s="312" t="s">
        <v>1503</v>
      </c>
      <c r="E1753" s="313" t="s">
        <v>78</v>
      </c>
      <c r="F1753" s="311" t="s">
        <v>5602</v>
      </c>
      <c r="G1753" s="311" t="s">
        <v>17162</v>
      </c>
      <c r="H1753" s="311" t="s">
        <v>20347</v>
      </c>
      <c r="I1753" s="311" t="s">
        <v>4883</v>
      </c>
      <c r="J1753" s="311" t="s">
        <v>5561</v>
      </c>
      <c r="K1753" s="300">
        <v>1752</v>
      </c>
    </row>
    <row r="1754" spans="1:11" ht="24" customHeight="1">
      <c r="A1754" s="314">
        <v>89526</v>
      </c>
      <c r="B1754" s="312" t="s">
        <v>367</v>
      </c>
      <c r="C1754" s="312" t="s">
        <v>1868</v>
      </c>
      <c r="D1754" s="312" t="s">
        <v>1521</v>
      </c>
      <c r="E1754" s="313" t="s">
        <v>1507</v>
      </c>
      <c r="F1754" s="311" t="s">
        <v>4106</v>
      </c>
      <c r="G1754" s="311" t="s">
        <v>12518</v>
      </c>
      <c r="H1754" s="311" t="s">
        <v>20348</v>
      </c>
      <c r="I1754" s="311" t="s">
        <v>4883</v>
      </c>
      <c r="J1754" s="311" t="s">
        <v>5561</v>
      </c>
      <c r="K1754" s="300">
        <v>1753</v>
      </c>
    </row>
    <row r="1755" spans="1:11" ht="24" customHeight="1">
      <c r="A1755" s="314">
        <v>78039</v>
      </c>
      <c r="B1755" s="312" t="s">
        <v>1508</v>
      </c>
      <c r="C1755" s="312" t="s">
        <v>20349</v>
      </c>
      <c r="D1755" s="312" t="s">
        <v>18951</v>
      </c>
      <c r="E1755" s="313" t="s">
        <v>1507</v>
      </c>
      <c r="F1755" s="311" t="s">
        <v>4848</v>
      </c>
      <c r="G1755" s="311" t="s">
        <v>9787</v>
      </c>
      <c r="H1755" s="311" t="s">
        <v>20350</v>
      </c>
      <c r="I1755" s="311" t="s">
        <v>4883</v>
      </c>
      <c r="J1755" s="311" t="s">
        <v>5561</v>
      </c>
      <c r="K1755" s="300">
        <v>1754</v>
      </c>
    </row>
    <row r="1756" spans="1:11" ht="48" customHeight="1">
      <c r="A1756" s="519" t="s">
        <v>3268</v>
      </c>
      <c r="B1756" s="312" t="s">
        <v>1501</v>
      </c>
      <c r="C1756" s="312" t="s">
        <v>1732</v>
      </c>
      <c r="D1756" s="312" t="s">
        <v>1503</v>
      </c>
      <c r="E1756" s="313" t="s">
        <v>1512</v>
      </c>
      <c r="F1756" s="311" t="s">
        <v>5095</v>
      </c>
      <c r="G1756" s="311" t="s">
        <v>10348</v>
      </c>
      <c r="H1756" s="311" t="s">
        <v>20351</v>
      </c>
      <c r="I1756" s="311" t="s">
        <v>4883</v>
      </c>
      <c r="J1756" s="311" t="s">
        <v>5561</v>
      </c>
      <c r="K1756" s="300">
        <v>1755</v>
      </c>
    </row>
    <row r="1757" spans="1:11" ht="36" customHeight="1">
      <c r="A1757" s="314">
        <v>89371</v>
      </c>
      <c r="B1757" s="312" t="s">
        <v>367</v>
      </c>
      <c r="C1757" s="312" t="s">
        <v>2454</v>
      </c>
      <c r="D1757" s="312" t="s">
        <v>1521</v>
      </c>
      <c r="E1757" s="313" t="s">
        <v>1507</v>
      </c>
      <c r="F1757" s="311" t="s">
        <v>5111</v>
      </c>
      <c r="G1757" s="311" t="s">
        <v>12402</v>
      </c>
      <c r="H1757" s="311" t="s">
        <v>20352</v>
      </c>
      <c r="I1757" s="311" t="s">
        <v>4883</v>
      </c>
      <c r="J1757" s="311" t="s">
        <v>5561</v>
      </c>
      <c r="K1757" s="300">
        <v>1756</v>
      </c>
    </row>
    <row r="1758" spans="1:11" ht="24" customHeight="1">
      <c r="A1758" s="314">
        <v>99818</v>
      </c>
      <c r="B1758" s="312" t="s">
        <v>367</v>
      </c>
      <c r="C1758" s="312" t="s">
        <v>2388</v>
      </c>
      <c r="D1758" s="312" t="s">
        <v>1503</v>
      </c>
      <c r="E1758" s="313" t="s">
        <v>1507</v>
      </c>
      <c r="F1758" s="311" t="s">
        <v>4666</v>
      </c>
      <c r="G1758" s="311" t="s">
        <v>17161</v>
      </c>
      <c r="H1758" s="311" t="s">
        <v>20353</v>
      </c>
      <c r="I1758" s="311" t="s">
        <v>4883</v>
      </c>
      <c r="J1758" s="311" t="s">
        <v>5561</v>
      </c>
      <c r="K1758" s="300">
        <v>1757</v>
      </c>
    </row>
    <row r="1759" spans="1:11" ht="36" customHeight="1">
      <c r="A1759" s="519" t="s">
        <v>3276</v>
      </c>
      <c r="B1759" s="312" t="s">
        <v>1501</v>
      </c>
      <c r="C1759" s="312" t="s">
        <v>1745</v>
      </c>
      <c r="D1759" s="312" t="s">
        <v>1503</v>
      </c>
      <c r="E1759" s="313" t="s">
        <v>1507</v>
      </c>
      <c r="F1759" s="311" t="s">
        <v>4377</v>
      </c>
      <c r="G1759" s="311" t="s">
        <v>5645</v>
      </c>
      <c r="H1759" s="311" t="s">
        <v>12758</v>
      </c>
      <c r="I1759" s="311" t="s">
        <v>4883</v>
      </c>
      <c r="J1759" s="311" t="s">
        <v>5561</v>
      </c>
      <c r="K1759" s="300">
        <v>1758</v>
      </c>
    </row>
    <row r="1760" spans="1:11" ht="24" customHeight="1">
      <c r="A1760" s="519" t="s">
        <v>3322</v>
      </c>
      <c r="B1760" s="312" t="s">
        <v>1501</v>
      </c>
      <c r="C1760" s="312" t="s">
        <v>1809</v>
      </c>
      <c r="D1760" s="312" t="s">
        <v>1503</v>
      </c>
      <c r="E1760" s="313" t="s">
        <v>1512</v>
      </c>
      <c r="F1760" s="311" t="s">
        <v>4494</v>
      </c>
      <c r="G1760" s="311" t="s">
        <v>12466</v>
      </c>
      <c r="H1760" s="311" t="s">
        <v>20354</v>
      </c>
      <c r="I1760" s="311" t="s">
        <v>4883</v>
      </c>
      <c r="J1760" s="311" t="s">
        <v>5561</v>
      </c>
      <c r="K1760" s="300">
        <v>1759</v>
      </c>
    </row>
    <row r="1761" spans="1:11" ht="36" customHeight="1">
      <c r="A1761" s="519" t="s">
        <v>3145</v>
      </c>
      <c r="B1761" s="312" t="s">
        <v>1501</v>
      </c>
      <c r="C1761" s="312" t="s">
        <v>1514</v>
      </c>
      <c r="D1761" s="312" t="s">
        <v>1503</v>
      </c>
      <c r="E1761" s="313" t="s">
        <v>1512</v>
      </c>
      <c r="F1761" s="311" t="s">
        <v>4904</v>
      </c>
      <c r="G1761" s="311" t="s">
        <v>13494</v>
      </c>
      <c r="H1761" s="311" t="s">
        <v>20355</v>
      </c>
      <c r="I1761" s="311" t="s">
        <v>4883</v>
      </c>
      <c r="J1761" s="311" t="s">
        <v>5561</v>
      </c>
      <c r="K1761" s="300">
        <v>1760</v>
      </c>
    </row>
    <row r="1762" spans="1:11" ht="36" customHeight="1">
      <c r="A1762" s="519" t="s">
        <v>3337</v>
      </c>
      <c r="B1762" s="312" t="s">
        <v>1501</v>
      </c>
      <c r="C1762" s="312" t="s">
        <v>1821</v>
      </c>
      <c r="D1762" s="312" t="s">
        <v>1503</v>
      </c>
      <c r="E1762" s="313" t="s">
        <v>1512</v>
      </c>
      <c r="F1762" s="311" t="s">
        <v>4452</v>
      </c>
      <c r="G1762" s="311" t="s">
        <v>7754</v>
      </c>
      <c r="H1762" s="311" t="s">
        <v>20356</v>
      </c>
      <c r="I1762" s="311" t="s">
        <v>4883</v>
      </c>
      <c r="J1762" s="311" t="s">
        <v>5561</v>
      </c>
      <c r="K1762" s="300">
        <v>1761</v>
      </c>
    </row>
    <row r="1763" spans="1:11" ht="24" customHeight="1">
      <c r="A1763" s="519" t="s">
        <v>3374</v>
      </c>
      <c r="B1763" s="312" t="s">
        <v>1501</v>
      </c>
      <c r="C1763" s="312" t="s">
        <v>1884</v>
      </c>
      <c r="D1763" s="312" t="s">
        <v>1503</v>
      </c>
      <c r="E1763" s="313" t="s">
        <v>1512</v>
      </c>
      <c r="F1763" s="311" t="s">
        <v>4377</v>
      </c>
      <c r="G1763" s="311" t="s">
        <v>10244</v>
      </c>
      <c r="H1763" s="311" t="s">
        <v>9986</v>
      </c>
      <c r="I1763" s="311" t="s">
        <v>4883</v>
      </c>
      <c r="J1763" s="311" t="s">
        <v>5561</v>
      </c>
      <c r="K1763" s="300">
        <v>1762</v>
      </c>
    </row>
    <row r="1764" spans="1:11" ht="48" customHeight="1">
      <c r="A1764" s="519" t="s">
        <v>3940</v>
      </c>
      <c r="B1764" s="312" t="s">
        <v>1501</v>
      </c>
      <c r="C1764" s="312" t="s">
        <v>2936</v>
      </c>
      <c r="D1764" s="312" t="s">
        <v>1503</v>
      </c>
      <c r="E1764" s="313" t="s">
        <v>1504</v>
      </c>
      <c r="F1764" s="311" t="s">
        <v>4377</v>
      </c>
      <c r="G1764" s="311" t="s">
        <v>10244</v>
      </c>
      <c r="H1764" s="311" t="s">
        <v>9986</v>
      </c>
      <c r="I1764" s="311" t="s">
        <v>4883</v>
      </c>
      <c r="J1764" s="311" t="s">
        <v>5561</v>
      </c>
      <c r="K1764" s="300">
        <v>1763</v>
      </c>
    </row>
    <row r="1765" spans="1:11" ht="24" customHeight="1">
      <c r="A1765" s="519" t="s">
        <v>3986</v>
      </c>
      <c r="B1765" s="312" t="s">
        <v>1501</v>
      </c>
      <c r="C1765" s="312" t="s">
        <v>2991</v>
      </c>
      <c r="D1765" s="312" t="s">
        <v>1503</v>
      </c>
      <c r="E1765" s="313" t="s">
        <v>1512</v>
      </c>
      <c r="F1765" s="311" t="s">
        <v>4377</v>
      </c>
      <c r="G1765" s="311" t="s">
        <v>10244</v>
      </c>
      <c r="H1765" s="311" t="s">
        <v>9986</v>
      </c>
      <c r="I1765" s="311" t="s">
        <v>4883</v>
      </c>
      <c r="J1765" s="311" t="s">
        <v>5561</v>
      </c>
      <c r="K1765" s="300">
        <v>1764</v>
      </c>
    </row>
    <row r="1766" spans="1:11" ht="60" customHeight="1">
      <c r="A1766" s="519" t="s">
        <v>3372</v>
      </c>
      <c r="B1766" s="312" t="s">
        <v>1501</v>
      </c>
      <c r="C1766" s="312" t="s">
        <v>1883</v>
      </c>
      <c r="D1766" s="312" t="s">
        <v>1503</v>
      </c>
      <c r="E1766" s="313" t="s">
        <v>1512</v>
      </c>
      <c r="F1766" s="311" t="s">
        <v>4377</v>
      </c>
      <c r="G1766" s="311" t="s">
        <v>10244</v>
      </c>
      <c r="H1766" s="311" t="s">
        <v>9986</v>
      </c>
      <c r="I1766" s="311" t="s">
        <v>4883</v>
      </c>
      <c r="J1766" s="311" t="s">
        <v>5561</v>
      </c>
      <c r="K1766" s="300">
        <v>1765</v>
      </c>
    </row>
    <row r="1767" spans="1:11" ht="24" customHeight="1">
      <c r="A1767" s="519" t="s">
        <v>3522</v>
      </c>
      <c r="B1767" s="312" t="s">
        <v>1501</v>
      </c>
      <c r="C1767" s="312" t="s">
        <v>2121</v>
      </c>
      <c r="D1767" s="312" t="s">
        <v>1503</v>
      </c>
      <c r="E1767" s="313" t="s">
        <v>1504</v>
      </c>
      <c r="F1767" s="311" t="s">
        <v>4377</v>
      </c>
      <c r="G1767" s="311" t="s">
        <v>10244</v>
      </c>
      <c r="H1767" s="311" t="s">
        <v>9986</v>
      </c>
      <c r="I1767" s="311" t="s">
        <v>4883</v>
      </c>
      <c r="J1767" s="311" t="s">
        <v>5561</v>
      </c>
      <c r="K1767" s="300">
        <v>1766</v>
      </c>
    </row>
    <row r="1768" spans="1:11" ht="36" customHeight="1">
      <c r="A1768" s="519" t="s">
        <v>3946</v>
      </c>
      <c r="B1768" s="312" t="s">
        <v>1501</v>
      </c>
      <c r="C1768" s="312" t="s">
        <v>2940</v>
      </c>
      <c r="D1768" s="312" t="s">
        <v>1503</v>
      </c>
      <c r="E1768" s="313" t="s">
        <v>80</v>
      </c>
      <c r="F1768" s="311" t="s">
        <v>4377</v>
      </c>
      <c r="G1768" s="311" t="s">
        <v>10244</v>
      </c>
      <c r="H1768" s="311" t="s">
        <v>9986</v>
      </c>
      <c r="I1768" s="311" t="s">
        <v>4883</v>
      </c>
      <c r="J1768" s="311" t="s">
        <v>5561</v>
      </c>
      <c r="K1768" s="300">
        <v>1767</v>
      </c>
    </row>
    <row r="1769" spans="1:11" ht="36" customHeight="1">
      <c r="A1769" s="519" t="s">
        <v>3434</v>
      </c>
      <c r="B1769" s="312" t="s">
        <v>1501</v>
      </c>
      <c r="C1769" s="312" t="s">
        <v>1955</v>
      </c>
      <c r="D1769" s="312" t="s">
        <v>1503</v>
      </c>
      <c r="E1769" s="313" t="s">
        <v>1507</v>
      </c>
      <c r="F1769" s="311" t="s">
        <v>4106</v>
      </c>
      <c r="G1769" s="311" t="s">
        <v>20357</v>
      </c>
      <c r="H1769" s="311" t="s">
        <v>20358</v>
      </c>
      <c r="I1769" s="311" t="s">
        <v>4883</v>
      </c>
      <c r="J1769" s="311" t="s">
        <v>5561</v>
      </c>
      <c r="K1769" s="300">
        <v>1768</v>
      </c>
    </row>
    <row r="1770" spans="1:11" ht="24" customHeight="1">
      <c r="A1770" s="314">
        <v>89563</v>
      </c>
      <c r="B1770" s="312" t="s">
        <v>367</v>
      </c>
      <c r="C1770" s="312" t="s">
        <v>2352</v>
      </c>
      <c r="D1770" s="312" t="s">
        <v>1521</v>
      </c>
      <c r="E1770" s="313" t="s">
        <v>1507</v>
      </c>
      <c r="F1770" s="311" t="s">
        <v>4095</v>
      </c>
      <c r="G1770" s="311" t="s">
        <v>12578</v>
      </c>
      <c r="H1770" s="311" t="s">
        <v>20359</v>
      </c>
      <c r="I1770" s="311" t="s">
        <v>4883</v>
      </c>
      <c r="J1770" s="311" t="s">
        <v>5561</v>
      </c>
      <c r="K1770" s="300">
        <v>1769</v>
      </c>
    </row>
    <row r="1771" spans="1:11" ht="36" customHeight="1">
      <c r="A1771" s="519" t="s">
        <v>3436</v>
      </c>
      <c r="B1771" s="312" t="s">
        <v>1501</v>
      </c>
      <c r="C1771" s="312" t="s">
        <v>1957</v>
      </c>
      <c r="D1771" s="312" t="s">
        <v>1503</v>
      </c>
      <c r="E1771" s="313" t="s">
        <v>1507</v>
      </c>
      <c r="F1771" s="311" t="s">
        <v>4106</v>
      </c>
      <c r="G1771" s="311" t="s">
        <v>20360</v>
      </c>
      <c r="H1771" s="311" t="s">
        <v>20361</v>
      </c>
      <c r="I1771" s="311" t="s">
        <v>4883</v>
      </c>
      <c r="J1771" s="311" t="s">
        <v>5561</v>
      </c>
      <c r="K1771" s="300">
        <v>1770</v>
      </c>
    </row>
    <row r="1772" spans="1:11" ht="48" customHeight="1">
      <c r="A1772" s="519" t="s">
        <v>3146</v>
      </c>
      <c r="B1772" s="312" t="s">
        <v>1501</v>
      </c>
      <c r="C1772" s="312" t="s">
        <v>1515</v>
      </c>
      <c r="D1772" s="312" t="s">
        <v>1503</v>
      </c>
      <c r="E1772" s="313" t="s">
        <v>1512</v>
      </c>
      <c r="F1772" s="311" t="s">
        <v>4130</v>
      </c>
      <c r="G1772" s="311" t="s">
        <v>12769</v>
      </c>
      <c r="H1772" s="311" t="s">
        <v>20362</v>
      </c>
      <c r="I1772" s="311" t="s">
        <v>4883</v>
      </c>
      <c r="J1772" s="311" t="s">
        <v>5561</v>
      </c>
      <c r="K1772" s="300">
        <v>1771</v>
      </c>
    </row>
    <row r="1773" spans="1:11" ht="60" customHeight="1">
      <c r="A1773" s="519" t="s">
        <v>3794</v>
      </c>
      <c r="B1773" s="312" t="s">
        <v>1501</v>
      </c>
      <c r="C1773" s="312" t="s">
        <v>2492</v>
      </c>
      <c r="D1773" s="312" t="s">
        <v>1904</v>
      </c>
      <c r="E1773" s="313" t="s">
        <v>1512</v>
      </c>
      <c r="F1773" s="311" t="s">
        <v>4106</v>
      </c>
      <c r="G1773" s="311" t="s">
        <v>20363</v>
      </c>
      <c r="H1773" s="311" t="s">
        <v>20364</v>
      </c>
      <c r="I1773" s="311" t="s">
        <v>4883</v>
      </c>
      <c r="J1773" s="311" t="s">
        <v>5561</v>
      </c>
      <c r="K1773" s="300">
        <v>1772</v>
      </c>
    </row>
    <row r="1774" spans="1:11" ht="36" customHeight="1">
      <c r="A1774" s="314">
        <v>99822</v>
      </c>
      <c r="B1774" s="312" t="s">
        <v>367</v>
      </c>
      <c r="C1774" s="312" t="s">
        <v>2399</v>
      </c>
      <c r="D1774" s="312" t="s">
        <v>1503</v>
      </c>
      <c r="E1774" s="313" t="s">
        <v>78</v>
      </c>
      <c r="F1774" s="311" t="s">
        <v>5607</v>
      </c>
      <c r="G1774" s="311" t="s">
        <v>5351</v>
      </c>
      <c r="H1774" s="311" t="s">
        <v>20365</v>
      </c>
      <c r="I1774" s="311" t="s">
        <v>4883</v>
      </c>
      <c r="J1774" s="311" t="s">
        <v>5561</v>
      </c>
      <c r="K1774" s="300">
        <v>1773</v>
      </c>
    </row>
    <row r="1775" spans="1:11" ht="24" customHeight="1">
      <c r="A1775" s="519" t="s">
        <v>3384</v>
      </c>
      <c r="B1775" s="312" t="s">
        <v>1501</v>
      </c>
      <c r="C1775" s="312" t="s">
        <v>1901</v>
      </c>
      <c r="D1775" s="312" t="s">
        <v>1503</v>
      </c>
      <c r="E1775" s="313" t="s">
        <v>1512</v>
      </c>
      <c r="F1775" s="311" t="s">
        <v>5610</v>
      </c>
      <c r="G1775" s="311" t="s">
        <v>4196</v>
      </c>
      <c r="H1775" s="311" t="s">
        <v>20366</v>
      </c>
      <c r="I1775" s="311" t="s">
        <v>4883</v>
      </c>
      <c r="J1775" s="311" t="s">
        <v>5561</v>
      </c>
      <c r="K1775" s="300">
        <v>1774</v>
      </c>
    </row>
    <row r="1776" spans="1:11" ht="72" customHeight="1">
      <c r="A1776" s="519" t="s">
        <v>3477</v>
      </c>
      <c r="B1776" s="312" t="s">
        <v>1501</v>
      </c>
      <c r="C1776" s="312" t="s">
        <v>2010</v>
      </c>
      <c r="D1776" s="312" t="s">
        <v>1503</v>
      </c>
      <c r="E1776" s="313" t="s">
        <v>1512</v>
      </c>
      <c r="F1776" s="311" t="s">
        <v>4815</v>
      </c>
      <c r="G1776" s="311" t="s">
        <v>11759</v>
      </c>
      <c r="H1776" s="311" t="s">
        <v>16163</v>
      </c>
      <c r="I1776" s="311" t="s">
        <v>4883</v>
      </c>
      <c r="J1776" s="311" t="s">
        <v>5561</v>
      </c>
      <c r="K1776" s="300">
        <v>1775</v>
      </c>
    </row>
    <row r="1777" spans="1:11" ht="60" customHeight="1">
      <c r="A1777" s="519" t="s">
        <v>3853</v>
      </c>
      <c r="B1777" s="312" t="s">
        <v>1501</v>
      </c>
      <c r="C1777" s="312" t="s">
        <v>2563</v>
      </c>
      <c r="D1777" s="312" t="s">
        <v>1643</v>
      </c>
      <c r="E1777" s="313" t="s">
        <v>1507</v>
      </c>
      <c r="F1777" s="311" t="s">
        <v>4377</v>
      </c>
      <c r="G1777" s="311" t="s">
        <v>14936</v>
      </c>
      <c r="H1777" s="311" t="s">
        <v>20367</v>
      </c>
      <c r="I1777" s="311" t="s">
        <v>4883</v>
      </c>
      <c r="J1777" s="311" t="s">
        <v>5561</v>
      </c>
      <c r="K1777" s="300">
        <v>1776</v>
      </c>
    </row>
    <row r="1778" spans="1:11" ht="36" customHeight="1">
      <c r="A1778" s="314">
        <v>89391</v>
      </c>
      <c r="B1778" s="312" t="s">
        <v>367</v>
      </c>
      <c r="C1778" s="312" t="s">
        <v>1525</v>
      </c>
      <c r="D1778" s="312" t="s">
        <v>1521</v>
      </c>
      <c r="E1778" s="313" t="s">
        <v>1507</v>
      </c>
      <c r="F1778" s="311" t="s">
        <v>4659</v>
      </c>
      <c r="G1778" s="311" t="s">
        <v>12427</v>
      </c>
      <c r="H1778" s="311" t="s">
        <v>4197</v>
      </c>
      <c r="I1778" s="311" t="s">
        <v>4883</v>
      </c>
      <c r="J1778" s="311" t="s">
        <v>5561</v>
      </c>
      <c r="K1778" s="300">
        <v>1777</v>
      </c>
    </row>
    <row r="1779" spans="1:11" ht="36" customHeight="1">
      <c r="A1779" s="520" t="s">
        <v>3776</v>
      </c>
      <c r="B1779" s="277" t="s">
        <v>1501</v>
      </c>
      <c r="C1779" s="277" t="s">
        <v>2465</v>
      </c>
      <c r="D1779" s="277" t="s">
        <v>1503</v>
      </c>
      <c r="E1779" s="278" t="s">
        <v>1512</v>
      </c>
      <c r="F1779" s="276" t="s">
        <v>4659</v>
      </c>
      <c r="G1779" s="276" t="s">
        <v>5308</v>
      </c>
      <c r="H1779" s="276" t="s">
        <v>20368</v>
      </c>
      <c r="I1779" s="276" t="s">
        <v>4883</v>
      </c>
      <c r="J1779" s="276" t="s">
        <v>5561</v>
      </c>
      <c r="K1779" s="300">
        <v>1778</v>
      </c>
    </row>
    <row r="1780" spans="1:11" ht="36" customHeight="1">
      <c r="A1780" s="519" t="s">
        <v>3433</v>
      </c>
      <c r="B1780" s="312" t="s">
        <v>1501</v>
      </c>
      <c r="C1780" s="312" t="s">
        <v>1954</v>
      </c>
      <c r="D1780" s="312" t="s">
        <v>1503</v>
      </c>
      <c r="E1780" s="313" t="s">
        <v>1507</v>
      </c>
      <c r="F1780" s="311" t="s">
        <v>4106</v>
      </c>
      <c r="G1780" s="311" t="s">
        <v>20369</v>
      </c>
      <c r="H1780" s="311" t="s">
        <v>8307</v>
      </c>
      <c r="I1780" s="311" t="s">
        <v>4883</v>
      </c>
      <c r="J1780" s="311" t="s">
        <v>5561</v>
      </c>
      <c r="K1780" s="300">
        <v>1779</v>
      </c>
    </row>
    <row r="1781" spans="1:11" ht="36" customHeight="1">
      <c r="A1781" s="519" t="s">
        <v>3432</v>
      </c>
      <c r="B1781" s="312" t="s">
        <v>1501</v>
      </c>
      <c r="C1781" s="312" t="s">
        <v>1953</v>
      </c>
      <c r="D1781" s="312" t="s">
        <v>1503</v>
      </c>
      <c r="E1781" s="313" t="s">
        <v>1507</v>
      </c>
      <c r="F1781" s="311" t="s">
        <v>4106</v>
      </c>
      <c r="G1781" s="311" t="s">
        <v>20369</v>
      </c>
      <c r="H1781" s="311" t="s">
        <v>8307</v>
      </c>
      <c r="I1781" s="311" t="s">
        <v>4883</v>
      </c>
      <c r="J1781" s="311" t="s">
        <v>5561</v>
      </c>
      <c r="K1781" s="300">
        <v>1780</v>
      </c>
    </row>
    <row r="1782" spans="1:11" ht="48" customHeight="1">
      <c r="A1782" s="519" t="s">
        <v>3990</v>
      </c>
      <c r="B1782" s="312" t="s">
        <v>1501</v>
      </c>
      <c r="C1782" s="312" t="s">
        <v>2998</v>
      </c>
      <c r="D1782" s="312" t="s">
        <v>1503</v>
      </c>
      <c r="E1782" s="313" t="s">
        <v>1507</v>
      </c>
      <c r="F1782" s="311" t="s">
        <v>4106</v>
      </c>
      <c r="G1782" s="311" t="s">
        <v>20370</v>
      </c>
      <c r="H1782" s="311" t="s">
        <v>12305</v>
      </c>
      <c r="I1782" s="311" t="s">
        <v>4883</v>
      </c>
      <c r="J1782" s="311" t="s">
        <v>5561</v>
      </c>
      <c r="K1782" s="300">
        <v>1781</v>
      </c>
    </row>
    <row r="1783" spans="1:11" ht="48" customHeight="1">
      <c r="A1783" s="314">
        <v>101623</v>
      </c>
      <c r="B1783" s="312" t="s">
        <v>367</v>
      </c>
      <c r="C1783" s="312" t="s">
        <v>2640</v>
      </c>
      <c r="D1783" s="312" t="s">
        <v>1629</v>
      </c>
      <c r="E1783" s="313" t="s">
        <v>75</v>
      </c>
      <c r="F1783" s="311" t="s">
        <v>4167</v>
      </c>
      <c r="G1783" s="311" t="s">
        <v>9896</v>
      </c>
      <c r="H1783" s="311" t="s">
        <v>21028</v>
      </c>
      <c r="I1783" s="311" t="s">
        <v>4883</v>
      </c>
      <c r="J1783" s="311" t="s">
        <v>5561</v>
      </c>
      <c r="K1783" s="300">
        <v>1782</v>
      </c>
    </row>
    <row r="1784" spans="1:11" ht="24" customHeight="1">
      <c r="A1784" s="314">
        <v>89376</v>
      </c>
      <c r="B1784" s="312" t="s">
        <v>367</v>
      </c>
      <c r="C1784" s="312" t="s">
        <v>1520</v>
      </c>
      <c r="D1784" s="312" t="s">
        <v>1521</v>
      </c>
      <c r="E1784" s="313" t="s">
        <v>1507</v>
      </c>
      <c r="F1784" s="311" t="s">
        <v>4331</v>
      </c>
      <c r="G1784" s="311" t="s">
        <v>12408</v>
      </c>
      <c r="H1784" s="311" t="s">
        <v>4172</v>
      </c>
      <c r="I1784" s="311" t="s">
        <v>4883</v>
      </c>
      <c r="J1784" s="311" t="s">
        <v>5561</v>
      </c>
      <c r="K1784" s="300">
        <v>1783</v>
      </c>
    </row>
    <row r="1785" spans="1:11" ht="24" customHeight="1">
      <c r="A1785" s="314">
        <v>93661</v>
      </c>
      <c r="B1785" s="312" t="s">
        <v>367</v>
      </c>
      <c r="C1785" s="312" t="s">
        <v>11046</v>
      </c>
      <c r="D1785" s="312" t="s">
        <v>1677</v>
      </c>
      <c r="E1785" s="313" t="s">
        <v>1507</v>
      </c>
      <c r="F1785" s="311" t="s">
        <v>4092</v>
      </c>
      <c r="G1785" s="311" t="s">
        <v>11047</v>
      </c>
      <c r="H1785" s="311" t="s">
        <v>11047</v>
      </c>
      <c r="I1785" s="311" t="s">
        <v>4883</v>
      </c>
      <c r="J1785" s="311" t="s">
        <v>5561</v>
      </c>
      <c r="K1785" s="300">
        <v>1784</v>
      </c>
    </row>
    <row r="1786" spans="1:11" ht="36" customHeight="1">
      <c r="A1786" s="519" t="s">
        <v>3521</v>
      </c>
      <c r="B1786" s="312" t="s">
        <v>1501</v>
      </c>
      <c r="C1786" s="312" t="s">
        <v>2120</v>
      </c>
      <c r="D1786" s="312" t="s">
        <v>1503</v>
      </c>
      <c r="E1786" s="313" t="s">
        <v>1504</v>
      </c>
      <c r="F1786" s="311" t="s">
        <v>4377</v>
      </c>
      <c r="G1786" s="311" t="s">
        <v>20371</v>
      </c>
      <c r="H1786" s="311" t="s">
        <v>20372</v>
      </c>
      <c r="I1786" s="311" t="s">
        <v>4883</v>
      </c>
      <c r="J1786" s="311" t="s">
        <v>5561</v>
      </c>
      <c r="K1786" s="300">
        <v>1785</v>
      </c>
    </row>
    <row r="1787" spans="1:11" ht="36" customHeight="1">
      <c r="A1787" s="314">
        <v>99817</v>
      </c>
      <c r="B1787" s="312" t="s">
        <v>367</v>
      </c>
      <c r="C1787" s="312" t="s">
        <v>2394</v>
      </c>
      <c r="D1787" s="312" t="s">
        <v>1503</v>
      </c>
      <c r="E1787" s="313" t="s">
        <v>1507</v>
      </c>
      <c r="F1787" s="311" t="s">
        <v>4934</v>
      </c>
      <c r="G1787" s="311" t="s">
        <v>17161</v>
      </c>
      <c r="H1787" s="311" t="s">
        <v>5009</v>
      </c>
      <c r="I1787" s="311" t="s">
        <v>4883</v>
      </c>
      <c r="J1787" s="311" t="s">
        <v>5561</v>
      </c>
      <c r="K1787" s="300">
        <v>1786</v>
      </c>
    </row>
    <row r="1788" spans="1:11" ht="60" customHeight="1">
      <c r="A1788" s="519" t="s">
        <v>3431</v>
      </c>
      <c r="B1788" s="312" t="s">
        <v>1501</v>
      </c>
      <c r="C1788" s="312" t="s">
        <v>1952</v>
      </c>
      <c r="D1788" s="312" t="s">
        <v>1503</v>
      </c>
      <c r="E1788" s="313" t="s">
        <v>1507</v>
      </c>
      <c r="F1788" s="311" t="s">
        <v>4106</v>
      </c>
      <c r="G1788" s="311" t="s">
        <v>7628</v>
      </c>
      <c r="H1788" s="311" t="s">
        <v>5009</v>
      </c>
      <c r="I1788" s="311" t="s">
        <v>4883</v>
      </c>
      <c r="J1788" s="311" t="s">
        <v>5561</v>
      </c>
      <c r="K1788" s="300">
        <v>1787</v>
      </c>
    </row>
    <row r="1789" spans="1:11" ht="24" customHeight="1">
      <c r="A1789" s="519" t="s">
        <v>3901</v>
      </c>
      <c r="B1789" s="312" t="s">
        <v>1501</v>
      </c>
      <c r="C1789" s="312" t="s">
        <v>2626</v>
      </c>
      <c r="D1789" s="312" t="s">
        <v>1503</v>
      </c>
      <c r="E1789" s="313" t="s">
        <v>1512</v>
      </c>
      <c r="F1789" s="311" t="s">
        <v>4494</v>
      </c>
      <c r="G1789" s="311" t="s">
        <v>10348</v>
      </c>
      <c r="H1789" s="311" t="s">
        <v>20093</v>
      </c>
      <c r="I1789" s="311" t="s">
        <v>4883</v>
      </c>
      <c r="J1789" s="311" t="s">
        <v>5561</v>
      </c>
      <c r="K1789" s="300">
        <v>1788</v>
      </c>
    </row>
    <row r="1790" spans="1:11" ht="24" customHeight="1">
      <c r="A1790" s="314">
        <v>99813</v>
      </c>
      <c r="B1790" s="312" t="s">
        <v>367</v>
      </c>
      <c r="C1790" s="312" t="s">
        <v>2395</v>
      </c>
      <c r="D1790" s="312" t="s">
        <v>1503</v>
      </c>
      <c r="E1790" s="313" t="s">
        <v>78</v>
      </c>
      <c r="F1790" s="311" t="s">
        <v>4838</v>
      </c>
      <c r="G1790" s="311" t="s">
        <v>17157</v>
      </c>
      <c r="H1790" s="311" t="s">
        <v>20373</v>
      </c>
      <c r="I1790" s="311" t="s">
        <v>4883</v>
      </c>
      <c r="J1790" s="311" t="s">
        <v>5561</v>
      </c>
      <c r="K1790" s="300">
        <v>1789</v>
      </c>
    </row>
    <row r="1791" spans="1:11" ht="36" customHeight="1">
      <c r="A1791" s="314">
        <v>89433</v>
      </c>
      <c r="B1791" s="312" t="s">
        <v>367</v>
      </c>
      <c r="C1791" s="312" t="s">
        <v>2440</v>
      </c>
      <c r="D1791" s="312" t="s">
        <v>1521</v>
      </c>
      <c r="E1791" s="313" t="s">
        <v>1507</v>
      </c>
      <c r="F1791" s="311" t="s">
        <v>4377</v>
      </c>
      <c r="G1791" s="311" t="s">
        <v>5576</v>
      </c>
      <c r="H1791" s="311" t="s">
        <v>20374</v>
      </c>
      <c r="I1791" s="311" t="s">
        <v>4883</v>
      </c>
      <c r="J1791" s="311" t="s">
        <v>5561</v>
      </c>
      <c r="K1791" s="300">
        <v>1790</v>
      </c>
    </row>
    <row r="1792" spans="1:11" ht="24" customHeight="1">
      <c r="A1792" s="314">
        <v>89393</v>
      </c>
      <c r="B1792" s="312" t="s">
        <v>367</v>
      </c>
      <c r="C1792" s="312" t="s">
        <v>3005</v>
      </c>
      <c r="D1792" s="312" t="s">
        <v>1521</v>
      </c>
      <c r="E1792" s="313" t="s">
        <v>1507</v>
      </c>
      <c r="F1792" s="311" t="s">
        <v>4377</v>
      </c>
      <c r="G1792" s="311" t="s">
        <v>12429</v>
      </c>
      <c r="H1792" s="311" t="s">
        <v>20375</v>
      </c>
      <c r="I1792" s="311" t="s">
        <v>4883</v>
      </c>
      <c r="J1792" s="311" t="s">
        <v>5561</v>
      </c>
      <c r="K1792" s="300">
        <v>1791</v>
      </c>
    </row>
    <row r="1793" spans="1:11" ht="36" customHeight="1">
      <c r="A1793" s="519" t="s">
        <v>3196</v>
      </c>
      <c r="B1793" s="312" t="s">
        <v>1501</v>
      </c>
      <c r="C1793" s="312" t="s">
        <v>1668</v>
      </c>
      <c r="D1793" s="312" t="s">
        <v>1503</v>
      </c>
      <c r="E1793" s="313" t="s">
        <v>80</v>
      </c>
      <c r="F1793" s="311" t="s">
        <v>4331</v>
      </c>
      <c r="G1793" s="311" t="s">
        <v>7076</v>
      </c>
      <c r="H1793" s="311" t="s">
        <v>20376</v>
      </c>
      <c r="I1793" s="311" t="s">
        <v>4883</v>
      </c>
      <c r="J1793" s="311" t="s">
        <v>5561</v>
      </c>
      <c r="K1793" s="300">
        <v>1792</v>
      </c>
    </row>
    <row r="1794" spans="1:11" ht="36" customHeight="1">
      <c r="A1794" s="519" t="s">
        <v>3909</v>
      </c>
      <c r="B1794" s="312" t="s">
        <v>1501</v>
      </c>
      <c r="C1794" s="312" t="s">
        <v>2641</v>
      </c>
      <c r="D1794" s="312" t="s">
        <v>1503</v>
      </c>
      <c r="E1794" s="313" t="s">
        <v>1507</v>
      </c>
      <c r="F1794" s="311" t="s">
        <v>4848</v>
      </c>
      <c r="G1794" s="311" t="s">
        <v>17319</v>
      </c>
      <c r="H1794" s="311" t="s">
        <v>7161</v>
      </c>
      <c r="I1794" s="311" t="s">
        <v>4883</v>
      </c>
      <c r="J1794" s="311" t="s">
        <v>5561</v>
      </c>
      <c r="K1794" s="300">
        <v>1793</v>
      </c>
    </row>
    <row r="1795" spans="1:11" ht="24" customHeight="1">
      <c r="A1795" s="519" t="s">
        <v>3766</v>
      </c>
      <c r="B1795" s="312" t="s">
        <v>1501</v>
      </c>
      <c r="C1795" s="312" t="s">
        <v>2447</v>
      </c>
      <c r="D1795" s="312" t="s">
        <v>1503</v>
      </c>
      <c r="E1795" s="313" t="s">
        <v>1507</v>
      </c>
      <c r="F1795" s="311" t="s">
        <v>4331</v>
      </c>
      <c r="G1795" s="311" t="s">
        <v>7594</v>
      </c>
      <c r="H1795" s="311" t="s">
        <v>20377</v>
      </c>
      <c r="I1795" s="311" t="s">
        <v>4883</v>
      </c>
      <c r="J1795" s="311" t="s">
        <v>5561</v>
      </c>
      <c r="K1795" s="300">
        <v>1794</v>
      </c>
    </row>
    <row r="1796" spans="1:11" ht="24" customHeight="1">
      <c r="A1796" s="519" t="s">
        <v>3721</v>
      </c>
      <c r="B1796" s="312" t="s">
        <v>1501</v>
      </c>
      <c r="C1796" s="312" t="s">
        <v>2354</v>
      </c>
      <c r="D1796" s="312" t="s">
        <v>1503</v>
      </c>
      <c r="E1796" s="313" t="s">
        <v>1512</v>
      </c>
      <c r="F1796" s="311" t="s">
        <v>4659</v>
      </c>
      <c r="G1796" s="311" t="s">
        <v>14414</v>
      </c>
      <c r="H1796" s="311" t="s">
        <v>9971</v>
      </c>
      <c r="I1796" s="311" t="s">
        <v>4883</v>
      </c>
      <c r="J1796" s="311" t="s">
        <v>5561</v>
      </c>
      <c r="K1796" s="300">
        <v>1795</v>
      </c>
    </row>
    <row r="1797" spans="1:11" ht="24" customHeight="1">
      <c r="A1797" s="519" t="s">
        <v>4000</v>
      </c>
      <c r="B1797" s="312" t="s">
        <v>1501</v>
      </c>
      <c r="C1797" s="312" t="s">
        <v>3019</v>
      </c>
      <c r="D1797" s="312" t="s">
        <v>1503</v>
      </c>
      <c r="E1797" s="313" t="s">
        <v>1512</v>
      </c>
      <c r="F1797" s="311" t="s">
        <v>4106</v>
      </c>
      <c r="G1797" s="311" t="s">
        <v>20378</v>
      </c>
      <c r="H1797" s="311" t="s">
        <v>9971</v>
      </c>
      <c r="I1797" s="311" t="s">
        <v>4883</v>
      </c>
      <c r="J1797" s="311" t="s">
        <v>5561</v>
      </c>
      <c r="K1797" s="300">
        <v>1796</v>
      </c>
    </row>
    <row r="1798" spans="1:11" ht="24" customHeight="1">
      <c r="A1798" s="519" t="s">
        <v>3709</v>
      </c>
      <c r="B1798" s="312" t="s">
        <v>1501</v>
      </c>
      <c r="C1798" s="312" t="s">
        <v>2341</v>
      </c>
      <c r="D1798" s="312" t="s">
        <v>1503</v>
      </c>
      <c r="E1798" s="313" t="s">
        <v>1512</v>
      </c>
      <c r="F1798" s="311" t="s">
        <v>4130</v>
      </c>
      <c r="G1798" s="311" t="s">
        <v>10244</v>
      </c>
      <c r="H1798" s="311" t="s">
        <v>11520</v>
      </c>
      <c r="I1798" s="311" t="s">
        <v>4883</v>
      </c>
      <c r="J1798" s="311" t="s">
        <v>5561</v>
      </c>
      <c r="K1798" s="300">
        <v>1797</v>
      </c>
    </row>
    <row r="1799" spans="1:11" ht="24" customHeight="1">
      <c r="A1799" s="519" t="s">
        <v>3370</v>
      </c>
      <c r="B1799" s="312" t="s">
        <v>1501</v>
      </c>
      <c r="C1799" s="312" t="s">
        <v>1882</v>
      </c>
      <c r="D1799" s="312" t="s">
        <v>1503</v>
      </c>
      <c r="E1799" s="313" t="s">
        <v>1512</v>
      </c>
      <c r="F1799" s="311" t="s">
        <v>4130</v>
      </c>
      <c r="G1799" s="311" t="s">
        <v>10244</v>
      </c>
      <c r="H1799" s="311" t="s">
        <v>11520</v>
      </c>
      <c r="I1799" s="311" t="s">
        <v>4883</v>
      </c>
      <c r="J1799" s="311" t="s">
        <v>5561</v>
      </c>
      <c r="K1799" s="300">
        <v>1798</v>
      </c>
    </row>
    <row r="1800" spans="1:11" ht="24" customHeight="1">
      <c r="A1800" s="519" t="s">
        <v>3430</v>
      </c>
      <c r="B1800" s="312" t="s">
        <v>1501</v>
      </c>
      <c r="C1800" s="312" t="s">
        <v>1951</v>
      </c>
      <c r="D1800" s="312" t="s">
        <v>1503</v>
      </c>
      <c r="E1800" s="313" t="s">
        <v>1507</v>
      </c>
      <c r="F1800" s="311" t="s">
        <v>4106</v>
      </c>
      <c r="G1800" s="311" t="s">
        <v>20379</v>
      </c>
      <c r="H1800" s="311" t="s">
        <v>18643</v>
      </c>
      <c r="I1800" s="311" t="s">
        <v>4883</v>
      </c>
      <c r="J1800" s="311" t="s">
        <v>5561</v>
      </c>
      <c r="K1800" s="300">
        <v>1799</v>
      </c>
    </row>
    <row r="1801" spans="1:11" ht="36" customHeight="1">
      <c r="A1801" s="519" t="s">
        <v>3886</v>
      </c>
      <c r="B1801" s="312" t="s">
        <v>1501</v>
      </c>
      <c r="C1801" s="312" t="s">
        <v>2609</v>
      </c>
      <c r="D1801" s="312" t="s">
        <v>1503</v>
      </c>
      <c r="E1801" s="313" t="s">
        <v>1507</v>
      </c>
      <c r="F1801" s="311" t="s">
        <v>4130</v>
      </c>
      <c r="G1801" s="311" t="s">
        <v>8427</v>
      </c>
      <c r="H1801" s="311" t="s">
        <v>20380</v>
      </c>
      <c r="I1801" s="311" t="s">
        <v>4883</v>
      </c>
      <c r="J1801" s="311" t="s">
        <v>5561</v>
      </c>
      <c r="K1801" s="300">
        <v>1800</v>
      </c>
    </row>
    <row r="1802" spans="1:11" ht="24" customHeight="1">
      <c r="A1802" s="519" t="s">
        <v>3152</v>
      </c>
      <c r="B1802" s="312" t="s">
        <v>1501</v>
      </c>
      <c r="C1802" s="312" t="s">
        <v>1526</v>
      </c>
      <c r="D1802" s="312" t="s">
        <v>1503</v>
      </c>
      <c r="E1802" s="313" t="s">
        <v>1512</v>
      </c>
      <c r="F1802" s="311" t="s">
        <v>4106</v>
      </c>
      <c r="G1802" s="311" t="s">
        <v>20381</v>
      </c>
      <c r="H1802" s="311" t="s">
        <v>14125</v>
      </c>
      <c r="I1802" s="311" t="s">
        <v>4883</v>
      </c>
      <c r="J1802" s="311" t="s">
        <v>5561</v>
      </c>
      <c r="K1802" s="300">
        <v>1801</v>
      </c>
    </row>
    <row r="1803" spans="1:11" ht="24" customHeight="1">
      <c r="A1803" s="519" t="s">
        <v>3427</v>
      </c>
      <c r="B1803" s="312" t="s">
        <v>1501</v>
      </c>
      <c r="C1803" s="312" t="s">
        <v>1948</v>
      </c>
      <c r="D1803" s="312" t="s">
        <v>1503</v>
      </c>
      <c r="E1803" s="313" t="s">
        <v>1507</v>
      </c>
      <c r="F1803" s="311" t="s">
        <v>4106</v>
      </c>
      <c r="G1803" s="311" t="s">
        <v>17652</v>
      </c>
      <c r="H1803" s="311" t="s">
        <v>4129</v>
      </c>
      <c r="I1803" s="311" t="s">
        <v>4883</v>
      </c>
      <c r="J1803" s="311" t="s">
        <v>5561</v>
      </c>
      <c r="K1803" s="300">
        <v>1802</v>
      </c>
    </row>
    <row r="1804" spans="1:11" ht="36" customHeight="1">
      <c r="A1804" s="314">
        <v>90374</v>
      </c>
      <c r="B1804" s="312" t="s">
        <v>367</v>
      </c>
      <c r="C1804" s="312" t="s">
        <v>2979</v>
      </c>
      <c r="D1804" s="312" t="s">
        <v>1521</v>
      </c>
      <c r="E1804" s="313" t="s">
        <v>1507</v>
      </c>
      <c r="F1804" s="311" t="s">
        <v>4106</v>
      </c>
      <c r="G1804" s="311" t="s">
        <v>7731</v>
      </c>
      <c r="H1804" s="311" t="s">
        <v>20382</v>
      </c>
      <c r="I1804" s="311" t="s">
        <v>4883</v>
      </c>
      <c r="J1804" s="311" t="s">
        <v>5561</v>
      </c>
      <c r="K1804" s="300">
        <v>1803</v>
      </c>
    </row>
    <row r="1805" spans="1:11" ht="24" customHeight="1">
      <c r="A1805" s="519" t="s">
        <v>4003</v>
      </c>
      <c r="B1805" s="312" t="s">
        <v>1501</v>
      </c>
      <c r="C1805" s="312" t="s">
        <v>3020</v>
      </c>
      <c r="D1805" s="312" t="s">
        <v>1503</v>
      </c>
      <c r="E1805" s="313" t="s">
        <v>1512</v>
      </c>
      <c r="F1805" s="311" t="s">
        <v>5262</v>
      </c>
      <c r="G1805" s="311" t="s">
        <v>4622</v>
      </c>
      <c r="H1805" s="311" t="s">
        <v>7564</v>
      </c>
      <c r="I1805" s="311" t="s">
        <v>4883</v>
      </c>
      <c r="J1805" s="311" t="s">
        <v>5561</v>
      </c>
      <c r="K1805" s="300">
        <v>1804</v>
      </c>
    </row>
    <row r="1806" spans="1:11" ht="24" customHeight="1">
      <c r="A1806" s="314">
        <v>99820</v>
      </c>
      <c r="B1806" s="312" t="s">
        <v>367</v>
      </c>
      <c r="C1806" s="312" t="s">
        <v>2393</v>
      </c>
      <c r="D1806" s="312" t="s">
        <v>1503</v>
      </c>
      <c r="E1806" s="313" t="s">
        <v>78</v>
      </c>
      <c r="F1806" s="311" t="s">
        <v>5021</v>
      </c>
      <c r="G1806" s="311" t="s">
        <v>17163</v>
      </c>
      <c r="H1806" s="311" t="s">
        <v>20383</v>
      </c>
      <c r="I1806" s="311" t="s">
        <v>4883</v>
      </c>
      <c r="J1806" s="311" t="s">
        <v>5561</v>
      </c>
      <c r="K1806" s="300">
        <v>1805</v>
      </c>
    </row>
    <row r="1807" spans="1:11" ht="24" customHeight="1">
      <c r="A1807" s="314">
        <v>89481</v>
      </c>
      <c r="B1807" s="312" t="s">
        <v>367</v>
      </c>
      <c r="C1807" s="312" t="s">
        <v>2331</v>
      </c>
      <c r="D1807" s="312" t="s">
        <v>1521</v>
      </c>
      <c r="E1807" s="313" t="s">
        <v>1507</v>
      </c>
      <c r="F1807" s="311" t="s">
        <v>4483</v>
      </c>
      <c r="G1807" s="311" t="s">
        <v>12493</v>
      </c>
      <c r="H1807" s="311" t="s">
        <v>20384</v>
      </c>
      <c r="I1807" s="311" t="s">
        <v>4883</v>
      </c>
      <c r="J1807" s="311" t="s">
        <v>5561</v>
      </c>
      <c r="K1807" s="300">
        <v>1806</v>
      </c>
    </row>
    <row r="1808" spans="1:11" ht="24" customHeight="1">
      <c r="A1808" s="314">
        <v>89492</v>
      </c>
      <c r="B1808" s="312" t="s">
        <v>367</v>
      </c>
      <c r="C1808" s="312" t="s">
        <v>2334</v>
      </c>
      <c r="D1808" s="312" t="s">
        <v>1521</v>
      </c>
      <c r="E1808" s="313" t="s">
        <v>1507</v>
      </c>
      <c r="F1808" s="311" t="s">
        <v>4377</v>
      </c>
      <c r="G1808" s="311" t="s">
        <v>7382</v>
      </c>
      <c r="H1808" s="311" t="s">
        <v>20385</v>
      </c>
      <c r="I1808" s="311" t="s">
        <v>4883</v>
      </c>
      <c r="J1808" s="311" t="s">
        <v>5561</v>
      </c>
      <c r="K1808" s="300">
        <v>1807</v>
      </c>
    </row>
    <row r="1809" spans="1:11" ht="24" customHeight="1">
      <c r="A1809" s="314">
        <v>99802</v>
      </c>
      <c r="B1809" s="312" t="s">
        <v>367</v>
      </c>
      <c r="C1809" s="312" t="s">
        <v>2397</v>
      </c>
      <c r="D1809" s="312" t="s">
        <v>1503</v>
      </c>
      <c r="E1809" s="313" t="s">
        <v>78</v>
      </c>
      <c r="F1809" s="311" t="s">
        <v>4798</v>
      </c>
      <c r="G1809" s="311" t="s">
        <v>4160</v>
      </c>
      <c r="H1809" s="311" t="s">
        <v>20386</v>
      </c>
      <c r="I1809" s="311" t="s">
        <v>4883</v>
      </c>
      <c r="J1809" s="311" t="s">
        <v>5561</v>
      </c>
      <c r="K1809" s="300">
        <v>1808</v>
      </c>
    </row>
    <row r="1810" spans="1:11" ht="24" customHeight="1">
      <c r="A1810" s="314">
        <v>89440</v>
      </c>
      <c r="B1810" s="312" t="s">
        <v>367</v>
      </c>
      <c r="C1810" s="312" t="s">
        <v>3007</v>
      </c>
      <c r="D1810" s="312" t="s">
        <v>1521</v>
      </c>
      <c r="E1810" s="313" t="s">
        <v>1507</v>
      </c>
      <c r="F1810" s="311" t="s">
        <v>4494</v>
      </c>
      <c r="G1810" s="311" t="s">
        <v>12486</v>
      </c>
      <c r="H1810" s="311" t="s">
        <v>7219</v>
      </c>
      <c r="I1810" s="311" t="s">
        <v>4883</v>
      </c>
      <c r="J1810" s="311" t="s">
        <v>5561</v>
      </c>
      <c r="K1810" s="300">
        <v>1809</v>
      </c>
    </row>
    <row r="1811" spans="1:11" ht="39.6">
      <c r="A1811" s="519" t="s">
        <v>3692</v>
      </c>
      <c r="B1811" s="312" t="s">
        <v>1501</v>
      </c>
      <c r="C1811" s="312" t="s">
        <v>2296</v>
      </c>
      <c r="D1811" s="312" t="s">
        <v>1503</v>
      </c>
      <c r="E1811" s="313" t="s">
        <v>2297</v>
      </c>
      <c r="F1811" s="311" t="s">
        <v>4095</v>
      </c>
      <c r="G1811" s="311" t="s">
        <v>20387</v>
      </c>
      <c r="H1811" s="311" t="s">
        <v>20388</v>
      </c>
      <c r="I1811" s="311" t="s">
        <v>4883</v>
      </c>
      <c r="J1811" s="311" t="s">
        <v>5561</v>
      </c>
      <c r="K1811" s="300">
        <v>1810</v>
      </c>
    </row>
    <row r="1812" spans="1:11" ht="66">
      <c r="A1812" s="314">
        <v>90090</v>
      </c>
      <c r="B1812" s="312" t="s">
        <v>367</v>
      </c>
      <c r="C1812" s="312" t="s">
        <v>2046</v>
      </c>
      <c r="D1812" s="312" t="s">
        <v>1629</v>
      </c>
      <c r="E1812" s="313" t="s">
        <v>75</v>
      </c>
      <c r="F1812" s="311" t="s">
        <v>5624</v>
      </c>
      <c r="G1812" s="311" t="s">
        <v>15229</v>
      </c>
      <c r="H1812" s="311" t="s">
        <v>20389</v>
      </c>
      <c r="I1812" s="311" t="s">
        <v>4883</v>
      </c>
      <c r="J1812" s="311" t="s">
        <v>5561</v>
      </c>
      <c r="K1812" s="300">
        <v>1811</v>
      </c>
    </row>
    <row r="1813" spans="1:11" ht="26.4">
      <c r="A1813" s="519" t="s">
        <v>3338</v>
      </c>
      <c r="B1813" s="312" t="s">
        <v>1501</v>
      </c>
      <c r="C1813" s="312" t="s">
        <v>1822</v>
      </c>
      <c r="D1813" s="312" t="s">
        <v>1503</v>
      </c>
      <c r="E1813" s="313" t="s">
        <v>1512</v>
      </c>
      <c r="F1813" s="311" t="s">
        <v>4848</v>
      </c>
      <c r="G1813" s="311" t="s">
        <v>6751</v>
      </c>
      <c r="H1813" s="311" t="s">
        <v>17518</v>
      </c>
      <c r="I1813" s="311" t="s">
        <v>4883</v>
      </c>
      <c r="J1813" s="311" t="s">
        <v>5561</v>
      </c>
      <c r="K1813" s="300">
        <v>1812</v>
      </c>
    </row>
    <row r="1814" spans="1:11" ht="26.4">
      <c r="A1814" s="314">
        <v>99816</v>
      </c>
      <c r="B1814" s="312" t="s">
        <v>367</v>
      </c>
      <c r="C1814" s="312" t="s">
        <v>2404</v>
      </c>
      <c r="D1814" s="312" t="s">
        <v>1503</v>
      </c>
      <c r="E1814" s="313" t="s">
        <v>1507</v>
      </c>
      <c r="F1814" s="311" t="s">
        <v>4494</v>
      </c>
      <c r="G1814" s="311" t="s">
        <v>17160</v>
      </c>
      <c r="H1814" s="311" t="s">
        <v>20390</v>
      </c>
      <c r="I1814" s="311" t="s">
        <v>4883</v>
      </c>
      <c r="J1814" s="311" t="s">
        <v>5561</v>
      </c>
      <c r="K1814" s="300">
        <v>1813</v>
      </c>
    </row>
    <row r="1815" spans="1:11" ht="66">
      <c r="A1815" s="314">
        <v>93377</v>
      </c>
      <c r="B1815" s="312" t="s">
        <v>367</v>
      </c>
      <c r="C1815" s="312" t="s">
        <v>2885</v>
      </c>
      <c r="D1815" s="312" t="s">
        <v>1629</v>
      </c>
      <c r="E1815" s="313" t="s">
        <v>75</v>
      </c>
      <c r="F1815" s="311" t="s">
        <v>5625</v>
      </c>
      <c r="G1815" s="311" t="s">
        <v>15388</v>
      </c>
      <c r="H1815" s="311" t="s">
        <v>12949</v>
      </c>
      <c r="I1815" s="311" t="s">
        <v>4883</v>
      </c>
      <c r="J1815" s="311" t="s">
        <v>5561</v>
      </c>
      <c r="K1815" s="300">
        <v>1814</v>
      </c>
    </row>
    <row r="1816" spans="1:11" ht="52.8">
      <c r="A1816" s="519" t="s">
        <v>3250</v>
      </c>
      <c r="B1816" s="312" t="s">
        <v>1501</v>
      </c>
      <c r="C1816" s="312" t="s">
        <v>1709</v>
      </c>
      <c r="D1816" s="312" t="s">
        <v>1503</v>
      </c>
      <c r="E1816" s="313" t="s">
        <v>1512</v>
      </c>
      <c r="F1816" s="311" t="s">
        <v>4377</v>
      </c>
      <c r="G1816" s="311" t="s">
        <v>20391</v>
      </c>
      <c r="H1816" s="311" t="s">
        <v>20392</v>
      </c>
      <c r="I1816" s="311" t="s">
        <v>4883</v>
      </c>
      <c r="J1816" s="311" t="s">
        <v>5561</v>
      </c>
      <c r="K1816" s="300">
        <v>1815</v>
      </c>
    </row>
    <row r="1817" spans="1:11" ht="26.4">
      <c r="A1817" s="314">
        <v>89386</v>
      </c>
      <c r="B1817" s="312" t="s">
        <v>367</v>
      </c>
      <c r="C1817" s="312" t="s">
        <v>2459</v>
      </c>
      <c r="D1817" s="312" t="s">
        <v>1521</v>
      </c>
      <c r="E1817" s="313" t="s">
        <v>1507</v>
      </c>
      <c r="F1817" s="311" t="s">
        <v>4130</v>
      </c>
      <c r="G1817" s="311" t="s">
        <v>7409</v>
      </c>
      <c r="H1817" s="311" t="s">
        <v>12313</v>
      </c>
      <c r="I1817" s="311" t="s">
        <v>4883</v>
      </c>
      <c r="J1817" s="311" t="s">
        <v>5561</v>
      </c>
      <c r="K1817" s="300">
        <v>1816</v>
      </c>
    </row>
    <row r="1818" spans="1:11" ht="26.4">
      <c r="A1818" s="519" t="s">
        <v>3398</v>
      </c>
      <c r="B1818" s="312" t="s">
        <v>1501</v>
      </c>
      <c r="C1818" s="312" t="s">
        <v>1916</v>
      </c>
      <c r="D1818" s="312" t="s">
        <v>1503</v>
      </c>
      <c r="E1818" s="313" t="s">
        <v>1512</v>
      </c>
      <c r="F1818" s="311" t="s">
        <v>4092</v>
      </c>
      <c r="G1818" s="311" t="s">
        <v>18849</v>
      </c>
      <c r="H1818" s="311" t="s">
        <v>18849</v>
      </c>
      <c r="I1818" s="311" t="s">
        <v>4883</v>
      </c>
      <c r="J1818" s="311" t="s">
        <v>5561</v>
      </c>
      <c r="K1818" s="300">
        <v>1817</v>
      </c>
    </row>
    <row r="1819" spans="1:11" ht="39.6">
      <c r="A1819" s="314">
        <v>89518</v>
      </c>
      <c r="B1819" s="312" t="s">
        <v>367</v>
      </c>
      <c r="C1819" s="312" t="s">
        <v>2328</v>
      </c>
      <c r="D1819" s="312" t="s">
        <v>1521</v>
      </c>
      <c r="E1819" s="313" t="s">
        <v>1507</v>
      </c>
      <c r="F1819" s="311" t="s">
        <v>4106</v>
      </c>
      <c r="G1819" s="311" t="s">
        <v>10642</v>
      </c>
      <c r="H1819" s="311" t="s">
        <v>13149</v>
      </c>
      <c r="I1819" s="311" t="s">
        <v>4883</v>
      </c>
      <c r="J1819" s="311" t="s">
        <v>5561</v>
      </c>
      <c r="K1819" s="300">
        <v>1818</v>
      </c>
    </row>
    <row r="1820" spans="1:11" ht="26.4">
      <c r="A1820" s="519" t="s">
        <v>3335</v>
      </c>
      <c r="B1820" s="312" t="s">
        <v>1501</v>
      </c>
      <c r="C1820" s="312" t="s">
        <v>1819</v>
      </c>
      <c r="D1820" s="312" t="s">
        <v>1503</v>
      </c>
      <c r="E1820" s="313" t="s">
        <v>1512</v>
      </c>
      <c r="F1820" s="311" t="s">
        <v>5111</v>
      </c>
      <c r="G1820" s="311" t="s">
        <v>5595</v>
      </c>
      <c r="H1820" s="311" t="s">
        <v>20393</v>
      </c>
      <c r="I1820" s="311" t="s">
        <v>4883</v>
      </c>
      <c r="J1820" s="311" t="s">
        <v>5561</v>
      </c>
      <c r="K1820" s="300">
        <v>1819</v>
      </c>
    </row>
    <row r="1821" spans="1:11" ht="39.6">
      <c r="A1821" s="314">
        <v>89802</v>
      </c>
      <c r="B1821" s="312" t="s">
        <v>367</v>
      </c>
      <c r="C1821" s="312" t="s">
        <v>2310</v>
      </c>
      <c r="D1821" s="312" t="s">
        <v>1521</v>
      </c>
      <c r="E1821" s="313" t="s">
        <v>1507</v>
      </c>
      <c r="F1821" s="311" t="s">
        <v>4130</v>
      </c>
      <c r="G1821" s="311" t="s">
        <v>12467</v>
      </c>
      <c r="H1821" s="311" t="s">
        <v>20394</v>
      </c>
      <c r="I1821" s="311" t="s">
        <v>4883</v>
      </c>
      <c r="J1821" s="311" t="s">
        <v>5561</v>
      </c>
      <c r="K1821" s="300">
        <v>1820</v>
      </c>
    </row>
    <row r="1822" spans="1:11" ht="39.6">
      <c r="A1822" s="314">
        <v>93020</v>
      </c>
      <c r="B1822" s="312" t="s">
        <v>367</v>
      </c>
      <c r="C1822" s="312" t="s">
        <v>1871</v>
      </c>
      <c r="D1822" s="312" t="s">
        <v>1677</v>
      </c>
      <c r="E1822" s="313" t="s">
        <v>1507</v>
      </c>
      <c r="F1822" s="311" t="s">
        <v>4092</v>
      </c>
      <c r="G1822" s="311" t="s">
        <v>10864</v>
      </c>
      <c r="H1822" s="311" t="s">
        <v>10864</v>
      </c>
      <c r="I1822" s="311" t="s">
        <v>4883</v>
      </c>
      <c r="J1822" s="311" t="s">
        <v>5561</v>
      </c>
      <c r="K1822" s="300">
        <v>1821</v>
      </c>
    </row>
    <row r="1823" spans="1:11" ht="26.4">
      <c r="A1823" s="519" t="s">
        <v>3166</v>
      </c>
      <c r="B1823" s="312" t="s">
        <v>1501</v>
      </c>
      <c r="C1823" s="312" t="s">
        <v>1612</v>
      </c>
      <c r="D1823" s="312" t="s">
        <v>1503</v>
      </c>
      <c r="E1823" s="313" t="s">
        <v>1512</v>
      </c>
      <c r="F1823" s="311" t="s">
        <v>4331</v>
      </c>
      <c r="G1823" s="311" t="s">
        <v>19829</v>
      </c>
      <c r="H1823" s="311" t="s">
        <v>10675</v>
      </c>
      <c r="I1823" s="311" t="s">
        <v>4883</v>
      </c>
      <c r="J1823" s="311" t="s">
        <v>5561</v>
      </c>
      <c r="K1823" s="300">
        <v>1822</v>
      </c>
    </row>
    <row r="1824" spans="1:11" ht="26.4">
      <c r="A1824" s="314">
        <v>89443</v>
      </c>
      <c r="B1824" s="312" t="s">
        <v>367</v>
      </c>
      <c r="C1824" s="312" t="s">
        <v>3009</v>
      </c>
      <c r="D1824" s="312" t="s">
        <v>1521</v>
      </c>
      <c r="E1824" s="313" t="s">
        <v>1507</v>
      </c>
      <c r="F1824" s="311" t="s">
        <v>4106</v>
      </c>
      <c r="G1824" s="311" t="s">
        <v>12489</v>
      </c>
      <c r="H1824" s="311" t="s">
        <v>20395</v>
      </c>
      <c r="I1824" s="311" t="s">
        <v>4883</v>
      </c>
      <c r="J1824" s="311" t="s">
        <v>5561</v>
      </c>
      <c r="K1824" s="300">
        <v>1823</v>
      </c>
    </row>
    <row r="1825" spans="1:11" ht="39.6">
      <c r="A1825" s="519" t="s">
        <v>4001</v>
      </c>
      <c r="B1825" s="312" t="s">
        <v>1501</v>
      </c>
      <c r="C1825" s="312" t="s">
        <v>3019</v>
      </c>
      <c r="D1825" s="312" t="s">
        <v>1503</v>
      </c>
      <c r="E1825" s="313" t="s">
        <v>1512</v>
      </c>
      <c r="F1825" s="311" t="s">
        <v>4106</v>
      </c>
      <c r="G1825" s="311" t="s">
        <v>10244</v>
      </c>
      <c r="H1825" s="311" t="s">
        <v>20396</v>
      </c>
      <c r="I1825" s="311" t="s">
        <v>4883</v>
      </c>
      <c r="J1825" s="311" t="s">
        <v>5561</v>
      </c>
      <c r="K1825" s="300">
        <v>1824</v>
      </c>
    </row>
    <row r="1826" spans="1:11" ht="26.4">
      <c r="A1826" s="519" t="s">
        <v>4070</v>
      </c>
      <c r="B1826" s="312" t="s">
        <v>1501</v>
      </c>
      <c r="C1826" s="312" t="s">
        <v>3136</v>
      </c>
      <c r="D1826" s="312" t="s">
        <v>1503</v>
      </c>
      <c r="E1826" s="313" t="s">
        <v>1512</v>
      </c>
      <c r="F1826" s="311" t="s">
        <v>4092</v>
      </c>
      <c r="G1826" s="311" t="s">
        <v>17659</v>
      </c>
      <c r="H1826" s="311" t="s">
        <v>17659</v>
      </c>
      <c r="I1826" s="311" t="s">
        <v>4883</v>
      </c>
      <c r="J1826" s="311" t="s">
        <v>5561</v>
      </c>
      <c r="K1826" s="300">
        <v>1825</v>
      </c>
    </row>
    <row r="1827" spans="1:11" ht="39.6">
      <c r="A1827" s="519" t="s">
        <v>3941</v>
      </c>
      <c r="B1827" s="312" t="s">
        <v>1501</v>
      </c>
      <c r="C1827" s="312" t="s">
        <v>2936</v>
      </c>
      <c r="D1827" s="312" t="s">
        <v>1503</v>
      </c>
      <c r="E1827" s="313" t="s">
        <v>1504</v>
      </c>
      <c r="F1827" s="311" t="s">
        <v>4377</v>
      </c>
      <c r="G1827" s="311" t="s">
        <v>4390</v>
      </c>
      <c r="H1827" s="311" t="s">
        <v>20397</v>
      </c>
      <c r="I1827" s="311" t="s">
        <v>4883</v>
      </c>
      <c r="J1827" s="311" t="s">
        <v>5561</v>
      </c>
      <c r="K1827" s="300">
        <v>1826</v>
      </c>
    </row>
    <row r="1828" spans="1:11">
      <c r="A1828" s="519" t="s">
        <v>3710</v>
      </c>
      <c r="B1828" s="312" t="s">
        <v>1501</v>
      </c>
      <c r="C1828" s="312" t="s">
        <v>2341</v>
      </c>
      <c r="D1828" s="312" t="s">
        <v>1503</v>
      </c>
      <c r="E1828" s="313" t="s">
        <v>1512</v>
      </c>
      <c r="F1828" s="311" t="s">
        <v>4130</v>
      </c>
      <c r="G1828" s="311" t="s">
        <v>4093</v>
      </c>
      <c r="H1828" s="311" t="s">
        <v>6063</v>
      </c>
      <c r="I1828" s="311" t="s">
        <v>4883</v>
      </c>
      <c r="J1828" s="311" t="s">
        <v>5561</v>
      </c>
      <c r="K1828" s="300">
        <v>1827</v>
      </c>
    </row>
    <row r="1829" spans="1:11" ht="39.6">
      <c r="A1829" s="314">
        <v>89534</v>
      </c>
      <c r="B1829" s="312" t="s">
        <v>367</v>
      </c>
      <c r="C1829" s="312" t="s">
        <v>2448</v>
      </c>
      <c r="D1829" s="312" t="s">
        <v>1521</v>
      </c>
      <c r="E1829" s="313" t="s">
        <v>1507</v>
      </c>
      <c r="F1829" s="311" t="s">
        <v>4130</v>
      </c>
      <c r="G1829" s="311" t="s">
        <v>7229</v>
      </c>
      <c r="H1829" s="311" t="s">
        <v>20398</v>
      </c>
      <c r="I1829" s="311" t="s">
        <v>4883</v>
      </c>
      <c r="J1829" s="311" t="s">
        <v>5561</v>
      </c>
      <c r="K1829" s="300">
        <v>1828</v>
      </c>
    </row>
    <row r="1830" spans="1:11">
      <c r="A1830" s="519" t="s">
        <v>3933</v>
      </c>
      <c r="B1830" s="312" t="s">
        <v>1501</v>
      </c>
      <c r="C1830" s="312" t="s">
        <v>2922</v>
      </c>
      <c r="D1830" s="312" t="s">
        <v>1503</v>
      </c>
      <c r="E1830" s="313" t="s">
        <v>80</v>
      </c>
      <c r="F1830" s="311" t="s">
        <v>4106</v>
      </c>
      <c r="G1830" s="311" t="s">
        <v>12444</v>
      </c>
      <c r="H1830" s="311" t="s">
        <v>20399</v>
      </c>
      <c r="I1830" s="311" t="s">
        <v>4883</v>
      </c>
      <c r="J1830" s="311" t="s">
        <v>5561</v>
      </c>
      <c r="K1830" s="300">
        <v>1829</v>
      </c>
    </row>
    <row r="1831" spans="1:11" ht="26.4">
      <c r="A1831" s="314">
        <v>101622</v>
      </c>
      <c r="B1831" s="312" t="s">
        <v>367</v>
      </c>
      <c r="C1831" s="312" t="s">
        <v>2639</v>
      </c>
      <c r="D1831" s="312" t="s">
        <v>1629</v>
      </c>
      <c r="E1831" s="313" t="s">
        <v>75</v>
      </c>
      <c r="F1831" s="311" t="s">
        <v>4346</v>
      </c>
      <c r="G1831" s="311" t="s">
        <v>12339</v>
      </c>
      <c r="H1831" s="311" t="s">
        <v>4184</v>
      </c>
      <c r="I1831" s="311" t="s">
        <v>4883</v>
      </c>
      <c r="J1831" s="311" t="s">
        <v>5561</v>
      </c>
      <c r="K1831" s="300">
        <v>1830</v>
      </c>
    </row>
    <row r="1832" spans="1:11" ht="39.6">
      <c r="A1832" s="314">
        <v>89538</v>
      </c>
      <c r="B1832" s="312" t="s">
        <v>367</v>
      </c>
      <c r="C1832" s="312" t="s">
        <v>1522</v>
      </c>
      <c r="D1832" s="312" t="s">
        <v>1521</v>
      </c>
      <c r="E1832" s="313" t="s">
        <v>1507</v>
      </c>
      <c r="F1832" s="311" t="s">
        <v>4130</v>
      </c>
      <c r="G1832" s="311" t="s">
        <v>12549</v>
      </c>
      <c r="H1832" s="311" t="s">
        <v>7869</v>
      </c>
      <c r="I1832" s="311" t="s">
        <v>4883</v>
      </c>
      <c r="J1832" s="311" t="s">
        <v>5561</v>
      </c>
      <c r="K1832" s="300">
        <v>1831</v>
      </c>
    </row>
    <row r="1833" spans="1:11" ht="26.4">
      <c r="A1833" s="519" t="s">
        <v>3143</v>
      </c>
      <c r="B1833" s="312" t="s">
        <v>1501</v>
      </c>
      <c r="C1833" s="312" t="s">
        <v>1511</v>
      </c>
      <c r="D1833" s="312" t="s">
        <v>1503</v>
      </c>
      <c r="E1833" s="313" t="s">
        <v>1512</v>
      </c>
      <c r="F1833" s="311" t="s">
        <v>4494</v>
      </c>
      <c r="G1833" s="311" t="s">
        <v>7695</v>
      </c>
      <c r="H1833" s="311" t="s">
        <v>12451</v>
      </c>
      <c r="I1833" s="311" t="s">
        <v>4883</v>
      </c>
      <c r="J1833" s="311" t="s">
        <v>5561</v>
      </c>
      <c r="K1833" s="300">
        <v>1832</v>
      </c>
    </row>
    <row r="1834" spans="1:11" ht="26.4">
      <c r="A1834" s="314">
        <v>89617</v>
      </c>
      <c r="B1834" s="312" t="s">
        <v>367</v>
      </c>
      <c r="C1834" s="312" t="s">
        <v>3006</v>
      </c>
      <c r="D1834" s="312" t="s">
        <v>1521</v>
      </c>
      <c r="E1834" s="313" t="s">
        <v>1507</v>
      </c>
      <c r="F1834" s="311" t="s">
        <v>4106</v>
      </c>
      <c r="G1834" s="311" t="s">
        <v>8112</v>
      </c>
      <c r="H1834" s="311" t="s">
        <v>13504</v>
      </c>
      <c r="I1834" s="311" t="s">
        <v>4883</v>
      </c>
      <c r="J1834" s="311" t="s">
        <v>5561</v>
      </c>
      <c r="K1834" s="300">
        <v>1833</v>
      </c>
    </row>
    <row r="1835" spans="1:11">
      <c r="A1835" s="519" t="s">
        <v>3777</v>
      </c>
      <c r="B1835" s="312" t="s">
        <v>1501</v>
      </c>
      <c r="C1835" s="312" t="s">
        <v>2465</v>
      </c>
      <c r="D1835" s="312" t="s">
        <v>1503</v>
      </c>
      <c r="E1835" s="313" t="s">
        <v>1512</v>
      </c>
      <c r="F1835" s="311" t="s">
        <v>4659</v>
      </c>
      <c r="G1835" s="311" t="s">
        <v>11804</v>
      </c>
      <c r="H1835" s="311" t="s">
        <v>20400</v>
      </c>
      <c r="I1835" s="311" t="s">
        <v>4883</v>
      </c>
      <c r="J1835" s="311" t="s">
        <v>5561</v>
      </c>
      <c r="K1835" s="300">
        <v>1834</v>
      </c>
    </row>
    <row r="1836" spans="1:11" ht="26.4">
      <c r="A1836" s="314">
        <v>89541</v>
      </c>
      <c r="B1836" s="312" t="s">
        <v>367</v>
      </c>
      <c r="C1836" s="312" t="s">
        <v>2457</v>
      </c>
      <c r="D1836" s="312" t="s">
        <v>1521</v>
      </c>
      <c r="E1836" s="313" t="s">
        <v>1507</v>
      </c>
      <c r="F1836" s="311" t="s">
        <v>4106</v>
      </c>
      <c r="G1836" s="311" t="s">
        <v>12554</v>
      </c>
      <c r="H1836" s="311" t="s">
        <v>5558</v>
      </c>
      <c r="I1836" s="311" t="s">
        <v>4883</v>
      </c>
      <c r="J1836" s="311" t="s">
        <v>5561</v>
      </c>
      <c r="K1836" s="300">
        <v>1835</v>
      </c>
    </row>
    <row r="1837" spans="1:11" ht="26.4">
      <c r="A1837" s="314">
        <v>89447</v>
      </c>
      <c r="B1837" s="312" t="s">
        <v>367</v>
      </c>
      <c r="C1837" s="312" t="s">
        <v>3107</v>
      </c>
      <c r="D1837" s="312" t="s">
        <v>1521</v>
      </c>
      <c r="E1837" s="313" t="s">
        <v>1616</v>
      </c>
      <c r="F1837" s="311" t="s">
        <v>4092</v>
      </c>
      <c r="G1837" s="311" t="s">
        <v>10883</v>
      </c>
      <c r="H1837" s="311" t="s">
        <v>10883</v>
      </c>
      <c r="I1837" s="311" t="s">
        <v>4883</v>
      </c>
      <c r="J1837" s="311" t="s">
        <v>5561</v>
      </c>
      <c r="K1837" s="300">
        <v>1836</v>
      </c>
    </row>
    <row r="1838" spans="1:11" ht="26.4">
      <c r="A1838" s="519" t="s">
        <v>3518</v>
      </c>
      <c r="B1838" s="312" t="s">
        <v>1501</v>
      </c>
      <c r="C1838" s="312" t="s">
        <v>2117</v>
      </c>
      <c r="D1838" s="312" t="s">
        <v>1503</v>
      </c>
      <c r="E1838" s="313" t="s">
        <v>80</v>
      </c>
      <c r="F1838" s="311" t="s">
        <v>4778</v>
      </c>
      <c r="G1838" s="311" t="s">
        <v>4267</v>
      </c>
      <c r="H1838" s="311" t="s">
        <v>8658</v>
      </c>
      <c r="I1838" s="311" t="s">
        <v>4883</v>
      </c>
      <c r="J1838" s="311" t="s">
        <v>5561</v>
      </c>
      <c r="K1838" s="300">
        <v>1837</v>
      </c>
    </row>
    <row r="1839" spans="1:11" ht="39.6">
      <c r="A1839" s="314">
        <v>89553</v>
      </c>
      <c r="B1839" s="312" t="s">
        <v>367</v>
      </c>
      <c r="C1839" s="312" t="s">
        <v>1524</v>
      </c>
      <c r="D1839" s="312" t="s">
        <v>1521</v>
      </c>
      <c r="E1839" s="313" t="s">
        <v>1507</v>
      </c>
      <c r="F1839" s="311" t="s">
        <v>4106</v>
      </c>
      <c r="G1839" s="311" t="s">
        <v>12568</v>
      </c>
      <c r="H1839" s="311" t="s">
        <v>10926</v>
      </c>
      <c r="I1839" s="311" t="s">
        <v>4883</v>
      </c>
      <c r="J1839" s="311" t="s">
        <v>5561</v>
      </c>
      <c r="K1839" s="300">
        <v>1838</v>
      </c>
    </row>
    <row r="1840" spans="1:11" ht="26.4">
      <c r="A1840" s="519" t="s">
        <v>3931</v>
      </c>
      <c r="B1840" s="312" t="s">
        <v>1501</v>
      </c>
      <c r="C1840" s="312" t="s">
        <v>2917</v>
      </c>
      <c r="D1840" s="312" t="s">
        <v>1537</v>
      </c>
      <c r="E1840" s="313" t="s">
        <v>1512</v>
      </c>
      <c r="F1840" s="311" t="s">
        <v>5641</v>
      </c>
      <c r="G1840" s="311" t="s">
        <v>4264</v>
      </c>
      <c r="H1840" s="311" t="s">
        <v>20401</v>
      </c>
      <c r="I1840" s="311" t="s">
        <v>4883</v>
      </c>
      <c r="J1840" s="311" t="s">
        <v>5561</v>
      </c>
      <c r="K1840" s="300">
        <v>1839</v>
      </c>
    </row>
    <row r="1841" spans="1:11">
      <c r="A1841" s="519" t="s">
        <v>3275</v>
      </c>
      <c r="B1841" s="312" t="s">
        <v>1501</v>
      </c>
      <c r="C1841" s="312" t="s">
        <v>1744</v>
      </c>
      <c r="D1841" s="312" t="s">
        <v>1503</v>
      </c>
      <c r="E1841" s="313" t="s">
        <v>1507</v>
      </c>
      <c r="F1841" s="311" t="s">
        <v>4092</v>
      </c>
      <c r="G1841" s="311" t="s">
        <v>20402</v>
      </c>
      <c r="H1841" s="311" t="s">
        <v>20402</v>
      </c>
      <c r="I1841" s="311" t="s">
        <v>4883</v>
      </c>
      <c r="J1841" s="311" t="s">
        <v>5561</v>
      </c>
      <c r="K1841" s="300">
        <v>1840</v>
      </c>
    </row>
    <row r="1842" spans="1:11" ht="26.4">
      <c r="A1842" s="519" t="s">
        <v>3691</v>
      </c>
      <c r="B1842" s="312" t="s">
        <v>1501</v>
      </c>
      <c r="C1842" s="312" t="s">
        <v>2295</v>
      </c>
      <c r="D1842" s="312" t="s">
        <v>1503</v>
      </c>
      <c r="E1842" s="313" t="s">
        <v>78</v>
      </c>
      <c r="F1842" s="311" t="s">
        <v>4176</v>
      </c>
      <c r="G1842" s="311" t="s">
        <v>16431</v>
      </c>
      <c r="H1842" s="311" t="s">
        <v>5979</v>
      </c>
      <c r="I1842" s="311" t="s">
        <v>4883</v>
      </c>
      <c r="J1842" s="311" t="s">
        <v>5561</v>
      </c>
      <c r="K1842" s="300">
        <v>1841</v>
      </c>
    </row>
    <row r="1843" spans="1:11" ht="26.4">
      <c r="A1843" s="519" t="s">
        <v>3147</v>
      </c>
      <c r="B1843" s="312" t="s">
        <v>1501</v>
      </c>
      <c r="C1843" s="312" t="s">
        <v>1516</v>
      </c>
      <c r="D1843" s="312" t="s">
        <v>1503</v>
      </c>
      <c r="E1843" s="313" t="s">
        <v>1512</v>
      </c>
      <c r="F1843" s="311" t="s">
        <v>4095</v>
      </c>
      <c r="G1843" s="311" t="s">
        <v>20403</v>
      </c>
      <c r="H1843" s="311" t="s">
        <v>12462</v>
      </c>
      <c r="I1843" s="311" t="s">
        <v>4883</v>
      </c>
      <c r="J1843" s="311" t="s">
        <v>5561</v>
      </c>
      <c r="K1843" s="300">
        <v>1842</v>
      </c>
    </row>
  </sheetData>
  <autoFilter ref="A1:K1811">
    <sortState ref="A2:K1843">
      <sortCondition ref="K1:K1812"/>
    </sortState>
  </autoFilter>
  <customSheetViews>
    <customSheetView guid="{25B55E2A-A76D-4326-A8B7-54F1B0567885}" outlineSymbols="0" fitToPage="1" showAutoFilter="1">
      <selection activeCell="K1812" sqref="A1:K1812"/>
      <pageMargins left="0.5" right="0.5" top="1" bottom="1" header="0.5" footer="0.5"/>
      <pageSetup paperSize="9" fitToHeight="0" orientation="landscape"/>
      <headerFooter>
        <oddHeader>&amp;L &amp;CCompanhia do Metropolitano do Distrito Federal - METRÔ/DFCNPJ: 38.070.074/0001-77 &amp;R</oddHeader>
        <oddFooter>&amp;L &amp;CAvenida Jequitibá  - Sul (Águas Claras) - Brasília / DF / tncto@metro.df.gov.br &amp;R</oddFooter>
      </headerFooter>
      <autoFilter ref="A1:K1812">
        <sortState ref="A2:K1812">
          <sortCondition ref="K1:K1812"/>
        </sortState>
      </autoFilter>
    </customSheetView>
  </customSheetViews>
  <pageMargins left="0.5" right="0.5" top="1" bottom="1" header="0.5" footer="0.5"/>
  <pageSetup paperSize="9" fitToHeight="0" orientation="landscape" r:id="rId1"/>
  <headerFooter>
    <oddHeader>&amp;L &amp;CCompanhia do Metropolitano do Distrito Federal - METRÔ/DFCNPJ: 38.070.074/0001-77 &amp;R</oddHeader>
    <oddFooter>&amp;L &amp;CAvenida Jequitibá  - Sul (Águas Claras) - Brasília / DF / tncto@metro.df.gov.br &amp;R</oddFooter>
  </headerFooter>
</worksheet>
</file>

<file path=xl/worksheets/sheet10.xml><?xml version="1.0" encoding="utf-8"?>
<worksheet xmlns="http://schemas.openxmlformats.org/spreadsheetml/2006/main" xmlns:r="http://schemas.openxmlformats.org/officeDocument/2006/relationships">
  <dimension ref="A1:H120"/>
  <sheetViews>
    <sheetView topLeftCell="A10" workbookViewId="0">
      <selection activeCell="F28" sqref="F28"/>
    </sheetView>
  </sheetViews>
  <sheetFormatPr defaultRowHeight="14.4"/>
  <cols>
    <col min="1" max="1" width="9.109375" style="121"/>
    <col min="2" max="2" width="66.44140625" style="89" customWidth="1"/>
    <col min="3" max="3" width="12.6640625" style="121" customWidth="1"/>
    <col min="4" max="4" width="16.33203125" style="95" customWidth="1"/>
    <col min="5" max="5" width="18.33203125" customWidth="1"/>
  </cols>
  <sheetData>
    <row r="1" spans="1:5" ht="22.5" customHeight="1">
      <c r="B1" s="121" t="s">
        <v>18221</v>
      </c>
      <c r="D1" s="121"/>
    </row>
    <row r="2" spans="1:5">
      <c r="A2" s="121" t="s">
        <v>366</v>
      </c>
      <c r="B2" s="121" t="s">
        <v>177</v>
      </c>
      <c r="C2" s="121" t="s">
        <v>364</v>
      </c>
      <c r="D2" s="94" t="s">
        <v>365</v>
      </c>
    </row>
    <row r="3" spans="1:5">
      <c r="A3" s="121">
        <v>93558</v>
      </c>
      <c r="B3" s="100" t="s">
        <v>424</v>
      </c>
      <c r="C3" s="121" t="s">
        <v>363</v>
      </c>
      <c r="D3" s="259" t="str">
        <f>VLOOKUP(A3,'SINAPI ND 0422'!A:D,4,FALSE)</f>
        <v>3.725,59</v>
      </c>
      <c r="E3" s="89"/>
    </row>
    <row r="4" spans="1:5">
      <c r="A4" s="121">
        <v>93559</v>
      </c>
      <c r="B4" s="100" t="s">
        <v>425</v>
      </c>
      <c r="C4" s="121" t="s">
        <v>363</v>
      </c>
      <c r="D4" s="259" t="str">
        <f>VLOOKUP(A4,'SINAPI ND 0422'!A:D,4,FALSE)</f>
        <v>3.319,11</v>
      </c>
      <c r="E4" s="89"/>
    </row>
    <row r="5" spans="1:5">
      <c r="A5" s="121">
        <v>93560</v>
      </c>
      <c r="B5" s="100" t="s">
        <v>426</v>
      </c>
      <c r="C5" s="121" t="s">
        <v>363</v>
      </c>
      <c r="D5" s="259" t="str">
        <f>VLOOKUP(A5,'SINAPI ND 0422'!A:D,4,FALSE)</f>
        <v>1.536,43</v>
      </c>
      <c r="E5" s="89"/>
    </row>
    <row r="6" spans="1:5">
      <c r="A6" s="121">
        <v>93561</v>
      </c>
      <c r="B6" s="100" t="s">
        <v>427</v>
      </c>
      <c r="C6" s="121" t="s">
        <v>363</v>
      </c>
      <c r="D6" s="259" t="str">
        <f>VLOOKUP(A6,'SINAPI ND 0422'!A:D,4,FALSE)</f>
        <v>2.629,41</v>
      </c>
      <c r="E6" s="89"/>
    </row>
    <row r="7" spans="1:5">
      <c r="A7" s="121">
        <v>93562</v>
      </c>
      <c r="B7" s="100" t="s">
        <v>428</v>
      </c>
      <c r="C7" s="121" t="s">
        <v>363</v>
      </c>
      <c r="D7" s="259" t="str">
        <f>VLOOKUP(A7,'SINAPI ND 0422'!A:D,4,FALSE)</f>
        <v>2.119,57</v>
      </c>
      <c r="E7" s="89"/>
    </row>
    <row r="8" spans="1:5">
      <c r="A8" s="121">
        <v>93563</v>
      </c>
      <c r="B8" s="100" t="s">
        <v>429</v>
      </c>
      <c r="C8" s="121" t="s">
        <v>363</v>
      </c>
      <c r="D8" s="259" t="str">
        <f>VLOOKUP(A8,'SINAPI ND 0422'!A:D,4,FALSE)</f>
        <v>5.061,64</v>
      </c>
      <c r="E8" s="89"/>
    </row>
    <row r="9" spans="1:5">
      <c r="A9" s="121">
        <v>93564</v>
      </c>
      <c r="B9" s="100" t="s">
        <v>430</v>
      </c>
      <c r="C9" s="121" t="s">
        <v>363</v>
      </c>
      <c r="D9" s="259" t="str">
        <f>VLOOKUP(A9,'SINAPI ND 0422'!A:D,4,FALSE)</f>
        <v>4.878,46</v>
      </c>
      <c r="E9" s="89"/>
    </row>
    <row r="10" spans="1:5">
      <c r="A10" s="121">
        <v>93565</v>
      </c>
      <c r="B10" s="100" t="s">
        <v>448</v>
      </c>
      <c r="C10" s="121" t="s">
        <v>363</v>
      </c>
      <c r="D10" s="259" t="str">
        <f>VLOOKUP(A10,'SINAPI ND 0422'!A:D,4,FALSE)</f>
        <v>16.332,05</v>
      </c>
      <c r="E10" s="89"/>
    </row>
    <row r="11" spans="1:5">
      <c r="A11" s="121">
        <v>93566</v>
      </c>
      <c r="B11" s="100" t="s">
        <v>431</v>
      </c>
      <c r="C11" s="121" t="s">
        <v>363</v>
      </c>
      <c r="D11" s="259" t="str">
        <f>VLOOKUP(A11,'SINAPI ND 0422'!A:D,4,FALSE)</f>
        <v>3.840,43</v>
      </c>
      <c r="E11" s="89"/>
    </row>
    <row r="12" spans="1:5">
      <c r="A12" s="121">
        <v>93567</v>
      </c>
      <c r="B12" s="100" t="s">
        <v>432</v>
      </c>
      <c r="C12" s="121" t="s">
        <v>363</v>
      </c>
      <c r="D12" s="259" t="str">
        <f>VLOOKUP(A12,'SINAPI ND 0422'!A:D,4,FALSE)</f>
        <v>18.549,21</v>
      </c>
      <c r="E12" s="89"/>
    </row>
    <row r="13" spans="1:5">
      <c r="A13" s="121">
        <v>93568</v>
      </c>
      <c r="B13" s="100" t="s">
        <v>433</v>
      </c>
      <c r="C13" s="121" t="s">
        <v>363</v>
      </c>
      <c r="D13" s="259" t="str">
        <f>VLOOKUP(A13,'SINAPI ND 0422'!A:D,4,FALSE)</f>
        <v>25.250,01</v>
      </c>
      <c r="E13" s="89"/>
    </row>
    <row r="14" spans="1:5">
      <c r="A14" s="121">
        <v>93569</v>
      </c>
      <c r="B14" s="100" t="s">
        <v>434</v>
      </c>
      <c r="C14" s="121" t="s">
        <v>363</v>
      </c>
      <c r="D14" s="259" t="str">
        <f>VLOOKUP(A14,'SINAPI ND 0422'!A:D,4,FALSE)</f>
        <v>12.067,63</v>
      </c>
      <c r="E14" s="89"/>
    </row>
    <row r="15" spans="1:5">
      <c r="A15" s="121">
        <v>93570</v>
      </c>
      <c r="B15" s="100" t="s">
        <v>435</v>
      </c>
      <c r="C15" s="121" t="s">
        <v>363</v>
      </c>
      <c r="D15" s="259" t="str">
        <f>VLOOKUP(A15,'SINAPI ND 0422'!A:D,4,FALSE)</f>
        <v>17.019,30</v>
      </c>
      <c r="E15" s="89"/>
    </row>
    <row r="16" spans="1:5">
      <c r="A16" s="121">
        <v>93571</v>
      </c>
      <c r="B16" s="100" t="s">
        <v>436</v>
      </c>
      <c r="C16" s="121" t="s">
        <v>363</v>
      </c>
      <c r="D16" s="259" t="str">
        <f>VLOOKUP(A16,'SINAPI ND 0422'!A:D,4,FALSE)</f>
        <v>22.407,76</v>
      </c>
      <c r="E16" s="89"/>
    </row>
    <row r="17" spans="1:8">
      <c r="A17" s="121">
        <v>93572</v>
      </c>
      <c r="B17" s="100" t="s">
        <v>441</v>
      </c>
      <c r="C17" s="121" t="s">
        <v>363</v>
      </c>
      <c r="D17" s="259" t="str">
        <f>VLOOKUP(A17,'SINAPI ND 0422'!A:D,4,FALSE)</f>
        <v>3.606,88</v>
      </c>
      <c r="E17" s="89"/>
    </row>
    <row r="18" spans="1:8">
      <c r="A18" s="121">
        <v>94295</v>
      </c>
      <c r="B18" s="100" t="s">
        <v>437</v>
      </c>
      <c r="C18" s="121" t="s">
        <v>363</v>
      </c>
      <c r="D18" s="259" t="str">
        <f>VLOOKUP(A18,'SINAPI ND 0422'!A:D,4,FALSE)</f>
        <v>5.274,63</v>
      </c>
      <c r="E18" s="89"/>
    </row>
    <row r="19" spans="1:8">
      <c r="A19" s="121">
        <v>94296</v>
      </c>
      <c r="B19" s="100" t="s">
        <v>438</v>
      </c>
      <c r="C19" s="121" t="s">
        <v>363</v>
      </c>
      <c r="D19" s="259" t="str">
        <f>VLOOKUP(A19,'SINAPI ND 0422'!A:D,4,FALSE)</f>
        <v>3.490,25</v>
      </c>
      <c r="E19" s="89"/>
    </row>
    <row r="20" spans="1:8" s="89" customFormat="1">
      <c r="A20" s="121"/>
      <c r="C20" s="121"/>
      <c r="D20" s="94"/>
    </row>
    <row r="21" spans="1:8">
      <c r="B21" s="121" t="s">
        <v>18234</v>
      </c>
      <c r="D21" s="121"/>
      <c r="E21" s="89"/>
      <c r="F21" s="89"/>
      <c r="G21" s="89"/>
      <c r="H21" s="89"/>
    </row>
    <row r="22" spans="1:8">
      <c r="A22" s="100" t="s">
        <v>494</v>
      </c>
      <c r="B22" s="100" t="s">
        <v>495</v>
      </c>
      <c r="C22" s="100" t="s">
        <v>49</v>
      </c>
      <c r="D22" s="100">
        <f>VLOOKUP(A22,'SICRO MO ND 0422'!A:G,6,FALSE)</f>
        <v>4228.7867999999999</v>
      </c>
      <c r="E22" s="100"/>
      <c r="F22" s="89"/>
      <c r="G22" s="89"/>
    </row>
    <row r="23" spans="1:8">
      <c r="A23" s="100" t="s">
        <v>114</v>
      </c>
      <c r="B23" s="100" t="s">
        <v>47</v>
      </c>
      <c r="C23" s="100" t="s">
        <v>49</v>
      </c>
      <c r="D23" s="100">
        <f>VLOOKUP(A23,'SICRO MO ND 0422'!A:G,6,FALSE)</f>
        <v>4051.1439999999998</v>
      </c>
      <c r="E23" s="100"/>
      <c r="F23" s="89"/>
      <c r="G23" s="89"/>
    </row>
    <row r="24" spans="1:8">
      <c r="A24" s="100" t="s">
        <v>190</v>
      </c>
      <c r="B24" s="100" t="s">
        <v>26</v>
      </c>
      <c r="C24" s="100" t="s">
        <v>49</v>
      </c>
      <c r="D24" s="100">
        <f>VLOOKUP(A24,'SICRO MO ND 0422'!A:G,6,FALSE)</f>
        <v>3804.4425000000001</v>
      </c>
      <c r="E24" s="100"/>
      <c r="F24" s="89"/>
      <c r="G24" s="89"/>
    </row>
    <row r="25" spans="1:8">
      <c r="A25" s="100" t="s">
        <v>220</v>
      </c>
      <c r="B25" s="100" t="s">
        <v>221</v>
      </c>
      <c r="C25" s="100" t="s">
        <v>49</v>
      </c>
      <c r="D25" s="100">
        <f>VLOOKUP(A25,'SICRO MO ND 0422'!A:G,6,FALSE)</f>
        <v>7182.9449000000004</v>
      </c>
      <c r="E25" s="100"/>
      <c r="F25" s="89"/>
      <c r="G25" s="89"/>
    </row>
    <row r="26" spans="1:8">
      <c r="A26" s="100" t="s">
        <v>222</v>
      </c>
      <c r="B26" s="100" t="s">
        <v>223</v>
      </c>
      <c r="C26" s="100" t="s">
        <v>49</v>
      </c>
      <c r="D26" s="100">
        <f>VLOOKUP(A26,'SICRO MO ND 0422'!A:G,6,FALSE)</f>
        <v>6885.8441999999995</v>
      </c>
      <c r="E26" s="100"/>
      <c r="F26" s="89"/>
      <c r="G26" s="89"/>
    </row>
    <row r="27" spans="1:8">
      <c r="A27" s="100" t="s">
        <v>224</v>
      </c>
      <c r="B27" s="100" t="s">
        <v>225</v>
      </c>
      <c r="C27" s="100" t="s">
        <v>49</v>
      </c>
      <c r="D27" s="100">
        <f>VLOOKUP(A27,'SICRO MO ND 0422'!A:G,6,FALSE)</f>
        <v>21625.216700000001</v>
      </c>
      <c r="E27" s="89"/>
      <c r="F27" s="89"/>
      <c r="G27" s="89"/>
    </row>
    <row r="28" spans="1:8">
      <c r="A28" s="100" t="s">
        <v>226</v>
      </c>
      <c r="B28" s="100" t="s">
        <v>227</v>
      </c>
      <c r="C28" s="100" t="s">
        <v>49</v>
      </c>
      <c r="D28" s="100">
        <f>VLOOKUP(A28,'SICRO MO ND 0422'!A:G,6,FALSE)</f>
        <v>3360.6835000000001</v>
      </c>
      <c r="E28" s="89"/>
      <c r="F28" s="89"/>
      <c r="G28" s="89"/>
    </row>
    <row r="29" spans="1:8">
      <c r="A29" s="100" t="s">
        <v>230</v>
      </c>
      <c r="B29" s="100" t="s">
        <v>231</v>
      </c>
      <c r="C29" s="100" t="s">
        <v>49</v>
      </c>
      <c r="D29" s="100">
        <f>VLOOKUP(A29,'SICRO MO ND 0422'!A:G,6,FALSE)</f>
        <v>7076.0061999999998</v>
      </c>
      <c r="E29" s="89"/>
      <c r="F29" s="89"/>
      <c r="G29" s="89"/>
    </row>
    <row r="30" spans="1:8">
      <c r="A30" s="100" t="s">
        <v>187</v>
      </c>
      <c r="B30" s="100" t="s">
        <v>188</v>
      </c>
      <c r="C30" s="100" t="s">
        <v>49</v>
      </c>
      <c r="D30" s="100">
        <f>VLOOKUP(A30,'SICRO MO ND 0422'!A:G,6,FALSE)</f>
        <v>21625.216700000001</v>
      </c>
      <c r="E30" s="89"/>
      <c r="F30" s="89"/>
      <c r="G30" s="89"/>
    </row>
    <row r="31" spans="1:8">
      <c r="A31" s="100" t="s">
        <v>496</v>
      </c>
      <c r="B31" s="100" t="s">
        <v>497</v>
      </c>
      <c r="C31" s="100" t="s">
        <v>49</v>
      </c>
      <c r="D31" s="100">
        <f>VLOOKUP(A31,'SICRO MO ND 0422'!A:G,6,FALSE)</f>
        <v>14462.6957</v>
      </c>
      <c r="E31" s="89"/>
      <c r="F31" s="89"/>
      <c r="G31" s="89"/>
    </row>
    <row r="32" spans="1:8">
      <c r="A32" s="100" t="s">
        <v>238</v>
      </c>
      <c r="B32" s="100" t="s">
        <v>24</v>
      </c>
      <c r="C32" s="100" t="s">
        <v>49</v>
      </c>
      <c r="D32" s="100">
        <f>VLOOKUP(A32,'SICRO MO ND 0422'!A:G,6,FALSE)</f>
        <v>3970.8184000000001</v>
      </c>
      <c r="E32" s="89"/>
      <c r="F32" s="89"/>
      <c r="G32" s="89"/>
    </row>
    <row r="33" spans="1:7">
      <c r="A33" s="100" t="s">
        <v>112</v>
      </c>
      <c r="B33" s="100" t="s">
        <v>110</v>
      </c>
      <c r="C33" s="100" t="s">
        <v>49</v>
      </c>
      <c r="D33" s="100">
        <f>VLOOKUP(A33,'SICRO MO ND 0422'!A:G,6,FALSE)</f>
        <v>3668.3171000000002</v>
      </c>
      <c r="E33" s="89"/>
      <c r="F33" s="89"/>
      <c r="G33" s="89"/>
    </row>
    <row r="34" spans="1:7">
      <c r="A34" s="100" t="s">
        <v>245</v>
      </c>
      <c r="B34" s="100" t="s">
        <v>246</v>
      </c>
      <c r="C34" s="100" t="s">
        <v>49</v>
      </c>
      <c r="D34" s="100">
        <f>VLOOKUP(A34,'SICRO MO ND 0422'!A:G,6,FALSE)</f>
        <v>7968.4822999999997</v>
      </c>
      <c r="E34" s="89"/>
      <c r="F34" s="89"/>
      <c r="G34" s="89"/>
    </row>
    <row r="35" spans="1:7">
      <c r="A35" s="100" t="s">
        <v>247</v>
      </c>
      <c r="B35" s="100" t="s">
        <v>248</v>
      </c>
      <c r="C35" s="100" t="s">
        <v>49</v>
      </c>
      <c r="D35" s="100">
        <f>VLOOKUP(A35,'SICRO MO ND 0422'!A:G,6,FALSE)</f>
        <v>10785.454299999999</v>
      </c>
      <c r="E35" s="89"/>
      <c r="F35" s="89"/>
      <c r="G35" s="89"/>
    </row>
    <row r="36" spans="1:7">
      <c r="A36" s="100" t="s">
        <v>191</v>
      </c>
      <c r="B36" s="100" t="s">
        <v>27</v>
      </c>
      <c r="C36" s="100" t="s">
        <v>49</v>
      </c>
      <c r="D36" s="100">
        <f>VLOOKUP(A36,'SICRO MO ND 0422'!A:G,6,FALSE)</f>
        <v>3222.1806000000001</v>
      </c>
      <c r="E36" s="89"/>
      <c r="F36" s="89"/>
      <c r="G36" s="89"/>
    </row>
    <row r="37" spans="1:7">
      <c r="A37" s="100" t="s">
        <v>251</v>
      </c>
      <c r="B37" s="100" t="s">
        <v>252</v>
      </c>
      <c r="C37" s="100" t="s">
        <v>49</v>
      </c>
      <c r="D37" s="100">
        <f>VLOOKUP(A37,'SICRO MO ND 0422'!A:G,6,FALSE)</f>
        <v>9637.1128000000008</v>
      </c>
      <c r="E37" s="89"/>
      <c r="F37" s="89"/>
      <c r="G37" s="89"/>
    </row>
    <row r="38" spans="1:7">
      <c r="A38" s="100" t="s">
        <v>498</v>
      </c>
      <c r="B38" s="100" t="s">
        <v>499</v>
      </c>
      <c r="C38" s="100" t="s">
        <v>49</v>
      </c>
      <c r="D38" s="100">
        <f>VLOOKUP(A38,'SICRO MO ND 0422'!A:G,6,FALSE)</f>
        <v>5241.0442000000003</v>
      </c>
      <c r="E38" s="89"/>
      <c r="F38" s="89"/>
      <c r="G38" s="89"/>
    </row>
    <row r="39" spans="1:7">
      <c r="A39" s="100" t="s">
        <v>259</v>
      </c>
      <c r="B39" s="100" t="s">
        <v>260</v>
      </c>
      <c r="C39" s="100" t="s">
        <v>49</v>
      </c>
      <c r="D39" s="100">
        <f>VLOOKUP(A39,'SICRO MO ND 0422'!A:G,6,FALSE)</f>
        <v>4442.4633999999996</v>
      </c>
      <c r="E39" s="89"/>
      <c r="F39" s="89"/>
      <c r="G39" s="89"/>
    </row>
    <row r="40" spans="1:7">
      <c r="A40" s="100" t="s">
        <v>500</v>
      </c>
      <c r="B40" s="100" t="s">
        <v>501</v>
      </c>
      <c r="C40" s="100" t="s">
        <v>49</v>
      </c>
      <c r="D40" s="100">
        <f>VLOOKUP(A40,'SICRO MO ND 0422'!A:G,6,FALSE)</f>
        <v>3425.0612999999998</v>
      </c>
      <c r="E40" s="89"/>
      <c r="F40" s="89"/>
      <c r="G40" s="89"/>
    </row>
    <row r="41" spans="1:7" s="89" customFormat="1">
      <c r="A41" s="100" t="s">
        <v>104</v>
      </c>
      <c r="B41" s="100" t="s">
        <v>45</v>
      </c>
      <c r="C41" s="100" t="s">
        <v>49</v>
      </c>
      <c r="D41" s="100">
        <f>VLOOKUP(A41,'SICRO MO ND 0422'!A:G,6,FALSE)</f>
        <v>16801.5893</v>
      </c>
    </row>
    <row r="42" spans="1:7" s="89" customFormat="1">
      <c r="A42" s="100" t="s">
        <v>502</v>
      </c>
      <c r="B42" s="100" t="s">
        <v>503</v>
      </c>
      <c r="C42" s="100" t="s">
        <v>49</v>
      </c>
      <c r="D42" s="100">
        <f>VLOOKUP(A42,'SICRO MO ND 0422'!A:G,6,FALSE)</f>
        <v>4055.4537999999998</v>
      </c>
    </row>
    <row r="43" spans="1:7" s="89" customFormat="1">
      <c r="A43" s="100" t="s">
        <v>265</v>
      </c>
      <c r="B43" s="100" t="s">
        <v>266</v>
      </c>
      <c r="C43" s="100" t="s">
        <v>49</v>
      </c>
      <c r="D43" s="100">
        <f>VLOOKUP(A43,'SICRO MO ND 0422'!A:G,6,FALSE)</f>
        <v>4139.2462999999998</v>
      </c>
    </row>
    <row r="44" spans="1:7" s="89" customFormat="1">
      <c r="A44" s="100" t="s">
        <v>267</v>
      </c>
      <c r="B44" s="100" t="s">
        <v>504</v>
      </c>
      <c r="C44" s="100" t="s">
        <v>49</v>
      </c>
      <c r="D44" s="100">
        <f>VLOOKUP(A44,'SICRO MO ND 0422'!A:G,6,FALSE)</f>
        <v>4137.2583000000004</v>
      </c>
    </row>
    <row r="45" spans="1:7" s="89" customFormat="1">
      <c r="A45" s="100" t="s">
        <v>111</v>
      </c>
      <c r="B45" s="100" t="s">
        <v>109</v>
      </c>
      <c r="C45" s="100" t="s">
        <v>49</v>
      </c>
      <c r="D45" s="100">
        <f>VLOOKUP(A45,'SICRO MO ND 0422'!A:G,6,FALSE)</f>
        <v>4789.4939000000004</v>
      </c>
    </row>
    <row r="46" spans="1:7" s="89" customFormat="1">
      <c r="A46" s="100" t="s">
        <v>103</v>
      </c>
      <c r="B46" s="100" t="s">
        <v>44</v>
      </c>
      <c r="C46" s="100" t="s">
        <v>49</v>
      </c>
      <c r="D46" s="100">
        <f>VLOOKUP(A46,'SICRO MO ND 0422'!A:G,6,FALSE)</f>
        <v>19324.282800000001</v>
      </c>
    </row>
    <row r="47" spans="1:7" s="89" customFormat="1">
      <c r="A47" s="100" t="s">
        <v>275</v>
      </c>
      <c r="B47" s="100" t="s">
        <v>276</v>
      </c>
      <c r="C47" s="100" t="s">
        <v>49</v>
      </c>
      <c r="D47" s="100">
        <f>VLOOKUP(A47,'SICRO MO ND 0422'!A:G,6,FALSE)</f>
        <v>5618.8903</v>
      </c>
    </row>
    <row r="48" spans="1:7" s="89" customFormat="1">
      <c r="A48" s="100" t="s">
        <v>279</v>
      </c>
      <c r="B48" s="100" t="s">
        <v>505</v>
      </c>
      <c r="C48" s="100" t="s">
        <v>49</v>
      </c>
      <c r="D48" s="100">
        <f>VLOOKUP(A48,'SICRO MO ND 0422'!A:G,6,FALSE)</f>
        <v>6207.4889999999996</v>
      </c>
    </row>
    <row r="49" spans="1:4" s="89" customFormat="1">
      <c r="A49" s="100" t="s">
        <v>281</v>
      </c>
      <c r="B49" s="100" t="s">
        <v>282</v>
      </c>
      <c r="C49" s="100" t="s">
        <v>49</v>
      </c>
      <c r="D49" s="100">
        <f>VLOOKUP(A49,'SICRO MO ND 0422'!A:G,6,FALSE)</f>
        <v>6885.8441999999995</v>
      </c>
    </row>
    <row r="50" spans="1:4" s="89" customFormat="1">
      <c r="A50" s="100" t="s">
        <v>113</v>
      </c>
      <c r="B50" s="100" t="s">
        <v>46</v>
      </c>
      <c r="C50" s="100" t="s">
        <v>49</v>
      </c>
      <c r="D50" s="100">
        <f>VLOOKUP(A50,'SICRO MO ND 0422'!A:G,6,FALSE)</f>
        <v>4278.9620000000004</v>
      </c>
    </row>
    <row r="51" spans="1:4" s="89" customFormat="1">
      <c r="A51" s="100" t="s">
        <v>102</v>
      </c>
      <c r="B51" s="100" t="s">
        <v>43</v>
      </c>
      <c r="C51" s="100" t="s">
        <v>49</v>
      </c>
      <c r="D51" s="100">
        <f>VLOOKUP(A51,'SICRO MO ND 0422'!A:G,6,FALSE)</f>
        <v>5277.6939000000002</v>
      </c>
    </row>
    <row r="52" spans="1:4" s="89" customFormat="1">
      <c r="A52" s="100" t="s">
        <v>189</v>
      </c>
      <c r="B52" s="100" t="s">
        <v>14</v>
      </c>
      <c r="C52" s="100" t="s">
        <v>49</v>
      </c>
      <c r="D52" s="100">
        <f>VLOOKUP(A52,'SICRO MO ND 0422'!A:G,6,FALSE)</f>
        <v>5289.9621999999999</v>
      </c>
    </row>
    <row r="53" spans="1:4" s="89" customFormat="1">
      <c r="A53" s="100" t="s">
        <v>287</v>
      </c>
      <c r="B53" s="100" t="s">
        <v>288</v>
      </c>
      <c r="C53" s="100" t="s">
        <v>49</v>
      </c>
      <c r="D53" s="100">
        <f>VLOOKUP(A53,'SICRO MO ND 0422'!A:G,6,FALSE)</f>
        <v>5747.0812999999998</v>
      </c>
    </row>
    <row r="54" spans="1:4" s="89" customFormat="1">
      <c r="A54" s="100" t="s">
        <v>289</v>
      </c>
      <c r="B54" s="100" t="s">
        <v>290</v>
      </c>
      <c r="C54" s="100" t="s">
        <v>49</v>
      </c>
      <c r="D54" s="100">
        <f>VLOOKUP(A54,'SICRO MO ND 0422'!A:G,6,FALSE)</f>
        <v>7185.3571000000002</v>
      </c>
    </row>
    <row r="55" spans="1:4" s="89" customFormat="1">
      <c r="A55" s="100" t="s">
        <v>98</v>
      </c>
      <c r="B55" s="100" t="s">
        <v>34</v>
      </c>
      <c r="C55" s="100" t="s">
        <v>49</v>
      </c>
      <c r="D55" s="100">
        <f>VLOOKUP(A55,'SICRO MO ND 0422'!A:G,6,FALSE)</f>
        <v>6885.8441999999995</v>
      </c>
    </row>
    <row r="56" spans="1:4" s="89" customFormat="1">
      <c r="A56" s="100" t="s">
        <v>506</v>
      </c>
      <c r="B56" s="100" t="s">
        <v>507</v>
      </c>
      <c r="C56" s="100" t="s">
        <v>49</v>
      </c>
      <c r="D56" s="100">
        <f>VLOOKUP(A56,'SICRO MO ND 0422'!A:G,6,FALSE)</f>
        <v>6831.2069000000001</v>
      </c>
    </row>
    <row r="57" spans="1:4" s="89" customFormat="1">
      <c r="A57" s="100" t="s">
        <v>293</v>
      </c>
      <c r="B57" s="100" t="s">
        <v>294</v>
      </c>
      <c r="C57" s="100" t="s">
        <v>49</v>
      </c>
      <c r="D57" s="100">
        <f>VLOOKUP(A57,'SICRO MO ND 0422'!A:G,6,FALSE)</f>
        <v>22199.430199999999</v>
      </c>
    </row>
    <row r="58" spans="1:4" s="89" customFormat="1">
      <c r="A58" s="100" t="s">
        <v>99</v>
      </c>
      <c r="B58" s="100" t="s">
        <v>157</v>
      </c>
      <c r="C58" s="100" t="s">
        <v>49</v>
      </c>
      <c r="D58" s="100">
        <f>VLOOKUP(A58,'SICRO MO ND 0422'!A:G,6,FALSE)</f>
        <v>6885.8441999999995</v>
      </c>
    </row>
    <row r="59" spans="1:4" s="89" customFormat="1">
      <c r="A59" s="100" t="s">
        <v>297</v>
      </c>
      <c r="B59" s="100" t="s">
        <v>23</v>
      </c>
      <c r="C59" s="100" t="s">
        <v>49</v>
      </c>
      <c r="D59" s="100">
        <f>VLOOKUP(A59,'SICRO MO ND 0422'!A:G,6,FALSE)</f>
        <v>3675.5744</v>
      </c>
    </row>
    <row r="60" spans="1:4" s="89" customFormat="1">
      <c r="A60" s="100" t="s">
        <v>298</v>
      </c>
      <c r="B60" s="100" t="s">
        <v>299</v>
      </c>
      <c r="C60" s="100" t="s">
        <v>49</v>
      </c>
      <c r="D60" s="100">
        <f>VLOOKUP(A60,'SICRO MO ND 0422'!A:G,6,FALSE)</f>
        <v>6494.0398999999998</v>
      </c>
    </row>
    <row r="61" spans="1:4" s="89" customFormat="1">
      <c r="A61" s="100" t="s">
        <v>508</v>
      </c>
      <c r="B61" s="100" t="s">
        <v>509</v>
      </c>
      <c r="C61" s="100" t="s">
        <v>49</v>
      </c>
      <c r="D61" s="100">
        <f>VLOOKUP(A61,'SICRO MO ND 0422'!A:G,6,FALSE)</f>
        <v>6486.2988999999998</v>
      </c>
    </row>
    <row r="62" spans="1:4" s="89" customFormat="1">
      <c r="A62" s="100" t="s">
        <v>300</v>
      </c>
      <c r="B62" s="100" t="s">
        <v>301</v>
      </c>
      <c r="C62" s="100" t="s">
        <v>49</v>
      </c>
      <c r="D62" s="100">
        <f>VLOOKUP(A62,'SICRO MO ND 0422'!A:G,6,FALSE)</f>
        <v>6885.8441999999995</v>
      </c>
    </row>
    <row r="63" spans="1:4" s="89" customFormat="1">
      <c r="A63" s="100" t="s">
        <v>302</v>
      </c>
      <c r="B63" s="100" t="s">
        <v>17</v>
      </c>
      <c r="C63" s="100" t="s">
        <v>49</v>
      </c>
      <c r="D63" s="100">
        <f>VLOOKUP(A63,'SICRO MO ND 0422'!A:G,6,FALSE)</f>
        <v>3598.6376</v>
      </c>
    </row>
    <row r="64" spans="1:4" s="89" customFormat="1">
      <c r="A64" s="100" t="s">
        <v>303</v>
      </c>
      <c r="B64" s="100" t="s">
        <v>304</v>
      </c>
      <c r="C64" s="100" t="s">
        <v>49</v>
      </c>
      <c r="D64" s="100">
        <f>VLOOKUP(A64,'SICRO MO ND 0422'!A:G,6,FALSE)</f>
        <v>20785.170300000002</v>
      </c>
    </row>
    <row r="65" spans="1:7" s="89" customFormat="1">
      <c r="A65" s="100" t="s">
        <v>305</v>
      </c>
      <c r="B65" s="100" t="s">
        <v>306</v>
      </c>
      <c r="C65" s="100" t="s">
        <v>49</v>
      </c>
      <c r="D65" s="100">
        <f>VLOOKUP(A65,'SICRO MO ND 0422'!A:G,6,FALSE)</f>
        <v>13480.9308</v>
      </c>
    </row>
    <row r="66" spans="1:7" s="89" customFormat="1">
      <c r="A66" s="100" t="s">
        <v>307</v>
      </c>
      <c r="B66" s="100" t="s">
        <v>308</v>
      </c>
      <c r="C66" s="100" t="s">
        <v>49</v>
      </c>
      <c r="D66" s="100">
        <f>VLOOKUP(A66,'SICRO MO ND 0422'!A:G,6,FALSE)</f>
        <v>4508.4053000000004</v>
      </c>
    </row>
    <row r="67" spans="1:7" s="89" customFormat="1">
      <c r="A67" s="100" t="s">
        <v>309</v>
      </c>
      <c r="B67" s="100" t="s">
        <v>310</v>
      </c>
      <c r="C67" s="100" t="s">
        <v>49</v>
      </c>
      <c r="D67" s="100">
        <f>VLOOKUP(A67,'SICRO MO ND 0422'!A:G,6,FALSE)</f>
        <v>5571.0779000000002</v>
      </c>
    </row>
    <row r="68" spans="1:7" s="89" customFormat="1">
      <c r="A68" s="100" t="s">
        <v>510</v>
      </c>
      <c r="B68" s="100" t="s">
        <v>511</v>
      </c>
      <c r="C68" s="100" t="s">
        <v>49</v>
      </c>
      <c r="D68" s="100">
        <f>VLOOKUP(A68,'SICRO MO ND 0422'!A:G,6,FALSE)</f>
        <v>4442.4633999999996</v>
      </c>
    </row>
    <row r="69" spans="1:7" s="89" customFormat="1">
      <c r="A69" s="100" t="s">
        <v>311</v>
      </c>
      <c r="B69" s="100" t="s">
        <v>312</v>
      </c>
      <c r="C69" s="100" t="s">
        <v>49</v>
      </c>
      <c r="D69" s="100">
        <f>VLOOKUP(A69,'SICRO MO ND 0422'!A:G,6,FALSE)</f>
        <v>7270.1849000000002</v>
      </c>
    </row>
    <row r="70" spans="1:7" s="89" customFormat="1">
      <c r="A70" s="100" t="s">
        <v>193</v>
      </c>
      <c r="B70" s="100" t="s">
        <v>313</v>
      </c>
      <c r="C70" s="100" t="s">
        <v>49</v>
      </c>
      <c r="D70" s="100">
        <f>VLOOKUP(A70,'SICRO MO ND 0422'!A:G,6,FALSE)</f>
        <v>6885.8441999999995</v>
      </c>
    </row>
    <row r="71" spans="1:7" s="89" customFormat="1">
      <c r="A71" s="100" t="s">
        <v>314</v>
      </c>
      <c r="B71" s="100" t="s">
        <v>315</v>
      </c>
      <c r="C71" s="100" t="s">
        <v>49</v>
      </c>
      <c r="D71" s="100">
        <f>VLOOKUP(A71,'SICRO MO ND 0422'!A:G,6,FALSE)</f>
        <v>9637.1128000000008</v>
      </c>
    </row>
    <row r="72" spans="1:7" s="89" customFormat="1">
      <c r="A72" s="100" t="s">
        <v>346</v>
      </c>
      <c r="B72" s="100" t="s">
        <v>347</v>
      </c>
      <c r="C72" s="100" t="s">
        <v>49</v>
      </c>
      <c r="D72" s="100">
        <f>VLOOKUP(A72,'SICRO MO ND 0422'!A:G,6,FALSE)</f>
        <v>19050.0566</v>
      </c>
    </row>
    <row r="73" spans="1:7" s="89" customFormat="1">
      <c r="A73" s="100" t="s">
        <v>118</v>
      </c>
      <c r="B73" s="100" t="s">
        <v>348</v>
      </c>
      <c r="C73" s="100" t="s">
        <v>49</v>
      </c>
      <c r="D73" s="100">
        <f>VLOOKUP(A73,'SICRO MO ND 0422'!A:G,6,FALSE)</f>
        <v>6494.0398999999998</v>
      </c>
    </row>
    <row r="74" spans="1:7" s="89" customFormat="1">
      <c r="A74" s="100" t="s">
        <v>349</v>
      </c>
      <c r="B74" s="100" t="s">
        <v>350</v>
      </c>
      <c r="C74" s="100" t="s">
        <v>49</v>
      </c>
      <c r="D74" s="100">
        <f>VLOOKUP(A74,'SICRO MO ND 0422'!A:G,6,FALSE)</f>
        <v>4147.4620000000004</v>
      </c>
    </row>
    <row r="75" spans="1:7">
      <c r="A75" s="100" t="s">
        <v>100</v>
      </c>
      <c r="B75" s="100" t="s">
        <v>39</v>
      </c>
      <c r="C75" s="100" t="s">
        <v>49</v>
      </c>
      <c r="D75" s="100">
        <f>VLOOKUP(A75,'SICRO MO ND 0422'!A:G,6,FALSE)</f>
        <v>5176.4760999999999</v>
      </c>
      <c r="E75" s="89"/>
      <c r="F75" s="89"/>
      <c r="G75" s="89"/>
    </row>
    <row r="76" spans="1:7">
      <c r="A76" s="100" t="s">
        <v>101</v>
      </c>
      <c r="B76" s="100" t="s">
        <v>164</v>
      </c>
      <c r="C76" s="100" t="s">
        <v>49</v>
      </c>
      <c r="D76" s="100">
        <f>VLOOKUP(A76,'SICRO MO ND 0422'!A:G,6,FALSE)</f>
        <v>4059.4837000000002</v>
      </c>
      <c r="E76" s="89"/>
      <c r="F76" s="89"/>
      <c r="G76" s="89"/>
    </row>
    <row r="77" spans="1:7">
      <c r="A77" s="100" t="s">
        <v>351</v>
      </c>
      <c r="B77" s="100" t="s">
        <v>352</v>
      </c>
      <c r="C77" s="100" t="s">
        <v>49</v>
      </c>
      <c r="D77" s="100">
        <f>VLOOKUP(A77,'SICRO MO ND 0422'!A:G,6,FALSE)</f>
        <v>19014.311900000001</v>
      </c>
      <c r="E77" s="89"/>
      <c r="F77" s="89"/>
      <c r="G77" s="89"/>
    </row>
    <row r="78" spans="1:7">
      <c r="A78" s="100" t="s">
        <v>127</v>
      </c>
      <c r="B78" s="100" t="s">
        <v>353</v>
      </c>
      <c r="C78" s="100" t="s">
        <v>49</v>
      </c>
      <c r="D78" s="100">
        <f>VLOOKUP(A78,'SICRO MO ND 0422'!A:G,6,FALSE)</f>
        <v>4570.6080000000002</v>
      </c>
      <c r="E78" s="89"/>
      <c r="F78" s="89"/>
      <c r="G78" s="89"/>
    </row>
    <row r="79" spans="1:7">
      <c r="A79" s="100" t="s">
        <v>128</v>
      </c>
      <c r="B79" s="100" t="s">
        <v>354</v>
      </c>
      <c r="C79" s="100" t="s">
        <v>49</v>
      </c>
      <c r="D79" s="100">
        <f>VLOOKUP(A79,'SICRO MO ND 0422'!A:G,6,FALSE)</f>
        <v>4757.8163999999997</v>
      </c>
      <c r="E79" s="89"/>
      <c r="F79" s="89"/>
      <c r="G79" s="89"/>
    </row>
    <row r="80" spans="1:7">
      <c r="A80" s="100" t="s">
        <v>126</v>
      </c>
      <c r="B80" s="100" t="s">
        <v>355</v>
      </c>
      <c r="C80" s="100" t="s">
        <v>49</v>
      </c>
      <c r="D80" s="100">
        <f>VLOOKUP(A80,'SICRO MO ND 0422'!A:G,6,FALSE)</f>
        <v>3322.4376000000002</v>
      </c>
      <c r="E80" s="89"/>
      <c r="F80" s="89"/>
      <c r="G80" s="89"/>
    </row>
    <row r="81" spans="1:8">
      <c r="A81" s="100" t="s">
        <v>356</v>
      </c>
      <c r="B81" s="100" t="s">
        <v>357</v>
      </c>
      <c r="C81" s="100" t="s">
        <v>49</v>
      </c>
      <c r="D81" s="100">
        <f>VLOOKUP(A81,'SICRO MO ND 0422'!A:G,6,FALSE)</f>
        <v>28840.408100000001</v>
      </c>
      <c r="E81" s="89"/>
      <c r="F81" s="89"/>
      <c r="G81" s="89"/>
    </row>
    <row r="82" spans="1:8">
      <c r="A82" s="100" t="s">
        <v>358</v>
      </c>
      <c r="B82" s="100" t="s">
        <v>359</v>
      </c>
      <c r="C82" s="100" t="s">
        <v>49</v>
      </c>
      <c r="D82" s="100">
        <f>VLOOKUP(A82,'SICRO MO ND 0422'!A:G,6,FALSE)</f>
        <v>4525.9102999999996</v>
      </c>
      <c r="E82" s="89"/>
      <c r="F82" s="89"/>
      <c r="G82" s="89"/>
    </row>
    <row r="83" spans="1:8" s="89" customFormat="1">
      <c r="A83" s="121"/>
      <c r="C83" s="121"/>
      <c r="D83" s="121"/>
    </row>
    <row r="84" spans="1:8" s="89" customFormat="1">
      <c r="A84" s="121"/>
      <c r="C84" s="121"/>
      <c r="D84" s="121"/>
    </row>
    <row r="85" spans="1:8" ht="13.5" customHeight="1">
      <c r="D85" s="121"/>
      <c r="E85" s="89"/>
      <c r="F85" s="89"/>
      <c r="G85" s="89"/>
      <c r="H85" s="89"/>
    </row>
    <row r="86" spans="1:8" ht="15.75" customHeight="1">
      <c r="B86" s="89" t="s">
        <v>412</v>
      </c>
      <c r="D86" s="122" t="s">
        <v>414</v>
      </c>
      <c r="E86" s="122" t="s">
        <v>415</v>
      </c>
      <c r="F86" s="89"/>
      <c r="G86" s="89"/>
      <c r="H86" s="89"/>
    </row>
    <row r="87" spans="1:8">
      <c r="A87" s="121" t="s">
        <v>96</v>
      </c>
      <c r="B87" s="89" t="s">
        <v>413</v>
      </c>
      <c r="C87" s="121" t="s">
        <v>201</v>
      </c>
      <c r="D87" s="100">
        <f>VLOOKUP(A87,'SICRO EQUIP ND 0422'!A:K,10,FALSE)</f>
        <v>40.293799999999997</v>
      </c>
      <c r="E87" s="100">
        <f>VLOOKUP(A87,'SICRO EQUIP ND 0422'!A:K,11,FALSE)</f>
        <v>5.6689999999999996</v>
      </c>
      <c r="F87" s="89"/>
      <c r="G87" s="89"/>
      <c r="H87" s="89"/>
    </row>
    <row r="88" spans="1:8">
      <c r="A88" s="121" t="s">
        <v>129</v>
      </c>
      <c r="B88" s="89" t="s">
        <v>416</v>
      </c>
      <c r="C88" s="121" t="s">
        <v>201</v>
      </c>
      <c r="D88" s="100">
        <f>VLOOKUP(A88,'SICRO EQUIP ND 0422'!A:K,10,FALSE)</f>
        <v>300.66199999999998</v>
      </c>
      <c r="E88" s="100">
        <f>VLOOKUP(A88,'SICRO EQUIP ND 0422'!A:K,11,FALSE)</f>
        <v>101.43640000000001</v>
      </c>
      <c r="F88" s="89"/>
      <c r="G88" s="89"/>
      <c r="H88" s="89"/>
    </row>
    <row r="89" spans="1:8">
      <c r="A89" s="121" t="s">
        <v>130</v>
      </c>
      <c r="B89" s="89" t="s">
        <v>417</v>
      </c>
      <c r="C89" s="121" t="s">
        <v>201</v>
      </c>
      <c r="D89" s="100">
        <f>VLOOKUP(A89,'SICRO EQUIP ND 0422'!A:K,10,FALSE)</f>
        <v>258.36939999999998</v>
      </c>
      <c r="E89" s="100">
        <f>VLOOKUP(A89,'SICRO EQUIP ND 0422'!A:K,11,FALSE)</f>
        <v>67.898499999999999</v>
      </c>
      <c r="F89" s="89"/>
      <c r="G89" s="89"/>
      <c r="H89" s="89"/>
    </row>
    <row r="90" spans="1:8">
      <c r="A90" s="121" t="s">
        <v>131</v>
      </c>
      <c r="B90" s="89" t="s">
        <v>418</v>
      </c>
      <c r="C90" s="121" t="s">
        <v>201</v>
      </c>
      <c r="D90" s="100">
        <f>VLOOKUP(A90,'SICRO EQUIP ND 0422'!A:K,10,FALSE)</f>
        <v>228.2013</v>
      </c>
      <c r="E90" s="100">
        <f>VLOOKUP(A90,'SICRO EQUIP ND 0422'!A:K,11,FALSE)</f>
        <v>88.334400000000002</v>
      </c>
      <c r="F90" s="89"/>
      <c r="G90" s="89"/>
      <c r="H90" s="89"/>
    </row>
    <row r="91" spans="1:8">
      <c r="A91" s="121" t="s">
        <v>105</v>
      </c>
      <c r="B91" s="89" t="s">
        <v>419</v>
      </c>
      <c r="C91" s="121" t="s">
        <v>201</v>
      </c>
      <c r="D91" s="100">
        <f>VLOOKUP(A91,'SICRO EQUIP ND 0422'!A:K,10,FALSE)</f>
        <v>72.778999999999996</v>
      </c>
      <c r="E91" s="100">
        <f>VLOOKUP(A91,'SICRO EQUIP ND 0422'!A:K,11,FALSE)</f>
        <v>36.478700000000003</v>
      </c>
      <c r="F91" s="89"/>
      <c r="G91" s="89"/>
      <c r="H91" s="89"/>
    </row>
    <row r="92" spans="1:8">
      <c r="A92" s="121" t="s">
        <v>486</v>
      </c>
      <c r="B92" s="89" t="s">
        <v>487</v>
      </c>
      <c r="C92" s="121" t="s">
        <v>201</v>
      </c>
      <c r="D92" s="100">
        <f>VLOOKUP(A92,'SICRO EQUIP ND 0422'!A:K,10,FALSE)</f>
        <v>262.01740000000001</v>
      </c>
      <c r="E92" s="100">
        <f>VLOOKUP(A92,'SICRO EQUIP ND 0422'!A:K,11,FALSE)</f>
        <v>135.7636</v>
      </c>
      <c r="F92" s="89"/>
      <c r="G92" s="89"/>
      <c r="H92" s="89"/>
    </row>
    <row r="93" spans="1:8">
      <c r="D93" s="94"/>
      <c r="E93" s="94"/>
      <c r="F93" s="89"/>
      <c r="G93" s="89"/>
      <c r="H93" s="89"/>
    </row>
    <row r="94" spans="1:8">
      <c r="D94" s="94"/>
      <c r="E94" s="94"/>
      <c r="F94" s="89"/>
      <c r="G94" s="89"/>
      <c r="H94" s="89"/>
    </row>
    <row r="95" spans="1:8">
      <c r="D95" s="94"/>
      <c r="E95" s="94"/>
      <c r="F95" s="89"/>
      <c r="G95" s="89"/>
      <c r="H95" s="89"/>
    </row>
    <row r="96" spans="1:8">
      <c r="D96" s="94"/>
      <c r="E96" s="94"/>
      <c r="F96" s="89"/>
      <c r="G96" s="89"/>
      <c r="H96" s="89"/>
    </row>
    <row r="97" spans="4:8">
      <c r="D97" s="94"/>
      <c r="E97" s="94"/>
      <c r="F97" s="89"/>
      <c r="G97" s="89"/>
      <c r="H97" s="89"/>
    </row>
    <row r="98" spans="4:8">
      <c r="D98" s="94"/>
      <c r="E98" s="94"/>
      <c r="F98" s="89"/>
      <c r="G98" s="89"/>
      <c r="H98" s="89"/>
    </row>
    <row r="99" spans="4:8">
      <c r="D99" s="94"/>
      <c r="E99" s="94"/>
      <c r="F99" s="89"/>
      <c r="G99" s="89"/>
      <c r="H99" s="89"/>
    </row>
    <row r="100" spans="4:8">
      <c r="D100" s="94"/>
      <c r="E100" s="94"/>
      <c r="F100" s="89"/>
      <c r="G100" s="89"/>
      <c r="H100" s="89"/>
    </row>
    <row r="101" spans="4:8">
      <c r="D101" s="94"/>
      <c r="E101" s="94"/>
      <c r="F101" s="89"/>
      <c r="G101" s="89"/>
      <c r="H101" s="89"/>
    </row>
    <row r="102" spans="4:8">
      <c r="D102" s="94"/>
      <c r="E102" s="94"/>
      <c r="F102" s="89"/>
      <c r="G102" s="89"/>
      <c r="H102" s="89"/>
    </row>
    <row r="103" spans="4:8">
      <c r="D103" s="94"/>
      <c r="E103" s="94"/>
      <c r="F103" s="89"/>
      <c r="G103" s="89"/>
      <c r="H103" s="89"/>
    </row>
    <row r="104" spans="4:8">
      <c r="D104" s="94"/>
      <c r="E104" s="94"/>
      <c r="F104" s="89"/>
      <c r="G104" s="89"/>
      <c r="H104" s="89"/>
    </row>
    <row r="105" spans="4:8">
      <c r="D105" s="94"/>
      <c r="E105" s="94"/>
      <c r="F105" s="89"/>
      <c r="G105" s="89"/>
      <c r="H105" s="89"/>
    </row>
    <row r="106" spans="4:8">
      <c r="D106" s="94"/>
      <c r="E106" s="94"/>
      <c r="F106" s="89"/>
      <c r="G106" s="89"/>
      <c r="H106" s="89"/>
    </row>
    <row r="107" spans="4:8">
      <c r="D107" s="94"/>
      <c r="E107" s="94"/>
      <c r="F107" s="89"/>
      <c r="G107" s="89"/>
      <c r="H107" s="89"/>
    </row>
    <row r="108" spans="4:8">
      <c r="D108" s="94"/>
      <c r="E108" s="94"/>
      <c r="F108" s="89"/>
      <c r="G108" s="89"/>
      <c r="H108" s="89"/>
    </row>
    <row r="109" spans="4:8">
      <c r="D109" s="94"/>
      <c r="E109" s="94"/>
      <c r="F109" s="89"/>
      <c r="G109" s="89"/>
      <c r="H109" s="89"/>
    </row>
    <row r="110" spans="4:8">
      <c r="D110" s="94"/>
      <c r="E110" s="94"/>
      <c r="F110" s="89"/>
      <c r="G110" s="89"/>
      <c r="H110" s="89"/>
    </row>
    <row r="111" spans="4:8">
      <c r="D111" s="121"/>
      <c r="E111" s="89"/>
      <c r="F111" s="89"/>
      <c r="G111" s="89"/>
      <c r="H111" s="89"/>
    </row>
    <row r="112" spans="4:8">
      <c r="D112" s="121"/>
      <c r="E112" s="89"/>
      <c r="F112" s="89"/>
      <c r="G112" s="89"/>
      <c r="H112" s="89"/>
    </row>
    <row r="113" spans="4:8">
      <c r="D113" s="121"/>
      <c r="E113" s="89"/>
      <c r="F113" s="89"/>
      <c r="G113" s="89"/>
      <c r="H113" s="89"/>
    </row>
    <row r="114" spans="4:8">
      <c r="D114" s="121"/>
      <c r="E114" s="89"/>
      <c r="F114" s="89"/>
      <c r="G114" s="89"/>
      <c r="H114" s="89"/>
    </row>
    <row r="115" spans="4:8">
      <c r="D115" s="121"/>
      <c r="E115" s="89"/>
      <c r="F115" s="89"/>
      <c r="G115" s="89"/>
      <c r="H115" s="89"/>
    </row>
    <row r="116" spans="4:8">
      <c r="D116" s="121"/>
      <c r="E116" s="89"/>
      <c r="F116" s="89"/>
      <c r="G116" s="89"/>
      <c r="H116" s="89"/>
    </row>
    <row r="117" spans="4:8">
      <c r="D117" s="121"/>
      <c r="E117" s="89"/>
      <c r="F117" s="89"/>
      <c r="G117" s="89"/>
      <c r="H117" s="89"/>
    </row>
    <row r="118" spans="4:8">
      <c r="D118" s="121"/>
      <c r="E118" s="89"/>
      <c r="F118" s="89"/>
      <c r="G118" s="89"/>
      <c r="H118" s="89"/>
    </row>
    <row r="119" spans="4:8">
      <c r="D119" s="121"/>
      <c r="E119" s="89"/>
      <c r="F119" s="89"/>
      <c r="G119" s="89"/>
      <c r="H119" s="89"/>
    </row>
    <row r="120" spans="4:8">
      <c r="D120" s="121"/>
      <c r="E120" s="89"/>
      <c r="F120" s="89"/>
      <c r="G120" s="89"/>
      <c r="H120" s="89"/>
    </row>
  </sheetData>
  <customSheetViews>
    <customSheetView guid="{25B55E2A-A76D-4326-A8B7-54F1B0567885}">
      <selection activeCell="E40" sqref="E40"/>
      <pageMargins left="0.511811024" right="0.511811024" top="0.78740157499999996" bottom="0.78740157499999996" header="0.31496062000000002" footer="0.31496062000000002"/>
      <pageSetup paperSize="9" orientation="portrait" horizontalDpi="4294967293" r:id="rId1"/>
    </customSheetView>
  </customSheetViews>
  <pageMargins left="0.511811024" right="0.511811024" top="0.78740157499999996" bottom="0.78740157499999996" header="0.31496062000000002" footer="0.31496062000000002"/>
  <pageSetup paperSize="9" orientation="portrait" horizontalDpi="4294967293" r:id="rId2"/>
</worksheet>
</file>

<file path=xl/worksheets/sheet11.xml><?xml version="1.0" encoding="utf-8"?>
<worksheet xmlns="http://schemas.openxmlformats.org/spreadsheetml/2006/main" xmlns:r="http://schemas.openxmlformats.org/officeDocument/2006/relationships">
  <dimension ref="A1:K525"/>
  <sheetViews>
    <sheetView showGridLines="0" zoomScale="115" zoomScaleNormal="115" workbookViewId="0">
      <selection activeCell="J37" sqref="J37"/>
    </sheetView>
  </sheetViews>
  <sheetFormatPr defaultColWidth="9.109375" defaultRowHeight="14.4"/>
  <cols>
    <col min="1" max="1" width="8.5546875" style="89" customWidth="1"/>
    <col min="2" max="2" width="76.5546875" style="89" customWidth="1"/>
    <col min="3" max="9" width="11.5546875" style="89" hidden="1" customWidth="1"/>
    <col min="10" max="11" width="11.5546875" style="89" customWidth="1"/>
    <col min="12" max="16384" width="9.109375" style="89"/>
  </cols>
  <sheetData>
    <row r="1" spans="1:11" ht="16.2">
      <c r="A1" s="260" t="s">
        <v>524</v>
      </c>
      <c r="B1" s="512" t="s">
        <v>525</v>
      </c>
      <c r="C1" s="512"/>
      <c r="D1" s="512"/>
      <c r="E1" s="512"/>
      <c r="F1" s="512"/>
      <c r="G1" s="512"/>
      <c r="H1" s="512"/>
      <c r="I1" s="512"/>
      <c r="J1" s="512"/>
      <c r="K1" s="260" t="s">
        <v>526</v>
      </c>
    </row>
    <row r="2" spans="1:11" ht="12" customHeight="1">
      <c r="B2" s="513" t="s">
        <v>527</v>
      </c>
      <c r="C2" s="513"/>
      <c r="D2" s="513"/>
      <c r="E2" s="513"/>
      <c r="F2" s="513"/>
      <c r="G2" s="513"/>
      <c r="H2" s="513"/>
      <c r="I2" s="513"/>
      <c r="J2" s="513"/>
    </row>
    <row r="3" spans="1:11" ht="45" customHeight="1">
      <c r="A3" s="261" t="s">
        <v>91</v>
      </c>
      <c r="B3" s="261" t="s">
        <v>528</v>
      </c>
      <c r="C3" s="261" t="s">
        <v>529</v>
      </c>
      <c r="D3" s="261" t="s">
        <v>530</v>
      </c>
      <c r="E3" s="261" t="s">
        <v>531</v>
      </c>
      <c r="F3" s="261" t="s">
        <v>532</v>
      </c>
      <c r="G3" s="261" t="s">
        <v>533</v>
      </c>
      <c r="H3" s="261" t="s">
        <v>534</v>
      </c>
      <c r="I3" s="261" t="s">
        <v>535</v>
      </c>
      <c r="J3" s="261" t="s">
        <v>536</v>
      </c>
      <c r="K3" s="261" t="s">
        <v>537</v>
      </c>
    </row>
    <row r="4" spans="1:11" ht="9" customHeight="1">
      <c r="A4" s="262" t="s">
        <v>538</v>
      </c>
      <c r="B4" s="263" t="s">
        <v>539</v>
      </c>
      <c r="C4" s="264">
        <v>58461.3442</v>
      </c>
      <c r="D4" s="264">
        <v>7.7948000000000004</v>
      </c>
      <c r="E4" s="264">
        <v>1.8035000000000001</v>
      </c>
      <c r="F4" s="264">
        <v>0</v>
      </c>
      <c r="G4" s="264">
        <v>5.8460999999999999</v>
      </c>
      <c r="H4" s="264">
        <v>0</v>
      </c>
      <c r="I4" s="264">
        <v>0</v>
      </c>
      <c r="J4" s="299">
        <v>15.3879</v>
      </c>
      <c r="K4" s="299">
        <v>9.5632000000000001</v>
      </c>
    </row>
    <row r="5" spans="1:11" ht="9" customHeight="1">
      <c r="A5" s="262" t="s">
        <v>540</v>
      </c>
      <c r="B5" s="263" t="s">
        <v>541</v>
      </c>
      <c r="C5" s="264">
        <v>63248.226499999997</v>
      </c>
      <c r="D5" s="264">
        <v>8.4330999999999996</v>
      </c>
      <c r="E5" s="264">
        <v>1.9512</v>
      </c>
      <c r="F5" s="264">
        <v>0</v>
      </c>
      <c r="G5" s="264">
        <v>6.3247999999999998</v>
      </c>
      <c r="H5" s="264">
        <v>0</v>
      </c>
      <c r="I5" s="264">
        <v>0</v>
      </c>
      <c r="J5" s="299">
        <v>16.662199999999999</v>
      </c>
      <c r="K5" s="299">
        <v>10.3551</v>
      </c>
    </row>
    <row r="6" spans="1:11" ht="9" customHeight="1">
      <c r="A6" s="262" t="s">
        <v>542</v>
      </c>
      <c r="B6" s="263" t="s">
        <v>543</v>
      </c>
      <c r="C6" s="264">
        <v>69369.146800000002</v>
      </c>
      <c r="D6" s="264">
        <v>9.2492000000000001</v>
      </c>
      <c r="E6" s="264">
        <v>2.14</v>
      </c>
      <c r="F6" s="264">
        <v>0</v>
      </c>
      <c r="G6" s="264">
        <v>6.9368999999999996</v>
      </c>
      <c r="H6" s="264">
        <v>0</v>
      </c>
      <c r="I6" s="264">
        <v>0</v>
      </c>
      <c r="J6" s="299">
        <v>18.282900000000001</v>
      </c>
      <c r="K6" s="299">
        <v>11.362399999999999</v>
      </c>
    </row>
    <row r="7" spans="1:11" ht="9" customHeight="1">
      <c r="A7" s="262" t="s">
        <v>544</v>
      </c>
      <c r="B7" s="263" t="s">
        <v>545</v>
      </c>
      <c r="C7" s="264">
        <v>69730.863400000002</v>
      </c>
      <c r="D7" s="264">
        <v>9.2973999999999997</v>
      </c>
      <c r="E7" s="264">
        <v>2.1511999999999998</v>
      </c>
      <c r="F7" s="264">
        <v>0</v>
      </c>
      <c r="G7" s="264">
        <v>6.9730999999999996</v>
      </c>
      <c r="H7" s="264">
        <v>0</v>
      </c>
      <c r="I7" s="264">
        <v>0</v>
      </c>
      <c r="J7" s="299">
        <v>18.380600000000001</v>
      </c>
      <c r="K7" s="299">
        <v>11.4231</v>
      </c>
    </row>
    <row r="8" spans="1:11" ht="9" customHeight="1">
      <c r="A8" s="262" t="s">
        <v>546</v>
      </c>
      <c r="B8" s="263" t="s">
        <v>547</v>
      </c>
      <c r="C8" s="264">
        <v>72357.177299999996</v>
      </c>
      <c r="D8" s="264">
        <v>9.6476000000000006</v>
      </c>
      <c r="E8" s="264">
        <v>2.2322000000000002</v>
      </c>
      <c r="F8" s="264">
        <v>0</v>
      </c>
      <c r="G8" s="264">
        <v>7.2356999999999996</v>
      </c>
      <c r="H8" s="264">
        <v>0</v>
      </c>
      <c r="I8" s="264">
        <v>0</v>
      </c>
      <c r="J8" s="299">
        <v>19.076899999999998</v>
      </c>
      <c r="K8" s="299">
        <v>11.8558</v>
      </c>
    </row>
    <row r="9" spans="1:11" ht="9" customHeight="1">
      <c r="A9" s="262" t="s">
        <v>548</v>
      </c>
      <c r="B9" s="263" t="s">
        <v>549</v>
      </c>
      <c r="C9" s="264">
        <v>2128.3051</v>
      </c>
      <c r="D9" s="264">
        <v>0.36180000000000001</v>
      </c>
      <c r="E9" s="264">
        <v>7.8799999999999995E-2</v>
      </c>
      <c r="F9" s="264">
        <v>0</v>
      </c>
      <c r="G9" s="264">
        <v>0.21279999999999999</v>
      </c>
      <c r="H9" s="264">
        <v>0</v>
      </c>
      <c r="I9" s="264">
        <v>0</v>
      </c>
      <c r="J9" s="299">
        <v>0.65569999999999995</v>
      </c>
      <c r="K9" s="299">
        <v>0.44209999999999999</v>
      </c>
    </row>
    <row r="10" spans="1:11" ht="9" customHeight="1">
      <c r="A10" s="262" t="s">
        <v>550</v>
      </c>
      <c r="B10" s="263" t="s">
        <v>551</v>
      </c>
      <c r="C10" s="264">
        <v>66792.805900000007</v>
      </c>
      <c r="D10" s="264">
        <v>5.3433999999999999</v>
      </c>
      <c r="E10" s="264">
        <v>1.2363</v>
      </c>
      <c r="F10" s="264">
        <v>0</v>
      </c>
      <c r="G10" s="264">
        <v>4.6755000000000004</v>
      </c>
      <c r="H10" s="264">
        <v>7.8135000000000003</v>
      </c>
      <c r="I10" s="264">
        <v>0</v>
      </c>
      <c r="J10" s="299">
        <v>22.137699999999999</v>
      </c>
      <c r="K10" s="299">
        <v>7.6547000000000001</v>
      </c>
    </row>
    <row r="11" spans="1:11" ht="9" customHeight="1">
      <c r="A11" s="262" t="s">
        <v>552</v>
      </c>
      <c r="B11" s="263" t="s">
        <v>553</v>
      </c>
      <c r="C11" s="264">
        <v>1929.9997000000001</v>
      </c>
      <c r="D11" s="264">
        <v>1.7370000000000001</v>
      </c>
      <c r="E11" s="264">
        <v>0.1191</v>
      </c>
      <c r="F11" s="264">
        <v>0</v>
      </c>
      <c r="G11" s="264">
        <v>0.96499999999999997</v>
      </c>
      <c r="H11" s="264">
        <v>0</v>
      </c>
      <c r="I11" s="264">
        <v>0</v>
      </c>
      <c r="J11" s="299">
        <v>2.9131999999999998</v>
      </c>
      <c r="K11" s="299">
        <v>1.9167000000000001</v>
      </c>
    </row>
    <row r="12" spans="1:11" ht="9" customHeight="1">
      <c r="A12" s="262" t="s">
        <v>554</v>
      </c>
      <c r="B12" s="263" t="s">
        <v>555</v>
      </c>
      <c r="C12" s="264">
        <v>625757.20169999998</v>
      </c>
      <c r="D12" s="264">
        <v>8.1478999999999999</v>
      </c>
      <c r="E12" s="264">
        <v>3.6307999999999998</v>
      </c>
      <c r="F12" s="264">
        <v>0</v>
      </c>
      <c r="G12" s="264">
        <v>18.106400000000001</v>
      </c>
      <c r="H12" s="264">
        <v>255.3689</v>
      </c>
      <c r="I12" s="264">
        <v>120.8903</v>
      </c>
      <c r="J12" s="299">
        <v>448.98610000000002</v>
      </c>
      <c r="K12" s="299">
        <v>134.5575</v>
      </c>
    </row>
    <row r="13" spans="1:11" ht="9" customHeight="1">
      <c r="A13" s="262" t="s">
        <v>556</v>
      </c>
      <c r="B13" s="263" t="s">
        <v>557</v>
      </c>
      <c r="C13" s="264">
        <v>6062.5591999999997</v>
      </c>
      <c r="D13" s="264">
        <v>0.90939999999999999</v>
      </c>
      <c r="E13" s="264">
        <v>0.12470000000000001</v>
      </c>
      <c r="F13" s="264">
        <v>0</v>
      </c>
      <c r="G13" s="264">
        <v>0.50519999999999998</v>
      </c>
      <c r="H13" s="264">
        <v>0</v>
      </c>
      <c r="I13" s="264">
        <v>0</v>
      </c>
      <c r="J13" s="299">
        <v>1.4651000000000001</v>
      </c>
      <c r="K13" s="299">
        <v>0.98419999999999996</v>
      </c>
    </row>
    <row r="14" spans="1:11" ht="9" customHeight="1">
      <c r="A14" s="262" t="s">
        <v>558</v>
      </c>
      <c r="B14" s="263" t="s">
        <v>559</v>
      </c>
      <c r="C14" s="264">
        <v>1791.8818000000001</v>
      </c>
      <c r="D14" s="264">
        <v>0.32250000000000001</v>
      </c>
      <c r="E14" s="264">
        <v>6.6299999999999998E-2</v>
      </c>
      <c r="F14" s="264">
        <v>0</v>
      </c>
      <c r="G14" s="264">
        <v>0.1792</v>
      </c>
      <c r="H14" s="264">
        <v>0</v>
      </c>
      <c r="I14" s="264">
        <v>0</v>
      </c>
      <c r="J14" s="299">
        <v>0.56989999999999996</v>
      </c>
      <c r="K14" s="299">
        <v>0.3901</v>
      </c>
    </row>
    <row r="15" spans="1:11" ht="9" customHeight="1">
      <c r="A15" s="262" t="s">
        <v>560</v>
      </c>
      <c r="B15" s="263" t="s">
        <v>561</v>
      </c>
      <c r="C15" s="264">
        <v>2103765.5950000002</v>
      </c>
      <c r="D15" s="264">
        <v>168.30119999999999</v>
      </c>
      <c r="E15" s="264">
        <v>38.9407</v>
      </c>
      <c r="F15" s="264">
        <v>0</v>
      </c>
      <c r="G15" s="264">
        <v>105.1883</v>
      </c>
      <c r="H15" s="264">
        <v>0</v>
      </c>
      <c r="I15" s="264">
        <v>25.0928</v>
      </c>
      <c r="J15" s="299">
        <v>318.3571</v>
      </c>
      <c r="K15" s="299">
        <v>219.87440000000001</v>
      </c>
    </row>
    <row r="16" spans="1:11" ht="9" customHeight="1">
      <c r="A16" s="262" t="s">
        <v>562</v>
      </c>
      <c r="B16" s="263" t="s">
        <v>563</v>
      </c>
      <c r="C16" s="264">
        <v>45121.7186</v>
      </c>
      <c r="D16" s="264">
        <v>3.6097000000000001</v>
      </c>
      <c r="E16" s="264">
        <v>0.83520000000000005</v>
      </c>
      <c r="F16" s="264">
        <v>0</v>
      </c>
      <c r="G16" s="264">
        <v>3.1585000000000001</v>
      </c>
      <c r="H16" s="264">
        <v>0</v>
      </c>
      <c r="I16" s="264">
        <v>20.3187</v>
      </c>
      <c r="J16" s="299">
        <v>28.523299999999999</v>
      </c>
      <c r="K16" s="299">
        <v>25.252099999999999</v>
      </c>
    </row>
    <row r="17" spans="1:11" ht="9" customHeight="1">
      <c r="A17" s="262" t="s">
        <v>564</v>
      </c>
      <c r="B17" s="263" t="s">
        <v>565</v>
      </c>
      <c r="C17" s="264">
        <v>9101915.7290000003</v>
      </c>
      <c r="D17" s="264">
        <v>530.94510000000002</v>
      </c>
      <c r="E17" s="264">
        <v>163.79660000000001</v>
      </c>
      <c r="F17" s="264">
        <v>66.368099999999998</v>
      </c>
      <c r="G17" s="264">
        <v>682.64369999999997</v>
      </c>
      <c r="H17" s="264">
        <v>90.572699999999998</v>
      </c>
      <c r="I17" s="264">
        <v>37.320999999999998</v>
      </c>
      <c r="J17" s="299">
        <v>1529.8843999999999</v>
      </c>
      <c r="K17" s="299">
        <v>768.56579999999997</v>
      </c>
    </row>
    <row r="18" spans="1:11" ht="9" customHeight="1">
      <c r="A18" s="262" t="s">
        <v>566</v>
      </c>
      <c r="B18" s="263" t="s">
        <v>567</v>
      </c>
      <c r="C18" s="264">
        <v>684428.93339999998</v>
      </c>
      <c r="D18" s="264">
        <v>47.91</v>
      </c>
      <c r="E18" s="264">
        <v>12.668799999999999</v>
      </c>
      <c r="F18" s="264">
        <v>0</v>
      </c>
      <c r="G18" s="264">
        <v>47.91</v>
      </c>
      <c r="H18" s="264">
        <v>41.7256</v>
      </c>
      <c r="I18" s="264">
        <v>26.31</v>
      </c>
      <c r="J18" s="299">
        <v>220.34819999999999</v>
      </c>
      <c r="K18" s="299">
        <v>107.7222</v>
      </c>
    </row>
    <row r="19" spans="1:11" ht="9" customHeight="1">
      <c r="A19" s="262" t="s">
        <v>568</v>
      </c>
      <c r="B19" s="263" t="s">
        <v>569</v>
      </c>
      <c r="C19" s="264">
        <v>277804.58880000003</v>
      </c>
      <c r="D19" s="264">
        <v>9.7232000000000003</v>
      </c>
      <c r="E19" s="264">
        <v>8.9987999999999992</v>
      </c>
      <c r="F19" s="264">
        <v>0</v>
      </c>
      <c r="G19" s="264">
        <v>13.8902</v>
      </c>
      <c r="H19" s="264">
        <v>0</v>
      </c>
      <c r="I19" s="264">
        <v>20.3187</v>
      </c>
      <c r="J19" s="299">
        <v>55.633099999999999</v>
      </c>
      <c r="K19" s="299">
        <v>40.732399999999998</v>
      </c>
    </row>
    <row r="20" spans="1:11" ht="9" customHeight="1">
      <c r="A20" s="262" t="s">
        <v>570</v>
      </c>
      <c r="B20" s="263" t="s">
        <v>571</v>
      </c>
      <c r="C20" s="264">
        <v>4983873.4689999996</v>
      </c>
      <c r="D20" s="264">
        <v>290.726</v>
      </c>
      <c r="E20" s="264">
        <v>89.688999999999993</v>
      </c>
      <c r="F20" s="264">
        <v>0</v>
      </c>
      <c r="G20" s="264">
        <v>415.32279999999997</v>
      </c>
      <c r="H20" s="264">
        <v>456.3741</v>
      </c>
      <c r="I20" s="264">
        <v>37.320999999999998</v>
      </c>
      <c r="J20" s="299">
        <v>1361.0868</v>
      </c>
      <c r="K20" s="299">
        <v>417.2783</v>
      </c>
    </row>
    <row r="21" spans="1:11" ht="9" customHeight="1">
      <c r="A21" s="262" t="s">
        <v>572</v>
      </c>
      <c r="B21" s="263" t="s">
        <v>573</v>
      </c>
      <c r="C21" s="264">
        <v>305672.43829999998</v>
      </c>
      <c r="D21" s="264">
        <v>15.2836</v>
      </c>
      <c r="E21" s="264">
        <v>5.3886000000000003</v>
      </c>
      <c r="F21" s="264">
        <v>0</v>
      </c>
      <c r="G21" s="264">
        <v>10.9169</v>
      </c>
      <c r="H21" s="264">
        <v>347.79719999999998</v>
      </c>
      <c r="I21" s="264">
        <v>0</v>
      </c>
      <c r="J21" s="299">
        <v>434.38290000000001</v>
      </c>
      <c r="K21" s="299">
        <v>20.8324</v>
      </c>
    </row>
    <row r="22" spans="1:11" ht="9" customHeight="1">
      <c r="A22" s="262" t="s">
        <v>574</v>
      </c>
      <c r="B22" s="263" t="s">
        <v>575</v>
      </c>
      <c r="C22" s="264">
        <v>726483.76190000004</v>
      </c>
      <c r="D22" s="264">
        <v>32.691800000000001</v>
      </c>
      <c r="E22" s="264">
        <v>12.326599999999999</v>
      </c>
      <c r="F22" s="264">
        <v>0</v>
      </c>
      <c r="G22" s="264">
        <v>25.4269</v>
      </c>
      <c r="H22" s="264">
        <v>0</v>
      </c>
      <c r="I22" s="264">
        <v>20.3187</v>
      </c>
      <c r="J22" s="299">
        <v>96.623000000000005</v>
      </c>
      <c r="K22" s="299">
        <v>69.200299999999999</v>
      </c>
    </row>
    <row r="23" spans="1:11" ht="9" customHeight="1">
      <c r="A23" s="262" t="s">
        <v>576</v>
      </c>
      <c r="B23" s="263" t="s">
        <v>577</v>
      </c>
      <c r="C23" s="264">
        <v>3951008.861</v>
      </c>
      <c r="D23" s="264">
        <v>138.28530000000001</v>
      </c>
      <c r="E23" s="264">
        <v>67.038700000000006</v>
      </c>
      <c r="F23" s="264">
        <v>0</v>
      </c>
      <c r="G23" s="264">
        <v>197.5504</v>
      </c>
      <c r="H23" s="264">
        <v>67.703900000000004</v>
      </c>
      <c r="I23" s="264">
        <v>37.320999999999998</v>
      </c>
      <c r="J23" s="299">
        <v>492.17290000000003</v>
      </c>
      <c r="K23" s="299">
        <v>228.85380000000001</v>
      </c>
    </row>
    <row r="24" spans="1:11" ht="9" customHeight="1">
      <c r="A24" s="262" t="s">
        <v>578</v>
      </c>
      <c r="B24" s="263" t="s">
        <v>579</v>
      </c>
      <c r="C24" s="264">
        <v>6580.3662000000004</v>
      </c>
      <c r="D24" s="264">
        <v>0.52639999999999998</v>
      </c>
      <c r="E24" s="264">
        <v>0.12180000000000001</v>
      </c>
      <c r="F24" s="264">
        <v>0</v>
      </c>
      <c r="G24" s="264">
        <v>0.46060000000000001</v>
      </c>
      <c r="H24" s="264">
        <v>0</v>
      </c>
      <c r="I24" s="264">
        <v>20.3187</v>
      </c>
      <c r="J24" s="299">
        <v>21.765499999999999</v>
      </c>
      <c r="K24" s="299">
        <v>21.301500000000001</v>
      </c>
    </row>
    <row r="25" spans="1:11" ht="9" customHeight="1">
      <c r="A25" s="262" t="s">
        <v>580</v>
      </c>
      <c r="B25" s="263" t="s">
        <v>581</v>
      </c>
      <c r="C25" s="264">
        <v>106270.402</v>
      </c>
      <c r="D25" s="264">
        <v>6.0726000000000004</v>
      </c>
      <c r="E25" s="264">
        <v>1.8734</v>
      </c>
      <c r="F25" s="264">
        <v>0</v>
      </c>
      <c r="G25" s="264">
        <v>6.0726000000000004</v>
      </c>
      <c r="H25" s="264">
        <v>0</v>
      </c>
      <c r="I25" s="264">
        <v>37.320999999999998</v>
      </c>
      <c r="J25" s="299">
        <v>51.125300000000003</v>
      </c>
      <c r="K25" s="299">
        <v>44.841299999999997</v>
      </c>
    </row>
    <row r="26" spans="1:11" ht="9" customHeight="1">
      <c r="A26" s="262" t="s">
        <v>582</v>
      </c>
      <c r="B26" s="263" t="s">
        <v>583</v>
      </c>
      <c r="C26" s="264">
        <v>28214.921600000001</v>
      </c>
      <c r="D26" s="264">
        <v>2.2572000000000001</v>
      </c>
      <c r="E26" s="264">
        <v>0.52229999999999999</v>
      </c>
      <c r="F26" s="264">
        <v>0</v>
      </c>
      <c r="G26" s="264">
        <v>1.9750000000000001</v>
      </c>
      <c r="H26" s="264">
        <v>0</v>
      </c>
      <c r="I26" s="264">
        <v>0</v>
      </c>
      <c r="J26" s="299">
        <v>4.8258999999999999</v>
      </c>
      <c r="K26" s="299">
        <v>2.8212000000000002</v>
      </c>
    </row>
    <row r="27" spans="1:11" ht="9" customHeight="1">
      <c r="A27" s="262" t="s">
        <v>584</v>
      </c>
      <c r="B27" s="263" t="s">
        <v>585</v>
      </c>
      <c r="C27" s="264">
        <v>3561.4598999999998</v>
      </c>
      <c r="D27" s="264">
        <v>0.28489999999999999</v>
      </c>
      <c r="E27" s="264">
        <v>6.59E-2</v>
      </c>
      <c r="F27" s="264">
        <v>0</v>
      </c>
      <c r="G27" s="264">
        <v>0.32050000000000001</v>
      </c>
      <c r="H27" s="264">
        <v>11.1104</v>
      </c>
      <c r="I27" s="264">
        <v>20.3187</v>
      </c>
      <c r="J27" s="299">
        <v>33.116999999999997</v>
      </c>
      <c r="K27" s="299">
        <v>21.0489</v>
      </c>
    </row>
    <row r="28" spans="1:11" ht="9" customHeight="1">
      <c r="A28" s="262" t="s">
        <v>586</v>
      </c>
      <c r="B28" s="263" t="s">
        <v>587</v>
      </c>
      <c r="C28" s="264">
        <v>135123.6563</v>
      </c>
      <c r="D28" s="264">
        <v>7.7214</v>
      </c>
      <c r="E28" s="264">
        <v>2.3820000000000001</v>
      </c>
      <c r="F28" s="264">
        <v>0</v>
      </c>
      <c r="G28" s="264">
        <v>7.7214</v>
      </c>
      <c r="H28" s="264">
        <v>0</v>
      </c>
      <c r="I28" s="264">
        <v>37.320999999999998</v>
      </c>
      <c r="J28" s="299">
        <v>55.0655</v>
      </c>
      <c r="K28" s="299">
        <v>47.0747</v>
      </c>
    </row>
    <row r="29" spans="1:11" ht="9" customHeight="1">
      <c r="A29" s="262" t="s">
        <v>588</v>
      </c>
      <c r="B29" s="263" t="s">
        <v>589</v>
      </c>
      <c r="C29" s="264">
        <v>12231.530199999999</v>
      </c>
      <c r="D29" s="264">
        <v>0.69889999999999997</v>
      </c>
      <c r="E29" s="264">
        <v>0.21560000000000001</v>
      </c>
      <c r="F29" s="264">
        <v>0</v>
      </c>
      <c r="G29" s="264">
        <v>0.69889999999999997</v>
      </c>
      <c r="H29" s="264">
        <v>0</v>
      </c>
      <c r="I29" s="264">
        <v>0</v>
      </c>
      <c r="J29" s="299">
        <v>1.6485000000000001</v>
      </c>
      <c r="K29" s="299">
        <v>0.93440000000000001</v>
      </c>
    </row>
    <row r="30" spans="1:11" ht="9" customHeight="1">
      <c r="A30" s="262" t="s">
        <v>590</v>
      </c>
      <c r="B30" s="263" t="s">
        <v>591</v>
      </c>
      <c r="C30" s="264">
        <v>200037.85949999999</v>
      </c>
      <c r="D30" s="264">
        <v>16.003</v>
      </c>
      <c r="E30" s="264">
        <v>3.7027000000000001</v>
      </c>
      <c r="F30" s="264">
        <v>0</v>
      </c>
      <c r="G30" s="264">
        <v>14.002700000000001</v>
      </c>
      <c r="H30" s="264">
        <v>0</v>
      </c>
      <c r="I30" s="264">
        <v>20.3187</v>
      </c>
      <c r="J30" s="299">
        <v>54.419600000000003</v>
      </c>
      <c r="K30" s="299">
        <v>40.390900000000002</v>
      </c>
    </row>
    <row r="31" spans="1:11" ht="9" customHeight="1">
      <c r="A31" s="262" t="s">
        <v>592</v>
      </c>
      <c r="B31" s="263" t="s">
        <v>593</v>
      </c>
      <c r="C31" s="264">
        <v>76814.520199999999</v>
      </c>
      <c r="D31" s="264">
        <v>4.3894000000000002</v>
      </c>
      <c r="E31" s="264">
        <v>1.3541000000000001</v>
      </c>
      <c r="F31" s="264">
        <v>0</v>
      </c>
      <c r="G31" s="264">
        <v>4.3894000000000002</v>
      </c>
      <c r="H31" s="264">
        <v>0</v>
      </c>
      <c r="I31" s="264">
        <v>37.320999999999998</v>
      </c>
      <c r="J31" s="299">
        <v>46.948999999999998</v>
      </c>
      <c r="K31" s="299">
        <v>42.4741</v>
      </c>
    </row>
    <row r="32" spans="1:11" ht="9" customHeight="1">
      <c r="A32" s="262" t="s">
        <v>594</v>
      </c>
      <c r="B32" s="263" t="s">
        <v>595</v>
      </c>
      <c r="C32" s="264">
        <v>109735.0288</v>
      </c>
      <c r="D32" s="264">
        <v>6.2706</v>
      </c>
      <c r="E32" s="264">
        <v>1.9345000000000001</v>
      </c>
      <c r="F32" s="264">
        <v>0</v>
      </c>
      <c r="G32" s="264">
        <v>6.2706</v>
      </c>
      <c r="H32" s="264">
        <v>0</v>
      </c>
      <c r="I32" s="264">
        <v>37.320999999999998</v>
      </c>
      <c r="J32" s="299">
        <v>51.376300000000001</v>
      </c>
      <c r="K32" s="299">
        <v>44.983600000000003</v>
      </c>
    </row>
    <row r="33" spans="1:11" ht="9" customHeight="1">
      <c r="A33" s="262" t="s">
        <v>596</v>
      </c>
      <c r="B33" s="263" t="s">
        <v>597</v>
      </c>
      <c r="C33" s="264">
        <v>164602.54329999999</v>
      </c>
      <c r="D33" s="264">
        <v>9.4059000000000008</v>
      </c>
      <c r="E33" s="264">
        <v>2.9016999999999999</v>
      </c>
      <c r="F33" s="264">
        <v>0</v>
      </c>
      <c r="G33" s="264">
        <v>9.4059000000000008</v>
      </c>
      <c r="H33" s="264">
        <v>0</v>
      </c>
      <c r="I33" s="264">
        <v>37.320999999999998</v>
      </c>
      <c r="J33" s="299">
        <v>58.755099999999999</v>
      </c>
      <c r="K33" s="299">
        <v>49.165999999999997</v>
      </c>
    </row>
    <row r="34" spans="1:11" ht="9" customHeight="1">
      <c r="A34" s="262" t="s">
        <v>598</v>
      </c>
      <c r="B34" s="263" t="s">
        <v>599</v>
      </c>
      <c r="C34" s="264">
        <v>219470.0577</v>
      </c>
      <c r="D34" s="264">
        <v>12.5411</v>
      </c>
      <c r="E34" s="264">
        <v>3.8689</v>
      </c>
      <c r="F34" s="264">
        <v>0</v>
      </c>
      <c r="G34" s="264">
        <v>12.5411</v>
      </c>
      <c r="H34" s="264">
        <v>0</v>
      </c>
      <c r="I34" s="264">
        <v>37.320999999999998</v>
      </c>
      <c r="J34" s="299">
        <v>66.133799999999994</v>
      </c>
      <c r="K34" s="299">
        <v>53.348399999999998</v>
      </c>
    </row>
    <row r="35" spans="1:11" ht="9" customHeight="1">
      <c r="A35" s="262" t="s">
        <v>600</v>
      </c>
      <c r="B35" s="263" t="s">
        <v>601</v>
      </c>
      <c r="C35" s="264">
        <v>2924858.9040000001</v>
      </c>
      <c r="D35" s="264">
        <v>146.24289999999999</v>
      </c>
      <c r="E35" s="264">
        <v>51.561100000000003</v>
      </c>
      <c r="F35" s="264">
        <v>0</v>
      </c>
      <c r="G35" s="264">
        <v>167.13480000000001</v>
      </c>
      <c r="H35" s="264">
        <v>0</v>
      </c>
      <c r="I35" s="264">
        <v>37.320999999999998</v>
      </c>
      <c r="J35" s="299">
        <v>434.90210000000002</v>
      </c>
      <c r="K35" s="299">
        <v>252.49610000000001</v>
      </c>
    </row>
    <row r="36" spans="1:11" ht="9" customHeight="1">
      <c r="A36" s="262" t="s">
        <v>602</v>
      </c>
      <c r="B36" s="263" t="s">
        <v>603</v>
      </c>
      <c r="C36" s="264">
        <v>16106.126</v>
      </c>
      <c r="D36" s="264">
        <v>0.9204</v>
      </c>
      <c r="E36" s="264">
        <v>0.28389999999999999</v>
      </c>
      <c r="F36" s="264">
        <v>0</v>
      </c>
      <c r="G36" s="264">
        <v>0.9204</v>
      </c>
      <c r="H36" s="264">
        <v>0</v>
      </c>
      <c r="I36" s="264">
        <v>37.320999999999998</v>
      </c>
      <c r="J36" s="299">
        <v>38.798900000000003</v>
      </c>
      <c r="K36" s="299">
        <v>37.854500000000002</v>
      </c>
    </row>
    <row r="37" spans="1:11" ht="9" customHeight="1">
      <c r="A37" s="262" t="s">
        <v>604</v>
      </c>
      <c r="B37" s="263" t="s">
        <v>605</v>
      </c>
      <c r="C37" s="264">
        <v>116437.6214</v>
      </c>
      <c r="D37" s="264">
        <v>6.6536</v>
      </c>
      <c r="E37" s="264">
        <v>2.0526</v>
      </c>
      <c r="F37" s="264">
        <v>0</v>
      </c>
      <c r="G37" s="264">
        <v>6.6536</v>
      </c>
      <c r="H37" s="264">
        <v>3.8115000000000001</v>
      </c>
      <c r="I37" s="264">
        <v>37.320999999999998</v>
      </c>
      <c r="J37" s="299">
        <v>56.3919</v>
      </c>
      <c r="K37" s="299">
        <v>45.326000000000001</v>
      </c>
    </row>
    <row r="38" spans="1:11" ht="9" customHeight="1">
      <c r="A38" s="262" t="s">
        <v>606</v>
      </c>
      <c r="B38" s="263" t="s">
        <v>607</v>
      </c>
      <c r="C38" s="264">
        <v>423.44119999999998</v>
      </c>
      <c r="D38" s="264">
        <v>3.8100000000000002E-2</v>
      </c>
      <c r="E38" s="264">
        <v>7.7999999999999996E-3</v>
      </c>
      <c r="F38" s="264">
        <v>0</v>
      </c>
      <c r="G38" s="264">
        <v>2.12E-2</v>
      </c>
      <c r="H38" s="264">
        <v>0</v>
      </c>
      <c r="I38" s="264">
        <v>0</v>
      </c>
      <c r="J38" s="299">
        <v>7.0699999999999999E-2</v>
      </c>
      <c r="K38" s="299">
        <v>4.8399999999999999E-2</v>
      </c>
    </row>
    <row r="39" spans="1:11" ht="9" customHeight="1">
      <c r="A39" s="262" t="s">
        <v>608</v>
      </c>
      <c r="B39" s="263" t="s">
        <v>609</v>
      </c>
      <c r="C39" s="264">
        <v>1034354.446</v>
      </c>
      <c r="D39" s="264">
        <v>40.224899999999998</v>
      </c>
      <c r="E39" s="264">
        <v>17.727699999999999</v>
      </c>
      <c r="F39" s="264">
        <v>0</v>
      </c>
      <c r="G39" s="264">
        <v>57.464100000000002</v>
      </c>
      <c r="H39" s="264">
        <v>68.105099999999993</v>
      </c>
      <c r="I39" s="264">
        <v>26.31</v>
      </c>
      <c r="J39" s="299">
        <v>220.7886</v>
      </c>
      <c r="K39" s="299">
        <v>84.415300000000002</v>
      </c>
    </row>
    <row r="40" spans="1:11" ht="9" customHeight="1">
      <c r="A40" s="262" t="s">
        <v>610</v>
      </c>
      <c r="B40" s="263" t="s">
        <v>611</v>
      </c>
      <c r="C40" s="264">
        <v>24450.997100000001</v>
      </c>
      <c r="D40" s="264">
        <v>0.38200000000000001</v>
      </c>
      <c r="E40" s="264">
        <v>0.14410000000000001</v>
      </c>
      <c r="F40" s="264">
        <v>0</v>
      </c>
      <c r="G40" s="264">
        <v>0.42449999999999999</v>
      </c>
      <c r="H40" s="264">
        <v>45.418199999999999</v>
      </c>
      <c r="I40" s="264">
        <v>31.3796</v>
      </c>
      <c r="J40" s="299">
        <v>80.280799999999999</v>
      </c>
      <c r="K40" s="299">
        <v>32.018599999999999</v>
      </c>
    </row>
    <row r="41" spans="1:11" ht="9" customHeight="1">
      <c r="A41" s="262" t="s">
        <v>612</v>
      </c>
      <c r="B41" s="263" t="s">
        <v>613</v>
      </c>
      <c r="C41" s="264">
        <v>3544574.1260000002</v>
      </c>
      <c r="D41" s="264">
        <v>202.5471</v>
      </c>
      <c r="E41" s="264">
        <v>62.485799999999998</v>
      </c>
      <c r="F41" s="264">
        <v>0</v>
      </c>
      <c r="G41" s="264">
        <v>177.2287</v>
      </c>
      <c r="H41" s="264">
        <v>0</v>
      </c>
      <c r="I41" s="264">
        <v>37.320999999999998</v>
      </c>
      <c r="J41" s="299">
        <v>464.61739999999998</v>
      </c>
      <c r="K41" s="299">
        <v>293.10430000000002</v>
      </c>
    </row>
    <row r="42" spans="1:11" ht="9" customHeight="1">
      <c r="A42" s="262" t="s">
        <v>614</v>
      </c>
      <c r="B42" s="263" t="s">
        <v>615</v>
      </c>
      <c r="C42" s="264">
        <v>69248.736499999999</v>
      </c>
      <c r="D42" s="264">
        <v>5.5399000000000003</v>
      </c>
      <c r="E42" s="264">
        <v>1.2818000000000001</v>
      </c>
      <c r="F42" s="264">
        <v>0</v>
      </c>
      <c r="G42" s="264">
        <v>5.5399000000000003</v>
      </c>
      <c r="H42" s="264">
        <v>7.0324999999999998</v>
      </c>
      <c r="I42" s="264">
        <v>37.320999999999998</v>
      </c>
      <c r="J42" s="299">
        <v>55.790100000000002</v>
      </c>
      <c r="K42" s="299">
        <v>43.110799999999998</v>
      </c>
    </row>
    <row r="43" spans="1:11" ht="9" customHeight="1">
      <c r="A43" s="262" t="s">
        <v>616</v>
      </c>
      <c r="B43" s="263" t="s">
        <v>617</v>
      </c>
      <c r="C43" s="264">
        <v>84078.781000000003</v>
      </c>
      <c r="D43" s="264">
        <v>6.7263000000000002</v>
      </c>
      <c r="E43" s="264">
        <v>1.5563</v>
      </c>
      <c r="F43" s="264">
        <v>0</v>
      </c>
      <c r="G43" s="264">
        <v>6.7263000000000002</v>
      </c>
      <c r="H43" s="264">
        <v>7.0324999999999998</v>
      </c>
      <c r="I43" s="264">
        <v>37.320999999999998</v>
      </c>
      <c r="J43" s="299">
        <v>58.31</v>
      </c>
      <c r="K43" s="299">
        <v>44.501399999999997</v>
      </c>
    </row>
    <row r="44" spans="1:11" ht="9" customHeight="1">
      <c r="A44" s="262" t="s">
        <v>618</v>
      </c>
      <c r="B44" s="263" t="s">
        <v>619</v>
      </c>
      <c r="C44" s="264">
        <v>99547.87</v>
      </c>
      <c r="D44" s="264">
        <v>7.9638</v>
      </c>
      <c r="E44" s="264">
        <v>1.8426</v>
      </c>
      <c r="F44" s="264">
        <v>0</v>
      </c>
      <c r="G44" s="264">
        <v>7.9638</v>
      </c>
      <c r="H44" s="264">
        <v>7.0324999999999998</v>
      </c>
      <c r="I44" s="264">
        <v>37.320999999999998</v>
      </c>
      <c r="J44" s="299">
        <v>62.378399999999999</v>
      </c>
      <c r="K44" s="299">
        <v>46.746499999999997</v>
      </c>
    </row>
    <row r="45" spans="1:11" ht="9" customHeight="1">
      <c r="A45" s="262" t="s">
        <v>620</v>
      </c>
      <c r="B45" s="263" t="s">
        <v>621</v>
      </c>
      <c r="C45" s="264">
        <v>115556.247</v>
      </c>
      <c r="D45" s="264">
        <v>9.2445000000000004</v>
      </c>
      <c r="E45" s="264">
        <v>2.1389</v>
      </c>
      <c r="F45" s="264">
        <v>0</v>
      </c>
      <c r="G45" s="264">
        <v>9.2445000000000004</v>
      </c>
      <c r="H45" s="264">
        <v>7.0324999999999998</v>
      </c>
      <c r="I45" s="264">
        <v>37.320999999999998</v>
      </c>
      <c r="J45" s="299">
        <v>65.329899999999995</v>
      </c>
      <c r="K45" s="299">
        <v>48.375300000000003</v>
      </c>
    </row>
    <row r="46" spans="1:11" ht="9" customHeight="1">
      <c r="A46" s="262" t="s">
        <v>622</v>
      </c>
      <c r="B46" s="263" t="s">
        <v>623</v>
      </c>
      <c r="C46" s="264">
        <v>551396.93050000002</v>
      </c>
      <c r="D46" s="264">
        <v>44.111800000000002</v>
      </c>
      <c r="E46" s="264">
        <v>10.2064</v>
      </c>
      <c r="F46" s="264">
        <v>0</v>
      </c>
      <c r="G46" s="264">
        <v>49.625700000000002</v>
      </c>
      <c r="H46" s="264">
        <v>54.1631</v>
      </c>
      <c r="I46" s="264">
        <v>20.3187</v>
      </c>
      <c r="J46" s="299">
        <v>187.28210000000001</v>
      </c>
      <c r="K46" s="299">
        <v>74.966700000000003</v>
      </c>
    </row>
    <row r="47" spans="1:11" ht="9" customHeight="1">
      <c r="A47" s="262" t="s">
        <v>486</v>
      </c>
      <c r="B47" s="263" t="s">
        <v>624</v>
      </c>
      <c r="C47" s="264">
        <v>1381222.172</v>
      </c>
      <c r="D47" s="264">
        <v>69.061099999999996</v>
      </c>
      <c r="E47" s="264">
        <v>24.349</v>
      </c>
      <c r="F47" s="264">
        <v>0</v>
      </c>
      <c r="G47" s="264">
        <v>88.792900000000003</v>
      </c>
      <c r="H47" s="264">
        <v>18.8066</v>
      </c>
      <c r="I47" s="264">
        <v>25.0928</v>
      </c>
      <c r="J47" s="299">
        <v>262.01740000000001</v>
      </c>
      <c r="K47" s="299">
        <v>135.7636</v>
      </c>
    </row>
    <row r="48" spans="1:11" ht="9" customHeight="1">
      <c r="A48" s="262" t="s">
        <v>625</v>
      </c>
      <c r="B48" s="263" t="s">
        <v>626</v>
      </c>
      <c r="C48" s="264">
        <v>766554.21699999995</v>
      </c>
      <c r="D48" s="264">
        <v>61.324300000000001</v>
      </c>
      <c r="E48" s="264">
        <v>14.1889</v>
      </c>
      <c r="F48" s="264">
        <v>0</v>
      </c>
      <c r="G48" s="264">
        <v>53.658799999999999</v>
      </c>
      <c r="H48" s="264">
        <v>12.6487</v>
      </c>
      <c r="I48" s="264">
        <v>20.3187</v>
      </c>
      <c r="J48" s="299">
        <v>160.4426</v>
      </c>
      <c r="K48" s="299">
        <v>94.583100000000002</v>
      </c>
    </row>
    <row r="49" spans="1:11" ht="9" customHeight="1">
      <c r="A49" s="262" t="s">
        <v>627</v>
      </c>
      <c r="B49" s="263" t="s">
        <v>628</v>
      </c>
      <c r="C49" s="264">
        <v>763040.43830000004</v>
      </c>
      <c r="D49" s="264">
        <v>61.043199999999999</v>
      </c>
      <c r="E49" s="264">
        <v>14.123900000000001</v>
      </c>
      <c r="F49" s="264">
        <v>0</v>
      </c>
      <c r="G49" s="264">
        <v>53.412799999999997</v>
      </c>
      <c r="H49" s="264">
        <v>61.685699999999997</v>
      </c>
      <c r="I49" s="264">
        <v>20.3187</v>
      </c>
      <c r="J49" s="299">
        <v>227.80539999999999</v>
      </c>
      <c r="K49" s="299">
        <v>100.0132</v>
      </c>
    </row>
    <row r="50" spans="1:11" ht="9" customHeight="1">
      <c r="A50" s="262" t="s">
        <v>629</v>
      </c>
      <c r="B50" s="263" t="s">
        <v>630</v>
      </c>
      <c r="C50" s="264">
        <v>361715.83279999997</v>
      </c>
      <c r="D50" s="264">
        <v>11.303599999999999</v>
      </c>
      <c r="E50" s="264">
        <v>2.3248000000000002</v>
      </c>
      <c r="F50" s="264">
        <v>0</v>
      </c>
      <c r="G50" s="264">
        <v>10.047700000000001</v>
      </c>
      <c r="H50" s="264">
        <v>16.048300000000001</v>
      </c>
      <c r="I50" s="264">
        <v>24.904599999999999</v>
      </c>
      <c r="J50" s="299">
        <v>66.566999999999993</v>
      </c>
      <c r="K50" s="299">
        <v>38.329599999999999</v>
      </c>
    </row>
    <row r="51" spans="1:11" ht="9" customHeight="1">
      <c r="A51" s="262" t="s">
        <v>631</v>
      </c>
      <c r="B51" s="263" t="s">
        <v>632</v>
      </c>
      <c r="C51" s="264">
        <v>1183755.78</v>
      </c>
      <c r="D51" s="264">
        <v>94.700500000000005</v>
      </c>
      <c r="E51" s="264">
        <v>21.911300000000001</v>
      </c>
      <c r="F51" s="264">
        <v>0</v>
      </c>
      <c r="G51" s="264">
        <v>59.187800000000003</v>
      </c>
      <c r="H51" s="264">
        <v>22.904499999999999</v>
      </c>
      <c r="I51" s="264">
        <v>20.3187</v>
      </c>
      <c r="J51" s="299">
        <v>224.9145</v>
      </c>
      <c r="K51" s="299">
        <v>140.1403</v>
      </c>
    </row>
    <row r="52" spans="1:11" ht="9" customHeight="1">
      <c r="A52" s="262" t="s">
        <v>633</v>
      </c>
      <c r="B52" s="263" t="s">
        <v>634</v>
      </c>
      <c r="C52" s="264">
        <v>452992.82809999998</v>
      </c>
      <c r="D52" s="264">
        <v>40.769399999999997</v>
      </c>
      <c r="E52" s="264">
        <v>8.3849</v>
      </c>
      <c r="F52" s="264">
        <v>0</v>
      </c>
      <c r="G52" s="264">
        <v>22.6496</v>
      </c>
      <c r="H52" s="264">
        <v>0</v>
      </c>
      <c r="I52" s="264">
        <v>0</v>
      </c>
      <c r="J52" s="299">
        <v>75.659700000000001</v>
      </c>
      <c r="K52" s="299">
        <v>51.793799999999997</v>
      </c>
    </row>
    <row r="53" spans="1:11" ht="9" customHeight="1">
      <c r="A53" s="262" t="s">
        <v>635</v>
      </c>
      <c r="B53" s="263" t="s">
        <v>636</v>
      </c>
      <c r="C53" s="264">
        <v>789045.39300000004</v>
      </c>
      <c r="D53" s="264">
        <v>6.1643999999999997</v>
      </c>
      <c r="E53" s="264">
        <v>4.4374000000000002</v>
      </c>
      <c r="F53" s="264">
        <v>0</v>
      </c>
      <c r="G53" s="264">
        <v>13.698700000000001</v>
      </c>
      <c r="H53" s="264">
        <v>0</v>
      </c>
      <c r="I53" s="264">
        <v>84.248900000000006</v>
      </c>
      <c r="J53" s="299">
        <v>113.2619</v>
      </c>
      <c r="K53" s="299">
        <v>97.763900000000007</v>
      </c>
    </row>
    <row r="54" spans="1:11" ht="9" customHeight="1">
      <c r="A54" s="262" t="s">
        <v>637</v>
      </c>
      <c r="B54" s="263" t="s">
        <v>638</v>
      </c>
      <c r="C54" s="264">
        <v>211002.68789999999</v>
      </c>
      <c r="D54" s="264">
        <v>1.6485000000000001</v>
      </c>
      <c r="E54" s="264">
        <v>1.1866000000000001</v>
      </c>
      <c r="F54" s="264">
        <v>0</v>
      </c>
      <c r="G54" s="264">
        <v>2.7473999999999998</v>
      </c>
      <c r="H54" s="264">
        <v>0</v>
      </c>
      <c r="I54" s="264">
        <v>22.1663</v>
      </c>
      <c r="J54" s="299">
        <v>28.771000000000001</v>
      </c>
      <c r="K54" s="299">
        <v>25.662700000000001</v>
      </c>
    </row>
    <row r="55" spans="1:11" ht="9" customHeight="1">
      <c r="A55" s="262" t="s">
        <v>639</v>
      </c>
      <c r="B55" s="263" t="s">
        <v>640</v>
      </c>
      <c r="C55" s="264">
        <v>631073.14159999997</v>
      </c>
      <c r="D55" s="264">
        <v>4.9302999999999999</v>
      </c>
      <c r="E55" s="264">
        <v>3.5489999999999999</v>
      </c>
      <c r="F55" s="264">
        <v>0</v>
      </c>
      <c r="G55" s="264">
        <v>8.2171000000000003</v>
      </c>
      <c r="H55" s="264">
        <v>0</v>
      </c>
      <c r="I55" s="264">
        <v>22.1663</v>
      </c>
      <c r="J55" s="299">
        <v>41.344499999999996</v>
      </c>
      <c r="K55" s="299">
        <v>32.048099999999998</v>
      </c>
    </row>
    <row r="56" spans="1:11" ht="9" customHeight="1">
      <c r="A56" s="262" t="s">
        <v>641</v>
      </c>
      <c r="B56" s="263" t="s">
        <v>642</v>
      </c>
      <c r="C56" s="264">
        <v>789045.39300000004</v>
      </c>
      <c r="D56" s="264">
        <v>6.1643999999999997</v>
      </c>
      <c r="E56" s="264">
        <v>4.4374000000000002</v>
      </c>
      <c r="F56" s="264">
        <v>0</v>
      </c>
      <c r="G56" s="264">
        <v>13.698700000000001</v>
      </c>
      <c r="H56" s="264">
        <v>0</v>
      </c>
      <c r="I56" s="264">
        <v>84.248900000000006</v>
      </c>
      <c r="J56" s="299">
        <v>113.2619</v>
      </c>
      <c r="K56" s="299">
        <v>97.763900000000007</v>
      </c>
    </row>
    <row r="57" spans="1:11" ht="9" customHeight="1">
      <c r="A57" s="262" t="s">
        <v>643</v>
      </c>
      <c r="B57" s="263" t="s">
        <v>644</v>
      </c>
      <c r="C57" s="264">
        <v>21622.7271</v>
      </c>
      <c r="D57" s="264">
        <v>0.67569999999999997</v>
      </c>
      <c r="E57" s="264">
        <v>0.13900000000000001</v>
      </c>
      <c r="F57" s="264">
        <v>0</v>
      </c>
      <c r="G57" s="264">
        <v>0.60060000000000002</v>
      </c>
      <c r="H57" s="264">
        <v>0</v>
      </c>
      <c r="I57" s="264">
        <v>49.809199999999997</v>
      </c>
      <c r="J57" s="299">
        <v>51.8748</v>
      </c>
      <c r="K57" s="299">
        <v>51.268799999999999</v>
      </c>
    </row>
    <row r="58" spans="1:11" ht="9" customHeight="1">
      <c r="A58" s="262" t="s">
        <v>645</v>
      </c>
      <c r="B58" s="263" t="s">
        <v>646</v>
      </c>
      <c r="C58" s="264">
        <v>1268.5889999999999</v>
      </c>
      <c r="D58" s="264">
        <v>0.10150000000000001</v>
      </c>
      <c r="E58" s="264">
        <v>2.35E-2</v>
      </c>
      <c r="F58" s="264">
        <v>0</v>
      </c>
      <c r="G58" s="264">
        <v>6.3399999999999998E-2</v>
      </c>
      <c r="H58" s="264">
        <v>0</v>
      </c>
      <c r="I58" s="264">
        <v>0</v>
      </c>
      <c r="J58" s="299">
        <v>0.18840000000000001</v>
      </c>
      <c r="K58" s="299">
        <v>0.125</v>
      </c>
    </row>
    <row r="59" spans="1:11" ht="9" customHeight="1">
      <c r="A59" s="262" t="s">
        <v>647</v>
      </c>
      <c r="B59" s="263" t="s">
        <v>648</v>
      </c>
      <c r="C59" s="264">
        <v>4595.6974</v>
      </c>
      <c r="D59" s="264">
        <v>0.61280000000000001</v>
      </c>
      <c r="E59" s="264">
        <v>9.4500000000000001E-2</v>
      </c>
      <c r="F59" s="264">
        <v>0</v>
      </c>
      <c r="G59" s="264">
        <v>0.38300000000000001</v>
      </c>
      <c r="H59" s="264">
        <v>0</v>
      </c>
      <c r="I59" s="264">
        <v>0</v>
      </c>
      <c r="J59" s="299">
        <v>1.0903</v>
      </c>
      <c r="K59" s="299">
        <v>0.70730000000000004</v>
      </c>
    </row>
    <row r="60" spans="1:11" ht="9" customHeight="1">
      <c r="A60" s="262" t="s">
        <v>649</v>
      </c>
      <c r="B60" s="263" t="s">
        <v>650</v>
      </c>
      <c r="C60" s="264">
        <v>23715137.41</v>
      </c>
      <c r="D60" s="264">
        <v>948.60550000000001</v>
      </c>
      <c r="E60" s="264">
        <v>402.38659999999999</v>
      </c>
      <c r="F60" s="264">
        <v>0</v>
      </c>
      <c r="G60" s="264">
        <v>948.60550000000001</v>
      </c>
      <c r="H60" s="264">
        <v>180.5436</v>
      </c>
      <c r="I60" s="264">
        <v>37.320999999999998</v>
      </c>
      <c r="J60" s="299">
        <v>2809.8919999999998</v>
      </c>
      <c r="K60" s="299">
        <v>1543.1255000000001</v>
      </c>
    </row>
    <row r="61" spans="1:11" ht="9" customHeight="1">
      <c r="A61" s="262" t="s">
        <v>651</v>
      </c>
      <c r="B61" s="263" t="s">
        <v>652</v>
      </c>
      <c r="C61" s="264">
        <v>893.42470000000003</v>
      </c>
      <c r="D61" s="264">
        <v>0.89339999999999997</v>
      </c>
      <c r="E61" s="264">
        <v>5.5100000000000003E-2</v>
      </c>
      <c r="F61" s="264">
        <v>0</v>
      </c>
      <c r="G61" s="264">
        <v>0.44669999999999999</v>
      </c>
      <c r="H61" s="264">
        <v>0</v>
      </c>
      <c r="I61" s="264">
        <v>0</v>
      </c>
      <c r="J61" s="299">
        <v>1.4874000000000001</v>
      </c>
      <c r="K61" s="299">
        <v>1.0112000000000001</v>
      </c>
    </row>
    <row r="62" spans="1:11" ht="9" customHeight="1">
      <c r="A62" s="262" t="s">
        <v>653</v>
      </c>
      <c r="B62" s="263" t="s">
        <v>654</v>
      </c>
      <c r="C62" s="264">
        <v>29080162.359999999</v>
      </c>
      <c r="D62" s="264">
        <v>1163.2065</v>
      </c>
      <c r="E62" s="264">
        <v>493.41770000000002</v>
      </c>
      <c r="F62" s="264">
        <v>0</v>
      </c>
      <c r="G62" s="264">
        <v>1017.8057</v>
      </c>
      <c r="H62" s="264">
        <v>111.937</v>
      </c>
      <c r="I62" s="264">
        <v>37.320999999999998</v>
      </c>
      <c r="J62" s="299">
        <v>2861.7181</v>
      </c>
      <c r="K62" s="299">
        <v>1706.3196</v>
      </c>
    </row>
    <row r="63" spans="1:11" ht="9" customHeight="1">
      <c r="A63" s="262" t="s">
        <v>655</v>
      </c>
      <c r="B63" s="263" t="s">
        <v>656</v>
      </c>
      <c r="C63" s="264">
        <v>54128.911</v>
      </c>
      <c r="D63" s="264">
        <v>2.7063999999999999</v>
      </c>
      <c r="E63" s="264">
        <v>0.95420000000000005</v>
      </c>
      <c r="F63" s="264">
        <v>0</v>
      </c>
      <c r="G63" s="264">
        <v>1.9332</v>
      </c>
      <c r="H63" s="264">
        <v>10.4816</v>
      </c>
      <c r="I63" s="264">
        <v>0</v>
      </c>
      <c r="J63" s="299">
        <v>18.0045</v>
      </c>
      <c r="K63" s="299">
        <v>3.8433000000000002</v>
      </c>
    </row>
    <row r="64" spans="1:11" ht="9" customHeight="1">
      <c r="A64" s="262" t="s">
        <v>657</v>
      </c>
      <c r="B64" s="263" t="s">
        <v>658</v>
      </c>
      <c r="C64" s="264">
        <v>1662832.2660000001</v>
      </c>
      <c r="D64" s="264">
        <v>66.513300000000001</v>
      </c>
      <c r="E64" s="264">
        <v>28.214099999999998</v>
      </c>
      <c r="F64" s="264">
        <v>0</v>
      </c>
      <c r="G64" s="264">
        <v>41.570799999999998</v>
      </c>
      <c r="H64" s="264">
        <v>69.208399999999997</v>
      </c>
      <c r="I64" s="264">
        <v>20.3187</v>
      </c>
      <c r="J64" s="299">
        <v>237.12200000000001</v>
      </c>
      <c r="K64" s="299">
        <v>115.4258</v>
      </c>
    </row>
    <row r="65" spans="1:11" ht="9" customHeight="1">
      <c r="A65" s="262" t="s">
        <v>659</v>
      </c>
      <c r="B65" s="263" t="s">
        <v>660</v>
      </c>
      <c r="C65" s="264">
        <v>2231477.361</v>
      </c>
      <c r="D65" s="264">
        <v>148.76519999999999</v>
      </c>
      <c r="E65" s="264">
        <v>40.157299999999999</v>
      </c>
      <c r="F65" s="264">
        <v>0</v>
      </c>
      <c r="G65" s="264">
        <v>148.76519999999999</v>
      </c>
      <c r="H65" s="264">
        <v>92.528599999999997</v>
      </c>
      <c r="I65" s="264">
        <v>26.31</v>
      </c>
      <c r="J65" s="299">
        <v>442.79199999999997</v>
      </c>
      <c r="K65" s="299">
        <v>199.43</v>
      </c>
    </row>
    <row r="66" spans="1:11" ht="9" customHeight="1">
      <c r="A66" s="262" t="s">
        <v>661</v>
      </c>
      <c r="B66" s="263" t="s">
        <v>662</v>
      </c>
      <c r="C66" s="264">
        <v>4087.3352</v>
      </c>
      <c r="D66" s="264">
        <v>0.65400000000000003</v>
      </c>
      <c r="E66" s="264">
        <v>0.15129999999999999</v>
      </c>
      <c r="F66" s="264">
        <v>0</v>
      </c>
      <c r="G66" s="264">
        <v>0.40870000000000001</v>
      </c>
      <c r="H66" s="264">
        <v>8.7600999999999996</v>
      </c>
      <c r="I66" s="264">
        <v>0</v>
      </c>
      <c r="J66" s="299">
        <v>10.4413</v>
      </c>
      <c r="K66" s="299">
        <v>0.80559999999999998</v>
      </c>
    </row>
    <row r="67" spans="1:11" ht="9" customHeight="1">
      <c r="A67" s="262" t="s">
        <v>663</v>
      </c>
      <c r="B67" s="263" t="s">
        <v>664</v>
      </c>
      <c r="C67" s="264">
        <v>293636.43829999998</v>
      </c>
      <c r="D67" s="264">
        <v>11.7455</v>
      </c>
      <c r="E67" s="264">
        <v>4.9823000000000004</v>
      </c>
      <c r="F67" s="264">
        <v>0</v>
      </c>
      <c r="G67" s="264">
        <v>7.3409000000000004</v>
      </c>
      <c r="H67" s="264">
        <v>0</v>
      </c>
      <c r="I67" s="264">
        <v>20.3187</v>
      </c>
      <c r="J67" s="299">
        <v>47.308599999999998</v>
      </c>
      <c r="K67" s="299">
        <v>39.177300000000002</v>
      </c>
    </row>
    <row r="68" spans="1:11" ht="9" customHeight="1">
      <c r="A68" s="262" t="s">
        <v>665</v>
      </c>
      <c r="B68" s="263" t="s">
        <v>666</v>
      </c>
      <c r="C68" s="264">
        <v>409.63299999999998</v>
      </c>
      <c r="D68" s="264">
        <v>0.40960000000000002</v>
      </c>
      <c r="E68" s="264">
        <v>2.53E-2</v>
      </c>
      <c r="F68" s="264">
        <v>0</v>
      </c>
      <c r="G68" s="264">
        <v>0.20480000000000001</v>
      </c>
      <c r="H68" s="264">
        <v>0</v>
      </c>
      <c r="I68" s="264">
        <v>0</v>
      </c>
      <c r="J68" s="299">
        <v>0.69199999999999995</v>
      </c>
      <c r="K68" s="299">
        <v>0.47039999999999998</v>
      </c>
    </row>
    <row r="69" spans="1:11" ht="9" customHeight="1">
      <c r="A69" s="262" t="s">
        <v>667</v>
      </c>
      <c r="B69" s="263" t="s">
        <v>668</v>
      </c>
      <c r="C69" s="264">
        <v>3394823.3689999999</v>
      </c>
      <c r="D69" s="264">
        <v>226.32159999999999</v>
      </c>
      <c r="E69" s="264">
        <v>61.092700000000001</v>
      </c>
      <c r="F69" s="264">
        <v>0</v>
      </c>
      <c r="G69" s="264">
        <v>198.03139999999999</v>
      </c>
      <c r="H69" s="264">
        <v>365.60079999999999</v>
      </c>
      <c r="I69" s="264">
        <v>37.320999999999998</v>
      </c>
      <c r="J69" s="299">
        <v>923.77419999999995</v>
      </c>
      <c r="K69" s="299">
        <v>311.33589999999998</v>
      </c>
    </row>
    <row r="70" spans="1:11" ht="9" customHeight="1">
      <c r="A70" s="262" t="s">
        <v>669</v>
      </c>
      <c r="B70" s="263" t="s">
        <v>670</v>
      </c>
      <c r="C70" s="264">
        <v>400957.43829999998</v>
      </c>
      <c r="D70" s="264">
        <v>32.076599999999999</v>
      </c>
      <c r="E70" s="264">
        <v>7.4217000000000004</v>
      </c>
      <c r="F70" s="264">
        <v>0</v>
      </c>
      <c r="G70" s="264">
        <v>32.076599999999999</v>
      </c>
      <c r="H70" s="264">
        <v>70.512299999999996</v>
      </c>
      <c r="I70" s="264">
        <v>20.3187</v>
      </c>
      <c r="J70" s="299">
        <v>174.10169999999999</v>
      </c>
      <c r="K70" s="299">
        <v>60.293399999999998</v>
      </c>
    </row>
    <row r="71" spans="1:11" ht="9" customHeight="1">
      <c r="A71" s="262" t="s">
        <v>671</v>
      </c>
      <c r="B71" s="263" t="s">
        <v>672</v>
      </c>
      <c r="C71" s="264">
        <v>571710.27520000003</v>
      </c>
      <c r="D71" s="264">
        <v>23.821300000000001</v>
      </c>
      <c r="E71" s="264">
        <v>8.2675000000000001</v>
      </c>
      <c r="F71" s="264">
        <v>0</v>
      </c>
      <c r="G71" s="264">
        <v>14.888299999999999</v>
      </c>
      <c r="H71" s="264">
        <v>0</v>
      </c>
      <c r="I71" s="264">
        <v>0</v>
      </c>
      <c r="J71" s="299">
        <v>50.811</v>
      </c>
      <c r="K71" s="299">
        <v>34.707599999999999</v>
      </c>
    </row>
    <row r="72" spans="1:11" ht="9" customHeight="1">
      <c r="A72" s="262" t="s">
        <v>673</v>
      </c>
      <c r="B72" s="263" t="s">
        <v>674</v>
      </c>
      <c r="C72" s="264">
        <v>129.6327</v>
      </c>
      <c r="D72" s="264">
        <v>6.4799999999999996E-2</v>
      </c>
      <c r="E72" s="264">
        <v>6.0000000000000001E-3</v>
      </c>
      <c r="F72" s="264">
        <v>0</v>
      </c>
      <c r="G72" s="264">
        <v>3.2399999999999998E-2</v>
      </c>
      <c r="H72" s="264">
        <v>0</v>
      </c>
      <c r="I72" s="264">
        <v>0</v>
      </c>
      <c r="J72" s="299">
        <v>0.1042</v>
      </c>
      <c r="K72" s="299">
        <v>7.1499999999999994E-2</v>
      </c>
    </row>
    <row r="73" spans="1:11" ht="9" customHeight="1">
      <c r="A73" s="262" t="s">
        <v>675</v>
      </c>
      <c r="B73" s="263" t="s">
        <v>676</v>
      </c>
      <c r="C73" s="264">
        <v>172922.48790000001</v>
      </c>
      <c r="D73" s="264">
        <v>11.116400000000001</v>
      </c>
      <c r="E73" s="264">
        <v>3.0484</v>
      </c>
      <c r="F73" s="264">
        <v>0</v>
      </c>
      <c r="G73" s="264">
        <v>6.1757999999999997</v>
      </c>
      <c r="H73" s="264">
        <v>0</v>
      </c>
      <c r="I73" s="264">
        <v>20.3187</v>
      </c>
      <c r="J73" s="299">
        <v>40.994999999999997</v>
      </c>
      <c r="K73" s="299">
        <v>34.817399999999999</v>
      </c>
    </row>
    <row r="74" spans="1:11" ht="9" customHeight="1">
      <c r="A74" s="262" t="s">
        <v>677</v>
      </c>
      <c r="B74" s="263" t="s">
        <v>678</v>
      </c>
      <c r="C74" s="264">
        <v>7042474.2300000004</v>
      </c>
      <c r="D74" s="264">
        <v>469.49829999999997</v>
      </c>
      <c r="E74" s="264">
        <v>126.73520000000001</v>
      </c>
      <c r="F74" s="264">
        <v>0</v>
      </c>
      <c r="G74" s="264">
        <v>469.49829999999997</v>
      </c>
      <c r="H74" s="264">
        <v>136.91220000000001</v>
      </c>
      <c r="I74" s="264">
        <v>26.31</v>
      </c>
      <c r="J74" s="299">
        <v>1165.3427999999999</v>
      </c>
      <c r="K74" s="299">
        <v>574.92790000000002</v>
      </c>
    </row>
    <row r="75" spans="1:11" ht="9" customHeight="1">
      <c r="A75" s="262" t="s">
        <v>679</v>
      </c>
      <c r="B75" s="263" t="s">
        <v>680</v>
      </c>
      <c r="C75" s="264">
        <v>3517772.844</v>
      </c>
      <c r="D75" s="264">
        <v>93.807299999999998</v>
      </c>
      <c r="E75" s="264">
        <v>57.879100000000001</v>
      </c>
      <c r="F75" s="264">
        <v>0</v>
      </c>
      <c r="G75" s="264">
        <v>58.6295</v>
      </c>
      <c r="H75" s="264">
        <v>0</v>
      </c>
      <c r="I75" s="264">
        <v>37.320999999999998</v>
      </c>
      <c r="J75" s="299">
        <v>246.98699999999999</v>
      </c>
      <c r="K75" s="299">
        <v>188.34280000000001</v>
      </c>
    </row>
    <row r="76" spans="1:11" ht="9" customHeight="1">
      <c r="A76" s="262" t="s">
        <v>681</v>
      </c>
      <c r="B76" s="263" t="s">
        <v>682</v>
      </c>
      <c r="C76" s="264">
        <v>131554.54319999999</v>
      </c>
      <c r="D76" s="264">
        <v>10.5244</v>
      </c>
      <c r="E76" s="264">
        <v>2.4350999999999998</v>
      </c>
      <c r="F76" s="264">
        <v>0</v>
      </c>
      <c r="G76" s="264">
        <v>9.2088000000000001</v>
      </c>
      <c r="H76" s="264">
        <v>0</v>
      </c>
      <c r="I76" s="264">
        <v>0</v>
      </c>
      <c r="J76" s="299">
        <v>23.9328</v>
      </c>
      <c r="K76" s="299">
        <v>13.991</v>
      </c>
    </row>
    <row r="77" spans="1:11" ht="9" customHeight="1">
      <c r="A77" s="262" t="s">
        <v>683</v>
      </c>
      <c r="B77" s="263" t="s">
        <v>684</v>
      </c>
      <c r="C77" s="264">
        <v>1636777.5649999999</v>
      </c>
      <c r="D77" s="264">
        <v>73.655000000000001</v>
      </c>
      <c r="E77" s="264">
        <v>27.771999999999998</v>
      </c>
      <c r="F77" s="264">
        <v>0</v>
      </c>
      <c r="G77" s="264">
        <v>40.919400000000003</v>
      </c>
      <c r="H77" s="264">
        <v>0</v>
      </c>
      <c r="I77" s="264">
        <v>20.3187</v>
      </c>
      <c r="J77" s="299">
        <v>166.15520000000001</v>
      </c>
      <c r="K77" s="299">
        <v>124.32729999999999</v>
      </c>
    </row>
    <row r="78" spans="1:11" ht="9" customHeight="1">
      <c r="A78" s="262" t="s">
        <v>685</v>
      </c>
      <c r="B78" s="263" t="s">
        <v>686</v>
      </c>
      <c r="C78" s="264">
        <v>97709.256899999993</v>
      </c>
      <c r="D78" s="264">
        <v>4.3968999999999996</v>
      </c>
      <c r="E78" s="264">
        <v>1.6578999999999999</v>
      </c>
      <c r="F78" s="264">
        <v>0</v>
      </c>
      <c r="G78" s="264">
        <v>2.4426999999999999</v>
      </c>
      <c r="H78" s="264">
        <v>0</v>
      </c>
      <c r="I78" s="264">
        <v>20.3187</v>
      </c>
      <c r="J78" s="299">
        <v>29.133299999999998</v>
      </c>
      <c r="K78" s="299">
        <v>26.694199999999999</v>
      </c>
    </row>
    <row r="79" spans="1:11" ht="9" customHeight="1">
      <c r="A79" s="262" t="s">
        <v>687</v>
      </c>
      <c r="B79" s="263" t="s">
        <v>688</v>
      </c>
      <c r="C79" s="264">
        <v>730000</v>
      </c>
      <c r="D79" s="264">
        <v>11.558299999999999</v>
      </c>
      <c r="E79" s="264">
        <v>11.6356</v>
      </c>
      <c r="F79" s="264">
        <v>0</v>
      </c>
      <c r="G79" s="264">
        <v>6.0833000000000004</v>
      </c>
      <c r="H79" s="264">
        <v>0</v>
      </c>
      <c r="I79" s="264">
        <v>0</v>
      </c>
      <c r="J79" s="299">
        <v>31.082000000000001</v>
      </c>
      <c r="K79" s="299">
        <v>24.623699999999999</v>
      </c>
    </row>
    <row r="80" spans="1:11" ht="9" customHeight="1">
      <c r="A80" s="262" t="s">
        <v>689</v>
      </c>
      <c r="B80" s="263" t="s">
        <v>690</v>
      </c>
      <c r="C80" s="264">
        <v>1018000</v>
      </c>
      <c r="D80" s="264">
        <v>16.118300000000001</v>
      </c>
      <c r="E80" s="264">
        <v>16.226099999999999</v>
      </c>
      <c r="F80" s="264">
        <v>0</v>
      </c>
      <c r="G80" s="264">
        <v>8.4832999999999998</v>
      </c>
      <c r="H80" s="264">
        <v>0</v>
      </c>
      <c r="I80" s="264">
        <v>0</v>
      </c>
      <c r="J80" s="299">
        <v>43.461399999999998</v>
      </c>
      <c r="K80" s="299">
        <v>34.430799999999998</v>
      </c>
    </row>
    <row r="81" spans="1:11" ht="9" customHeight="1">
      <c r="A81" s="262" t="s">
        <v>691</v>
      </c>
      <c r="B81" s="263" t="s">
        <v>692</v>
      </c>
      <c r="C81" s="264">
        <v>540000</v>
      </c>
      <c r="D81" s="264">
        <v>8.5500000000000007</v>
      </c>
      <c r="E81" s="264">
        <v>8.6072000000000006</v>
      </c>
      <c r="F81" s="264">
        <v>0</v>
      </c>
      <c r="G81" s="264">
        <v>4.5</v>
      </c>
      <c r="H81" s="264">
        <v>0</v>
      </c>
      <c r="I81" s="264">
        <v>0</v>
      </c>
      <c r="J81" s="299">
        <v>22.579699999999999</v>
      </c>
      <c r="K81" s="299">
        <v>17.888000000000002</v>
      </c>
    </row>
    <row r="82" spans="1:11" ht="9" customHeight="1">
      <c r="A82" s="262" t="s">
        <v>693</v>
      </c>
      <c r="B82" s="263" t="s">
        <v>694</v>
      </c>
      <c r="C82" s="264">
        <v>491227.43829999998</v>
      </c>
      <c r="D82" s="264">
        <v>39.298200000000001</v>
      </c>
      <c r="E82" s="264">
        <v>9.0925999999999991</v>
      </c>
      <c r="F82" s="264">
        <v>0</v>
      </c>
      <c r="G82" s="264">
        <v>39.298200000000001</v>
      </c>
      <c r="H82" s="264">
        <v>70.512299999999996</v>
      </c>
      <c r="I82" s="264">
        <v>20.3187</v>
      </c>
      <c r="J82" s="299">
        <v>190.2158</v>
      </c>
      <c r="K82" s="299">
        <v>69.185900000000004</v>
      </c>
    </row>
    <row r="83" spans="1:11" ht="9" customHeight="1">
      <c r="A83" s="262" t="s">
        <v>695</v>
      </c>
      <c r="B83" s="263" t="s">
        <v>696</v>
      </c>
      <c r="C83" s="264">
        <v>2577.5203999999999</v>
      </c>
      <c r="D83" s="264">
        <v>0.3866</v>
      </c>
      <c r="E83" s="264">
        <v>5.2999999999999999E-2</v>
      </c>
      <c r="F83" s="264">
        <v>0</v>
      </c>
      <c r="G83" s="264">
        <v>0.30070000000000002</v>
      </c>
      <c r="H83" s="264">
        <v>9.4010999999999996</v>
      </c>
      <c r="I83" s="264">
        <v>0</v>
      </c>
      <c r="J83" s="299">
        <v>10.6393</v>
      </c>
      <c r="K83" s="299">
        <v>0.43790000000000001</v>
      </c>
    </row>
    <row r="84" spans="1:11" ht="9" customHeight="1">
      <c r="A84" s="262" t="s">
        <v>697</v>
      </c>
      <c r="B84" s="263" t="s">
        <v>698</v>
      </c>
      <c r="C84" s="264">
        <v>1134478.3770000001</v>
      </c>
      <c r="D84" s="264">
        <v>14.7719</v>
      </c>
      <c r="E84" s="264">
        <v>6.5824999999999996</v>
      </c>
      <c r="F84" s="264">
        <v>0</v>
      </c>
      <c r="G84" s="264">
        <v>32.826300000000003</v>
      </c>
      <c r="H84" s="264">
        <v>354.46730000000002</v>
      </c>
      <c r="I84" s="264">
        <v>120.8903</v>
      </c>
      <c r="J84" s="299">
        <v>584.6635</v>
      </c>
      <c r="K84" s="299">
        <v>142.82579999999999</v>
      </c>
    </row>
    <row r="85" spans="1:11" ht="9" customHeight="1">
      <c r="A85" s="262" t="s">
        <v>96</v>
      </c>
      <c r="B85" s="263" t="s">
        <v>413</v>
      </c>
      <c r="C85" s="264">
        <v>65138.623099999997</v>
      </c>
      <c r="D85" s="264">
        <v>3.9083000000000001</v>
      </c>
      <c r="E85" s="264">
        <v>1.2057</v>
      </c>
      <c r="F85" s="264">
        <v>0.48849999999999999</v>
      </c>
      <c r="G85" s="264">
        <v>3.9083000000000001</v>
      </c>
      <c r="H85" s="264">
        <v>29.1189</v>
      </c>
      <c r="I85" s="264">
        <v>0</v>
      </c>
      <c r="J85" s="299">
        <v>40.293799999999997</v>
      </c>
      <c r="K85" s="299">
        <v>5.6689999999999996</v>
      </c>
    </row>
    <row r="86" spans="1:11" ht="9" customHeight="1">
      <c r="A86" s="262" t="s">
        <v>699</v>
      </c>
      <c r="B86" s="263" t="s">
        <v>700</v>
      </c>
      <c r="C86" s="264">
        <v>15179906.57</v>
      </c>
      <c r="D86" s="264">
        <v>758.99530000000004</v>
      </c>
      <c r="E86" s="264">
        <v>267.6001</v>
      </c>
      <c r="F86" s="264">
        <v>108.42789999999999</v>
      </c>
      <c r="G86" s="264">
        <v>975.85109999999997</v>
      </c>
      <c r="H86" s="264">
        <v>112.8398</v>
      </c>
      <c r="I86" s="264">
        <v>25.0928</v>
      </c>
      <c r="J86" s="299">
        <v>2582.8582000000001</v>
      </c>
      <c r="K86" s="299">
        <v>1330.5319999999999</v>
      </c>
    </row>
    <row r="87" spans="1:11" ht="9" customHeight="1">
      <c r="A87" s="262" t="s">
        <v>701</v>
      </c>
      <c r="B87" s="263" t="s">
        <v>702</v>
      </c>
      <c r="C87" s="264">
        <v>25621642.260000002</v>
      </c>
      <c r="D87" s="264">
        <v>1281.0821000000001</v>
      </c>
      <c r="E87" s="264">
        <v>451.673</v>
      </c>
      <c r="F87" s="264">
        <v>183.01169999999999</v>
      </c>
      <c r="G87" s="264">
        <v>1647.1056000000001</v>
      </c>
      <c r="H87" s="264">
        <v>125.3775</v>
      </c>
      <c r="I87" s="264">
        <v>25.0928</v>
      </c>
      <c r="J87" s="299">
        <v>4256.8193000000001</v>
      </c>
      <c r="K87" s="299">
        <v>2222.8227999999999</v>
      </c>
    </row>
    <row r="88" spans="1:11" ht="9" customHeight="1">
      <c r="A88" s="262" t="s">
        <v>703</v>
      </c>
      <c r="B88" s="263" t="s">
        <v>704</v>
      </c>
      <c r="C88" s="264">
        <v>299006.97590000002</v>
      </c>
      <c r="D88" s="264">
        <v>20.930499999999999</v>
      </c>
      <c r="E88" s="264">
        <v>5.5346000000000002</v>
      </c>
      <c r="F88" s="264">
        <v>0</v>
      </c>
      <c r="G88" s="264">
        <v>20.930499999999999</v>
      </c>
      <c r="H88" s="264">
        <v>57.046799999999998</v>
      </c>
      <c r="I88" s="264">
        <v>26.31</v>
      </c>
      <c r="J88" s="299">
        <v>136.83330000000001</v>
      </c>
      <c r="K88" s="299">
        <v>51.186599999999999</v>
      </c>
    </row>
    <row r="89" spans="1:11" ht="9" customHeight="1">
      <c r="A89" s="262" t="s">
        <v>705</v>
      </c>
      <c r="B89" s="263" t="s">
        <v>706</v>
      </c>
      <c r="C89" s="264">
        <v>49502.638899999998</v>
      </c>
      <c r="D89" s="264">
        <v>3.9601999999999999</v>
      </c>
      <c r="E89" s="264">
        <v>0.9163</v>
      </c>
      <c r="F89" s="264">
        <v>0</v>
      </c>
      <c r="G89" s="264">
        <v>3.4651999999999998</v>
      </c>
      <c r="H89" s="264">
        <v>20.703800000000001</v>
      </c>
      <c r="I89" s="264">
        <v>0</v>
      </c>
      <c r="J89" s="299">
        <v>30.164100000000001</v>
      </c>
      <c r="K89" s="299">
        <v>4.8856999999999999</v>
      </c>
    </row>
    <row r="90" spans="1:11" ht="9" customHeight="1">
      <c r="A90" s="262" t="s">
        <v>707</v>
      </c>
      <c r="B90" s="263" t="s">
        <v>708</v>
      </c>
      <c r="C90" s="264">
        <v>54609.025099999999</v>
      </c>
      <c r="D90" s="264">
        <v>4.3686999999999996</v>
      </c>
      <c r="E90" s="264">
        <v>1.0107999999999999</v>
      </c>
      <c r="F90" s="264">
        <v>0</v>
      </c>
      <c r="G90" s="264">
        <v>3.8226</v>
      </c>
      <c r="H90" s="264">
        <v>7.8536000000000001</v>
      </c>
      <c r="I90" s="264">
        <v>20.3187</v>
      </c>
      <c r="J90" s="299">
        <v>39.508299999999998</v>
      </c>
      <c r="K90" s="299">
        <v>26.3599</v>
      </c>
    </row>
    <row r="91" spans="1:11" ht="9" customHeight="1">
      <c r="A91" s="262" t="s">
        <v>709</v>
      </c>
      <c r="B91" s="263" t="s">
        <v>710</v>
      </c>
      <c r="C91" s="264">
        <v>52997.881000000001</v>
      </c>
      <c r="D91" s="264">
        <v>4.2397999999999998</v>
      </c>
      <c r="E91" s="264">
        <v>0.98099999999999998</v>
      </c>
      <c r="F91" s="264">
        <v>0</v>
      </c>
      <c r="G91" s="264">
        <v>3.7099000000000002</v>
      </c>
      <c r="H91" s="264">
        <v>7.8536000000000001</v>
      </c>
      <c r="I91" s="264">
        <v>20.3187</v>
      </c>
      <c r="J91" s="299">
        <v>37.971899999999998</v>
      </c>
      <c r="K91" s="299">
        <v>25.4617</v>
      </c>
    </row>
    <row r="92" spans="1:11" ht="9" customHeight="1">
      <c r="A92" s="262" t="s">
        <v>711</v>
      </c>
      <c r="B92" s="263" t="s">
        <v>712</v>
      </c>
      <c r="C92" s="264">
        <v>5726356.6220000004</v>
      </c>
      <c r="D92" s="264">
        <v>74.561899999999994</v>
      </c>
      <c r="E92" s="264">
        <v>33.2256</v>
      </c>
      <c r="F92" s="264">
        <v>0</v>
      </c>
      <c r="G92" s="264">
        <v>165.69319999999999</v>
      </c>
      <c r="H92" s="264">
        <v>354.46730000000002</v>
      </c>
      <c r="I92" s="264">
        <v>120.8903</v>
      </c>
      <c r="J92" s="299">
        <v>788.60540000000003</v>
      </c>
      <c r="K92" s="299">
        <v>223.20580000000001</v>
      </c>
    </row>
    <row r="93" spans="1:11" ht="9" customHeight="1">
      <c r="A93" s="262" t="s">
        <v>713</v>
      </c>
      <c r="B93" s="263" t="s">
        <v>714</v>
      </c>
      <c r="C93" s="264">
        <v>1806567.2239999999</v>
      </c>
      <c r="D93" s="264">
        <v>14.113799999999999</v>
      </c>
      <c r="E93" s="264">
        <v>10.159599999999999</v>
      </c>
      <c r="F93" s="264">
        <v>0</v>
      </c>
      <c r="G93" s="264">
        <v>23.523</v>
      </c>
      <c r="H93" s="264">
        <v>0</v>
      </c>
      <c r="I93" s="264">
        <v>22.1663</v>
      </c>
      <c r="J93" s="299">
        <v>76.529499999999999</v>
      </c>
      <c r="K93" s="299">
        <v>49.916800000000002</v>
      </c>
    </row>
    <row r="94" spans="1:11" ht="9" customHeight="1">
      <c r="A94" s="262" t="s">
        <v>715</v>
      </c>
      <c r="B94" s="263" t="s">
        <v>716</v>
      </c>
      <c r="C94" s="264">
        <v>9386.1584999999995</v>
      </c>
      <c r="D94" s="264">
        <v>0.62570000000000003</v>
      </c>
      <c r="E94" s="264">
        <v>0.16889999999999999</v>
      </c>
      <c r="F94" s="264">
        <v>0</v>
      </c>
      <c r="G94" s="264">
        <v>0.62570000000000003</v>
      </c>
      <c r="H94" s="264">
        <v>4.7859999999999996</v>
      </c>
      <c r="I94" s="264">
        <v>0</v>
      </c>
      <c r="J94" s="299">
        <v>6.4626999999999999</v>
      </c>
      <c r="K94" s="299">
        <v>0.7954</v>
      </c>
    </row>
    <row r="95" spans="1:11" ht="9" customHeight="1">
      <c r="A95" s="262" t="s">
        <v>717</v>
      </c>
      <c r="B95" s="263" t="s">
        <v>718</v>
      </c>
      <c r="C95" s="264">
        <v>10610813.960000001</v>
      </c>
      <c r="D95" s="264">
        <v>169.773</v>
      </c>
      <c r="E95" s="264">
        <v>170.21870000000001</v>
      </c>
      <c r="F95" s="264">
        <v>0</v>
      </c>
      <c r="G95" s="264">
        <v>212.21629999999999</v>
      </c>
      <c r="H95" s="264">
        <v>240.72479999999999</v>
      </c>
      <c r="I95" s="264">
        <v>74.641999999999996</v>
      </c>
      <c r="J95" s="299">
        <v>859.90260000000001</v>
      </c>
      <c r="K95" s="299">
        <v>386.0378</v>
      </c>
    </row>
    <row r="96" spans="1:11" ht="9" customHeight="1">
      <c r="A96" s="262" t="s">
        <v>719</v>
      </c>
      <c r="B96" s="263" t="s">
        <v>720</v>
      </c>
      <c r="C96" s="264">
        <v>1016640.75</v>
      </c>
      <c r="D96" s="264">
        <v>101.6641</v>
      </c>
      <c r="E96" s="264">
        <v>20.162199999999999</v>
      </c>
      <c r="F96" s="264">
        <v>0</v>
      </c>
      <c r="G96" s="264">
        <v>101.6641</v>
      </c>
      <c r="H96" s="264">
        <v>112.4385</v>
      </c>
      <c r="I96" s="264">
        <v>26.31</v>
      </c>
      <c r="J96" s="299">
        <v>453.43509999999998</v>
      </c>
      <c r="K96" s="299">
        <v>188.23079999999999</v>
      </c>
    </row>
    <row r="97" spans="1:11" ht="9" customHeight="1">
      <c r="A97" s="262" t="s">
        <v>721</v>
      </c>
      <c r="B97" s="263" t="s">
        <v>722</v>
      </c>
      <c r="C97" s="264">
        <v>204396.84820000001</v>
      </c>
      <c r="D97" s="264">
        <v>18.395700000000001</v>
      </c>
      <c r="E97" s="264">
        <v>3.7833999999999999</v>
      </c>
      <c r="F97" s="264">
        <v>0</v>
      </c>
      <c r="G97" s="264">
        <v>18.395700000000001</v>
      </c>
      <c r="H97" s="264">
        <v>0</v>
      </c>
      <c r="I97" s="264">
        <v>20.3187</v>
      </c>
      <c r="J97" s="299">
        <v>60.095500000000001</v>
      </c>
      <c r="K97" s="299">
        <v>42.211100000000002</v>
      </c>
    </row>
    <row r="98" spans="1:11" ht="9" customHeight="1">
      <c r="A98" s="262" t="s">
        <v>723</v>
      </c>
      <c r="B98" s="263" t="s">
        <v>724</v>
      </c>
      <c r="C98" s="264">
        <v>23073.492399999999</v>
      </c>
      <c r="D98" s="264">
        <v>2.0766</v>
      </c>
      <c r="E98" s="264">
        <v>0.42709999999999998</v>
      </c>
      <c r="F98" s="264">
        <v>0</v>
      </c>
      <c r="G98" s="264">
        <v>1.1536999999999999</v>
      </c>
      <c r="H98" s="264">
        <v>0</v>
      </c>
      <c r="I98" s="264">
        <v>0</v>
      </c>
      <c r="J98" s="299">
        <v>3.5861000000000001</v>
      </c>
      <c r="K98" s="299">
        <v>2.4548999999999999</v>
      </c>
    </row>
    <row r="99" spans="1:11" ht="9" customHeight="1">
      <c r="A99" s="262" t="s">
        <v>725</v>
      </c>
      <c r="B99" s="263" t="s">
        <v>726</v>
      </c>
      <c r="C99" s="264">
        <v>150207.43830000001</v>
      </c>
      <c r="D99" s="264">
        <v>13.518700000000001</v>
      </c>
      <c r="E99" s="264">
        <v>2.7803</v>
      </c>
      <c r="F99" s="264">
        <v>0</v>
      </c>
      <c r="G99" s="264">
        <v>7.5103999999999997</v>
      </c>
      <c r="H99" s="264">
        <v>0</v>
      </c>
      <c r="I99" s="264">
        <v>0</v>
      </c>
      <c r="J99" s="299">
        <v>24.045300000000001</v>
      </c>
      <c r="K99" s="299">
        <v>16.4605</v>
      </c>
    </row>
    <row r="100" spans="1:11" ht="9" customHeight="1">
      <c r="A100" s="262" t="s">
        <v>727</v>
      </c>
      <c r="B100" s="263" t="s">
        <v>728</v>
      </c>
      <c r="C100" s="264">
        <v>7786.8208000000004</v>
      </c>
      <c r="D100" s="264">
        <v>0.70079999999999998</v>
      </c>
      <c r="E100" s="264">
        <v>0.14410000000000001</v>
      </c>
      <c r="F100" s="264">
        <v>0</v>
      </c>
      <c r="G100" s="264">
        <v>0.38929999999999998</v>
      </c>
      <c r="H100" s="264">
        <v>0</v>
      </c>
      <c r="I100" s="264">
        <v>0</v>
      </c>
      <c r="J100" s="299">
        <v>1.2075</v>
      </c>
      <c r="K100" s="299">
        <v>0.8266</v>
      </c>
    </row>
    <row r="101" spans="1:11" ht="9" customHeight="1">
      <c r="A101" s="262" t="s">
        <v>729</v>
      </c>
      <c r="B101" s="263" t="s">
        <v>730</v>
      </c>
      <c r="C101" s="264">
        <v>693718.18359999999</v>
      </c>
      <c r="D101" s="264">
        <v>69.371799999999993</v>
      </c>
      <c r="E101" s="264">
        <v>13.757899999999999</v>
      </c>
      <c r="F101" s="264">
        <v>0</v>
      </c>
      <c r="G101" s="264">
        <v>69.371799999999993</v>
      </c>
      <c r="H101" s="264">
        <v>100.05119999999999</v>
      </c>
      <c r="I101" s="264">
        <v>26.31</v>
      </c>
      <c r="J101" s="299">
        <v>295.00970000000001</v>
      </c>
      <c r="K101" s="299">
        <v>109.68729999999999</v>
      </c>
    </row>
    <row r="102" spans="1:11" ht="9" customHeight="1">
      <c r="A102" s="262" t="s">
        <v>731</v>
      </c>
      <c r="B102" s="263" t="s">
        <v>732</v>
      </c>
      <c r="C102" s="264">
        <v>442342.2378</v>
      </c>
      <c r="D102" s="264">
        <v>35.3874</v>
      </c>
      <c r="E102" s="264">
        <v>8.1877999999999993</v>
      </c>
      <c r="F102" s="264">
        <v>0</v>
      </c>
      <c r="G102" s="264">
        <v>35.3874</v>
      </c>
      <c r="H102" s="264">
        <v>41.6755</v>
      </c>
      <c r="I102" s="264">
        <v>20.3187</v>
      </c>
      <c r="J102" s="299">
        <v>147.86930000000001</v>
      </c>
      <c r="K102" s="299">
        <v>64.235799999999998</v>
      </c>
    </row>
    <row r="103" spans="1:11" ht="9" customHeight="1">
      <c r="A103" s="262" t="s">
        <v>733</v>
      </c>
      <c r="B103" s="263" t="s">
        <v>734</v>
      </c>
      <c r="C103" s="264">
        <v>405184.55729999999</v>
      </c>
      <c r="D103" s="264">
        <v>28.3629</v>
      </c>
      <c r="E103" s="264">
        <v>7.5</v>
      </c>
      <c r="F103" s="264">
        <v>0</v>
      </c>
      <c r="G103" s="264">
        <v>28.3629</v>
      </c>
      <c r="H103" s="264">
        <v>69.459100000000007</v>
      </c>
      <c r="I103" s="264">
        <v>26.31</v>
      </c>
      <c r="J103" s="299">
        <v>180.96879999999999</v>
      </c>
      <c r="K103" s="299">
        <v>67.809299999999993</v>
      </c>
    </row>
    <row r="104" spans="1:11" ht="9" customHeight="1">
      <c r="A104" s="262" t="s">
        <v>735</v>
      </c>
      <c r="B104" s="263" t="s">
        <v>736</v>
      </c>
      <c r="C104" s="264">
        <v>3392304.2459999998</v>
      </c>
      <c r="D104" s="264">
        <v>237.46129999999999</v>
      </c>
      <c r="E104" s="264">
        <v>62.791600000000003</v>
      </c>
      <c r="F104" s="264">
        <v>0</v>
      </c>
      <c r="G104" s="264">
        <v>237.46129999999999</v>
      </c>
      <c r="H104" s="264">
        <v>168.20650000000001</v>
      </c>
      <c r="I104" s="264">
        <v>20.3187</v>
      </c>
      <c r="J104" s="299">
        <v>839.71379999999999</v>
      </c>
      <c r="K104" s="299">
        <v>369.29390000000001</v>
      </c>
    </row>
    <row r="105" spans="1:11" ht="9" customHeight="1">
      <c r="A105" s="262" t="s">
        <v>737</v>
      </c>
      <c r="B105" s="263" t="s">
        <v>738</v>
      </c>
      <c r="C105" s="264">
        <v>66789.687399999995</v>
      </c>
      <c r="D105" s="264">
        <v>4.4526000000000003</v>
      </c>
      <c r="E105" s="264">
        <v>1.2019</v>
      </c>
      <c r="F105" s="264">
        <v>0</v>
      </c>
      <c r="G105" s="264">
        <v>4.4526000000000003</v>
      </c>
      <c r="H105" s="264">
        <v>0</v>
      </c>
      <c r="I105" s="264">
        <v>20.3187</v>
      </c>
      <c r="J105" s="299">
        <v>30.463699999999999</v>
      </c>
      <c r="K105" s="299">
        <v>26.139700000000001</v>
      </c>
    </row>
    <row r="106" spans="1:11" ht="9" customHeight="1">
      <c r="A106" s="262" t="s">
        <v>739</v>
      </c>
      <c r="B106" s="263" t="s">
        <v>740</v>
      </c>
      <c r="C106" s="264">
        <v>5453607.7199999997</v>
      </c>
      <c r="D106" s="264">
        <v>363.57380000000001</v>
      </c>
      <c r="E106" s="264">
        <v>98.142200000000003</v>
      </c>
      <c r="F106" s="264">
        <v>0</v>
      </c>
      <c r="G106" s="264">
        <v>363.57380000000001</v>
      </c>
      <c r="H106" s="264">
        <v>97.292900000000003</v>
      </c>
      <c r="I106" s="264">
        <v>26.31</v>
      </c>
      <c r="J106" s="299">
        <v>898.27440000000001</v>
      </c>
      <c r="K106" s="299">
        <v>451.16879999999998</v>
      </c>
    </row>
    <row r="107" spans="1:11" ht="9" customHeight="1">
      <c r="A107" s="262" t="s">
        <v>105</v>
      </c>
      <c r="B107" s="263" t="s">
        <v>741</v>
      </c>
      <c r="C107" s="264">
        <v>186085.52100000001</v>
      </c>
      <c r="D107" s="264">
        <v>9.3042999999999996</v>
      </c>
      <c r="E107" s="264">
        <v>3.3488000000000002</v>
      </c>
      <c r="F107" s="264">
        <v>1.3569</v>
      </c>
      <c r="G107" s="264">
        <v>9.3042999999999996</v>
      </c>
      <c r="H107" s="264">
        <v>23.3202</v>
      </c>
      <c r="I107" s="264">
        <v>22.309100000000001</v>
      </c>
      <c r="J107" s="299">
        <v>72.778999999999996</v>
      </c>
      <c r="K107" s="299">
        <v>36.478700000000003</v>
      </c>
    </row>
    <row r="108" spans="1:11" ht="9" customHeight="1">
      <c r="A108" s="262" t="s">
        <v>742</v>
      </c>
      <c r="B108" s="263" t="s">
        <v>743</v>
      </c>
      <c r="C108" s="264">
        <v>93854555.719999999</v>
      </c>
      <c r="D108" s="264">
        <v>1055.8638000000001</v>
      </c>
      <c r="E108" s="264">
        <v>760.04589999999996</v>
      </c>
      <c r="F108" s="264">
        <v>0</v>
      </c>
      <c r="G108" s="264">
        <v>2346.3638999999998</v>
      </c>
      <c r="H108" s="264">
        <v>952.86900000000003</v>
      </c>
      <c r="I108" s="264">
        <v>61.8964</v>
      </c>
      <c r="J108" s="299">
        <v>4994.5562</v>
      </c>
      <c r="K108" s="299">
        <v>1732.973</v>
      </c>
    </row>
    <row r="109" spans="1:11" ht="9" customHeight="1">
      <c r="A109" s="262" t="s">
        <v>744</v>
      </c>
      <c r="B109" s="263" t="s">
        <v>745</v>
      </c>
      <c r="C109" s="264">
        <v>937717.11899999995</v>
      </c>
      <c r="D109" s="264">
        <v>107.1677</v>
      </c>
      <c r="E109" s="264">
        <v>18.596900000000002</v>
      </c>
      <c r="F109" s="264">
        <v>0</v>
      </c>
      <c r="G109" s="264">
        <v>133.95959999999999</v>
      </c>
      <c r="H109" s="264">
        <v>48.897199999999998</v>
      </c>
      <c r="I109" s="264">
        <v>26.31</v>
      </c>
      <c r="J109" s="299">
        <v>420.6807</v>
      </c>
      <c r="K109" s="299">
        <v>189.90479999999999</v>
      </c>
    </row>
    <row r="110" spans="1:11" ht="9" customHeight="1">
      <c r="A110" s="262" t="s">
        <v>746</v>
      </c>
      <c r="B110" s="263" t="s">
        <v>747</v>
      </c>
      <c r="C110" s="264">
        <v>462444.1899</v>
      </c>
      <c r="D110" s="264">
        <v>19.818999999999999</v>
      </c>
      <c r="E110" s="264">
        <v>8.1522000000000006</v>
      </c>
      <c r="F110" s="264">
        <v>3.3031999999999999</v>
      </c>
      <c r="G110" s="264">
        <v>29.7286</v>
      </c>
      <c r="H110" s="264">
        <v>105.7685</v>
      </c>
      <c r="I110" s="264">
        <v>23.58</v>
      </c>
      <c r="J110" s="299">
        <v>209.53819999999999</v>
      </c>
      <c r="K110" s="299">
        <v>56.361699999999999</v>
      </c>
    </row>
    <row r="111" spans="1:11" ht="9" customHeight="1">
      <c r="A111" s="262" t="s">
        <v>748</v>
      </c>
      <c r="B111" s="263" t="s">
        <v>749</v>
      </c>
      <c r="C111" s="264">
        <v>88139.042300000001</v>
      </c>
      <c r="D111" s="264">
        <v>7.0510999999999999</v>
      </c>
      <c r="E111" s="264">
        <v>1.6315</v>
      </c>
      <c r="F111" s="264">
        <v>0</v>
      </c>
      <c r="G111" s="264">
        <v>4.407</v>
      </c>
      <c r="H111" s="264">
        <v>0</v>
      </c>
      <c r="I111" s="264">
        <v>0</v>
      </c>
      <c r="J111" s="299">
        <v>12.914</v>
      </c>
      <c r="K111" s="299">
        <v>8.5662000000000003</v>
      </c>
    </row>
    <row r="112" spans="1:11" ht="9" customHeight="1">
      <c r="A112" s="262" t="s">
        <v>750</v>
      </c>
      <c r="B112" s="263" t="s">
        <v>751</v>
      </c>
      <c r="C112" s="264">
        <v>280597.43829999998</v>
      </c>
      <c r="D112" s="264">
        <v>11.2239</v>
      </c>
      <c r="E112" s="264">
        <v>4.7610000000000001</v>
      </c>
      <c r="F112" s="264">
        <v>0</v>
      </c>
      <c r="G112" s="264">
        <v>7.0148999999999999</v>
      </c>
      <c r="H112" s="264">
        <v>0</v>
      </c>
      <c r="I112" s="264">
        <v>20.3187</v>
      </c>
      <c r="J112" s="299">
        <v>43.770299999999999</v>
      </c>
      <c r="K112" s="299">
        <v>36.718200000000003</v>
      </c>
    </row>
    <row r="113" spans="1:11" ht="9" customHeight="1">
      <c r="A113" s="262" t="s">
        <v>752</v>
      </c>
      <c r="B113" s="263" t="s">
        <v>753</v>
      </c>
      <c r="C113" s="264">
        <v>92811.972299999994</v>
      </c>
      <c r="D113" s="264">
        <v>5.3034999999999997</v>
      </c>
      <c r="E113" s="264">
        <v>1.6361000000000001</v>
      </c>
      <c r="F113" s="264">
        <v>0</v>
      </c>
      <c r="G113" s="264">
        <v>5.3034999999999997</v>
      </c>
      <c r="H113" s="264">
        <v>0</v>
      </c>
      <c r="I113" s="264">
        <v>37.320999999999998</v>
      </c>
      <c r="J113" s="299">
        <v>48.869</v>
      </c>
      <c r="K113" s="299">
        <v>43.562399999999997</v>
      </c>
    </row>
    <row r="114" spans="1:11" ht="9" customHeight="1">
      <c r="A114" s="262" t="s">
        <v>754</v>
      </c>
      <c r="B114" s="263" t="s">
        <v>755</v>
      </c>
      <c r="C114" s="264">
        <v>265345.60629999998</v>
      </c>
      <c r="D114" s="264">
        <v>21.227599999999999</v>
      </c>
      <c r="E114" s="264">
        <v>4.9115000000000002</v>
      </c>
      <c r="F114" s="264">
        <v>0</v>
      </c>
      <c r="G114" s="264">
        <v>21.227599999999999</v>
      </c>
      <c r="H114" s="264">
        <v>11.452199999999999</v>
      </c>
      <c r="I114" s="264">
        <v>0</v>
      </c>
      <c r="J114" s="299">
        <v>58.330800000000004</v>
      </c>
      <c r="K114" s="299">
        <v>25.533100000000001</v>
      </c>
    </row>
    <row r="115" spans="1:11" ht="9" customHeight="1">
      <c r="A115" s="262" t="s">
        <v>756</v>
      </c>
      <c r="B115" s="263" t="s">
        <v>757</v>
      </c>
      <c r="C115" s="264">
        <v>4125357.0180000002</v>
      </c>
      <c r="D115" s="264">
        <v>235.7347</v>
      </c>
      <c r="E115" s="264">
        <v>72.724199999999996</v>
      </c>
      <c r="F115" s="264">
        <v>0</v>
      </c>
      <c r="G115" s="264">
        <v>235.7347</v>
      </c>
      <c r="H115" s="264">
        <v>153.46209999999999</v>
      </c>
      <c r="I115" s="264">
        <v>37.320999999999998</v>
      </c>
      <c r="J115" s="299">
        <v>759.26869999999997</v>
      </c>
      <c r="K115" s="299">
        <v>345.55119999999999</v>
      </c>
    </row>
    <row r="116" spans="1:11" ht="9" customHeight="1">
      <c r="A116" s="262" t="s">
        <v>758</v>
      </c>
      <c r="B116" s="263" t="s">
        <v>759</v>
      </c>
      <c r="C116" s="264">
        <v>1333.8991000000001</v>
      </c>
      <c r="D116" s="264">
        <v>0.1134</v>
      </c>
      <c r="E116" s="264">
        <v>2.47E-2</v>
      </c>
      <c r="F116" s="264">
        <v>0</v>
      </c>
      <c r="G116" s="264">
        <v>0.1067</v>
      </c>
      <c r="H116" s="264">
        <v>0</v>
      </c>
      <c r="I116" s="264">
        <v>0</v>
      </c>
      <c r="J116" s="299">
        <v>0.23730000000000001</v>
      </c>
      <c r="K116" s="299">
        <v>0.1338</v>
      </c>
    </row>
    <row r="117" spans="1:11" ht="9" customHeight="1">
      <c r="A117" s="262" t="s">
        <v>760</v>
      </c>
      <c r="B117" s="263" t="s">
        <v>761</v>
      </c>
      <c r="C117" s="264">
        <v>1149.9616000000001</v>
      </c>
      <c r="D117" s="264">
        <v>9.7699999999999995E-2</v>
      </c>
      <c r="E117" s="264">
        <v>2.1299999999999999E-2</v>
      </c>
      <c r="F117" s="264">
        <v>0</v>
      </c>
      <c r="G117" s="264">
        <v>9.1999999999999998E-2</v>
      </c>
      <c r="H117" s="264">
        <v>0</v>
      </c>
      <c r="I117" s="264">
        <v>0</v>
      </c>
      <c r="J117" s="299">
        <v>0.2069</v>
      </c>
      <c r="K117" s="299">
        <v>0.1167</v>
      </c>
    </row>
    <row r="118" spans="1:11" ht="9" customHeight="1">
      <c r="A118" s="262" t="s">
        <v>762</v>
      </c>
      <c r="B118" s="263" t="s">
        <v>763</v>
      </c>
      <c r="C118" s="264">
        <v>417813.78759999998</v>
      </c>
      <c r="D118" s="264">
        <v>26.859500000000001</v>
      </c>
      <c r="E118" s="264">
        <v>7.3654999999999999</v>
      </c>
      <c r="F118" s="264">
        <v>0</v>
      </c>
      <c r="G118" s="264">
        <v>8.9532000000000007</v>
      </c>
      <c r="H118" s="264">
        <v>26.3293</v>
      </c>
      <c r="I118" s="264">
        <v>20.3187</v>
      </c>
      <c r="J118" s="299">
        <v>92.800200000000004</v>
      </c>
      <c r="K118" s="299">
        <v>53.683999999999997</v>
      </c>
    </row>
    <row r="119" spans="1:11" ht="9" customHeight="1">
      <c r="A119" s="262" t="s">
        <v>764</v>
      </c>
      <c r="B119" s="263" t="s">
        <v>765</v>
      </c>
      <c r="C119" s="264">
        <v>87403.679399999994</v>
      </c>
      <c r="D119" s="264">
        <v>5.6188000000000002</v>
      </c>
      <c r="E119" s="264">
        <v>1.5407999999999999</v>
      </c>
      <c r="F119" s="264">
        <v>0</v>
      </c>
      <c r="G119" s="264">
        <v>1.8729</v>
      </c>
      <c r="H119" s="264">
        <v>3.6509999999999998</v>
      </c>
      <c r="I119" s="264">
        <v>0</v>
      </c>
      <c r="J119" s="299">
        <v>13.468400000000001</v>
      </c>
      <c r="K119" s="299">
        <v>7.3262</v>
      </c>
    </row>
    <row r="120" spans="1:11" ht="9" customHeight="1">
      <c r="A120" s="262" t="s">
        <v>766</v>
      </c>
      <c r="B120" s="263" t="s">
        <v>767</v>
      </c>
      <c r="C120" s="264">
        <v>2026.3788999999999</v>
      </c>
      <c r="D120" s="264">
        <v>0.32419999999999999</v>
      </c>
      <c r="E120" s="264">
        <v>7.4999999999999997E-2</v>
      </c>
      <c r="F120" s="264">
        <v>0</v>
      </c>
      <c r="G120" s="264">
        <v>0.28370000000000001</v>
      </c>
      <c r="H120" s="264">
        <v>5.5552000000000001</v>
      </c>
      <c r="I120" s="264">
        <v>0</v>
      </c>
      <c r="J120" s="299">
        <v>6.5587999999999997</v>
      </c>
      <c r="K120" s="299">
        <v>0.41370000000000001</v>
      </c>
    </row>
    <row r="121" spans="1:11" ht="9" customHeight="1">
      <c r="A121" s="262" t="s">
        <v>768</v>
      </c>
      <c r="B121" s="263" t="s">
        <v>769</v>
      </c>
      <c r="C121" s="264">
        <v>8250000</v>
      </c>
      <c r="D121" s="264">
        <v>132</v>
      </c>
      <c r="E121" s="264">
        <v>132.34649999999999</v>
      </c>
      <c r="F121" s="264">
        <v>0</v>
      </c>
      <c r="G121" s="264">
        <v>165</v>
      </c>
      <c r="H121" s="264">
        <v>1346.2534000000001</v>
      </c>
      <c r="I121" s="264">
        <v>27.555700000000002</v>
      </c>
      <c r="J121" s="299">
        <v>2015.1795</v>
      </c>
      <c r="K121" s="299">
        <v>291.99270000000001</v>
      </c>
    </row>
    <row r="122" spans="1:11" ht="9" customHeight="1">
      <c r="A122" s="262" t="s">
        <v>770</v>
      </c>
      <c r="B122" s="263" t="s">
        <v>771</v>
      </c>
      <c r="C122" s="264">
        <v>8250000</v>
      </c>
      <c r="D122" s="264">
        <v>132</v>
      </c>
      <c r="E122" s="264">
        <v>132.34649999999999</v>
      </c>
      <c r="F122" s="264">
        <v>0</v>
      </c>
      <c r="G122" s="264">
        <v>165</v>
      </c>
      <c r="H122" s="264">
        <v>1346.2534000000001</v>
      </c>
      <c r="I122" s="264">
        <v>27.555700000000002</v>
      </c>
      <c r="J122" s="299">
        <v>2015.1795</v>
      </c>
      <c r="K122" s="299">
        <v>291.99270000000001</v>
      </c>
    </row>
    <row r="123" spans="1:11" ht="9" customHeight="1">
      <c r="A123" s="262" t="s">
        <v>772</v>
      </c>
      <c r="B123" s="263" t="s">
        <v>773</v>
      </c>
      <c r="C123" s="264">
        <v>510000</v>
      </c>
      <c r="D123" s="264">
        <v>8.0749999999999993</v>
      </c>
      <c r="E123" s="264">
        <v>8.1289999999999996</v>
      </c>
      <c r="F123" s="264">
        <v>0</v>
      </c>
      <c r="G123" s="264">
        <v>4.25</v>
      </c>
      <c r="H123" s="264">
        <v>0</v>
      </c>
      <c r="I123" s="264">
        <v>0</v>
      </c>
      <c r="J123" s="299">
        <v>22.0716</v>
      </c>
      <c r="K123" s="299">
        <v>17.485499999999998</v>
      </c>
    </row>
    <row r="124" spans="1:11" ht="9" customHeight="1">
      <c r="A124" s="262" t="s">
        <v>774</v>
      </c>
      <c r="B124" s="263" t="s">
        <v>775</v>
      </c>
      <c r="C124" s="264">
        <v>544666.6666</v>
      </c>
      <c r="D124" s="264">
        <v>8.6239000000000008</v>
      </c>
      <c r="E124" s="264">
        <v>8.6814999999999998</v>
      </c>
      <c r="F124" s="264">
        <v>0</v>
      </c>
      <c r="G124" s="264">
        <v>4.5388999999999999</v>
      </c>
      <c r="H124" s="264">
        <v>0</v>
      </c>
      <c r="I124" s="264">
        <v>0</v>
      </c>
      <c r="J124" s="299">
        <v>23.978899999999999</v>
      </c>
      <c r="K124" s="299">
        <v>18.996500000000001</v>
      </c>
    </row>
    <row r="125" spans="1:11" ht="9" customHeight="1">
      <c r="A125" s="262" t="s">
        <v>776</v>
      </c>
      <c r="B125" s="263" t="s">
        <v>777</v>
      </c>
      <c r="C125" s="264">
        <v>650000</v>
      </c>
      <c r="D125" s="264">
        <v>10.291700000000001</v>
      </c>
      <c r="E125" s="264">
        <v>10.3605</v>
      </c>
      <c r="F125" s="264">
        <v>0</v>
      </c>
      <c r="G125" s="264">
        <v>5.4166999999999996</v>
      </c>
      <c r="H125" s="264">
        <v>0</v>
      </c>
      <c r="I125" s="264">
        <v>0</v>
      </c>
      <c r="J125" s="299">
        <v>27.191800000000001</v>
      </c>
      <c r="K125" s="299">
        <v>21.541799999999999</v>
      </c>
    </row>
    <row r="126" spans="1:11" ht="9" customHeight="1">
      <c r="A126" s="262" t="s">
        <v>778</v>
      </c>
      <c r="B126" s="263" t="s">
        <v>779</v>
      </c>
      <c r="C126" s="264">
        <v>730000</v>
      </c>
      <c r="D126" s="264">
        <v>11.558299999999999</v>
      </c>
      <c r="E126" s="264">
        <v>11.6356</v>
      </c>
      <c r="F126" s="264">
        <v>0</v>
      </c>
      <c r="G126" s="264">
        <v>6.0833000000000004</v>
      </c>
      <c r="H126" s="264">
        <v>0</v>
      </c>
      <c r="I126" s="264">
        <v>0</v>
      </c>
      <c r="J126" s="299">
        <v>31.082000000000001</v>
      </c>
      <c r="K126" s="299">
        <v>24.623699999999999</v>
      </c>
    </row>
    <row r="127" spans="1:11" ht="9" customHeight="1">
      <c r="A127" s="262" t="s">
        <v>780</v>
      </c>
      <c r="B127" s="263" t="s">
        <v>781</v>
      </c>
      <c r="C127" s="264">
        <v>691000</v>
      </c>
      <c r="D127" s="264">
        <v>10.940799999999999</v>
      </c>
      <c r="E127" s="264">
        <v>11.013999999999999</v>
      </c>
      <c r="F127" s="264">
        <v>0</v>
      </c>
      <c r="G127" s="264">
        <v>5.7583000000000002</v>
      </c>
      <c r="H127" s="264">
        <v>0</v>
      </c>
      <c r="I127" s="264">
        <v>0</v>
      </c>
      <c r="J127" s="299">
        <v>29.832100000000001</v>
      </c>
      <c r="K127" s="299">
        <v>23.633500000000002</v>
      </c>
    </row>
    <row r="128" spans="1:11" ht="9" customHeight="1">
      <c r="A128" s="262" t="s">
        <v>782</v>
      </c>
      <c r="B128" s="263" t="s">
        <v>783</v>
      </c>
      <c r="C128" s="264">
        <v>643000</v>
      </c>
      <c r="D128" s="264">
        <v>10.1808</v>
      </c>
      <c r="E128" s="264">
        <v>10.248900000000001</v>
      </c>
      <c r="F128" s="264">
        <v>0</v>
      </c>
      <c r="G128" s="264">
        <v>5.3582999999999998</v>
      </c>
      <c r="H128" s="264">
        <v>0</v>
      </c>
      <c r="I128" s="264">
        <v>0</v>
      </c>
      <c r="J128" s="299">
        <v>28.622199999999999</v>
      </c>
      <c r="K128" s="299">
        <v>22.675000000000001</v>
      </c>
    </row>
    <row r="129" spans="1:11" ht="9" customHeight="1">
      <c r="A129" s="262" t="s">
        <v>784</v>
      </c>
      <c r="B129" s="263" t="s">
        <v>785</v>
      </c>
      <c r="C129" s="264">
        <v>2525904.2969999998</v>
      </c>
      <c r="D129" s="264">
        <v>40.414499999999997</v>
      </c>
      <c r="E129" s="264">
        <v>40.520600000000002</v>
      </c>
      <c r="F129" s="264">
        <v>0</v>
      </c>
      <c r="G129" s="264">
        <v>50.518099999999997</v>
      </c>
      <c r="H129" s="264">
        <v>54.1631</v>
      </c>
      <c r="I129" s="264">
        <v>37.320999999999998</v>
      </c>
      <c r="J129" s="299">
        <v>230.7876</v>
      </c>
      <c r="K129" s="299">
        <v>117.5698</v>
      </c>
    </row>
    <row r="130" spans="1:11" ht="9" customHeight="1">
      <c r="A130" s="262" t="s">
        <v>786</v>
      </c>
      <c r="B130" s="263" t="s">
        <v>787</v>
      </c>
      <c r="C130" s="264">
        <v>1454189.7549999999</v>
      </c>
      <c r="D130" s="264">
        <v>101.7933</v>
      </c>
      <c r="E130" s="264">
        <v>26.917100000000001</v>
      </c>
      <c r="F130" s="264">
        <v>0</v>
      </c>
      <c r="G130" s="264">
        <v>101.7933</v>
      </c>
      <c r="H130" s="264">
        <v>78.235600000000005</v>
      </c>
      <c r="I130" s="264">
        <v>26.31</v>
      </c>
      <c r="J130" s="299">
        <v>384.01979999999998</v>
      </c>
      <c r="K130" s="299">
        <v>175.51830000000001</v>
      </c>
    </row>
    <row r="131" spans="1:11" ht="9" customHeight="1">
      <c r="A131" s="262" t="s">
        <v>788</v>
      </c>
      <c r="B131" s="263" t="s">
        <v>789</v>
      </c>
      <c r="C131" s="264">
        <v>693718.18359999999</v>
      </c>
      <c r="D131" s="264">
        <v>69.371799999999993</v>
      </c>
      <c r="E131" s="264">
        <v>13.757899999999999</v>
      </c>
      <c r="F131" s="264">
        <v>0</v>
      </c>
      <c r="G131" s="264">
        <v>69.371799999999993</v>
      </c>
      <c r="H131" s="264">
        <v>100.05119999999999</v>
      </c>
      <c r="I131" s="264">
        <v>32.694600000000001</v>
      </c>
      <c r="J131" s="299">
        <v>301.30520000000001</v>
      </c>
      <c r="K131" s="299">
        <v>115.9828</v>
      </c>
    </row>
    <row r="132" spans="1:11" ht="9" customHeight="1">
      <c r="A132" s="262" t="s">
        <v>790</v>
      </c>
      <c r="B132" s="263" t="s">
        <v>791</v>
      </c>
      <c r="C132" s="264">
        <v>1277914.08</v>
      </c>
      <c r="D132" s="264">
        <v>146.04730000000001</v>
      </c>
      <c r="E132" s="264">
        <v>25.343800000000002</v>
      </c>
      <c r="F132" s="264">
        <v>0</v>
      </c>
      <c r="G132" s="264">
        <v>182.5592</v>
      </c>
      <c r="H132" s="264">
        <v>67.152199999999993</v>
      </c>
      <c r="I132" s="264">
        <v>32.694600000000001</v>
      </c>
      <c r="J132" s="299">
        <v>582.18529999999998</v>
      </c>
      <c r="K132" s="299">
        <v>261.12520000000001</v>
      </c>
    </row>
    <row r="133" spans="1:11" ht="9" customHeight="1">
      <c r="A133" s="262" t="s">
        <v>792</v>
      </c>
      <c r="B133" s="263" t="s">
        <v>793</v>
      </c>
      <c r="C133" s="264">
        <v>2770827.8739999998</v>
      </c>
      <c r="D133" s="264">
        <v>184.72190000000001</v>
      </c>
      <c r="E133" s="264">
        <v>49.863399999999999</v>
      </c>
      <c r="F133" s="264">
        <v>0</v>
      </c>
      <c r="G133" s="264">
        <v>184.72190000000001</v>
      </c>
      <c r="H133" s="264">
        <v>109.0784</v>
      </c>
      <c r="I133" s="264">
        <v>32.694600000000001</v>
      </c>
      <c r="J133" s="299">
        <v>543.33450000000005</v>
      </c>
      <c r="K133" s="299">
        <v>247.7363</v>
      </c>
    </row>
    <row r="134" spans="1:11" ht="9" customHeight="1">
      <c r="A134" s="262" t="s">
        <v>794</v>
      </c>
      <c r="B134" s="263" t="s">
        <v>795</v>
      </c>
      <c r="C134" s="264">
        <v>958640.7</v>
      </c>
      <c r="D134" s="264">
        <v>76.691299999999998</v>
      </c>
      <c r="E134" s="264">
        <v>17.744399999999999</v>
      </c>
      <c r="F134" s="264">
        <v>0</v>
      </c>
      <c r="G134" s="264">
        <v>57.5184</v>
      </c>
      <c r="H134" s="264">
        <v>0</v>
      </c>
      <c r="I134" s="264">
        <v>0</v>
      </c>
      <c r="J134" s="299">
        <v>146.14619999999999</v>
      </c>
      <c r="K134" s="299">
        <v>90.8262</v>
      </c>
    </row>
    <row r="135" spans="1:11" ht="9" customHeight="1">
      <c r="A135" s="262" t="s">
        <v>796</v>
      </c>
      <c r="B135" s="263" t="s">
        <v>797</v>
      </c>
      <c r="C135" s="264">
        <v>87295.969400000002</v>
      </c>
      <c r="D135" s="264">
        <v>6.9836999999999998</v>
      </c>
      <c r="E135" s="264">
        <v>1.6157999999999999</v>
      </c>
      <c r="F135" s="264">
        <v>0</v>
      </c>
      <c r="G135" s="264">
        <v>6.9836999999999998</v>
      </c>
      <c r="H135" s="264">
        <v>0</v>
      </c>
      <c r="I135" s="264">
        <v>0</v>
      </c>
      <c r="J135" s="299">
        <v>15.5839</v>
      </c>
      <c r="K135" s="299">
        <v>8.5998999999999999</v>
      </c>
    </row>
    <row r="136" spans="1:11" ht="9" customHeight="1">
      <c r="A136" s="262" t="s">
        <v>798</v>
      </c>
      <c r="B136" s="263" t="s">
        <v>799</v>
      </c>
      <c r="C136" s="264">
        <v>4356.7498999999998</v>
      </c>
      <c r="D136" s="264">
        <v>0.34849999999999998</v>
      </c>
      <c r="E136" s="264">
        <v>8.0600000000000005E-2</v>
      </c>
      <c r="F136" s="264">
        <v>0</v>
      </c>
      <c r="G136" s="264">
        <v>0.34849999999999998</v>
      </c>
      <c r="H136" s="264">
        <v>0</v>
      </c>
      <c r="I136" s="264">
        <v>0</v>
      </c>
      <c r="J136" s="299">
        <v>0.78159999999999996</v>
      </c>
      <c r="K136" s="299">
        <v>0.43130000000000002</v>
      </c>
    </row>
    <row r="137" spans="1:11" ht="9" customHeight="1">
      <c r="A137" s="262" t="s">
        <v>800</v>
      </c>
      <c r="B137" s="263" t="s">
        <v>801</v>
      </c>
      <c r="C137" s="264">
        <v>16298.7834</v>
      </c>
      <c r="D137" s="264">
        <v>1.3039000000000001</v>
      </c>
      <c r="E137" s="264">
        <v>0.30170000000000002</v>
      </c>
      <c r="F137" s="264">
        <v>0</v>
      </c>
      <c r="G137" s="264">
        <v>1.3039000000000001</v>
      </c>
      <c r="H137" s="264">
        <v>0</v>
      </c>
      <c r="I137" s="264">
        <v>26.558199999999999</v>
      </c>
      <c r="J137" s="299">
        <v>30.148199999999999</v>
      </c>
      <c r="K137" s="299">
        <v>28.677099999999999</v>
      </c>
    </row>
    <row r="138" spans="1:11" ht="9" customHeight="1">
      <c r="A138" s="262" t="s">
        <v>802</v>
      </c>
      <c r="B138" s="263" t="s">
        <v>803</v>
      </c>
      <c r="C138" s="264">
        <v>9577652.5549999997</v>
      </c>
      <c r="D138" s="264">
        <v>638.51020000000005</v>
      </c>
      <c r="E138" s="264">
        <v>172.3578</v>
      </c>
      <c r="F138" s="264">
        <v>0</v>
      </c>
      <c r="G138" s="264">
        <v>798.1377</v>
      </c>
      <c r="H138" s="264">
        <v>163.2415</v>
      </c>
      <c r="I138" s="264">
        <v>47.067700000000002</v>
      </c>
      <c r="J138" s="299">
        <v>1715.3106</v>
      </c>
      <c r="K138" s="299">
        <v>792.06569999999999</v>
      </c>
    </row>
    <row r="139" spans="1:11" ht="9" customHeight="1">
      <c r="A139" s="262" t="s">
        <v>804</v>
      </c>
      <c r="B139" s="263" t="s">
        <v>805</v>
      </c>
      <c r="C139" s="264">
        <v>27845.797900000001</v>
      </c>
      <c r="D139" s="264">
        <v>2.2277</v>
      </c>
      <c r="E139" s="264">
        <v>0.51539999999999997</v>
      </c>
      <c r="F139" s="264">
        <v>0</v>
      </c>
      <c r="G139" s="264">
        <v>2.2277</v>
      </c>
      <c r="H139" s="264">
        <v>0</v>
      </c>
      <c r="I139" s="264">
        <v>0</v>
      </c>
      <c r="J139" s="299">
        <v>5.3590999999999998</v>
      </c>
      <c r="K139" s="299">
        <v>2.9573999999999998</v>
      </c>
    </row>
    <row r="140" spans="1:11" ht="9" customHeight="1">
      <c r="A140" s="262" t="s">
        <v>806</v>
      </c>
      <c r="B140" s="263" t="s">
        <v>807</v>
      </c>
      <c r="C140" s="264">
        <v>4708.6966000000002</v>
      </c>
      <c r="D140" s="264">
        <v>0.42380000000000001</v>
      </c>
      <c r="E140" s="264">
        <v>8.72E-2</v>
      </c>
      <c r="F140" s="264">
        <v>0</v>
      </c>
      <c r="G140" s="264">
        <v>0.2354</v>
      </c>
      <c r="H140" s="264">
        <v>0</v>
      </c>
      <c r="I140" s="264">
        <v>0</v>
      </c>
      <c r="J140" s="299">
        <v>0.74760000000000004</v>
      </c>
      <c r="K140" s="299">
        <v>0.51180000000000003</v>
      </c>
    </row>
    <row r="141" spans="1:11" ht="9" customHeight="1">
      <c r="A141" s="262" t="s">
        <v>808</v>
      </c>
      <c r="B141" s="263" t="s">
        <v>809</v>
      </c>
      <c r="C141" s="264">
        <v>83283.884699999995</v>
      </c>
      <c r="D141" s="264">
        <v>3.3313999999999999</v>
      </c>
      <c r="E141" s="264">
        <v>1.4131</v>
      </c>
      <c r="F141" s="264">
        <v>0</v>
      </c>
      <c r="G141" s="264">
        <v>2.9148999999999998</v>
      </c>
      <c r="H141" s="264">
        <v>0</v>
      </c>
      <c r="I141" s="264">
        <v>0</v>
      </c>
      <c r="J141" s="299">
        <v>7.3658999999999999</v>
      </c>
      <c r="K141" s="299">
        <v>4.5627000000000004</v>
      </c>
    </row>
    <row r="142" spans="1:11" ht="9" customHeight="1">
      <c r="A142" s="262" t="s">
        <v>810</v>
      </c>
      <c r="B142" s="263" t="s">
        <v>811</v>
      </c>
      <c r="C142" s="264">
        <v>16286.483700000001</v>
      </c>
      <c r="D142" s="264">
        <v>0.65149999999999997</v>
      </c>
      <c r="E142" s="264">
        <v>0.27629999999999999</v>
      </c>
      <c r="F142" s="264">
        <v>0</v>
      </c>
      <c r="G142" s="264">
        <v>0.56999999999999995</v>
      </c>
      <c r="H142" s="264">
        <v>0</v>
      </c>
      <c r="I142" s="264">
        <v>0</v>
      </c>
      <c r="J142" s="299">
        <v>1.5148999999999999</v>
      </c>
      <c r="K142" s="299">
        <v>0.93840000000000001</v>
      </c>
    </row>
    <row r="143" spans="1:11" ht="9" customHeight="1">
      <c r="A143" s="262" t="s">
        <v>812</v>
      </c>
      <c r="B143" s="263" t="s">
        <v>813</v>
      </c>
      <c r="C143" s="264">
        <v>19265.3678</v>
      </c>
      <c r="D143" s="264">
        <v>1.5411999999999999</v>
      </c>
      <c r="E143" s="264">
        <v>0.35659999999999997</v>
      </c>
      <c r="F143" s="264">
        <v>0</v>
      </c>
      <c r="G143" s="264">
        <v>1.5411999999999999</v>
      </c>
      <c r="H143" s="264">
        <v>0</v>
      </c>
      <c r="I143" s="264">
        <v>0</v>
      </c>
      <c r="J143" s="299">
        <v>3.6720000000000002</v>
      </c>
      <c r="K143" s="299">
        <v>2.0264000000000002</v>
      </c>
    </row>
    <row r="144" spans="1:11" ht="9" customHeight="1">
      <c r="A144" s="262" t="s">
        <v>814</v>
      </c>
      <c r="B144" s="263" t="s">
        <v>815</v>
      </c>
      <c r="C144" s="264">
        <v>55163.028100000003</v>
      </c>
      <c r="D144" s="264">
        <v>3.1522000000000001</v>
      </c>
      <c r="E144" s="264">
        <v>0.97240000000000004</v>
      </c>
      <c r="F144" s="264">
        <v>0</v>
      </c>
      <c r="G144" s="264">
        <v>3.1522000000000001</v>
      </c>
      <c r="H144" s="264">
        <v>0</v>
      </c>
      <c r="I144" s="264">
        <v>20.3187</v>
      </c>
      <c r="J144" s="299">
        <v>27.933399999999999</v>
      </c>
      <c r="K144" s="299">
        <v>24.777699999999999</v>
      </c>
    </row>
    <row r="145" spans="1:11" ht="9" customHeight="1">
      <c r="A145" s="262" t="s">
        <v>816</v>
      </c>
      <c r="B145" s="263" t="s">
        <v>817</v>
      </c>
      <c r="C145" s="264">
        <v>504469.73950000003</v>
      </c>
      <c r="D145" s="264">
        <v>45.402299999999997</v>
      </c>
      <c r="E145" s="264">
        <v>9.3376999999999999</v>
      </c>
      <c r="F145" s="264">
        <v>0</v>
      </c>
      <c r="G145" s="264">
        <v>30.2682</v>
      </c>
      <c r="H145" s="264">
        <v>0</v>
      </c>
      <c r="I145" s="264">
        <v>0</v>
      </c>
      <c r="J145" s="299">
        <v>82.172700000000006</v>
      </c>
      <c r="K145" s="299">
        <v>52.914099999999998</v>
      </c>
    </row>
    <row r="146" spans="1:11" ht="9" customHeight="1">
      <c r="A146" s="262" t="s">
        <v>818</v>
      </c>
      <c r="B146" s="263" t="s">
        <v>819</v>
      </c>
      <c r="C146" s="264">
        <v>1005122.965</v>
      </c>
      <c r="D146" s="264">
        <v>57.435600000000001</v>
      </c>
      <c r="E146" s="264">
        <v>17.718900000000001</v>
      </c>
      <c r="F146" s="264">
        <v>0</v>
      </c>
      <c r="G146" s="264">
        <v>43.076700000000002</v>
      </c>
      <c r="H146" s="264">
        <v>77.583600000000004</v>
      </c>
      <c r="I146" s="264">
        <v>26.31</v>
      </c>
      <c r="J146" s="299">
        <v>238.62700000000001</v>
      </c>
      <c r="K146" s="299">
        <v>104.2158</v>
      </c>
    </row>
    <row r="147" spans="1:11" ht="9" customHeight="1">
      <c r="A147" s="262" t="s">
        <v>820</v>
      </c>
      <c r="B147" s="263" t="s">
        <v>821</v>
      </c>
      <c r="C147" s="264">
        <v>1315293.0589999999</v>
      </c>
      <c r="D147" s="264">
        <v>52.611699999999999</v>
      </c>
      <c r="E147" s="264">
        <v>22.3172</v>
      </c>
      <c r="F147" s="264">
        <v>0</v>
      </c>
      <c r="G147" s="264">
        <v>46.035299999999999</v>
      </c>
      <c r="H147" s="264">
        <v>0</v>
      </c>
      <c r="I147" s="264">
        <v>20.3187</v>
      </c>
      <c r="J147" s="299">
        <v>141.67339999999999</v>
      </c>
      <c r="K147" s="299">
        <v>95.614999999999995</v>
      </c>
    </row>
    <row r="148" spans="1:11" ht="9" customHeight="1">
      <c r="A148" s="262" t="s">
        <v>822</v>
      </c>
      <c r="B148" s="263" t="s">
        <v>823</v>
      </c>
      <c r="C148" s="264">
        <v>830991.50600000005</v>
      </c>
      <c r="D148" s="264">
        <v>33.239699999999999</v>
      </c>
      <c r="E148" s="264">
        <v>14.0998</v>
      </c>
      <c r="F148" s="264">
        <v>0</v>
      </c>
      <c r="G148" s="264">
        <v>29.084700000000002</v>
      </c>
      <c r="H148" s="264">
        <v>0</v>
      </c>
      <c r="I148" s="264">
        <v>20.3187</v>
      </c>
      <c r="J148" s="299">
        <v>97.113200000000006</v>
      </c>
      <c r="K148" s="299">
        <v>68.013099999999994</v>
      </c>
    </row>
    <row r="149" spans="1:11" ht="9" customHeight="1">
      <c r="A149" s="262" t="s">
        <v>824</v>
      </c>
      <c r="B149" s="263" t="s">
        <v>825</v>
      </c>
      <c r="C149" s="264">
        <v>50240.291100000002</v>
      </c>
      <c r="D149" s="264">
        <v>7.5359999999999996</v>
      </c>
      <c r="E149" s="264">
        <v>1.0333000000000001</v>
      </c>
      <c r="F149" s="264">
        <v>0</v>
      </c>
      <c r="G149" s="264">
        <v>5.024</v>
      </c>
      <c r="H149" s="264">
        <v>0</v>
      </c>
      <c r="I149" s="264">
        <v>0</v>
      </c>
      <c r="J149" s="299">
        <v>17.076000000000001</v>
      </c>
      <c r="K149" s="299">
        <v>10.764799999999999</v>
      </c>
    </row>
    <row r="150" spans="1:11" ht="9" customHeight="1">
      <c r="A150" s="262" t="s">
        <v>826</v>
      </c>
      <c r="B150" s="263" t="s">
        <v>827</v>
      </c>
      <c r="C150" s="264">
        <v>11007.5121</v>
      </c>
      <c r="D150" s="264">
        <v>0.99070000000000003</v>
      </c>
      <c r="E150" s="264">
        <v>0.20369999999999999</v>
      </c>
      <c r="F150" s="264">
        <v>0</v>
      </c>
      <c r="G150" s="264">
        <v>0.66049999999999998</v>
      </c>
      <c r="H150" s="264">
        <v>0</v>
      </c>
      <c r="I150" s="264">
        <v>0</v>
      </c>
      <c r="J150" s="299">
        <v>2.0432000000000001</v>
      </c>
      <c r="K150" s="299">
        <v>1.3157000000000001</v>
      </c>
    </row>
    <row r="151" spans="1:11" ht="9" customHeight="1">
      <c r="A151" s="262" t="s">
        <v>828</v>
      </c>
      <c r="B151" s="263" t="s">
        <v>829</v>
      </c>
      <c r="C151" s="264">
        <v>1427546.183</v>
      </c>
      <c r="D151" s="264">
        <v>99.928200000000004</v>
      </c>
      <c r="E151" s="264">
        <v>26.4239</v>
      </c>
      <c r="F151" s="264">
        <v>0</v>
      </c>
      <c r="G151" s="264">
        <v>99.928200000000004</v>
      </c>
      <c r="H151" s="264">
        <v>78.235600000000005</v>
      </c>
      <c r="I151" s="264">
        <v>26.31</v>
      </c>
      <c r="J151" s="299">
        <v>381.53500000000003</v>
      </c>
      <c r="K151" s="299">
        <v>174.13079999999999</v>
      </c>
    </row>
    <row r="152" spans="1:11" ht="9" customHeight="1">
      <c r="A152" s="262" t="s">
        <v>830</v>
      </c>
      <c r="B152" s="263" t="s">
        <v>25</v>
      </c>
      <c r="C152" s="264">
        <v>65138.623099999997</v>
      </c>
      <c r="D152" s="264">
        <v>3.9083000000000001</v>
      </c>
      <c r="E152" s="264">
        <v>1.2057</v>
      </c>
      <c r="F152" s="264">
        <v>0.48849999999999999</v>
      </c>
      <c r="G152" s="264">
        <v>3.9083000000000001</v>
      </c>
      <c r="H152" s="264">
        <v>29.1189</v>
      </c>
      <c r="I152" s="264">
        <v>22.309100000000001</v>
      </c>
      <c r="J152" s="299">
        <v>62.755699999999997</v>
      </c>
      <c r="K152" s="299">
        <v>28.1309</v>
      </c>
    </row>
    <row r="153" spans="1:11" ht="9" customHeight="1">
      <c r="A153" s="262" t="s">
        <v>831</v>
      </c>
      <c r="B153" s="263" t="s">
        <v>832</v>
      </c>
      <c r="C153" s="264">
        <v>230634.8615</v>
      </c>
      <c r="D153" s="264">
        <v>15.3757</v>
      </c>
      <c r="E153" s="264">
        <v>4.1505000000000001</v>
      </c>
      <c r="F153" s="264">
        <v>0</v>
      </c>
      <c r="G153" s="264">
        <v>15.3757</v>
      </c>
      <c r="H153" s="264">
        <v>69.057900000000004</v>
      </c>
      <c r="I153" s="264">
        <v>0</v>
      </c>
      <c r="J153" s="299">
        <v>117.5753</v>
      </c>
      <c r="K153" s="299">
        <v>21.061399999999999</v>
      </c>
    </row>
    <row r="154" spans="1:11" ht="9" customHeight="1">
      <c r="A154" s="262" t="s">
        <v>833</v>
      </c>
      <c r="B154" s="263" t="s">
        <v>834</v>
      </c>
      <c r="C154" s="264">
        <v>785369.82609999995</v>
      </c>
      <c r="D154" s="264">
        <v>44.878300000000003</v>
      </c>
      <c r="E154" s="264">
        <v>13.844900000000001</v>
      </c>
      <c r="F154" s="264">
        <v>0</v>
      </c>
      <c r="G154" s="264">
        <v>39.268500000000003</v>
      </c>
      <c r="H154" s="264">
        <v>123.873</v>
      </c>
      <c r="I154" s="264">
        <v>26.31</v>
      </c>
      <c r="J154" s="299">
        <v>269.8657</v>
      </c>
      <c r="K154" s="299">
        <v>86.373599999999996</v>
      </c>
    </row>
    <row r="155" spans="1:11" ht="9" customHeight="1">
      <c r="A155" s="262" t="s">
        <v>835</v>
      </c>
      <c r="B155" s="263" t="s">
        <v>836</v>
      </c>
      <c r="C155" s="264">
        <v>1016640.75</v>
      </c>
      <c r="D155" s="264">
        <v>71.164900000000003</v>
      </c>
      <c r="E155" s="264">
        <v>18.818000000000001</v>
      </c>
      <c r="F155" s="264">
        <v>0</v>
      </c>
      <c r="G155" s="264">
        <v>71.164900000000003</v>
      </c>
      <c r="H155" s="264">
        <v>76.931600000000003</v>
      </c>
      <c r="I155" s="264">
        <v>26.31</v>
      </c>
      <c r="J155" s="299">
        <v>329.51369999999997</v>
      </c>
      <c r="K155" s="299">
        <v>145.9255</v>
      </c>
    </row>
    <row r="156" spans="1:11" ht="9" customHeight="1">
      <c r="A156" s="262" t="s">
        <v>837</v>
      </c>
      <c r="B156" s="263" t="s">
        <v>838</v>
      </c>
      <c r="C156" s="264">
        <v>5637820.733</v>
      </c>
      <c r="D156" s="264">
        <v>375.85469999999998</v>
      </c>
      <c r="E156" s="264">
        <v>101.4573</v>
      </c>
      <c r="F156" s="264">
        <v>0</v>
      </c>
      <c r="G156" s="264">
        <v>375.85469999999998</v>
      </c>
      <c r="H156" s="264">
        <v>141.9273</v>
      </c>
      <c r="I156" s="264">
        <v>26.31</v>
      </c>
      <c r="J156" s="299">
        <v>975.58280000000002</v>
      </c>
      <c r="K156" s="299">
        <v>465.51749999999998</v>
      </c>
    </row>
    <row r="157" spans="1:11" ht="9" customHeight="1">
      <c r="A157" s="262" t="s">
        <v>839</v>
      </c>
      <c r="B157" s="263" t="s">
        <v>840</v>
      </c>
      <c r="C157" s="264">
        <v>615739.09600000002</v>
      </c>
      <c r="D157" s="264">
        <v>41.049300000000002</v>
      </c>
      <c r="E157" s="264">
        <v>11.0807</v>
      </c>
      <c r="F157" s="264">
        <v>0</v>
      </c>
      <c r="G157" s="264">
        <v>41.049300000000002</v>
      </c>
      <c r="H157" s="264">
        <v>206.3212</v>
      </c>
      <c r="I157" s="264">
        <v>0</v>
      </c>
      <c r="J157" s="299">
        <v>332.20569999999998</v>
      </c>
      <c r="K157" s="299">
        <v>52.256</v>
      </c>
    </row>
    <row r="158" spans="1:11" ht="9" customHeight="1">
      <c r="A158" s="262" t="s">
        <v>841</v>
      </c>
      <c r="B158" s="263" t="s">
        <v>842</v>
      </c>
      <c r="C158" s="264">
        <v>40823.694900000002</v>
      </c>
      <c r="D158" s="264">
        <v>2.6244000000000001</v>
      </c>
      <c r="E158" s="264">
        <v>0.71970000000000001</v>
      </c>
      <c r="F158" s="264">
        <v>0</v>
      </c>
      <c r="G158" s="264">
        <v>1.458</v>
      </c>
      <c r="H158" s="264">
        <v>0</v>
      </c>
      <c r="I158" s="264">
        <v>0</v>
      </c>
      <c r="J158" s="299">
        <v>4.8094000000000001</v>
      </c>
      <c r="K158" s="299">
        <v>3.3492000000000002</v>
      </c>
    </row>
    <row r="159" spans="1:11" ht="9" customHeight="1">
      <c r="A159" s="262" t="s">
        <v>843</v>
      </c>
      <c r="B159" s="263" t="s">
        <v>844</v>
      </c>
      <c r="C159" s="264">
        <v>34804.478300000002</v>
      </c>
      <c r="D159" s="264">
        <v>2.7844000000000002</v>
      </c>
      <c r="E159" s="264">
        <v>0.64419999999999999</v>
      </c>
      <c r="F159" s="264">
        <v>0</v>
      </c>
      <c r="G159" s="264">
        <v>2.0882999999999998</v>
      </c>
      <c r="H159" s="264">
        <v>21.366099999999999</v>
      </c>
      <c r="I159" s="264">
        <v>20.3187</v>
      </c>
      <c r="J159" s="299">
        <v>48.494100000000003</v>
      </c>
      <c r="K159" s="299">
        <v>23.968</v>
      </c>
    </row>
    <row r="160" spans="1:11" ht="9" customHeight="1">
      <c r="A160" s="262" t="s">
        <v>845</v>
      </c>
      <c r="B160" s="263" t="s">
        <v>846</v>
      </c>
      <c r="C160" s="264">
        <v>3286.4434999999999</v>
      </c>
      <c r="D160" s="264">
        <v>0.1643</v>
      </c>
      <c r="E160" s="264">
        <v>5.79E-2</v>
      </c>
      <c r="F160" s="264">
        <v>0</v>
      </c>
      <c r="G160" s="264">
        <v>0.1174</v>
      </c>
      <c r="H160" s="264">
        <v>3.8092999999999999</v>
      </c>
      <c r="I160" s="264">
        <v>0</v>
      </c>
      <c r="J160" s="299">
        <v>4.3396999999999997</v>
      </c>
      <c r="K160" s="299">
        <v>0.21429999999999999</v>
      </c>
    </row>
    <row r="161" spans="1:11" ht="9" customHeight="1">
      <c r="A161" s="262" t="s">
        <v>847</v>
      </c>
      <c r="B161" s="263" t="s">
        <v>848</v>
      </c>
      <c r="C161" s="264">
        <v>170267.43830000001</v>
      </c>
      <c r="D161" s="264">
        <v>10.9458</v>
      </c>
      <c r="E161" s="264">
        <v>3.0015999999999998</v>
      </c>
      <c r="F161" s="264">
        <v>0</v>
      </c>
      <c r="G161" s="264">
        <v>3.6486000000000001</v>
      </c>
      <c r="H161" s="264">
        <v>4.5636999999999999</v>
      </c>
      <c r="I161" s="264">
        <v>0</v>
      </c>
      <c r="J161" s="299">
        <v>23.0319</v>
      </c>
      <c r="K161" s="299">
        <v>14.0692</v>
      </c>
    </row>
    <row r="162" spans="1:11" ht="9" customHeight="1">
      <c r="A162" s="262" t="s">
        <v>849</v>
      </c>
      <c r="B162" s="263" t="s">
        <v>850</v>
      </c>
      <c r="C162" s="264">
        <v>6173275.7439999999</v>
      </c>
      <c r="D162" s="264">
        <v>290.50709999999998</v>
      </c>
      <c r="E162" s="264">
        <v>106.4255</v>
      </c>
      <c r="F162" s="264">
        <v>0</v>
      </c>
      <c r="G162" s="264">
        <v>326.82049999999998</v>
      </c>
      <c r="H162" s="264">
        <v>243.93450000000001</v>
      </c>
      <c r="I162" s="264">
        <v>26.31</v>
      </c>
      <c r="J162" s="299">
        <v>986.32979999999998</v>
      </c>
      <c r="K162" s="299">
        <v>398.00799999999998</v>
      </c>
    </row>
    <row r="163" spans="1:11" ht="9" customHeight="1">
      <c r="A163" s="262" t="s">
        <v>131</v>
      </c>
      <c r="B163" s="263" t="s">
        <v>418</v>
      </c>
      <c r="C163" s="264">
        <v>857121.83829999994</v>
      </c>
      <c r="D163" s="264">
        <v>42.856099999999998</v>
      </c>
      <c r="E163" s="264">
        <v>15.1098</v>
      </c>
      <c r="F163" s="264">
        <v>0</v>
      </c>
      <c r="G163" s="264">
        <v>55.100700000000003</v>
      </c>
      <c r="H163" s="264">
        <v>69.960599999999999</v>
      </c>
      <c r="I163" s="264">
        <v>26.31</v>
      </c>
      <c r="J163" s="299">
        <v>228.2013</v>
      </c>
      <c r="K163" s="299">
        <v>88.334400000000002</v>
      </c>
    </row>
    <row r="164" spans="1:11" ht="9" customHeight="1">
      <c r="A164" s="262" t="s">
        <v>851</v>
      </c>
      <c r="B164" s="263" t="s">
        <v>852</v>
      </c>
      <c r="C164" s="264">
        <v>2131016.9440000001</v>
      </c>
      <c r="D164" s="264">
        <v>85.240700000000004</v>
      </c>
      <c r="E164" s="264">
        <v>36.158000000000001</v>
      </c>
      <c r="F164" s="264">
        <v>0</v>
      </c>
      <c r="G164" s="264">
        <v>53.275399999999998</v>
      </c>
      <c r="H164" s="264">
        <v>0</v>
      </c>
      <c r="I164" s="264">
        <v>40.6374</v>
      </c>
      <c r="J164" s="299">
        <v>239.0128</v>
      </c>
      <c r="K164" s="299">
        <v>178.7097</v>
      </c>
    </row>
    <row r="165" spans="1:11" ht="9" customHeight="1">
      <c r="A165" s="262" t="s">
        <v>853</v>
      </c>
      <c r="B165" s="263" t="s">
        <v>854</v>
      </c>
      <c r="C165" s="264">
        <v>363515.0514</v>
      </c>
      <c r="D165" s="264">
        <v>25.446100000000001</v>
      </c>
      <c r="E165" s="264">
        <v>6.7286999999999999</v>
      </c>
      <c r="F165" s="264">
        <v>0</v>
      </c>
      <c r="G165" s="264">
        <v>25.446100000000001</v>
      </c>
      <c r="H165" s="264">
        <v>37.813899999999997</v>
      </c>
      <c r="I165" s="264">
        <v>26.31</v>
      </c>
      <c r="J165" s="299">
        <v>139.68639999999999</v>
      </c>
      <c r="K165" s="299">
        <v>65.209800000000001</v>
      </c>
    </row>
    <row r="166" spans="1:11" ht="9" customHeight="1">
      <c r="A166" s="262" t="s">
        <v>855</v>
      </c>
      <c r="B166" s="263" t="s">
        <v>856</v>
      </c>
      <c r="C166" s="264">
        <v>16298.7834</v>
      </c>
      <c r="D166" s="264">
        <v>1.3039000000000001</v>
      </c>
      <c r="E166" s="264">
        <v>0.30170000000000002</v>
      </c>
      <c r="F166" s="264">
        <v>0</v>
      </c>
      <c r="G166" s="264">
        <v>1.3039000000000001</v>
      </c>
      <c r="H166" s="264">
        <v>0</v>
      </c>
      <c r="I166" s="264">
        <v>20.3187</v>
      </c>
      <c r="J166" s="299">
        <v>23.931100000000001</v>
      </c>
      <c r="K166" s="299">
        <v>22.46</v>
      </c>
    </row>
    <row r="167" spans="1:11" ht="9" customHeight="1">
      <c r="A167" s="262" t="s">
        <v>857</v>
      </c>
      <c r="B167" s="263" t="s">
        <v>858</v>
      </c>
      <c r="C167" s="264">
        <v>376202.51569999999</v>
      </c>
      <c r="D167" s="264">
        <v>30.0962</v>
      </c>
      <c r="E167" s="264">
        <v>6.9634999999999998</v>
      </c>
      <c r="F167" s="264">
        <v>0</v>
      </c>
      <c r="G167" s="264">
        <v>26.334199999999999</v>
      </c>
      <c r="H167" s="264">
        <v>45.135899999999999</v>
      </c>
      <c r="I167" s="264">
        <v>20.3187</v>
      </c>
      <c r="J167" s="299">
        <v>146.6404</v>
      </c>
      <c r="K167" s="299">
        <v>63.762599999999999</v>
      </c>
    </row>
    <row r="168" spans="1:11" ht="9" customHeight="1">
      <c r="A168" s="262" t="s">
        <v>859</v>
      </c>
      <c r="B168" s="263" t="s">
        <v>860</v>
      </c>
      <c r="C168" s="264">
        <v>3768548.0019999999</v>
      </c>
      <c r="D168" s="264">
        <v>251.23650000000001</v>
      </c>
      <c r="E168" s="264">
        <v>67.818200000000004</v>
      </c>
      <c r="F168" s="264">
        <v>0</v>
      </c>
      <c r="G168" s="264">
        <v>188.42740000000001</v>
      </c>
      <c r="H168" s="264">
        <v>0</v>
      </c>
      <c r="I168" s="264">
        <v>20.3187</v>
      </c>
      <c r="J168" s="299">
        <v>505.92259999999999</v>
      </c>
      <c r="K168" s="299">
        <v>325.74099999999999</v>
      </c>
    </row>
    <row r="169" spans="1:11" ht="9" customHeight="1">
      <c r="A169" s="262" t="s">
        <v>861</v>
      </c>
      <c r="B169" s="263" t="s">
        <v>862</v>
      </c>
      <c r="C169" s="264">
        <v>520992.5808</v>
      </c>
      <c r="D169" s="264">
        <v>34.732799999999997</v>
      </c>
      <c r="E169" s="264">
        <v>9.3757000000000001</v>
      </c>
      <c r="F169" s="264">
        <v>0</v>
      </c>
      <c r="G169" s="264">
        <v>34.732799999999997</v>
      </c>
      <c r="H169" s="264">
        <v>77.834400000000002</v>
      </c>
      <c r="I169" s="264">
        <v>26.31</v>
      </c>
      <c r="J169" s="299">
        <v>190.65870000000001</v>
      </c>
      <c r="K169" s="299">
        <v>67.886700000000005</v>
      </c>
    </row>
    <row r="170" spans="1:11" ht="9" customHeight="1">
      <c r="A170" s="262" t="s">
        <v>863</v>
      </c>
      <c r="B170" s="263" t="s">
        <v>864</v>
      </c>
      <c r="C170" s="264">
        <v>63591.380100000002</v>
      </c>
      <c r="D170" s="264">
        <v>5.0872999999999999</v>
      </c>
      <c r="E170" s="264">
        <v>1.1771</v>
      </c>
      <c r="F170" s="264">
        <v>0</v>
      </c>
      <c r="G170" s="264">
        <v>5.0872999999999999</v>
      </c>
      <c r="H170" s="264">
        <v>0</v>
      </c>
      <c r="I170" s="264">
        <v>0</v>
      </c>
      <c r="J170" s="299">
        <v>11.352600000000001</v>
      </c>
      <c r="K170" s="299">
        <v>6.2648999999999999</v>
      </c>
    </row>
    <row r="171" spans="1:11" ht="9" customHeight="1">
      <c r="A171" s="262" t="s">
        <v>865</v>
      </c>
      <c r="B171" s="263" t="s">
        <v>866</v>
      </c>
      <c r="C171" s="264">
        <v>5040.0147999999999</v>
      </c>
      <c r="D171" s="264">
        <v>0.4536</v>
      </c>
      <c r="E171" s="264">
        <v>9.3299999999999994E-2</v>
      </c>
      <c r="F171" s="264">
        <v>0</v>
      </c>
      <c r="G171" s="264">
        <v>0.252</v>
      </c>
      <c r="H171" s="264">
        <v>0</v>
      </c>
      <c r="I171" s="264">
        <v>20.3187</v>
      </c>
      <c r="J171" s="299">
        <v>21.5501</v>
      </c>
      <c r="K171" s="299">
        <v>21.265699999999999</v>
      </c>
    </row>
    <row r="172" spans="1:11" ht="9" customHeight="1">
      <c r="A172" s="262" t="s">
        <v>867</v>
      </c>
      <c r="B172" s="263" t="s">
        <v>868</v>
      </c>
      <c r="C172" s="264">
        <v>101645.87360000001</v>
      </c>
      <c r="D172" s="264">
        <v>1.5882000000000001</v>
      </c>
      <c r="E172" s="264">
        <v>0.5988</v>
      </c>
      <c r="F172" s="264">
        <v>0</v>
      </c>
      <c r="G172" s="264">
        <v>1.7646999999999999</v>
      </c>
      <c r="H172" s="264">
        <v>73.255200000000002</v>
      </c>
      <c r="I172" s="264">
        <v>31.3796</v>
      </c>
      <c r="J172" s="299">
        <v>112.8792</v>
      </c>
      <c r="K172" s="299">
        <v>33.833100000000002</v>
      </c>
    </row>
    <row r="173" spans="1:11" ht="9" customHeight="1">
      <c r="A173" s="262" t="s">
        <v>869</v>
      </c>
      <c r="B173" s="263" t="s">
        <v>870</v>
      </c>
      <c r="C173" s="264">
        <v>14277.7286</v>
      </c>
      <c r="D173" s="264">
        <v>1.9036999999999999</v>
      </c>
      <c r="E173" s="264">
        <v>0.4405</v>
      </c>
      <c r="F173" s="264">
        <v>0</v>
      </c>
      <c r="G173" s="264">
        <v>1.4278</v>
      </c>
      <c r="H173" s="264">
        <v>0</v>
      </c>
      <c r="I173" s="264">
        <v>0</v>
      </c>
      <c r="J173" s="299">
        <v>3.7029999999999998</v>
      </c>
      <c r="K173" s="299">
        <v>2.3012999999999999</v>
      </c>
    </row>
    <row r="174" spans="1:11" ht="9" customHeight="1">
      <c r="A174" s="262" t="s">
        <v>871</v>
      </c>
      <c r="B174" s="263" t="s">
        <v>872</v>
      </c>
      <c r="C174" s="264">
        <v>98164.673200000005</v>
      </c>
      <c r="D174" s="264">
        <v>6.3106</v>
      </c>
      <c r="E174" s="264">
        <v>1.7304999999999999</v>
      </c>
      <c r="F174" s="264">
        <v>0</v>
      </c>
      <c r="G174" s="264">
        <v>3.5059</v>
      </c>
      <c r="H174" s="264">
        <v>0</v>
      </c>
      <c r="I174" s="264">
        <v>24.403199999999998</v>
      </c>
      <c r="J174" s="299">
        <v>36.352600000000002</v>
      </c>
      <c r="K174" s="299">
        <v>32.845199999999998</v>
      </c>
    </row>
    <row r="175" spans="1:11" ht="9" customHeight="1">
      <c r="A175" s="262" t="s">
        <v>873</v>
      </c>
      <c r="B175" s="263" t="s">
        <v>874</v>
      </c>
      <c r="C175" s="264">
        <v>1038502.3540000001</v>
      </c>
      <c r="D175" s="264">
        <v>40.386200000000002</v>
      </c>
      <c r="E175" s="264">
        <v>17.7988</v>
      </c>
      <c r="F175" s="264">
        <v>0</v>
      </c>
      <c r="G175" s="264">
        <v>57.694600000000001</v>
      </c>
      <c r="H175" s="264">
        <v>89.168499999999995</v>
      </c>
      <c r="I175" s="264">
        <v>26.31</v>
      </c>
      <c r="J175" s="299">
        <v>245.63069999999999</v>
      </c>
      <c r="K175" s="299">
        <v>84.6477</v>
      </c>
    </row>
    <row r="176" spans="1:11" ht="9" customHeight="1">
      <c r="A176" s="262" t="s">
        <v>875</v>
      </c>
      <c r="B176" s="263" t="s">
        <v>876</v>
      </c>
      <c r="C176" s="264">
        <v>4150218.64</v>
      </c>
      <c r="D176" s="264">
        <v>161.3974</v>
      </c>
      <c r="E176" s="264">
        <v>71.130099999999999</v>
      </c>
      <c r="F176" s="264">
        <v>0</v>
      </c>
      <c r="G176" s="264">
        <v>230.5677</v>
      </c>
      <c r="H176" s="264">
        <v>181.8475</v>
      </c>
      <c r="I176" s="264">
        <v>26.31</v>
      </c>
      <c r="J176" s="299">
        <v>700.11540000000002</v>
      </c>
      <c r="K176" s="299">
        <v>258.99020000000002</v>
      </c>
    </row>
    <row r="177" spans="1:11" ht="9" customHeight="1">
      <c r="A177" s="262" t="s">
        <v>877</v>
      </c>
      <c r="B177" s="263" t="s">
        <v>878</v>
      </c>
      <c r="C177" s="264">
        <v>46800</v>
      </c>
      <c r="D177" s="264">
        <v>3.12</v>
      </c>
      <c r="E177" s="264">
        <v>0.84219999999999995</v>
      </c>
      <c r="F177" s="264">
        <v>0</v>
      </c>
      <c r="G177" s="264">
        <v>3.12</v>
      </c>
      <c r="H177" s="264">
        <v>0</v>
      </c>
      <c r="I177" s="264">
        <v>0</v>
      </c>
      <c r="J177" s="299">
        <v>7.6581000000000001</v>
      </c>
      <c r="K177" s="299">
        <v>4.2843999999999998</v>
      </c>
    </row>
    <row r="178" spans="1:11" ht="9" customHeight="1">
      <c r="A178" s="262" t="s">
        <v>879</v>
      </c>
      <c r="B178" s="263" t="s">
        <v>880</v>
      </c>
      <c r="C178" s="264">
        <v>62808.3511</v>
      </c>
      <c r="D178" s="264">
        <v>5.6528</v>
      </c>
      <c r="E178" s="264">
        <v>1.1626000000000001</v>
      </c>
      <c r="F178" s="264">
        <v>0</v>
      </c>
      <c r="G178" s="264">
        <v>3.7685</v>
      </c>
      <c r="H178" s="264">
        <v>0</v>
      </c>
      <c r="I178" s="264">
        <v>0</v>
      </c>
      <c r="J178" s="299">
        <v>10.7639</v>
      </c>
      <c r="K178" s="299">
        <v>6.9313000000000002</v>
      </c>
    </row>
    <row r="179" spans="1:11" ht="9" customHeight="1">
      <c r="A179" s="262" t="s">
        <v>881</v>
      </c>
      <c r="B179" s="263" t="s">
        <v>882</v>
      </c>
      <c r="C179" s="264">
        <v>1243477.4380000001</v>
      </c>
      <c r="D179" s="264">
        <v>62.173900000000003</v>
      </c>
      <c r="E179" s="264">
        <v>21.9207</v>
      </c>
      <c r="F179" s="264">
        <v>0</v>
      </c>
      <c r="G179" s="264">
        <v>79.937799999999996</v>
      </c>
      <c r="H179" s="264">
        <v>78.135300000000001</v>
      </c>
      <c r="I179" s="264">
        <v>37.320999999999998</v>
      </c>
      <c r="J179" s="299">
        <v>302.52949999999998</v>
      </c>
      <c r="K179" s="299">
        <v>126.5796</v>
      </c>
    </row>
    <row r="180" spans="1:11" ht="9" customHeight="1">
      <c r="A180" s="262" t="s">
        <v>883</v>
      </c>
      <c r="B180" s="263" t="s">
        <v>884</v>
      </c>
      <c r="C180" s="264">
        <v>693.01350000000002</v>
      </c>
      <c r="D180" s="264">
        <v>5.5399999999999998E-2</v>
      </c>
      <c r="E180" s="264">
        <v>1.2800000000000001E-2</v>
      </c>
      <c r="F180" s="264">
        <v>0</v>
      </c>
      <c r="G180" s="264">
        <v>5.5399999999999998E-2</v>
      </c>
      <c r="H180" s="264">
        <v>0</v>
      </c>
      <c r="I180" s="264">
        <v>0</v>
      </c>
      <c r="J180" s="299">
        <v>0.12959999999999999</v>
      </c>
      <c r="K180" s="299">
        <v>7.1499999999999994E-2</v>
      </c>
    </row>
    <row r="181" spans="1:11" ht="9" customHeight="1">
      <c r="A181" s="262" t="s">
        <v>885</v>
      </c>
      <c r="B181" s="263" t="s">
        <v>886</v>
      </c>
      <c r="C181" s="264">
        <v>1954.2917</v>
      </c>
      <c r="D181" s="264">
        <v>0.15629999999999999</v>
      </c>
      <c r="E181" s="264">
        <v>3.6200000000000003E-2</v>
      </c>
      <c r="F181" s="264">
        <v>0</v>
      </c>
      <c r="G181" s="264">
        <v>0.1368</v>
      </c>
      <c r="H181" s="264">
        <v>0</v>
      </c>
      <c r="I181" s="264">
        <v>0</v>
      </c>
      <c r="J181" s="299">
        <v>0.32950000000000002</v>
      </c>
      <c r="K181" s="299">
        <v>0.19259999999999999</v>
      </c>
    </row>
    <row r="182" spans="1:11" ht="9" customHeight="1">
      <c r="A182" s="262" t="s">
        <v>887</v>
      </c>
      <c r="B182" s="263" t="s">
        <v>888</v>
      </c>
      <c r="C182" s="264">
        <v>6800.6687000000002</v>
      </c>
      <c r="D182" s="264">
        <v>0.61209999999999998</v>
      </c>
      <c r="E182" s="264">
        <v>0.12590000000000001</v>
      </c>
      <c r="F182" s="264">
        <v>0</v>
      </c>
      <c r="G182" s="264">
        <v>0.34</v>
      </c>
      <c r="H182" s="264">
        <v>0</v>
      </c>
      <c r="I182" s="264">
        <v>0</v>
      </c>
      <c r="J182" s="299">
        <v>0.97640000000000005</v>
      </c>
      <c r="K182" s="299">
        <v>0.66839999999999999</v>
      </c>
    </row>
    <row r="183" spans="1:11" ht="9" customHeight="1">
      <c r="A183" s="262" t="s">
        <v>889</v>
      </c>
      <c r="B183" s="263" t="s">
        <v>890</v>
      </c>
      <c r="C183" s="264">
        <v>12939.5059</v>
      </c>
      <c r="D183" s="264">
        <v>1.0351999999999999</v>
      </c>
      <c r="E183" s="264">
        <v>0.23949999999999999</v>
      </c>
      <c r="F183" s="264">
        <v>0</v>
      </c>
      <c r="G183" s="264">
        <v>0.64700000000000002</v>
      </c>
      <c r="H183" s="264">
        <v>0</v>
      </c>
      <c r="I183" s="264">
        <v>0</v>
      </c>
      <c r="J183" s="299">
        <v>1.9217</v>
      </c>
      <c r="K183" s="299">
        <v>1.2746999999999999</v>
      </c>
    </row>
    <row r="184" spans="1:11" ht="9" customHeight="1">
      <c r="A184" s="262" t="s">
        <v>891</v>
      </c>
      <c r="B184" s="263" t="s">
        <v>892</v>
      </c>
      <c r="C184" s="264">
        <v>27987.175599999999</v>
      </c>
      <c r="D184" s="264">
        <v>2.5188000000000001</v>
      </c>
      <c r="E184" s="264">
        <v>0.51800000000000002</v>
      </c>
      <c r="F184" s="264">
        <v>0</v>
      </c>
      <c r="G184" s="264">
        <v>1.3994</v>
      </c>
      <c r="H184" s="264">
        <v>0</v>
      </c>
      <c r="I184" s="264">
        <v>0</v>
      </c>
      <c r="J184" s="299">
        <v>4.4363999999999999</v>
      </c>
      <c r="K184" s="299">
        <v>3.0369999999999999</v>
      </c>
    </row>
    <row r="185" spans="1:11" ht="9" customHeight="1">
      <c r="A185" s="262" t="s">
        <v>893</v>
      </c>
      <c r="B185" s="263" t="s">
        <v>894</v>
      </c>
      <c r="C185" s="264">
        <v>9380.1707000000006</v>
      </c>
      <c r="D185" s="264">
        <v>0.62529999999999997</v>
      </c>
      <c r="E185" s="264">
        <v>0.16880000000000001</v>
      </c>
      <c r="F185" s="264">
        <v>0</v>
      </c>
      <c r="G185" s="264">
        <v>0.62529999999999997</v>
      </c>
      <c r="H185" s="264">
        <v>6.4097999999999997</v>
      </c>
      <c r="I185" s="264">
        <v>0</v>
      </c>
      <c r="J185" s="299">
        <v>8.1959</v>
      </c>
      <c r="K185" s="299">
        <v>0.80820000000000003</v>
      </c>
    </row>
    <row r="186" spans="1:11" ht="9" customHeight="1">
      <c r="A186" s="262" t="s">
        <v>895</v>
      </c>
      <c r="B186" s="263" t="s">
        <v>896</v>
      </c>
      <c r="C186" s="264">
        <v>694603.7291</v>
      </c>
      <c r="D186" s="264">
        <v>28.941800000000001</v>
      </c>
      <c r="E186" s="264">
        <v>10.044600000000001</v>
      </c>
      <c r="F186" s="264">
        <v>0</v>
      </c>
      <c r="G186" s="264">
        <v>18.0886</v>
      </c>
      <c r="H186" s="264">
        <v>0</v>
      </c>
      <c r="I186" s="264">
        <v>0</v>
      </c>
      <c r="J186" s="299">
        <v>56.170299999999997</v>
      </c>
      <c r="K186" s="299">
        <v>38.368400000000001</v>
      </c>
    </row>
    <row r="187" spans="1:11" ht="9" customHeight="1">
      <c r="A187" s="262" t="s">
        <v>897</v>
      </c>
      <c r="B187" s="263" t="s">
        <v>898</v>
      </c>
      <c r="C187" s="264">
        <v>740208.52450000006</v>
      </c>
      <c r="D187" s="264">
        <v>33.309399999999997</v>
      </c>
      <c r="E187" s="264">
        <v>10.2759</v>
      </c>
      <c r="F187" s="264">
        <v>0</v>
      </c>
      <c r="G187" s="264">
        <v>22.206299999999999</v>
      </c>
      <c r="H187" s="264">
        <v>9.0272000000000006</v>
      </c>
      <c r="I187" s="264">
        <v>0</v>
      </c>
      <c r="J187" s="299">
        <v>75.387600000000006</v>
      </c>
      <c r="K187" s="299">
        <v>43.020699999999998</v>
      </c>
    </row>
    <row r="188" spans="1:11" ht="9" customHeight="1">
      <c r="A188" s="262" t="s">
        <v>899</v>
      </c>
      <c r="B188" s="263" t="s">
        <v>900</v>
      </c>
      <c r="C188" s="264">
        <v>746191.79469999997</v>
      </c>
      <c r="D188" s="264">
        <v>31.979600000000001</v>
      </c>
      <c r="E188" s="264">
        <v>13.154299999999999</v>
      </c>
      <c r="F188" s="264">
        <v>5.3299000000000003</v>
      </c>
      <c r="G188" s="264">
        <v>47.969499999999996</v>
      </c>
      <c r="H188" s="264">
        <v>166.75210000000001</v>
      </c>
      <c r="I188" s="264">
        <v>23.58</v>
      </c>
      <c r="J188" s="299">
        <v>323.86810000000003</v>
      </c>
      <c r="K188" s="299">
        <v>78.788899999999998</v>
      </c>
    </row>
    <row r="189" spans="1:11" ht="9" customHeight="1">
      <c r="A189" s="262" t="s">
        <v>901</v>
      </c>
      <c r="B189" s="263" t="s">
        <v>902</v>
      </c>
      <c r="C189" s="264">
        <v>29780.269799999998</v>
      </c>
      <c r="D189" s="264">
        <v>2.3824000000000001</v>
      </c>
      <c r="E189" s="264">
        <v>0.55120000000000002</v>
      </c>
      <c r="F189" s="264">
        <v>0</v>
      </c>
      <c r="G189" s="264">
        <v>1.4890000000000001</v>
      </c>
      <c r="H189" s="264">
        <v>0</v>
      </c>
      <c r="I189" s="264">
        <v>0</v>
      </c>
      <c r="J189" s="299">
        <v>4.1406999999999998</v>
      </c>
      <c r="K189" s="299">
        <v>2.7465999999999999</v>
      </c>
    </row>
    <row r="190" spans="1:11" ht="9" customHeight="1">
      <c r="A190" s="262" t="s">
        <v>903</v>
      </c>
      <c r="B190" s="263" t="s">
        <v>904</v>
      </c>
      <c r="C190" s="264">
        <v>60180.934000000001</v>
      </c>
      <c r="D190" s="264">
        <v>4.8144999999999998</v>
      </c>
      <c r="E190" s="264">
        <v>1.1138999999999999</v>
      </c>
      <c r="F190" s="264">
        <v>0</v>
      </c>
      <c r="G190" s="264">
        <v>3.0089999999999999</v>
      </c>
      <c r="H190" s="264">
        <v>0</v>
      </c>
      <c r="I190" s="264">
        <v>0</v>
      </c>
      <c r="J190" s="299">
        <v>8.9375999999999998</v>
      </c>
      <c r="K190" s="299">
        <v>5.9284999999999997</v>
      </c>
    </row>
    <row r="191" spans="1:11" ht="9" customHeight="1">
      <c r="A191" s="262" t="s">
        <v>905</v>
      </c>
      <c r="B191" s="263" t="s">
        <v>906</v>
      </c>
      <c r="C191" s="264">
        <v>3628792.35</v>
      </c>
      <c r="D191" s="264">
        <v>241.9195</v>
      </c>
      <c r="E191" s="264">
        <v>65.303100000000001</v>
      </c>
      <c r="F191" s="264">
        <v>0</v>
      </c>
      <c r="G191" s="264">
        <v>241.9195</v>
      </c>
      <c r="H191" s="264">
        <v>110.3322</v>
      </c>
      <c r="I191" s="264">
        <v>26.31</v>
      </c>
      <c r="J191" s="299">
        <v>659.3039</v>
      </c>
      <c r="K191" s="299">
        <v>309.03120000000001</v>
      </c>
    </row>
    <row r="192" spans="1:11" ht="9" customHeight="1">
      <c r="A192" s="262" t="s">
        <v>907</v>
      </c>
      <c r="B192" s="263" t="s">
        <v>908</v>
      </c>
      <c r="C192" s="264">
        <v>4159505.8679999998</v>
      </c>
      <c r="D192" s="264">
        <v>161.7586</v>
      </c>
      <c r="E192" s="264">
        <v>71.289299999999997</v>
      </c>
      <c r="F192" s="264">
        <v>0</v>
      </c>
      <c r="G192" s="264">
        <v>231.08369999999999</v>
      </c>
      <c r="H192" s="264">
        <v>181.8475</v>
      </c>
      <c r="I192" s="264">
        <v>26.31</v>
      </c>
      <c r="J192" s="299">
        <v>701.15160000000003</v>
      </c>
      <c r="K192" s="299">
        <v>259.51049999999998</v>
      </c>
    </row>
    <row r="193" spans="1:11" ht="9" customHeight="1">
      <c r="A193" s="262" t="s">
        <v>909</v>
      </c>
      <c r="B193" s="263" t="s">
        <v>910</v>
      </c>
      <c r="C193" s="264">
        <v>4467547.5120000001</v>
      </c>
      <c r="D193" s="264">
        <v>156.36420000000001</v>
      </c>
      <c r="E193" s="264">
        <v>75.803100000000001</v>
      </c>
      <c r="F193" s="264">
        <v>0</v>
      </c>
      <c r="G193" s="264">
        <v>223.37739999999999</v>
      </c>
      <c r="H193" s="264">
        <v>55.1661</v>
      </c>
      <c r="I193" s="264">
        <v>37.320999999999998</v>
      </c>
      <c r="J193" s="299">
        <v>523.81799999999998</v>
      </c>
      <c r="K193" s="299">
        <v>252.37739999999999</v>
      </c>
    </row>
    <row r="194" spans="1:11" ht="9" customHeight="1">
      <c r="A194" s="262" t="s">
        <v>911</v>
      </c>
      <c r="B194" s="263" t="s">
        <v>912</v>
      </c>
      <c r="C194" s="264">
        <v>17661.249299999999</v>
      </c>
      <c r="D194" s="264">
        <v>1.4129</v>
      </c>
      <c r="E194" s="264">
        <v>0.32690000000000002</v>
      </c>
      <c r="F194" s="264">
        <v>0</v>
      </c>
      <c r="G194" s="264">
        <v>1.4129</v>
      </c>
      <c r="H194" s="264">
        <v>14.315300000000001</v>
      </c>
      <c r="I194" s="264">
        <v>0</v>
      </c>
      <c r="J194" s="299">
        <v>18.233499999999999</v>
      </c>
      <c r="K194" s="299">
        <v>1.7414000000000001</v>
      </c>
    </row>
    <row r="195" spans="1:11" ht="9" customHeight="1">
      <c r="A195" s="262" t="s">
        <v>913</v>
      </c>
      <c r="B195" s="263" t="s">
        <v>914</v>
      </c>
      <c r="C195" s="264">
        <v>1267.6729</v>
      </c>
      <c r="D195" s="264">
        <v>0.1014</v>
      </c>
      <c r="E195" s="264">
        <v>2.35E-2</v>
      </c>
      <c r="F195" s="264">
        <v>0</v>
      </c>
      <c r="G195" s="264">
        <v>6.3399999999999998E-2</v>
      </c>
      <c r="H195" s="264">
        <v>0</v>
      </c>
      <c r="I195" s="264">
        <v>0</v>
      </c>
      <c r="J195" s="299">
        <v>0.1883</v>
      </c>
      <c r="K195" s="299">
        <v>0.1249</v>
      </c>
    </row>
    <row r="196" spans="1:11" ht="9" customHeight="1">
      <c r="A196" s="262" t="s">
        <v>915</v>
      </c>
      <c r="B196" s="263" t="s">
        <v>916</v>
      </c>
      <c r="C196" s="264">
        <v>5574195.8250000002</v>
      </c>
      <c r="D196" s="264">
        <v>67.742000000000004</v>
      </c>
      <c r="E196" s="264">
        <v>32.840299999999999</v>
      </c>
      <c r="F196" s="264">
        <v>0</v>
      </c>
      <c r="G196" s="264">
        <v>96.774199999999993</v>
      </c>
      <c r="H196" s="264">
        <v>101.0543</v>
      </c>
      <c r="I196" s="264">
        <v>74.641999999999996</v>
      </c>
      <c r="J196" s="299">
        <v>396.52789999999999</v>
      </c>
      <c r="K196" s="299">
        <v>178.39189999999999</v>
      </c>
    </row>
    <row r="197" spans="1:11" ht="9" customHeight="1">
      <c r="A197" s="262" t="s">
        <v>917</v>
      </c>
      <c r="B197" s="263" t="s">
        <v>918</v>
      </c>
      <c r="C197" s="264">
        <v>8431.5373</v>
      </c>
      <c r="D197" s="264">
        <v>0.48180000000000001</v>
      </c>
      <c r="E197" s="264">
        <v>0.14860000000000001</v>
      </c>
      <c r="F197" s="264">
        <v>0</v>
      </c>
      <c r="G197" s="264">
        <v>0.3614</v>
      </c>
      <c r="H197" s="264">
        <v>0</v>
      </c>
      <c r="I197" s="264">
        <v>0</v>
      </c>
      <c r="J197" s="299">
        <v>0.9375</v>
      </c>
      <c r="K197" s="299">
        <v>0.59589999999999999</v>
      </c>
    </row>
    <row r="198" spans="1:11" ht="9" customHeight="1">
      <c r="A198" s="262" t="s">
        <v>919</v>
      </c>
      <c r="B198" s="263" t="s">
        <v>920</v>
      </c>
      <c r="C198" s="264">
        <v>2770827.8739999998</v>
      </c>
      <c r="D198" s="264">
        <v>184.72190000000001</v>
      </c>
      <c r="E198" s="264">
        <v>49.863399999999999</v>
      </c>
      <c r="F198" s="264">
        <v>0</v>
      </c>
      <c r="G198" s="264">
        <v>184.72190000000001</v>
      </c>
      <c r="H198" s="264">
        <v>109.0784</v>
      </c>
      <c r="I198" s="264">
        <v>26.31</v>
      </c>
      <c r="J198" s="299">
        <v>537.03899999999999</v>
      </c>
      <c r="K198" s="299">
        <v>241.4408</v>
      </c>
    </row>
    <row r="199" spans="1:11" ht="9" customHeight="1">
      <c r="A199" s="262" t="s">
        <v>921</v>
      </c>
      <c r="B199" s="263" t="s">
        <v>922</v>
      </c>
      <c r="C199" s="264">
        <v>784136.8382</v>
      </c>
      <c r="D199" s="264">
        <v>54.889600000000002</v>
      </c>
      <c r="E199" s="264">
        <v>14.5144</v>
      </c>
      <c r="F199" s="264">
        <v>0</v>
      </c>
      <c r="G199" s="264">
        <v>54.889600000000002</v>
      </c>
      <c r="H199" s="264">
        <v>67.152199999999993</v>
      </c>
      <c r="I199" s="264">
        <v>26.31</v>
      </c>
      <c r="J199" s="299">
        <v>268.81220000000002</v>
      </c>
      <c r="K199" s="299">
        <v>118.3509</v>
      </c>
    </row>
    <row r="200" spans="1:11" ht="9" customHeight="1">
      <c r="A200" s="262" t="s">
        <v>923</v>
      </c>
      <c r="B200" s="263" t="s">
        <v>924</v>
      </c>
      <c r="C200" s="264">
        <v>162628.67939999999</v>
      </c>
      <c r="D200" s="264">
        <v>10.841900000000001</v>
      </c>
      <c r="E200" s="264">
        <v>2.9266000000000001</v>
      </c>
      <c r="F200" s="264">
        <v>0</v>
      </c>
      <c r="G200" s="264">
        <v>9.4867000000000008</v>
      </c>
      <c r="H200" s="264">
        <v>69.509299999999996</v>
      </c>
      <c r="I200" s="264">
        <v>20.3187</v>
      </c>
      <c r="J200" s="299">
        <v>124.6024</v>
      </c>
      <c r="K200" s="299">
        <v>34.563200000000002</v>
      </c>
    </row>
    <row r="201" spans="1:11" ht="9" customHeight="1">
      <c r="A201" s="262" t="s">
        <v>925</v>
      </c>
      <c r="B201" s="263" t="s">
        <v>926</v>
      </c>
      <c r="C201" s="264">
        <v>15150.338599999999</v>
      </c>
      <c r="D201" s="264">
        <v>2.02</v>
      </c>
      <c r="E201" s="264">
        <v>0.46739999999999998</v>
      </c>
      <c r="F201" s="264">
        <v>0</v>
      </c>
      <c r="G201" s="264">
        <v>1.5149999999999999</v>
      </c>
      <c r="H201" s="264">
        <v>0</v>
      </c>
      <c r="I201" s="264">
        <v>0</v>
      </c>
      <c r="J201" s="299">
        <v>3.9333999999999998</v>
      </c>
      <c r="K201" s="299">
        <v>2.4445000000000001</v>
      </c>
    </row>
    <row r="202" spans="1:11" ht="9" customHeight="1">
      <c r="A202" s="262" t="s">
        <v>927</v>
      </c>
      <c r="B202" s="263" t="s">
        <v>928</v>
      </c>
      <c r="C202" s="264">
        <v>2839180.2280000001</v>
      </c>
      <c r="D202" s="264">
        <v>165.61879999999999</v>
      </c>
      <c r="E202" s="264">
        <v>51.093400000000003</v>
      </c>
      <c r="F202" s="264">
        <v>0</v>
      </c>
      <c r="G202" s="264">
        <v>236.5984</v>
      </c>
      <c r="H202" s="264">
        <v>259.08010000000002</v>
      </c>
      <c r="I202" s="264">
        <v>37.320999999999998</v>
      </c>
      <c r="J202" s="299">
        <v>776.03740000000005</v>
      </c>
      <c r="K202" s="299">
        <v>246.75399999999999</v>
      </c>
    </row>
    <row r="203" spans="1:11" ht="9" customHeight="1">
      <c r="A203" s="262" t="s">
        <v>929</v>
      </c>
      <c r="B203" s="263" t="s">
        <v>930</v>
      </c>
      <c r="C203" s="264">
        <v>593364.71420000005</v>
      </c>
      <c r="D203" s="264">
        <v>59.336500000000001</v>
      </c>
      <c r="E203" s="264">
        <v>11.7677</v>
      </c>
      <c r="F203" s="264">
        <v>0</v>
      </c>
      <c r="G203" s="264">
        <v>59.336500000000001</v>
      </c>
      <c r="H203" s="264">
        <v>107.6742</v>
      </c>
      <c r="I203" s="264">
        <v>26.31</v>
      </c>
      <c r="J203" s="299">
        <v>301.21210000000002</v>
      </c>
      <c r="K203" s="299">
        <v>108.25879999999999</v>
      </c>
    </row>
    <row r="204" spans="1:11" ht="9" customHeight="1">
      <c r="A204" s="262" t="s">
        <v>931</v>
      </c>
      <c r="B204" s="263" t="s">
        <v>932</v>
      </c>
      <c r="C204" s="264">
        <v>74723.542199999996</v>
      </c>
      <c r="D204" s="264">
        <v>6.7251000000000003</v>
      </c>
      <c r="E204" s="264">
        <v>1.3831</v>
      </c>
      <c r="F204" s="264">
        <v>0</v>
      </c>
      <c r="G204" s="264">
        <v>4.4833999999999996</v>
      </c>
      <c r="H204" s="264">
        <v>0</v>
      </c>
      <c r="I204" s="264">
        <v>0</v>
      </c>
      <c r="J204" s="299">
        <v>12.6402</v>
      </c>
      <c r="K204" s="299">
        <v>8.1395</v>
      </c>
    </row>
    <row r="205" spans="1:11" ht="9" customHeight="1">
      <c r="A205" s="262" t="s">
        <v>933</v>
      </c>
      <c r="B205" s="263" t="s">
        <v>934</v>
      </c>
      <c r="C205" s="264">
        <v>593364.71420000005</v>
      </c>
      <c r="D205" s="264">
        <v>41.535499999999999</v>
      </c>
      <c r="E205" s="264">
        <v>10.9832</v>
      </c>
      <c r="F205" s="264">
        <v>0</v>
      </c>
      <c r="G205" s="264">
        <v>41.535499999999999</v>
      </c>
      <c r="H205" s="264">
        <v>45.336500000000001</v>
      </c>
      <c r="I205" s="264">
        <v>26.31</v>
      </c>
      <c r="J205" s="299">
        <v>187.16050000000001</v>
      </c>
      <c r="K205" s="299">
        <v>86.856899999999996</v>
      </c>
    </row>
    <row r="206" spans="1:11" ht="9" customHeight="1">
      <c r="A206" s="262" t="s">
        <v>935</v>
      </c>
      <c r="B206" s="263" t="s">
        <v>936</v>
      </c>
      <c r="C206" s="264">
        <v>1208.0949000000001</v>
      </c>
      <c r="D206" s="264">
        <v>0.90610000000000002</v>
      </c>
      <c r="E206" s="264">
        <v>0.1242</v>
      </c>
      <c r="F206" s="264">
        <v>0</v>
      </c>
      <c r="G206" s="264">
        <v>0.90610000000000002</v>
      </c>
      <c r="H206" s="264">
        <v>4.9142000000000001</v>
      </c>
      <c r="I206" s="264">
        <v>20.3187</v>
      </c>
      <c r="J206" s="299">
        <v>27.762899999999998</v>
      </c>
      <c r="K206" s="299">
        <v>21.6799</v>
      </c>
    </row>
    <row r="207" spans="1:11" ht="9" customHeight="1">
      <c r="A207" s="262" t="s">
        <v>937</v>
      </c>
      <c r="B207" s="263" t="s">
        <v>938</v>
      </c>
      <c r="C207" s="264">
        <v>5132.6221999999998</v>
      </c>
      <c r="D207" s="264">
        <v>0.46189999999999998</v>
      </c>
      <c r="E207" s="264">
        <v>9.5000000000000001E-2</v>
      </c>
      <c r="F207" s="264">
        <v>0</v>
      </c>
      <c r="G207" s="264">
        <v>0.35930000000000001</v>
      </c>
      <c r="H207" s="264">
        <v>8.7600999999999996</v>
      </c>
      <c r="I207" s="264">
        <v>0</v>
      </c>
      <c r="J207" s="299">
        <v>10.100199999999999</v>
      </c>
      <c r="K207" s="299">
        <v>0.53090000000000004</v>
      </c>
    </row>
    <row r="208" spans="1:11" ht="9" customHeight="1">
      <c r="A208" s="262" t="s">
        <v>939</v>
      </c>
      <c r="B208" s="263" t="s">
        <v>940</v>
      </c>
      <c r="C208" s="264">
        <v>12993.2389</v>
      </c>
      <c r="D208" s="264">
        <v>1.0395000000000001</v>
      </c>
      <c r="E208" s="264">
        <v>0.24049999999999999</v>
      </c>
      <c r="F208" s="264">
        <v>0</v>
      </c>
      <c r="G208" s="264">
        <v>0.90949999999999998</v>
      </c>
      <c r="H208" s="264">
        <v>8.5464000000000002</v>
      </c>
      <c r="I208" s="264">
        <v>0</v>
      </c>
      <c r="J208" s="299">
        <v>11.273199999999999</v>
      </c>
      <c r="K208" s="299">
        <v>1.3279000000000001</v>
      </c>
    </row>
    <row r="209" spans="1:11" ht="9" customHeight="1">
      <c r="A209" s="262" t="s">
        <v>941</v>
      </c>
      <c r="B209" s="263" t="s">
        <v>942</v>
      </c>
      <c r="C209" s="264">
        <v>4576035.2079999996</v>
      </c>
      <c r="D209" s="264">
        <v>228.80179999999999</v>
      </c>
      <c r="E209" s="264">
        <v>80.668999999999997</v>
      </c>
      <c r="F209" s="264">
        <v>0</v>
      </c>
      <c r="G209" s="264">
        <v>294.1737</v>
      </c>
      <c r="H209" s="264">
        <v>195.3381</v>
      </c>
      <c r="I209" s="264">
        <v>37.320999999999998</v>
      </c>
      <c r="J209" s="299">
        <v>847.88779999999997</v>
      </c>
      <c r="K209" s="299">
        <v>336.6232</v>
      </c>
    </row>
    <row r="210" spans="1:11" ht="9" customHeight="1">
      <c r="A210" s="262" t="s">
        <v>943</v>
      </c>
      <c r="B210" s="263" t="s">
        <v>18186</v>
      </c>
      <c r="C210" s="264">
        <v>1158352.828</v>
      </c>
      <c r="D210" s="264">
        <v>57.9176</v>
      </c>
      <c r="E210" s="264">
        <v>20.420100000000001</v>
      </c>
      <c r="F210" s="264">
        <v>0</v>
      </c>
      <c r="G210" s="264">
        <v>57.9176</v>
      </c>
      <c r="H210" s="264">
        <v>33.701500000000003</v>
      </c>
      <c r="I210" s="264">
        <v>26.31</v>
      </c>
      <c r="J210" s="299">
        <v>197.6311</v>
      </c>
      <c r="K210" s="299">
        <v>102.4113</v>
      </c>
    </row>
    <row r="211" spans="1:11" ht="9" customHeight="1">
      <c r="A211" s="262" t="s">
        <v>944</v>
      </c>
      <c r="B211" s="263" t="s">
        <v>945</v>
      </c>
      <c r="C211" s="264">
        <v>412882.5601</v>
      </c>
      <c r="D211" s="264">
        <v>23.593299999999999</v>
      </c>
      <c r="E211" s="264">
        <v>7.2785000000000002</v>
      </c>
      <c r="F211" s="264">
        <v>0</v>
      </c>
      <c r="G211" s="264">
        <v>20.644100000000002</v>
      </c>
      <c r="H211" s="264">
        <v>0</v>
      </c>
      <c r="I211" s="264">
        <v>37.320999999999998</v>
      </c>
      <c r="J211" s="299">
        <v>88.134600000000006</v>
      </c>
      <c r="K211" s="299">
        <v>67.490499999999997</v>
      </c>
    </row>
    <row r="212" spans="1:11" ht="9" customHeight="1">
      <c r="A212" s="262" t="s">
        <v>946</v>
      </c>
      <c r="B212" s="263" t="s">
        <v>947</v>
      </c>
      <c r="C212" s="264">
        <v>15640.514999999999</v>
      </c>
      <c r="D212" s="264">
        <v>1.2512000000000001</v>
      </c>
      <c r="E212" s="264">
        <v>0.28949999999999998</v>
      </c>
      <c r="F212" s="264">
        <v>0</v>
      </c>
      <c r="G212" s="264">
        <v>1.0948</v>
      </c>
      <c r="H212" s="264">
        <v>21.366099999999999</v>
      </c>
      <c r="I212" s="264">
        <v>0</v>
      </c>
      <c r="J212" s="299">
        <v>25.140599999999999</v>
      </c>
      <c r="K212" s="299">
        <v>1.5411999999999999</v>
      </c>
    </row>
    <row r="213" spans="1:11" ht="9" customHeight="1">
      <c r="A213" s="262" t="s">
        <v>948</v>
      </c>
      <c r="B213" s="263" t="s">
        <v>949</v>
      </c>
      <c r="C213" s="264">
        <v>105187743.8</v>
      </c>
      <c r="D213" s="264">
        <v>821.77919999999995</v>
      </c>
      <c r="E213" s="264">
        <v>591.54409999999996</v>
      </c>
      <c r="F213" s="264">
        <v>0</v>
      </c>
      <c r="G213" s="264">
        <v>1826.1760999999999</v>
      </c>
      <c r="H213" s="264">
        <v>601.81200000000001</v>
      </c>
      <c r="I213" s="264">
        <v>143.09059999999999</v>
      </c>
      <c r="J213" s="299">
        <v>3826.2370000000001</v>
      </c>
      <c r="K213" s="299">
        <v>1449.5606</v>
      </c>
    </row>
    <row r="214" spans="1:11" ht="9" customHeight="1">
      <c r="A214" s="262" t="s">
        <v>950</v>
      </c>
      <c r="B214" s="263" t="s">
        <v>951</v>
      </c>
      <c r="C214" s="264">
        <v>124941310.3</v>
      </c>
      <c r="D214" s="264">
        <v>976.10400000000004</v>
      </c>
      <c r="E214" s="264">
        <v>702.63220000000001</v>
      </c>
      <c r="F214" s="264">
        <v>0</v>
      </c>
      <c r="G214" s="264">
        <v>2169.12</v>
      </c>
      <c r="H214" s="264">
        <v>722.17439999999999</v>
      </c>
      <c r="I214" s="264">
        <v>165.2569</v>
      </c>
      <c r="J214" s="299">
        <v>4547.7048000000004</v>
      </c>
      <c r="K214" s="299">
        <v>1716.2017000000001</v>
      </c>
    </row>
    <row r="215" spans="1:11" ht="9" customHeight="1">
      <c r="A215" s="262" t="s">
        <v>952</v>
      </c>
      <c r="B215" s="263" t="s">
        <v>953</v>
      </c>
      <c r="C215" s="264">
        <v>255314851.69999999</v>
      </c>
      <c r="D215" s="264">
        <v>1994.6473000000001</v>
      </c>
      <c r="E215" s="264">
        <v>1435.8136</v>
      </c>
      <c r="F215" s="264">
        <v>0</v>
      </c>
      <c r="G215" s="264">
        <v>4432.5495000000001</v>
      </c>
      <c r="H215" s="264">
        <v>1263.8052</v>
      </c>
      <c r="I215" s="264">
        <v>165.2569</v>
      </c>
      <c r="J215" s="299">
        <v>8868.6365000000005</v>
      </c>
      <c r="K215" s="299">
        <v>3327.8290000000002</v>
      </c>
    </row>
    <row r="216" spans="1:11" ht="9" customHeight="1">
      <c r="A216" s="262" t="s">
        <v>954</v>
      </c>
      <c r="B216" s="263" t="s">
        <v>955</v>
      </c>
      <c r="C216" s="264">
        <v>329390727.80000001</v>
      </c>
      <c r="D216" s="264">
        <v>2573.3651</v>
      </c>
      <c r="E216" s="264">
        <v>1852.3939</v>
      </c>
      <c r="F216" s="264">
        <v>0</v>
      </c>
      <c r="G216" s="264">
        <v>5718.5889999999999</v>
      </c>
      <c r="H216" s="264">
        <v>1805.4359999999999</v>
      </c>
      <c r="I216" s="264">
        <v>285.15940000000001</v>
      </c>
      <c r="J216" s="299">
        <v>11721.272300000001</v>
      </c>
      <c r="K216" s="299">
        <v>4370.3818000000001</v>
      </c>
    </row>
    <row r="217" spans="1:11" ht="9" customHeight="1">
      <c r="A217" s="262" t="s">
        <v>956</v>
      </c>
      <c r="B217" s="263" t="s">
        <v>957</v>
      </c>
      <c r="C217" s="264">
        <v>370379379.89999998</v>
      </c>
      <c r="D217" s="264">
        <v>2893.5889000000002</v>
      </c>
      <c r="E217" s="264">
        <v>2082.9016999999999</v>
      </c>
      <c r="F217" s="264">
        <v>0</v>
      </c>
      <c r="G217" s="264">
        <v>6430.1976000000004</v>
      </c>
      <c r="H217" s="264">
        <v>2347.0668000000001</v>
      </c>
      <c r="I217" s="264">
        <v>331.07690000000002</v>
      </c>
      <c r="J217" s="299">
        <v>13556.3501</v>
      </c>
      <c r="K217" s="299">
        <v>4923.8663999999999</v>
      </c>
    </row>
    <row r="218" spans="1:11" ht="9" customHeight="1">
      <c r="A218" s="262" t="s">
        <v>958</v>
      </c>
      <c r="B218" s="263" t="s">
        <v>959</v>
      </c>
      <c r="C218" s="264">
        <v>441492221.69999999</v>
      </c>
      <c r="D218" s="264">
        <v>3449.1579999999999</v>
      </c>
      <c r="E218" s="264">
        <v>2482.8189000000002</v>
      </c>
      <c r="F218" s="264">
        <v>0</v>
      </c>
      <c r="G218" s="264">
        <v>7664.7955000000002</v>
      </c>
      <c r="H218" s="264">
        <v>2888.6976</v>
      </c>
      <c r="I218" s="264">
        <v>331.07690000000002</v>
      </c>
      <c r="J218" s="299">
        <v>16198.174999999999</v>
      </c>
      <c r="K218" s="299">
        <v>5802.9358000000002</v>
      </c>
    </row>
    <row r="219" spans="1:11" ht="9" customHeight="1">
      <c r="A219" s="262" t="s">
        <v>960</v>
      </c>
      <c r="B219" s="263" t="s">
        <v>961</v>
      </c>
      <c r="C219" s="264">
        <v>231209.51809999999</v>
      </c>
      <c r="D219" s="264">
        <v>13.212</v>
      </c>
      <c r="E219" s="264">
        <v>4.0758999999999999</v>
      </c>
      <c r="F219" s="264">
        <v>0</v>
      </c>
      <c r="G219" s="264">
        <v>11.560499999999999</v>
      </c>
      <c r="H219" s="264">
        <v>0</v>
      </c>
      <c r="I219" s="264">
        <v>37.320999999999998</v>
      </c>
      <c r="J219" s="299">
        <v>65.631799999999998</v>
      </c>
      <c r="K219" s="299">
        <v>54.005299999999998</v>
      </c>
    </row>
    <row r="220" spans="1:11" ht="9" customHeight="1">
      <c r="A220" s="262" t="s">
        <v>962</v>
      </c>
      <c r="B220" s="263" t="s">
        <v>963</v>
      </c>
      <c r="C220" s="264">
        <v>438794.14150000003</v>
      </c>
      <c r="D220" s="264">
        <v>6.8562000000000003</v>
      </c>
      <c r="E220" s="264">
        <v>2.5851999999999999</v>
      </c>
      <c r="F220" s="264">
        <v>0</v>
      </c>
      <c r="G220" s="264">
        <v>7.6180000000000003</v>
      </c>
      <c r="H220" s="264">
        <v>317.43920000000003</v>
      </c>
      <c r="I220" s="264">
        <v>31.3796</v>
      </c>
      <c r="J220" s="299">
        <v>384.53300000000002</v>
      </c>
      <c r="K220" s="299">
        <v>41.836799999999997</v>
      </c>
    </row>
    <row r="221" spans="1:11" ht="9" customHeight="1">
      <c r="A221" s="262" t="s">
        <v>964</v>
      </c>
      <c r="B221" s="263" t="s">
        <v>965</v>
      </c>
      <c r="C221" s="264">
        <v>2419766.3160000001</v>
      </c>
      <c r="D221" s="264">
        <v>31.507400000000001</v>
      </c>
      <c r="E221" s="264">
        <v>14.04</v>
      </c>
      <c r="F221" s="264">
        <v>0</v>
      </c>
      <c r="G221" s="264">
        <v>70.016400000000004</v>
      </c>
      <c r="H221" s="264">
        <v>157.2234</v>
      </c>
      <c r="I221" s="264">
        <v>120.8903</v>
      </c>
      <c r="J221" s="299">
        <v>412.46050000000002</v>
      </c>
      <c r="K221" s="299">
        <v>164.93340000000001</v>
      </c>
    </row>
    <row r="222" spans="1:11" ht="9" customHeight="1">
      <c r="A222" s="262" t="s">
        <v>966</v>
      </c>
      <c r="B222" s="263" t="s">
        <v>967</v>
      </c>
      <c r="C222" s="264">
        <v>1113980.7350000001</v>
      </c>
      <c r="D222" s="264">
        <v>14.505000000000001</v>
      </c>
      <c r="E222" s="264">
        <v>6.4635999999999996</v>
      </c>
      <c r="F222" s="264">
        <v>0</v>
      </c>
      <c r="G222" s="264">
        <v>32.233199999999997</v>
      </c>
      <c r="H222" s="264">
        <v>511.69069999999999</v>
      </c>
      <c r="I222" s="264">
        <v>120.8903</v>
      </c>
      <c r="J222" s="299">
        <v>769.88049999999998</v>
      </c>
      <c r="K222" s="299">
        <v>144.10390000000001</v>
      </c>
    </row>
    <row r="223" spans="1:11" ht="9" customHeight="1">
      <c r="A223" s="262" t="s">
        <v>968</v>
      </c>
      <c r="B223" s="263" t="s">
        <v>969</v>
      </c>
      <c r="C223" s="264">
        <v>2159717.9380000001</v>
      </c>
      <c r="D223" s="264">
        <v>123.41249999999999</v>
      </c>
      <c r="E223" s="264">
        <v>38.072699999999998</v>
      </c>
      <c r="F223" s="264">
        <v>0</v>
      </c>
      <c r="G223" s="264">
        <v>92.559299999999993</v>
      </c>
      <c r="H223" s="264">
        <v>0</v>
      </c>
      <c r="I223" s="264">
        <v>37.320999999999998</v>
      </c>
      <c r="J223" s="299">
        <v>320.80560000000003</v>
      </c>
      <c r="K223" s="299">
        <v>217.26410000000001</v>
      </c>
    </row>
    <row r="224" spans="1:11" ht="9" customHeight="1">
      <c r="A224" s="262" t="s">
        <v>970</v>
      </c>
      <c r="B224" s="263" t="s">
        <v>971</v>
      </c>
      <c r="C224" s="264">
        <v>568408.66989999998</v>
      </c>
      <c r="D224" s="264">
        <v>4.4406999999999996</v>
      </c>
      <c r="E224" s="264">
        <v>3.1966000000000001</v>
      </c>
      <c r="F224" s="264">
        <v>0</v>
      </c>
      <c r="G224" s="264">
        <v>9.8681999999999999</v>
      </c>
      <c r="H224" s="264">
        <v>75.226500000000001</v>
      </c>
      <c r="I224" s="264">
        <v>39.7301</v>
      </c>
      <c r="J224" s="299">
        <v>144.4539</v>
      </c>
      <c r="K224" s="299">
        <v>47.4938</v>
      </c>
    </row>
    <row r="225" spans="1:11" ht="9" customHeight="1">
      <c r="A225" s="262" t="s">
        <v>972</v>
      </c>
      <c r="B225" s="263" t="s">
        <v>973</v>
      </c>
      <c r="C225" s="264">
        <v>88731.167700000005</v>
      </c>
      <c r="D225" s="264">
        <v>5.9154</v>
      </c>
      <c r="E225" s="264">
        <v>1.5968</v>
      </c>
      <c r="F225" s="264">
        <v>0</v>
      </c>
      <c r="G225" s="264">
        <v>5.9154</v>
      </c>
      <c r="H225" s="264">
        <v>15.772500000000001</v>
      </c>
      <c r="I225" s="264">
        <v>0</v>
      </c>
      <c r="J225" s="299">
        <v>32.8889</v>
      </c>
      <c r="K225" s="299">
        <v>8.1867999999999999</v>
      </c>
    </row>
    <row r="226" spans="1:11" ht="9" customHeight="1">
      <c r="A226" s="262" t="s">
        <v>974</v>
      </c>
      <c r="B226" s="263" t="s">
        <v>975</v>
      </c>
      <c r="C226" s="264">
        <v>7049643.8380000005</v>
      </c>
      <c r="D226" s="264">
        <v>402.83679999999998</v>
      </c>
      <c r="E226" s="264">
        <v>124.27509999999999</v>
      </c>
      <c r="F226" s="264">
        <v>0</v>
      </c>
      <c r="G226" s="264">
        <v>302.12759999999997</v>
      </c>
      <c r="H226" s="264">
        <v>0</v>
      </c>
      <c r="I226" s="264">
        <v>37.320999999999998</v>
      </c>
      <c r="J226" s="299">
        <v>975.02449999999999</v>
      </c>
      <c r="K226" s="299">
        <v>633.12289999999996</v>
      </c>
    </row>
    <row r="227" spans="1:11" ht="9" customHeight="1">
      <c r="A227" s="262" t="s">
        <v>976</v>
      </c>
      <c r="B227" s="263" t="s">
        <v>977</v>
      </c>
      <c r="C227" s="264">
        <v>631073.14159999997</v>
      </c>
      <c r="D227" s="264">
        <v>4.9302999999999999</v>
      </c>
      <c r="E227" s="264">
        <v>3.5489999999999999</v>
      </c>
      <c r="F227" s="264">
        <v>0</v>
      </c>
      <c r="G227" s="264">
        <v>8.2171000000000003</v>
      </c>
      <c r="H227" s="264">
        <v>0</v>
      </c>
      <c r="I227" s="264">
        <v>44.332599999999999</v>
      </c>
      <c r="J227" s="299">
        <v>63.799700000000001</v>
      </c>
      <c r="K227" s="299">
        <v>54.503300000000003</v>
      </c>
    </row>
    <row r="228" spans="1:11" ht="9" customHeight="1">
      <c r="A228" s="262" t="s">
        <v>978</v>
      </c>
      <c r="B228" s="263" t="s">
        <v>979</v>
      </c>
      <c r="C228" s="264">
        <v>7109722.6179999998</v>
      </c>
      <c r="D228" s="264">
        <v>248.84030000000001</v>
      </c>
      <c r="E228" s="264">
        <v>120.63420000000001</v>
      </c>
      <c r="F228" s="264">
        <v>0</v>
      </c>
      <c r="G228" s="264">
        <v>355.48610000000002</v>
      </c>
      <c r="H228" s="264">
        <v>46.6404</v>
      </c>
      <c r="I228" s="264">
        <v>37.320999999999998</v>
      </c>
      <c r="J228" s="299">
        <v>764.37279999999998</v>
      </c>
      <c r="K228" s="299">
        <v>380.00470000000001</v>
      </c>
    </row>
    <row r="229" spans="1:11" ht="9" customHeight="1">
      <c r="A229" s="262" t="s">
        <v>980</v>
      </c>
      <c r="B229" s="263" t="s">
        <v>981</v>
      </c>
      <c r="C229" s="264">
        <v>8488.6532999999999</v>
      </c>
      <c r="D229" s="264">
        <v>0.67910000000000004</v>
      </c>
      <c r="E229" s="264">
        <v>0.15709999999999999</v>
      </c>
      <c r="F229" s="264">
        <v>0</v>
      </c>
      <c r="G229" s="264">
        <v>0.59419999999999995</v>
      </c>
      <c r="H229" s="264">
        <v>0</v>
      </c>
      <c r="I229" s="264">
        <v>0</v>
      </c>
      <c r="J229" s="299">
        <v>1.4309000000000001</v>
      </c>
      <c r="K229" s="299">
        <v>0.83650000000000002</v>
      </c>
    </row>
    <row r="230" spans="1:11" ht="9" customHeight="1">
      <c r="A230" s="262" t="s">
        <v>982</v>
      </c>
      <c r="B230" s="263" t="s">
        <v>983</v>
      </c>
      <c r="C230" s="264">
        <v>1249998.888</v>
      </c>
      <c r="D230" s="264">
        <v>71.4285</v>
      </c>
      <c r="E230" s="264">
        <v>22.035699999999999</v>
      </c>
      <c r="F230" s="264">
        <v>0</v>
      </c>
      <c r="G230" s="264">
        <v>62.499899999999997</v>
      </c>
      <c r="H230" s="264">
        <v>0</v>
      </c>
      <c r="I230" s="264">
        <v>26.31</v>
      </c>
      <c r="J230" s="299">
        <v>193.90860000000001</v>
      </c>
      <c r="K230" s="299">
        <v>126.7741</v>
      </c>
    </row>
    <row r="231" spans="1:11" ht="9" customHeight="1">
      <c r="A231" s="262" t="s">
        <v>984</v>
      </c>
      <c r="B231" s="263" t="s">
        <v>18187</v>
      </c>
      <c r="C231" s="264">
        <v>184148.97500000001</v>
      </c>
      <c r="D231" s="264">
        <v>10.5228</v>
      </c>
      <c r="E231" s="264">
        <v>3.2463000000000002</v>
      </c>
      <c r="F231" s="264">
        <v>0</v>
      </c>
      <c r="G231" s="264">
        <v>9.2073999999999998</v>
      </c>
      <c r="H231" s="264">
        <v>0</v>
      </c>
      <c r="I231" s="264">
        <v>26.31</v>
      </c>
      <c r="J231" s="299">
        <v>50.670999999999999</v>
      </c>
      <c r="K231" s="299">
        <v>40.936500000000002</v>
      </c>
    </row>
    <row r="232" spans="1:11" ht="9" customHeight="1">
      <c r="A232" s="262" t="s">
        <v>985</v>
      </c>
      <c r="B232" s="263" t="s">
        <v>986</v>
      </c>
      <c r="C232" s="264">
        <v>23682751.219999999</v>
      </c>
      <c r="D232" s="264">
        <v>185.0215</v>
      </c>
      <c r="E232" s="264">
        <v>133.18459999999999</v>
      </c>
      <c r="F232" s="264">
        <v>0</v>
      </c>
      <c r="G232" s="264">
        <v>411.15890000000002</v>
      </c>
      <c r="H232" s="264">
        <v>67.402900000000002</v>
      </c>
      <c r="I232" s="264">
        <v>97.139099999999999</v>
      </c>
      <c r="J232" s="299">
        <v>858.8288</v>
      </c>
      <c r="K232" s="299">
        <v>395.86700000000002</v>
      </c>
    </row>
    <row r="233" spans="1:11" ht="9" customHeight="1">
      <c r="A233" s="262" t="s">
        <v>987</v>
      </c>
      <c r="B233" s="263" t="s">
        <v>988</v>
      </c>
      <c r="C233" s="264">
        <v>29053190.239999998</v>
      </c>
      <c r="D233" s="264">
        <v>226.97800000000001</v>
      </c>
      <c r="E233" s="264">
        <v>163.38640000000001</v>
      </c>
      <c r="F233" s="264">
        <v>0</v>
      </c>
      <c r="G233" s="264">
        <v>504.39569999999998</v>
      </c>
      <c r="H233" s="264">
        <v>112.2379</v>
      </c>
      <c r="I233" s="264">
        <v>97.139099999999999</v>
      </c>
      <c r="J233" s="299">
        <v>1065.5733</v>
      </c>
      <c r="K233" s="299">
        <v>463.42529999999999</v>
      </c>
    </row>
    <row r="234" spans="1:11" ht="9" customHeight="1">
      <c r="A234" s="262" t="s">
        <v>989</v>
      </c>
      <c r="B234" s="263" t="s">
        <v>990</v>
      </c>
      <c r="C234" s="264">
        <v>3114651.56</v>
      </c>
      <c r="D234" s="264">
        <v>24.333200000000001</v>
      </c>
      <c r="E234" s="264">
        <v>17.515899999999998</v>
      </c>
      <c r="F234" s="264">
        <v>0</v>
      </c>
      <c r="G234" s="264">
        <v>40.555399999999999</v>
      </c>
      <c r="H234" s="264">
        <v>0</v>
      </c>
      <c r="I234" s="264">
        <v>22.1663</v>
      </c>
      <c r="J234" s="299">
        <v>115.6832</v>
      </c>
      <c r="K234" s="299">
        <v>69.801000000000002</v>
      </c>
    </row>
    <row r="235" spans="1:11" ht="9" customHeight="1">
      <c r="A235" s="262" t="s">
        <v>991</v>
      </c>
      <c r="B235" s="263" t="s">
        <v>992</v>
      </c>
      <c r="C235" s="264">
        <v>43019.615400000002</v>
      </c>
      <c r="D235" s="264">
        <v>3.4416000000000002</v>
      </c>
      <c r="E235" s="264">
        <v>0.79630000000000001</v>
      </c>
      <c r="F235" s="264">
        <v>0</v>
      </c>
      <c r="G235" s="264">
        <v>3.4416000000000002</v>
      </c>
      <c r="H235" s="264">
        <v>5.9077999999999999</v>
      </c>
      <c r="I235" s="264">
        <v>20.3187</v>
      </c>
      <c r="J235" s="299">
        <v>35.299900000000001</v>
      </c>
      <c r="K235" s="299">
        <v>24.9604</v>
      </c>
    </row>
    <row r="236" spans="1:11" ht="9" customHeight="1">
      <c r="A236" s="262" t="s">
        <v>993</v>
      </c>
      <c r="B236" s="263" t="s">
        <v>994</v>
      </c>
      <c r="C236" s="264">
        <v>48774.444499999998</v>
      </c>
      <c r="D236" s="264">
        <v>2.7871000000000001</v>
      </c>
      <c r="E236" s="264">
        <v>0.85980000000000001</v>
      </c>
      <c r="F236" s="264">
        <v>0</v>
      </c>
      <c r="G236" s="264">
        <v>2.0903</v>
      </c>
      <c r="H236" s="264">
        <v>0</v>
      </c>
      <c r="I236" s="264">
        <v>0</v>
      </c>
      <c r="J236" s="299">
        <v>5.9744000000000002</v>
      </c>
      <c r="K236" s="299">
        <v>3.7976999999999999</v>
      </c>
    </row>
    <row r="237" spans="1:11" ht="9" customHeight="1">
      <c r="A237" s="262" t="s">
        <v>995</v>
      </c>
      <c r="B237" s="263" t="s">
        <v>996</v>
      </c>
      <c r="C237" s="264">
        <v>125595.42969999999</v>
      </c>
      <c r="D237" s="264">
        <v>7.1768999999999998</v>
      </c>
      <c r="E237" s="264">
        <v>2.2141000000000002</v>
      </c>
      <c r="F237" s="264">
        <v>0</v>
      </c>
      <c r="G237" s="264">
        <v>5.3826999999999998</v>
      </c>
      <c r="H237" s="264">
        <v>0</v>
      </c>
      <c r="I237" s="264">
        <v>0</v>
      </c>
      <c r="J237" s="299">
        <v>14.795400000000001</v>
      </c>
      <c r="K237" s="299">
        <v>9.4047999999999998</v>
      </c>
    </row>
    <row r="238" spans="1:11" ht="9" customHeight="1">
      <c r="A238" s="262" t="s">
        <v>997</v>
      </c>
      <c r="B238" s="263" t="s">
        <v>998</v>
      </c>
      <c r="C238" s="264">
        <v>693108664.79999995</v>
      </c>
      <c r="D238" s="264">
        <v>5414.9114</v>
      </c>
      <c r="E238" s="264">
        <v>3897.8337999999999</v>
      </c>
      <c r="F238" s="264">
        <v>0</v>
      </c>
      <c r="G238" s="264">
        <v>12033.136500000001</v>
      </c>
      <c r="H238" s="264">
        <v>4934.8584000000001</v>
      </c>
      <c r="I238" s="264">
        <v>450.38229999999999</v>
      </c>
      <c r="J238" s="299">
        <v>25816.213400000001</v>
      </c>
      <c r="K238" s="299">
        <v>9033.7224000000006</v>
      </c>
    </row>
    <row r="239" spans="1:11" ht="9" customHeight="1">
      <c r="A239" s="262" t="s">
        <v>999</v>
      </c>
      <c r="B239" s="263" t="s">
        <v>1000</v>
      </c>
      <c r="C239" s="264">
        <v>1004910172</v>
      </c>
      <c r="D239" s="264">
        <v>7850.8607000000002</v>
      </c>
      <c r="E239" s="264">
        <v>5651.3112000000001</v>
      </c>
      <c r="F239" s="264">
        <v>0</v>
      </c>
      <c r="G239" s="264">
        <v>17446.357199999999</v>
      </c>
      <c r="H239" s="264">
        <v>7101.3815999999997</v>
      </c>
      <c r="I239" s="264">
        <v>472.6481</v>
      </c>
      <c r="J239" s="299">
        <v>37181.140899999999</v>
      </c>
      <c r="K239" s="299">
        <v>12910.7742</v>
      </c>
    </row>
    <row r="240" spans="1:11" ht="9" customHeight="1">
      <c r="A240" s="262" t="s">
        <v>1001</v>
      </c>
      <c r="B240" s="263" t="s">
        <v>1002</v>
      </c>
      <c r="C240" s="264">
        <v>1316711680</v>
      </c>
      <c r="D240" s="264">
        <v>10286.81</v>
      </c>
      <c r="E240" s="264">
        <v>7404.7887000000001</v>
      </c>
      <c r="F240" s="264">
        <v>0</v>
      </c>
      <c r="G240" s="264">
        <v>22859.577799999999</v>
      </c>
      <c r="H240" s="264">
        <v>9328.0859999999993</v>
      </c>
      <c r="I240" s="264">
        <v>494.81439999999998</v>
      </c>
      <c r="J240" s="299">
        <v>48615.496700000003</v>
      </c>
      <c r="K240" s="299">
        <v>16787.599099999999</v>
      </c>
    </row>
    <row r="241" spans="1:11" ht="9" customHeight="1">
      <c r="A241" s="262" t="s">
        <v>1003</v>
      </c>
      <c r="B241" s="263" t="s">
        <v>1004</v>
      </c>
      <c r="C241" s="264">
        <v>2219107.2259999998</v>
      </c>
      <c r="D241" s="264">
        <v>23.1157</v>
      </c>
      <c r="E241" s="264">
        <v>10.300599999999999</v>
      </c>
      <c r="F241" s="264">
        <v>0</v>
      </c>
      <c r="G241" s="264">
        <v>51.368200000000002</v>
      </c>
      <c r="H241" s="264">
        <v>189.62090000000001</v>
      </c>
      <c r="I241" s="264">
        <v>45.917499999999997</v>
      </c>
      <c r="J241" s="299">
        <v>359.16419999999999</v>
      </c>
      <c r="K241" s="299">
        <v>83.411100000000005</v>
      </c>
    </row>
    <row r="242" spans="1:11" ht="9" customHeight="1">
      <c r="A242" s="262" t="s">
        <v>1005</v>
      </c>
      <c r="B242" s="263" t="s">
        <v>1006</v>
      </c>
      <c r="C242" s="264">
        <v>12498.2039</v>
      </c>
      <c r="D242" s="264">
        <v>1.6664000000000001</v>
      </c>
      <c r="E242" s="264">
        <v>0.3856</v>
      </c>
      <c r="F242" s="264">
        <v>0</v>
      </c>
      <c r="G242" s="264">
        <v>1.2498</v>
      </c>
      <c r="H242" s="264">
        <v>0</v>
      </c>
      <c r="I242" s="264">
        <v>0</v>
      </c>
      <c r="J242" s="299">
        <v>3.3054999999999999</v>
      </c>
      <c r="K242" s="299">
        <v>2.0543</v>
      </c>
    </row>
    <row r="243" spans="1:11" ht="9" customHeight="1">
      <c r="A243" s="262" t="s">
        <v>1007</v>
      </c>
      <c r="B243" s="263" t="s">
        <v>1008</v>
      </c>
      <c r="C243" s="264">
        <v>245638.15220000001</v>
      </c>
      <c r="D243" s="264">
        <v>16.375900000000001</v>
      </c>
      <c r="E243" s="264">
        <v>4.4204999999999997</v>
      </c>
      <c r="F243" s="264">
        <v>0</v>
      </c>
      <c r="G243" s="264">
        <v>16.375900000000001</v>
      </c>
      <c r="H243" s="264">
        <v>69.484200000000001</v>
      </c>
      <c r="I243" s="264">
        <v>0</v>
      </c>
      <c r="J243" s="299">
        <v>118.6705</v>
      </c>
      <c r="K243" s="299">
        <v>21.398099999999999</v>
      </c>
    </row>
    <row r="244" spans="1:11" ht="9" customHeight="1">
      <c r="A244" s="262" t="s">
        <v>1009</v>
      </c>
      <c r="B244" s="263" t="s">
        <v>1010</v>
      </c>
      <c r="C244" s="264">
        <v>4468.8415000000005</v>
      </c>
      <c r="D244" s="264">
        <v>0.35749999999999998</v>
      </c>
      <c r="E244" s="264">
        <v>8.2699999999999996E-2</v>
      </c>
      <c r="F244" s="264">
        <v>0</v>
      </c>
      <c r="G244" s="264">
        <v>0.31280000000000002</v>
      </c>
      <c r="H244" s="264">
        <v>0</v>
      </c>
      <c r="I244" s="264">
        <v>0</v>
      </c>
      <c r="J244" s="299">
        <v>0.75319999999999998</v>
      </c>
      <c r="K244" s="299">
        <v>0.44030000000000002</v>
      </c>
    </row>
    <row r="245" spans="1:11" ht="9" customHeight="1">
      <c r="A245" s="262" t="s">
        <v>1011</v>
      </c>
      <c r="B245" s="263" t="s">
        <v>1012</v>
      </c>
      <c r="C245" s="264">
        <v>189881.11979999999</v>
      </c>
      <c r="D245" s="264">
        <v>15.1905</v>
      </c>
      <c r="E245" s="264">
        <v>3.5146999999999999</v>
      </c>
      <c r="F245" s="264">
        <v>0</v>
      </c>
      <c r="G245" s="264">
        <v>13.291700000000001</v>
      </c>
      <c r="H245" s="264">
        <v>0</v>
      </c>
      <c r="I245" s="264">
        <v>37.320999999999998</v>
      </c>
      <c r="J245" s="299">
        <v>71.822400000000002</v>
      </c>
      <c r="K245" s="299">
        <v>57.198599999999999</v>
      </c>
    </row>
    <row r="246" spans="1:11" ht="9" customHeight="1">
      <c r="A246" s="262" t="s">
        <v>1013</v>
      </c>
      <c r="B246" s="263" t="s">
        <v>1014</v>
      </c>
      <c r="C246" s="264">
        <v>39067.209900000002</v>
      </c>
      <c r="D246" s="264">
        <v>5.2089999999999996</v>
      </c>
      <c r="E246" s="264">
        <v>1.2052</v>
      </c>
      <c r="F246" s="264">
        <v>0</v>
      </c>
      <c r="G246" s="264">
        <v>3.9066999999999998</v>
      </c>
      <c r="H246" s="264">
        <v>0</v>
      </c>
      <c r="I246" s="264">
        <v>0</v>
      </c>
      <c r="J246" s="299">
        <v>10.2902</v>
      </c>
      <c r="K246" s="299">
        <v>6.3951000000000002</v>
      </c>
    </row>
    <row r="247" spans="1:11" ht="9" customHeight="1">
      <c r="A247" s="262" t="s">
        <v>1015</v>
      </c>
      <c r="B247" s="263" t="s">
        <v>1016</v>
      </c>
      <c r="C247" s="264">
        <v>44663.9499</v>
      </c>
      <c r="D247" s="264">
        <v>5.9551999999999996</v>
      </c>
      <c r="E247" s="264">
        <v>1.3778999999999999</v>
      </c>
      <c r="F247" s="264">
        <v>0</v>
      </c>
      <c r="G247" s="264">
        <v>4.4664000000000001</v>
      </c>
      <c r="H247" s="264">
        <v>0</v>
      </c>
      <c r="I247" s="264">
        <v>0</v>
      </c>
      <c r="J247" s="299">
        <v>11.768800000000001</v>
      </c>
      <c r="K247" s="299">
        <v>7.3140000000000001</v>
      </c>
    </row>
    <row r="248" spans="1:11" ht="9" customHeight="1">
      <c r="A248" s="262" t="s">
        <v>1017</v>
      </c>
      <c r="B248" s="263" t="s">
        <v>1018</v>
      </c>
      <c r="C248" s="264">
        <v>49026.999900000003</v>
      </c>
      <c r="D248" s="264">
        <v>6.5369000000000002</v>
      </c>
      <c r="E248" s="264">
        <v>1.5125</v>
      </c>
      <c r="F248" s="264">
        <v>0</v>
      </c>
      <c r="G248" s="264">
        <v>4.9027000000000003</v>
      </c>
      <c r="H248" s="264">
        <v>0</v>
      </c>
      <c r="I248" s="264">
        <v>0</v>
      </c>
      <c r="J248" s="299">
        <v>12.9214</v>
      </c>
      <c r="K248" s="299">
        <v>8.0303000000000004</v>
      </c>
    </row>
    <row r="249" spans="1:11" ht="9" customHeight="1">
      <c r="A249" s="262" t="s">
        <v>1019</v>
      </c>
      <c r="B249" s="263" t="s">
        <v>1020</v>
      </c>
      <c r="C249" s="264">
        <v>9796014.4240000006</v>
      </c>
      <c r="D249" s="264">
        <v>76.531400000000005</v>
      </c>
      <c r="E249" s="264">
        <v>55.089799999999997</v>
      </c>
      <c r="F249" s="264">
        <v>0</v>
      </c>
      <c r="G249" s="264">
        <v>170.06970000000001</v>
      </c>
      <c r="H249" s="264">
        <v>221.16589999999999</v>
      </c>
      <c r="I249" s="264">
        <v>61.8964</v>
      </c>
      <c r="J249" s="299">
        <v>595.83950000000004</v>
      </c>
      <c r="K249" s="299">
        <v>183.38849999999999</v>
      </c>
    </row>
    <row r="250" spans="1:11" ht="9" customHeight="1">
      <c r="A250" s="262" t="s">
        <v>1021</v>
      </c>
      <c r="B250" s="263" t="s">
        <v>1022</v>
      </c>
      <c r="C250" s="264">
        <v>11308915.68</v>
      </c>
      <c r="D250" s="264">
        <v>88.350899999999996</v>
      </c>
      <c r="E250" s="264">
        <v>63.597900000000003</v>
      </c>
      <c r="F250" s="264">
        <v>0</v>
      </c>
      <c r="G250" s="264">
        <v>196.33529999999999</v>
      </c>
      <c r="H250" s="264">
        <v>363.34399999999999</v>
      </c>
      <c r="I250" s="264">
        <v>61.8964</v>
      </c>
      <c r="J250" s="299">
        <v>803.26689999999996</v>
      </c>
      <c r="K250" s="299">
        <v>202.09049999999999</v>
      </c>
    </row>
    <row r="251" spans="1:11" ht="9" customHeight="1">
      <c r="A251" s="262" t="s">
        <v>1023</v>
      </c>
      <c r="B251" s="263" t="s">
        <v>1024</v>
      </c>
      <c r="C251" s="264">
        <v>19130271.25</v>
      </c>
      <c r="D251" s="264">
        <v>149.45519999999999</v>
      </c>
      <c r="E251" s="264">
        <v>107.5829</v>
      </c>
      <c r="F251" s="264">
        <v>0</v>
      </c>
      <c r="G251" s="264">
        <v>332.12279999999998</v>
      </c>
      <c r="H251" s="264">
        <v>561.18970000000002</v>
      </c>
      <c r="I251" s="264">
        <v>84.062700000000007</v>
      </c>
      <c r="J251" s="299">
        <v>1276.3254999999999</v>
      </c>
      <c r="K251" s="299">
        <v>321.23020000000002</v>
      </c>
    </row>
    <row r="252" spans="1:11" ht="9" customHeight="1">
      <c r="A252" s="262" t="s">
        <v>1025</v>
      </c>
      <c r="B252" s="263" t="s">
        <v>1026</v>
      </c>
      <c r="C252" s="264">
        <v>29087126.129999999</v>
      </c>
      <c r="D252" s="264">
        <v>227.2432</v>
      </c>
      <c r="E252" s="264">
        <v>163.5772</v>
      </c>
      <c r="F252" s="264">
        <v>0</v>
      </c>
      <c r="G252" s="264">
        <v>504.98480000000001</v>
      </c>
      <c r="H252" s="264">
        <v>1015.5578</v>
      </c>
      <c r="I252" s="264">
        <v>84.062700000000007</v>
      </c>
      <c r="J252" s="299">
        <v>2084.3422999999998</v>
      </c>
      <c r="K252" s="299">
        <v>444.31299999999999</v>
      </c>
    </row>
    <row r="253" spans="1:11" ht="9" customHeight="1">
      <c r="A253" s="262" t="s">
        <v>1027</v>
      </c>
      <c r="B253" s="263" t="s">
        <v>1028</v>
      </c>
      <c r="C253" s="264">
        <v>3548335.5520000001</v>
      </c>
      <c r="D253" s="264">
        <v>36.961799999999997</v>
      </c>
      <c r="E253" s="264">
        <v>16.470600000000001</v>
      </c>
      <c r="F253" s="264">
        <v>0</v>
      </c>
      <c r="G253" s="264">
        <v>82.1374</v>
      </c>
      <c r="H253" s="264">
        <v>213.4427</v>
      </c>
      <c r="I253" s="264">
        <v>120.8903</v>
      </c>
      <c r="J253" s="299">
        <v>517.86959999999999</v>
      </c>
      <c r="K253" s="299">
        <v>180.83250000000001</v>
      </c>
    </row>
    <row r="254" spans="1:11" ht="9" customHeight="1">
      <c r="A254" s="262" t="s">
        <v>1029</v>
      </c>
      <c r="B254" s="263" t="s">
        <v>1030</v>
      </c>
      <c r="C254" s="264">
        <v>75426.753700000001</v>
      </c>
      <c r="D254" s="264">
        <v>5.0285000000000002</v>
      </c>
      <c r="E254" s="264">
        <v>1.3573999999999999</v>
      </c>
      <c r="F254" s="264">
        <v>0</v>
      </c>
      <c r="G254" s="264">
        <v>5.0285000000000002</v>
      </c>
      <c r="H254" s="264">
        <v>11.9359</v>
      </c>
      <c r="I254" s="264">
        <v>0</v>
      </c>
      <c r="J254" s="299">
        <v>26.602799999999998</v>
      </c>
      <c r="K254" s="299">
        <v>7.1543000000000001</v>
      </c>
    </row>
    <row r="255" spans="1:11" ht="9" customHeight="1">
      <c r="A255" s="262" t="s">
        <v>1031</v>
      </c>
      <c r="B255" s="263" t="s">
        <v>1032</v>
      </c>
      <c r="C255" s="264">
        <v>112668.72</v>
      </c>
      <c r="D255" s="264">
        <v>7.5111999999999997</v>
      </c>
      <c r="E255" s="264">
        <v>2.0276000000000001</v>
      </c>
      <c r="F255" s="264">
        <v>0</v>
      </c>
      <c r="G255" s="264">
        <v>7.5111999999999997</v>
      </c>
      <c r="H255" s="264">
        <v>28.134699999999999</v>
      </c>
      <c r="I255" s="264">
        <v>0</v>
      </c>
      <c r="J255" s="299">
        <v>51.59</v>
      </c>
      <c r="K255" s="299">
        <v>10.644399999999999</v>
      </c>
    </row>
    <row r="256" spans="1:11" ht="9" customHeight="1">
      <c r="A256" s="262" t="s">
        <v>1033</v>
      </c>
      <c r="B256" s="263" t="s">
        <v>1034</v>
      </c>
      <c r="C256" s="264">
        <v>1194715.679</v>
      </c>
      <c r="D256" s="264">
        <v>79.6477</v>
      </c>
      <c r="E256" s="264">
        <v>21.4999</v>
      </c>
      <c r="F256" s="264">
        <v>0</v>
      </c>
      <c r="G256" s="264">
        <v>79.6477</v>
      </c>
      <c r="H256" s="264">
        <v>28.084599999999998</v>
      </c>
      <c r="I256" s="264">
        <v>26.31</v>
      </c>
      <c r="J256" s="299">
        <v>250.83510000000001</v>
      </c>
      <c r="K256" s="299">
        <v>133.76750000000001</v>
      </c>
    </row>
    <row r="257" spans="1:11" ht="9" customHeight="1">
      <c r="A257" s="262" t="s">
        <v>1035</v>
      </c>
      <c r="B257" s="263" t="s">
        <v>1036</v>
      </c>
      <c r="C257" s="264">
        <v>2936.2051000000001</v>
      </c>
      <c r="D257" s="264">
        <v>0.26429999999999998</v>
      </c>
      <c r="E257" s="264">
        <v>5.4300000000000001E-2</v>
      </c>
      <c r="F257" s="264">
        <v>0</v>
      </c>
      <c r="G257" s="264">
        <v>0.14680000000000001</v>
      </c>
      <c r="H257" s="264">
        <v>0</v>
      </c>
      <c r="I257" s="264">
        <v>0</v>
      </c>
      <c r="J257" s="299">
        <v>0.46860000000000002</v>
      </c>
      <c r="K257" s="299">
        <v>0.32079999999999997</v>
      </c>
    </row>
    <row r="258" spans="1:11" ht="9" customHeight="1">
      <c r="A258" s="262" t="s">
        <v>1037</v>
      </c>
      <c r="B258" s="263" t="s">
        <v>1038</v>
      </c>
      <c r="C258" s="264">
        <v>90475.92</v>
      </c>
      <c r="D258" s="264">
        <v>6.0316999999999998</v>
      </c>
      <c r="E258" s="264">
        <v>1.6282000000000001</v>
      </c>
      <c r="F258" s="264">
        <v>0</v>
      </c>
      <c r="G258" s="264">
        <v>6.0316999999999998</v>
      </c>
      <c r="H258" s="264">
        <v>23.019300000000001</v>
      </c>
      <c r="I258" s="264">
        <v>0</v>
      </c>
      <c r="J258" s="299">
        <v>41.606499999999997</v>
      </c>
      <c r="K258" s="299">
        <v>8.3713999999999995</v>
      </c>
    </row>
    <row r="259" spans="1:11" ht="9" customHeight="1">
      <c r="A259" s="262" t="s">
        <v>1039</v>
      </c>
      <c r="B259" s="263" t="s">
        <v>1040</v>
      </c>
      <c r="C259" s="264">
        <v>11882.7644</v>
      </c>
      <c r="D259" s="264">
        <v>0.79220000000000002</v>
      </c>
      <c r="E259" s="264">
        <v>0.21379999999999999</v>
      </c>
      <c r="F259" s="264">
        <v>0</v>
      </c>
      <c r="G259" s="264">
        <v>0.79220000000000002</v>
      </c>
      <c r="H259" s="264">
        <v>8.7600999999999996</v>
      </c>
      <c r="I259" s="264">
        <v>0</v>
      </c>
      <c r="J259" s="299">
        <v>11.087199999999999</v>
      </c>
      <c r="K259" s="299">
        <v>1.0407999999999999</v>
      </c>
    </row>
    <row r="260" spans="1:11" ht="9" customHeight="1">
      <c r="A260" s="262" t="s">
        <v>1041</v>
      </c>
      <c r="B260" s="263" t="s">
        <v>1042</v>
      </c>
      <c r="C260" s="264">
        <v>615055.83239999996</v>
      </c>
      <c r="D260" s="264">
        <v>41.003700000000002</v>
      </c>
      <c r="E260" s="264">
        <v>11.0684</v>
      </c>
      <c r="F260" s="264">
        <v>0</v>
      </c>
      <c r="G260" s="264">
        <v>41.003700000000002</v>
      </c>
      <c r="H260" s="264">
        <v>181.5968</v>
      </c>
      <c r="I260" s="264">
        <v>0</v>
      </c>
      <c r="J260" s="299">
        <v>300.5831</v>
      </c>
      <c r="K260" s="299">
        <v>50.574300000000001</v>
      </c>
    </row>
    <row r="261" spans="1:11" ht="9" customHeight="1">
      <c r="A261" s="262" t="s">
        <v>1043</v>
      </c>
      <c r="B261" s="263" t="s">
        <v>1044</v>
      </c>
      <c r="C261" s="264">
        <v>170388.71909999999</v>
      </c>
      <c r="D261" s="264">
        <v>11.3592</v>
      </c>
      <c r="E261" s="264">
        <v>3.0663</v>
      </c>
      <c r="F261" s="264">
        <v>0</v>
      </c>
      <c r="G261" s="264">
        <v>11.3592</v>
      </c>
      <c r="H261" s="264">
        <v>30.692399999999999</v>
      </c>
      <c r="I261" s="264">
        <v>0</v>
      </c>
      <c r="J261" s="299">
        <v>61.496600000000001</v>
      </c>
      <c r="K261" s="299">
        <v>14.5305</v>
      </c>
    </row>
    <row r="262" spans="1:11" ht="9" customHeight="1">
      <c r="A262" s="262" t="s">
        <v>1045</v>
      </c>
      <c r="B262" s="263" t="s">
        <v>1046</v>
      </c>
      <c r="C262" s="264">
        <v>4362339.2699999996</v>
      </c>
      <c r="D262" s="264">
        <v>152.68190000000001</v>
      </c>
      <c r="E262" s="264">
        <v>74.018000000000001</v>
      </c>
      <c r="F262" s="264">
        <v>0</v>
      </c>
      <c r="G262" s="264">
        <v>218.11699999999999</v>
      </c>
      <c r="H262" s="264">
        <v>46.6404</v>
      </c>
      <c r="I262" s="264">
        <v>37.320999999999998</v>
      </c>
      <c r="J262" s="299">
        <v>498.8485</v>
      </c>
      <c r="K262" s="299">
        <v>244.6808</v>
      </c>
    </row>
    <row r="263" spans="1:11" ht="9" customHeight="1">
      <c r="A263" s="262" t="s">
        <v>1047</v>
      </c>
      <c r="B263" s="263" t="s">
        <v>1048</v>
      </c>
      <c r="C263" s="264">
        <v>792127.43830000004</v>
      </c>
      <c r="D263" s="264">
        <v>52.808500000000002</v>
      </c>
      <c r="E263" s="264">
        <v>14.255000000000001</v>
      </c>
      <c r="F263" s="264">
        <v>0</v>
      </c>
      <c r="G263" s="264">
        <v>52.808500000000002</v>
      </c>
      <c r="H263" s="264">
        <v>282.28489999999999</v>
      </c>
      <c r="I263" s="264">
        <v>0</v>
      </c>
      <c r="J263" s="299">
        <v>446.82069999999999</v>
      </c>
      <c r="K263" s="299">
        <v>67.189499999999995</v>
      </c>
    </row>
    <row r="264" spans="1:11" ht="9" customHeight="1">
      <c r="A264" s="262" t="s">
        <v>1049</v>
      </c>
      <c r="B264" s="263" t="s">
        <v>1050</v>
      </c>
      <c r="C264" s="264">
        <v>4505055.5650000004</v>
      </c>
      <c r="D264" s="264">
        <v>157.67689999999999</v>
      </c>
      <c r="E264" s="264">
        <v>76.439499999999995</v>
      </c>
      <c r="F264" s="264">
        <v>0</v>
      </c>
      <c r="G264" s="264">
        <v>225.25280000000001</v>
      </c>
      <c r="H264" s="264">
        <v>46.6404</v>
      </c>
      <c r="I264" s="264">
        <v>37.320999999999998</v>
      </c>
      <c r="J264" s="299">
        <v>592.52290000000005</v>
      </c>
      <c r="K264" s="299">
        <v>292.42180000000002</v>
      </c>
    </row>
    <row r="265" spans="1:11" ht="9" customHeight="1">
      <c r="A265" s="262" t="s">
        <v>1051</v>
      </c>
      <c r="B265" s="263" t="s">
        <v>1052</v>
      </c>
      <c r="C265" s="264">
        <v>4505055.5650000004</v>
      </c>
      <c r="D265" s="264">
        <v>157.67689999999999</v>
      </c>
      <c r="E265" s="264">
        <v>76.439499999999995</v>
      </c>
      <c r="F265" s="264">
        <v>0</v>
      </c>
      <c r="G265" s="264">
        <v>225.25280000000001</v>
      </c>
      <c r="H265" s="264">
        <v>46.6404</v>
      </c>
      <c r="I265" s="264">
        <v>37.320999999999998</v>
      </c>
      <c r="J265" s="299">
        <v>592.52290000000005</v>
      </c>
      <c r="K265" s="299">
        <v>292.42180000000002</v>
      </c>
    </row>
    <row r="266" spans="1:11" ht="9" customHeight="1">
      <c r="A266" s="262" t="s">
        <v>1053</v>
      </c>
      <c r="B266" s="263" t="s">
        <v>1054</v>
      </c>
      <c r="C266" s="264">
        <v>4485862.0970000001</v>
      </c>
      <c r="D266" s="264">
        <v>157.0052</v>
      </c>
      <c r="E266" s="264">
        <v>76.113900000000001</v>
      </c>
      <c r="F266" s="264">
        <v>0</v>
      </c>
      <c r="G266" s="264">
        <v>224.29310000000001</v>
      </c>
      <c r="H266" s="264">
        <v>46.6404</v>
      </c>
      <c r="I266" s="264">
        <v>37.320999999999998</v>
      </c>
      <c r="J266" s="299">
        <v>590.70889999999997</v>
      </c>
      <c r="K266" s="299">
        <v>291.4973</v>
      </c>
    </row>
    <row r="267" spans="1:11" ht="9" customHeight="1">
      <c r="A267" s="262" t="s">
        <v>1055</v>
      </c>
      <c r="B267" s="263" t="s">
        <v>1056</v>
      </c>
      <c r="C267" s="264">
        <v>4485862.0970000001</v>
      </c>
      <c r="D267" s="264">
        <v>157.0052</v>
      </c>
      <c r="E267" s="264">
        <v>76.113900000000001</v>
      </c>
      <c r="F267" s="264">
        <v>0</v>
      </c>
      <c r="G267" s="264">
        <v>224.29310000000001</v>
      </c>
      <c r="H267" s="264">
        <v>46.6404</v>
      </c>
      <c r="I267" s="264">
        <v>37.320999999999998</v>
      </c>
      <c r="J267" s="299">
        <v>590.70889999999997</v>
      </c>
      <c r="K267" s="299">
        <v>291.4973</v>
      </c>
    </row>
    <row r="268" spans="1:11" ht="9" customHeight="1">
      <c r="A268" s="262" t="s">
        <v>1057</v>
      </c>
      <c r="B268" s="263" t="s">
        <v>1058</v>
      </c>
      <c r="C268" s="264">
        <v>57242.321600000003</v>
      </c>
      <c r="D268" s="264">
        <v>3.5386000000000002</v>
      </c>
      <c r="E268" s="264">
        <v>1.5411999999999999</v>
      </c>
      <c r="F268" s="264">
        <v>0</v>
      </c>
      <c r="G268" s="264">
        <v>2.0815000000000001</v>
      </c>
      <c r="H268" s="264">
        <v>0</v>
      </c>
      <c r="I268" s="264">
        <v>20.3187</v>
      </c>
      <c r="J268" s="299">
        <v>27.864799999999999</v>
      </c>
      <c r="K268" s="299">
        <v>25.767299999999999</v>
      </c>
    </row>
    <row r="269" spans="1:11" ht="9" customHeight="1">
      <c r="A269" s="262" t="s">
        <v>1059</v>
      </c>
      <c r="B269" s="263" t="s">
        <v>1060</v>
      </c>
      <c r="C269" s="264">
        <v>3210912.088</v>
      </c>
      <c r="D269" s="264">
        <v>112.3819</v>
      </c>
      <c r="E269" s="264">
        <v>54.481200000000001</v>
      </c>
      <c r="F269" s="264">
        <v>0</v>
      </c>
      <c r="G269" s="264">
        <v>160.54560000000001</v>
      </c>
      <c r="H269" s="264">
        <v>46.6404</v>
      </c>
      <c r="I269" s="264">
        <v>37.320999999999998</v>
      </c>
      <c r="J269" s="299">
        <v>392.95760000000001</v>
      </c>
      <c r="K269" s="299">
        <v>190.71379999999999</v>
      </c>
    </row>
    <row r="270" spans="1:11" ht="9" customHeight="1">
      <c r="A270" s="262" t="s">
        <v>1061</v>
      </c>
      <c r="B270" s="263" t="s">
        <v>1062</v>
      </c>
      <c r="C270" s="264">
        <v>118031.5765</v>
      </c>
      <c r="D270" s="264">
        <v>7.8688000000000002</v>
      </c>
      <c r="E270" s="264">
        <v>2.1240999999999999</v>
      </c>
      <c r="F270" s="264">
        <v>0</v>
      </c>
      <c r="G270" s="264">
        <v>7.8688000000000002</v>
      </c>
      <c r="H270" s="264">
        <v>30.692399999999999</v>
      </c>
      <c r="I270" s="264">
        <v>0</v>
      </c>
      <c r="J270" s="299">
        <v>55.540999999999997</v>
      </c>
      <c r="K270" s="299">
        <v>11.198600000000001</v>
      </c>
    </row>
    <row r="271" spans="1:11" ht="9" customHeight="1">
      <c r="A271" s="262" t="s">
        <v>1063</v>
      </c>
      <c r="B271" s="263" t="s">
        <v>1064</v>
      </c>
      <c r="C271" s="264">
        <v>5879.4871000000003</v>
      </c>
      <c r="D271" s="264">
        <v>0.47039999999999998</v>
      </c>
      <c r="E271" s="264">
        <v>0.10879999999999999</v>
      </c>
      <c r="F271" s="264">
        <v>0</v>
      </c>
      <c r="G271" s="264">
        <v>0.47039999999999998</v>
      </c>
      <c r="H271" s="264">
        <v>0</v>
      </c>
      <c r="I271" s="264">
        <v>0</v>
      </c>
      <c r="J271" s="299">
        <v>1.0511999999999999</v>
      </c>
      <c r="K271" s="299">
        <v>0.58009999999999995</v>
      </c>
    </row>
    <row r="272" spans="1:11" ht="9" customHeight="1">
      <c r="A272" s="262" t="s">
        <v>1065</v>
      </c>
      <c r="B272" s="263" t="s">
        <v>1066</v>
      </c>
      <c r="C272" s="264">
        <v>4985026.4649999999</v>
      </c>
      <c r="D272" s="264">
        <v>174.4759</v>
      </c>
      <c r="E272" s="264">
        <v>84.583399999999997</v>
      </c>
      <c r="F272" s="264">
        <v>0</v>
      </c>
      <c r="G272" s="264">
        <v>249.25129999999999</v>
      </c>
      <c r="H272" s="264">
        <v>53.1601</v>
      </c>
      <c r="I272" s="264">
        <v>37.320999999999998</v>
      </c>
      <c r="J272" s="299">
        <v>667.97159999999997</v>
      </c>
      <c r="K272" s="299">
        <v>327.02820000000003</v>
      </c>
    </row>
    <row r="273" spans="1:11" ht="9" customHeight="1">
      <c r="A273" s="262" t="s">
        <v>1067</v>
      </c>
      <c r="B273" s="263" t="s">
        <v>1068</v>
      </c>
      <c r="C273" s="264">
        <v>12683.740100000001</v>
      </c>
      <c r="D273" s="264">
        <v>1.6912</v>
      </c>
      <c r="E273" s="264">
        <v>0.39129999999999998</v>
      </c>
      <c r="F273" s="264">
        <v>0</v>
      </c>
      <c r="G273" s="264">
        <v>1.2684</v>
      </c>
      <c r="H273" s="264">
        <v>0</v>
      </c>
      <c r="I273" s="264">
        <v>0</v>
      </c>
      <c r="J273" s="299">
        <v>3.2130000000000001</v>
      </c>
      <c r="K273" s="299">
        <v>1.9967999999999999</v>
      </c>
    </row>
    <row r="274" spans="1:11" ht="9" customHeight="1">
      <c r="A274" s="262" t="s">
        <v>1069</v>
      </c>
      <c r="B274" s="263" t="s">
        <v>1070</v>
      </c>
      <c r="C274" s="264">
        <v>439591.00229999999</v>
      </c>
      <c r="D274" s="264">
        <v>29.306100000000001</v>
      </c>
      <c r="E274" s="264">
        <v>7.9108000000000001</v>
      </c>
      <c r="F274" s="264">
        <v>0</v>
      </c>
      <c r="G274" s="264">
        <v>29.306100000000001</v>
      </c>
      <c r="H274" s="264">
        <v>134.81639999999999</v>
      </c>
      <c r="I274" s="264">
        <v>0</v>
      </c>
      <c r="J274" s="299">
        <v>224.83430000000001</v>
      </c>
      <c r="K274" s="299">
        <v>38.487699999999997</v>
      </c>
    </row>
    <row r="275" spans="1:11" ht="9" customHeight="1">
      <c r="A275" s="262" t="s">
        <v>1071</v>
      </c>
      <c r="B275" s="263" t="s">
        <v>1072</v>
      </c>
      <c r="C275" s="264">
        <v>1905971.8729999999</v>
      </c>
      <c r="D275" s="264">
        <v>61.263399999999997</v>
      </c>
      <c r="E275" s="264">
        <v>16.799800000000001</v>
      </c>
      <c r="F275" s="264">
        <v>0</v>
      </c>
      <c r="G275" s="264">
        <v>68.070400000000006</v>
      </c>
      <c r="H275" s="264">
        <v>0</v>
      </c>
      <c r="I275" s="264">
        <v>48.806399999999996</v>
      </c>
      <c r="J275" s="299">
        <v>195.74180000000001</v>
      </c>
      <c r="K275" s="299">
        <v>127.6683</v>
      </c>
    </row>
    <row r="276" spans="1:11" ht="9" customHeight="1">
      <c r="A276" s="262" t="s">
        <v>1073</v>
      </c>
      <c r="B276" s="263" t="s">
        <v>1074</v>
      </c>
      <c r="C276" s="264">
        <v>391441.87319999997</v>
      </c>
      <c r="D276" s="264">
        <v>12.582100000000001</v>
      </c>
      <c r="E276" s="264">
        <v>3.4502999999999999</v>
      </c>
      <c r="F276" s="264">
        <v>0</v>
      </c>
      <c r="G276" s="264">
        <v>13.9801</v>
      </c>
      <c r="H276" s="264">
        <v>0</v>
      </c>
      <c r="I276" s="264">
        <v>48.806399999999996</v>
      </c>
      <c r="J276" s="299">
        <v>79.620599999999996</v>
      </c>
      <c r="K276" s="299">
        <v>65.6374</v>
      </c>
    </row>
    <row r="277" spans="1:11" ht="9" customHeight="1">
      <c r="A277" s="262" t="s">
        <v>1075</v>
      </c>
      <c r="B277" s="263" t="s">
        <v>1076</v>
      </c>
      <c r="C277" s="264">
        <v>4486.4961999999996</v>
      </c>
      <c r="D277" s="264">
        <v>0.3589</v>
      </c>
      <c r="E277" s="264">
        <v>8.3000000000000004E-2</v>
      </c>
      <c r="F277" s="264">
        <v>0</v>
      </c>
      <c r="G277" s="264">
        <v>0.3589</v>
      </c>
      <c r="H277" s="264">
        <v>0</v>
      </c>
      <c r="I277" s="264">
        <v>0</v>
      </c>
      <c r="J277" s="299">
        <v>0.80110000000000003</v>
      </c>
      <c r="K277" s="299">
        <v>0.44209999999999999</v>
      </c>
    </row>
    <row r="278" spans="1:11" ht="9" customHeight="1">
      <c r="A278" s="262" t="s">
        <v>1077</v>
      </c>
      <c r="B278" s="263" t="s">
        <v>1078</v>
      </c>
      <c r="C278" s="264">
        <v>415933.23129999998</v>
      </c>
      <c r="D278" s="264">
        <v>6.4989999999999997</v>
      </c>
      <c r="E278" s="264">
        <v>2.4504999999999999</v>
      </c>
      <c r="F278" s="264">
        <v>0</v>
      </c>
      <c r="G278" s="264">
        <v>7.2210999999999999</v>
      </c>
      <c r="H278" s="264">
        <v>219.76560000000001</v>
      </c>
      <c r="I278" s="264">
        <v>31.3796</v>
      </c>
      <c r="J278" s="299">
        <v>280.53570000000002</v>
      </c>
      <c r="K278" s="299">
        <v>41.216700000000003</v>
      </c>
    </row>
    <row r="279" spans="1:11" ht="9" customHeight="1">
      <c r="A279" s="262" t="s">
        <v>1079</v>
      </c>
      <c r="B279" s="263" t="s">
        <v>1080</v>
      </c>
      <c r="C279" s="264">
        <v>7374.2469000000001</v>
      </c>
      <c r="D279" s="264">
        <v>0.58989999999999998</v>
      </c>
      <c r="E279" s="264">
        <v>0.13650000000000001</v>
      </c>
      <c r="F279" s="264">
        <v>0</v>
      </c>
      <c r="G279" s="264">
        <v>0.58989999999999998</v>
      </c>
      <c r="H279" s="264">
        <v>0</v>
      </c>
      <c r="I279" s="264">
        <v>20.3187</v>
      </c>
      <c r="J279" s="299">
        <v>22.145099999999999</v>
      </c>
      <c r="K279" s="299">
        <v>21.474399999999999</v>
      </c>
    </row>
    <row r="280" spans="1:11" ht="9" customHeight="1">
      <c r="A280" s="262" t="s">
        <v>1081</v>
      </c>
      <c r="B280" s="263" t="s">
        <v>1082</v>
      </c>
      <c r="C280" s="264">
        <v>5731434.1730000004</v>
      </c>
      <c r="D280" s="264">
        <v>334.33370000000002</v>
      </c>
      <c r="E280" s="264">
        <v>103.14190000000001</v>
      </c>
      <c r="F280" s="264">
        <v>0</v>
      </c>
      <c r="G280" s="264">
        <v>477.61950000000002</v>
      </c>
      <c r="H280" s="264">
        <v>370.11439999999999</v>
      </c>
      <c r="I280" s="264">
        <v>37.320999999999998</v>
      </c>
      <c r="J280" s="299">
        <v>1380.6052</v>
      </c>
      <c r="K280" s="299">
        <v>474.339</v>
      </c>
    </row>
    <row r="281" spans="1:11" ht="9" customHeight="1">
      <c r="A281" s="262" t="s">
        <v>1083</v>
      </c>
      <c r="B281" s="263" t="s">
        <v>1084</v>
      </c>
      <c r="C281" s="264">
        <v>623344.9325</v>
      </c>
      <c r="D281" s="264">
        <v>41.5563</v>
      </c>
      <c r="E281" s="264">
        <v>11.217599999999999</v>
      </c>
      <c r="F281" s="264">
        <v>0</v>
      </c>
      <c r="G281" s="264">
        <v>41.5563</v>
      </c>
      <c r="H281" s="264">
        <v>111.0343</v>
      </c>
      <c r="I281" s="264">
        <v>26.31</v>
      </c>
      <c r="J281" s="299">
        <v>256.80200000000002</v>
      </c>
      <c r="K281" s="299">
        <v>83.393199999999993</v>
      </c>
    </row>
    <row r="282" spans="1:11" ht="9" customHeight="1">
      <c r="A282" s="262" t="s">
        <v>1085</v>
      </c>
      <c r="B282" s="263" t="s">
        <v>1086</v>
      </c>
      <c r="C282" s="264">
        <v>292414.3799</v>
      </c>
      <c r="D282" s="264">
        <v>19.494299999999999</v>
      </c>
      <c r="E282" s="264">
        <v>5.2622</v>
      </c>
      <c r="F282" s="264">
        <v>0</v>
      </c>
      <c r="G282" s="264">
        <v>19.494299999999999</v>
      </c>
      <c r="H282" s="264">
        <v>24.3734</v>
      </c>
      <c r="I282" s="264">
        <v>26.31</v>
      </c>
      <c r="J282" s="299">
        <v>96.104100000000003</v>
      </c>
      <c r="K282" s="299">
        <v>49.604900000000001</v>
      </c>
    </row>
    <row r="283" spans="1:11" ht="9" customHeight="1">
      <c r="A283" s="262" t="s">
        <v>1087</v>
      </c>
      <c r="B283" s="263" t="s">
        <v>1088</v>
      </c>
      <c r="C283" s="264">
        <v>4466.9327999999996</v>
      </c>
      <c r="D283" s="264">
        <v>0.3574</v>
      </c>
      <c r="E283" s="264">
        <v>8.2699999999999996E-2</v>
      </c>
      <c r="F283" s="264">
        <v>0</v>
      </c>
      <c r="G283" s="264">
        <v>0.3574</v>
      </c>
      <c r="H283" s="264">
        <v>0</v>
      </c>
      <c r="I283" s="264">
        <v>0</v>
      </c>
      <c r="J283" s="299">
        <v>0.79790000000000005</v>
      </c>
      <c r="K283" s="299">
        <v>0.44030000000000002</v>
      </c>
    </row>
    <row r="284" spans="1:11" ht="9" customHeight="1">
      <c r="A284" s="262" t="s">
        <v>1089</v>
      </c>
      <c r="B284" s="263" t="s">
        <v>1090</v>
      </c>
      <c r="C284" s="264">
        <v>265453.25270000001</v>
      </c>
      <c r="D284" s="264">
        <v>15.927199999999999</v>
      </c>
      <c r="E284" s="264">
        <v>4.9135</v>
      </c>
      <c r="F284" s="264">
        <v>1.9908999999999999</v>
      </c>
      <c r="G284" s="264">
        <v>15.927199999999999</v>
      </c>
      <c r="H284" s="264">
        <v>36.860999999999997</v>
      </c>
      <c r="I284" s="264">
        <v>22.309100000000001</v>
      </c>
      <c r="J284" s="299">
        <v>108.1489</v>
      </c>
      <c r="K284" s="299">
        <v>47.805500000000002</v>
      </c>
    </row>
    <row r="285" spans="1:11" ht="9" customHeight="1">
      <c r="A285" s="262" t="s">
        <v>1091</v>
      </c>
      <c r="B285" s="263" t="s">
        <v>1092</v>
      </c>
      <c r="C285" s="264">
        <v>514466.94669999997</v>
      </c>
      <c r="D285" s="264">
        <v>34.297800000000002</v>
      </c>
      <c r="E285" s="264">
        <v>9.2583000000000002</v>
      </c>
      <c r="F285" s="264">
        <v>0</v>
      </c>
      <c r="G285" s="264">
        <v>34.297800000000002</v>
      </c>
      <c r="H285" s="264">
        <v>65.798100000000005</v>
      </c>
      <c r="I285" s="264">
        <v>26.31</v>
      </c>
      <c r="J285" s="299">
        <v>177.1892</v>
      </c>
      <c r="K285" s="299">
        <v>68.144900000000007</v>
      </c>
    </row>
    <row r="286" spans="1:11" ht="9" customHeight="1">
      <c r="A286" s="262" t="s">
        <v>1093</v>
      </c>
      <c r="B286" s="263" t="s">
        <v>1094</v>
      </c>
      <c r="C286" s="264">
        <v>7746081.4730000002</v>
      </c>
      <c r="D286" s="264">
        <v>387.30410000000001</v>
      </c>
      <c r="E286" s="264">
        <v>136.55240000000001</v>
      </c>
      <c r="F286" s="264">
        <v>0</v>
      </c>
      <c r="G286" s="264">
        <v>497.9624</v>
      </c>
      <c r="H286" s="264">
        <v>0</v>
      </c>
      <c r="I286" s="264">
        <v>37.320999999999998</v>
      </c>
      <c r="J286" s="299">
        <v>1114.0929000000001</v>
      </c>
      <c r="K286" s="299">
        <v>589.00800000000004</v>
      </c>
    </row>
    <row r="287" spans="1:11" ht="9" customHeight="1">
      <c r="A287" s="262" t="s">
        <v>1095</v>
      </c>
      <c r="B287" s="263" t="s">
        <v>1096</v>
      </c>
      <c r="C287" s="264">
        <v>271024.0785</v>
      </c>
      <c r="D287" s="264">
        <v>21.681899999999999</v>
      </c>
      <c r="E287" s="264">
        <v>5.0167000000000002</v>
      </c>
      <c r="F287" s="264">
        <v>0</v>
      </c>
      <c r="G287" s="264">
        <v>13.5512</v>
      </c>
      <c r="H287" s="264">
        <v>0</v>
      </c>
      <c r="I287" s="264">
        <v>20.3187</v>
      </c>
      <c r="J287" s="299">
        <v>60.898299999999999</v>
      </c>
      <c r="K287" s="299">
        <v>47.347099999999998</v>
      </c>
    </row>
    <row r="288" spans="1:11" ht="9" customHeight="1">
      <c r="A288" s="262" t="s">
        <v>1097</v>
      </c>
      <c r="B288" s="263" t="s">
        <v>1098</v>
      </c>
      <c r="C288" s="264">
        <v>75369.934699999998</v>
      </c>
      <c r="D288" s="264">
        <v>4.8452000000000002</v>
      </c>
      <c r="E288" s="264">
        <v>1.3287</v>
      </c>
      <c r="F288" s="264">
        <v>0</v>
      </c>
      <c r="G288" s="264">
        <v>1.6151</v>
      </c>
      <c r="H288" s="264">
        <v>0</v>
      </c>
      <c r="I288" s="264">
        <v>20.3187</v>
      </c>
      <c r="J288" s="299">
        <v>28.4376</v>
      </c>
      <c r="K288" s="299">
        <v>26.822500000000002</v>
      </c>
    </row>
    <row r="289" spans="1:11" ht="9" customHeight="1">
      <c r="A289" s="262" t="s">
        <v>1099</v>
      </c>
      <c r="B289" s="263" t="s">
        <v>1100</v>
      </c>
      <c r="C289" s="264">
        <v>23594.910199999998</v>
      </c>
      <c r="D289" s="264">
        <v>1.8875999999999999</v>
      </c>
      <c r="E289" s="264">
        <v>0.43669999999999998</v>
      </c>
      <c r="F289" s="264">
        <v>0</v>
      </c>
      <c r="G289" s="264">
        <v>1.6516</v>
      </c>
      <c r="H289" s="264">
        <v>0</v>
      </c>
      <c r="I289" s="264">
        <v>20.3187</v>
      </c>
      <c r="J289" s="299">
        <v>24.711500000000001</v>
      </c>
      <c r="K289" s="299">
        <v>23.023700000000002</v>
      </c>
    </row>
    <row r="290" spans="1:11" ht="9" customHeight="1">
      <c r="A290" s="262" t="s">
        <v>1101</v>
      </c>
      <c r="B290" s="263" t="s">
        <v>1102</v>
      </c>
      <c r="C290" s="264">
        <v>315138.5086</v>
      </c>
      <c r="D290" s="264">
        <v>22.059699999999999</v>
      </c>
      <c r="E290" s="264">
        <v>5.8331999999999997</v>
      </c>
      <c r="F290" s="264">
        <v>0</v>
      </c>
      <c r="G290" s="264">
        <v>22.059699999999999</v>
      </c>
      <c r="H290" s="264">
        <v>57.046799999999998</v>
      </c>
      <c r="I290" s="264">
        <v>26.31</v>
      </c>
      <c r="J290" s="299">
        <v>139.37289999999999</v>
      </c>
      <c r="K290" s="299">
        <v>52.604700000000001</v>
      </c>
    </row>
    <row r="291" spans="1:11" ht="9" customHeight="1">
      <c r="A291" s="262" t="s">
        <v>1103</v>
      </c>
      <c r="B291" s="263" t="s">
        <v>1104</v>
      </c>
      <c r="C291" s="264">
        <v>297751.50719999999</v>
      </c>
      <c r="D291" s="264">
        <v>33.497</v>
      </c>
      <c r="E291" s="264">
        <v>10.3338</v>
      </c>
      <c r="F291" s="264">
        <v>0</v>
      </c>
      <c r="G291" s="264">
        <v>37.218899999999998</v>
      </c>
      <c r="H291" s="264">
        <v>72.924599999999998</v>
      </c>
      <c r="I291" s="264">
        <v>20.3187</v>
      </c>
      <c r="J291" s="299">
        <v>188.99549999999999</v>
      </c>
      <c r="K291" s="299">
        <v>66.043599999999998</v>
      </c>
    </row>
    <row r="292" spans="1:11" ht="9" customHeight="1">
      <c r="A292" s="262" t="s">
        <v>1105</v>
      </c>
      <c r="B292" s="263" t="s">
        <v>1106</v>
      </c>
      <c r="C292" s="264">
        <v>1903015.5179999999</v>
      </c>
      <c r="D292" s="264">
        <v>111.00920000000001</v>
      </c>
      <c r="E292" s="264">
        <v>34.246400000000001</v>
      </c>
      <c r="F292" s="264">
        <v>0</v>
      </c>
      <c r="G292" s="264">
        <v>158.58459999999999</v>
      </c>
      <c r="H292" s="264">
        <v>139.9213</v>
      </c>
      <c r="I292" s="264">
        <v>37.320999999999998</v>
      </c>
      <c r="J292" s="299">
        <v>529.33770000000004</v>
      </c>
      <c r="K292" s="299">
        <v>194.74879999999999</v>
      </c>
    </row>
    <row r="293" spans="1:11" ht="9" customHeight="1">
      <c r="A293" s="262" t="s">
        <v>1107</v>
      </c>
      <c r="B293" s="263" t="s">
        <v>1108</v>
      </c>
      <c r="C293" s="264">
        <v>22626.653900000001</v>
      </c>
      <c r="D293" s="264">
        <v>2.0364</v>
      </c>
      <c r="E293" s="264">
        <v>0.41880000000000001</v>
      </c>
      <c r="F293" s="264">
        <v>0</v>
      </c>
      <c r="G293" s="264">
        <v>2.0364</v>
      </c>
      <c r="H293" s="264">
        <v>0</v>
      </c>
      <c r="I293" s="264">
        <v>20.3187</v>
      </c>
      <c r="J293" s="299">
        <v>25.143899999999999</v>
      </c>
      <c r="K293" s="299">
        <v>23.105799999999999</v>
      </c>
    </row>
    <row r="294" spans="1:11" ht="9" customHeight="1">
      <c r="A294" s="262" t="s">
        <v>1109</v>
      </c>
      <c r="B294" s="263" t="s">
        <v>1110</v>
      </c>
      <c r="C294" s="264">
        <v>12498.2039</v>
      </c>
      <c r="D294" s="264">
        <v>1.6664000000000001</v>
      </c>
      <c r="E294" s="264">
        <v>0.3856</v>
      </c>
      <c r="F294" s="264">
        <v>0</v>
      </c>
      <c r="G294" s="264">
        <v>1.2498</v>
      </c>
      <c r="H294" s="264">
        <v>0</v>
      </c>
      <c r="I294" s="264">
        <v>0</v>
      </c>
      <c r="J294" s="299">
        <v>3.3054999999999999</v>
      </c>
      <c r="K294" s="299">
        <v>2.0543</v>
      </c>
    </row>
    <row r="295" spans="1:11" ht="9" customHeight="1">
      <c r="A295" s="262" t="s">
        <v>1111</v>
      </c>
      <c r="B295" s="263" t="s">
        <v>1112</v>
      </c>
      <c r="C295" s="264">
        <v>211002.68789999999</v>
      </c>
      <c r="D295" s="264">
        <v>1.6485000000000001</v>
      </c>
      <c r="E295" s="264">
        <v>1.1866000000000001</v>
      </c>
      <c r="F295" s="264">
        <v>0</v>
      </c>
      <c r="G295" s="264">
        <v>2.7473999999999998</v>
      </c>
      <c r="H295" s="264">
        <v>0</v>
      </c>
      <c r="I295" s="264">
        <v>22.1663</v>
      </c>
      <c r="J295" s="299">
        <v>28.771000000000001</v>
      </c>
      <c r="K295" s="299">
        <v>25.662700000000001</v>
      </c>
    </row>
    <row r="296" spans="1:11" ht="9" customHeight="1">
      <c r="A296" s="262" t="s">
        <v>1113</v>
      </c>
      <c r="B296" s="263" t="s">
        <v>1114</v>
      </c>
      <c r="C296" s="264">
        <v>14867.807199999999</v>
      </c>
      <c r="D296" s="264">
        <v>1.1894</v>
      </c>
      <c r="E296" s="264">
        <v>0.2752</v>
      </c>
      <c r="F296" s="264">
        <v>0</v>
      </c>
      <c r="G296" s="264">
        <v>1.0407</v>
      </c>
      <c r="H296" s="264">
        <v>0</v>
      </c>
      <c r="I296" s="264">
        <v>20.3187</v>
      </c>
      <c r="J296" s="299">
        <v>23.210699999999999</v>
      </c>
      <c r="K296" s="299">
        <v>22.1463</v>
      </c>
    </row>
    <row r="297" spans="1:11" ht="9" customHeight="1">
      <c r="A297" s="262" t="s">
        <v>1115</v>
      </c>
      <c r="B297" s="263" t="s">
        <v>1116</v>
      </c>
      <c r="C297" s="264">
        <v>12984.1556</v>
      </c>
      <c r="D297" s="264">
        <v>1.0387</v>
      </c>
      <c r="E297" s="264">
        <v>0.24030000000000001</v>
      </c>
      <c r="F297" s="264">
        <v>0</v>
      </c>
      <c r="G297" s="264">
        <v>1.0387</v>
      </c>
      <c r="H297" s="264">
        <v>0</v>
      </c>
      <c r="I297" s="264">
        <v>20.3187</v>
      </c>
      <c r="J297" s="299">
        <v>23.299399999999999</v>
      </c>
      <c r="K297" s="299">
        <v>22.1114</v>
      </c>
    </row>
    <row r="298" spans="1:11" ht="9" customHeight="1">
      <c r="A298" s="262" t="s">
        <v>1117</v>
      </c>
      <c r="B298" s="263" t="s">
        <v>1118</v>
      </c>
      <c r="C298" s="264">
        <v>10128.2575</v>
      </c>
      <c r="D298" s="264">
        <v>0.81030000000000002</v>
      </c>
      <c r="E298" s="264">
        <v>0.1875</v>
      </c>
      <c r="F298" s="264">
        <v>0</v>
      </c>
      <c r="G298" s="264">
        <v>0.81030000000000002</v>
      </c>
      <c r="H298" s="264">
        <v>0</v>
      </c>
      <c r="I298" s="264">
        <v>20.3187</v>
      </c>
      <c r="J298" s="299">
        <v>22.309100000000001</v>
      </c>
      <c r="K298" s="299">
        <v>21.564900000000002</v>
      </c>
    </row>
    <row r="299" spans="1:11" ht="9" customHeight="1">
      <c r="A299" s="262" t="s">
        <v>1119</v>
      </c>
      <c r="B299" s="263" t="s">
        <v>1120</v>
      </c>
      <c r="C299" s="264">
        <v>42433.932699999998</v>
      </c>
      <c r="D299" s="264">
        <v>2.8289</v>
      </c>
      <c r="E299" s="264">
        <v>0.76359999999999995</v>
      </c>
      <c r="F299" s="264">
        <v>0</v>
      </c>
      <c r="G299" s="264">
        <v>2.4752999999999998</v>
      </c>
      <c r="H299" s="264">
        <v>7.5227000000000004</v>
      </c>
      <c r="I299" s="264">
        <v>20.3187</v>
      </c>
      <c r="J299" s="299">
        <v>36.154600000000002</v>
      </c>
      <c r="K299" s="299">
        <v>24.674099999999999</v>
      </c>
    </row>
    <row r="300" spans="1:11" ht="9" customHeight="1">
      <c r="A300" s="262" t="s">
        <v>1121</v>
      </c>
      <c r="B300" s="263" t="s">
        <v>1122</v>
      </c>
      <c r="C300" s="264">
        <v>30753879.539999999</v>
      </c>
      <c r="D300" s="264">
        <v>1230.1551999999999</v>
      </c>
      <c r="E300" s="264">
        <v>521.81650000000002</v>
      </c>
      <c r="F300" s="264">
        <v>0</v>
      </c>
      <c r="G300" s="264">
        <v>1230.1551999999999</v>
      </c>
      <c r="H300" s="264">
        <v>152.25839999999999</v>
      </c>
      <c r="I300" s="264">
        <v>74.641999999999996</v>
      </c>
      <c r="J300" s="299">
        <v>3504.8710999999998</v>
      </c>
      <c r="K300" s="299">
        <v>1985.758</v>
      </c>
    </row>
    <row r="301" spans="1:11" ht="9" customHeight="1">
      <c r="A301" s="262" t="s">
        <v>1123</v>
      </c>
      <c r="B301" s="263" t="s">
        <v>1124</v>
      </c>
      <c r="C301" s="264">
        <v>15695298.220000001</v>
      </c>
      <c r="D301" s="264">
        <v>627.81190000000004</v>
      </c>
      <c r="E301" s="264">
        <v>266.31</v>
      </c>
      <c r="F301" s="264">
        <v>0</v>
      </c>
      <c r="G301" s="264">
        <v>627.81190000000004</v>
      </c>
      <c r="H301" s="264">
        <v>180.5436</v>
      </c>
      <c r="I301" s="264">
        <v>74.641999999999996</v>
      </c>
      <c r="J301" s="299">
        <v>1872.1161</v>
      </c>
      <c r="K301" s="299">
        <v>1007.2965</v>
      </c>
    </row>
    <row r="302" spans="1:11" ht="9" customHeight="1">
      <c r="A302" s="262" t="s">
        <v>1125</v>
      </c>
      <c r="B302" s="263" t="s">
        <v>1126</v>
      </c>
      <c r="C302" s="264">
        <v>3268932.53</v>
      </c>
      <c r="D302" s="264">
        <v>186.7961</v>
      </c>
      <c r="E302" s="264">
        <v>57.626600000000003</v>
      </c>
      <c r="F302" s="264">
        <v>0</v>
      </c>
      <c r="G302" s="264">
        <v>140.09710000000001</v>
      </c>
      <c r="H302" s="264">
        <v>293.38339999999999</v>
      </c>
      <c r="I302" s="264">
        <v>26.31</v>
      </c>
      <c r="J302" s="299">
        <v>750.72709999999995</v>
      </c>
      <c r="K302" s="299">
        <v>270.96660000000003</v>
      </c>
    </row>
    <row r="303" spans="1:11" ht="9" customHeight="1">
      <c r="A303" s="262" t="s">
        <v>1127</v>
      </c>
      <c r="B303" s="263" t="s">
        <v>1128</v>
      </c>
      <c r="C303" s="264">
        <v>15950.3932</v>
      </c>
      <c r="D303" s="264">
        <v>0.91149999999999998</v>
      </c>
      <c r="E303" s="264">
        <v>0.28120000000000001</v>
      </c>
      <c r="F303" s="264">
        <v>0</v>
      </c>
      <c r="G303" s="264">
        <v>0.91149999999999998</v>
      </c>
      <c r="H303" s="264">
        <v>0</v>
      </c>
      <c r="I303" s="264">
        <v>37.320999999999998</v>
      </c>
      <c r="J303" s="299">
        <v>38.794699999999999</v>
      </c>
      <c r="K303" s="299">
        <v>37.8521</v>
      </c>
    </row>
    <row r="304" spans="1:11" ht="9" customHeight="1">
      <c r="A304" s="262" t="s">
        <v>1129</v>
      </c>
      <c r="B304" s="263" t="s">
        <v>1130</v>
      </c>
      <c r="C304" s="264">
        <v>936.22400000000005</v>
      </c>
      <c r="D304" s="264">
        <v>8.43E-2</v>
      </c>
      <c r="E304" s="264">
        <v>1.7299999999999999E-2</v>
      </c>
      <c r="F304" s="264">
        <v>0</v>
      </c>
      <c r="G304" s="264">
        <v>4.6800000000000001E-2</v>
      </c>
      <c r="H304" s="264">
        <v>0</v>
      </c>
      <c r="I304" s="264">
        <v>0</v>
      </c>
      <c r="J304" s="299">
        <v>0.1489</v>
      </c>
      <c r="K304" s="299">
        <v>0.1019</v>
      </c>
    </row>
    <row r="305" spans="1:11" ht="9" customHeight="1">
      <c r="A305" s="262" t="s">
        <v>1131</v>
      </c>
      <c r="B305" s="263" t="s">
        <v>1132</v>
      </c>
      <c r="C305" s="264">
        <v>9542197.5319999997</v>
      </c>
      <c r="D305" s="264">
        <v>381.68790000000001</v>
      </c>
      <c r="E305" s="264">
        <v>161.90719999999999</v>
      </c>
      <c r="F305" s="264">
        <v>0</v>
      </c>
      <c r="G305" s="264">
        <v>286.26589999999999</v>
      </c>
      <c r="H305" s="264">
        <v>53.561300000000003</v>
      </c>
      <c r="I305" s="264">
        <v>74.641999999999996</v>
      </c>
      <c r="J305" s="299">
        <v>940.76049999999998</v>
      </c>
      <c r="K305" s="299">
        <v>600.89459999999997</v>
      </c>
    </row>
    <row r="306" spans="1:11" ht="9" customHeight="1">
      <c r="A306" s="262" t="s">
        <v>1133</v>
      </c>
      <c r="B306" s="263" t="s">
        <v>1134</v>
      </c>
      <c r="C306" s="264">
        <v>5296.0634</v>
      </c>
      <c r="D306" s="264">
        <v>0.21179999999999999</v>
      </c>
      <c r="E306" s="264">
        <v>8.9899999999999994E-2</v>
      </c>
      <c r="F306" s="264">
        <v>0</v>
      </c>
      <c r="G306" s="264">
        <v>0.13239999999999999</v>
      </c>
      <c r="H306" s="264">
        <v>0</v>
      </c>
      <c r="I306" s="264">
        <v>0</v>
      </c>
      <c r="J306" s="299">
        <v>0.43419999999999997</v>
      </c>
      <c r="K306" s="299">
        <v>0.30180000000000001</v>
      </c>
    </row>
    <row r="307" spans="1:11" ht="9" customHeight="1">
      <c r="A307" s="262" t="s">
        <v>1135</v>
      </c>
      <c r="B307" s="263" t="s">
        <v>1136</v>
      </c>
      <c r="C307" s="264">
        <v>12607.1199</v>
      </c>
      <c r="D307" s="264">
        <v>0.72040000000000004</v>
      </c>
      <c r="E307" s="264">
        <v>0.22220000000000001</v>
      </c>
      <c r="F307" s="264">
        <v>0</v>
      </c>
      <c r="G307" s="264">
        <v>0.72040000000000004</v>
      </c>
      <c r="H307" s="264">
        <v>0</v>
      </c>
      <c r="I307" s="264">
        <v>37.320999999999998</v>
      </c>
      <c r="J307" s="299">
        <v>38.338500000000003</v>
      </c>
      <c r="K307" s="299">
        <v>37.593499999999999</v>
      </c>
    </row>
    <row r="308" spans="1:11" ht="9" customHeight="1">
      <c r="A308" s="262" t="s">
        <v>1137</v>
      </c>
      <c r="B308" s="263" t="s">
        <v>1138</v>
      </c>
      <c r="C308" s="264">
        <v>26226.508000000002</v>
      </c>
      <c r="D308" s="264">
        <v>1.4986999999999999</v>
      </c>
      <c r="E308" s="264">
        <v>0.46229999999999999</v>
      </c>
      <c r="F308" s="264">
        <v>0</v>
      </c>
      <c r="G308" s="264">
        <v>1.4986999999999999</v>
      </c>
      <c r="H308" s="264">
        <v>0</v>
      </c>
      <c r="I308" s="264">
        <v>37.320999999999998</v>
      </c>
      <c r="J308" s="299">
        <v>40.198500000000003</v>
      </c>
      <c r="K308" s="299">
        <v>38.647799999999997</v>
      </c>
    </row>
    <row r="309" spans="1:11" ht="9" customHeight="1">
      <c r="A309" s="262" t="s">
        <v>1139</v>
      </c>
      <c r="B309" s="263" t="s">
        <v>1140</v>
      </c>
      <c r="C309" s="264">
        <v>41831.297100000003</v>
      </c>
      <c r="D309" s="264">
        <v>2.3904000000000001</v>
      </c>
      <c r="E309" s="264">
        <v>0.73740000000000006</v>
      </c>
      <c r="F309" s="264">
        <v>0</v>
      </c>
      <c r="G309" s="264">
        <v>2.3904000000000001</v>
      </c>
      <c r="H309" s="264">
        <v>0</v>
      </c>
      <c r="I309" s="264">
        <v>37.320999999999998</v>
      </c>
      <c r="J309" s="299">
        <v>42.327800000000003</v>
      </c>
      <c r="K309" s="299">
        <v>39.854700000000001</v>
      </c>
    </row>
    <row r="310" spans="1:11" ht="9" customHeight="1">
      <c r="A310" s="262" t="s">
        <v>1141</v>
      </c>
      <c r="B310" s="263" t="s">
        <v>1142</v>
      </c>
      <c r="C310" s="264">
        <v>49407.717799999999</v>
      </c>
      <c r="D310" s="264">
        <v>2.8233000000000001</v>
      </c>
      <c r="E310" s="264">
        <v>0.871</v>
      </c>
      <c r="F310" s="264">
        <v>0</v>
      </c>
      <c r="G310" s="264">
        <v>2.8233000000000001</v>
      </c>
      <c r="H310" s="264">
        <v>0</v>
      </c>
      <c r="I310" s="264">
        <v>37.320999999999998</v>
      </c>
      <c r="J310" s="299">
        <v>43.357199999999999</v>
      </c>
      <c r="K310" s="299">
        <v>40.438200000000002</v>
      </c>
    </row>
    <row r="311" spans="1:11" ht="9" customHeight="1">
      <c r="A311" s="262" t="s">
        <v>1143</v>
      </c>
      <c r="B311" s="263" t="s">
        <v>1144</v>
      </c>
      <c r="C311" s="264">
        <v>52835.167099999999</v>
      </c>
      <c r="D311" s="264">
        <v>3.0192000000000001</v>
      </c>
      <c r="E311" s="264">
        <v>0.93140000000000001</v>
      </c>
      <c r="F311" s="264">
        <v>0</v>
      </c>
      <c r="G311" s="264">
        <v>3.0192000000000001</v>
      </c>
      <c r="H311" s="264">
        <v>0</v>
      </c>
      <c r="I311" s="264">
        <v>37.320999999999998</v>
      </c>
      <c r="J311" s="299">
        <v>43.825200000000002</v>
      </c>
      <c r="K311" s="299">
        <v>40.703499999999998</v>
      </c>
    </row>
    <row r="312" spans="1:11" ht="9" customHeight="1">
      <c r="A312" s="262" t="s">
        <v>1145</v>
      </c>
      <c r="B312" s="263" t="s">
        <v>1146</v>
      </c>
      <c r="C312" s="264">
        <v>56528.898099999999</v>
      </c>
      <c r="D312" s="264">
        <v>3.2302</v>
      </c>
      <c r="E312" s="264">
        <v>0.99650000000000005</v>
      </c>
      <c r="F312" s="264">
        <v>0</v>
      </c>
      <c r="G312" s="264">
        <v>3.2302</v>
      </c>
      <c r="H312" s="264">
        <v>0</v>
      </c>
      <c r="I312" s="264">
        <v>37.320999999999998</v>
      </c>
      <c r="J312" s="299">
        <v>44.316600000000001</v>
      </c>
      <c r="K312" s="299">
        <v>40.981999999999999</v>
      </c>
    </row>
    <row r="313" spans="1:11" ht="9" customHeight="1">
      <c r="A313" s="262" t="s">
        <v>1147</v>
      </c>
      <c r="B313" s="263" t="s">
        <v>1148</v>
      </c>
      <c r="C313" s="264">
        <v>129092.16770000001</v>
      </c>
      <c r="D313" s="264">
        <v>7.3766999999999996</v>
      </c>
      <c r="E313" s="264">
        <v>2.2757000000000001</v>
      </c>
      <c r="F313" s="264">
        <v>0</v>
      </c>
      <c r="G313" s="264">
        <v>5.5324999999999998</v>
      </c>
      <c r="H313" s="264">
        <v>9.7794000000000008</v>
      </c>
      <c r="I313" s="264">
        <v>26.31</v>
      </c>
      <c r="J313" s="299">
        <v>53.220300000000002</v>
      </c>
      <c r="K313" s="299">
        <v>36.246000000000002</v>
      </c>
    </row>
    <row r="314" spans="1:11" ht="9" customHeight="1">
      <c r="A314" s="262" t="s">
        <v>1149</v>
      </c>
      <c r="B314" s="263" t="s">
        <v>1150</v>
      </c>
      <c r="C314" s="264">
        <v>553939.20129999996</v>
      </c>
      <c r="D314" s="264">
        <v>31.653700000000001</v>
      </c>
      <c r="E314" s="264">
        <v>9.7652000000000001</v>
      </c>
      <c r="F314" s="264">
        <v>0</v>
      </c>
      <c r="G314" s="264">
        <v>27.696999999999999</v>
      </c>
      <c r="H314" s="264">
        <v>4.4534000000000002</v>
      </c>
      <c r="I314" s="264">
        <v>0</v>
      </c>
      <c r="J314" s="299">
        <v>72.728800000000007</v>
      </c>
      <c r="K314" s="299">
        <v>40.495100000000001</v>
      </c>
    </row>
    <row r="315" spans="1:11" ht="9" customHeight="1">
      <c r="A315" s="262" t="s">
        <v>1151</v>
      </c>
      <c r="B315" s="263" t="s">
        <v>1152</v>
      </c>
      <c r="C315" s="264">
        <v>51374.560400000002</v>
      </c>
      <c r="D315" s="264">
        <v>4.1100000000000003</v>
      </c>
      <c r="E315" s="264">
        <v>0.95089999999999997</v>
      </c>
      <c r="F315" s="264">
        <v>0</v>
      </c>
      <c r="G315" s="264">
        <v>4.1100000000000003</v>
      </c>
      <c r="H315" s="264">
        <v>5.2988</v>
      </c>
      <c r="I315" s="264">
        <v>0</v>
      </c>
      <c r="J315" s="299">
        <v>14.5381</v>
      </c>
      <c r="K315" s="299">
        <v>4.9428999999999998</v>
      </c>
    </row>
    <row r="316" spans="1:11" ht="9" customHeight="1">
      <c r="A316" s="262" t="s">
        <v>1153</v>
      </c>
      <c r="B316" s="263" t="s">
        <v>1154</v>
      </c>
      <c r="C316" s="264">
        <v>128800</v>
      </c>
      <c r="D316" s="264">
        <v>9.8132999999999999</v>
      </c>
      <c r="E316" s="264">
        <v>2.649</v>
      </c>
      <c r="F316" s="264">
        <v>0</v>
      </c>
      <c r="G316" s="264">
        <v>9.8132999999999999</v>
      </c>
      <c r="H316" s="264">
        <v>0</v>
      </c>
      <c r="I316" s="264">
        <v>0</v>
      </c>
      <c r="J316" s="299">
        <v>22.345300000000002</v>
      </c>
      <c r="K316" s="299">
        <v>12.501300000000001</v>
      </c>
    </row>
    <row r="317" spans="1:11" ht="9" customHeight="1">
      <c r="A317" s="262" t="s">
        <v>1155</v>
      </c>
      <c r="B317" s="263" t="s">
        <v>1156</v>
      </c>
      <c r="C317" s="264">
        <v>60617.019399999997</v>
      </c>
      <c r="D317" s="264">
        <v>3.0308999999999999</v>
      </c>
      <c r="E317" s="264">
        <v>1.0686</v>
      </c>
      <c r="F317" s="264">
        <v>0</v>
      </c>
      <c r="G317" s="264">
        <v>2.1648999999999998</v>
      </c>
      <c r="H317" s="264">
        <v>4.7859999999999996</v>
      </c>
      <c r="I317" s="264">
        <v>0</v>
      </c>
      <c r="J317" s="299">
        <v>11.305899999999999</v>
      </c>
      <c r="K317" s="299">
        <v>4.0998000000000001</v>
      </c>
    </row>
    <row r="318" spans="1:11" ht="9" customHeight="1">
      <c r="A318" s="262" t="s">
        <v>1157</v>
      </c>
      <c r="B318" s="263" t="s">
        <v>1158</v>
      </c>
      <c r="C318" s="264">
        <v>50199.359600000003</v>
      </c>
      <c r="D318" s="264">
        <v>4.0159000000000002</v>
      </c>
      <c r="E318" s="264">
        <v>0.92920000000000003</v>
      </c>
      <c r="F318" s="264">
        <v>0</v>
      </c>
      <c r="G318" s="264">
        <v>4.0159000000000002</v>
      </c>
      <c r="H318" s="264">
        <v>2.5638999999999998</v>
      </c>
      <c r="I318" s="264">
        <v>0</v>
      </c>
      <c r="J318" s="299">
        <v>11.663</v>
      </c>
      <c r="K318" s="299">
        <v>4.9459</v>
      </c>
    </row>
    <row r="319" spans="1:11" ht="9" customHeight="1">
      <c r="A319" s="262" t="s">
        <v>1159</v>
      </c>
      <c r="B319" s="263" t="s">
        <v>1160</v>
      </c>
      <c r="C319" s="264">
        <v>75783.043099999995</v>
      </c>
      <c r="D319" s="264">
        <v>6.0625999999999998</v>
      </c>
      <c r="E319" s="264">
        <v>1.4027000000000001</v>
      </c>
      <c r="F319" s="264">
        <v>0</v>
      </c>
      <c r="G319" s="264">
        <v>6.0625999999999998</v>
      </c>
      <c r="H319" s="264">
        <v>11.452199999999999</v>
      </c>
      <c r="I319" s="264">
        <v>0</v>
      </c>
      <c r="J319" s="299">
        <v>25.204899999999999</v>
      </c>
      <c r="K319" s="299">
        <v>7.2526999999999999</v>
      </c>
    </row>
    <row r="320" spans="1:11" ht="9" customHeight="1">
      <c r="A320" s="262" t="s">
        <v>1161</v>
      </c>
      <c r="B320" s="263" t="s">
        <v>1162</v>
      </c>
      <c r="C320" s="264">
        <v>79171.892200000002</v>
      </c>
      <c r="D320" s="264">
        <v>6.3338000000000001</v>
      </c>
      <c r="E320" s="264">
        <v>1.4655</v>
      </c>
      <c r="F320" s="264">
        <v>0</v>
      </c>
      <c r="G320" s="264">
        <v>6.3338000000000001</v>
      </c>
      <c r="H320" s="264">
        <v>11.452199999999999</v>
      </c>
      <c r="I320" s="264">
        <v>0</v>
      </c>
      <c r="J320" s="299">
        <v>25.781500000000001</v>
      </c>
      <c r="K320" s="299">
        <v>7.5709</v>
      </c>
    </row>
    <row r="321" spans="1:11" ht="9" customHeight="1">
      <c r="A321" s="262" t="s">
        <v>1163</v>
      </c>
      <c r="B321" s="263" t="s">
        <v>1164</v>
      </c>
      <c r="C321" s="264">
        <v>150812.49770000001</v>
      </c>
      <c r="D321" s="264">
        <v>12.065</v>
      </c>
      <c r="E321" s="264">
        <v>2.7915000000000001</v>
      </c>
      <c r="F321" s="264">
        <v>0</v>
      </c>
      <c r="G321" s="264">
        <v>10.556900000000001</v>
      </c>
      <c r="H321" s="264">
        <v>0</v>
      </c>
      <c r="I321" s="264">
        <v>20.3187</v>
      </c>
      <c r="J321" s="299">
        <v>46.071199999999997</v>
      </c>
      <c r="K321" s="299">
        <v>35.5105</v>
      </c>
    </row>
    <row r="322" spans="1:11" ht="9" customHeight="1">
      <c r="A322" s="262" t="s">
        <v>1165</v>
      </c>
      <c r="B322" s="263" t="s">
        <v>1166</v>
      </c>
      <c r="C322" s="264">
        <v>25392.149799999999</v>
      </c>
      <c r="D322" s="264">
        <v>2.0314000000000001</v>
      </c>
      <c r="E322" s="264">
        <v>0.47</v>
      </c>
      <c r="F322" s="264">
        <v>0</v>
      </c>
      <c r="G322" s="264">
        <v>2.0314000000000001</v>
      </c>
      <c r="H322" s="264">
        <v>8.5464000000000002</v>
      </c>
      <c r="I322" s="264">
        <v>0</v>
      </c>
      <c r="J322" s="299">
        <v>13.429600000000001</v>
      </c>
      <c r="K322" s="299">
        <v>2.4434999999999998</v>
      </c>
    </row>
    <row r="323" spans="1:11" ht="9" customHeight="1">
      <c r="A323" s="262" t="s">
        <v>1167</v>
      </c>
      <c r="B323" s="263" t="s">
        <v>1168</v>
      </c>
      <c r="C323" s="264">
        <v>43624.2353</v>
      </c>
      <c r="D323" s="264">
        <v>3.4899</v>
      </c>
      <c r="E323" s="264">
        <v>0.8075</v>
      </c>
      <c r="F323" s="264">
        <v>0</v>
      </c>
      <c r="G323" s="264">
        <v>3.4899</v>
      </c>
      <c r="H323" s="264">
        <v>2.0510999999999999</v>
      </c>
      <c r="I323" s="264">
        <v>0</v>
      </c>
      <c r="J323" s="299">
        <v>10.514900000000001</v>
      </c>
      <c r="K323" s="299">
        <v>4.6104000000000003</v>
      </c>
    </row>
    <row r="324" spans="1:11" ht="9" customHeight="1">
      <c r="A324" s="262" t="s">
        <v>1169</v>
      </c>
      <c r="B324" s="263" t="s">
        <v>1170</v>
      </c>
      <c r="C324" s="264">
        <v>3592.2999</v>
      </c>
      <c r="D324" s="264">
        <v>0.28739999999999999</v>
      </c>
      <c r="E324" s="264">
        <v>6.6500000000000004E-2</v>
      </c>
      <c r="F324" s="264">
        <v>0</v>
      </c>
      <c r="G324" s="264">
        <v>0.28739999999999999</v>
      </c>
      <c r="H324" s="264">
        <v>0</v>
      </c>
      <c r="I324" s="264">
        <v>0</v>
      </c>
      <c r="J324" s="299">
        <v>0.64380000000000004</v>
      </c>
      <c r="K324" s="299">
        <v>0.3553</v>
      </c>
    </row>
    <row r="325" spans="1:11" ht="9" customHeight="1">
      <c r="A325" s="262" t="s">
        <v>1171</v>
      </c>
      <c r="B325" s="263" t="s">
        <v>1172</v>
      </c>
      <c r="C325" s="264">
        <v>81881.585999999996</v>
      </c>
      <c r="D325" s="264">
        <v>6.5505000000000004</v>
      </c>
      <c r="E325" s="264">
        <v>1.5156000000000001</v>
      </c>
      <c r="F325" s="264">
        <v>0</v>
      </c>
      <c r="G325" s="264">
        <v>6.5505000000000004</v>
      </c>
      <c r="H325" s="264">
        <v>8.8882999999999992</v>
      </c>
      <c r="I325" s="264">
        <v>0</v>
      </c>
      <c r="J325" s="299">
        <v>23.545300000000001</v>
      </c>
      <c r="K325" s="299">
        <v>7.8270999999999997</v>
      </c>
    </row>
    <row r="326" spans="1:11" ht="9" customHeight="1">
      <c r="A326" s="262" t="s">
        <v>1173</v>
      </c>
      <c r="B326" s="263" t="s">
        <v>1174</v>
      </c>
      <c r="C326" s="264">
        <v>523.97450000000003</v>
      </c>
      <c r="D326" s="264">
        <v>9.4299999999999995E-2</v>
      </c>
      <c r="E326" s="264">
        <v>1.9400000000000001E-2</v>
      </c>
      <c r="F326" s="264">
        <v>0</v>
      </c>
      <c r="G326" s="264">
        <v>3.1399999999999997E-2</v>
      </c>
      <c r="H326" s="264">
        <v>0</v>
      </c>
      <c r="I326" s="264">
        <v>0</v>
      </c>
      <c r="J326" s="299">
        <v>0.14829999999999999</v>
      </c>
      <c r="K326" s="299">
        <v>0.1162</v>
      </c>
    </row>
    <row r="327" spans="1:11" ht="9" customHeight="1">
      <c r="A327" s="262" t="s">
        <v>1175</v>
      </c>
      <c r="B327" s="263" t="s">
        <v>1176</v>
      </c>
      <c r="C327" s="264">
        <v>176028.4136</v>
      </c>
      <c r="D327" s="264">
        <v>11.735200000000001</v>
      </c>
      <c r="E327" s="264">
        <v>3.1678000000000002</v>
      </c>
      <c r="F327" s="264">
        <v>0</v>
      </c>
      <c r="G327" s="264">
        <v>10.2683</v>
      </c>
      <c r="H327" s="264">
        <v>69.509299999999996</v>
      </c>
      <c r="I327" s="264">
        <v>20.3187</v>
      </c>
      <c r="J327" s="299">
        <v>126.3383</v>
      </c>
      <c r="K327" s="299">
        <v>35.591000000000001</v>
      </c>
    </row>
    <row r="328" spans="1:11" ht="9" customHeight="1">
      <c r="A328" s="262" t="s">
        <v>1177</v>
      </c>
      <c r="B328" s="263" t="s">
        <v>1178</v>
      </c>
      <c r="C328" s="264">
        <v>25401.4022</v>
      </c>
      <c r="D328" s="264">
        <v>2.0320999999999998</v>
      </c>
      <c r="E328" s="264">
        <v>0.47020000000000001</v>
      </c>
      <c r="F328" s="264">
        <v>0</v>
      </c>
      <c r="G328" s="264">
        <v>1.2701</v>
      </c>
      <c r="H328" s="264">
        <v>0</v>
      </c>
      <c r="I328" s="264">
        <v>20.3187</v>
      </c>
      <c r="J328" s="299">
        <v>24.555499999999999</v>
      </c>
      <c r="K328" s="299">
        <v>23.240100000000002</v>
      </c>
    </row>
    <row r="329" spans="1:11" ht="9" customHeight="1">
      <c r="A329" s="262" t="s">
        <v>1179</v>
      </c>
      <c r="B329" s="263" t="s">
        <v>1180</v>
      </c>
      <c r="C329" s="264">
        <v>26671.463299999999</v>
      </c>
      <c r="D329" s="264">
        <v>2.1337000000000002</v>
      </c>
      <c r="E329" s="264">
        <v>0.49370000000000003</v>
      </c>
      <c r="F329" s="264">
        <v>0</v>
      </c>
      <c r="G329" s="264">
        <v>1.3335999999999999</v>
      </c>
      <c r="H329" s="264">
        <v>0</v>
      </c>
      <c r="I329" s="264">
        <v>20.3187</v>
      </c>
      <c r="J329" s="299">
        <v>24.750900000000001</v>
      </c>
      <c r="K329" s="299">
        <v>23.369700000000002</v>
      </c>
    </row>
    <row r="330" spans="1:11" ht="9" customHeight="1">
      <c r="A330" s="262" t="s">
        <v>1181</v>
      </c>
      <c r="B330" s="263" t="s">
        <v>1182</v>
      </c>
      <c r="C330" s="264">
        <v>5418.0282999999999</v>
      </c>
      <c r="D330" s="264">
        <v>0.30959999999999999</v>
      </c>
      <c r="E330" s="264">
        <v>9.5500000000000002E-2</v>
      </c>
      <c r="F330" s="264">
        <v>0</v>
      </c>
      <c r="G330" s="264">
        <v>0.30959999999999999</v>
      </c>
      <c r="H330" s="264">
        <v>0</v>
      </c>
      <c r="I330" s="264">
        <v>20.3187</v>
      </c>
      <c r="J330" s="299">
        <v>21.363900000000001</v>
      </c>
      <c r="K330" s="299">
        <v>21.053999999999998</v>
      </c>
    </row>
    <row r="331" spans="1:11" ht="9" customHeight="1">
      <c r="A331" s="262" t="s">
        <v>1183</v>
      </c>
      <c r="B331" s="263" t="s">
        <v>1184</v>
      </c>
      <c r="C331" s="264">
        <v>7138.5549000000001</v>
      </c>
      <c r="D331" s="264">
        <v>0.64249999999999996</v>
      </c>
      <c r="E331" s="264">
        <v>0.1321</v>
      </c>
      <c r="F331" s="264">
        <v>0</v>
      </c>
      <c r="G331" s="264">
        <v>0.64249999999999996</v>
      </c>
      <c r="H331" s="264">
        <v>0</v>
      </c>
      <c r="I331" s="264">
        <v>20.3187</v>
      </c>
      <c r="J331" s="299">
        <v>22.072700000000001</v>
      </c>
      <c r="K331" s="299">
        <v>21.427</v>
      </c>
    </row>
    <row r="332" spans="1:11" ht="9" customHeight="1">
      <c r="A332" s="262" t="s">
        <v>1185</v>
      </c>
      <c r="B332" s="263" t="s">
        <v>1186</v>
      </c>
      <c r="C332" s="264">
        <v>35036.384899999997</v>
      </c>
      <c r="D332" s="264">
        <v>2.8029000000000002</v>
      </c>
      <c r="E332" s="264">
        <v>0.64849999999999997</v>
      </c>
      <c r="F332" s="264">
        <v>0</v>
      </c>
      <c r="G332" s="264">
        <v>2.4525000000000001</v>
      </c>
      <c r="H332" s="264">
        <v>0</v>
      </c>
      <c r="I332" s="264">
        <v>0</v>
      </c>
      <c r="J332" s="299">
        <v>6.1483999999999996</v>
      </c>
      <c r="K332" s="299">
        <v>3.5943000000000001</v>
      </c>
    </row>
    <row r="333" spans="1:11" ht="9" customHeight="1">
      <c r="A333" s="262" t="s">
        <v>1187</v>
      </c>
      <c r="B333" s="263" t="s">
        <v>1188</v>
      </c>
      <c r="C333" s="264">
        <v>1375112.281</v>
      </c>
      <c r="D333" s="264">
        <v>110.009</v>
      </c>
      <c r="E333" s="264">
        <v>25.453299999999999</v>
      </c>
      <c r="F333" s="264">
        <v>0</v>
      </c>
      <c r="G333" s="264">
        <v>110.009</v>
      </c>
      <c r="H333" s="264">
        <v>142.93039999999999</v>
      </c>
      <c r="I333" s="264">
        <v>20.3187</v>
      </c>
      <c r="J333" s="299">
        <v>436.62619999999998</v>
      </c>
      <c r="K333" s="299">
        <v>158.91159999999999</v>
      </c>
    </row>
    <row r="334" spans="1:11" ht="9" customHeight="1">
      <c r="A334" s="262" t="s">
        <v>1189</v>
      </c>
      <c r="B334" s="263" t="s">
        <v>1190</v>
      </c>
      <c r="C334" s="264">
        <v>824074.71479999996</v>
      </c>
      <c r="D334" s="264">
        <v>32.963000000000001</v>
      </c>
      <c r="E334" s="264">
        <v>13.9825</v>
      </c>
      <c r="F334" s="264">
        <v>0</v>
      </c>
      <c r="G334" s="264">
        <v>28.842600000000001</v>
      </c>
      <c r="H334" s="264">
        <v>0</v>
      </c>
      <c r="I334" s="264">
        <v>20.3187</v>
      </c>
      <c r="J334" s="299">
        <v>96.4452</v>
      </c>
      <c r="K334" s="299">
        <v>67.599299999999999</v>
      </c>
    </row>
    <row r="335" spans="1:11" ht="9" customHeight="1">
      <c r="A335" s="262" t="s">
        <v>1191</v>
      </c>
      <c r="B335" s="263" t="s">
        <v>1192</v>
      </c>
      <c r="C335" s="264">
        <v>1165639.5660000001</v>
      </c>
      <c r="D335" s="264">
        <v>66.608000000000004</v>
      </c>
      <c r="E335" s="264">
        <v>20.5486</v>
      </c>
      <c r="F335" s="264">
        <v>0</v>
      </c>
      <c r="G335" s="264">
        <v>74.933999999999997</v>
      </c>
      <c r="H335" s="264">
        <v>78.135300000000001</v>
      </c>
      <c r="I335" s="264">
        <v>37.320999999999998</v>
      </c>
      <c r="J335" s="299">
        <v>309.74290000000002</v>
      </c>
      <c r="K335" s="299">
        <v>134.85079999999999</v>
      </c>
    </row>
    <row r="336" spans="1:11" ht="9" customHeight="1">
      <c r="A336" s="262" t="s">
        <v>1193</v>
      </c>
      <c r="B336" s="263" t="s">
        <v>1194</v>
      </c>
      <c r="C336" s="264">
        <v>14206.148800000001</v>
      </c>
      <c r="D336" s="264">
        <v>1.1365000000000001</v>
      </c>
      <c r="E336" s="264">
        <v>0.26300000000000001</v>
      </c>
      <c r="F336" s="264">
        <v>0</v>
      </c>
      <c r="G336" s="264">
        <v>1.1365000000000001</v>
      </c>
      <c r="H336" s="264">
        <v>0</v>
      </c>
      <c r="I336" s="264">
        <v>0</v>
      </c>
      <c r="J336" s="299">
        <v>2.7873999999999999</v>
      </c>
      <c r="K336" s="299">
        <v>1.5382</v>
      </c>
    </row>
    <row r="337" spans="1:11" ht="9" customHeight="1">
      <c r="A337" s="262" t="s">
        <v>1195</v>
      </c>
      <c r="B337" s="263" t="s">
        <v>1196</v>
      </c>
      <c r="C337" s="264">
        <v>4002.98</v>
      </c>
      <c r="D337" s="264">
        <v>0.32019999999999998</v>
      </c>
      <c r="E337" s="264">
        <v>7.4099999999999999E-2</v>
      </c>
      <c r="F337" s="264">
        <v>0</v>
      </c>
      <c r="G337" s="264">
        <v>0.2402</v>
      </c>
      <c r="H337" s="264">
        <v>0</v>
      </c>
      <c r="I337" s="264">
        <v>0</v>
      </c>
      <c r="J337" s="299">
        <v>0.63500000000000001</v>
      </c>
      <c r="K337" s="299">
        <v>0.39460000000000001</v>
      </c>
    </row>
    <row r="338" spans="1:11" ht="9" customHeight="1">
      <c r="A338" s="262" t="s">
        <v>1197</v>
      </c>
      <c r="B338" s="263" t="s">
        <v>1198</v>
      </c>
      <c r="C338" s="264">
        <v>804263.73829999997</v>
      </c>
      <c r="D338" s="264">
        <v>53.617600000000003</v>
      </c>
      <c r="E338" s="264">
        <v>14.4734</v>
      </c>
      <c r="F338" s="264">
        <v>0</v>
      </c>
      <c r="G338" s="264">
        <v>53.617600000000003</v>
      </c>
      <c r="H338" s="264">
        <v>55.416899999999998</v>
      </c>
      <c r="I338" s="264">
        <v>26.31</v>
      </c>
      <c r="J338" s="299">
        <v>221.9402</v>
      </c>
      <c r="K338" s="299">
        <v>99.903499999999994</v>
      </c>
    </row>
    <row r="339" spans="1:11" ht="9" customHeight="1">
      <c r="A339" s="262" t="s">
        <v>1199</v>
      </c>
      <c r="B339" s="263" t="s">
        <v>1200</v>
      </c>
      <c r="C339" s="264">
        <v>55731.965100000001</v>
      </c>
      <c r="D339" s="264">
        <v>2.7866</v>
      </c>
      <c r="E339" s="264">
        <v>0.98250000000000004</v>
      </c>
      <c r="F339" s="264">
        <v>0</v>
      </c>
      <c r="G339" s="264">
        <v>1.9903999999999999</v>
      </c>
      <c r="H339" s="264">
        <v>28.586099999999998</v>
      </c>
      <c r="I339" s="264">
        <v>0</v>
      </c>
      <c r="J339" s="299">
        <v>38.6646</v>
      </c>
      <c r="K339" s="299">
        <v>3.6505999999999998</v>
      </c>
    </row>
    <row r="340" spans="1:11" ht="9" customHeight="1">
      <c r="A340" s="262" t="s">
        <v>1201</v>
      </c>
      <c r="B340" s="263" t="s">
        <v>1202</v>
      </c>
      <c r="C340" s="264">
        <v>153713.9865</v>
      </c>
      <c r="D340" s="264">
        <v>10.4306</v>
      </c>
      <c r="E340" s="264">
        <v>2.7098</v>
      </c>
      <c r="F340" s="264">
        <v>0</v>
      </c>
      <c r="G340" s="264">
        <v>8.7836999999999996</v>
      </c>
      <c r="H340" s="264">
        <v>0</v>
      </c>
      <c r="I340" s="264">
        <v>20.3187</v>
      </c>
      <c r="J340" s="299">
        <v>46.957299999999996</v>
      </c>
      <c r="K340" s="299">
        <v>36.416899999999998</v>
      </c>
    </row>
    <row r="341" spans="1:11" ht="9" customHeight="1">
      <c r="A341" s="262" t="s">
        <v>1203</v>
      </c>
      <c r="B341" s="263" t="s">
        <v>1204</v>
      </c>
      <c r="C341" s="264">
        <v>6820.1089000000002</v>
      </c>
      <c r="D341" s="264">
        <v>0.45469999999999999</v>
      </c>
      <c r="E341" s="264">
        <v>0.1227</v>
      </c>
      <c r="F341" s="264">
        <v>0</v>
      </c>
      <c r="G341" s="264">
        <v>0.45469999999999999</v>
      </c>
      <c r="H341" s="264">
        <v>11.1531</v>
      </c>
      <c r="I341" s="264">
        <v>0</v>
      </c>
      <c r="J341" s="299">
        <v>12.887600000000001</v>
      </c>
      <c r="K341" s="299">
        <v>0.63800000000000001</v>
      </c>
    </row>
    <row r="342" spans="1:11" ht="9" customHeight="1">
      <c r="A342" s="262" t="s">
        <v>1205</v>
      </c>
      <c r="B342" s="263" t="s">
        <v>1206</v>
      </c>
      <c r="C342" s="264">
        <v>456122.43829999998</v>
      </c>
      <c r="D342" s="264">
        <v>30.408200000000001</v>
      </c>
      <c r="E342" s="264">
        <v>8.2082999999999995</v>
      </c>
      <c r="F342" s="264">
        <v>0</v>
      </c>
      <c r="G342" s="264">
        <v>30.408200000000001</v>
      </c>
      <c r="H342" s="264">
        <v>181.85249999999999</v>
      </c>
      <c r="I342" s="264">
        <v>0</v>
      </c>
      <c r="J342" s="299">
        <v>291.01819999999998</v>
      </c>
      <c r="K342" s="299">
        <v>45.057499999999997</v>
      </c>
    </row>
    <row r="343" spans="1:11" ht="9" customHeight="1">
      <c r="A343" s="262" t="s">
        <v>1207</v>
      </c>
      <c r="B343" s="263" t="s">
        <v>1208</v>
      </c>
      <c r="C343" s="264">
        <v>288284.1433</v>
      </c>
      <c r="D343" s="264">
        <v>23.0627</v>
      </c>
      <c r="E343" s="264">
        <v>5.3361000000000001</v>
      </c>
      <c r="F343" s="264">
        <v>0</v>
      </c>
      <c r="G343" s="264">
        <v>23.0627</v>
      </c>
      <c r="H343" s="264">
        <v>5.3361000000000001</v>
      </c>
      <c r="I343" s="264">
        <v>20.3187</v>
      </c>
      <c r="J343" s="299">
        <v>76.427599999999998</v>
      </c>
      <c r="K343" s="299">
        <v>48.021700000000003</v>
      </c>
    </row>
    <row r="344" spans="1:11" ht="9" customHeight="1">
      <c r="A344" s="262" t="s">
        <v>1209</v>
      </c>
      <c r="B344" s="263" t="s">
        <v>1210</v>
      </c>
      <c r="C344" s="264">
        <v>393702.5919</v>
      </c>
      <c r="D344" s="264">
        <v>27.559200000000001</v>
      </c>
      <c r="E344" s="264">
        <v>7.2873999999999999</v>
      </c>
      <c r="F344" s="264">
        <v>0</v>
      </c>
      <c r="G344" s="264">
        <v>27.559200000000001</v>
      </c>
      <c r="H344" s="264">
        <v>37.813899999999997</v>
      </c>
      <c r="I344" s="264">
        <v>26.31</v>
      </c>
      <c r="J344" s="299">
        <v>139.68639999999999</v>
      </c>
      <c r="K344" s="299">
        <v>65.209800000000001</v>
      </c>
    </row>
    <row r="345" spans="1:11" ht="9" customHeight="1">
      <c r="A345" s="262" t="s">
        <v>1211</v>
      </c>
      <c r="B345" s="263" t="s">
        <v>1212</v>
      </c>
      <c r="C345" s="264">
        <v>394683.83029999997</v>
      </c>
      <c r="D345" s="264">
        <v>27.6279</v>
      </c>
      <c r="E345" s="264">
        <v>7.3056000000000001</v>
      </c>
      <c r="F345" s="264">
        <v>0</v>
      </c>
      <c r="G345" s="264">
        <v>27.6279</v>
      </c>
      <c r="H345" s="264">
        <v>37.813899999999997</v>
      </c>
      <c r="I345" s="264">
        <v>26.31</v>
      </c>
      <c r="J345" s="299">
        <v>139.68639999999999</v>
      </c>
      <c r="K345" s="299">
        <v>65.209800000000001</v>
      </c>
    </row>
    <row r="346" spans="1:11" ht="9" customHeight="1">
      <c r="A346" s="262" t="s">
        <v>1213</v>
      </c>
      <c r="B346" s="263" t="s">
        <v>1214</v>
      </c>
      <c r="C346" s="264">
        <v>395198.37680000003</v>
      </c>
      <c r="D346" s="264">
        <v>27.663900000000002</v>
      </c>
      <c r="E346" s="264">
        <v>7.3151000000000002</v>
      </c>
      <c r="F346" s="264">
        <v>0</v>
      </c>
      <c r="G346" s="264">
        <v>27.663900000000002</v>
      </c>
      <c r="H346" s="264">
        <v>37.813899999999997</v>
      </c>
      <c r="I346" s="264">
        <v>26.31</v>
      </c>
      <c r="J346" s="299">
        <v>139.68639999999999</v>
      </c>
      <c r="K346" s="299">
        <v>65.209800000000001</v>
      </c>
    </row>
    <row r="347" spans="1:11" ht="9" customHeight="1">
      <c r="A347" s="262" t="s">
        <v>1215</v>
      </c>
      <c r="B347" s="263" t="s">
        <v>1216</v>
      </c>
      <c r="C347" s="264">
        <v>395620.89399999997</v>
      </c>
      <c r="D347" s="264">
        <v>27.6935</v>
      </c>
      <c r="E347" s="264">
        <v>7.3228999999999997</v>
      </c>
      <c r="F347" s="264">
        <v>0</v>
      </c>
      <c r="G347" s="264">
        <v>27.6935</v>
      </c>
      <c r="H347" s="264">
        <v>37.813899999999997</v>
      </c>
      <c r="I347" s="264">
        <v>26.31</v>
      </c>
      <c r="J347" s="299">
        <v>139.68639999999999</v>
      </c>
      <c r="K347" s="299">
        <v>65.209800000000001</v>
      </c>
    </row>
    <row r="348" spans="1:11" ht="9" customHeight="1">
      <c r="A348" s="262" t="s">
        <v>1217</v>
      </c>
      <c r="B348" s="263" t="s">
        <v>1218</v>
      </c>
      <c r="C348" s="264">
        <v>395974.52490000002</v>
      </c>
      <c r="D348" s="264">
        <v>27.7182</v>
      </c>
      <c r="E348" s="264">
        <v>7.3295000000000003</v>
      </c>
      <c r="F348" s="264">
        <v>0</v>
      </c>
      <c r="G348" s="264">
        <v>27.7182</v>
      </c>
      <c r="H348" s="264">
        <v>37.813899999999997</v>
      </c>
      <c r="I348" s="264">
        <v>26.31</v>
      </c>
      <c r="J348" s="299">
        <v>139.68639999999999</v>
      </c>
      <c r="K348" s="299">
        <v>65.209800000000001</v>
      </c>
    </row>
    <row r="349" spans="1:11" ht="9" customHeight="1">
      <c r="A349" s="262" t="s">
        <v>1219</v>
      </c>
      <c r="B349" s="263" t="s">
        <v>1220</v>
      </c>
      <c r="C349" s="264">
        <v>1277914.08</v>
      </c>
      <c r="D349" s="264">
        <v>146.04730000000001</v>
      </c>
      <c r="E349" s="264">
        <v>25.343800000000002</v>
      </c>
      <c r="F349" s="264">
        <v>0</v>
      </c>
      <c r="G349" s="264">
        <v>182.5592</v>
      </c>
      <c r="H349" s="264">
        <v>67.152199999999993</v>
      </c>
      <c r="I349" s="264">
        <v>26.31</v>
      </c>
      <c r="J349" s="299">
        <v>575.88980000000004</v>
      </c>
      <c r="K349" s="299">
        <v>254.8297</v>
      </c>
    </row>
    <row r="350" spans="1:11" ht="9" customHeight="1">
      <c r="A350" s="262" t="s">
        <v>1221</v>
      </c>
      <c r="B350" s="263" t="s">
        <v>1222</v>
      </c>
      <c r="C350" s="264">
        <v>105065.0227</v>
      </c>
      <c r="D350" s="264">
        <v>5.2533000000000003</v>
      </c>
      <c r="E350" s="264">
        <v>1.8521000000000001</v>
      </c>
      <c r="F350" s="264">
        <v>0</v>
      </c>
      <c r="G350" s="264">
        <v>3.7523</v>
      </c>
      <c r="H350" s="264">
        <v>110.53279999999999</v>
      </c>
      <c r="I350" s="264">
        <v>0</v>
      </c>
      <c r="J350" s="299">
        <v>138.81039999999999</v>
      </c>
      <c r="K350" s="299">
        <v>7.1180000000000003</v>
      </c>
    </row>
    <row r="351" spans="1:11" ht="9" customHeight="1">
      <c r="A351" s="262" t="s">
        <v>1223</v>
      </c>
      <c r="B351" s="263" t="s">
        <v>1224</v>
      </c>
      <c r="C351" s="264">
        <v>4379938.6780000003</v>
      </c>
      <c r="D351" s="264">
        <v>306.59570000000002</v>
      </c>
      <c r="E351" s="264">
        <v>81.072699999999998</v>
      </c>
      <c r="F351" s="264">
        <v>0</v>
      </c>
      <c r="G351" s="264">
        <v>394.19450000000001</v>
      </c>
      <c r="H351" s="264">
        <v>55.6676</v>
      </c>
      <c r="I351" s="264">
        <v>26.31</v>
      </c>
      <c r="J351" s="299">
        <v>848.77099999999996</v>
      </c>
      <c r="K351" s="299">
        <v>402.19630000000001</v>
      </c>
    </row>
    <row r="352" spans="1:11" ht="9" customHeight="1">
      <c r="A352" s="262" t="s">
        <v>1225</v>
      </c>
      <c r="B352" s="263" t="s">
        <v>1226</v>
      </c>
      <c r="C352" s="264">
        <v>199213.39350000001</v>
      </c>
      <c r="D352" s="264">
        <v>9.9606999999999992</v>
      </c>
      <c r="E352" s="264">
        <v>3.5118</v>
      </c>
      <c r="F352" s="264">
        <v>0</v>
      </c>
      <c r="G352" s="264">
        <v>7.1147999999999998</v>
      </c>
      <c r="H352" s="264">
        <v>247.74590000000001</v>
      </c>
      <c r="I352" s="264">
        <v>0</v>
      </c>
      <c r="J352" s="299">
        <v>307.37290000000002</v>
      </c>
      <c r="K352" s="299">
        <v>13.4977</v>
      </c>
    </row>
    <row r="353" spans="1:11" ht="9" customHeight="1">
      <c r="A353" s="262" t="s">
        <v>1227</v>
      </c>
      <c r="B353" s="263" t="s">
        <v>1228</v>
      </c>
      <c r="C353" s="264">
        <v>78765.129499999995</v>
      </c>
      <c r="D353" s="264">
        <v>3.9382999999999999</v>
      </c>
      <c r="E353" s="264">
        <v>1.3885000000000001</v>
      </c>
      <c r="F353" s="264">
        <v>0</v>
      </c>
      <c r="G353" s="264">
        <v>2.8130000000000002</v>
      </c>
      <c r="H353" s="264">
        <v>80.040999999999997</v>
      </c>
      <c r="I353" s="264">
        <v>0</v>
      </c>
      <c r="J353" s="299">
        <v>100.8197</v>
      </c>
      <c r="K353" s="299">
        <v>5.3520000000000003</v>
      </c>
    </row>
    <row r="354" spans="1:11" ht="9" customHeight="1">
      <c r="A354" s="262" t="s">
        <v>1229</v>
      </c>
      <c r="B354" s="263" t="s">
        <v>1230</v>
      </c>
      <c r="C354" s="264">
        <v>211812.61910000001</v>
      </c>
      <c r="D354" s="264">
        <v>16.945</v>
      </c>
      <c r="E354" s="264">
        <v>3.9207000000000001</v>
      </c>
      <c r="F354" s="264">
        <v>0</v>
      </c>
      <c r="G354" s="264">
        <v>16.945</v>
      </c>
      <c r="H354" s="264">
        <v>6.6700999999999997</v>
      </c>
      <c r="I354" s="264">
        <v>20.3187</v>
      </c>
      <c r="J354" s="299">
        <v>67.800799999999995</v>
      </c>
      <c r="K354" s="299">
        <v>42.408999999999999</v>
      </c>
    </row>
    <row r="355" spans="1:11" ht="9" customHeight="1">
      <c r="A355" s="262" t="s">
        <v>1231</v>
      </c>
      <c r="B355" s="263" t="s">
        <v>1232</v>
      </c>
      <c r="C355" s="264">
        <v>528446.13100000005</v>
      </c>
      <c r="D355" s="264">
        <v>42.275700000000001</v>
      </c>
      <c r="E355" s="264">
        <v>9.7814999999999994</v>
      </c>
      <c r="F355" s="264">
        <v>0</v>
      </c>
      <c r="G355" s="264">
        <v>42.275700000000001</v>
      </c>
      <c r="H355" s="264">
        <v>0</v>
      </c>
      <c r="I355" s="264">
        <v>20.3187</v>
      </c>
      <c r="J355" s="299">
        <v>110.40730000000001</v>
      </c>
      <c r="K355" s="299">
        <v>70.1815</v>
      </c>
    </row>
    <row r="356" spans="1:11" ht="9" customHeight="1">
      <c r="A356" s="262" t="s">
        <v>1233</v>
      </c>
      <c r="B356" s="263" t="s">
        <v>1234</v>
      </c>
      <c r="C356" s="264">
        <v>45769.751499999998</v>
      </c>
      <c r="D356" s="264">
        <v>3.6616</v>
      </c>
      <c r="E356" s="264">
        <v>0.84719999999999995</v>
      </c>
      <c r="F356" s="264">
        <v>0</v>
      </c>
      <c r="G356" s="264">
        <v>3.6616</v>
      </c>
      <c r="H356" s="264">
        <v>0</v>
      </c>
      <c r="I356" s="264">
        <v>20.3187</v>
      </c>
      <c r="J356" s="299">
        <v>28.164200000000001</v>
      </c>
      <c r="K356" s="299">
        <v>24.795999999999999</v>
      </c>
    </row>
    <row r="357" spans="1:11" ht="9" customHeight="1">
      <c r="A357" s="262" t="s">
        <v>1235</v>
      </c>
      <c r="B357" s="263" t="s">
        <v>1236</v>
      </c>
      <c r="C357" s="264">
        <v>603679.78630000004</v>
      </c>
      <c r="D357" s="264">
        <v>40.2453</v>
      </c>
      <c r="E357" s="264">
        <v>10.8637</v>
      </c>
      <c r="F357" s="264">
        <v>0</v>
      </c>
      <c r="G357" s="264">
        <v>40.2453</v>
      </c>
      <c r="H357" s="264">
        <v>18.054400000000001</v>
      </c>
      <c r="I357" s="264">
        <v>20.3187</v>
      </c>
      <c r="J357" s="299">
        <v>129.43350000000001</v>
      </c>
      <c r="K357" s="299">
        <v>69.8185</v>
      </c>
    </row>
    <row r="358" spans="1:11" ht="9" customHeight="1">
      <c r="A358" s="262" t="s">
        <v>1237</v>
      </c>
      <c r="B358" s="263" t="s">
        <v>1238</v>
      </c>
      <c r="C358" s="264">
        <v>2418973.378</v>
      </c>
      <c r="D358" s="264">
        <v>120.9487</v>
      </c>
      <c r="E358" s="264">
        <v>42.643000000000001</v>
      </c>
      <c r="F358" s="264">
        <v>17.278400000000001</v>
      </c>
      <c r="G358" s="264">
        <v>155.50540000000001</v>
      </c>
      <c r="H358" s="264">
        <v>46.6404</v>
      </c>
      <c r="I358" s="264">
        <v>25.0928</v>
      </c>
      <c r="J358" s="299">
        <v>402.65</v>
      </c>
      <c r="K358" s="299">
        <v>199.42689999999999</v>
      </c>
    </row>
    <row r="359" spans="1:11" ht="9" customHeight="1">
      <c r="A359" s="262" t="s">
        <v>1239</v>
      </c>
      <c r="B359" s="263" t="s">
        <v>1240</v>
      </c>
      <c r="C359" s="264">
        <v>14718.909799999999</v>
      </c>
      <c r="D359" s="264">
        <v>1.1775</v>
      </c>
      <c r="E359" s="264">
        <v>0.27239999999999998</v>
      </c>
      <c r="F359" s="264">
        <v>0</v>
      </c>
      <c r="G359" s="264">
        <v>1.1775</v>
      </c>
      <c r="H359" s="264">
        <v>3.5255999999999998</v>
      </c>
      <c r="I359" s="264">
        <v>20.3187</v>
      </c>
      <c r="J359" s="299">
        <v>27.3733</v>
      </c>
      <c r="K359" s="299">
        <v>22.107700000000001</v>
      </c>
    </row>
    <row r="360" spans="1:11" ht="9" customHeight="1">
      <c r="A360" s="262" t="s">
        <v>1241</v>
      </c>
      <c r="B360" s="263" t="s">
        <v>1242</v>
      </c>
      <c r="C360" s="264">
        <v>1626.2193</v>
      </c>
      <c r="D360" s="264">
        <v>0.29270000000000002</v>
      </c>
      <c r="E360" s="264">
        <v>6.0199999999999997E-2</v>
      </c>
      <c r="F360" s="264">
        <v>0</v>
      </c>
      <c r="G360" s="264">
        <v>0.16259999999999999</v>
      </c>
      <c r="H360" s="264">
        <v>0</v>
      </c>
      <c r="I360" s="264">
        <v>0</v>
      </c>
      <c r="J360" s="299">
        <v>0.51659999999999995</v>
      </c>
      <c r="K360" s="299">
        <v>0.35360000000000003</v>
      </c>
    </row>
    <row r="361" spans="1:11" ht="9" customHeight="1">
      <c r="A361" s="262" t="s">
        <v>1243</v>
      </c>
      <c r="B361" s="263" t="s">
        <v>1244</v>
      </c>
      <c r="C361" s="264">
        <v>230449.0497</v>
      </c>
      <c r="D361" s="264">
        <v>18.4359</v>
      </c>
      <c r="E361" s="264">
        <v>4.2656000000000001</v>
      </c>
      <c r="F361" s="264">
        <v>0</v>
      </c>
      <c r="G361" s="264">
        <v>18.4359</v>
      </c>
      <c r="H361" s="264">
        <v>14.007199999999999</v>
      </c>
      <c r="I361" s="264">
        <v>37.320999999999998</v>
      </c>
      <c r="J361" s="299">
        <v>98.093500000000006</v>
      </c>
      <c r="K361" s="299">
        <v>61.596699999999998</v>
      </c>
    </row>
    <row r="362" spans="1:11" ht="9" customHeight="1">
      <c r="A362" s="262" t="s">
        <v>1245</v>
      </c>
      <c r="B362" s="263" t="s">
        <v>1246</v>
      </c>
      <c r="C362" s="264">
        <v>29354.8436</v>
      </c>
      <c r="D362" s="264">
        <v>2.3483999999999998</v>
      </c>
      <c r="E362" s="264">
        <v>0.54339999999999999</v>
      </c>
      <c r="F362" s="264">
        <v>0</v>
      </c>
      <c r="G362" s="264">
        <v>2.0548000000000002</v>
      </c>
      <c r="H362" s="264">
        <v>0</v>
      </c>
      <c r="I362" s="264">
        <v>0</v>
      </c>
      <c r="J362" s="299">
        <v>5.0191999999999997</v>
      </c>
      <c r="K362" s="299">
        <v>2.9342000000000001</v>
      </c>
    </row>
    <row r="363" spans="1:11" ht="9" customHeight="1">
      <c r="A363" s="262" t="s">
        <v>1247</v>
      </c>
      <c r="B363" s="263" t="s">
        <v>1248</v>
      </c>
      <c r="C363" s="264">
        <v>6529287.4380000001</v>
      </c>
      <c r="D363" s="264">
        <v>522.34299999999996</v>
      </c>
      <c r="E363" s="264">
        <v>120.8571</v>
      </c>
      <c r="F363" s="264">
        <v>0</v>
      </c>
      <c r="G363" s="264">
        <v>522.34299999999996</v>
      </c>
      <c r="H363" s="264">
        <v>66.700800000000001</v>
      </c>
      <c r="I363" s="264">
        <v>37.320999999999998</v>
      </c>
      <c r="J363" s="299">
        <v>1279.6286</v>
      </c>
      <c r="K363" s="299">
        <v>679.96540000000005</v>
      </c>
    </row>
    <row r="364" spans="1:11" ht="9" customHeight="1">
      <c r="A364" s="262" t="s">
        <v>1249</v>
      </c>
      <c r="B364" s="263" t="s">
        <v>1250</v>
      </c>
      <c r="C364" s="264">
        <v>1744413.993</v>
      </c>
      <c r="D364" s="264">
        <v>116.29430000000001</v>
      </c>
      <c r="E364" s="264">
        <v>31.392199999999999</v>
      </c>
      <c r="F364" s="264">
        <v>0</v>
      </c>
      <c r="G364" s="264">
        <v>116.29430000000001</v>
      </c>
      <c r="H364" s="264">
        <v>45.135899999999999</v>
      </c>
      <c r="I364" s="264">
        <v>26.31</v>
      </c>
      <c r="J364" s="299">
        <v>319.67739999999998</v>
      </c>
      <c r="K364" s="299">
        <v>161.2407</v>
      </c>
    </row>
    <row r="365" spans="1:11" ht="9" customHeight="1">
      <c r="A365" s="262" t="s">
        <v>1251</v>
      </c>
      <c r="B365" s="263" t="s">
        <v>1252</v>
      </c>
      <c r="C365" s="264">
        <v>9577652.5549999997</v>
      </c>
      <c r="D365" s="264">
        <v>638.51020000000005</v>
      </c>
      <c r="E365" s="264">
        <v>172.3578</v>
      </c>
      <c r="F365" s="264">
        <v>0</v>
      </c>
      <c r="G365" s="264">
        <v>798.1377</v>
      </c>
      <c r="H365" s="264">
        <v>163.2415</v>
      </c>
      <c r="I365" s="264">
        <v>37.320999999999998</v>
      </c>
      <c r="J365" s="299">
        <v>1705.8810000000001</v>
      </c>
      <c r="K365" s="299">
        <v>782.63610000000006</v>
      </c>
    </row>
    <row r="366" spans="1:11" ht="9" customHeight="1">
      <c r="A366" s="262" t="s">
        <v>1253</v>
      </c>
      <c r="B366" s="263" t="s">
        <v>1254</v>
      </c>
      <c r="C366" s="264">
        <v>1745573.2709999999</v>
      </c>
      <c r="D366" s="264">
        <v>116.3716</v>
      </c>
      <c r="E366" s="264">
        <v>31.413</v>
      </c>
      <c r="F366" s="264">
        <v>0</v>
      </c>
      <c r="G366" s="264">
        <v>116.3716</v>
      </c>
      <c r="H366" s="264">
        <v>92.528599999999997</v>
      </c>
      <c r="I366" s="264">
        <v>26.31</v>
      </c>
      <c r="J366" s="299">
        <v>376.50389999999999</v>
      </c>
      <c r="K366" s="299">
        <v>162.34450000000001</v>
      </c>
    </row>
    <row r="367" spans="1:11" ht="9" customHeight="1">
      <c r="A367" s="262" t="s">
        <v>1255</v>
      </c>
      <c r="B367" s="263" t="s">
        <v>1256</v>
      </c>
      <c r="C367" s="511"/>
      <c r="D367" s="511"/>
      <c r="E367" s="511"/>
      <c r="F367" s="511"/>
      <c r="G367" s="511"/>
      <c r="H367" s="511"/>
      <c r="I367" s="511"/>
      <c r="J367" s="299">
        <v>444.00389999999999</v>
      </c>
      <c r="K367" s="299">
        <v>90.951499999999996</v>
      </c>
    </row>
    <row r="368" spans="1:11" ht="9" customHeight="1">
      <c r="A368" s="262" t="s">
        <v>1257</v>
      </c>
      <c r="B368" s="263" t="s">
        <v>18188</v>
      </c>
      <c r="C368" s="264">
        <v>785230.97640000004</v>
      </c>
      <c r="D368" s="264">
        <v>33.652799999999999</v>
      </c>
      <c r="E368" s="264">
        <v>13.842499999999999</v>
      </c>
      <c r="F368" s="264">
        <v>5.6087999999999996</v>
      </c>
      <c r="G368" s="264">
        <v>50.479100000000003</v>
      </c>
      <c r="H368" s="264">
        <v>252.5103</v>
      </c>
      <c r="I368" s="264">
        <v>23.58</v>
      </c>
      <c r="J368" s="299">
        <v>420.18169999999998</v>
      </c>
      <c r="K368" s="299">
        <v>77.2791</v>
      </c>
    </row>
    <row r="369" spans="1:11" ht="9" customHeight="1">
      <c r="A369" s="262" t="s">
        <v>1258</v>
      </c>
      <c r="B369" s="263" t="s">
        <v>1259</v>
      </c>
      <c r="C369" s="264">
        <v>253743.95499999999</v>
      </c>
      <c r="D369" s="264">
        <v>10.149800000000001</v>
      </c>
      <c r="E369" s="264">
        <v>3.5226000000000002</v>
      </c>
      <c r="F369" s="264">
        <v>0</v>
      </c>
      <c r="G369" s="264">
        <v>10.149800000000001</v>
      </c>
      <c r="H369" s="264">
        <v>0</v>
      </c>
      <c r="I369" s="264">
        <v>0</v>
      </c>
      <c r="J369" s="299">
        <v>23.822199999999999</v>
      </c>
      <c r="K369" s="299">
        <v>13.6724</v>
      </c>
    </row>
    <row r="370" spans="1:11" ht="9" customHeight="1">
      <c r="A370" s="262" t="s">
        <v>1260</v>
      </c>
      <c r="B370" s="263" t="s">
        <v>1261</v>
      </c>
      <c r="C370" s="511"/>
      <c r="D370" s="511"/>
      <c r="E370" s="511"/>
      <c r="F370" s="511"/>
      <c r="G370" s="511"/>
      <c r="H370" s="511"/>
      <c r="I370" s="511"/>
      <c r="J370" s="299">
        <v>517.48749999999995</v>
      </c>
      <c r="K370" s="299">
        <v>149.739</v>
      </c>
    </row>
    <row r="371" spans="1:11" ht="9" customHeight="1">
      <c r="A371" s="262" t="s">
        <v>1262</v>
      </c>
      <c r="B371" s="263" t="s">
        <v>18189</v>
      </c>
      <c r="C371" s="264">
        <v>912223.13809999998</v>
      </c>
      <c r="D371" s="264">
        <v>39.095300000000002</v>
      </c>
      <c r="E371" s="264">
        <v>16.081199999999999</v>
      </c>
      <c r="F371" s="264">
        <v>6.5159000000000002</v>
      </c>
      <c r="G371" s="264">
        <v>58.642899999999997</v>
      </c>
      <c r="H371" s="264">
        <v>226.78280000000001</v>
      </c>
      <c r="I371" s="264">
        <v>25.0928</v>
      </c>
      <c r="J371" s="299">
        <v>408.76209999999998</v>
      </c>
      <c r="K371" s="299">
        <v>87.5869</v>
      </c>
    </row>
    <row r="372" spans="1:11" ht="9" customHeight="1">
      <c r="A372" s="262" t="s">
        <v>1263</v>
      </c>
      <c r="B372" s="263" t="s">
        <v>1264</v>
      </c>
      <c r="C372" s="264">
        <v>476098.8015</v>
      </c>
      <c r="D372" s="264">
        <v>31.739899999999999</v>
      </c>
      <c r="E372" s="264">
        <v>15.9116</v>
      </c>
      <c r="F372" s="264">
        <v>0</v>
      </c>
      <c r="G372" s="264">
        <v>35.7074</v>
      </c>
      <c r="H372" s="264">
        <v>0</v>
      </c>
      <c r="I372" s="264">
        <v>0</v>
      </c>
      <c r="J372" s="299">
        <v>90.440600000000003</v>
      </c>
      <c r="K372" s="299">
        <v>51.6997</v>
      </c>
    </row>
    <row r="373" spans="1:11" ht="9" customHeight="1">
      <c r="A373" s="262" t="s">
        <v>1265</v>
      </c>
      <c r="B373" s="263" t="s">
        <v>1266</v>
      </c>
      <c r="C373" s="264">
        <v>97410.416500000007</v>
      </c>
      <c r="D373" s="264">
        <v>6.4939999999999998</v>
      </c>
      <c r="E373" s="264">
        <v>3.2555000000000001</v>
      </c>
      <c r="F373" s="264">
        <v>0</v>
      </c>
      <c r="G373" s="264">
        <v>7.3057999999999996</v>
      </c>
      <c r="H373" s="264">
        <v>0</v>
      </c>
      <c r="I373" s="264">
        <v>0</v>
      </c>
      <c r="J373" s="299">
        <v>18.284800000000001</v>
      </c>
      <c r="K373" s="299">
        <v>10.452400000000001</v>
      </c>
    </row>
    <row r="374" spans="1:11" ht="9" customHeight="1">
      <c r="A374" s="262" t="s">
        <v>1267</v>
      </c>
      <c r="B374" s="263" t="s">
        <v>1268</v>
      </c>
      <c r="C374" s="511"/>
      <c r="D374" s="511"/>
      <c r="E374" s="511"/>
      <c r="F374" s="511"/>
      <c r="G374" s="511"/>
      <c r="H374" s="511"/>
      <c r="I374" s="511"/>
      <c r="J374" s="299">
        <v>435.86540000000002</v>
      </c>
      <c r="K374" s="299">
        <v>117.43380000000001</v>
      </c>
    </row>
    <row r="375" spans="1:11" ht="9" customHeight="1">
      <c r="A375" s="262" t="s">
        <v>1269</v>
      </c>
      <c r="B375" s="263" t="s">
        <v>18190</v>
      </c>
      <c r="C375" s="264">
        <v>639602.84479999996</v>
      </c>
      <c r="D375" s="264">
        <v>27.4116</v>
      </c>
      <c r="E375" s="264">
        <v>11.2753</v>
      </c>
      <c r="F375" s="264">
        <v>4.5686</v>
      </c>
      <c r="G375" s="264">
        <v>41.1173</v>
      </c>
      <c r="H375" s="264">
        <v>200.10249999999999</v>
      </c>
      <c r="I375" s="264">
        <v>23.58</v>
      </c>
      <c r="J375" s="299">
        <v>352.77300000000002</v>
      </c>
      <c r="K375" s="299">
        <v>73.818299999999994</v>
      </c>
    </row>
    <row r="376" spans="1:11" ht="9" customHeight="1">
      <c r="A376" s="262" t="s">
        <v>1270</v>
      </c>
      <c r="B376" s="263" t="s">
        <v>1271</v>
      </c>
      <c r="C376" s="264">
        <v>425778.0736</v>
      </c>
      <c r="D376" s="264">
        <v>32.1342</v>
      </c>
      <c r="E376" s="264">
        <v>7.8068</v>
      </c>
      <c r="F376" s="264">
        <v>0</v>
      </c>
      <c r="G376" s="264">
        <v>36.151000000000003</v>
      </c>
      <c r="H376" s="264">
        <v>0</v>
      </c>
      <c r="I376" s="264">
        <v>0</v>
      </c>
      <c r="J376" s="299">
        <v>83.092399999999998</v>
      </c>
      <c r="K376" s="299">
        <v>43.615499999999997</v>
      </c>
    </row>
    <row r="377" spans="1:11" ht="9" customHeight="1">
      <c r="A377" s="262" t="s">
        <v>1272</v>
      </c>
      <c r="B377" s="263" t="s">
        <v>1273</v>
      </c>
      <c r="C377" s="511"/>
      <c r="D377" s="511"/>
      <c r="E377" s="511"/>
      <c r="F377" s="511"/>
      <c r="G377" s="511"/>
      <c r="H377" s="511"/>
      <c r="I377" s="511"/>
      <c r="J377" s="299">
        <v>674.42669999999998</v>
      </c>
      <c r="K377" s="299">
        <v>270.31970000000001</v>
      </c>
    </row>
    <row r="378" spans="1:11" ht="18" customHeight="1">
      <c r="A378" s="262" t="s">
        <v>1274</v>
      </c>
      <c r="B378" s="263" t="s">
        <v>18191</v>
      </c>
      <c r="C378" s="264">
        <v>612844.30579999997</v>
      </c>
      <c r="D378" s="264">
        <v>26.264800000000001</v>
      </c>
      <c r="E378" s="264">
        <v>10.803599999999999</v>
      </c>
      <c r="F378" s="264">
        <v>4.3775000000000004</v>
      </c>
      <c r="G378" s="264">
        <v>39.397100000000002</v>
      </c>
      <c r="H378" s="264">
        <v>179.13939999999999</v>
      </c>
      <c r="I378" s="264">
        <v>25.0928</v>
      </c>
      <c r="J378" s="299">
        <v>326.15570000000002</v>
      </c>
      <c r="K378" s="299">
        <v>73.507599999999996</v>
      </c>
    </row>
    <row r="379" spans="1:11" ht="9" customHeight="1">
      <c r="A379" s="262" t="s">
        <v>1275</v>
      </c>
      <c r="B379" s="263" t="s">
        <v>1276</v>
      </c>
      <c r="C379" s="264">
        <v>2356027.7420000001</v>
      </c>
      <c r="D379" s="264">
        <v>134.6302</v>
      </c>
      <c r="E379" s="264">
        <v>41.5334</v>
      </c>
      <c r="F379" s="264">
        <v>0</v>
      </c>
      <c r="G379" s="264">
        <v>151.4589</v>
      </c>
      <c r="H379" s="264">
        <v>0</v>
      </c>
      <c r="I379" s="264">
        <v>20.3187</v>
      </c>
      <c r="J379" s="299">
        <v>348.27100000000002</v>
      </c>
      <c r="K379" s="299">
        <v>196.81209999999999</v>
      </c>
    </row>
    <row r="380" spans="1:11" ht="9" customHeight="1">
      <c r="A380" s="262" t="s">
        <v>1277</v>
      </c>
      <c r="B380" s="263" t="s">
        <v>1278</v>
      </c>
      <c r="C380" s="511"/>
      <c r="D380" s="511"/>
      <c r="E380" s="511"/>
      <c r="F380" s="511"/>
      <c r="G380" s="511"/>
      <c r="H380" s="511"/>
      <c r="I380" s="511"/>
      <c r="J380" s="299">
        <v>394.11279999999999</v>
      </c>
      <c r="K380" s="299">
        <v>120.90779999999999</v>
      </c>
    </row>
    <row r="381" spans="1:11" ht="9" customHeight="1">
      <c r="A381" s="262" t="s">
        <v>1279</v>
      </c>
      <c r="B381" s="263" t="s">
        <v>18192</v>
      </c>
      <c r="C381" s="264">
        <v>644844.94810000004</v>
      </c>
      <c r="D381" s="264">
        <v>27.636199999999999</v>
      </c>
      <c r="E381" s="264">
        <v>11.367699999999999</v>
      </c>
      <c r="F381" s="264">
        <v>4.6059999999999999</v>
      </c>
      <c r="G381" s="264">
        <v>41.454300000000003</v>
      </c>
      <c r="H381" s="264">
        <v>179.13939999999999</v>
      </c>
      <c r="I381" s="264">
        <v>25.0928</v>
      </c>
      <c r="J381" s="299">
        <v>318.30650000000003</v>
      </c>
      <c r="K381" s="299">
        <v>69.483599999999996</v>
      </c>
    </row>
    <row r="382" spans="1:11" ht="9" customHeight="1">
      <c r="A382" s="262" t="s">
        <v>1280</v>
      </c>
      <c r="B382" s="263" t="s">
        <v>1281</v>
      </c>
      <c r="C382" s="264">
        <v>35215.585899999998</v>
      </c>
      <c r="D382" s="264">
        <v>2.4287000000000001</v>
      </c>
      <c r="E382" s="264">
        <v>0.63690000000000002</v>
      </c>
      <c r="F382" s="264">
        <v>0</v>
      </c>
      <c r="G382" s="264">
        <v>2.4287000000000001</v>
      </c>
      <c r="H382" s="264">
        <v>0</v>
      </c>
      <c r="I382" s="264">
        <v>0</v>
      </c>
      <c r="J382" s="299">
        <v>5.7872000000000003</v>
      </c>
      <c r="K382" s="299">
        <v>3.2290000000000001</v>
      </c>
    </row>
    <row r="383" spans="1:11" ht="9" customHeight="1">
      <c r="A383" s="262" t="s">
        <v>1282</v>
      </c>
      <c r="B383" s="263" t="s">
        <v>1283</v>
      </c>
      <c r="C383" s="264">
        <v>314440.5</v>
      </c>
      <c r="D383" s="264">
        <v>21.685600000000001</v>
      </c>
      <c r="E383" s="264">
        <v>5.6864999999999997</v>
      </c>
      <c r="F383" s="264">
        <v>0</v>
      </c>
      <c r="G383" s="264">
        <v>21.685600000000001</v>
      </c>
      <c r="H383" s="264">
        <v>0</v>
      </c>
      <c r="I383" s="264">
        <v>20.3187</v>
      </c>
      <c r="J383" s="299">
        <v>70.019099999999995</v>
      </c>
      <c r="K383" s="299">
        <v>48.1952</v>
      </c>
    </row>
    <row r="384" spans="1:11" ht="9" customHeight="1">
      <c r="A384" s="262" t="s">
        <v>1284</v>
      </c>
      <c r="B384" s="263" t="s">
        <v>1285</v>
      </c>
      <c r="C384" s="511"/>
      <c r="D384" s="511"/>
      <c r="E384" s="511"/>
      <c r="F384" s="511"/>
      <c r="G384" s="511"/>
      <c r="H384" s="511"/>
      <c r="I384" s="511"/>
      <c r="J384" s="299">
        <v>341.01519999999999</v>
      </c>
      <c r="K384" s="299">
        <v>133.58340000000001</v>
      </c>
    </row>
    <row r="385" spans="1:11" ht="18" customHeight="1">
      <c r="A385" s="262" t="s">
        <v>1286</v>
      </c>
      <c r="B385" s="263" t="s">
        <v>18193</v>
      </c>
      <c r="C385" s="264">
        <v>494297.02370000002</v>
      </c>
      <c r="D385" s="264">
        <v>21.184200000000001</v>
      </c>
      <c r="E385" s="264">
        <v>8.7138000000000009</v>
      </c>
      <c r="F385" s="264">
        <v>3.5306999999999999</v>
      </c>
      <c r="G385" s="264">
        <v>31.776199999999999</v>
      </c>
      <c r="H385" s="264">
        <v>129.59020000000001</v>
      </c>
      <c r="I385" s="264">
        <v>23.58</v>
      </c>
      <c r="J385" s="299">
        <v>239.23079999999999</v>
      </c>
      <c r="K385" s="299">
        <v>57.448900000000002</v>
      </c>
    </row>
    <row r="386" spans="1:11" ht="9" customHeight="1">
      <c r="A386" s="262" t="s">
        <v>1287</v>
      </c>
      <c r="B386" s="263" t="s">
        <v>1288</v>
      </c>
      <c r="C386" s="264">
        <v>17692.919999999998</v>
      </c>
      <c r="D386" s="264">
        <v>1.2202</v>
      </c>
      <c r="E386" s="264">
        <v>0.32</v>
      </c>
      <c r="F386" s="264">
        <v>0</v>
      </c>
      <c r="G386" s="264">
        <v>1.2202</v>
      </c>
      <c r="H386" s="264">
        <v>0</v>
      </c>
      <c r="I386" s="264">
        <v>0</v>
      </c>
      <c r="J386" s="299">
        <v>2.7604000000000002</v>
      </c>
      <c r="K386" s="299">
        <v>1.5402</v>
      </c>
    </row>
    <row r="387" spans="1:11" ht="9" customHeight="1">
      <c r="A387" s="262" t="s">
        <v>1289</v>
      </c>
      <c r="B387" s="263" t="s">
        <v>1290</v>
      </c>
      <c r="C387" s="264">
        <v>179777.80119999999</v>
      </c>
      <c r="D387" s="264">
        <v>12.3985</v>
      </c>
      <c r="E387" s="264">
        <v>3.2511999999999999</v>
      </c>
      <c r="F387" s="264">
        <v>0</v>
      </c>
      <c r="G387" s="264">
        <v>12.3985</v>
      </c>
      <c r="H387" s="264">
        <v>0</v>
      </c>
      <c r="I387" s="264">
        <v>20.3187</v>
      </c>
      <c r="J387" s="299">
        <v>51.106200000000001</v>
      </c>
      <c r="K387" s="299">
        <v>37.642600000000002</v>
      </c>
    </row>
    <row r="388" spans="1:11" ht="9" customHeight="1">
      <c r="A388" s="262" t="s">
        <v>1291</v>
      </c>
      <c r="B388" s="263" t="s">
        <v>1292</v>
      </c>
      <c r="C388" s="264">
        <v>205615</v>
      </c>
      <c r="D388" s="264">
        <v>11.6515</v>
      </c>
      <c r="E388" s="264">
        <v>4.6516999999999999</v>
      </c>
      <c r="F388" s="264">
        <v>0</v>
      </c>
      <c r="G388" s="264">
        <v>10.966100000000001</v>
      </c>
      <c r="H388" s="264">
        <v>0</v>
      </c>
      <c r="I388" s="264">
        <v>20.3187</v>
      </c>
      <c r="J388" s="299">
        <v>47.9178</v>
      </c>
      <c r="K388" s="299">
        <v>36.951700000000002</v>
      </c>
    </row>
    <row r="389" spans="1:11" ht="9" customHeight="1">
      <c r="A389" s="262" t="s">
        <v>1293</v>
      </c>
      <c r="B389" s="263" t="s">
        <v>1294</v>
      </c>
      <c r="C389" s="511"/>
      <c r="D389" s="511"/>
      <c r="E389" s="511"/>
      <c r="F389" s="511"/>
      <c r="G389" s="511"/>
      <c r="H389" s="511"/>
      <c r="I389" s="511"/>
      <c r="J389" s="299">
        <v>212.39089999999999</v>
      </c>
      <c r="K389" s="299">
        <v>56.692700000000002</v>
      </c>
    </row>
    <row r="390" spans="1:11" ht="9" customHeight="1">
      <c r="A390" s="262" t="s">
        <v>1295</v>
      </c>
      <c r="B390" s="263" t="s">
        <v>18194</v>
      </c>
      <c r="C390" s="264">
        <v>381485.43349999998</v>
      </c>
      <c r="D390" s="264">
        <v>16.349399999999999</v>
      </c>
      <c r="E390" s="264">
        <v>6.7249999999999996</v>
      </c>
      <c r="F390" s="264">
        <v>2.7248999999999999</v>
      </c>
      <c r="G390" s="264">
        <v>24.524100000000001</v>
      </c>
      <c r="H390" s="264">
        <v>109.57989999999999</v>
      </c>
      <c r="I390" s="264">
        <v>25.0928</v>
      </c>
      <c r="J390" s="299">
        <v>203.04599999999999</v>
      </c>
      <c r="K390" s="299">
        <v>51.667900000000003</v>
      </c>
    </row>
    <row r="391" spans="1:11" ht="9" customHeight="1">
      <c r="A391" s="262" t="s">
        <v>1296</v>
      </c>
      <c r="B391" s="263" t="s">
        <v>1297</v>
      </c>
      <c r="C391" s="264">
        <v>67201</v>
      </c>
      <c r="D391" s="264">
        <v>3.8401000000000001</v>
      </c>
      <c r="E391" s="264">
        <v>1.1847000000000001</v>
      </c>
      <c r="F391" s="264">
        <v>0</v>
      </c>
      <c r="G391" s="264">
        <v>4.3201000000000001</v>
      </c>
      <c r="H391" s="264">
        <v>0</v>
      </c>
      <c r="I391" s="264">
        <v>0</v>
      </c>
      <c r="J391" s="299">
        <v>9.3449000000000009</v>
      </c>
      <c r="K391" s="299">
        <v>5.0247999999999999</v>
      </c>
    </row>
    <row r="392" spans="1:11" ht="9" customHeight="1">
      <c r="A392" s="262" t="s">
        <v>1298</v>
      </c>
      <c r="B392" s="263" t="s">
        <v>1299</v>
      </c>
      <c r="C392" s="511"/>
      <c r="D392" s="511"/>
      <c r="E392" s="511"/>
      <c r="F392" s="511"/>
      <c r="G392" s="511"/>
      <c r="H392" s="511"/>
      <c r="I392" s="511"/>
      <c r="J392" s="299">
        <v>283.613</v>
      </c>
      <c r="K392" s="299">
        <v>91.615099999999998</v>
      </c>
    </row>
    <row r="393" spans="1:11" ht="9" customHeight="1">
      <c r="A393" s="262" t="s">
        <v>1300</v>
      </c>
      <c r="B393" s="263" t="s">
        <v>18195</v>
      </c>
      <c r="C393" s="264">
        <v>522822.14390000002</v>
      </c>
      <c r="D393" s="264">
        <v>22.406700000000001</v>
      </c>
      <c r="E393" s="264">
        <v>9.2165999999999997</v>
      </c>
      <c r="F393" s="264">
        <v>3.7343999999999999</v>
      </c>
      <c r="G393" s="264">
        <v>33.61</v>
      </c>
      <c r="H393" s="264">
        <v>129.59020000000001</v>
      </c>
      <c r="I393" s="264">
        <v>25.0928</v>
      </c>
      <c r="J393" s="299">
        <v>244.83279999999999</v>
      </c>
      <c r="K393" s="299">
        <v>61.217100000000002</v>
      </c>
    </row>
    <row r="394" spans="1:11" ht="9" customHeight="1">
      <c r="A394" s="262" t="s">
        <v>1301</v>
      </c>
      <c r="B394" s="263" t="s">
        <v>1302</v>
      </c>
      <c r="C394" s="264">
        <v>128384</v>
      </c>
      <c r="D394" s="264">
        <v>7.3361999999999998</v>
      </c>
      <c r="E394" s="264">
        <v>2.2631999999999999</v>
      </c>
      <c r="F394" s="264">
        <v>0</v>
      </c>
      <c r="G394" s="264">
        <v>8.2532999999999994</v>
      </c>
      <c r="H394" s="264">
        <v>0</v>
      </c>
      <c r="I394" s="264">
        <v>20.3187</v>
      </c>
      <c r="J394" s="299">
        <v>38.780200000000001</v>
      </c>
      <c r="K394" s="299">
        <v>30.398</v>
      </c>
    </row>
    <row r="395" spans="1:11" ht="9" customHeight="1">
      <c r="A395" s="262" t="s">
        <v>1303</v>
      </c>
      <c r="B395" s="263" t="s">
        <v>1304</v>
      </c>
      <c r="C395" s="511"/>
      <c r="D395" s="511"/>
      <c r="E395" s="511"/>
      <c r="F395" s="511"/>
      <c r="G395" s="511"/>
      <c r="H395" s="511"/>
      <c r="I395" s="511"/>
      <c r="J395" s="299">
        <v>480.17349999999999</v>
      </c>
      <c r="K395" s="299">
        <v>134.72489999999999</v>
      </c>
    </row>
    <row r="396" spans="1:11" ht="9" customHeight="1">
      <c r="A396" s="262" t="s">
        <v>1305</v>
      </c>
      <c r="B396" s="263" t="s">
        <v>18196</v>
      </c>
      <c r="C396" s="264">
        <v>797087.97690000001</v>
      </c>
      <c r="D396" s="264">
        <v>34.160899999999998</v>
      </c>
      <c r="E396" s="264">
        <v>14.051500000000001</v>
      </c>
      <c r="F396" s="264">
        <v>5.6935000000000002</v>
      </c>
      <c r="G396" s="264">
        <v>51.241399999999999</v>
      </c>
      <c r="H396" s="264">
        <v>228.68860000000001</v>
      </c>
      <c r="I396" s="264">
        <v>25.0928</v>
      </c>
      <c r="J396" s="299">
        <v>395.78089999999997</v>
      </c>
      <c r="K396" s="299">
        <v>79.801000000000002</v>
      </c>
    </row>
    <row r="397" spans="1:11" ht="9" customHeight="1">
      <c r="A397" s="262" t="s">
        <v>1306</v>
      </c>
      <c r="B397" s="263" t="s">
        <v>1307</v>
      </c>
      <c r="C397" s="264">
        <v>451350</v>
      </c>
      <c r="D397" s="264">
        <v>25.791399999999999</v>
      </c>
      <c r="E397" s="264">
        <v>7.9566999999999997</v>
      </c>
      <c r="F397" s="264">
        <v>0</v>
      </c>
      <c r="G397" s="264">
        <v>29.0154</v>
      </c>
      <c r="H397" s="264">
        <v>0</v>
      </c>
      <c r="I397" s="264">
        <v>20.3187</v>
      </c>
      <c r="J397" s="299">
        <v>84.392600000000002</v>
      </c>
      <c r="K397" s="299">
        <v>54.923900000000003</v>
      </c>
    </row>
    <row r="398" spans="1:11" ht="9" customHeight="1">
      <c r="A398" s="262" t="s">
        <v>1308</v>
      </c>
      <c r="B398" s="263" t="s">
        <v>1309</v>
      </c>
      <c r="C398" s="511"/>
      <c r="D398" s="511"/>
      <c r="E398" s="511"/>
      <c r="F398" s="511"/>
      <c r="G398" s="511"/>
      <c r="H398" s="511"/>
      <c r="I398" s="511"/>
      <c r="J398" s="299">
        <v>266.29219999999998</v>
      </c>
      <c r="K398" s="299">
        <v>60.728499999999997</v>
      </c>
    </row>
    <row r="399" spans="1:11" ht="9" customHeight="1">
      <c r="A399" s="262" t="s">
        <v>1310</v>
      </c>
      <c r="B399" s="263" t="s">
        <v>18197</v>
      </c>
      <c r="C399" s="264">
        <v>542530.2304</v>
      </c>
      <c r="D399" s="264">
        <v>23.251300000000001</v>
      </c>
      <c r="E399" s="264">
        <v>9.5640000000000001</v>
      </c>
      <c r="F399" s="264">
        <v>3.8752</v>
      </c>
      <c r="G399" s="264">
        <v>34.876899999999999</v>
      </c>
      <c r="H399" s="264">
        <v>147.44390000000001</v>
      </c>
      <c r="I399" s="264">
        <v>23.58</v>
      </c>
      <c r="J399" s="299">
        <v>266.29219999999998</v>
      </c>
      <c r="K399" s="299">
        <v>60.728499999999997</v>
      </c>
    </row>
    <row r="400" spans="1:11" ht="9" customHeight="1">
      <c r="A400" s="262" t="s">
        <v>1311</v>
      </c>
      <c r="B400" s="263" t="s">
        <v>1312</v>
      </c>
      <c r="C400" s="511"/>
      <c r="D400" s="511"/>
      <c r="E400" s="511"/>
      <c r="F400" s="511"/>
      <c r="G400" s="511"/>
      <c r="H400" s="511"/>
      <c r="I400" s="511"/>
      <c r="J400" s="299">
        <v>5.3914999999999997</v>
      </c>
      <c r="K400" s="299">
        <v>3.6907999999999999</v>
      </c>
    </row>
    <row r="401" spans="1:11" ht="9" customHeight="1">
      <c r="A401" s="262" t="s">
        <v>1313</v>
      </c>
      <c r="B401" s="263" t="s">
        <v>1314</v>
      </c>
      <c r="C401" s="264">
        <v>33939.421900000001</v>
      </c>
      <c r="D401" s="264">
        <v>3.0545</v>
      </c>
      <c r="E401" s="264">
        <v>0.62819999999999998</v>
      </c>
      <c r="F401" s="264">
        <v>0</v>
      </c>
      <c r="G401" s="264">
        <v>1.6970000000000001</v>
      </c>
      <c r="H401" s="264">
        <v>0</v>
      </c>
      <c r="I401" s="264">
        <v>0</v>
      </c>
      <c r="J401" s="299">
        <v>5.3914999999999997</v>
      </c>
      <c r="K401" s="299">
        <v>3.6907999999999999</v>
      </c>
    </row>
    <row r="402" spans="1:11" ht="9" customHeight="1">
      <c r="A402" s="262" t="s">
        <v>1315</v>
      </c>
      <c r="B402" s="263" t="s">
        <v>1316</v>
      </c>
      <c r="C402" s="511"/>
      <c r="D402" s="511"/>
      <c r="E402" s="511"/>
      <c r="F402" s="511"/>
      <c r="G402" s="511"/>
      <c r="H402" s="511"/>
      <c r="I402" s="511"/>
      <c r="J402" s="299">
        <v>48.917700000000004</v>
      </c>
      <c r="K402" s="299">
        <v>26.7395</v>
      </c>
    </row>
    <row r="403" spans="1:11" ht="9" customHeight="1">
      <c r="A403" s="262" t="s">
        <v>1317</v>
      </c>
      <c r="B403" s="263" t="s">
        <v>1318</v>
      </c>
      <c r="C403" s="264">
        <v>226194.51809999999</v>
      </c>
      <c r="D403" s="264">
        <v>20.357500000000002</v>
      </c>
      <c r="E403" s="264">
        <v>4.1868999999999996</v>
      </c>
      <c r="F403" s="264">
        <v>0</v>
      </c>
      <c r="G403" s="264">
        <v>20.357500000000002</v>
      </c>
      <c r="H403" s="264">
        <v>0</v>
      </c>
      <c r="I403" s="264">
        <v>0</v>
      </c>
      <c r="J403" s="299">
        <v>48.917700000000004</v>
      </c>
      <c r="K403" s="299">
        <v>26.7395</v>
      </c>
    </row>
    <row r="404" spans="1:11" ht="9" customHeight="1">
      <c r="A404" s="262" t="s">
        <v>1319</v>
      </c>
      <c r="B404" s="263" t="s">
        <v>1320</v>
      </c>
      <c r="C404" s="511"/>
      <c r="D404" s="511"/>
      <c r="E404" s="511"/>
      <c r="F404" s="511"/>
      <c r="G404" s="511"/>
      <c r="H404" s="511"/>
      <c r="I404" s="511"/>
      <c r="J404" s="299">
        <v>278.19420000000002</v>
      </c>
      <c r="K404" s="299">
        <v>76.104799999999997</v>
      </c>
    </row>
    <row r="405" spans="1:11" ht="9" customHeight="1">
      <c r="A405" s="262" t="s">
        <v>1321</v>
      </c>
      <c r="B405" s="263" t="s">
        <v>18198</v>
      </c>
      <c r="C405" s="264">
        <v>609917.92449999996</v>
      </c>
      <c r="D405" s="264">
        <v>26.139299999999999</v>
      </c>
      <c r="E405" s="264">
        <v>10.752000000000001</v>
      </c>
      <c r="F405" s="264">
        <v>4.3566000000000003</v>
      </c>
      <c r="G405" s="264">
        <v>39.209000000000003</v>
      </c>
      <c r="H405" s="264">
        <v>131.9974</v>
      </c>
      <c r="I405" s="264">
        <v>23.58</v>
      </c>
      <c r="J405" s="299">
        <v>269.29180000000002</v>
      </c>
      <c r="K405" s="299">
        <v>71.431899999999999</v>
      </c>
    </row>
    <row r="406" spans="1:11" ht="9" customHeight="1">
      <c r="A406" s="262" t="s">
        <v>1322</v>
      </c>
      <c r="B406" s="263" t="s">
        <v>1323</v>
      </c>
      <c r="C406" s="264">
        <v>47441.9</v>
      </c>
      <c r="D406" s="264">
        <v>3.5804999999999998</v>
      </c>
      <c r="E406" s="264">
        <v>0.86990000000000001</v>
      </c>
      <c r="F406" s="264">
        <v>0</v>
      </c>
      <c r="G406" s="264">
        <v>4.0281000000000002</v>
      </c>
      <c r="H406" s="264">
        <v>0</v>
      </c>
      <c r="I406" s="264">
        <v>0</v>
      </c>
      <c r="J406" s="299">
        <v>8.9024000000000001</v>
      </c>
      <c r="K406" s="299">
        <v>4.6729000000000003</v>
      </c>
    </row>
    <row r="407" spans="1:11" ht="9" customHeight="1">
      <c r="A407" s="262" t="s">
        <v>1324</v>
      </c>
      <c r="B407" s="263" t="s">
        <v>1325</v>
      </c>
      <c r="C407" s="511"/>
      <c r="D407" s="511"/>
      <c r="E407" s="511"/>
      <c r="F407" s="511"/>
      <c r="G407" s="511"/>
      <c r="H407" s="511"/>
      <c r="I407" s="511"/>
      <c r="J407" s="299">
        <v>463.21469999999999</v>
      </c>
      <c r="K407" s="299">
        <v>101.2897</v>
      </c>
    </row>
    <row r="408" spans="1:11" ht="9" customHeight="1">
      <c r="A408" s="262" t="s">
        <v>1257</v>
      </c>
      <c r="B408" s="263" t="s">
        <v>18188</v>
      </c>
      <c r="C408" s="264">
        <v>785230.97640000004</v>
      </c>
      <c r="D408" s="264">
        <v>33.652799999999999</v>
      </c>
      <c r="E408" s="264">
        <v>13.842499999999999</v>
      </c>
      <c r="F408" s="264">
        <v>5.6087999999999996</v>
      </c>
      <c r="G408" s="264">
        <v>50.479100000000003</v>
      </c>
      <c r="H408" s="264">
        <v>252.5103</v>
      </c>
      <c r="I408" s="264">
        <v>23.58</v>
      </c>
      <c r="J408" s="299">
        <v>420.18169999999998</v>
      </c>
      <c r="K408" s="299">
        <v>77.2791</v>
      </c>
    </row>
    <row r="409" spans="1:11" ht="9" customHeight="1">
      <c r="A409" s="262" t="s">
        <v>1326</v>
      </c>
      <c r="B409" s="263" t="s">
        <v>1327</v>
      </c>
      <c r="C409" s="264">
        <v>275825</v>
      </c>
      <c r="D409" s="264">
        <v>19.022400000000001</v>
      </c>
      <c r="E409" s="264">
        <v>4.9882</v>
      </c>
      <c r="F409" s="264">
        <v>0</v>
      </c>
      <c r="G409" s="264">
        <v>19.022400000000001</v>
      </c>
      <c r="H409" s="264">
        <v>0</v>
      </c>
      <c r="I409" s="264">
        <v>0</v>
      </c>
      <c r="J409" s="299">
        <v>43.033000000000001</v>
      </c>
      <c r="K409" s="299">
        <v>24.0106</v>
      </c>
    </row>
    <row r="410" spans="1:11" ht="9" customHeight="1">
      <c r="A410" s="262" t="s">
        <v>1328</v>
      </c>
      <c r="B410" s="263" t="s">
        <v>1329</v>
      </c>
      <c r="C410" s="511"/>
      <c r="D410" s="511"/>
      <c r="E410" s="511"/>
      <c r="F410" s="511"/>
      <c r="G410" s="511"/>
      <c r="H410" s="511"/>
      <c r="I410" s="511"/>
      <c r="J410" s="299">
        <v>563.92160000000001</v>
      </c>
      <c r="K410" s="299">
        <v>176.2826</v>
      </c>
    </row>
    <row r="411" spans="1:11" ht="9" customHeight="1">
      <c r="A411" s="262" t="s">
        <v>1262</v>
      </c>
      <c r="B411" s="263" t="s">
        <v>18189</v>
      </c>
      <c r="C411" s="264">
        <v>912223.13809999998</v>
      </c>
      <c r="D411" s="264">
        <v>39.095300000000002</v>
      </c>
      <c r="E411" s="264">
        <v>16.081199999999999</v>
      </c>
      <c r="F411" s="264">
        <v>6.5159000000000002</v>
      </c>
      <c r="G411" s="264">
        <v>58.642899999999997</v>
      </c>
      <c r="H411" s="264">
        <v>226.78280000000001</v>
      </c>
      <c r="I411" s="264">
        <v>25.0928</v>
      </c>
      <c r="J411" s="299">
        <v>408.76209999999998</v>
      </c>
      <c r="K411" s="299">
        <v>87.5869</v>
      </c>
    </row>
    <row r="412" spans="1:11" ht="9" customHeight="1">
      <c r="A412" s="262" t="s">
        <v>1330</v>
      </c>
      <c r="B412" s="263" t="s">
        <v>1331</v>
      </c>
      <c r="C412" s="264">
        <v>297384.47989999998</v>
      </c>
      <c r="D412" s="264">
        <v>19.825600000000001</v>
      </c>
      <c r="E412" s="264">
        <v>9.9388000000000005</v>
      </c>
      <c r="F412" s="264">
        <v>0</v>
      </c>
      <c r="G412" s="264">
        <v>22.303799999999999</v>
      </c>
      <c r="H412" s="264">
        <v>0</v>
      </c>
      <c r="I412" s="264">
        <v>0</v>
      </c>
      <c r="J412" s="299">
        <v>53.060499999999998</v>
      </c>
      <c r="K412" s="299">
        <v>30.331600000000002</v>
      </c>
    </row>
    <row r="413" spans="1:11" ht="9" customHeight="1">
      <c r="A413" s="262" t="s">
        <v>1332</v>
      </c>
      <c r="B413" s="263" t="s">
        <v>1333</v>
      </c>
      <c r="C413" s="264">
        <v>556995.68909999996</v>
      </c>
      <c r="D413" s="264">
        <v>37.133000000000003</v>
      </c>
      <c r="E413" s="264">
        <v>18.615300000000001</v>
      </c>
      <c r="F413" s="264">
        <v>0</v>
      </c>
      <c r="G413" s="264">
        <v>41.774700000000003</v>
      </c>
      <c r="H413" s="264">
        <v>0</v>
      </c>
      <c r="I413" s="264">
        <v>0</v>
      </c>
      <c r="J413" s="299">
        <v>102.099</v>
      </c>
      <c r="K413" s="299">
        <v>58.364100000000001</v>
      </c>
    </row>
    <row r="414" spans="1:11" ht="9" customHeight="1">
      <c r="A414" s="262" t="s">
        <v>1334</v>
      </c>
      <c r="B414" s="263" t="s">
        <v>1335</v>
      </c>
      <c r="C414" s="511"/>
      <c r="D414" s="511"/>
      <c r="E414" s="511"/>
      <c r="F414" s="511"/>
      <c r="G414" s="511"/>
      <c r="H414" s="511"/>
      <c r="I414" s="511"/>
      <c r="J414" s="299">
        <v>662.45010000000002</v>
      </c>
      <c r="K414" s="299">
        <v>231.41749999999999</v>
      </c>
    </row>
    <row r="415" spans="1:11" ht="9" customHeight="1">
      <c r="A415" s="262" t="s">
        <v>1330</v>
      </c>
      <c r="B415" s="263" t="s">
        <v>1331</v>
      </c>
      <c r="C415" s="264">
        <v>297384.47989999998</v>
      </c>
      <c r="D415" s="264">
        <v>19.825600000000001</v>
      </c>
      <c r="E415" s="264">
        <v>9.9388000000000005</v>
      </c>
      <c r="F415" s="264">
        <v>0</v>
      </c>
      <c r="G415" s="264">
        <v>22.303799999999999</v>
      </c>
      <c r="H415" s="264">
        <v>0</v>
      </c>
      <c r="I415" s="264">
        <v>0</v>
      </c>
      <c r="J415" s="299">
        <v>53.060499999999998</v>
      </c>
      <c r="K415" s="299">
        <v>30.331600000000002</v>
      </c>
    </row>
    <row r="416" spans="1:11" ht="9" customHeight="1">
      <c r="A416" s="262" t="s">
        <v>1336</v>
      </c>
      <c r="B416" s="263" t="s">
        <v>18199</v>
      </c>
      <c r="C416" s="264">
        <v>998853.3591</v>
      </c>
      <c r="D416" s="264">
        <v>42.808</v>
      </c>
      <c r="E416" s="264">
        <v>17.6084</v>
      </c>
      <c r="F416" s="264">
        <v>7.1346999999999996</v>
      </c>
      <c r="G416" s="264">
        <v>64.212000000000003</v>
      </c>
      <c r="H416" s="264">
        <v>226.78280000000001</v>
      </c>
      <c r="I416" s="264">
        <v>25.0928</v>
      </c>
      <c r="J416" s="299">
        <v>428.91149999999999</v>
      </c>
      <c r="K416" s="299">
        <v>97.916899999999998</v>
      </c>
    </row>
    <row r="417" spans="1:11" ht="9" customHeight="1">
      <c r="A417" s="262" t="s">
        <v>1337</v>
      </c>
      <c r="B417" s="263" t="s">
        <v>1338</v>
      </c>
      <c r="C417" s="264">
        <v>428950.70309999998</v>
      </c>
      <c r="D417" s="264">
        <v>28.596699999999998</v>
      </c>
      <c r="E417" s="264">
        <v>14.335900000000001</v>
      </c>
      <c r="F417" s="264">
        <v>0</v>
      </c>
      <c r="G417" s="264">
        <v>32.171300000000002</v>
      </c>
      <c r="H417" s="264">
        <v>0</v>
      </c>
      <c r="I417" s="264">
        <v>0</v>
      </c>
      <c r="J417" s="299">
        <v>78.379099999999994</v>
      </c>
      <c r="K417" s="299">
        <v>44.804900000000004</v>
      </c>
    </row>
    <row r="418" spans="1:11" ht="9" customHeight="1">
      <c r="A418" s="262" t="s">
        <v>1332</v>
      </c>
      <c r="B418" s="263" t="s">
        <v>1333</v>
      </c>
      <c r="C418" s="264">
        <v>556995.68909999996</v>
      </c>
      <c r="D418" s="264">
        <v>37.133000000000003</v>
      </c>
      <c r="E418" s="264">
        <v>18.615300000000001</v>
      </c>
      <c r="F418" s="264">
        <v>0</v>
      </c>
      <c r="G418" s="264">
        <v>41.774700000000003</v>
      </c>
      <c r="H418" s="264">
        <v>0</v>
      </c>
      <c r="I418" s="264">
        <v>0</v>
      </c>
      <c r="J418" s="299">
        <v>102.099</v>
      </c>
      <c r="K418" s="299">
        <v>58.364100000000001</v>
      </c>
    </row>
    <row r="419" spans="1:11" ht="9" customHeight="1">
      <c r="A419" s="262" t="s">
        <v>1339</v>
      </c>
      <c r="B419" s="263" t="s">
        <v>1340</v>
      </c>
      <c r="C419" s="511"/>
      <c r="D419" s="511"/>
      <c r="E419" s="511"/>
      <c r="F419" s="511"/>
      <c r="G419" s="511"/>
      <c r="H419" s="511"/>
      <c r="I419" s="511"/>
      <c r="J419" s="299">
        <v>1281.7121</v>
      </c>
      <c r="K419" s="299">
        <v>502.94810000000001</v>
      </c>
    </row>
    <row r="420" spans="1:11" ht="9" customHeight="1">
      <c r="A420" s="262" t="s">
        <v>1341</v>
      </c>
      <c r="B420" s="263" t="s">
        <v>18200</v>
      </c>
      <c r="C420" s="264">
        <v>4678727.7390000001</v>
      </c>
      <c r="D420" s="264">
        <v>200.51689999999999</v>
      </c>
      <c r="E420" s="264">
        <v>82.479299999999995</v>
      </c>
      <c r="F420" s="264">
        <v>33.419499999999999</v>
      </c>
      <c r="G420" s="264">
        <v>300.77539999999999</v>
      </c>
      <c r="H420" s="264">
        <v>308.93020000000001</v>
      </c>
      <c r="I420" s="264">
        <v>25.0928</v>
      </c>
      <c r="J420" s="299">
        <v>1000.7336</v>
      </c>
      <c r="K420" s="299">
        <v>342.32889999999998</v>
      </c>
    </row>
    <row r="421" spans="1:11" ht="9" customHeight="1">
      <c r="A421" s="262" t="s">
        <v>1330</v>
      </c>
      <c r="B421" s="263" t="s">
        <v>1331</v>
      </c>
      <c r="C421" s="264">
        <v>297384.47989999998</v>
      </c>
      <c r="D421" s="264">
        <v>19.825600000000001</v>
      </c>
      <c r="E421" s="264">
        <v>9.9388000000000005</v>
      </c>
      <c r="F421" s="264">
        <v>0</v>
      </c>
      <c r="G421" s="264">
        <v>22.303799999999999</v>
      </c>
      <c r="H421" s="264">
        <v>0</v>
      </c>
      <c r="I421" s="264">
        <v>0</v>
      </c>
      <c r="J421" s="299">
        <v>53.060499999999998</v>
      </c>
      <c r="K421" s="299">
        <v>30.331600000000002</v>
      </c>
    </row>
    <row r="422" spans="1:11" ht="9" customHeight="1">
      <c r="A422" s="262" t="s">
        <v>1342</v>
      </c>
      <c r="B422" s="263" t="s">
        <v>1343</v>
      </c>
      <c r="C422" s="264">
        <v>685040.67509999999</v>
      </c>
      <c r="D422" s="264">
        <v>45.669400000000003</v>
      </c>
      <c r="E422" s="264">
        <v>22.894600000000001</v>
      </c>
      <c r="F422" s="264">
        <v>0</v>
      </c>
      <c r="G422" s="264">
        <v>51.378100000000003</v>
      </c>
      <c r="H422" s="264">
        <v>0</v>
      </c>
      <c r="I422" s="264">
        <v>0</v>
      </c>
      <c r="J422" s="299">
        <v>125.819</v>
      </c>
      <c r="K422" s="299">
        <v>71.923500000000004</v>
      </c>
    </row>
    <row r="423" spans="1:11" ht="9" customHeight="1">
      <c r="A423" s="262" t="s">
        <v>1332</v>
      </c>
      <c r="B423" s="263" t="s">
        <v>1333</v>
      </c>
      <c r="C423" s="264">
        <v>556995.68909999996</v>
      </c>
      <c r="D423" s="264">
        <v>37.133000000000003</v>
      </c>
      <c r="E423" s="264">
        <v>18.615300000000001</v>
      </c>
      <c r="F423" s="264">
        <v>0</v>
      </c>
      <c r="G423" s="264">
        <v>41.774700000000003</v>
      </c>
      <c r="H423" s="264">
        <v>0</v>
      </c>
      <c r="I423" s="264">
        <v>0</v>
      </c>
      <c r="J423" s="299">
        <v>102.099</v>
      </c>
      <c r="K423" s="299">
        <v>58.364100000000001</v>
      </c>
    </row>
    <row r="424" spans="1:11" ht="18" customHeight="1">
      <c r="A424" s="262" t="s">
        <v>1344</v>
      </c>
      <c r="B424" s="263" t="s">
        <v>1345</v>
      </c>
      <c r="C424" s="511"/>
      <c r="D424" s="511"/>
      <c r="E424" s="511"/>
      <c r="F424" s="511"/>
      <c r="G424" s="511"/>
      <c r="H424" s="511"/>
      <c r="I424" s="511"/>
      <c r="J424" s="299">
        <v>357.54730000000001</v>
      </c>
      <c r="K424" s="299">
        <v>92.537199999999999</v>
      </c>
    </row>
    <row r="425" spans="1:11" ht="18" customHeight="1">
      <c r="A425" s="262" t="s">
        <v>1346</v>
      </c>
      <c r="B425" s="263" t="s">
        <v>1347</v>
      </c>
      <c r="C425" s="264">
        <v>382209.93920000002</v>
      </c>
      <c r="D425" s="264">
        <v>15.288399999999999</v>
      </c>
      <c r="E425" s="264">
        <v>6.4851000000000001</v>
      </c>
      <c r="F425" s="264">
        <v>0</v>
      </c>
      <c r="G425" s="264">
        <v>15.288399999999999</v>
      </c>
      <c r="H425" s="264">
        <v>0</v>
      </c>
      <c r="I425" s="264">
        <v>0</v>
      </c>
      <c r="J425" s="299">
        <v>39.2408</v>
      </c>
      <c r="K425" s="299">
        <v>23.053599999999999</v>
      </c>
    </row>
    <row r="426" spans="1:11" ht="9" customHeight="1">
      <c r="A426" s="262" t="s">
        <v>1279</v>
      </c>
      <c r="B426" s="263" t="s">
        <v>18192</v>
      </c>
      <c r="C426" s="264">
        <v>644844.94810000004</v>
      </c>
      <c r="D426" s="264">
        <v>27.636199999999999</v>
      </c>
      <c r="E426" s="264">
        <v>11.367699999999999</v>
      </c>
      <c r="F426" s="264">
        <v>4.6059999999999999</v>
      </c>
      <c r="G426" s="264">
        <v>41.454300000000003</v>
      </c>
      <c r="H426" s="264">
        <v>179.13939999999999</v>
      </c>
      <c r="I426" s="264">
        <v>25.0928</v>
      </c>
      <c r="J426" s="299">
        <v>318.30650000000003</v>
      </c>
      <c r="K426" s="299">
        <v>69.483599999999996</v>
      </c>
    </row>
    <row r="427" spans="1:11" ht="9" customHeight="1">
      <c r="A427" s="262" t="s">
        <v>1348</v>
      </c>
      <c r="B427" s="263" t="s">
        <v>1349</v>
      </c>
      <c r="C427" s="511"/>
      <c r="D427" s="511"/>
      <c r="E427" s="511"/>
      <c r="F427" s="511"/>
      <c r="G427" s="511"/>
      <c r="H427" s="511"/>
      <c r="I427" s="511"/>
      <c r="J427" s="299">
        <v>310.47230000000002</v>
      </c>
      <c r="K427" s="299">
        <v>96.858699999999999</v>
      </c>
    </row>
    <row r="428" spans="1:11" ht="18" customHeight="1">
      <c r="A428" s="262" t="s">
        <v>1350</v>
      </c>
      <c r="B428" s="263" t="s">
        <v>18201</v>
      </c>
      <c r="C428" s="264">
        <v>612844.30579999997</v>
      </c>
      <c r="D428" s="264">
        <v>26.264800000000001</v>
      </c>
      <c r="E428" s="264">
        <v>10.803599999999999</v>
      </c>
      <c r="F428" s="264">
        <v>4.3775000000000004</v>
      </c>
      <c r="G428" s="264">
        <v>39.397100000000002</v>
      </c>
      <c r="H428" s="264">
        <v>131.9974</v>
      </c>
      <c r="I428" s="264">
        <v>31.1723</v>
      </c>
      <c r="J428" s="299">
        <v>277.7869</v>
      </c>
      <c r="K428" s="299">
        <v>79.701999999999998</v>
      </c>
    </row>
    <row r="429" spans="1:11" ht="9" customHeight="1">
      <c r="A429" s="262" t="s">
        <v>1351</v>
      </c>
      <c r="B429" s="263" t="s">
        <v>1352</v>
      </c>
      <c r="C429" s="264">
        <v>166207.90179999999</v>
      </c>
      <c r="D429" s="264">
        <v>12.544</v>
      </c>
      <c r="E429" s="264">
        <v>3.0474999999999999</v>
      </c>
      <c r="F429" s="264">
        <v>0</v>
      </c>
      <c r="G429" s="264">
        <v>14.112</v>
      </c>
      <c r="H429" s="264">
        <v>0</v>
      </c>
      <c r="I429" s="264">
        <v>0</v>
      </c>
      <c r="J429" s="299">
        <v>32.685400000000001</v>
      </c>
      <c r="K429" s="299">
        <v>17.156700000000001</v>
      </c>
    </row>
    <row r="430" spans="1:11" ht="9" customHeight="1">
      <c r="A430" s="262" t="s">
        <v>1353</v>
      </c>
      <c r="B430" s="263" t="s">
        <v>1354</v>
      </c>
      <c r="C430" s="511"/>
      <c r="D430" s="511"/>
      <c r="E430" s="511"/>
      <c r="F430" s="511"/>
      <c r="G430" s="511"/>
      <c r="H430" s="511"/>
      <c r="I430" s="511"/>
      <c r="J430" s="299">
        <v>306.25360000000001</v>
      </c>
      <c r="K430" s="299">
        <v>123.39749999999999</v>
      </c>
    </row>
    <row r="431" spans="1:11" ht="18" customHeight="1">
      <c r="A431" s="262" t="s">
        <v>1355</v>
      </c>
      <c r="B431" s="263" t="s">
        <v>18202</v>
      </c>
      <c r="C431" s="264">
        <v>357454.2427</v>
      </c>
      <c r="D431" s="264">
        <v>15.3195</v>
      </c>
      <c r="E431" s="264">
        <v>6.3014000000000001</v>
      </c>
      <c r="F431" s="264">
        <v>2.5531999999999999</v>
      </c>
      <c r="G431" s="264">
        <v>22.979199999999999</v>
      </c>
      <c r="H431" s="264">
        <v>109.57989999999999</v>
      </c>
      <c r="I431" s="264">
        <v>31.1723</v>
      </c>
      <c r="J431" s="299">
        <v>206.07050000000001</v>
      </c>
      <c r="K431" s="299">
        <v>56.237200000000001</v>
      </c>
    </row>
    <row r="432" spans="1:11" ht="9" customHeight="1">
      <c r="A432" s="262" t="s">
        <v>1356</v>
      </c>
      <c r="B432" s="263" t="s">
        <v>1357</v>
      </c>
      <c r="C432" s="264">
        <v>495341.58</v>
      </c>
      <c r="D432" s="264">
        <v>33.022799999999997</v>
      </c>
      <c r="E432" s="264">
        <v>8.9140999999999995</v>
      </c>
      <c r="F432" s="264">
        <v>0</v>
      </c>
      <c r="G432" s="264">
        <v>33.022799999999997</v>
      </c>
      <c r="H432" s="264">
        <v>0</v>
      </c>
      <c r="I432" s="264">
        <v>24.904599999999999</v>
      </c>
      <c r="J432" s="299">
        <v>100.1831</v>
      </c>
      <c r="K432" s="299">
        <v>67.160300000000007</v>
      </c>
    </row>
    <row r="433" spans="1:11" ht="9" customHeight="1">
      <c r="A433" s="262" t="s">
        <v>1358</v>
      </c>
      <c r="B433" s="263" t="s">
        <v>1359</v>
      </c>
      <c r="C433" s="511"/>
      <c r="D433" s="511"/>
      <c r="E433" s="511"/>
      <c r="F433" s="511"/>
      <c r="G433" s="511"/>
      <c r="H433" s="511"/>
      <c r="I433" s="511"/>
      <c r="J433" s="299">
        <v>182.93340000000001</v>
      </c>
      <c r="K433" s="299">
        <v>65.145700000000005</v>
      </c>
    </row>
    <row r="434" spans="1:11" ht="9" customHeight="1">
      <c r="A434" s="262" t="s">
        <v>1360</v>
      </c>
      <c r="B434" s="263" t="s">
        <v>18203</v>
      </c>
      <c r="C434" s="264">
        <v>522822.14390000002</v>
      </c>
      <c r="D434" s="264">
        <v>22.406700000000001</v>
      </c>
      <c r="E434" s="264">
        <v>9.2165999999999997</v>
      </c>
      <c r="F434" s="264">
        <v>3.7343999999999999</v>
      </c>
      <c r="G434" s="264">
        <v>33.61</v>
      </c>
      <c r="H434" s="264">
        <v>68.205399999999997</v>
      </c>
      <c r="I434" s="264">
        <v>23.58</v>
      </c>
      <c r="J434" s="299">
        <v>171.94550000000001</v>
      </c>
      <c r="K434" s="299">
        <v>59.378100000000003</v>
      </c>
    </row>
    <row r="435" spans="1:11" ht="9" customHeight="1">
      <c r="A435" s="262" t="s">
        <v>1361</v>
      </c>
      <c r="B435" s="263" t="s">
        <v>1362</v>
      </c>
      <c r="C435" s="264">
        <v>54162</v>
      </c>
      <c r="D435" s="264">
        <v>4.0876999999999999</v>
      </c>
      <c r="E435" s="264">
        <v>0.99309999999999998</v>
      </c>
      <c r="F435" s="264">
        <v>0</v>
      </c>
      <c r="G435" s="264">
        <v>4.5987</v>
      </c>
      <c r="H435" s="264">
        <v>0</v>
      </c>
      <c r="I435" s="264">
        <v>0</v>
      </c>
      <c r="J435" s="299">
        <v>10.9879</v>
      </c>
      <c r="K435" s="299">
        <v>5.7675999999999998</v>
      </c>
    </row>
    <row r="436" spans="1:11" ht="9" customHeight="1">
      <c r="A436" s="262" t="s">
        <v>1363</v>
      </c>
      <c r="B436" s="263" t="s">
        <v>1364</v>
      </c>
      <c r="C436" s="511"/>
      <c r="D436" s="511"/>
      <c r="E436" s="511"/>
      <c r="F436" s="511"/>
      <c r="G436" s="511"/>
      <c r="H436" s="511"/>
      <c r="I436" s="511"/>
      <c r="J436" s="299">
        <v>178.60290000000001</v>
      </c>
      <c r="K436" s="299">
        <v>63.034100000000002</v>
      </c>
    </row>
    <row r="437" spans="1:11" ht="9" customHeight="1">
      <c r="A437" s="262" t="s">
        <v>1365</v>
      </c>
      <c r="B437" s="263" t="s">
        <v>18204</v>
      </c>
      <c r="C437" s="264">
        <v>532415.47730000003</v>
      </c>
      <c r="D437" s="264">
        <v>22.817799999999998</v>
      </c>
      <c r="E437" s="264">
        <v>9.3856999999999999</v>
      </c>
      <c r="F437" s="264">
        <v>3.8029999999999999</v>
      </c>
      <c r="G437" s="264">
        <v>34.226700000000001</v>
      </c>
      <c r="H437" s="264">
        <v>68.205399999999997</v>
      </c>
      <c r="I437" s="264">
        <v>23.58</v>
      </c>
      <c r="J437" s="299">
        <v>173.23759999999999</v>
      </c>
      <c r="K437" s="299">
        <v>60.040500000000002</v>
      </c>
    </row>
    <row r="438" spans="1:11" ht="9" customHeight="1">
      <c r="A438" s="262" t="s">
        <v>1366</v>
      </c>
      <c r="B438" s="263" t="s">
        <v>1367</v>
      </c>
      <c r="C438" s="264">
        <v>32681.327000000001</v>
      </c>
      <c r="D438" s="264">
        <v>2.2538999999999998</v>
      </c>
      <c r="E438" s="264">
        <v>0.59099999999999997</v>
      </c>
      <c r="F438" s="264">
        <v>0</v>
      </c>
      <c r="G438" s="264">
        <v>2.2538999999999998</v>
      </c>
      <c r="H438" s="264">
        <v>0</v>
      </c>
      <c r="I438" s="264">
        <v>0</v>
      </c>
      <c r="J438" s="299">
        <v>5.3653000000000004</v>
      </c>
      <c r="K438" s="299">
        <v>2.9935999999999998</v>
      </c>
    </row>
    <row r="439" spans="1:11" ht="9" customHeight="1">
      <c r="A439" s="262" t="s">
        <v>1368</v>
      </c>
      <c r="B439" s="263" t="s">
        <v>1369</v>
      </c>
      <c r="C439" s="511"/>
      <c r="D439" s="511"/>
      <c r="E439" s="511"/>
      <c r="F439" s="511"/>
      <c r="G439" s="511"/>
      <c r="H439" s="511"/>
      <c r="I439" s="511"/>
      <c r="J439" s="299">
        <v>265.2484</v>
      </c>
      <c r="K439" s="299">
        <v>67.717299999999994</v>
      </c>
    </row>
    <row r="440" spans="1:11" ht="18" customHeight="1">
      <c r="A440" s="262" t="s">
        <v>1286</v>
      </c>
      <c r="B440" s="263" t="s">
        <v>18193</v>
      </c>
      <c r="C440" s="264">
        <v>494297.02370000002</v>
      </c>
      <c r="D440" s="264">
        <v>21.184200000000001</v>
      </c>
      <c r="E440" s="264">
        <v>8.7138000000000009</v>
      </c>
      <c r="F440" s="264">
        <v>3.5306999999999999</v>
      </c>
      <c r="G440" s="264">
        <v>31.776199999999999</v>
      </c>
      <c r="H440" s="264">
        <v>129.59020000000001</v>
      </c>
      <c r="I440" s="264">
        <v>23.58</v>
      </c>
      <c r="J440" s="299">
        <v>239.23079999999999</v>
      </c>
      <c r="K440" s="299">
        <v>57.448900000000002</v>
      </c>
    </row>
    <row r="441" spans="1:11" ht="9" customHeight="1">
      <c r="A441" s="262" t="s">
        <v>1370</v>
      </c>
      <c r="B441" s="263" t="s">
        <v>1371</v>
      </c>
      <c r="C441" s="264">
        <v>190570</v>
      </c>
      <c r="D441" s="264">
        <v>7.6227999999999998</v>
      </c>
      <c r="E441" s="264">
        <v>2.6456</v>
      </c>
      <c r="F441" s="264">
        <v>0</v>
      </c>
      <c r="G441" s="264">
        <v>7.6227999999999998</v>
      </c>
      <c r="H441" s="264">
        <v>7.0210999999999997</v>
      </c>
      <c r="I441" s="264">
        <v>0</v>
      </c>
      <c r="J441" s="299">
        <v>26.017600000000002</v>
      </c>
      <c r="K441" s="299">
        <v>10.2684</v>
      </c>
    </row>
    <row r="442" spans="1:11" ht="9" customHeight="1">
      <c r="A442" s="262" t="s">
        <v>1372</v>
      </c>
      <c r="B442" s="263" t="s">
        <v>1373</v>
      </c>
      <c r="C442" s="511"/>
      <c r="D442" s="511"/>
      <c r="E442" s="511"/>
      <c r="F442" s="511"/>
      <c r="G442" s="511"/>
      <c r="H442" s="511"/>
      <c r="I442" s="511"/>
      <c r="J442" s="299">
        <v>274.9667</v>
      </c>
      <c r="K442" s="299">
        <v>74.8018</v>
      </c>
    </row>
    <row r="443" spans="1:11" ht="9" customHeight="1">
      <c r="A443" s="262" t="s">
        <v>1374</v>
      </c>
      <c r="B443" s="263" t="s">
        <v>18205</v>
      </c>
      <c r="C443" s="264">
        <v>635601.72290000005</v>
      </c>
      <c r="D443" s="264">
        <v>27.240100000000002</v>
      </c>
      <c r="E443" s="264">
        <v>11.204800000000001</v>
      </c>
      <c r="F443" s="264">
        <v>4.54</v>
      </c>
      <c r="G443" s="264">
        <v>40.860100000000003</v>
      </c>
      <c r="H443" s="264">
        <v>131.9974</v>
      </c>
      <c r="I443" s="264">
        <v>23.58</v>
      </c>
      <c r="J443" s="299">
        <v>260.68490000000003</v>
      </c>
      <c r="K443" s="299">
        <v>67.019400000000005</v>
      </c>
    </row>
    <row r="444" spans="1:11" ht="9" customHeight="1">
      <c r="A444" s="262" t="s">
        <v>1375</v>
      </c>
      <c r="B444" s="263" t="s">
        <v>1376</v>
      </c>
      <c r="C444" s="264">
        <v>115545.60000000001</v>
      </c>
      <c r="D444" s="264">
        <v>5.7773000000000003</v>
      </c>
      <c r="E444" s="264">
        <v>2.0051000000000001</v>
      </c>
      <c r="F444" s="264">
        <v>0</v>
      </c>
      <c r="G444" s="264">
        <v>6.4993999999999996</v>
      </c>
      <c r="H444" s="264">
        <v>0</v>
      </c>
      <c r="I444" s="264">
        <v>0</v>
      </c>
      <c r="J444" s="299">
        <v>14.2818</v>
      </c>
      <c r="K444" s="299">
        <v>7.7824</v>
      </c>
    </row>
    <row r="445" spans="1:11" ht="9" customHeight="1">
      <c r="A445" s="262" t="s">
        <v>1377</v>
      </c>
      <c r="B445" s="263" t="s">
        <v>1378</v>
      </c>
      <c r="C445" s="511"/>
      <c r="D445" s="511"/>
      <c r="E445" s="511"/>
      <c r="F445" s="511"/>
      <c r="G445" s="511"/>
      <c r="H445" s="511"/>
      <c r="I445" s="511"/>
      <c r="J445" s="299">
        <v>331.99169999999998</v>
      </c>
      <c r="K445" s="299">
        <v>76.361599999999996</v>
      </c>
    </row>
    <row r="446" spans="1:11" ht="18" customHeight="1">
      <c r="A446" s="262" t="s">
        <v>1379</v>
      </c>
      <c r="B446" s="263" t="s">
        <v>18206</v>
      </c>
      <c r="C446" s="264">
        <v>635601.72290000005</v>
      </c>
      <c r="D446" s="264">
        <v>27.240100000000002</v>
      </c>
      <c r="E446" s="264">
        <v>11.204800000000001</v>
      </c>
      <c r="F446" s="264">
        <v>4.54</v>
      </c>
      <c r="G446" s="264">
        <v>40.860100000000003</v>
      </c>
      <c r="H446" s="264">
        <v>179.13939999999999</v>
      </c>
      <c r="I446" s="264">
        <v>23.58</v>
      </c>
      <c r="J446" s="299">
        <v>315.24810000000002</v>
      </c>
      <c r="K446" s="299">
        <v>67.019400000000005</v>
      </c>
    </row>
    <row r="447" spans="1:11" ht="9" customHeight="1">
      <c r="A447" s="262" t="s">
        <v>1380</v>
      </c>
      <c r="B447" s="263" t="s">
        <v>1381</v>
      </c>
      <c r="C447" s="264">
        <v>96513.404500000004</v>
      </c>
      <c r="D447" s="264">
        <v>6.6561000000000003</v>
      </c>
      <c r="E447" s="264">
        <v>1.7454000000000001</v>
      </c>
      <c r="F447" s="264">
        <v>0</v>
      </c>
      <c r="G447" s="264">
        <v>6.6561000000000003</v>
      </c>
      <c r="H447" s="264">
        <v>0</v>
      </c>
      <c r="I447" s="264">
        <v>0</v>
      </c>
      <c r="J447" s="299">
        <v>16.743600000000001</v>
      </c>
      <c r="K447" s="299">
        <v>9.3422000000000001</v>
      </c>
    </row>
    <row r="448" spans="1:11" ht="9" customHeight="1">
      <c r="A448" s="262" t="s">
        <v>1382</v>
      </c>
      <c r="B448" s="263" t="s">
        <v>1383</v>
      </c>
      <c r="C448" s="511"/>
      <c r="D448" s="511"/>
      <c r="E448" s="511"/>
      <c r="F448" s="511"/>
      <c r="G448" s="511"/>
      <c r="H448" s="511"/>
      <c r="I448" s="511"/>
      <c r="J448" s="299">
        <v>285.74380000000002</v>
      </c>
      <c r="K448" s="299">
        <v>80.935699999999997</v>
      </c>
    </row>
    <row r="449" spans="1:11" ht="9" customHeight="1">
      <c r="A449" s="262" t="s">
        <v>1384</v>
      </c>
      <c r="B449" s="263" t="s">
        <v>18207</v>
      </c>
      <c r="C449" s="264">
        <v>612844.30579999997</v>
      </c>
      <c r="D449" s="264">
        <v>26.264800000000001</v>
      </c>
      <c r="E449" s="264">
        <v>10.803599999999999</v>
      </c>
      <c r="F449" s="264">
        <v>4.3775000000000004</v>
      </c>
      <c r="G449" s="264">
        <v>39.397100000000002</v>
      </c>
      <c r="H449" s="264">
        <v>131.9974</v>
      </c>
      <c r="I449" s="264">
        <v>25.0928</v>
      </c>
      <c r="J449" s="299">
        <v>271.59249999999997</v>
      </c>
      <c r="K449" s="299">
        <v>73.507599999999996</v>
      </c>
    </row>
    <row r="450" spans="1:11" ht="9" customHeight="1">
      <c r="A450" s="262" t="s">
        <v>1385</v>
      </c>
      <c r="B450" s="263" t="s">
        <v>1386</v>
      </c>
      <c r="C450" s="264">
        <v>71012.399999999994</v>
      </c>
      <c r="D450" s="264">
        <v>5.3593999999999999</v>
      </c>
      <c r="E450" s="264">
        <v>1.302</v>
      </c>
      <c r="F450" s="264">
        <v>0</v>
      </c>
      <c r="G450" s="264">
        <v>6.0293999999999999</v>
      </c>
      <c r="H450" s="264">
        <v>0</v>
      </c>
      <c r="I450" s="264">
        <v>0</v>
      </c>
      <c r="J450" s="299">
        <v>14.151300000000001</v>
      </c>
      <c r="K450" s="299">
        <v>7.4280999999999997</v>
      </c>
    </row>
    <row r="451" spans="1:11" ht="9" customHeight="1">
      <c r="A451" s="262" t="s">
        <v>1387</v>
      </c>
      <c r="B451" s="263" t="s">
        <v>1388</v>
      </c>
      <c r="C451" s="511"/>
      <c r="D451" s="511"/>
      <c r="E451" s="511"/>
      <c r="F451" s="511"/>
      <c r="G451" s="511"/>
      <c r="H451" s="511"/>
      <c r="I451" s="511"/>
      <c r="J451" s="299">
        <v>282.29489999999998</v>
      </c>
      <c r="K451" s="299">
        <v>78.257300000000001</v>
      </c>
    </row>
    <row r="452" spans="1:11" ht="9" customHeight="1">
      <c r="A452" s="262" t="s">
        <v>1321</v>
      </c>
      <c r="B452" s="263" t="s">
        <v>18198</v>
      </c>
      <c r="C452" s="264">
        <v>609917.92449999996</v>
      </c>
      <c r="D452" s="264">
        <v>26.139299999999999</v>
      </c>
      <c r="E452" s="264">
        <v>10.752000000000001</v>
      </c>
      <c r="F452" s="264">
        <v>4.3566000000000003</v>
      </c>
      <c r="G452" s="264">
        <v>39.209000000000003</v>
      </c>
      <c r="H452" s="264">
        <v>131.9974</v>
      </c>
      <c r="I452" s="264">
        <v>23.58</v>
      </c>
      <c r="J452" s="299">
        <v>269.29180000000002</v>
      </c>
      <c r="K452" s="299">
        <v>71.431899999999999</v>
      </c>
    </row>
    <row r="453" spans="1:11" ht="9" customHeight="1">
      <c r="A453" s="262" t="s">
        <v>1389</v>
      </c>
      <c r="B453" s="263" t="s">
        <v>1390</v>
      </c>
      <c r="C453" s="264">
        <v>64693.5</v>
      </c>
      <c r="D453" s="264">
        <v>4.8825000000000003</v>
      </c>
      <c r="E453" s="264">
        <v>1.1861999999999999</v>
      </c>
      <c r="F453" s="264">
        <v>0</v>
      </c>
      <c r="G453" s="264">
        <v>5.4927999999999999</v>
      </c>
      <c r="H453" s="264">
        <v>0</v>
      </c>
      <c r="I453" s="264">
        <v>0</v>
      </c>
      <c r="J453" s="299">
        <v>13.0031</v>
      </c>
      <c r="K453" s="299">
        <v>6.8254000000000001</v>
      </c>
    </row>
    <row r="454" spans="1:11" ht="9" customHeight="1">
      <c r="A454" s="262" t="s">
        <v>1391</v>
      </c>
      <c r="B454" s="263" t="s">
        <v>1392</v>
      </c>
      <c r="C454" s="511"/>
      <c r="D454" s="511"/>
      <c r="E454" s="511"/>
      <c r="F454" s="511"/>
      <c r="G454" s="511"/>
      <c r="H454" s="511"/>
      <c r="I454" s="511"/>
      <c r="J454" s="299">
        <v>267.96350000000001</v>
      </c>
      <c r="K454" s="299">
        <v>71.025400000000005</v>
      </c>
    </row>
    <row r="455" spans="1:11" ht="9" customHeight="1">
      <c r="A455" s="262" t="s">
        <v>1393</v>
      </c>
      <c r="B455" s="263" t="s">
        <v>18208</v>
      </c>
      <c r="C455" s="264">
        <v>644844.94810000004</v>
      </c>
      <c r="D455" s="264">
        <v>27.636199999999999</v>
      </c>
      <c r="E455" s="264">
        <v>11.367699999999999</v>
      </c>
      <c r="F455" s="264">
        <v>4.6059999999999999</v>
      </c>
      <c r="G455" s="264">
        <v>41.454300000000003</v>
      </c>
      <c r="H455" s="264">
        <v>131.9974</v>
      </c>
      <c r="I455" s="264">
        <v>23.58</v>
      </c>
      <c r="J455" s="299">
        <v>261.90429999999998</v>
      </c>
      <c r="K455" s="299">
        <v>67.644599999999997</v>
      </c>
    </row>
    <row r="456" spans="1:11" ht="9" customHeight="1">
      <c r="A456" s="262" t="s">
        <v>1394</v>
      </c>
      <c r="B456" s="263" t="s">
        <v>1395</v>
      </c>
      <c r="C456" s="264">
        <v>36609.5</v>
      </c>
      <c r="D456" s="264">
        <v>2.5247999999999999</v>
      </c>
      <c r="E456" s="264">
        <v>0.66210000000000002</v>
      </c>
      <c r="F456" s="264">
        <v>0</v>
      </c>
      <c r="G456" s="264">
        <v>2.5247999999999999</v>
      </c>
      <c r="H456" s="264">
        <v>0</v>
      </c>
      <c r="I456" s="264">
        <v>0</v>
      </c>
      <c r="J456" s="299">
        <v>6.0591999999999997</v>
      </c>
      <c r="K456" s="299">
        <v>3.3807999999999998</v>
      </c>
    </row>
    <row r="457" spans="1:11" ht="9" customHeight="1">
      <c r="A457" s="262" t="s">
        <v>1396</v>
      </c>
      <c r="B457" s="263" t="s">
        <v>1397</v>
      </c>
      <c r="C457" s="511"/>
      <c r="D457" s="511"/>
      <c r="E457" s="511"/>
      <c r="F457" s="511"/>
      <c r="G457" s="511"/>
      <c r="H457" s="511"/>
      <c r="I457" s="511"/>
      <c r="J457" s="299">
        <v>301.16860000000003</v>
      </c>
      <c r="K457" s="299">
        <v>89.032200000000003</v>
      </c>
    </row>
    <row r="458" spans="1:11" ht="9" customHeight="1">
      <c r="A458" s="262" t="s">
        <v>1384</v>
      </c>
      <c r="B458" s="263" t="s">
        <v>18207</v>
      </c>
      <c r="C458" s="264">
        <v>612844.30579999997</v>
      </c>
      <c r="D458" s="264">
        <v>26.264800000000001</v>
      </c>
      <c r="E458" s="264">
        <v>10.803599999999999</v>
      </c>
      <c r="F458" s="264">
        <v>4.3775000000000004</v>
      </c>
      <c r="G458" s="264">
        <v>39.397100000000002</v>
      </c>
      <c r="H458" s="264">
        <v>131.9974</v>
      </c>
      <c r="I458" s="264">
        <v>25.0928</v>
      </c>
      <c r="J458" s="299">
        <v>271.59249999999997</v>
      </c>
      <c r="K458" s="299">
        <v>73.507599999999996</v>
      </c>
    </row>
    <row r="459" spans="1:11" ht="9" customHeight="1">
      <c r="A459" s="262" t="s">
        <v>1398</v>
      </c>
      <c r="B459" s="263" t="s">
        <v>1399</v>
      </c>
      <c r="C459" s="264">
        <v>165495</v>
      </c>
      <c r="D459" s="264">
        <v>12.4902</v>
      </c>
      <c r="E459" s="264">
        <v>3.0344000000000002</v>
      </c>
      <c r="F459" s="264">
        <v>0</v>
      </c>
      <c r="G459" s="264">
        <v>14.051500000000001</v>
      </c>
      <c r="H459" s="264">
        <v>0</v>
      </c>
      <c r="I459" s="264">
        <v>0</v>
      </c>
      <c r="J459" s="299">
        <v>29.5761</v>
      </c>
      <c r="K459" s="299">
        <v>15.5246</v>
      </c>
    </row>
    <row r="460" spans="1:11" ht="9" customHeight="1">
      <c r="A460" s="262" t="s">
        <v>1400</v>
      </c>
      <c r="B460" s="263" t="s">
        <v>1401</v>
      </c>
      <c r="C460" s="511"/>
      <c r="D460" s="511"/>
      <c r="E460" s="511"/>
      <c r="F460" s="511"/>
      <c r="G460" s="511"/>
      <c r="H460" s="511"/>
      <c r="I460" s="511"/>
      <c r="J460" s="299">
        <v>306.74360000000001</v>
      </c>
      <c r="K460" s="299">
        <v>81.621700000000004</v>
      </c>
    </row>
    <row r="461" spans="1:11" ht="9" customHeight="1">
      <c r="A461" s="262" t="s">
        <v>1402</v>
      </c>
      <c r="B461" s="263" t="s">
        <v>18209</v>
      </c>
      <c r="C461" s="264">
        <v>753177.72149999999</v>
      </c>
      <c r="D461" s="264">
        <v>32.279000000000003</v>
      </c>
      <c r="E461" s="264">
        <v>13.2774</v>
      </c>
      <c r="F461" s="264">
        <v>5.3798000000000004</v>
      </c>
      <c r="G461" s="264">
        <v>48.418599999999998</v>
      </c>
      <c r="H461" s="264">
        <v>147.44390000000001</v>
      </c>
      <c r="I461" s="264">
        <v>23.58</v>
      </c>
      <c r="J461" s="299">
        <v>294.07960000000003</v>
      </c>
      <c r="K461" s="299">
        <v>74.974299999999999</v>
      </c>
    </row>
    <row r="462" spans="1:11" ht="9" customHeight="1">
      <c r="A462" s="262" t="s">
        <v>1403</v>
      </c>
      <c r="B462" s="263" t="s">
        <v>1404</v>
      </c>
      <c r="C462" s="264">
        <v>64397.013599999998</v>
      </c>
      <c r="D462" s="264">
        <v>4.8601999999999999</v>
      </c>
      <c r="E462" s="264">
        <v>1.1807000000000001</v>
      </c>
      <c r="F462" s="264">
        <v>0</v>
      </c>
      <c r="G462" s="264">
        <v>5.4676999999999998</v>
      </c>
      <c r="H462" s="264">
        <v>0</v>
      </c>
      <c r="I462" s="264">
        <v>0</v>
      </c>
      <c r="J462" s="299">
        <v>12.664</v>
      </c>
      <c r="K462" s="299">
        <v>6.6474000000000002</v>
      </c>
    </row>
    <row r="463" spans="1:11" ht="9" customHeight="1">
      <c r="A463" s="262" t="s">
        <v>1405</v>
      </c>
      <c r="B463" s="263" t="s">
        <v>1406</v>
      </c>
      <c r="C463" s="511"/>
      <c r="D463" s="511"/>
      <c r="E463" s="511"/>
      <c r="F463" s="511"/>
      <c r="G463" s="511"/>
      <c r="H463" s="511"/>
      <c r="I463" s="511"/>
      <c r="J463" s="299">
        <v>253.9402</v>
      </c>
      <c r="K463" s="299">
        <v>65.656099999999995</v>
      </c>
    </row>
    <row r="464" spans="1:11" ht="18" customHeight="1">
      <c r="A464" s="262" t="s">
        <v>1286</v>
      </c>
      <c r="B464" s="263" t="s">
        <v>18193</v>
      </c>
      <c r="C464" s="264">
        <v>494297.02370000002</v>
      </c>
      <c r="D464" s="264">
        <v>21.184200000000001</v>
      </c>
      <c r="E464" s="264">
        <v>8.7138000000000009</v>
      </c>
      <c r="F464" s="264">
        <v>3.5306999999999999</v>
      </c>
      <c r="G464" s="264">
        <v>31.776199999999999</v>
      </c>
      <c r="H464" s="264">
        <v>129.59020000000001</v>
      </c>
      <c r="I464" s="264">
        <v>23.58</v>
      </c>
      <c r="J464" s="299">
        <v>239.23079999999999</v>
      </c>
      <c r="K464" s="299">
        <v>57.448900000000002</v>
      </c>
    </row>
    <row r="465" spans="1:11" ht="9" customHeight="1">
      <c r="A465" s="262" t="s">
        <v>1407</v>
      </c>
      <c r="B465" s="263" t="s">
        <v>1408</v>
      </c>
      <c r="C465" s="264">
        <v>90540.81</v>
      </c>
      <c r="D465" s="264">
        <v>6.2442000000000002</v>
      </c>
      <c r="E465" s="264">
        <v>1.6374</v>
      </c>
      <c r="F465" s="264">
        <v>0</v>
      </c>
      <c r="G465" s="264">
        <v>6.2442000000000002</v>
      </c>
      <c r="H465" s="264">
        <v>0</v>
      </c>
      <c r="I465" s="264">
        <v>0</v>
      </c>
      <c r="J465" s="299">
        <v>14.7094</v>
      </c>
      <c r="K465" s="299">
        <v>8.2072000000000003</v>
      </c>
    </row>
    <row r="466" spans="1:11" ht="9" customHeight="1">
      <c r="A466" s="262" t="s">
        <v>1409</v>
      </c>
      <c r="B466" s="263" t="s">
        <v>1410</v>
      </c>
      <c r="C466" s="511"/>
      <c r="D466" s="511"/>
      <c r="E466" s="511"/>
      <c r="F466" s="511"/>
      <c r="G466" s="511"/>
      <c r="H466" s="511"/>
      <c r="I466" s="511"/>
      <c r="J466" s="299">
        <v>369.72699999999998</v>
      </c>
      <c r="K466" s="299">
        <v>142.5872</v>
      </c>
    </row>
    <row r="467" spans="1:11" ht="9" customHeight="1">
      <c r="A467" s="262" t="s">
        <v>1411</v>
      </c>
      <c r="B467" s="263" t="s">
        <v>18210</v>
      </c>
      <c r="C467" s="264">
        <v>359105.86969999998</v>
      </c>
      <c r="D467" s="264">
        <v>15.3903</v>
      </c>
      <c r="E467" s="264">
        <v>6.3304999999999998</v>
      </c>
      <c r="F467" s="264">
        <v>2.5649999999999999</v>
      </c>
      <c r="G467" s="264">
        <v>23.0854</v>
      </c>
      <c r="H467" s="264">
        <v>109.57989999999999</v>
      </c>
      <c r="I467" s="264">
        <v>25.0928</v>
      </c>
      <c r="J467" s="299">
        <v>200.09389999999999</v>
      </c>
      <c r="K467" s="299">
        <v>50.154499999999999</v>
      </c>
    </row>
    <row r="468" spans="1:11" ht="9" customHeight="1">
      <c r="A468" s="262" t="s">
        <v>1412</v>
      </c>
      <c r="B468" s="263" t="s">
        <v>1413</v>
      </c>
      <c r="C468" s="264">
        <v>697085</v>
      </c>
      <c r="D468" s="264">
        <v>52.668599999999998</v>
      </c>
      <c r="E468" s="264">
        <v>19.115600000000001</v>
      </c>
      <c r="F468" s="264">
        <v>0</v>
      </c>
      <c r="G468" s="264">
        <v>49.570500000000003</v>
      </c>
      <c r="H468" s="264">
        <v>23.8719</v>
      </c>
      <c r="I468" s="264">
        <v>20.3187</v>
      </c>
      <c r="J468" s="299">
        <v>169.63310000000001</v>
      </c>
      <c r="K468" s="299">
        <v>92.432699999999997</v>
      </c>
    </row>
    <row r="469" spans="1:11" ht="9" customHeight="1">
      <c r="A469" s="262" t="s">
        <v>1414</v>
      </c>
      <c r="B469" s="263" t="s">
        <v>1415</v>
      </c>
      <c r="C469" s="511"/>
      <c r="D469" s="511"/>
      <c r="E469" s="511"/>
      <c r="F469" s="511"/>
      <c r="G469" s="511"/>
      <c r="H469" s="511"/>
      <c r="I469" s="511"/>
      <c r="J469" s="299">
        <v>511.72250000000003</v>
      </c>
      <c r="K469" s="299">
        <v>206.5009</v>
      </c>
    </row>
    <row r="470" spans="1:11" ht="9" customHeight="1">
      <c r="A470" s="262" t="s">
        <v>1416</v>
      </c>
      <c r="B470" s="263" t="s">
        <v>18211</v>
      </c>
      <c r="C470" s="264">
        <v>494297.02370000002</v>
      </c>
      <c r="D470" s="264">
        <v>21.184200000000001</v>
      </c>
      <c r="E470" s="264">
        <v>8.7138000000000009</v>
      </c>
      <c r="F470" s="264">
        <v>3.5306999999999999</v>
      </c>
      <c r="G470" s="264">
        <v>31.776199999999999</v>
      </c>
      <c r="H470" s="264">
        <v>129.59020000000001</v>
      </c>
      <c r="I470" s="264">
        <v>25.0928</v>
      </c>
      <c r="J470" s="299">
        <v>241.06979999999999</v>
      </c>
      <c r="K470" s="299">
        <v>59.2879</v>
      </c>
    </row>
    <row r="471" spans="1:11" ht="9" customHeight="1">
      <c r="A471" s="262" t="s">
        <v>1417</v>
      </c>
      <c r="B471" s="263" t="s">
        <v>1418</v>
      </c>
      <c r="C471" s="264">
        <v>93279</v>
      </c>
      <c r="D471" s="264">
        <v>6.2186000000000003</v>
      </c>
      <c r="E471" s="264">
        <v>1.6786000000000001</v>
      </c>
      <c r="F471" s="264">
        <v>0</v>
      </c>
      <c r="G471" s="264">
        <v>6.2186000000000003</v>
      </c>
      <c r="H471" s="264">
        <v>25.662299999999998</v>
      </c>
      <c r="I471" s="264">
        <v>0</v>
      </c>
      <c r="J471" s="299">
        <v>44.909300000000002</v>
      </c>
      <c r="K471" s="299">
        <v>8.5077999999999996</v>
      </c>
    </row>
    <row r="472" spans="1:11" ht="9" customHeight="1">
      <c r="A472" s="262" t="s">
        <v>1419</v>
      </c>
      <c r="B472" s="263" t="s">
        <v>1420</v>
      </c>
      <c r="C472" s="264">
        <v>1146429</v>
      </c>
      <c r="D472" s="264">
        <v>86.619100000000003</v>
      </c>
      <c r="E472" s="264">
        <v>31.4376</v>
      </c>
      <c r="F472" s="264">
        <v>0</v>
      </c>
      <c r="G472" s="264">
        <v>81.523799999999994</v>
      </c>
      <c r="H472" s="264">
        <v>4.7643000000000004</v>
      </c>
      <c r="I472" s="264">
        <v>20.3187</v>
      </c>
      <c r="J472" s="299">
        <v>225.74340000000001</v>
      </c>
      <c r="K472" s="299">
        <v>138.70519999999999</v>
      </c>
    </row>
    <row r="473" spans="1:11" ht="9" customHeight="1">
      <c r="A473" s="262" t="s">
        <v>1421</v>
      </c>
      <c r="B473" s="263" t="s">
        <v>1422</v>
      </c>
      <c r="C473" s="511"/>
      <c r="D473" s="511"/>
      <c r="E473" s="511"/>
      <c r="F473" s="511"/>
      <c r="G473" s="511"/>
      <c r="H473" s="511"/>
      <c r="I473" s="511"/>
      <c r="J473" s="299">
        <v>177.05529999999999</v>
      </c>
      <c r="K473" s="299">
        <v>62.106299999999997</v>
      </c>
    </row>
    <row r="474" spans="1:11" ht="9" customHeight="1">
      <c r="A474" s="262" t="s">
        <v>1423</v>
      </c>
      <c r="B474" s="263" t="s">
        <v>18212</v>
      </c>
      <c r="C474" s="264">
        <v>494297.02370000002</v>
      </c>
      <c r="D474" s="264">
        <v>21.184200000000001</v>
      </c>
      <c r="E474" s="264">
        <v>8.7138000000000009</v>
      </c>
      <c r="F474" s="264">
        <v>3.5306999999999999</v>
      </c>
      <c r="G474" s="264">
        <v>31.776199999999999</v>
      </c>
      <c r="H474" s="264">
        <v>68.205399999999997</v>
      </c>
      <c r="I474" s="264">
        <v>23.58</v>
      </c>
      <c r="J474" s="299">
        <v>168.1825</v>
      </c>
      <c r="K474" s="299">
        <v>57.448900000000002</v>
      </c>
    </row>
    <row r="475" spans="1:11" ht="9" customHeight="1">
      <c r="A475" s="262" t="s">
        <v>1424</v>
      </c>
      <c r="B475" s="263" t="s">
        <v>1425</v>
      </c>
      <c r="C475" s="264">
        <v>43129</v>
      </c>
      <c r="D475" s="264">
        <v>3.2549999999999999</v>
      </c>
      <c r="E475" s="264">
        <v>0.79079999999999995</v>
      </c>
      <c r="F475" s="264">
        <v>0</v>
      </c>
      <c r="G475" s="264">
        <v>3.6619000000000002</v>
      </c>
      <c r="H475" s="264">
        <v>0</v>
      </c>
      <c r="I475" s="264">
        <v>0</v>
      </c>
      <c r="J475" s="299">
        <v>8.8727999999999998</v>
      </c>
      <c r="K475" s="299">
        <v>4.6574</v>
      </c>
    </row>
    <row r="476" spans="1:11" ht="9" customHeight="1">
      <c r="A476" s="262" t="s">
        <v>1426</v>
      </c>
      <c r="B476" s="263" t="s">
        <v>1427</v>
      </c>
      <c r="C476" s="511"/>
      <c r="D476" s="511"/>
      <c r="E476" s="511"/>
      <c r="F476" s="511"/>
      <c r="G476" s="511"/>
      <c r="H476" s="511"/>
      <c r="I476" s="511"/>
      <c r="J476" s="299">
        <v>383.54129999999998</v>
      </c>
      <c r="K476" s="299">
        <v>113.0163</v>
      </c>
    </row>
    <row r="477" spans="1:11" ht="9" customHeight="1">
      <c r="A477" s="262" t="s">
        <v>1428</v>
      </c>
      <c r="B477" s="263" t="s">
        <v>18213</v>
      </c>
      <c r="C477" s="264">
        <v>746624.36040000001</v>
      </c>
      <c r="D477" s="264">
        <v>31.998200000000001</v>
      </c>
      <c r="E477" s="264">
        <v>13.161899999999999</v>
      </c>
      <c r="F477" s="264">
        <v>5.3330000000000002</v>
      </c>
      <c r="G477" s="264">
        <v>47.997300000000003</v>
      </c>
      <c r="H477" s="264">
        <v>168.50739999999999</v>
      </c>
      <c r="I477" s="264">
        <v>25.0928</v>
      </c>
      <c r="J477" s="299">
        <v>319.4427</v>
      </c>
      <c r="K477" s="299">
        <v>76.374799999999993</v>
      </c>
    </row>
    <row r="478" spans="1:11" ht="9" customHeight="1">
      <c r="A478" s="262" t="s">
        <v>1429</v>
      </c>
      <c r="B478" s="263" t="s">
        <v>1430</v>
      </c>
      <c r="C478" s="264">
        <v>317587.66119999997</v>
      </c>
      <c r="D478" s="264">
        <v>21.172499999999999</v>
      </c>
      <c r="E478" s="264">
        <v>10.614000000000001</v>
      </c>
      <c r="F478" s="264">
        <v>0</v>
      </c>
      <c r="G478" s="264">
        <v>23.819099999999999</v>
      </c>
      <c r="H478" s="264">
        <v>0</v>
      </c>
      <c r="I478" s="264">
        <v>0</v>
      </c>
      <c r="J478" s="299">
        <v>64.098600000000005</v>
      </c>
      <c r="K478" s="299">
        <v>36.641500000000001</v>
      </c>
    </row>
    <row r="479" spans="1:11" ht="9" customHeight="1">
      <c r="A479" s="262" t="s">
        <v>1431</v>
      </c>
      <c r="B479" s="263" t="s">
        <v>1432</v>
      </c>
      <c r="C479" s="511"/>
      <c r="D479" s="511"/>
      <c r="E479" s="511"/>
      <c r="F479" s="511"/>
      <c r="G479" s="511"/>
      <c r="H479" s="511"/>
      <c r="I479" s="511"/>
      <c r="J479" s="299">
        <v>415.27199999999999</v>
      </c>
      <c r="K479" s="299">
        <v>118.438</v>
      </c>
    </row>
    <row r="480" spans="1:11" ht="9" customHeight="1">
      <c r="A480" s="262" t="s">
        <v>1433</v>
      </c>
      <c r="B480" s="263" t="s">
        <v>18214</v>
      </c>
      <c r="C480" s="264">
        <v>785230.97640000004</v>
      </c>
      <c r="D480" s="264">
        <v>33.652799999999999</v>
      </c>
      <c r="E480" s="264">
        <v>13.842499999999999</v>
      </c>
      <c r="F480" s="264">
        <v>5.6087999999999996</v>
      </c>
      <c r="G480" s="264">
        <v>50.479100000000003</v>
      </c>
      <c r="H480" s="264">
        <v>186.06020000000001</v>
      </c>
      <c r="I480" s="264">
        <v>23.58</v>
      </c>
      <c r="J480" s="299">
        <v>343.27080000000001</v>
      </c>
      <c r="K480" s="299">
        <v>77.2791</v>
      </c>
    </row>
    <row r="481" spans="1:11" ht="9" customHeight="1">
      <c r="A481" s="262" t="s">
        <v>1434</v>
      </c>
      <c r="B481" s="263" t="s">
        <v>1435</v>
      </c>
      <c r="C481" s="264">
        <v>368477.79190000001</v>
      </c>
      <c r="D481" s="264">
        <v>24.565200000000001</v>
      </c>
      <c r="E481" s="264">
        <v>12.3148</v>
      </c>
      <c r="F481" s="264">
        <v>0</v>
      </c>
      <c r="G481" s="264">
        <v>27.6358</v>
      </c>
      <c r="H481" s="264">
        <v>0</v>
      </c>
      <c r="I481" s="264">
        <v>0</v>
      </c>
      <c r="J481" s="299">
        <v>72.001199999999997</v>
      </c>
      <c r="K481" s="299">
        <v>41.158900000000003</v>
      </c>
    </row>
    <row r="482" spans="1:11" ht="9" customHeight="1">
      <c r="A482" s="262" t="s">
        <v>1436</v>
      </c>
      <c r="B482" s="263" t="s">
        <v>1437</v>
      </c>
      <c r="C482" s="511"/>
      <c r="D482" s="511"/>
      <c r="E482" s="511"/>
      <c r="F482" s="511"/>
      <c r="G482" s="511"/>
      <c r="H482" s="511"/>
      <c r="I482" s="511"/>
      <c r="J482" s="299">
        <v>285.74380000000002</v>
      </c>
      <c r="K482" s="299">
        <v>80.935699999999997</v>
      </c>
    </row>
    <row r="483" spans="1:11" ht="9" customHeight="1">
      <c r="A483" s="262" t="s">
        <v>1384</v>
      </c>
      <c r="B483" s="263" t="s">
        <v>18207</v>
      </c>
      <c r="C483" s="264">
        <v>612844.30579999997</v>
      </c>
      <c r="D483" s="264">
        <v>26.264800000000001</v>
      </c>
      <c r="E483" s="264">
        <v>10.803599999999999</v>
      </c>
      <c r="F483" s="264">
        <v>4.3775000000000004</v>
      </c>
      <c r="G483" s="264">
        <v>39.397100000000002</v>
      </c>
      <c r="H483" s="264">
        <v>131.9974</v>
      </c>
      <c r="I483" s="264">
        <v>25.0928</v>
      </c>
      <c r="J483" s="299">
        <v>271.59249999999997</v>
      </c>
      <c r="K483" s="299">
        <v>73.507599999999996</v>
      </c>
    </row>
    <row r="484" spans="1:11" ht="9" customHeight="1">
      <c r="A484" s="262" t="s">
        <v>1438</v>
      </c>
      <c r="B484" s="263" t="s">
        <v>1439</v>
      </c>
      <c r="C484" s="264">
        <v>71012.399999999994</v>
      </c>
      <c r="D484" s="264">
        <v>5.3593999999999999</v>
      </c>
      <c r="E484" s="264">
        <v>1.302</v>
      </c>
      <c r="F484" s="264">
        <v>0</v>
      </c>
      <c r="G484" s="264">
        <v>6.0293999999999999</v>
      </c>
      <c r="H484" s="264">
        <v>0</v>
      </c>
      <c r="I484" s="264">
        <v>0</v>
      </c>
      <c r="J484" s="299">
        <v>14.151300000000001</v>
      </c>
      <c r="K484" s="299">
        <v>7.4280999999999997</v>
      </c>
    </row>
    <row r="485" spans="1:11" ht="9" customHeight="1">
      <c r="A485" s="262" t="s">
        <v>130</v>
      </c>
      <c r="B485" s="263" t="s">
        <v>417</v>
      </c>
      <c r="C485" s="511"/>
      <c r="D485" s="511"/>
      <c r="E485" s="511"/>
      <c r="F485" s="511"/>
      <c r="G485" s="511"/>
      <c r="H485" s="511"/>
      <c r="I485" s="511"/>
      <c r="J485" s="299">
        <v>258.36939999999998</v>
      </c>
      <c r="K485" s="299">
        <v>67.898499999999999</v>
      </c>
    </row>
    <row r="486" spans="1:11" ht="18" customHeight="1">
      <c r="A486" s="262" t="s">
        <v>1440</v>
      </c>
      <c r="B486" s="263" t="s">
        <v>18215</v>
      </c>
      <c r="C486" s="264">
        <v>532415.47730000003</v>
      </c>
      <c r="D486" s="264">
        <v>22.817799999999998</v>
      </c>
      <c r="E486" s="264">
        <v>9.3856999999999999</v>
      </c>
      <c r="F486" s="264">
        <v>3.8029999999999999</v>
      </c>
      <c r="G486" s="264">
        <v>34.226700000000001</v>
      </c>
      <c r="H486" s="264">
        <v>129.59020000000001</v>
      </c>
      <c r="I486" s="264">
        <v>23.58</v>
      </c>
      <c r="J486" s="299">
        <v>244.2859</v>
      </c>
      <c r="K486" s="299">
        <v>60.040500000000002</v>
      </c>
    </row>
    <row r="487" spans="1:11" ht="9" customHeight="1">
      <c r="A487" s="262" t="s">
        <v>1441</v>
      </c>
      <c r="B487" s="263" t="s">
        <v>1442</v>
      </c>
      <c r="C487" s="264">
        <v>93055.832500000004</v>
      </c>
      <c r="D487" s="264">
        <v>6.4176000000000002</v>
      </c>
      <c r="E487" s="264">
        <v>1.6829000000000001</v>
      </c>
      <c r="F487" s="264">
        <v>0</v>
      </c>
      <c r="G487" s="264">
        <v>6.4176000000000002</v>
      </c>
      <c r="H487" s="264">
        <v>0</v>
      </c>
      <c r="I487" s="264">
        <v>0</v>
      </c>
      <c r="J487" s="299">
        <v>14.083500000000001</v>
      </c>
      <c r="K487" s="299">
        <v>7.8579999999999997</v>
      </c>
    </row>
    <row r="488" spans="1:11" ht="9" customHeight="1">
      <c r="A488" s="262" t="s">
        <v>1443</v>
      </c>
      <c r="B488" s="263" t="s">
        <v>1444</v>
      </c>
      <c r="C488" s="511"/>
      <c r="D488" s="511"/>
      <c r="E488" s="511"/>
      <c r="F488" s="511"/>
      <c r="G488" s="511"/>
      <c r="H488" s="511"/>
      <c r="I488" s="511"/>
      <c r="J488" s="299">
        <v>723.14269999999999</v>
      </c>
      <c r="K488" s="299">
        <v>218.67230000000001</v>
      </c>
    </row>
    <row r="489" spans="1:11" ht="9" customHeight="1">
      <c r="A489" s="262" t="s">
        <v>1445</v>
      </c>
      <c r="B489" s="263" t="s">
        <v>18216</v>
      </c>
      <c r="C489" s="264">
        <v>746624.36040000001</v>
      </c>
      <c r="D489" s="264">
        <v>31.998200000000001</v>
      </c>
      <c r="E489" s="264">
        <v>13.161899999999999</v>
      </c>
      <c r="F489" s="264">
        <v>5.3330000000000002</v>
      </c>
      <c r="G489" s="264">
        <v>47.997300000000003</v>
      </c>
      <c r="H489" s="264">
        <v>228.68860000000001</v>
      </c>
      <c r="I489" s="264">
        <v>25.0928</v>
      </c>
      <c r="J489" s="299">
        <v>389.09789999999998</v>
      </c>
      <c r="K489" s="299">
        <v>76.374799999999993</v>
      </c>
    </row>
    <row r="490" spans="1:11" ht="9" customHeight="1">
      <c r="A490" s="262" t="s">
        <v>1446</v>
      </c>
      <c r="B490" s="263" t="s">
        <v>1447</v>
      </c>
      <c r="C490" s="264">
        <v>1196492.7420000001</v>
      </c>
      <c r="D490" s="264">
        <v>76.917400000000001</v>
      </c>
      <c r="E490" s="264">
        <v>23.728999999999999</v>
      </c>
      <c r="F490" s="264">
        <v>0</v>
      </c>
      <c r="G490" s="264">
        <v>76.917400000000001</v>
      </c>
      <c r="H490" s="264">
        <v>95.8887</v>
      </c>
      <c r="I490" s="264">
        <v>37.320999999999998</v>
      </c>
      <c r="J490" s="299">
        <v>334.04480000000001</v>
      </c>
      <c r="K490" s="299">
        <v>142.29750000000001</v>
      </c>
    </row>
    <row r="491" spans="1:11" ht="9" customHeight="1">
      <c r="A491" s="262" t="s">
        <v>1448</v>
      </c>
      <c r="B491" s="263" t="s">
        <v>1449</v>
      </c>
      <c r="C491" s="511"/>
      <c r="D491" s="511"/>
      <c r="E491" s="511"/>
      <c r="F491" s="511"/>
      <c r="G491" s="511"/>
      <c r="H491" s="511"/>
      <c r="I491" s="511"/>
      <c r="J491" s="299">
        <v>304.27789999999999</v>
      </c>
      <c r="K491" s="299">
        <v>90.664299999999997</v>
      </c>
    </row>
    <row r="492" spans="1:11" ht="9" customHeight="1">
      <c r="A492" s="262" t="s">
        <v>1384</v>
      </c>
      <c r="B492" s="263" t="s">
        <v>18207</v>
      </c>
      <c r="C492" s="264">
        <v>612844.30579999997</v>
      </c>
      <c r="D492" s="264">
        <v>26.264800000000001</v>
      </c>
      <c r="E492" s="264">
        <v>10.803599999999999</v>
      </c>
      <c r="F492" s="264">
        <v>4.3775000000000004</v>
      </c>
      <c r="G492" s="264">
        <v>39.397100000000002</v>
      </c>
      <c r="H492" s="264">
        <v>131.9974</v>
      </c>
      <c r="I492" s="264">
        <v>25.0928</v>
      </c>
      <c r="J492" s="299">
        <v>271.59249999999997</v>
      </c>
      <c r="K492" s="299">
        <v>73.507599999999996</v>
      </c>
    </row>
    <row r="493" spans="1:11" ht="9" customHeight="1">
      <c r="A493" s="262" t="s">
        <v>1351</v>
      </c>
      <c r="B493" s="263" t="s">
        <v>1352</v>
      </c>
      <c r="C493" s="264">
        <v>166207.90179999999</v>
      </c>
      <c r="D493" s="264">
        <v>12.544</v>
      </c>
      <c r="E493" s="264">
        <v>3.0474999999999999</v>
      </c>
      <c r="F493" s="264">
        <v>0</v>
      </c>
      <c r="G493" s="264">
        <v>14.112</v>
      </c>
      <c r="H493" s="264">
        <v>0</v>
      </c>
      <c r="I493" s="264">
        <v>0</v>
      </c>
      <c r="J493" s="299">
        <v>32.685400000000001</v>
      </c>
      <c r="K493" s="299">
        <v>17.156700000000001</v>
      </c>
    </row>
    <row r="494" spans="1:11" ht="9" customHeight="1">
      <c r="A494" s="262" t="s">
        <v>1450</v>
      </c>
      <c r="B494" s="263" t="s">
        <v>1451</v>
      </c>
      <c r="C494" s="511"/>
      <c r="D494" s="511"/>
      <c r="E494" s="511"/>
      <c r="F494" s="511"/>
      <c r="G494" s="511"/>
      <c r="H494" s="511"/>
      <c r="I494" s="511"/>
      <c r="J494" s="299">
        <v>1411.6566</v>
      </c>
      <c r="K494" s="299">
        <v>577.23</v>
      </c>
    </row>
    <row r="495" spans="1:11" ht="9" customHeight="1">
      <c r="A495" s="262" t="s">
        <v>1341</v>
      </c>
      <c r="B495" s="263" t="s">
        <v>18200</v>
      </c>
      <c r="C495" s="264">
        <v>4678727.7390000001</v>
      </c>
      <c r="D495" s="264">
        <v>200.51689999999999</v>
      </c>
      <c r="E495" s="264">
        <v>82.479299999999995</v>
      </c>
      <c r="F495" s="264">
        <v>33.419499999999999</v>
      </c>
      <c r="G495" s="264">
        <v>300.77539999999999</v>
      </c>
      <c r="H495" s="264">
        <v>308.93020000000001</v>
      </c>
      <c r="I495" s="264">
        <v>25.0928</v>
      </c>
      <c r="J495" s="299">
        <v>1000.7336</v>
      </c>
      <c r="K495" s="299">
        <v>342.32889999999998</v>
      </c>
    </row>
    <row r="496" spans="1:11" ht="9" customHeight="1">
      <c r="A496" s="262" t="s">
        <v>1452</v>
      </c>
      <c r="B496" s="263" t="s">
        <v>1453</v>
      </c>
      <c r="C496" s="264">
        <v>976343.01820000005</v>
      </c>
      <c r="D496" s="264">
        <v>65.089500000000001</v>
      </c>
      <c r="E496" s="264">
        <v>32.630200000000002</v>
      </c>
      <c r="F496" s="264">
        <v>0</v>
      </c>
      <c r="G496" s="264">
        <v>73.225700000000003</v>
      </c>
      <c r="H496" s="264">
        <v>0</v>
      </c>
      <c r="I496" s="264">
        <v>0</v>
      </c>
      <c r="J496" s="299">
        <v>163.46170000000001</v>
      </c>
      <c r="K496" s="299">
        <v>93.441699999999997</v>
      </c>
    </row>
    <row r="497" spans="1:11" ht="9" customHeight="1">
      <c r="A497" s="262" t="s">
        <v>1330</v>
      </c>
      <c r="B497" s="263" t="s">
        <v>1331</v>
      </c>
      <c r="C497" s="264">
        <v>297384.47989999998</v>
      </c>
      <c r="D497" s="264">
        <v>19.825600000000001</v>
      </c>
      <c r="E497" s="264">
        <v>9.9388000000000005</v>
      </c>
      <c r="F497" s="264">
        <v>0</v>
      </c>
      <c r="G497" s="264">
        <v>22.303799999999999</v>
      </c>
      <c r="H497" s="264">
        <v>0</v>
      </c>
      <c r="I497" s="264">
        <v>0</v>
      </c>
      <c r="J497" s="299">
        <v>53.060499999999998</v>
      </c>
      <c r="K497" s="299">
        <v>30.331600000000002</v>
      </c>
    </row>
    <row r="498" spans="1:11" ht="9" customHeight="1">
      <c r="A498" s="262" t="s">
        <v>1454</v>
      </c>
      <c r="B498" s="263" t="s">
        <v>1455</v>
      </c>
      <c r="C498" s="264">
        <v>1162008.2479999999</v>
      </c>
      <c r="D498" s="264">
        <v>77.467200000000005</v>
      </c>
      <c r="E498" s="264">
        <v>38.835299999999997</v>
      </c>
      <c r="F498" s="264">
        <v>0</v>
      </c>
      <c r="G498" s="264">
        <v>87.150599999999997</v>
      </c>
      <c r="H498" s="264">
        <v>0</v>
      </c>
      <c r="I498" s="264">
        <v>0</v>
      </c>
      <c r="J498" s="299">
        <v>194.4008</v>
      </c>
      <c r="K498" s="299">
        <v>111.12779999999999</v>
      </c>
    </row>
    <row r="499" spans="1:11" ht="9" customHeight="1">
      <c r="A499" s="262" t="s">
        <v>1456</v>
      </c>
      <c r="B499" s="263" t="s">
        <v>1457</v>
      </c>
      <c r="C499" s="511"/>
      <c r="D499" s="511"/>
      <c r="E499" s="511"/>
      <c r="F499" s="511"/>
      <c r="G499" s="511"/>
      <c r="H499" s="511"/>
      <c r="I499" s="511"/>
      <c r="J499" s="299">
        <v>332.49939999999998</v>
      </c>
      <c r="K499" s="299">
        <v>76.644900000000007</v>
      </c>
    </row>
    <row r="500" spans="1:11" ht="18" customHeight="1">
      <c r="A500" s="262" t="s">
        <v>1379</v>
      </c>
      <c r="B500" s="263" t="s">
        <v>18206</v>
      </c>
      <c r="C500" s="264">
        <v>635601.72290000005</v>
      </c>
      <c r="D500" s="264">
        <v>27.240100000000002</v>
      </c>
      <c r="E500" s="264">
        <v>11.204800000000001</v>
      </c>
      <c r="F500" s="264">
        <v>4.54</v>
      </c>
      <c r="G500" s="264">
        <v>40.860100000000003</v>
      </c>
      <c r="H500" s="264">
        <v>179.13939999999999</v>
      </c>
      <c r="I500" s="264">
        <v>23.58</v>
      </c>
      <c r="J500" s="299">
        <v>315.24810000000002</v>
      </c>
      <c r="K500" s="299">
        <v>67.019400000000005</v>
      </c>
    </row>
    <row r="501" spans="1:11" ht="9" customHeight="1">
      <c r="A501" s="262" t="s">
        <v>1458</v>
      </c>
      <c r="B501" s="263" t="s">
        <v>1459</v>
      </c>
      <c r="C501" s="264">
        <v>97582.873000000007</v>
      </c>
      <c r="D501" s="264">
        <v>6.7298999999999998</v>
      </c>
      <c r="E501" s="264">
        <v>1.7646999999999999</v>
      </c>
      <c r="F501" s="264">
        <v>0</v>
      </c>
      <c r="G501" s="264">
        <v>6.7298999999999998</v>
      </c>
      <c r="H501" s="264">
        <v>0</v>
      </c>
      <c r="I501" s="264">
        <v>0</v>
      </c>
      <c r="J501" s="299">
        <v>17.251300000000001</v>
      </c>
      <c r="K501" s="299">
        <v>9.6255000000000006</v>
      </c>
    </row>
    <row r="502" spans="1:11" ht="9" customHeight="1">
      <c r="A502" s="262" t="s">
        <v>129</v>
      </c>
      <c r="B502" s="263" t="s">
        <v>1460</v>
      </c>
      <c r="C502" s="511"/>
      <c r="D502" s="511"/>
      <c r="E502" s="511"/>
      <c r="F502" s="511"/>
      <c r="G502" s="511"/>
      <c r="H502" s="511"/>
      <c r="I502" s="511"/>
      <c r="J502" s="299">
        <v>300.66199999999998</v>
      </c>
      <c r="K502" s="299">
        <v>101.43640000000001</v>
      </c>
    </row>
    <row r="503" spans="1:11" ht="9" customHeight="1">
      <c r="A503" s="262" t="s">
        <v>1461</v>
      </c>
      <c r="B503" s="263" t="s">
        <v>18217</v>
      </c>
      <c r="C503" s="264">
        <v>532415.47730000003</v>
      </c>
      <c r="D503" s="264">
        <v>22.817799999999998</v>
      </c>
      <c r="E503" s="264">
        <v>9.3856999999999999</v>
      </c>
      <c r="F503" s="264">
        <v>3.8029999999999999</v>
      </c>
      <c r="G503" s="264">
        <v>34.226700000000001</v>
      </c>
      <c r="H503" s="264">
        <v>129.59020000000001</v>
      </c>
      <c r="I503" s="264">
        <v>25.0928</v>
      </c>
      <c r="J503" s="299">
        <v>246.1249</v>
      </c>
      <c r="K503" s="299">
        <v>61.8795</v>
      </c>
    </row>
    <row r="504" spans="1:11" ht="9" customHeight="1">
      <c r="A504" s="262" t="s">
        <v>1462</v>
      </c>
      <c r="B504" s="263" t="s">
        <v>1463</v>
      </c>
      <c r="C504" s="264">
        <v>20834.39</v>
      </c>
      <c r="D504" s="264">
        <v>1.4369000000000001</v>
      </c>
      <c r="E504" s="264">
        <v>0.37680000000000002</v>
      </c>
      <c r="F504" s="264">
        <v>0</v>
      </c>
      <c r="G504" s="264">
        <v>1.4369000000000001</v>
      </c>
      <c r="H504" s="264">
        <v>0</v>
      </c>
      <c r="I504" s="264">
        <v>0</v>
      </c>
      <c r="J504" s="299">
        <v>3.4308999999999998</v>
      </c>
      <c r="K504" s="299">
        <v>1.9142999999999999</v>
      </c>
    </row>
    <row r="505" spans="1:11" ht="9" customHeight="1">
      <c r="A505" s="262" t="s">
        <v>1289</v>
      </c>
      <c r="B505" s="263" t="s">
        <v>1290</v>
      </c>
      <c r="C505" s="264">
        <v>179777.80119999999</v>
      </c>
      <c r="D505" s="264">
        <v>12.3985</v>
      </c>
      <c r="E505" s="264">
        <v>3.2511999999999999</v>
      </c>
      <c r="F505" s="264">
        <v>0</v>
      </c>
      <c r="G505" s="264">
        <v>12.3985</v>
      </c>
      <c r="H505" s="264">
        <v>0</v>
      </c>
      <c r="I505" s="264">
        <v>20.3187</v>
      </c>
      <c r="J505" s="299">
        <v>51.106200000000001</v>
      </c>
      <c r="K505" s="299">
        <v>37.642600000000002</v>
      </c>
    </row>
    <row r="506" spans="1:11" ht="9" customHeight="1">
      <c r="A506" s="262" t="s">
        <v>1464</v>
      </c>
      <c r="B506" s="263" t="s">
        <v>1465</v>
      </c>
      <c r="C506" s="511"/>
      <c r="D506" s="511"/>
      <c r="E506" s="511"/>
      <c r="F506" s="511"/>
      <c r="G506" s="511"/>
      <c r="H506" s="511"/>
      <c r="I506" s="511"/>
      <c r="J506" s="299">
        <v>144.29179999999999</v>
      </c>
      <c r="K506" s="299">
        <v>51.593400000000003</v>
      </c>
    </row>
    <row r="507" spans="1:11" ht="9" customHeight="1">
      <c r="A507" s="262" t="s">
        <v>1466</v>
      </c>
      <c r="B507" s="263" t="s">
        <v>18218</v>
      </c>
      <c r="C507" s="264">
        <v>381485.43349999998</v>
      </c>
      <c r="D507" s="264">
        <v>16.349399999999999</v>
      </c>
      <c r="E507" s="264">
        <v>6.7249999999999996</v>
      </c>
      <c r="F507" s="264">
        <v>2.7248999999999999</v>
      </c>
      <c r="G507" s="264">
        <v>24.524100000000001</v>
      </c>
      <c r="H507" s="264">
        <v>57.673699999999997</v>
      </c>
      <c r="I507" s="264">
        <v>23.58</v>
      </c>
      <c r="J507" s="299">
        <v>141.1294</v>
      </c>
      <c r="K507" s="299">
        <v>49.828899999999997</v>
      </c>
    </row>
    <row r="508" spans="1:11" ht="9" customHeight="1">
      <c r="A508" s="262" t="s">
        <v>1467</v>
      </c>
      <c r="B508" s="263" t="s">
        <v>1468</v>
      </c>
      <c r="C508" s="264">
        <v>20270.228800000001</v>
      </c>
      <c r="D508" s="264">
        <v>1.3978999999999999</v>
      </c>
      <c r="E508" s="264">
        <v>0.36659999999999998</v>
      </c>
      <c r="F508" s="264">
        <v>0</v>
      </c>
      <c r="G508" s="264">
        <v>1.3978999999999999</v>
      </c>
      <c r="H508" s="264">
        <v>0</v>
      </c>
      <c r="I508" s="264">
        <v>0</v>
      </c>
      <c r="J508" s="299">
        <v>3.1623999999999999</v>
      </c>
      <c r="K508" s="299">
        <v>1.7645</v>
      </c>
    </row>
    <row r="509" spans="1:11" ht="9" customHeight="1">
      <c r="A509" s="262" t="s">
        <v>1469</v>
      </c>
      <c r="B509" s="263" t="s">
        <v>1470</v>
      </c>
      <c r="C509" s="511"/>
      <c r="D509" s="511"/>
      <c r="E509" s="511"/>
      <c r="F509" s="511"/>
      <c r="G509" s="511"/>
      <c r="H509" s="511"/>
      <c r="I509" s="511"/>
      <c r="J509" s="299">
        <v>323.185</v>
      </c>
      <c r="K509" s="299">
        <v>123.13079999999999</v>
      </c>
    </row>
    <row r="510" spans="1:11" ht="9" customHeight="1">
      <c r="A510" s="262" t="s">
        <v>1461</v>
      </c>
      <c r="B510" s="263" t="s">
        <v>18217</v>
      </c>
      <c r="C510" s="264">
        <v>532415.47730000003</v>
      </c>
      <c r="D510" s="264">
        <v>22.817799999999998</v>
      </c>
      <c r="E510" s="264">
        <v>9.3856999999999999</v>
      </c>
      <c r="F510" s="264">
        <v>3.8029999999999999</v>
      </c>
      <c r="G510" s="264">
        <v>34.226700000000001</v>
      </c>
      <c r="H510" s="264">
        <v>129.59020000000001</v>
      </c>
      <c r="I510" s="264">
        <v>25.0928</v>
      </c>
      <c r="J510" s="299">
        <v>246.1249</v>
      </c>
      <c r="K510" s="299">
        <v>61.8795</v>
      </c>
    </row>
    <row r="511" spans="1:11" ht="9" customHeight="1">
      <c r="A511" s="262" t="s">
        <v>1471</v>
      </c>
      <c r="B511" s="263" t="s">
        <v>1472</v>
      </c>
      <c r="C511" s="264">
        <v>24327.764999999999</v>
      </c>
      <c r="D511" s="264">
        <v>1.6778</v>
      </c>
      <c r="E511" s="264">
        <v>0.44</v>
      </c>
      <c r="F511" s="264">
        <v>0</v>
      </c>
      <c r="G511" s="264">
        <v>1.6778</v>
      </c>
      <c r="H511" s="264">
        <v>0</v>
      </c>
      <c r="I511" s="264">
        <v>0</v>
      </c>
      <c r="J511" s="299">
        <v>3.7955999999999999</v>
      </c>
      <c r="K511" s="299">
        <v>2.1177999999999999</v>
      </c>
    </row>
    <row r="512" spans="1:11" ht="9" customHeight="1">
      <c r="A512" s="262" t="s">
        <v>1473</v>
      </c>
      <c r="B512" s="263" t="s">
        <v>1474</v>
      </c>
      <c r="C512" s="264">
        <v>170510</v>
      </c>
      <c r="D512" s="264">
        <v>11.7593</v>
      </c>
      <c r="E512" s="264">
        <v>3.0836000000000001</v>
      </c>
      <c r="F512" s="264">
        <v>0</v>
      </c>
      <c r="G512" s="264">
        <v>11.7593</v>
      </c>
      <c r="H512" s="264">
        <v>0</v>
      </c>
      <c r="I512" s="264">
        <v>40.6374</v>
      </c>
      <c r="J512" s="299">
        <v>67.899199999999993</v>
      </c>
      <c r="K512" s="299">
        <v>56.139899999999997</v>
      </c>
    </row>
    <row r="513" spans="1:11" ht="9" customHeight="1">
      <c r="A513" s="262" t="s">
        <v>1366</v>
      </c>
      <c r="B513" s="263" t="s">
        <v>1367</v>
      </c>
      <c r="C513" s="264">
        <v>32681.327000000001</v>
      </c>
      <c r="D513" s="264">
        <v>2.2538999999999998</v>
      </c>
      <c r="E513" s="264">
        <v>0.59099999999999997</v>
      </c>
      <c r="F513" s="264">
        <v>0</v>
      </c>
      <c r="G513" s="264">
        <v>2.2538999999999998</v>
      </c>
      <c r="H513" s="264">
        <v>0</v>
      </c>
      <c r="I513" s="264">
        <v>0</v>
      </c>
      <c r="J513" s="299">
        <v>5.3653000000000004</v>
      </c>
      <c r="K513" s="299">
        <v>2.9935999999999998</v>
      </c>
    </row>
    <row r="514" spans="1:11" ht="9" customHeight="1">
      <c r="A514" s="262" t="s">
        <v>1475</v>
      </c>
      <c r="B514" s="263" t="s">
        <v>1476</v>
      </c>
      <c r="C514" s="511"/>
      <c r="D514" s="511"/>
      <c r="E514" s="511"/>
      <c r="F514" s="511"/>
      <c r="G514" s="511"/>
      <c r="H514" s="511"/>
      <c r="I514" s="511"/>
      <c r="J514" s="299">
        <v>783.44860000000006</v>
      </c>
      <c r="K514" s="299">
        <v>402.67329999999998</v>
      </c>
    </row>
    <row r="515" spans="1:11" ht="18" customHeight="1">
      <c r="A515" s="262" t="s">
        <v>1477</v>
      </c>
      <c r="B515" s="263" t="s">
        <v>18219</v>
      </c>
      <c r="C515" s="264">
        <v>381485.43349999998</v>
      </c>
      <c r="D515" s="264">
        <v>16.349399999999999</v>
      </c>
      <c r="E515" s="264">
        <v>6.7249999999999996</v>
      </c>
      <c r="F515" s="264">
        <v>2.7248999999999999</v>
      </c>
      <c r="G515" s="264">
        <v>24.524100000000001</v>
      </c>
      <c r="H515" s="264">
        <v>109.57989999999999</v>
      </c>
      <c r="I515" s="264">
        <v>23.58</v>
      </c>
      <c r="J515" s="299">
        <v>201.20699999999999</v>
      </c>
      <c r="K515" s="299">
        <v>49.828899999999997</v>
      </c>
    </row>
    <row r="516" spans="1:11" ht="9" customHeight="1">
      <c r="A516" s="262" t="s">
        <v>1478</v>
      </c>
      <c r="B516" s="263" t="s">
        <v>1479</v>
      </c>
      <c r="C516" s="264">
        <v>3264765</v>
      </c>
      <c r="D516" s="264">
        <v>246.6711</v>
      </c>
      <c r="E516" s="264">
        <v>89.527100000000004</v>
      </c>
      <c r="F516" s="264">
        <v>0</v>
      </c>
      <c r="G516" s="264">
        <v>232.1611</v>
      </c>
      <c r="H516" s="264">
        <v>0</v>
      </c>
      <c r="I516" s="264">
        <v>20.3187</v>
      </c>
      <c r="J516" s="299">
        <v>582.24159999999995</v>
      </c>
      <c r="K516" s="299">
        <v>352.84440000000001</v>
      </c>
    </row>
    <row r="517" spans="1:11" ht="9" customHeight="1">
      <c r="A517" s="262" t="s">
        <v>1480</v>
      </c>
      <c r="B517" s="263" t="s">
        <v>1481</v>
      </c>
      <c r="C517" s="511"/>
      <c r="D517" s="511"/>
      <c r="E517" s="511"/>
      <c r="F517" s="511"/>
      <c r="G517" s="511"/>
      <c r="H517" s="511"/>
      <c r="I517" s="511"/>
      <c r="J517" s="299">
        <v>295.48430000000002</v>
      </c>
      <c r="K517" s="299">
        <v>112.62820000000001</v>
      </c>
    </row>
    <row r="518" spans="1:11" ht="9" customHeight="1">
      <c r="A518" s="262" t="s">
        <v>1482</v>
      </c>
      <c r="B518" s="263" t="s">
        <v>18220</v>
      </c>
      <c r="C518" s="264">
        <v>357454.2427</v>
      </c>
      <c r="D518" s="264">
        <v>15.3195</v>
      </c>
      <c r="E518" s="264">
        <v>6.3014000000000001</v>
      </c>
      <c r="F518" s="264">
        <v>2.5531999999999999</v>
      </c>
      <c r="G518" s="264">
        <v>22.979199999999999</v>
      </c>
      <c r="H518" s="264">
        <v>109.57989999999999</v>
      </c>
      <c r="I518" s="264">
        <v>25.0928</v>
      </c>
      <c r="J518" s="299">
        <v>199.87610000000001</v>
      </c>
      <c r="K518" s="299">
        <v>50.0428</v>
      </c>
    </row>
    <row r="519" spans="1:11" ht="9" customHeight="1">
      <c r="A519" s="262" t="s">
        <v>1483</v>
      </c>
      <c r="B519" s="263" t="s">
        <v>1484</v>
      </c>
      <c r="C519" s="264">
        <v>495341.58</v>
      </c>
      <c r="D519" s="264">
        <v>33.022799999999997</v>
      </c>
      <c r="E519" s="264">
        <v>8.9140999999999995</v>
      </c>
      <c r="F519" s="264">
        <v>0</v>
      </c>
      <c r="G519" s="264">
        <v>33.022799999999997</v>
      </c>
      <c r="H519" s="264">
        <v>0</v>
      </c>
      <c r="I519" s="264">
        <v>20.3187</v>
      </c>
      <c r="J519" s="299">
        <v>95.608199999999997</v>
      </c>
      <c r="K519" s="299">
        <v>62.5854</v>
      </c>
    </row>
    <row r="520" spans="1:11" ht="9" customHeight="1">
      <c r="A520" s="262" t="s">
        <v>1485</v>
      </c>
      <c r="B520" s="263" t="s">
        <v>1486</v>
      </c>
      <c r="C520" s="511"/>
      <c r="D520" s="511"/>
      <c r="E520" s="511"/>
      <c r="F520" s="511"/>
      <c r="G520" s="511"/>
      <c r="H520" s="511"/>
      <c r="I520" s="511"/>
      <c r="J520" s="299">
        <v>550.91989999999998</v>
      </c>
      <c r="K520" s="299">
        <v>246.49019999999999</v>
      </c>
    </row>
    <row r="521" spans="1:11" ht="9" customHeight="1">
      <c r="A521" s="262" t="s">
        <v>1461</v>
      </c>
      <c r="B521" s="263" t="s">
        <v>18217</v>
      </c>
      <c r="C521" s="264">
        <v>532415.47730000003</v>
      </c>
      <c r="D521" s="264">
        <v>22.817799999999998</v>
      </c>
      <c r="E521" s="264">
        <v>9.3856999999999999</v>
      </c>
      <c r="F521" s="264">
        <v>3.8029999999999999</v>
      </c>
      <c r="G521" s="264">
        <v>34.226700000000001</v>
      </c>
      <c r="H521" s="264">
        <v>129.59020000000001</v>
      </c>
      <c r="I521" s="264">
        <v>25.0928</v>
      </c>
      <c r="J521" s="299">
        <v>246.1249</v>
      </c>
      <c r="K521" s="299">
        <v>61.8795</v>
      </c>
    </row>
    <row r="522" spans="1:11" ht="9" customHeight="1">
      <c r="A522" s="262" t="s">
        <v>1487</v>
      </c>
      <c r="B522" s="263" t="s">
        <v>1488</v>
      </c>
      <c r="C522" s="264">
        <v>1501868.3119999999</v>
      </c>
      <c r="D522" s="264">
        <v>120.1495</v>
      </c>
      <c r="E522" s="264">
        <v>27.799600000000002</v>
      </c>
      <c r="F522" s="264">
        <v>0</v>
      </c>
      <c r="G522" s="264">
        <v>120.1495</v>
      </c>
      <c r="H522" s="264">
        <v>0</v>
      </c>
      <c r="I522" s="264">
        <v>37.320999999999998</v>
      </c>
      <c r="J522" s="299">
        <v>304.79500000000002</v>
      </c>
      <c r="K522" s="299">
        <v>184.61070000000001</v>
      </c>
    </row>
    <row r="523" spans="1:11" ht="9" customHeight="1">
      <c r="A523" s="262" t="s">
        <v>1489</v>
      </c>
      <c r="B523" s="263" t="s">
        <v>1490</v>
      </c>
      <c r="C523" s="511"/>
      <c r="D523" s="511"/>
      <c r="E523" s="511"/>
      <c r="F523" s="511"/>
      <c r="G523" s="511"/>
      <c r="H523" s="511"/>
      <c r="I523" s="511"/>
      <c r="J523" s="299">
        <v>311.86149999999998</v>
      </c>
      <c r="K523" s="299">
        <v>105.3831</v>
      </c>
    </row>
    <row r="524" spans="1:11" ht="18" customHeight="1">
      <c r="A524" s="262" t="s">
        <v>1286</v>
      </c>
      <c r="B524" s="263" t="s">
        <v>18193</v>
      </c>
      <c r="C524" s="264">
        <v>494297.02370000002</v>
      </c>
      <c r="D524" s="264">
        <v>21.184200000000001</v>
      </c>
      <c r="E524" s="264">
        <v>8.7138000000000009</v>
      </c>
      <c r="F524" s="264">
        <v>3.5306999999999999</v>
      </c>
      <c r="G524" s="264">
        <v>31.776199999999999</v>
      </c>
      <c r="H524" s="264">
        <v>129.59020000000001</v>
      </c>
      <c r="I524" s="264">
        <v>23.58</v>
      </c>
      <c r="J524" s="299">
        <v>239.23079999999999</v>
      </c>
      <c r="K524" s="299">
        <v>57.448900000000002</v>
      </c>
    </row>
    <row r="525" spans="1:11" ht="9" customHeight="1">
      <c r="A525" s="262" t="s">
        <v>1491</v>
      </c>
      <c r="B525" s="263" t="s">
        <v>1492</v>
      </c>
      <c r="C525" s="264">
        <v>290870</v>
      </c>
      <c r="D525" s="264">
        <v>21.952500000000001</v>
      </c>
      <c r="E525" s="264">
        <v>5.3331999999999997</v>
      </c>
      <c r="F525" s="264">
        <v>0</v>
      </c>
      <c r="G525" s="264">
        <v>24.6965</v>
      </c>
      <c r="H525" s="264">
        <v>0</v>
      </c>
      <c r="I525" s="264">
        <v>20.3187</v>
      </c>
      <c r="J525" s="299">
        <v>72.630700000000004</v>
      </c>
      <c r="K525" s="299">
        <v>47.934199999999997</v>
      </c>
    </row>
  </sheetData>
  <customSheetViews>
    <customSheetView guid="{25B55E2A-A76D-4326-A8B7-54F1B0567885}" scale="115" showGridLines="0" hiddenColumns="1">
      <selection activeCell="A85" sqref="A85:XFD85"/>
      <pageMargins left="0.7" right="0.7" top="0.75" bottom="0.75" header="0.3" footer="0.3"/>
    </customSheetView>
  </customSheetViews>
  <mergeCells count="51">
    <mergeCell ref="C377:I377"/>
    <mergeCell ref="B1:J1"/>
    <mergeCell ref="B2:J2"/>
    <mergeCell ref="C367:I367"/>
    <mergeCell ref="C370:I370"/>
    <mergeCell ref="C374:I374"/>
    <mergeCell ref="C414:I414"/>
    <mergeCell ref="C380:I380"/>
    <mergeCell ref="C384:I384"/>
    <mergeCell ref="C389:I389"/>
    <mergeCell ref="C392:I392"/>
    <mergeCell ref="C395:I395"/>
    <mergeCell ref="C398:I398"/>
    <mergeCell ref="C400:I400"/>
    <mergeCell ref="C402:I402"/>
    <mergeCell ref="C404:I404"/>
    <mergeCell ref="C407:I407"/>
    <mergeCell ref="C410:I410"/>
    <mergeCell ref="C454:I454"/>
    <mergeCell ref="C419:I419"/>
    <mergeCell ref="C424:I424"/>
    <mergeCell ref="C427:I427"/>
    <mergeCell ref="C430:I430"/>
    <mergeCell ref="C433:I433"/>
    <mergeCell ref="C436:I436"/>
    <mergeCell ref="C439:I439"/>
    <mergeCell ref="C442:I442"/>
    <mergeCell ref="C445:I445"/>
    <mergeCell ref="C448:I448"/>
    <mergeCell ref="C451:I451"/>
    <mergeCell ref="C491:I491"/>
    <mergeCell ref="C457:I457"/>
    <mergeCell ref="C460:I460"/>
    <mergeCell ref="C463:I463"/>
    <mergeCell ref="C466:I466"/>
    <mergeCell ref="C469:I469"/>
    <mergeCell ref="C473:I473"/>
    <mergeCell ref="C476:I476"/>
    <mergeCell ref="C479:I479"/>
    <mergeCell ref="C482:I482"/>
    <mergeCell ref="C485:I485"/>
    <mergeCell ref="C488:I488"/>
    <mergeCell ref="C517:I517"/>
    <mergeCell ref="C520:I520"/>
    <mergeCell ref="C523:I523"/>
    <mergeCell ref="C494:I494"/>
    <mergeCell ref="C499:I499"/>
    <mergeCell ref="C502:I502"/>
    <mergeCell ref="C506:I506"/>
    <mergeCell ref="C509:I509"/>
    <mergeCell ref="C514:I514"/>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G115"/>
  <sheetViews>
    <sheetView view="pageBreakPreview" zoomScale="90" zoomScaleNormal="85" zoomScaleSheetLayoutView="90" workbookViewId="0">
      <selection activeCell="N32" sqref="N32"/>
    </sheetView>
  </sheetViews>
  <sheetFormatPr defaultRowHeight="14.4"/>
  <cols>
    <col min="1" max="1" width="10.6640625" style="89" customWidth="1"/>
    <col min="2" max="2" width="55.6640625" style="89" customWidth="1"/>
    <col min="3" max="3" width="10.6640625" style="89" customWidth="1"/>
    <col min="4" max="4" width="14.6640625" style="89" customWidth="1"/>
    <col min="5" max="5" width="19.6640625" style="89" customWidth="1"/>
    <col min="6" max="6" width="14.33203125" style="89" customWidth="1"/>
    <col min="7" max="7" width="19.6640625" style="89" customWidth="1"/>
    <col min="8" max="16384" width="8.88671875" style="89"/>
  </cols>
  <sheetData>
    <row r="1" spans="1:7" ht="21" customHeight="1">
      <c r="A1" s="514" t="s">
        <v>524</v>
      </c>
      <c r="B1" s="516" t="s">
        <v>525</v>
      </c>
      <c r="C1" s="516"/>
      <c r="D1" s="516"/>
      <c r="E1" s="516"/>
      <c r="F1" s="516"/>
      <c r="G1" s="514" t="s">
        <v>526</v>
      </c>
    </row>
    <row r="2" spans="1:7" ht="9.75" customHeight="1">
      <c r="A2" s="515"/>
      <c r="B2" s="516"/>
      <c r="C2" s="516"/>
      <c r="D2" s="516"/>
      <c r="E2" s="516"/>
      <c r="F2" s="516"/>
      <c r="G2" s="517"/>
    </row>
    <row r="3" spans="1:7" ht="16.95" customHeight="1">
      <c r="A3" s="518" t="s">
        <v>18222</v>
      </c>
      <c r="B3" s="518"/>
      <c r="C3" s="518"/>
      <c r="D3" s="518"/>
      <c r="E3" s="518"/>
      <c r="F3" s="518"/>
      <c r="G3" s="518"/>
    </row>
    <row r="4" spans="1:7" ht="16.95" customHeight="1">
      <c r="A4" s="518" t="s">
        <v>18223</v>
      </c>
      <c r="B4" s="518"/>
      <c r="C4" s="518"/>
      <c r="D4" s="518"/>
      <c r="E4" s="518"/>
      <c r="F4" s="518"/>
      <c r="G4" s="518"/>
    </row>
    <row r="5" spans="1:7" ht="34.5" customHeight="1">
      <c r="A5" s="305" t="s">
        <v>91</v>
      </c>
      <c r="B5" s="305" t="s">
        <v>528</v>
      </c>
      <c r="C5" s="305" t="s">
        <v>2</v>
      </c>
      <c r="D5" s="305" t="s">
        <v>18224</v>
      </c>
      <c r="E5" s="305" t="s">
        <v>18225</v>
      </c>
      <c r="F5" s="305" t="s">
        <v>18226</v>
      </c>
      <c r="G5" s="305" t="s">
        <v>18227</v>
      </c>
    </row>
    <row r="6" spans="1:7" ht="14.1" customHeight="1">
      <c r="A6" s="306" t="s">
        <v>210</v>
      </c>
      <c r="B6" s="307" t="s">
        <v>211</v>
      </c>
      <c r="C6" s="308" t="s">
        <v>201</v>
      </c>
      <c r="D6" s="309">
        <v>6.1718999999999999</v>
      </c>
      <c r="E6" s="310">
        <v>2.0108069999999998</v>
      </c>
      <c r="F6" s="309">
        <v>18.5823</v>
      </c>
      <c r="G6" s="310">
        <v>0</v>
      </c>
    </row>
    <row r="7" spans="1:7" ht="14.1" customHeight="1">
      <c r="A7" s="306" t="s">
        <v>212</v>
      </c>
      <c r="B7" s="307" t="s">
        <v>213</v>
      </c>
      <c r="C7" s="308" t="s">
        <v>201</v>
      </c>
      <c r="D7" s="309">
        <v>7.4062999999999999</v>
      </c>
      <c r="E7" s="310">
        <v>1.9809589999999999</v>
      </c>
      <c r="F7" s="309">
        <v>22.0778</v>
      </c>
      <c r="G7" s="310">
        <v>0</v>
      </c>
    </row>
    <row r="8" spans="1:7" ht="14.1" customHeight="1">
      <c r="A8" s="306" t="s">
        <v>494</v>
      </c>
      <c r="B8" s="307" t="s">
        <v>495</v>
      </c>
      <c r="C8" s="308" t="s">
        <v>49</v>
      </c>
      <c r="D8" s="309">
        <v>1837</v>
      </c>
      <c r="E8" s="310">
        <v>1.3020069999999999</v>
      </c>
      <c r="F8" s="309">
        <v>4228.7867999999999</v>
      </c>
      <c r="G8" s="310">
        <v>0</v>
      </c>
    </row>
    <row r="9" spans="1:7" ht="14.1" customHeight="1">
      <c r="A9" s="306" t="s">
        <v>114</v>
      </c>
      <c r="B9" s="307" t="s">
        <v>47</v>
      </c>
      <c r="C9" s="308" t="s">
        <v>49</v>
      </c>
      <c r="D9" s="309">
        <v>1716.86</v>
      </c>
      <c r="E9" s="310">
        <v>1.3596239999999999</v>
      </c>
      <c r="F9" s="309">
        <v>4051.1439999999998</v>
      </c>
      <c r="G9" s="310">
        <v>0</v>
      </c>
    </row>
    <row r="10" spans="1:7" ht="14.1" customHeight="1">
      <c r="A10" s="306" t="s">
        <v>214</v>
      </c>
      <c r="B10" s="307" t="s">
        <v>215</v>
      </c>
      <c r="C10" s="308" t="s">
        <v>201</v>
      </c>
      <c r="D10" s="309">
        <v>9.1</v>
      </c>
      <c r="E10" s="310">
        <v>1.71834</v>
      </c>
      <c r="F10" s="309">
        <v>24.736799999999999</v>
      </c>
      <c r="G10" s="310">
        <v>0</v>
      </c>
    </row>
    <row r="11" spans="1:7" ht="14.1" customHeight="1">
      <c r="A11" s="306" t="s">
        <v>190</v>
      </c>
      <c r="B11" s="307" t="s">
        <v>26</v>
      </c>
      <c r="C11" s="308" t="s">
        <v>49</v>
      </c>
      <c r="D11" s="309">
        <v>1593.4550999999999</v>
      </c>
      <c r="E11" s="310">
        <v>1.387543</v>
      </c>
      <c r="F11" s="309">
        <v>3804.4425000000001</v>
      </c>
      <c r="G11" s="310">
        <v>0</v>
      </c>
    </row>
    <row r="12" spans="1:7" ht="14.1" customHeight="1">
      <c r="A12" s="306" t="s">
        <v>216</v>
      </c>
      <c r="B12" s="307" t="s">
        <v>217</v>
      </c>
      <c r="C12" s="308" t="s">
        <v>201</v>
      </c>
      <c r="D12" s="309">
        <v>9.3297000000000008</v>
      </c>
      <c r="E12" s="310">
        <v>1.7990250000000001</v>
      </c>
      <c r="F12" s="309">
        <v>26.114000000000001</v>
      </c>
      <c r="G12" s="310">
        <v>0</v>
      </c>
    </row>
    <row r="13" spans="1:7" ht="14.1" customHeight="1">
      <c r="A13" s="306" t="s">
        <v>218</v>
      </c>
      <c r="B13" s="307" t="s">
        <v>219</v>
      </c>
      <c r="C13" s="308" t="s">
        <v>201</v>
      </c>
      <c r="D13" s="309">
        <v>9.1</v>
      </c>
      <c r="E13" s="310">
        <v>1.727824</v>
      </c>
      <c r="F13" s="309">
        <v>24.8231</v>
      </c>
      <c r="G13" s="310">
        <v>0</v>
      </c>
    </row>
    <row r="14" spans="1:7" ht="14.1" customHeight="1">
      <c r="A14" s="306" t="s">
        <v>220</v>
      </c>
      <c r="B14" s="307" t="s">
        <v>221</v>
      </c>
      <c r="C14" s="308" t="s">
        <v>49</v>
      </c>
      <c r="D14" s="309">
        <v>3574.0898999999999</v>
      </c>
      <c r="E14" s="310">
        <v>1.009727</v>
      </c>
      <c r="F14" s="309">
        <v>7182.9449000000004</v>
      </c>
      <c r="G14" s="310">
        <v>0</v>
      </c>
    </row>
    <row r="15" spans="1:7" ht="14.1" customHeight="1">
      <c r="A15" s="306" t="s">
        <v>197</v>
      </c>
      <c r="B15" s="307" t="s">
        <v>122</v>
      </c>
      <c r="C15" s="308" t="s">
        <v>201</v>
      </c>
      <c r="D15" s="309">
        <v>9.2899999999999991</v>
      </c>
      <c r="E15" s="310">
        <v>1.7799579999999999</v>
      </c>
      <c r="F15" s="309">
        <v>25.825800000000001</v>
      </c>
      <c r="G15" s="310">
        <v>0</v>
      </c>
    </row>
    <row r="16" spans="1:7" ht="14.1" customHeight="1">
      <c r="A16" s="306" t="s">
        <v>222</v>
      </c>
      <c r="B16" s="307" t="s">
        <v>223</v>
      </c>
      <c r="C16" s="308" t="s">
        <v>49</v>
      </c>
      <c r="D16" s="309">
        <v>3334.7705000000001</v>
      </c>
      <c r="E16" s="310">
        <v>1.0648629999999999</v>
      </c>
      <c r="F16" s="309">
        <v>6885.8441999999995</v>
      </c>
      <c r="G16" s="310">
        <v>0</v>
      </c>
    </row>
    <row r="17" spans="1:7" ht="14.1" customHeight="1">
      <c r="A17" s="306" t="s">
        <v>224</v>
      </c>
      <c r="B17" s="307" t="s">
        <v>225</v>
      </c>
      <c r="C17" s="308" t="s">
        <v>49</v>
      </c>
      <c r="D17" s="309">
        <v>11764.913399999999</v>
      </c>
      <c r="E17" s="310">
        <v>0.83811100000000005</v>
      </c>
      <c r="F17" s="309">
        <v>21625.216700000001</v>
      </c>
      <c r="G17" s="310">
        <v>0</v>
      </c>
    </row>
    <row r="18" spans="1:7" ht="14.1" customHeight="1">
      <c r="A18" s="306" t="s">
        <v>226</v>
      </c>
      <c r="B18" s="307" t="s">
        <v>227</v>
      </c>
      <c r="C18" s="308" t="s">
        <v>49</v>
      </c>
      <c r="D18" s="309">
        <v>1349.3356000000001</v>
      </c>
      <c r="E18" s="310">
        <v>1.490621</v>
      </c>
      <c r="F18" s="309">
        <v>3360.6835000000001</v>
      </c>
      <c r="G18" s="310">
        <v>0</v>
      </c>
    </row>
    <row r="19" spans="1:7" ht="14.1" customHeight="1">
      <c r="A19" s="306" t="s">
        <v>228</v>
      </c>
      <c r="B19" s="307" t="s">
        <v>229</v>
      </c>
      <c r="C19" s="308" t="s">
        <v>201</v>
      </c>
      <c r="D19" s="309">
        <v>7.75</v>
      </c>
      <c r="E19" s="310">
        <v>1.8192060000000001</v>
      </c>
      <c r="F19" s="309">
        <v>21.848800000000001</v>
      </c>
      <c r="G19" s="310">
        <v>0</v>
      </c>
    </row>
    <row r="20" spans="1:7" ht="14.1" customHeight="1">
      <c r="A20" s="306" t="s">
        <v>230</v>
      </c>
      <c r="B20" s="307" t="s">
        <v>231</v>
      </c>
      <c r="C20" s="308" t="s">
        <v>49</v>
      </c>
      <c r="D20" s="309">
        <v>2725.6062000000002</v>
      </c>
      <c r="E20" s="310">
        <v>1.4182220000000001</v>
      </c>
      <c r="F20" s="309">
        <v>7076.0061999999998</v>
      </c>
      <c r="G20" s="310">
        <v>0.1779</v>
      </c>
    </row>
    <row r="21" spans="1:7" ht="14.1" customHeight="1">
      <c r="A21" s="306" t="s">
        <v>187</v>
      </c>
      <c r="B21" s="307" t="s">
        <v>188</v>
      </c>
      <c r="C21" s="308" t="s">
        <v>49</v>
      </c>
      <c r="D21" s="309">
        <v>11764.913399999999</v>
      </c>
      <c r="E21" s="310">
        <v>0.83811100000000005</v>
      </c>
      <c r="F21" s="309">
        <v>21625.216700000001</v>
      </c>
      <c r="G21" s="310">
        <v>0</v>
      </c>
    </row>
    <row r="22" spans="1:7" ht="14.1" customHeight="1">
      <c r="A22" s="306" t="s">
        <v>195</v>
      </c>
      <c r="B22" s="307" t="s">
        <v>120</v>
      </c>
      <c r="C22" s="308" t="s">
        <v>201</v>
      </c>
      <c r="D22" s="309">
        <v>9.1</v>
      </c>
      <c r="E22" s="310">
        <v>1.7196210000000001</v>
      </c>
      <c r="F22" s="309">
        <v>24.7485</v>
      </c>
      <c r="G22" s="310">
        <v>0</v>
      </c>
    </row>
    <row r="23" spans="1:7" ht="14.1" customHeight="1">
      <c r="A23" s="306" t="s">
        <v>232</v>
      </c>
      <c r="B23" s="307" t="s">
        <v>233</v>
      </c>
      <c r="C23" s="308" t="s">
        <v>201</v>
      </c>
      <c r="D23" s="309">
        <v>9.1</v>
      </c>
      <c r="E23" s="310">
        <v>1.7303059999999999</v>
      </c>
      <c r="F23" s="309">
        <v>24.845700000000001</v>
      </c>
      <c r="G23" s="310">
        <v>0</v>
      </c>
    </row>
    <row r="24" spans="1:7" ht="14.1" customHeight="1">
      <c r="A24" s="306" t="s">
        <v>234</v>
      </c>
      <c r="B24" s="307" t="s">
        <v>235</v>
      </c>
      <c r="C24" s="308" t="s">
        <v>201</v>
      </c>
      <c r="D24" s="309">
        <v>9.1</v>
      </c>
      <c r="E24" s="310">
        <v>1.71983</v>
      </c>
      <c r="F24" s="309">
        <v>24.750399999999999</v>
      </c>
      <c r="G24" s="310">
        <v>0</v>
      </c>
    </row>
    <row r="25" spans="1:7" ht="14.1" customHeight="1">
      <c r="A25" s="306" t="s">
        <v>196</v>
      </c>
      <c r="B25" s="307" t="s">
        <v>121</v>
      </c>
      <c r="C25" s="308" t="s">
        <v>201</v>
      </c>
      <c r="D25" s="309">
        <v>5.89</v>
      </c>
      <c r="E25" s="310">
        <v>2.0510220000000001</v>
      </c>
      <c r="F25" s="309">
        <v>17.970500000000001</v>
      </c>
      <c r="G25" s="310">
        <v>0</v>
      </c>
    </row>
    <row r="26" spans="1:7" ht="14.1" customHeight="1">
      <c r="A26" s="306" t="s">
        <v>236</v>
      </c>
      <c r="B26" s="307" t="s">
        <v>237</v>
      </c>
      <c r="C26" s="308" t="s">
        <v>201</v>
      </c>
      <c r="D26" s="309">
        <v>12.25</v>
      </c>
      <c r="E26" s="310">
        <v>1.5673870000000001</v>
      </c>
      <c r="F26" s="309">
        <v>31.450399999999998</v>
      </c>
      <c r="G26" s="310">
        <v>0</v>
      </c>
    </row>
    <row r="27" spans="1:7" ht="14.1" customHeight="1">
      <c r="A27" s="306" t="s">
        <v>496</v>
      </c>
      <c r="B27" s="307" t="s">
        <v>497</v>
      </c>
      <c r="C27" s="308" t="s">
        <v>49</v>
      </c>
      <c r="D27" s="309">
        <v>7659.8635999999997</v>
      </c>
      <c r="E27" s="310">
        <v>0.88811399999999996</v>
      </c>
      <c r="F27" s="309">
        <v>14462.6957</v>
      </c>
      <c r="G27" s="310">
        <v>0</v>
      </c>
    </row>
    <row r="28" spans="1:7" ht="14.1" customHeight="1">
      <c r="A28" s="306" t="s">
        <v>238</v>
      </c>
      <c r="B28" s="307" t="s">
        <v>24</v>
      </c>
      <c r="C28" s="308" t="s">
        <v>49</v>
      </c>
      <c r="D28" s="309">
        <v>1295.8</v>
      </c>
      <c r="E28" s="310">
        <v>1.7643759999999999</v>
      </c>
      <c r="F28" s="309">
        <v>3970.8184000000001</v>
      </c>
      <c r="G28" s="310">
        <v>0.3</v>
      </c>
    </row>
    <row r="29" spans="1:7" ht="14.1" customHeight="1">
      <c r="A29" s="306" t="s">
        <v>239</v>
      </c>
      <c r="B29" s="307" t="s">
        <v>240</v>
      </c>
      <c r="C29" s="308" t="s">
        <v>201</v>
      </c>
      <c r="D29" s="309">
        <v>8.4772999999999996</v>
      </c>
      <c r="E29" s="310">
        <v>1.8732519999999999</v>
      </c>
      <c r="F29" s="309">
        <v>24.357399999999998</v>
      </c>
      <c r="G29" s="310">
        <v>0</v>
      </c>
    </row>
    <row r="30" spans="1:7" ht="14.1" customHeight="1">
      <c r="A30" s="306" t="s">
        <v>112</v>
      </c>
      <c r="B30" s="307" t="s">
        <v>110</v>
      </c>
      <c r="C30" s="308" t="s">
        <v>49</v>
      </c>
      <c r="D30" s="309">
        <v>1522.4</v>
      </c>
      <c r="E30" s="310">
        <v>1.409562</v>
      </c>
      <c r="F30" s="309">
        <v>3668.3171000000002</v>
      </c>
      <c r="G30" s="310">
        <v>0</v>
      </c>
    </row>
    <row r="31" spans="1:7" ht="14.1" customHeight="1">
      <c r="A31" s="306" t="s">
        <v>241</v>
      </c>
      <c r="B31" s="307" t="s">
        <v>242</v>
      </c>
      <c r="C31" s="308" t="s">
        <v>201</v>
      </c>
      <c r="D31" s="309">
        <v>6.1737000000000002</v>
      </c>
      <c r="E31" s="310">
        <v>2.6223200000000002</v>
      </c>
      <c r="F31" s="309">
        <v>24.566500000000001</v>
      </c>
      <c r="G31" s="310">
        <v>0.3569</v>
      </c>
    </row>
    <row r="32" spans="1:7" ht="14.1" customHeight="1">
      <c r="A32" s="306" t="s">
        <v>243</v>
      </c>
      <c r="B32" s="307" t="s">
        <v>244</v>
      </c>
      <c r="C32" s="308" t="s">
        <v>201</v>
      </c>
      <c r="D32" s="309">
        <v>53.481000000000002</v>
      </c>
      <c r="E32" s="310">
        <v>1.1956549999999999</v>
      </c>
      <c r="F32" s="309">
        <v>117.4258</v>
      </c>
      <c r="G32" s="310">
        <v>0</v>
      </c>
    </row>
    <row r="33" spans="1:7" ht="14.1" customHeight="1">
      <c r="A33" s="306" t="s">
        <v>245</v>
      </c>
      <c r="B33" s="307" t="s">
        <v>246</v>
      </c>
      <c r="C33" s="308" t="s">
        <v>49</v>
      </c>
      <c r="D33" s="309">
        <v>3973.1421999999998</v>
      </c>
      <c r="E33" s="310">
        <v>1.005587</v>
      </c>
      <c r="F33" s="309">
        <v>7968.4822999999997</v>
      </c>
      <c r="G33" s="310">
        <v>0</v>
      </c>
    </row>
    <row r="34" spans="1:7" ht="14.1" customHeight="1">
      <c r="A34" s="306" t="s">
        <v>247</v>
      </c>
      <c r="B34" s="307" t="s">
        <v>248</v>
      </c>
      <c r="C34" s="308" t="s">
        <v>49</v>
      </c>
      <c r="D34" s="309">
        <v>5537.5677999999998</v>
      </c>
      <c r="E34" s="310">
        <v>0.94768799999999997</v>
      </c>
      <c r="F34" s="309">
        <v>10785.454299999999</v>
      </c>
      <c r="G34" s="310">
        <v>0</v>
      </c>
    </row>
    <row r="35" spans="1:7" ht="14.1" customHeight="1">
      <c r="A35" s="306" t="s">
        <v>191</v>
      </c>
      <c r="B35" s="307" t="s">
        <v>27</v>
      </c>
      <c r="C35" s="308" t="s">
        <v>49</v>
      </c>
      <c r="D35" s="309">
        <v>1262.8</v>
      </c>
      <c r="E35" s="310">
        <v>1.5516160000000001</v>
      </c>
      <c r="F35" s="309">
        <v>3222.1806000000001</v>
      </c>
      <c r="G35" s="310">
        <v>0</v>
      </c>
    </row>
    <row r="36" spans="1:7" ht="14.1" customHeight="1">
      <c r="A36" s="306" t="s">
        <v>249</v>
      </c>
      <c r="B36" s="307" t="s">
        <v>250</v>
      </c>
      <c r="C36" s="308" t="s">
        <v>201</v>
      </c>
      <c r="D36" s="309">
        <v>7.2271000000000001</v>
      </c>
      <c r="E36" s="310">
        <v>1.857097</v>
      </c>
      <c r="F36" s="309">
        <v>20.648499999999999</v>
      </c>
      <c r="G36" s="310">
        <v>0</v>
      </c>
    </row>
    <row r="37" spans="1:7" ht="14.1" customHeight="1">
      <c r="A37" s="306" t="s">
        <v>251</v>
      </c>
      <c r="B37" s="307" t="s">
        <v>252</v>
      </c>
      <c r="C37" s="308" t="s">
        <v>49</v>
      </c>
      <c r="D37" s="309">
        <v>4942.3271000000004</v>
      </c>
      <c r="E37" s="310">
        <v>0.94991400000000004</v>
      </c>
      <c r="F37" s="309">
        <v>9637.1128000000008</v>
      </c>
      <c r="G37" s="310">
        <v>0</v>
      </c>
    </row>
    <row r="38" spans="1:7" ht="14.1" customHeight="1">
      <c r="A38" s="306" t="s">
        <v>253</v>
      </c>
      <c r="B38" s="307" t="s">
        <v>254</v>
      </c>
      <c r="C38" s="308" t="s">
        <v>201</v>
      </c>
      <c r="D38" s="309">
        <v>9.9450000000000003</v>
      </c>
      <c r="E38" s="310">
        <v>1.652525</v>
      </c>
      <c r="F38" s="309">
        <v>26.379300000000001</v>
      </c>
      <c r="G38" s="310">
        <v>0</v>
      </c>
    </row>
    <row r="39" spans="1:7" ht="14.1" customHeight="1">
      <c r="A39" s="306" t="s">
        <v>255</v>
      </c>
      <c r="B39" s="307" t="s">
        <v>256</v>
      </c>
      <c r="C39" s="308" t="s">
        <v>201</v>
      </c>
      <c r="D39" s="309">
        <v>14.896100000000001</v>
      </c>
      <c r="E39" s="310">
        <v>1.458277</v>
      </c>
      <c r="F39" s="309">
        <v>36.618699999999997</v>
      </c>
      <c r="G39" s="310">
        <v>0</v>
      </c>
    </row>
    <row r="40" spans="1:7" ht="14.1" customHeight="1">
      <c r="A40" s="306" t="s">
        <v>257</v>
      </c>
      <c r="B40" s="307" t="s">
        <v>258</v>
      </c>
      <c r="C40" s="308" t="s">
        <v>201</v>
      </c>
      <c r="D40" s="309">
        <v>6.1737000000000002</v>
      </c>
      <c r="E40" s="310">
        <v>2.00278</v>
      </c>
      <c r="F40" s="309">
        <v>18.5382</v>
      </c>
      <c r="G40" s="310">
        <v>0</v>
      </c>
    </row>
    <row r="41" spans="1:7" ht="14.1" customHeight="1">
      <c r="A41" s="306" t="s">
        <v>498</v>
      </c>
      <c r="B41" s="307" t="s">
        <v>499</v>
      </c>
      <c r="C41" s="308" t="s">
        <v>49</v>
      </c>
      <c r="D41" s="309">
        <v>2453.1349</v>
      </c>
      <c r="E41" s="310">
        <v>1.136468</v>
      </c>
      <c r="F41" s="309">
        <v>5241.0442000000003</v>
      </c>
      <c r="G41" s="310">
        <v>0</v>
      </c>
    </row>
    <row r="42" spans="1:7" ht="14.1" customHeight="1">
      <c r="A42" s="306" t="s">
        <v>259</v>
      </c>
      <c r="B42" s="307" t="s">
        <v>260</v>
      </c>
      <c r="C42" s="308" t="s">
        <v>49</v>
      </c>
      <c r="D42" s="309">
        <v>1975.1813999999999</v>
      </c>
      <c r="E42" s="310">
        <v>1.249142</v>
      </c>
      <c r="F42" s="309">
        <v>4442.4633999999996</v>
      </c>
      <c r="G42" s="310">
        <v>0</v>
      </c>
    </row>
    <row r="43" spans="1:7" ht="14.1" customHeight="1">
      <c r="A43" s="306" t="s">
        <v>500</v>
      </c>
      <c r="B43" s="307" t="s">
        <v>501</v>
      </c>
      <c r="C43" s="308" t="s">
        <v>49</v>
      </c>
      <c r="D43" s="309">
        <v>1403.7781</v>
      </c>
      <c r="E43" s="310">
        <v>1.4398880000000001</v>
      </c>
      <c r="F43" s="309">
        <v>3425.0612999999998</v>
      </c>
      <c r="G43" s="310">
        <v>0</v>
      </c>
    </row>
    <row r="44" spans="1:7" ht="14.1" customHeight="1">
      <c r="A44" s="306" t="s">
        <v>104</v>
      </c>
      <c r="B44" s="307" t="s">
        <v>45</v>
      </c>
      <c r="C44" s="308" t="s">
        <v>49</v>
      </c>
      <c r="D44" s="309">
        <v>9029.2726999999995</v>
      </c>
      <c r="E44" s="310">
        <v>0.86079099999999997</v>
      </c>
      <c r="F44" s="309">
        <v>16801.5893</v>
      </c>
      <c r="G44" s="310">
        <v>0</v>
      </c>
    </row>
    <row r="45" spans="1:7" ht="14.1" customHeight="1">
      <c r="A45" s="306" t="s">
        <v>261</v>
      </c>
      <c r="B45" s="307" t="s">
        <v>262</v>
      </c>
      <c r="C45" s="308" t="s">
        <v>201</v>
      </c>
      <c r="D45" s="309">
        <v>9.0633999999999997</v>
      </c>
      <c r="E45" s="310">
        <v>2.067723</v>
      </c>
      <c r="F45" s="309">
        <v>30.523</v>
      </c>
      <c r="G45" s="310">
        <v>0.3</v>
      </c>
    </row>
    <row r="46" spans="1:7" ht="14.1" customHeight="1">
      <c r="A46" s="306" t="s">
        <v>263</v>
      </c>
      <c r="B46" s="307" t="s">
        <v>264</v>
      </c>
      <c r="C46" s="308" t="s">
        <v>201</v>
      </c>
      <c r="D46" s="309">
        <v>6.1718999999999999</v>
      </c>
      <c r="E46" s="310">
        <v>1.972526</v>
      </c>
      <c r="F46" s="309">
        <v>18.3461</v>
      </c>
      <c r="G46" s="310">
        <v>0</v>
      </c>
    </row>
    <row r="47" spans="1:7" ht="14.1" customHeight="1">
      <c r="A47" s="306" t="s">
        <v>502</v>
      </c>
      <c r="B47" s="307" t="s">
        <v>503</v>
      </c>
      <c r="C47" s="308" t="s">
        <v>49</v>
      </c>
      <c r="D47" s="309">
        <v>1789.4523999999999</v>
      </c>
      <c r="E47" s="310">
        <v>1.26631</v>
      </c>
      <c r="F47" s="309">
        <v>4055.4537999999998</v>
      </c>
      <c r="G47" s="310">
        <v>0</v>
      </c>
    </row>
    <row r="48" spans="1:7" ht="14.1" customHeight="1">
      <c r="A48" s="306" t="s">
        <v>265</v>
      </c>
      <c r="B48" s="307" t="s">
        <v>266</v>
      </c>
      <c r="C48" s="308" t="s">
        <v>49</v>
      </c>
      <c r="D48" s="309">
        <v>1805.7979</v>
      </c>
      <c r="E48" s="310">
        <v>1.292198</v>
      </c>
      <c r="F48" s="309">
        <v>4139.2462999999998</v>
      </c>
      <c r="G48" s="310">
        <v>0</v>
      </c>
    </row>
    <row r="49" spans="1:7" ht="14.1" customHeight="1">
      <c r="A49" s="306" t="s">
        <v>18228</v>
      </c>
      <c r="B49" s="307" t="s">
        <v>268</v>
      </c>
      <c r="C49" s="308" t="s">
        <v>201</v>
      </c>
      <c r="D49" s="309">
        <v>8.2080000000000002</v>
      </c>
      <c r="E49" s="310">
        <v>1.7357739999999999</v>
      </c>
      <c r="F49" s="309">
        <v>22.455200000000001</v>
      </c>
      <c r="G49" s="310">
        <v>0</v>
      </c>
    </row>
    <row r="50" spans="1:7" ht="14.1" customHeight="1">
      <c r="A50" s="306" t="s">
        <v>267</v>
      </c>
      <c r="B50" s="307" t="s">
        <v>504</v>
      </c>
      <c r="C50" s="308" t="s">
        <v>49</v>
      </c>
      <c r="D50" s="309">
        <v>1805.7696000000001</v>
      </c>
      <c r="E50" s="310">
        <v>1.2911330000000001</v>
      </c>
      <c r="F50" s="309">
        <v>4137.2583000000004</v>
      </c>
      <c r="G50" s="310">
        <v>0</v>
      </c>
    </row>
    <row r="51" spans="1:7" ht="14.1" customHeight="1">
      <c r="A51" s="306" t="s">
        <v>111</v>
      </c>
      <c r="B51" s="307" t="s">
        <v>109</v>
      </c>
      <c r="C51" s="308" t="s">
        <v>49</v>
      </c>
      <c r="D51" s="309">
        <v>2151.6677</v>
      </c>
      <c r="E51" s="310">
        <v>1.2259450000000001</v>
      </c>
      <c r="F51" s="309">
        <v>4789.4939000000004</v>
      </c>
      <c r="G51" s="310">
        <v>0</v>
      </c>
    </row>
    <row r="52" spans="1:7" ht="14.1" customHeight="1">
      <c r="A52" s="306" t="s">
        <v>269</v>
      </c>
      <c r="B52" s="307" t="s">
        <v>270</v>
      </c>
      <c r="C52" s="308" t="s">
        <v>201</v>
      </c>
      <c r="D52" s="309">
        <v>5.5391000000000004</v>
      </c>
      <c r="E52" s="310">
        <v>2.1270859999999998</v>
      </c>
      <c r="F52" s="309">
        <v>17.321200000000001</v>
      </c>
      <c r="G52" s="310">
        <v>0</v>
      </c>
    </row>
    <row r="53" spans="1:7" ht="14.1" customHeight="1">
      <c r="A53" s="306" t="s">
        <v>271</v>
      </c>
      <c r="B53" s="307" t="s">
        <v>272</v>
      </c>
      <c r="C53" s="308" t="s">
        <v>201</v>
      </c>
      <c r="D53" s="309">
        <v>8.0884</v>
      </c>
      <c r="E53" s="310">
        <v>2.3740899999999998</v>
      </c>
      <c r="F53" s="309">
        <v>29.494199999999999</v>
      </c>
      <c r="G53" s="310">
        <v>0.27239999999999998</v>
      </c>
    </row>
    <row r="54" spans="1:7" ht="14.1" customHeight="1">
      <c r="A54" s="306" t="s">
        <v>273</v>
      </c>
      <c r="B54" s="307" t="s">
        <v>274</v>
      </c>
      <c r="C54" s="308" t="s">
        <v>201</v>
      </c>
      <c r="D54" s="309">
        <v>6.1718999999999999</v>
      </c>
      <c r="E54" s="310">
        <v>1.9866330000000001</v>
      </c>
      <c r="F54" s="309">
        <v>18.433199999999999</v>
      </c>
      <c r="G54" s="310">
        <v>0</v>
      </c>
    </row>
    <row r="55" spans="1:7" ht="14.1" customHeight="1">
      <c r="A55" s="306" t="s">
        <v>103</v>
      </c>
      <c r="B55" s="307" t="s">
        <v>44</v>
      </c>
      <c r="C55" s="308" t="s">
        <v>49</v>
      </c>
      <c r="D55" s="309">
        <v>10408.0275</v>
      </c>
      <c r="E55" s="310">
        <v>0.85667099999999996</v>
      </c>
      <c r="F55" s="309">
        <v>19324.282800000001</v>
      </c>
      <c r="G55" s="310">
        <v>0</v>
      </c>
    </row>
    <row r="56" spans="1:7" ht="14.1" customHeight="1">
      <c r="A56" s="306" t="s">
        <v>275</v>
      </c>
      <c r="B56" s="307" t="s">
        <v>276</v>
      </c>
      <c r="C56" s="308" t="s">
        <v>49</v>
      </c>
      <c r="D56" s="309">
        <v>2607.79</v>
      </c>
      <c r="E56" s="310">
        <v>1.1546559999999999</v>
      </c>
      <c r="F56" s="309">
        <v>5618.8903</v>
      </c>
      <c r="G56" s="310">
        <v>0</v>
      </c>
    </row>
    <row r="57" spans="1:7" ht="14.1" customHeight="1">
      <c r="A57" s="306" t="s">
        <v>277</v>
      </c>
      <c r="B57" s="307" t="s">
        <v>278</v>
      </c>
      <c r="C57" s="308" t="s">
        <v>201</v>
      </c>
      <c r="D57" s="309">
        <v>8.9138000000000002</v>
      </c>
      <c r="E57" s="310">
        <v>1.6930019999999999</v>
      </c>
      <c r="F57" s="309">
        <v>24.004799999999999</v>
      </c>
      <c r="G57" s="310">
        <v>0</v>
      </c>
    </row>
    <row r="58" spans="1:7" ht="14.1" customHeight="1">
      <c r="A58" s="306" t="s">
        <v>279</v>
      </c>
      <c r="B58" s="307" t="s">
        <v>505</v>
      </c>
      <c r="C58" s="308" t="s">
        <v>49</v>
      </c>
      <c r="D58" s="309">
        <v>2954.8130999999998</v>
      </c>
      <c r="E58" s="310">
        <v>1.100806</v>
      </c>
      <c r="F58" s="309">
        <v>6207.4889999999996</v>
      </c>
      <c r="G58" s="310">
        <v>0</v>
      </c>
    </row>
    <row r="59" spans="1:7" ht="14.1" customHeight="1">
      <c r="A59" s="306" t="s">
        <v>281</v>
      </c>
      <c r="B59" s="307" t="s">
        <v>282</v>
      </c>
      <c r="C59" s="308" t="s">
        <v>49</v>
      </c>
      <c r="D59" s="309">
        <v>3334.7705000000001</v>
      </c>
      <c r="E59" s="310">
        <v>1.0648629999999999</v>
      </c>
      <c r="F59" s="309">
        <v>6885.8441999999995</v>
      </c>
      <c r="G59" s="310">
        <v>0</v>
      </c>
    </row>
    <row r="60" spans="1:7" ht="14.1" customHeight="1">
      <c r="A60" s="306" t="s">
        <v>283</v>
      </c>
      <c r="B60" s="307" t="s">
        <v>284</v>
      </c>
      <c r="C60" s="308" t="s">
        <v>201</v>
      </c>
      <c r="D60" s="309">
        <v>8.2205999999999992</v>
      </c>
      <c r="E60" s="310">
        <v>1.732396</v>
      </c>
      <c r="F60" s="309">
        <v>22.4619</v>
      </c>
      <c r="G60" s="310">
        <v>0</v>
      </c>
    </row>
    <row r="61" spans="1:7" ht="14.1" customHeight="1">
      <c r="A61" s="306" t="s">
        <v>285</v>
      </c>
      <c r="B61" s="307" t="s">
        <v>286</v>
      </c>
      <c r="C61" s="308" t="s">
        <v>201</v>
      </c>
      <c r="D61" s="309">
        <v>9.7852999999999994</v>
      </c>
      <c r="E61" s="310">
        <v>1.641087</v>
      </c>
      <c r="F61" s="309">
        <v>25.843800000000002</v>
      </c>
      <c r="G61" s="310">
        <v>0</v>
      </c>
    </row>
    <row r="62" spans="1:7" ht="14.1" customHeight="1">
      <c r="A62" s="306" t="s">
        <v>113</v>
      </c>
      <c r="B62" s="307" t="s">
        <v>46</v>
      </c>
      <c r="C62" s="308" t="s">
        <v>49</v>
      </c>
      <c r="D62" s="309">
        <v>1862.2059999999999</v>
      </c>
      <c r="E62" s="310">
        <v>1.2977920000000001</v>
      </c>
      <c r="F62" s="309">
        <v>4278.9620000000004</v>
      </c>
      <c r="G62" s="310">
        <v>0</v>
      </c>
    </row>
    <row r="63" spans="1:7" ht="14.1" customHeight="1">
      <c r="A63" s="306" t="s">
        <v>102</v>
      </c>
      <c r="B63" s="307" t="s">
        <v>43</v>
      </c>
      <c r="C63" s="308" t="s">
        <v>49</v>
      </c>
      <c r="D63" s="309">
        <v>2433.6444999999999</v>
      </c>
      <c r="E63" s="310">
        <v>1.1686380000000001</v>
      </c>
      <c r="F63" s="309">
        <v>5277.6939000000002</v>
      </c>
      <c r="G63" s="310">
        <v>0</v>
      </c>
    </row>
    <row r="64" spans="1:7" ht="14.1" customHeight="1">
      <c r="A64" s="306" t="s">
        <v>189</v>
      </c>
      <c r="B64" s="307" t="s">
        <v>14</v>
      </c>
      <c r="C64" s="308" t="s">
        <v>49</v>
      </c>
      <c r="D64" s="309">
        <v>2497.8584999999998</v>
      </c>
      <c r="E64" s="310">
        <v>1.117799</v>
      </c>
      <c r="F64" s="309">
        <v>5289.9621999999999</v>
      </c>
      <c r="G64" s="310">
        <v>0</v>
      </c>
    </row>
    <row r="65" spans="1:7" ht="14.1" customHeight="1">
      <c r="A65" s="306" t="s">
        <v>287</v>
      </c>
      <c r="B65" s="307" t="s">
        <v>288</v>
      </c>
      <c r="C65" s="308" t="s">
        <v>49</v>
      </c>
      <c r="D65" s="309">
        <v>2728.56</v>
      </c>
      <c r="E65" s="310">
        <v>1.1062689999999999</v>
      </c>
      <c r="F65" s="309">
        <v>5747.0812999999998</v>
      </c>
      <c r="G65" s="310">
        <v>0</v>
      </c>
    </row>
    <row r="66" spans="1:7" ht="14.1" customHeight="1">
      <c r="A66" s="306" t="s">
        <v>18229</v>
      </c>
      <c r="B66" s="307" t="s">
        <v>280</v>
      </c>
      <c r="C66" s="308" t="s">
        <v>201</v>
      </c>
      <c r="D66" s="309">
        <v>13.430999999999999</v>
      </c>
      <c r="E66" s="310">
        <v>1.503112</v>
      </c>
      <c r="F66" s="309">
        <v>33.619199999999999</v>
      </c>
      <c r="G66" s="310">
        <v>0</v>
      </c>
    </row>
    <row r="67" spans="1:7" ht="14.1" customHeight="1">
      <c r="A67" s="306" t="s">
        <v>289</v>
      </c>
      <c r="B67" s="307" t="s">
        <v>290</v>
      </c>
      <c r="C67" s="308" t="s">
        <v>49</v>
      </c>
      <c r="D67" s="309">
        <v>3575.4573999999998</v>
      </c>
      <c r="E67" s="310">
        <v>1.009633</v>
      </c>
      <c r="F67" s="309">
        <v>7185.3571000000002</v>
      </c>
      <c r="G67" s="310">
        <v>0</v>
      </c>
    </row>
    <row r="68" spans="1:7" ht="14.1" customHeight="1">
      <c r="A68" s="306" t="s">
        <v>98</v>
      </c>
      <c r="B68" s="307" t="s">
        <v>34</v>
      </c>
      <c r="C68" s="308" t="s">
        <v>49</v>
      </c>
      <c r="D68" s="309">
        <v>3334.7705000000001</v>
      </c>
      <c r="E68" s="310">
        <v>1.0648629999999999</v>
      </c>
      <c r="F68" s="309">
        <v>6885.8441999999995</v>
      </c>
      <c r="G68" s="310">
        <v>0</v>
      </c>
    </row>
    <row r="69" spans="1:7" ht="14.1" customHeight="1">
      <c r="A69" s="306" t="s">
        <v>291</v>
      </c>
      <c r="B69" s="307" t="s">
        <v>292</v>
      </c>
      <c r="C69" s="308" t="s">
        <v>201</v>
      </c>
      <c r="D69" s="309">
        <v>6.1718999999999999</v>
      </c>
      <c r="E69" s="310">
        <v>2.0744570000000002</v>
      </c>
      <c r="F69" s="309">
        <v>18.975200000000001</v>
      </c>
      <c r="G69" s="310">
        <v>0</v>
      </c>
    </row>
    <row r="70" spans="1:7" ht="14.1" customHeight="1">
      <c r="A70" s="306" t="s">
        <v>506</v>
      </c>
      <c r="B70" s="307" t="s">
        <v>507</v>
      </c>
      <c r="C70" s="308" t="s">
        <v>49</v>
      </c>
      <c r="D70" s="309">
        <v>3299.9787999999999</v>
      </c>
      <c r="E70" s="310">
        <v>1.070076</v>
      </c>
      <c r="F70" s="309">
        <v>6831.2069000000001</v>
      </c>
      <c r="G70" s="310">
        <v>0</v>
      </c>
    </row>
    <row r="71" spans="1:7" ht="14.1" customHeight="1">
      <c r="A71" s="306" t="s">
        <v>293</v>
      </c>
      <c r="B71" s="307" t="s">
        <v>294</v>
      </c>
      <c r="C71" s="308" t="s">
        <v>49</v>
      </c>
      <c r="D71" s="309">
        <v>12077.102999999999</v>
      </c>
      <c r="E71" s="310">
        <v>0.83814200000000005</v>
      </c>
      <c r="F71" s="309">
        <v>22199.430199999999</v>
      </c>
      <c r="G71" s="310">
        <v>0</v>
      </c>
    </row>
    <row r="72" spans="1:7" ht="14.1" customHeight="1">
      <c r="A72" s="306" t="s">
        <v>295</v>
      </c>
      <c r="B72" s="307" t="s">
        <v>296</v>
      </c>
      <c r="C72" s="308" t="s">
        <v>201</v>
      </c>
      <c r="D72" s="309">
        <v>7.7949000000000002</v>
      </c>
      <c r="E72" s="310">
        <v>2.1713619999999998</v>
      </c>
      <c r="F72" s="309">
        <v>27.058900000000001</v>
      </c>
      <c r="G72" s="310">
        <v>0.3</v>
      </c>
    </row>
    <row r="73" spans="1:7" ht="14.1" customHeight="1">
      <c r="A73" s="306" t="s">
        <v>99</v>
      </c>
      <c r="B73" s="307" t="s">
        <v>157</v>
      </c>
      <c r="C73" s="308" t="s">
        <v>49</v>
      </c>
      <c r="D73" s="309">
        <v>3334.7705000000001</v>
      </c>
      <c r="E73" s="310">
        <v>1.0648629999999999</v>
      </c>
      <c r="F73" s="309">
        <v>6885.8441999999995</v>
      </c>
      <c r="G73" s="310">
        <v>0</v>
      </c>
    </row>
    <row r="74" spans="1:7" ht="14.1" customHeight="1">
      <c r="A74" s="306" t="s">
        <v>297</v>
      </c>
      <c r="B74" s="307" t="s">
        <v>23</v>
      </c>
      <c r="C74" s="308" t="s">
        <v>49</v>
      </c>
      <c r="D74" s="309">
        <v>1522.4</v>
      </c>
      <c r="E74" s="310">
        <v>1.4143289999999999</v>
      </c>
      <c r="F74" s="309">
        <v>3675.5744</v>
      </c>
      <c r="G74" s="310">
        <v>0</v>
      </c>
    </row>
    <row r="75" spans="1:7" ht="14.1" customHeight="1">
      <c r="A75" s="306" t="s">
        <v>298</v>
      </c>
      <c r="B75" s="307" t="s">
        <v>299</v>
      </c>
      <c r="C75" s="308" t="s">
        <v>49</v>
      </c>
      <c r="D75" s="309">
        <v>3125.9623999999999</v>
      </c>
      <c r="E75" s="310">
        <v>1.077453</v>
      </c>
      <c r="F75" s="309">
        <v>6494.0398999999998</v>
      </c>
      <c r="G75" s="310">
        <v>0</v>
      </c>
    </row>
    <row r="76" spans="1:7" ht="14.1" customHeight="1">
      <c r="A76" s="306" t="s">
        <v>508</v>
      </c>
      <c r="B76" s="307" t="s">
        <v>509</v>
      </c>
      <c r="C76" s="308" t="s">
        <v>49</v>
      </c>
      <c r="D76" s="309">
        <v>3117.0207999999998</v>
      </c>
      <c r="E76" s="310">
        <v>1.080929</v>
      </c>
      <c r="F76" s="309">
        <v>6486.2988999999998</v>
      </c>
      <c r="G76" s="310">
        <v>0</v>
      </c>
    </row>
    <row r="77" spans="1:7" ht="14.1" customHeight="1">
      <c r="A77" s="306" t="s">
        <v>300</v>
      </c>
      <c r="B77" s="307" t="s">
        <v>301</v>
      </c>
      <c r="C77" s="308" t="s">
        <v>49</v>
      </c>
      <c r="D77" s="309">
        <v>3334.7705000000001</v>
      </c>
      <c r="E77" s="310">
        <v>1.0648629999999999</v>
      </c>
      <c r="F77" s="309">
        <v>6885.8441999999995</v>
      </c>
      <c r="G77" s="310">
        <v>0</v>
      </c>
    </row>
    <row r="78" spans="1:7" ht="14.1" customHeight="1">
      <c r="A78" s="306" t="s">
        <v>302</v>
      </c>
      <c r="B78" s="307" t="s">
        <v>17</v>
      </c>
      <c r="C78" s="308" t="s">
        <v>49</v>
      </c>
      <c r="D78" s="309">
        <v>1494.1586</v>
      </c>
      <c r="E78" s="310">
        <v>1.408471</v>
      </c>
      <c r="F78" s="309">
        <v>3598.6376</v>
      </c>
      <c r="G78" s="310">
        <v>0</v>
      </c>
    </row>
    <row r="79" spans="1:7" ht="14.1" customHeight="1">
      <c r="A79" s="306" t="s">
        <v>303</v>
      </c>
      <c r="B79" s="307" t="s">
        <v>304</v>
      </c>
      <c r="C79" s="308" t="s">
        <v>49</v>
      </c>
      <c r="D79" s="309">
        <v>11286.541300000001</v>
      </c>
      <c r="E79" s="310">
        <v>0.84158900000000003</v>
      </c>
      <c r="F79" s="309">
        <v>20785.170300000002</v>
      </c>
      <c r="G79" s="310">
        <v>0</v>
      </c>
    </row>
    <row r="80" spans="1:7" ht="14.1" customHeight="1">
      <c r="A80" s="306" t="s">
        <v>305</v>
      </c>
      <c r="B80" s="307" t="s">
        <v>306</v>
      </c>
      <c r="C80" s="308" t="s">
        <v>49</v>
      </c>
      <c r="D80" s="309">
        <v>7129.7950000000001</v>
      </c>
      <c r="E80" s="310">
        <v>0.89078800000000002</v>
      </c>
      <c r="F80" s="309">
        <v>13480.9308</v>
      </c>
      <c r="G80" s="310">
        <v>0</v>
      </c>
    </row>
    <row r="81" spans="1:7" ht="14.1" customHeight="1">
      <c r="A81" s="306" t="s">
        <v>307</v>
      </c>
      <c r="B81" s="307" t="s">
        <v>308</v>
      </c>
      <c r="C81" s="308" t="s">
        <v>49</v>
      </c>
      <c r="D81" s="309">
        <v>2012.6684</v>
      </c>
      <c r="E81" s="310">
        <v>1.2400139999999999</v>
      </c>
      <c r="F81" s="309">
        <v>4508.4053000000004</v>
      </c>
      <c r="G81" s="310">
        <v>0</v>
      </c>
    </row>
    <row r="82" spans="1:7" ht="14.1" customHeight="1">
      <c r="A82" s="306" t="s">
        <v>309</v>
      </c>
      <c r="B82" s="307" t="s">
        <v>310</v>
      </c>
      <c r="C82" s="308" t="s">
        <v>49</v>
      </c>
      <c r="D82" s="309">
        <v>2617.3407999999999</v>
      </c>
      <c r="E82" s="310">
        <v>1.1285259999999999</v>
      </c>
      <c r="F82" s="309">
        <v>5571.0779000000002</v>
      </c>
      <c r="G82" s="310">
        <v>0</v>
      </c>
    </row>
    <row r="83" spans="1:7" ht="14.1" customHeight="1">
      <c r="A83" s="306" t="s">
        <v>510</v>
      </c>
      <c r="B83" s="307" t="s">
        <v>511</v>
      </c>
      <c r="C83" s="308" t="s">
        <v>49</v>
      </c>
      <c r="D83" s="309">
        <v>1975.1813999999999</v>
      </c>
      <c r="E83" s="310">
        <v>1.249142</v>
      </c>
      <c r="F83" s="309">
        <v>4442.4633999999996</v>
      </c>
      <c r="G83" s="310">
        <v>0</v>
      </c>
    </row>
    <row r="84" spans="1:7" ht="14.1" customHeight="1">
      <c r="A84" s="306" t="s">
        <v>18230</v>
      </c>
      <c r="B84" s="307" t="s">
        <v>18231</v>
      </c>
      <c r="C84" s="308" t="s">
        <v>201</v>
      </c>
      <c r="D84" s="309">
        <v>22.4651</v>
      </c>
      <c r="E84" s="310">
        <v>1.6596949999999999</v>
      </c>
      <c r="F84" s="309">
        <v>66.489800000000002</v>
      </c>
      <c r="G84" s="310">
        <v>0.3</v>
      </c>
    </row>
    <row r="85" spans="1:7" ht="14.1" customHeight="1">
      <c r="A85" s="306" t="s">
        <v>311</v>
      </c>
      <c r="B85" s="307" t="s">
        <v>312</v>
      </c>
      <c r="C85" s="308" t="s">
        <v>49</v>
      </c>
      <c r="D85" s="309">
        <v>3595.3388</v>
      </c>
      <c r="E85" s="310">
        <v>1.022114</v>
      </c>
      <c r="F85" s="309">
        <v>7270.1849000000002</v>
      </c>
      <c r="G85" s="310">
        <v>0</v>
      </c>
    </row>
    <row r="86" spans="1:7" ht="14.1" customHeight="1">
      <c r="A86" s="306" t="s">
        <v>18232</v>
      </c>
      <c r="B86" s="307" t="s">
        <v>18233</v>
      </c>
      <c r="C86" s="308" t="s">
        <v>201</v>
      </c>
      <c r="D86" s="309">
        <v>10.571400000000001</v>
      </c>
      <c r="E86" s="310">
        <v>1.615194</v>
      </c>
      <c r="F86" s="309">
        <v>27.6462</v>
      </c>
      <c r="G86" s="310">
        <v>0</v>
      </c>
    </row>
    <row r="87" spans="1:7" ht="14.1" customHeight="1">
      <c r="A87" s="306" t="s">
        <v>193</v>
      </c>
      <c r="B87" s="307" t="s">
        <v>313</v>
      </c>
      <c r="C87" s="308" t="s">
        <v>49</v>
      </c>
      <c r="D87" s="309">
        <v>3334.7705000000001</v>
      </c>
      <c r="E87" s="310">
        <v>1.0648629999999999</v>
      </c>
      <c r="F87" s="309">
        <v>6885.8441999999995</v>
      </c>
      <c r="G87" s="310">
        <v>0</v>
      </c>
    </row>
    <row r="88" spans="1:7" ht="14.1" customHeight="1">
      <c r="A88" s="306" t="s">
        <v>314</v>
      </c>
      <c r="B88" s="307" t="s">
        <v>315</v>
      </c>
      <c r="C88" s="308" t="s">
        <v>49</v>
      </c>
      <c r="D88" s="309">
        <v>4942.3271000000004</v>
      </c>
      <c r="E88" s="310">
        <v>0.94991400000000004</v>
      </c>
      <c r="F88" s="309">
        <v>9637.1128000000008</v>
      </c>
      <c r="G88" s="310">
        <v>0</v>
      </c>
    </row>
    <row r="89" spans="1:7" ht="14.1" customHeight="1">
      <c r="A89" s="306" t="s">
        <v>316</v>
      </c>
      <c r="B89" s="307" t="s">
        <v>317</v>
      </c>
      <c r="C89" s="308" t="s">
        <v>201</v>
      </c>
      <c r="D89" s="309">
        <v>8.0884</v>
      </c>
      <c r="E89" s="310">
        <v>2.185765</v>
      </c>
      <c r="F89" s="309">
        <v>28.194199999999999</v>
      </c>
      <c r="G89" s="310">
        <v>0.3</v>
      </c>
    </row>
    <row r="90" spans="1:7" ht="14.1" customHeight="1">
      <c r="A90" s="306" t="s">
        <v>318</v>
      </c>
      <c r="B90" s="307" t="s">
        <v>319</v>
      </c>
      <c r="C90" s="308" t="s">
        <v>201</v>
      </c>
      <c r="D90" s="309">
        <v>6.1718999999999999</v>
      </c>
      <c r="E90" s="310">
        <v>2.4073419999999999</v>
      </c>
      <c r="F90" s="309">
        <v>22.8813</v>
      </c>
      <c r="G90" s="310">
        <v>0.3</v>
      </c>
    </row>
    <row r="91" spans="1:7" ht="14.1" customHeight="1">
      <c r="A91" s="306" t="s">
        <v>320</v>
      </c>
      <c r="B91" s="307" t="s">
        <v>321</v>
      </c>
      <c r="C91" s="308" t="s">
        <v>201</v>
      </c>
      <c r="D91" s="309">
        <v>5.89</v>
      </c>
      <c r="E91" s="310">
        <v>2.383902</v>
      </c>
      <c r="F91" s="309">
        <v>21.6981</v>
      </c>
      <c r="G91" s="310">
        <v>0.3</v>
      </c>
    </row>
    <row r="92" spans="1:7" ht="14.1" customHeight="1">
      <c r="A92" s="306" t="s">
        <v>322</v>
      </c>
      <c r="B92" s="307" t="s">
        <v>323</v>
      </c>
      <c r="C92" s="308" t="s">
        <v>201</v>
      </c>
      <c r="D92" s="309">
        <v>9.3297000000000008</v>
      </c>
      <c r="E92" s="310">
        <v>2.1297739999999998</v>
      </c>
      <c r="F92" s="309">
        <v>31.998699999999999</v>
      </c>
      <c r="G92" s="310">
        <v>0.3</v>
      </c>
    </row>
    <row r="93" spans="1:7" ht="14.1" customHeight="1">
      <c r="A93" s="306" t="s">
        <v>324</v>
      </c>
      <c r="B93" s="307" t="s">
        <v>325</v>
      </c>
      <c r="C93" s="308" t="s">
        <v>201</v>
      </c>
      <c r="D93" s="309">
        <v>9.2899999999999991</v>
      </c>
      <c r="E93" s="310">
        <v>2.112778</v>
      </c>
      <c r="F93" s="309">
        <v>31.704699999999999</v>
      </c>
      <c r="G93" s="310">
        <v>0.3</v>
      </c>
    </row>
    <row r="94" spans="1:7" ht="14.1" customHeight="1">
      <c r="A94" s="306" t="s">
        <v>326</v>
      </c>
      <c r="B94" s="307" t="s">
        <v>327</v>
      </c>
      <c r="C94" s="308" t="s">
        <v>201</v>
      </c>
      <c r="D94" s="309">
        <v>9.9450000000000003</v>
      </c>
      <c r="E94" s="310">
        <v>1.985555</v>
      </c>
      <c r="F94" s="309">
        <v>32.674799999999998</v>
      </c>
      <c r="G94" s="310">
        <v>0.3</v>
      </c>
    </row>
    <row r="95" spans="1:7" ht="14.1" customHeight="1">
      <c r="A95" s="306" t="s">
        <v>328</v>
      </c>
      <c r="B95" s="307" t="s">
        <v>329</v>
      </c>
      <c r="C95" s="308" t="s">
        <v>201</v>
      </c>
      <c r="D95" s="309">
        <v>9.7852999999999994</v>
      </c>
      <c r="E95" s="310">
        <v>1.974118</v>
      </c>
      <c r="F95" s="309">
        <v>32.038200000000003</v>
      </c>
      <c r="G95" s="310">
        <v>0.3</v>
      </c>
    </row>
    <row r="96" spans="1:7" ht="14.1" customHeight="1">
      <c r="A96" s="306" t="s">
        <v>330</v>
      </c>
      <c r="B96" s="307" t="s">
        <v>331</v>
      </c>
      <c r="C96" s="308" t="s">
        <v>201</v>
      </c>
      <c r="D96" s="309">
        <v>7.2271000000000001</v>
      </c>
      <c r="E96" s="310">
        <v>2.1901229999999998</v>
      </c>
      <c r="F96" s="309">
        <v>25.223400000000002</v>
      </c>
      <c r="G96" s="310">
        <v>0.3</v>
      </c>
    </row>
    <row r="97" spans="1:7" ht="14.1" customHeight="1">
      <c r="A97" s="306" t="s">
        <v>332</v>
      </c>
      <c r="B97" s="307" t="s">
        <v>333</v>
      </c>
      <c r="C97" s="308" t="s">
        <v>201</v>
      </c>
      <c r="D97" s="309">
        <v>7.2271000000000001</v>
      </c>
      <c r="E97" s="310">
        <v>2.4124509999999999</v>
      </c>
      <c r="F97" s="309">
        <v>26.865600000000001</v>
      </c>
      <c r="G97" s="310">
        <v>0.3049</v>
      </c>
    </row>
    <row r="98" spans="1:7" ht="14.1" customHeight="1">
      <c r="A98" s="306" t="s">
        <v>334</v>
      </c>
      <c r="B98" s="307" t="s">
        <v>335</v>
      </c>
      <c r="C98" s="308" t="s">
        <v>201</v>
      </c>
      <c r="D98" s="309">
        <v>12.4026</v>
      </c>
      <c r="E98" s="310">
        <v>1.848166</v>
      </c>
      <c r="F98" s="309">
        <v>39.045400000000001</v>
      </c>
      <c r="G98" s="310">
        <v>0.3</v>
      </c>
    </row>
    <row r="99" spans="1:7" ht="14.1" customHeight="1">
      <c r="A99" s="306" t="s">
        <v>336</v>
      </c>
      <c r="B99" s="307" t="s">
        <v>337</v>
      </c>
      <c r="C99" s="308" t="s">
        <v>201</v>
      </c>
      <c r="D99" s="309">
        <v>22.4651</v>
      </c>
      <c r="E99" s="310">
        <v>1.6596949999999999</v>
      </c>
      <c r="F99" s="309">
        <v>66.489800000000002</v>
      </c>
      <c r="G99" s="310">
        <v>0.3</v>
      </c>
    </row>
    <row r="100" spans="1:7" ht="14.1" customHeight="1">
      <c r="A100" s="306" t="s">
        <v>338</v>
      </c>
      <c r="B100" s="307" t="s">
        <v>339</v>
      </c>
      <c r="C100" s="308" t="s">
        <v>201</v>
      </c>
      <c r="D100" s="309">
        <v>8.2080000000000002</v>
      </c>
      <c r="E100" s="310">
        <v>2.0654140000000001</v>
      </c>
      <c r="F100" s="309">
        <v>27.6233</v>
      </c>
      <c r="G100" s="310">
        <v>0.3</v>
      </c>
    </row>
    <row r="101" spans="1:7" ht="14.1" customHeight="1">
      <c r="A101" s="306" t="s">
        <v>340</v>
      </c>
      <c r="B101" s="307" t="s">
        <v>341</v>
      </c>
      <c r="C101" s="308" t="s">
        <v>201</v>
      </c>
      <c r="D101" s="309">
        <v>9.1965000000000003</v>
      </c>
      <c r="E101" s="310">
        <v>1.9977769999999999</v>
      </c>
      <c r="F101" s="309">
        <v>30.327999999999999</v>
      </c>
      <c r="G101" s="310">
        <v>0.3</v>
      </c>
    </row>
    <row r="102" spans="1:7" ht="14.1" customHeight="1">
      <c r="A102" s="306" t="s">
        <v>342</v>
      </c>
      <c r="B102" s="307" t="s">
        <v>343</v>
      </c>
      <c r="C102" s="308" t="s">
        <v>201</v>
      </c>
      <c r="D102" s="309">
        <v>14.896100000000001</v>
      </c>
      <c r="E102" s="310">
        <v>1.7913049999999999</v>
      </c>
      <c r="F102" s="309">
        <v>46.048299999999998</v>
      </c>
      <c r="G102" s="310">
        <v>0.3</v>
      </c>
    </row>
    <row r="103" spans="1:7" ht="14.1" customHeight="1">
      <c r="A103" s="306" t="s">
        <v>344</v>
      </c>
      <c r="B103" s="307" t="s">
        <v>345</v>
      </c>
      <c r="C103" s="308" t="s">
        <v>201</v>
      </c>
      <c r="D103" s="309">
        <v>16.342400000000001</v>
      </c>
      <c r="E103" s="310">
        <v>1.746726</v>
      </c>
      <c r="F103" s="309">
        <v>49.790799999999997</v>
      </c>
      <c r="G103" s="310">
        <v>0.3</v>
      </c>
    </row>
    <row r="104" spans="1:7" ht="14.1" customHeight="1">
      <c r="A104" s="306" t="s">
        <v>346</v>
      </c>
      <c r="B104" s="307" t="s">
        <v>347</v>
      </c>
      <c r="C104" s="308" t="s">
        <v>49</v>
      </c>
      <c r="D104" s="309">
        <v>10302</v>
      </c>
      <c r="E104" s="310">
        <v>0.84916100000000005</v>
      </c>
      <c r="F104" s="309">
        <v>19050.0566</v>
      </c>
      <c r="G104" s="310">
        <v>0</v>
      </c>
    </row>
    <row r="105" spans="1:7" ht="14.1" customHeight="1">
      <c r="A105" s="306" t="s">
        <v>118</v>
      </c>
      <c r="B105" s="307" t="s">
        <v>348</v>
      </c>
      <c r="C105" s="308" t="s">
        <v>49</v>
      </c>
      <c r="D105" s="309">
        <v>3125.9623999999999</v>
      </c>
      <c r="E105" s="310">
        <v>1.077453</v>
      </c>
      <c r="F105" s="309">
        <v>6494.0398999999998</v>
      </c>
      <c r="G105" s="310">
        <v>0</v>
      </c>
    </row>
    <row r="106" spans="1:7" ht="14.1" customHeight="1">
      <c r="A106" s="306" t="s">
        <v>349</v>
      </c>
      <c r="B106" s="307" t="s">
        <v>350</v>
      </c>
      <c r="C106" s="308" t="s">
        <v>49</v>
      </c>
      <c r="D106" s="309">
        <v>1808.5291999999999</v>
      </c>
      <c r="E106" s="310">
        <v>1.2932790000000001</v>
      </c>
      <c r="F106" s="309">
        <v>4147.4620000000004</v>
      </c>
      <c r="G106" s="310">
        <v>0</v>
      </c>
    </row>
    <row r="107" spans="1:7" ht="14.1" customHeight="1">
      <c r="A107" s="306" t="s">
        <v>100</v>
      </c>
      <c r="B107" s="307" t="s">
        <v>39</v>
      </c>
      <c r="C107" s="308" t="s">
        <v>49</v>
      </c>
      <c r="D107" s="309">
        <v>2357.7824999999998</v>
      </c>
      <c r="E107" s="310">
        <v>1.1954849999999999</v>
      </c>
      <c r="F107" s="309">
        <v>5176.4760999999999</v>
      </c>
      <c r="G107" s="310">
        <v>0</v>
      </c>
    </row>
    <row r="108" spans="1:7" ht="14.1" customHeight="1">
      <c r="A108" s="306" t="s">
        <v>101</v>
      </c>
      <c r="B108" s="307" t="s">
        <v>164</v>
      </c>
      <c r="C108" s="308" t="s">
        <v>49</v>
      </c>
      <c r="D108" s="309">
        <v>1729.2</v>
      </c>
      <c r="E108" s="310">
        <v>1.3476079999999999</v>
      </c>
      <c r="F108" s="309">
        <v>4059.4837000000002</v>
      </c>
      <c r="G108" s="310">
        <v>0</v>
      </c>
    </row>
    <row r="109" spans="1:7" ht="14.1" customHeight="1">
      <c r="A109" s="306" t="s">
        <v>351</v>
      </c>
      <c r="B109" s="307" t="s">
        <v>352</v>
      </c>
      <c r="C109" s="308" t="s">
        <v>49</v>
      </c>
      <c r="D109" s="309">
        <v>9029.2726999999995</v>
      </c>
      <c r="E109" s="310">
        <v>1.052152</v>
      </c>
      <c r="F109" s="309">
        <v>19014.311900000001</v>
      </c>
      <c r="G109" s="310">
        <v>5.3699999999999998E-2</v>
      </c>
    </row>
    <row r="110" spans="1:7" ht="14.1" customHeight="1">
      <c r="A110" s="306" t="s">
        <v>127</v>
      </c>
      <c r="B110" s="307" t="s">
        <v>353</v>
      </c>
      <c r="C110" s="308" t="s">
        <v>49</v>
      </c>
      <c r="D110" s="309">
        <v>2002</v>
      </c>
      <c r="E110" s="310">
        <v>1.283021</v>
      </c>
      <c r="F110" s="309">
        <v>4570.6080000000002</v>
      </c>
      <c r="G110" s="310">
        <v>0</v>
      </c>
    </row>
    <row r="111" spans="1:7" ht="14.1" customHeight="1">
      <c r="A111" s="306" t="s">
        <v>128</v>
      </c>
      <c r="B111" s="307" t="s">
        <v>354</v>
      </c>
      <c r="C111" s="308" t="s">
        <v>49</v>
      </c>
      <c r="D111" s="309">
        <v>2042.88</v>
      </c>
      <c r="E111" s="310">
        <v>1.328975</v>
      </c>
      <c r="F111" s="309">
        <v>4757.8163999999997</v>
      </c>
      <c r="G111" s="310">
        <v>0</v>
      </c>
    </row>
    <row r="112" spans="1:7" ht="14.1" customHeight="1">
      <c r="A112" s="306" t="s">
        <v>126</v>
      </c>
      <c r="B112" s="307" t="s">
        <v>355</v>
      </c>
      <c r="C112" s="308" t="s">
        <v>49</v>
      </c>
      <c r="D112" s="309">
        <v>1295.8</v>
      </c>
      <c r="E112" s="310">
        <v>1.5640050000000001</v>
      </c>
      <c r="F112" s="309">
        <v>3322.4376000000002</v>
      </c>
      <c r="G112" s="310">
        <v>0</v>
      </c>
    </row>
    <row r="113" spans="1:7" ht="14.1" customHeight="1">
      <c r="A113" s="306" t="s">
        <v>356</v>
      </c>
      <c r="B113" s="307" t="s">
        <v>357</v>
      </c>
      <c r="C113" s="308" t="s">
        <v>49</v>
      </c>
      <c r="D113" s="309">
        <v>15863.7498</v>
      </c>
      <c r="E113" s="310">
        <v>0.81800700000000004</v>
      </c>
      <c r="F113" s="309">
        <v>28840.408100000001</v>
      </c>
      <c r="G113" s="310">
        <v>0</v>
      </c>
    </row>
    <row r="114" spans="1:7" ht="14.1" customHeight="1">
      <c r="A114" s="306" t="s">
        <v>360</v>
      </c>
      <c r="B114" s="307" t="s">
        <v>361</v>
      </c>
      <c r="C114" s="308" t="s">
        <v>201</v>
      </c>
      <c r="D114" s="309">
        <v>8.9138000000000002</v>
      </c>
      <c r="E114" s="310">
        <v>2.026027</v>
      </c>
      <c r="F114" s="309">
        <v>29.647500000000001</v>
      </c>
      <c r="G114" s="310">
        <v>0.3</v>
      </c>
    </row>
    <row r="115" spans="1:7" ht="14.1" customHeight="1">
      <c r="A115" s="306" t="s">
        <v>358</v>
      </c>
      <c r="B115" s="307" t="s">
        <v>359</v>
      </c>
      <c r="C115" s="308" t="s">
        <v>49</v>
      </c>
      <c r="D115" s="309">
        <v>2023.2198000000001</v>
      </c>
      <c r="E115" s="310">
        <v>1.2369840000000001</v>
      </c>
      <c r="F115" s="309">
        <v>4525.9102999999996</v>
      </c>
      <c r="G115" s="310">
        <v>0</v>
      </c>
    </row>
  </sheetData>
  <mergeCells count="5">
    <mergeCell ref="A1:A2"/>
    <mergeCell ref="B1:F2"/>
    <mergeCell ref="G1:G2"/>
    <mergeCell ref="A3:G3"/>
    <mergeCell ref="A4:G4"/>
  </mergeCells>
  <pageMargins left="0.39370078740157483" right="0.39370078740157483" top="0.39370078740157483" bottom="0.59055118110236227" header="0" footer="0.39370078740157483"/>
  <pageSetup paperSize="9" scale="65" fitToHeight="500" orientation="portrait" r:id="rId1"/>
  <headerFooter scaleWithDoc="0" alignWithMargins="0">
    <oddFooter>&amp;C&amp;P</oddFooter>
  </headerFooter>
</worksheet>
</file>

<file path=xl/worksheets/sheet13.xml><?xml version="1.0" encoding="utf-8"?>
<worksheet xmlns="http://schemas.openxmlformats.org/spreadsheetml/2006/main" xmlns:r="http://schemas.openxmlformats.org/officeDocument/2006/relationships">
  <dimension ref="A1:D7316"/>
  <sheetViews>
    <sheetView zoomScale="70" zoomScaleNormal="70" workbookViewId="0">
      <selection activeCell="P45" sqref="P45:P46"/>
    </sheetView>
  </sheetViews>
  <sheetFormatPr defaultRowHeight="13.2"/>
  <cols>
    <col min="1" max="1" width="24.5546875" style="303" customWidth="1"/>
    <col min="2" max="2" width="48.6640625" style="303" customWidth="1"/>
    <col min="3" max="3" width="8.21875" style="303" customWidth="1"/>
    <col min="4" max="4" width="21.109375" style="303" customWidth="1"/>
    <col min="5" max="256" width="8.88671875" style="303"/>
    <col min="257" max="257" width="24.5546875" style="303" customWidth="1"/>
    <col min="258" max="258" width="48.6640625" style="303" customWidth="1"/>
    <col min="259" max="259" width="8.21875" style="303" customWidth="1"/>
    <col min="260" max="260" width="21.109375" style="303" customWidth="1"/>
    <col min="261" max="512" width="8.88671875" style="303"/>
    <col min="513" max="513" width="24.5546875" style="303" customWidth="1"/>
    <col min="514" max="514" width="48.6640625" style="303" customWidth="1"/>
    <col min="515" max="515" width="8.21875" style="303" customWidth="1"/>
    <col min="516" max="516" width="21.109375" style="303" customWidth="1"/>
    <col min="517" max="768" width="8.88671875" style="303"/>
    <col min="769" max="769" width="24.5546875" style="303" customWidth="1"/>
    <col min="770" max="770" width="48.6640625" style="303" customWidth="1"/>
    <col min="771" max="771" width="8.21875" style="303" customWidth="1"/>
    <col min="772" max="772" width="21.109375" style="303" customWidth="1"/>
    <col min="773" max="1024" width="8.88671875" style="303"/>
    <col min="1025" max="1025" width="24.5546875" style="303" customWidth="1"/>
    <col min="1026" max="1026" width="48.6640625" style="303" customWidth="1"/>
    <col min="1027" max="1027" width="8.21875" style="303" customWidth="1"/>
    <col min="1028" max="1028" width="21.109375" style="303" customWidth="1"/>
    <col min="1029" max="1280" width="8.88671875" style="303"/>
    <col min="1281" max="1281" width="24.5546875" style="303" customWidth="1"/>
    <col min="1282" max="1282" width="48.6640625" style="303" customWidth="1"/>
    <col min="1283" max="1283" width="8.21875" style="303" customWidth="1"/>
    <col min="1284" max="1284" width="21.109375" style="303" customWidth="1"/>
    <col min="1285" max="1536" width="8.88671875" style="303"/>
    <col min="1537" max="1537" width="24.5546875" style="303" customWidth="1"/>
    <col min="1538" max="1538" width="48.6640625" style="303" customWidth="1"/>
    <col min="1539" max="1539" width="8.21875" style="303" customWidth="1"/>
    <col min="1540" max="1540" width="21.109375" style="303" customWidth="1"/>
    <col min="1541" max="1792" width="8.88671875" style="303"/>
    <col min="1793" max="1793" width="24.5546875" style="303" customWidth="1"/>
    <col min="1794" max="1794" width="48.6640625" style="303" customWidth="1"/>
    <col min="1795" max="1795" width="8.21875" style="303" customWidth="1"/>
    <col min="1796" max="1796" width="21.109375" style="303" customWidth="1"/>
    <col min="1797" max="2048" width="8.88671875" style="303"/>
    <col min="2049" max="2049" width="24.5546875" style="303" customWidth="1"/>
    <col min="2050" max="2050" width="48.6640625" style="303" customWidth="1"/>
    <col min="2051" max="2051" width="8.21875" style="303" customWidth="1"/>
    <col min="2052" max="2052" width="21.109375" style="303" customWidth="1"/>
    <col min="2053" max="2304" width="8.88671875" style="303"/>
    <col min="2305" max="2305" width="24.5546875" style="303" customWidth="1"/>
    <col min="2306" max="2306" width="48.6640625" style="303" customWidth="1"/>
    <col min="2307" max="2307" width="8.21875" style="303" customWidth="1"/>
    <col min="2308" max="2308" width="21.109375" style="303" customWidth="1"/>
    <col min="2309" max="2560" width="8.88671875" style="303"/>
    <col min="2561" max="2561" width="24.5546875" style="303" customWidth="1"/>
    <col min="2562" max="2562" width="48.6640625" style="303" customWidth="1"/>
    <col min="2563" max="2563" width="8.21875" style="303" customWidth="1"/>
    <col min="2564" max="2564" width="21.109375" style="303" customWidth="1"/>
    <col min="2565" max="2816" width="8.88671875" style="303"/>
    <col min="2817" max="2817" width="24.5546875" style="303" customWidth="1"/>
    <col min="2818" max="2818" width="48.6640625" style="303" customWidth="1"/>
    <col min="2819" max="2819" width="8.21875" style="303" customWidth="1"/>
    <col min="2820" max="2820" width="21.109375" style="303" customWidth="1"/>
    <col min="2821" max="3072" width="8.88671875" style="303"/>
    <col min="3073" max="3073" width="24.5546875" style="303" customWidth="1"/>
    <col min="3074" max="3074" width="48.6640625" style="303" customWidth="1"/>
    <col min="3075" max="3075" width="8.21875" style="303" customWidth="1"/>
    <col min="3076" max="3076" width="21.109375" style="303" customWidth="1"/>
    <col min="3077" max="3328" width="8.88671875" style="303"/>
    <col min="3329" max="3329" width="24.5546875" style="303" customWidth="1"/>
    <col min="3330" max="3330" width="48.6640625" style="303" customWidth="1"/>
    <col min="3331" max="3331" width="8.21875" style="303" customWidth="1"/>
    <col min="3332" max="3332" width="21.109375" style="303" customWidth="1"/>
    <col min="3333" max="3584" width="8.88671875" style="303"/>
    <col min="3585" max="3585" width="24.5546875" style="303" customWidth="1"/>
    <col min="3586" max="3586" width="48.6640625" style="303" customWidth="1"/>
    <col min="3587" max="3587" width="8.21875" style="303" customWidth="1"/>
    <col min="3588" max="3588" width="21.109375" style="303" customWidth="1"/>
    <col min="3589" max="3840" width="8.88671875" style="303"/>
    <col min="3841" max="3841" width="24.5546875" style="303" customWidth="1"/>
    <col min="3842" max="3842" width="48.6640625" style="303" customWidth="1"/>
    <col min="3843" max="3843" width="8.21875" style="303" customWidth="1"/>
    <col min="3844" max="3844" width="21.109375" style="303" customWidth="1"/>
    <col min="3845" max="4096" width="8.88671875" style="303"/>
    <col min="4097" max="4097" width="24.5546875" style="303" customWidth="1"/>
    <col min="4098" max="4098" width="48.6640625" style="303" customWidth="1"/>
    <col min="4099" max="4099" width="8.21875" style="303" customWidth="1"/>
    <col min="4100" max="4100" width="21.109375" style="303" customWidth="1"/>
    <col min="4101" max="4352" width="8.88671875" style="303"/>
    <col min="4353" max="4353" width="24.5546875" style="303" customWidth="1"/>
    <col min="4354" max="4354" width="48.6640625" style="303" customWidth="1"/>
    <col min="4355" max="4355" width="8.21875" style="303" customWidth="1"/>
    <col min="4356" max="4356" width="21.109375" style="303" customWidth="1"/>
    <col min="4357" max="4608" width="8.88671875" style="303"/>
    <col min="4609" max="4609" width="24.5546875" style="303" customWidth="1"/>
    <col min="4610" max="4610" width="48.6640625" style="303" customWidth="1"/>
    <col min="4611" max="4611" width="8.21875" style="303" customWidth="1"/>
    <col min="4612" max="4612" width="21.109375" style="303" customWidth="1"/>
    <col min="4613" max="4864" width="8.88671875" style="303"/>
    <col min="4865" max="4865" width="24.5546875" style="303" customWidth="1"/>
    <col min="4866" max="4866" width="48.6640625" style="303" customWidth="1"/>
    <col min="4867" max="4867" width="8.21875" style="303" customWidth="1"/>
    <col min="4868" max="4868" width="21.109375" style="303" customWidth="1"/>
    <col min="4869" max="5120" width="8.88671875" style="303"/>
    <col min="5121" max="5121" width="24.5546875" style="303" customWidth="1"/>
    <col min="5122" max="5122" width="48.6640625" style="303" customWidth="1"/>
    <col min="5123" max="5123" width="8.21875" style="303" customWidth="1"/>
    <col min="5124" max="5124" width="21.109375" style="303" customWidth="1"/>
    <col min="5125" max="5376" width="8.88671875" style="303"/>
    <col min="5377" max="5377" width="24.5546875" style="303" customWidth="1"/>
    <col min="5378" max="5378" width="48.6640625" style="303" customWidth="1"/>
    <col min="5379" max="5379" width="8.21875" style="303" customWidth="1"/>
    <col min="5380" max="5380" width="21.109375" style="303" customWidth="1"/>
    <col min="5381" max="5632" width="8.88671875" style="303"/>
    <col min="5633" max="5633" width="24.5546875" style="303" customWidth="1"/>
    <col min="5634" max="5634" width="48.6640625" style="303" customWidth="1"/>
    <col min="5635" max="5635" width="8.21875" style="303" customWidth="1"/>
    <col min="5636" max="5636" width="21.109375" style="303" customWidth="1"/>
    <col min="5637" max="5888" width="8.88671875" style="303"/>
    <col min="5889" max="5889" width="24.5546875" style="303" customWidth="1"/>
    <col min="5890" max="5890" width="48.6640625" style="303" customWidth="1"/>
    <col min="5891" max="5891" width="8.21875" style="303" customWidth="1"/>
    <col min="5892" max="5892" width="21.109375" style="303" customWidth="1"/>
    <col min="5893" max="6144" width="8.88671875" style="303"/>
    <col min="6145" max="6145" width="24.5546875" style="303" customWidth="1"/>
    <col min="6146" max="6146" width="48.6640625" style="303" customWidth="1"/>
    <col min="6147" max="6147" width="8.21875" style="303" customWidth="1"/>
    <col min="6148" max="6148" width="21.109375" style="303" customWidth="1"/>
    <col min="6149" max="6400" width="8.88671875" style="303"/>
    <col min="6401" max="6401" width="24.5546875" style="303" customWidth="1"/>
    <col min="6402" max="6402" width="48.6640625" style="303" customWidth="1"/>
    <col min="6403" max="6403" width="8.21875" style="303" customWidth="1"/>
    <col min="6404" max="6404" width="21.109375" style="303" customWidth="1"/>
    <col min="6405" max="6656" width="8.88671875" style="303"/>
    <col min="6657" max="6657" width="24.5546875" style="303" customWidth="1"/>
    <col min="6658" max="6658" width="48.6640625" style="303" customWidth="1"/>
    <col min="6659" max="6659" width="8.21875" style="303" customWidth="1"/>
    <col min="6660" max="6660" width="21.109375" style="303" customWidth="1"/>
    <col min="6661" max="6912" width="8.88671875" style="303"/>
    <col min="6913" max="6913" width="24.5546875" style="303" customWidth="1"/>
    <col min="6914" max="6914" width="48.6640625" style="303" customWidth="1"/>
    <col min="6915" max="6915" width="8.21875" style="303" customWidth="1"/>
    <col min="6916" max="6916" width="21.109375" style="303" customWidth="1"/>
    <col min="6917" max="7168" width="8.88671875" style="303"/>
    <col min="7169" max="7169" width="24.5546875" style="303" customWidth="1"/>
    <col min="7170" max="7170" width="48.6640625" style="303" customWidth="1"/>
    <col min="7171" max="7171" width="8.21875" style="303" customWidth="1"/>
    <col min="7172" max="7172" width="21.109375" style="303" customWidth="1"/>
    <col min="7173" max="7424" width="8.88671875" style="303"/>
    <col min="7425" max="7425" width="24.5546875" style="303" customWidth="1"/>
    <col min="7426" max="7426" width="48.6640625" style="303" customWidth="1"/>
    <col min="7427" max="7427" width="8.21875" style="303" customWidth="1"/>
    <col min="7428" max="7428" width="21.109375" style="303" customWidth="1"/>
    <col min="7429" max="7680" width="8.88671875" style="303"/>
    <col min="7681" max="7681" width="24.5546875" style="303" customWidth="1"/>
    <col min="7682" max="7682" width="48.6640625" style="303" customWidth="1"/>
    <col min="7683" max="7683" width="8.21875" style="303" customWidth="1"/>
    <col min="7684" max="7684" width="21.109375" style="303" customWidth="1"/>
    <col min="7685" max="7936" width="8.88671875" style="303"/>
    <col min="7937" max="7937" width="24.5546875" style="303" customWidth="1"/>
    <col min="7938" max="7938" width="48.6640625" style="303" customWidth="1"/>
    <col min="7939" max="7939" width="8.21875" style="303" customWidth="1"/>
    <col min="7940" max="7940" width="21.109375" style="303" customWidth="1"/>
    <col min="7941" max="8192" width="8.88671875" style="303"/>
    <col min="8193" max="8193" width="24.5546875" style="303" customWidth="1"/>
    <col min="8194" max="8194" width="48.6640625" style="303" customWidth="1"/>
    <col min="8195" max="8195" width="8.21875" style="303" customWidth="1"/>
    <col min="8196" max="8196" width="21.109375" style="303" customWidth="1"/>
    <col min="8197" max="8448" width="8.88671875" style="303"/>
    <col min="8449" max="8449" width="24.5546875" style="303" customWidth="1"/>
    <col min="8450" max="8450" width="48.6640625" style="303" customWidth="1"/>
    <col min="8451" max="8451" width="8.21875" style="303" customWidth="1"/>
    <col min="8452" max="8452" width="21.109375" style="303" customWidth="1"/>
    <col min="8453" max="8704" width="8.88671875" style="303"/>
    <col min="8705" max="8705" width="24.5546875" style="303" customWidth="1"/>
    <col min="8706" max="8706" width="48.6640625" style="303" customWidth="1"/>
    <col min="8707" max="8707" width="8.21875" style="303" customWidth="1"/>
    <col min="8708" max="8708" width="21.109375" style="303" customWidth="1"/>
    <col min="8709" max="8960" width="8.88671875" style="303"/>
    <col min="8961" max="8961" width="24.5546875" style="303" customWidth="1"/>
    <col min="8962" max="8962" width="48.6640625" style="303" customWidth="1"/>
    <col min="8963" max="8963" width="8.21875" style="303" customWidth="1"/>
    <col min="8964" max="8964" width="21.109375" style="303" customWidth="1"/>
    <col min="8965" max="9216" width="8.88671875" style="303"/>
    <col min="9217" max="9217" width="24.5546875" style="303" customWidth="1"/>
    <col min="9218" max="9218" width="48.6640625" style="303" customWidth="1"/>
    <col min="9219" max="9219" width="8.21875" style="303" customWidth="1"/>
    <col min="9220" max="9220" width="21.109375" style="303" customWidth="1"/>
    <col min="9221" max="9472" width="8.88671875" style="303"/>
    <col min="9473" max="9473" width="24.5546875" style="303" customWidth="1"/>
    <col min="9474" max="9474" width="48.6640625" style="303" customWidth="1"/>
    <col min="9475" max="9475" width="8.21875" style="303" customWidth="1"/>
    <col min="9476" max="9476" width="21.109375" style="303" customWidth="1"/>
    <col min="9477" max="9728" width="8.88671875" style="303"/>
    <col min="9729" max="9729" width="24.5546875" style="303" customWidth="1"/>
    <col min="9730" max="9730" width="48.6640625" style="303" customWidth="1"/>
    <col min="9731" max="9731" width="8.21875" style="303" customWidth="1"/>
    <col min="9732" max="9732" width="21.109375" style="303" customWidth="1"/>
    <col min="9733" max="9984" width="8.88671875" style="303"/>
    <col min="9985" max="9985" width="24.5546875" style="303" customWidth="1"/>
    <col min="9986" max="9986" width="48.6640625" style="303" customWidth="1"/>
    <col min="9987" max="9987" width="8.21875" style="303" customWidth="1"/>
    <col min="9988" max="9988" width="21.109375" style="303" customWidth="1"/>
    <col min="9989" max="10240" width="8.88671875" style="303"/>
    <col min="10241" max="10241" width="24.5546875" style="303" customWidth="1"/>
    <col min="10242" max="10242" width="48.6640625" style="303" customWidth="1"/>
    <col min="10243" max="10243" width="8.21875" style="303" customWidth="1"/>
    <col min="10244" max="10244" width="21.109375" style="303" customWidth="1"/>
    <col min="10245" max="10496" width="8.88671875" style="303"/>
    <col min="10497" max="10497" width="24.5546875" style="303" customWidth="1"/>
    <col min="10498" max="10498" width="48.6640625" style="303" customWidth="1"/>
    <col min="10499" max="10499" width="8.21875" style="303" customWidth="1"/>
    <col min="10500" max="10500" width="21.109375" style="303" customWidth="1"/>
    <col min="10501" max="10752" width="8.88671875" style="303"/>
    <col min="10753" max="10753" width="24.5546875" style="303" customWidth="1"/>
    <col min="10754" max="10754" width="48.6640625" style="303" customWidth="1"/>
    <col min="10755" max="10755" width="8.21875" style="303" customWidth="1"/>
    <col min="10756" max="10756" width="21.109375" style="303" customWidth="1"/>
    <col min="10757" max="11008" width="8.88671875" style="303"/>
    <col min="11009" max="11009" width="24.5546875" style="303" customWidth="1"/>
    <col min="11010" max="11010" width="48.6640625" style="303" customWidth="1"/>
    <col min="11011" max="11011" width="8.21875" style="303" customWidth="1"/>
    <col min="11012" max="11012" width="21.109375" style="303" customWidth="1"/>
    <col min="11013" max="11264" width="8.88671875" style="303"/>
    <col min="11265" max="11265" width="24.5546875" style="303" customWidth="1"/>
    <col min="11266" max="11266" width="48.6640625" style="303" customWidth="1"/>
    <col min="11267" max="11267" width="8.21875" style="303" customWidth="1"/>
    <col min="11268" max="11268" width="21.109375" style="303" customWidth="1"/>
    <col min="11269" max="11520" width="8.88671875" style="303"/>
    <col min="11521" max="11521" width="24.5546875" style="303" customWidth="1"/>
    <col min="11522" max="11522" width="48.6640625" style="303" customWidth="1"/>
    <col min="11523" max="11523" width="8.21875" style="303" customWidth="1"/>
    <col min="11524" max="11524" width="21.109375" style="303" customWidth="1"/>
    <col min="11525" max="11776" width="8.88671875" style="303"/>
    <col min="11777" max="11777" width="24.5546875" style="303" customWidth="1"/>
    <col min="11778" max="11778" width="48.6640625" style="303" customWidth="1"/>
    <col min="11779" max="11779" width="8.21875" style="303" customWidth="1"/>
    <col min="11780" max="11780" width="21.109375" style="303" customWidth="1"/>
    <col min="11781" max="12032" width="8.88671875" style="303"/>
    <col min="12033" max="12033" width="24.5546875" style="303" customWidth="1"/>
    <col min="12034" max="12034" width="48.6640625" style="303" customWidth="1"/>
    <col min="12035" max="12035" width="8.21875" style="303" customWidth="1"/>
    <col min="12036" max="12036" width="21.109375" style="303" customWidth="1"/>
    <col min="12037" max="12288" width="8.88671875" style="303"/>
    <col min="12289" max="12289" width="24.5546875" style="303" customWidth="1"/>
    <col min="12290" max="12290" width="48.6640625" style="303" customWidth="1"/>
    <col min="12291" max="12291" width="8.21875" style="303" customWidth="1"/>
    <col min="12292" max="12292" width="21.109375" style="303" customWidth="1"/>
    <col min="12293" max="12544" width="8.88671875" style="303"/>
    <col min="12545" max="12545" width="24.5546875" style="303" customWidth="1"/>
    <col min="12546" max="12546" width="48.6640625" style="303" customWidth="1"/>
    <col min="12547" max="12547" width="8.21875" style="303" customWidth="1"/>
    <col min="12548" max="12548" width="21.109375" style="303" customWidth="1"/>
    <col min="12549" max="12800" width="8.88671875" style="303"/>
    <col min="12801" max="12801" width="24.5546875" style="303" customWidth="1"/>
    <col min="12802" max="12802" width="48.6640625" style="303" customWidth="1"/>
    <col min="12803" max="12803" width="8.21875" style="303" customWidth="1"/>
    <col min="12804" max="12804" width="21.109375" style="303" customWidth="1"/>
    <col min="12805" max="13056" width="8.88671875" style="303"/>
    <col min="13057" max="13057" width="24.5546875" style="303" customWidth="1"/>
    <col min="13058" max="13058" width="48.6640625" style="303" customWidth="1"/>
    <col min="13059" max="13059" width="8.21875" style="303" customWidth="1"/>
    <col min="13060" max="13060" width="21.109375" style="303" customWidth="1"/>
    <col min="13061" max="13312" width="8.88671875" style="303"/>
    <col min="13313" max="13313" width="24.5546875" style="303" customWidth="1"/>
    <col min="13314" max="13314" width="48.6640625" style="303" customWidth="1"/>
    <col min="13315" max="13315" width="8.21875" style="303" customWidth="1"/>
    <col min="13316" max="13316" width="21.109375" style="303" customWidth="1"/>
    <col min="13317" max="13568" width="8.88671875" style="303"/>
    <col min="13569" max="13569" width="24.5546875" style="303" customWidth="1"/>
    <col min="13570" max="13570" width="48.6640625" style="303" customWidth="1"/>
    <col min="13571" max="13571" width="8.21875" style="303" customWidth="1"/>
    <col min="13572" max="13572" width="21.109375" style="303" customWidth="1"/>
    <col min="13573" max="13824" width="8.88671875" style="303"/>
    <col min="13825" max="13825" width="24.5546875" style="303" customWidth="1"/>
    <col min="13826" max="13826" width="48.6640625" style="303" customWidth="1"/>
    <col min="13827" max="13827" width="8.21875" style="303" customWidth="1"/>
    <col min="13828" max="13828" width="21.109375" style="303" customWidth="1"/>
    <col min="13829" max="14080" width="8.88671875" style="303"/>
    <col min="14081" max="14081" width="24.5546875" style="303" customWidth="1"/>
    <col min="14082" max="14082" width="48.6640625" style="303" customWidth="1"/>
    <col min="14083" max="14083" width="8.21875" style="303" customWidth="1"/>
    <col min="14084" max="14084" width="21.109375" style="303" customWidth="1"/>
    <col min="14085" max="14336" width="8.88671875" style="303"/>
    <col min="14337" max="14337" width="24.5546875" style="303" customWidth="1"/>
    <col min="14338" max="14338" width="48.6640625" style="303" customWidth="1"/>
    <col min="14339" max="14339" width="8.21875" style="303" customWidth="1"/>
    <col min="14340" max="14340" width="21.109375" style="303" customWidth="1"/>
    <col min="14341" max="14592" width="8.88671875" style="303"/>
    <col min="14593" max="14593" width="24.5546875" style="303" customWidth="1"/>
    <col min="14594" max="14594" width="48.6640625" style="303" customWidth="1"/>
    <col min="14595" max="14595" width="8.21875" style="303" customWidth="1"/>
    <col min="14596" max="14596" width="21.109375" style="303" customWidth="1"/>
    <col min="14597" max="14848" width="8.88671875" style="303"/>
    <col min="14849" max="14849" width="24.5546875" style="303" customWidth="1"/>
    <col min="14850" max="14850" width="48.6640625" style="303" customWidth="1"/>
    <col min="14851" max="14851" width="8.21875" style="303" customWidth="1"/>
    <col min="14852" max="14852" width="21.109375" style="303" customWidth="1"/>
    <col min="14853" max="15104" width="8.88671875" style="303"/>
    <col min="15105" max="15105" width="24.5546875" style="303" customWidth="1"/>
    <col min="15106" max="15106" width="48.6640625" style="303" customWidth="1"/>
    <col min="15107" max="15107" width="8.21875" style="303" customWidth="1"/>
    <col min="15108" max="15108" width="21.109375" style="303" customWidth="1"/>
    <col min="15109" max="15360" width="8.88671875" style="303"/>
    <col min="15361" max="15361" width="24.5546875" style="303" customWidth="1"/>
    <col min="15362" max="15362" width="48.6640625" style="303" customWidth="1"/>
    <col min="15363" max="15363" width="8.21875" style="303" customWidth="1"/>
    <col min="15364" max="15364" width="21.109375" style="303" customWidth="1"/>
    <col min="15365" max="15616" width="8.88671875" style="303"/>
    <col min="15617" max="15617" width="24.5546875" style="303" customWidth="1"/>
    <col min="15618" max="15618" width="48.6640625" style="303" customWidth="1"/>
    <col min="15619" max="15619" width="8.21875" style="303" customWidth="1"/>
    <col min="15620" max="15620" width="21.109375" style="303" customWidth="1"/>
    <col min="15621" max="15872" width="8.88671875" style="303"/>
    <col min="15873" max="15873" width="24.5546875" style="303" customWidth="1"/>
    <col min="15874" max="15874" width="48.6640625" style="303" customWidth="1"/>
    <col min="15875" max="15875" width="8.21875" style="303" customWidth="1"/>
    <col min="15876" max="15876" width="21.109375" style="303" customWidth="1"/>
    <col min="15877" max="16128" width="8.88671875" style="303"/>
    <col min="16129" max="16129" width="24.5546875" style="303" customWidth="1"/>
    <col min="16130" max="16130" width="48.6640625" style="303" customWidth="1"/>
    <col min="16131" max="16131" width="8.21875" style="303" customWidth="1"/>
    <col min="16132" max="16132" width="21.109375" style="303" customWidth="1"/>
    <col min="16133" max="16384" width="8.88671875" style="303"/>
  </cols>
  <sheetData>
    <row r="1" spans="1:4" ht="13.8">
      <c r="A1" s="304">
        <v>97141</v>
      </c>
      <c r="B1" s="301" t="s">
        <v>5941</v>
      </c>
      <c r="C1" s="301" t="s">
        <v>1616</v>
      </c>
      <c r="D1" s="302" t="s">
        <v>5458</v>
      </c>
    </row>
    <row r="2" spans="1:4" ht="13.8">
      <c r="A2" s="304">
        <v>97142</v>
      </c>
      <c r="B2" s="301" t="s">
        <v>5942</v>
      </c>
      <c r="C2" s="301" t="s">
        <v>1616</v>
      </c>
      <c r="D2" s="302" t="s">
        <v>5943</v>
      </c>
    </row>
    <row r="3" spans="1:4" ht="13.8">
      <c r="A3" s="304">
        <v>97143</v>
      </c>
      <c r="B3" s="301" t="s">
        <v>5944</v>
      </c>
      <c r="C3" s="301" t="s">
        <v>1616</v>
      </c>
      <c r="D3" s="302" t="s">
        <v>5945</v>
      </c>
    </row>
    <row r="4" spans="1:4" ht="13.8">
      <c r="A4" s="304">
        <v>97144</v>
      </c>
      <c r="B4" s="301" t="s">
        <v>5946</v>
      </c>
      <c r="C4" s="301" t="s">
        <v>1616</v>
      </c>
      <c r="D4" s="302" t="s">
        <v>5947</v>
      </c>
    </row>
    <row r="5" spans="1:4" ht="13.8">
      <c r="A5" s="304">
        <v>97145</v>
      </c>
      <c r="B5" s="301" t="s">
        <v>5948</v>
      </c>
      <c r="C5" s="301" t="s">
        <v>1616</v>
      </c>
      <c r="D5" s="302" t="s">
        <v>5949</v>
      </c>
    </row>
    <row r="6" spans="1:4" ht="13.8">
      <c r="A6" s="304">
        <v>97146</v>
      </c>
      <c r="B6" s="301" t="s">
        <v>5950</v>
      </c>
      <c r="C6" s="301" t="s">
        <v>1616</v>
      </c>
      <c r="D6" s="302" t="s">
        <v>5951</v>
      </c>
    </row>
    <row r="7" spans="1:4" ht="13.8">
      <c r="A7" s="304">
        <v>97147</v>
      </c>
      <c r="B7" s="301" t="s">
        <v>5952</v>
      </c>
      <c r="C7" s="301" t="s">
        <v>1616</v>
      </c>
      <c r="D7" s="302" t="s">
        <v>5953</v>
      </c>
    </row>
    <row r="8" spans="1:4" ht="13.8">
      <c r="A8" s="304">
        <v>97148</v>
      </c>
      <c r="B8" s="301" t="s">
        <v>5954</v>
      </c>
      <c r="C8" s="301" t="s">
        <v>1616</v>
      </c>
      <c r="D8" s="302" t="s">
        <v>5955</v>
      </c>
    </row>
    <row r="9" spans="1:4" ht="13.8">
      <c r="A9" s="304">
        <v>97149</v>
      </c>
      <c r="B9" s="301" t="s">
        <v>5956</v>
      </c>
      <c r="C9" s="301" t="s">
        <v>1616</v>
      </c>
      <c r="D9" s="302" t="s">
        <v>5957</v>
      </c>
    </row>
    <row r="10" spans="1:4" ht="13.8">
      <c r="A10" s="304">
        <v>97150</v>
      </c>
      <c r="B10" s="301" t="s">
        <v>5958</v>
      </c>
      <c r="C10" s="301" t="s">
        <v>1616</v>
      </c>
      <c r="D10" s="302" t="s">
        <v>5959</v>
      </c>
    </row>
    <row r="11" spans="1:4" ht="13.8">
      <c r="A11" s="304">
        <v>97151</v>
      </c>
      <c r="B11" s="301" t="s">
        <v>5960</v>
      </c>
      <c r="C11" s="301" t="s">
        <v>1616</v>
      </c>
      <c r="D11" s="302" t="s">
        <v>5961</v>
      </c>
    </row>
    <row r="12" spans="1:4" ht="13.8">
      <c r="A12" s="304">
        <v>97152</v>
      </c>
      <c r="B12" s="301" t="s">
        <v>5962</v>
      </c>
      <c r="C12" s="301" t="s">
        <v>1616</v>
      </c>
      <c r="D12" s="302" t="s">
        <v>5629</v>
      </c>
    </row>
    <row r="13" spans="1:4" ht="13.8">
      <c r="A13" s="304">
        <v>97153</v>
      </c>
      <c r="B13" s="301" t="s">
        <v>5963</v>
      </c>
      <c r="C13" s="301" t="s">
        <v>1616</v>
      </c>
      <c r="D13" s="302" t="s">
        <v>5964</v>
      </c>
    </row>
    <row r="14" spans="1:4" ht="13.8">
      <c r="A14" s="304">
        <v>97154</v>
      </c>
      <c r="B14" s="301" t="s">
        <v>5965</v>
      </c>
      <c r="C14" s="301" t="s">
        <v>1616</v>
      </c>
      <c r="D14" s="302" t="s">
        <v>5966</v>
      </c>
    </row>
    <row r="15" spans="1:4" ht="13.8">
      <c r="A15" s="304">
        <v>97155</v>
      </c>
      <c r="B15" s="301" t="s">
        <v>5967</v>
      </c>
      <c r="C15" s="301" t="s">
        <v>1616</v>
      </c>
      <c r="D15" s="302" t="s">
        <v>5968</v>
      </c>
    </row>
    <row r="16" spans="1:4" ht="13.8">
      <c r="A16" s="304">
        <v>97156</v>
      </c>
      <c r="B16" s="301" t="s">
        <v>5969</v>
      </c>
      <c r="C16" s="301" t="s">
        <v>1616</v>
      </c>
      <c r="D16" s="302" t="s">
        <v>5970</v>
      </c>
    </row>
    <row r="17" spans="1:4" ht="13.8">
      <c r="A17" s="304">
        <v>97157</v>
      </c>
      <c r="B17" s="301" t="s">
        <v>5971</v>
      </c>
      <c r="C17" s="301" t="s">
        <v>1616</v>
      </c>
      <c r="D17" s="302" t="s">
        <v>5972</v>
      </c>
    </row>
    <row r="18" spans="1:4" ht="13.8">
      <c r="A18" s="304">
        <v>97158</v>
      </c>
      <c r="B18" s="301" t="s">
        <v>5973</v>
      </c>
      <c r="C18" s="301" t="s">
        <v>1616</v>
      </c>
      <c r="D18" s="302" t="s">
        <v>5974</v>
      </c>
    </row>
    <row r="19" spans="1:4" ht="13.8">
      <c r="A19" s="304">
        <v>97159</v>
      </c>
      <c r="B19" s="301" t="s">
        <v>5975</v>
      </c>
      <c r="C19" s="301" t="s">
        <v>1616</v>
      </c>
      <c r="D19" s="302" t="s">
        <v>5342</v>
      </c>
    </row>
    <row r="20" spans="1:4" ht="13.8">
      <c r="A20" s="304">
        <v>97160</v>
      </c>
      <c r="B20" s="301" t="s">
        <v>5976</v>
      </c>
      <c r="C20" s="301" t="s">
        <v>1616</v>
      </c>
      <c r="D20" s="302" t="s">
        <v>5977</v>
      </c>
    </row>
    <row r="21" spans="1:4" ht="13.8">
      <c r="A21" s="304">
        <v>97161</v>
      </c>
      <c r="B21" s="301" t="s">
        <v>5978</v>
      </c>
      <c r="C21" s="301" t="s">
        <v>1616</v>
      </c>
      <c r="D21" s="302" t="s">
        <v>5979</v>
      </c>
    </row>
    <row r="22" spans="1:4" ht="13.8">
      <c r="A22" s="304">
        <v>97162</v>
      </c>
      <c r="B22" s="301" t="s">
        <v>5980</v>
      </c>
      <c r="C22" s="301" t="s">
        <v>1616</v>
      </c>
      <c r="D22" s="302" t="s">
        <v>5981</v>
      </c>
    </row>
    <row r="23" spans="1:4" ht="13.8">
      <c r="A23" s="304">
        <v>97163</v>
      </c>
      <c r="B23" s="301" t="s">
        <v>5982</v>
      </c>
      <c r="C23" s="301" t="s">
        <v>1616</v>
      </c>
      <c r="D23" s="302" t="s">
        <v>5983</v>
      </c>
    </row>
    <row r="24" spans="1:4" ht="13.8">
      <c r="A24" s="304">
        <v>97164</v>
      </c>
      <c r="B24" s="301" t="s">
        <v>5984</v>
      </c>
      <c r="C24" s="301" t="s">
        <v>1616</v>
      </c>
      <c r="D24" s="302" t="s">
        <v>5985</v>
      </c>
    </row>
    <row r="25" spans="1:4" ht="13.8">
      <c r="A25" s="304">
        <v>97165</v>
      </c>
      <c r="B25" s="301" t="s">
        <v>5986</v>
      </c>
      <c r="C25" s="301" t="s">
        <v>1616</v>
      </c>
      <c r="D25" s="302" t="s">
        <v>5987</v>
      </c>
    </row>
    <row r="26" spans="1:4" ht="13.8">
      <c r="A26" s="304">
        <v>97166</v>
      </c>
      <c r="B26" s="301" t="s">
        <v>5988</v>
      </c>
      <c r="C26" s="301" t="s">
        <v>1616</v>
      </c>
      <c r="D26" s="302" t="s">
        <v>5989</v>
      </c>
    </row>
    <row r="27" spans="1:4" ht="13.8">
      <c r="A27" s="304">
        <v>97167</v>
      </c>
      <c r="B27" s="301" t="s">
        <v>1621</v>
      </c>
      <c r="C27" s="301" t="s">
        <v>1616</v>
      </c>
      <c r="D27" s="302" t="s">
        <v>5990</v>
      </c>
    </row>
    <row r="28" spans="1:4" ht="13.8">
      <c r="A28" s="304">
        <v>97168</v>
      </c>
      <c r="B28" s="301" t="s">
        <v>5991</v>
      </c>
      <c r="C28" s="301" t="s">
        <v>1616</v>
      </c>
      <c r="D28" s="302" t="s">
        <v>5992</v>
      </c>
    </row>
    <row r="29" spans="1:4" ht="13.8">
      <c r="A29" s="304">
        <v>97169</v>
      </c>
      <c r="B29" s="301" t="s">
        <v>1622</v>
      </c>
      <c r="C29" s="301" t="s">
        <v>1616</v>
      </c>
      <c r="D29" s="302" t="s">
        <v>5993</v>
      </c>
    </row>
    <row r="30" spans="1:4" ht="13.8">
      <c r="A30" s="304">
        <v>97170</v>
      </c>
      <c r="B30" s="301" t="s">
        <v>5994</v>
      </c>
      <c r="C30" s="301" t="s">
        <v>1616</v>
      </c>
      <c r="D30" s="302" t="s">
        <v>5995</v>
      </c>
    </row>
    <row r="31" spans="1:4" ht="13.8">
      <c r="A31" s="304">
        <v>97171</v>
      </c>
      <c r="B31" s="301" t="s">
        <v>1619</v>
      </c>
      <c r="C31" s="301" t="s">
        <v>1616</v>
      </c>
      <c r="D31" s="302" t="s">
        <v>5996</v>
      </c>
    </row>
    <row r="32" spans="1:4" ht="13.8">
      <c r="A32" s="304">
        <v>97172</v>
      </c>
      <c r="B32" s="301" t="s">
        <v>5997</v>
      </c>
      <c r="C32" s="301" t="s">
        <v>1616</v>
      </c>
      <c r="D32" s="302" t="s">
        <v>5998</v>
      </c>
    </row>
    <row r="33" spans="1:4" ht="13.8">
      <c r="A33" s="304">
        <v>97173</v>
      </c>
      <c r="B33" s="301" t="s">
        <v>5999</v>
      </c>
      <c r="C33" s="301" t="s">
        <v>1616</v>
      </c>
      <c r="D33" s="302" t="s">
        <v>6000</v>
      </c>
    </row>
    <row r="34" spans="1:4" ht="13.8">
      <c r="A34" s="304">
        <v>97174</v>
      </c>
      <c r="B34" s="301" t="s">
        <v>6001</v>
      </c>
      <c r="C34" s="301" t="s">
        <v>1616</v>
      </c>
      <c r="D34" s="302" t="s">
        <v>6002</v>
      </c>
    </row>
    <row r="35" spans="1:4" ht="13.8">
      <c r="A35" s="304">
        <v>97175</v>
      </c>
      <c r="B35" s="301" t="s">
        <v>6003</v>
      </c>
      <c r="C35" s="301" t="s">
        <v>1616</v>
      </c>
      <c r="D35" s="302" t="s">
        <v>5367</v>
      </c>
    </row>
    <row r="36" spans="1:4" ht="13.8">
      <c r="A36" s="304">
        <v>97176</v>
      </c>
      <c r="B36" s="301" t="s">
        <v>6004</v>
      </c>
      <c r="C36" s="301" t="s">
        <v>1616</v>
      </c>
      <c r="D36" s="302" t="s">
        <v>6005</v>
      </c>
    </row>
    <row r="37" spans="1:4" ht="13.8">
      <c r="A37" s="304">
        <v>97177</v>
      </c>
      <c r="B37" s="301" t="s">
        <v>6006</v>
      </c>
      <c r="C37" s="301" t="s">
        <v>1616</v>
      </c>
      <c r="D37" s="302" t="s">
        <v>6007</v>
      </c>
    </row>
    <row r="38" spans="1:4" ht="13.8">
      <c r="A38" s="304">
        <v>97178</v>
      </c>
      <c r="B38" s="301" t="s">
        <v>6008</v>
      </c>
      <c r="C38" s="301" t="s">
        <v>1616</v>
      </c>
      <c r="D38" s="302" t="s">
        <v>6009</v>
      </c>
    </row>
    <row r="39" spans="1:4" ht="13.8">
      <c r="A39" s="304">
        <v>97179</v>
      </c>
      <c r="B39" s="301" t="s">
        <v>6010</v>
      </c>
      <c r="C39" s="301" t="s">
        <v>1616</v>
      </c>
      <c r="D39" s="302" t="s">
        <v>6011</v>
      </c>
    </row>
    <row r="40" spans="1:4" ht="13.8">
      <c r="A40" s="304">
        <v>97180</v>
      </c>
      <c r="B40" s="301" t="s">
        <v>6012</v>
      </c>
      <c r="C40" s="301" t="s">
        <v>1616</v>
      </c>
      <c r="D40" s="302" t="s">
        <v>4614</v>
      </c>
    </row>
    <row r="41" spans="1:4" ht="13.8">
      <c r="A41" s="304">
        <v>97181</v>
      </c>
      <c r="B41" s="301" t="s">
        <v>6013</v>
      </c>
      <c r="C41" s="301" t="s">
        <v>1616</v>
      </c>
      <c r="D41" s="302" t="s">
        <v>6014</v>
      </c>
    </row>
    <row r="42" spans="1:4" ht="13.8">
      <c r="A42" s="304">
        <v>97182</v>
      </c>
      <c r="B42" s="301" t="s">
        <v>6015</v>
      </c>
      <c r="C42" s="301" t="s">
        <v>1616</v>
      </c>
      <c r="D42" s="302" t="s">
        <v>6016</v>
      </c>
    </row>
    <row r="43" spans="1:4" ht="13.8">
      <c r="A43" s="304">
        <v>97183</v>
      </c>
      <c r="B43" s="301" t="s">
        <v>6017</v>
      </c>
      <c r="C43" s="301" t="s">
        <v>1616</v>
      </c>
      <c r="D43" s="302" t="s">
        <v>6018</v>
      </c>
    </row>
    <row r="44" spans="1:4" ht="13.8">
      <c r="A44" s="304">
        <v>97184</v>
      </c>
      <c r="B44" s="301" t="s">
        <v>6019</v>
      </c>
      <c r="C44" s="301" t="s">
        <v>1616</v>
      </c>
      <c r="D44" s="302" t="s">
        <v>6020</v>
      </c>
    </row>
    <row r="45" spans="1:4" ht="13.8">
      <c r="A45" s="304">
        <v>97185</v>
      </c>
      <c r="B45" s="301" t="s">
        <v>6021</v>
      </c>
      <c r="C45" s="301" t="s">
        <v>1616</v>
      </c>
      <c r="D45" s="302" t="s">
        <v>6022</v>
      </c>
    </row>
    <row r="46" spans="1:4" ht="13.8">
      <c r="A46" s="304">
        <v>97186</v>
      </c>
      <c r="B46" s="301" t="s">
        <v>6023</v>
      </c>
      <c r="C46" s="301" t="s">
        <v>1616</v>
      </c>
      <c r="D46" s="302" t="s">
        <v>6024</v>
      </c>
    </row>
    <row r="47" spans="1:4" ht="13.8">
      <c r="A47" s="304">
        <v>97187</v>
      </c>
      <c r="B47" s="301" t="s">
        <v>6025</v>
      </c>
      <c r="C47" s="301" t="s">
        <v>1616</v>
      </c>
      <c r="D47" s="302" t="s">
        <v>6026</v>
      </c>
    </row>
    <row r="48" spans="1:4" ht="13.8">
      <c r="A48" s="304">
        <v>97188</v>
      </c>
      <c r="B48" s="301" t="s">
        <v>6027</v>
      </c>
      <c r="C48" s="301" t="s">
        <v>1616</v>
      </c>
      <c r="D48" s="302" t="s">
        <v>6028</v>
      </c>
    </row>
    <row r="49" spans="1:4" ht="13.8">
      <c r="A49" s="304">
        <v>97189</v>
      </c>
      <c r="B49" s="301" t="s">
        <v>6029</v>
      </c>
      <c r="C49" s="301" t="s">
        <v>1616</v>
      </c>
      <c r="D49" s="302" t="s">
        <v>6030</v>
      </c>
    </row>
    <row r="50" spans="1:4" ht="13.8">
      <c r="A50" s="304">
        <v>97190</v>
      </c>
      <c r="B50" s="301" t="s">
        <v>6031</v>
      </c>
      <c r="C50" s="301" t="s">
        <v>1616</v>
      </c>
      <c r="D50" s="302" t="s">
        <v>6032</v>
      </c>
    </row>
    <row r="51" spans="1:4" ht="13.8">
      <c r="A51" s="304">
        <v>97191</v>
      </c>
      <c r="B51" s="301" t="s">
        <v>6033</v>
      </c>
      <c r="C51" s="301" t="s">
        <v>1616</v>
      </c>
      <c r="D51" s="302" t="s">
        <v>4418</v>
      </c>
    </row>
    <row r="52" spans="1:4" ht="13.8">
      <c r="A52" s="304">
        <v>97192</v>
      </c>
      <c r="B52" s="301" t="s">
        <v>6034</v>
      </c>
      <c r="C52" s="301" t="s">
        <v>1616</v>
      </c>
      <c r="D52" s="302" t="s">
        <v>6035</v>
      </c>
    </row>
    <row r="53" spans="1:4" ht="13.8">
      <c r="A53" s="304">
        <v>90694</v>
      </c>
      <c r="B53" s="301" t="s">
        <v>6036</v>
      </c>
      <c r="C53" s="301" t="s">
        <v>1616</v>
      </c>
      <c r="D53" s="302" t="s">
        <v>6037</v>
      </c>
    </row>
    <row r="54" spans="1:4" ht="13.8">
      <c r="A54" s="304">
        <v>90695</v>
      </c>
      <c r="B54" s="301" t="s">
        <v>6038</v>
      </c>
      <c r="C54" s="301" t="s">
        <v>1616</v>
      </c>
      <c r="D54" s="302" t="s">
        <v>5126</v>
      </c>
    </row>
    <row r="55" spans="1:4" ht="13.8">
      <c r="A55" s="304">
        <v>90696</v>
      </c>
      <c r="B55" s="301" t="s">
        <v>6039</v>
      </c>
      <c r="C55" s="301" t="s">
        <v>1616</v>
      </c>
      <c r="D55" s="302" t="s">
        <v>6040</v>
      </c>
    </row>
    <row r="56" spans="1:4" ht="13.8">
      <c r="A56" s="304">
        <v>90697</v>
      </c>
      <c r="B56" s="301" t="s">
        <v>6041</v>
      </c>
      <c r="C56" s="301" t="s">
        <v>1616</v>
      </c>
      <c r="D56" s="302" t="s">
        <v>6042</v>
      </c>
    </row>
    <row r="57" spans="1:4" ht="13.8">
      <c r="A57" s="304">
        <v>90698</v>
      </c>
      <c r="B57" s="301" t="s">
        <v>6043</v>
      </c>
      <c r="C57" s="301" t="s">
        <v>1616</v>
      </c>
      <c r="D57" s="302" t="s">
        <v>6044</v>
      </c>
    </row>
    <row r="58" spans="1:4" ht="13.8">
      <c r="A58" s="304">
        <v>90699</v>
      </c>
      <c r="B58" s="301" t="s">
        <v>6045</v>
      </c>
      <c r="C58" s="301" t="s">
        <v>1616</v>
      </c>
      <c r="D58" s="302" t="s">
        <v>6046</v>
      </c>
    </row>
    <row r="59" spans="1:4" ht="13.8">
      <c r="A59" s="304">
        <v>90700</v>
      </c>
      <c r="B59" s="301" t="s">
        <v>6047</v>
      </c>
      <c r="C59" s="301" t="s">
        <v>1616</v>
      </c>
      <c r="D59" s="302" t="s">
        <v>6048</v>
      </c>
    </row>
    <row r="60" spans="1:4" ht="13.8">
      <c r="A60" s="304">
        <v>90701</v>
      </c>
      <c r="B60" s="301" t="s">
        <v>6049</v>
      </c>
      <c r="C60" s="301" t="s">
        <v>1616</v>
      </c>
      <c r="D60" s="302" t="s">
        <v>6050</v>
      </c>
    </row>
    <row r="61" spans="1:4" ht="13.8">
      <c r="A61" s="304">
        <v>90702</v>
      </c>
      <c r="B61" s="301" t="s">
        <v>6051</v>
      </c>
      <c r="C61" s="301" t="s">
        <v>1616</v>
      </c>
      <c r="D61" s="302" t="s">
        <v>6052</v>
      </c>
    </row>
    <row r="62" spans="1:4" ht="13.8">
      <c r="A62" s="304">
        <v>90703</v>
      </c>
      <c r="B62" s="301" t="s">
        <v>6053</v>
      </c>
      <c r="C62" s="301" t="s">
        <v>1616</v>
      </c>
      <c r="D62" s="302" t="s">
        <v>4999</v>
      </c>
    </row>
    <row r="63" spans="1:4" ht="13.8">
      <c r="A63" s="304">
        <v>90704</v>
      </c>
      <c r="B63" s="301" t="s">
        <v>6054</v>
      </c>
      <c r="C63" s="301" t="s">
        <v>1616</v>
      </c>
      <c r="D63" s="302" t="s">
        <v>6055</v>
      </c>
    </row>
    <row r="64" spans="1:4" ht="13.8">
      <c r="A64" s="304">
        <v>90705</v>
      </c>
      <c r="B64" s="301" t="s">
        <v>6056</v>
      </c>
      <c r="C64" s="301" t="s">
        <v>1616</v>
      </c>
      <c r="D64" s="302" t="s">
        <v>6057</v>
      </c>
    </row>
    <row r="65" spans="1:4" ht="13.8">
      <c r="A65" s="304">
        <v>90706</v>
      </c>
      <c r="B65" s="301" t="s">
        <v>6058</v>
      </c>
      <c r="C65" s="301" t="s">
        <v>1616</v>
      </c>
      <c r="D65" s="302" t="s">
        <v>6059</v>
      </c>
    </row>
    <row r="66" spans="1:4" ht="13.8">
      <c r="A66" s="304">
        <v>90708</v>
      </c>
      <c r="B66" s="301" t="s">
        <v>6060</v>
      </c>
      <c r="C66" s="301" t="s">
        <v>1616</v>
      </c>
      <c r="D66" s="302" t="s">
        <v>6061</v>
      </c>
    </row>
    <row r="67" spans="1:4" ht="13.8">
      <c r="A67" s="304">
        <v>90724</v>
      </c>
      <c r="B67" s="301" t="s">
        <v>6062</v>
      </c>
      <c r="C67" s="301" t="s">
        <v>1507</v>
      </c>
      <c r="D67" s="302" t="s">
        <v>6063</v>
      </c>
    </row>
    <row r="68" spans="1:4" ht="13.8">
      <c r="A68" s="304">
        <v>90725</v>
      </c>
      <c r="B68" s="301" t="s">
        <v>6064</v>
      </c>
      <c r="C68" s="301" t="s">
        <v>1507</v>
      </c>
      <c r="D68" s="302" t="s">
        <v>6065</v>
      </c>
    </row>
    <row r="69" spans="1:4" ht="13.8">
      <c r="A69" s="304">
        <v>90726</v>
      </c>
      <c r="B69" s="301" t="s">
        <v>6066</v>
      </c>
      <c r="C69" s="301" t="s">
        <v>1507</v>
      </c>
      <c r="D69" s="302" t="s">
        <v>6067</v>
      </c>
    </row>
    <row r="70" spans="1:4" ht="13.8">
      <c r="A70" s="304">
        <v>90727</v>
      </c>
      <c r="B70" s="301" t="s">
        <v>6068</v>
      </c>
      <c r="C70" s="301" t="s">
        <v>1507</v>
      </c>
      <c r="D70" s="302" t="s">
        <v>4284</v>
      </c>
    </row>
    <row r="71" spans="1:4" ht="13.8">
      <c r="A71" s="304">
        <v>90728</v>
      </c>
      <c r="B71" s="301" t="s">
        <v>6069</v>
      </c>
      <c r="C71" s="301" t="s">
        <v>1507</v>
      </c>
      <c r="D71" s="302" t="s">
        <v>6070</v>
      </c>
    </row>
    <row r="72" spans="1:4" ht="13.8">
      <c r="A72" s="304">
        <v>90729</v>
      </c>
      <c r="B72" s="301" t="s">
        <v>6071</v>
      </c>
      <c r="C72" s="301" t="s">
        <v>1507</v>
      </c>
      <c r="D72" s="302" t="s">
        <v>6072</v>
      </c>
    </row>
    <row r="73" spans="1:4" ht="13.8">
      <c r="A73" s="304">
        <v>90730</v>
      </c>
      <c r="B73" s="301" t="s">
        <v>6073</v>
      </c>
      <c r="C73" s="301" t="s">
        <v>1507</v>
      </c>
      <c r="D73" s="302" t="s">
        <v>6074</v>
      </c>
    </row>
    <row r="74" spans="1:4" ht="13.8">
      <c r="A74" s="304">
        <v>90731</v>
      </c>
      <c r="B74" s="301" t="s">
        <v>6075</v>
      </c>
      <c r="C74" s="301" t="s">
        <v>1507</v>
      </c>
      <c r="D74" s="302" t="s">
        <v>6076</v>
      </c>
    </row>
    <row r="75" spans="1:4" ht="13.8">
      <c r="A75" s="304">
        <v>90732</v>
      </c>
      <c r="B75" s="301" t="s">
        <v>6077</v>
      </c>
      <c r="C75" s="301" t="s">
        <v>1507</v>
      </c>
      <c r="D75" s="302" t="s">
        <v>6078</v>
      </c>
    </row>
    <row r="76" spans="1:4" ht="13.8">
      <c r="A76" s="304">
        <v>90733</v>
      </c>
      <c r="B76" s="301" t="s">
        <v>6079</v>
      </c>
      <c r="C76" s="301" t="s">
        <v>1616</v>
      </c>
      <c r="D76" s="302" t="s">
        <v>6080</v>
      </c>
    </row>
    <row r="77" spans="1:4" ht="13.8">
      <c r="A77" s="304">
        <v>90734</v>
      </c>
      <c r="B77" s="301" t="s">
        <v>1625</v>
      </c>
      <c r="C77" s="301" t="s">
        <v>1616</v>
      </c>
      <c r="D77" s="302" t="s">
        <v>6081</v>
      </c>
    </row>
    <row r="78" spans="1:4" ht="13.8">
      <c r="A78" s="304">
        <v>90735</v>
      </c>
      <c r="B78" s="301" t="s">
        <v>6082</v>
      </c>
      <c r="C78" s="301" t="s">
        <v>1616</v>
      </c>
      <c r="D78" s="302" t="s">
        <v>6083</v>
      </c>
    </row>
    <row r="79" spans="1:4" ht="13.8">
      <c r="A79" s="304">
        <v>90736</v>
      </c>
      <c r="B79" s="301" t="s">
        <v>6084</v>
      </c>
      <c r="C79" s="301" t="s">
        <v>1616</v>
      </c>
      <c r="D79" s="302" t="s">
        <v>6085</v>
      </c>
    </row>
    <row r="80" spans="1:4" ht="13.8">
      <c r="A80" s="304">
        <v>90737</v>
      </c>
      <c r="B80" s="301" t="s">
        <v>6086</v>
      </c>
      <c r="C80" s="301" t="s">
        <v>1616</v>
      </c>
      <c r="D80" s="302" t="s">
        <v>6087</v>
      </c>
    </row>
    <row r="81" spans="1:4" ht="13.8">
      <c r="A81" s="304">
        <v>90738</v>
      </c>
      <c r="B81" s="301" t="s">
        <v>6088</v>
      </c>
      <c r="C81" s="301" t="s">
        <v>1616</v>
      </c>
      <c r="D81" s="302" t="s">
        <v>6089</v>
      </c>
    </row>
    <row r="82" spans="1:4" ht="13.8">
      <c r="A82" s="304">
        <v>90739</v>
      </c>
      <c r="B82" s="301" t="s">
        <v>6090</v>
      </c>
      <c r="C82" s="301" t="s">
        <v>1616</v>
      </c>
      <c r="D82" s="302" t="s">
        <v>6091</v>
      </c>
    </row>
    <row r="83" spans="1:4" ht="13.8">
      <c r="A83" s="304">
        <v>90740</v>
      </c>
      <c r="B83" s="301" t="s">
        <v>6092</v>
      </c>
      <c r="C83" s="301" t="s">
        <v>1616</v>
      </c>
      <c r="D83" s="302" t="s">
        <v>5400</v>
      </c>
    </row>
    <row r="84" spans="1:4" ht="13.8">
      <c r="A84" s="304">
        <v>90741</v>
      </c>
      <c r="B84" s="301" t="s">
        <v>6093</v>
      </c>
      <c r="C84" s="301" t="s">
        <v>1616</v>
      </c>
      <c r="D84" s="302" t="s">
        <v>6094</v>
      </c>
    </row>
    <row r="85" spans="1:4" ht="13.8">
      <c r="A85" s="304">
        <v>90742</v>
      </c>
      <c r="B85" s="301" t="s">
        <v>6095</v>
      </c>
      <c r="C85" s="301" t="s">
        <v>1616</v>
      </c>
      <c r="D85" s="302" t="s">
        <v>6096</v>
      </c>
    </row>
    <row r="86" spans="1:4" ht="13.8">
      <c r="A86" s="304">
        <v>90743</v>
      </c>
      <c r="B86" s="301" t="s">
        <v>6097</v>
      </c>
      <c r="C86" s="301" t="s">
        <v>1616</v>
      </c>
      <c r="D86" s="302" t="s">
        <v>6098</v>
      </c>
    </row>
    <row r="87" spans="1:4" ht="13.8">
      <c r="A87" s="304">
        <v>90744</v>
      </c>
      <c r="B87" s="301" t="s">
        <v>6099</v>
      </c>
      <c r="C87" s="301" t="s">
        <v>1616</v>
      </c>
      <c r="D87" s="302" t="s">
        <v>6100</v>
      </c>
    </row>
    <row r="88" spans="1:4" ht="13.8">
      <c r="A88" s="304">
        <v>90745</v>
      </c>
      <c r="B88" s="301" t="s">
        <v>6101</v>
      </c>
      <c r="C88" s="301" t="s">
        <v>1616</v>
      </c>
      <c r="D88" s="302" t="s">
        <v>6102</v>
      </c>
    </row>
    <row r="89" spans="1:4" ht="13.8">
      <c r="A89" s="304">
        <v>90746</v>
      </c>
      <c r="B89" s="301" t="s">
        <v>1624</v>
      </c>
      <c r="C89" s="301" t="s">
        <v>1616</v>
      </c>
      <c r="D89" s="302" t="s">
        <v>4481</v>
      </c>
    </row>
    <row r="90" spans="1:4" ht="13.8">
      <c r="A90" s="304">
        <v>90747</v>
      </c>
      <c r="B90" s="301" t="s">
        <v>6103</v>
      </c>
      <c r="C90" s="301" t="s">
        <v>1616</v>
      </c>
      <c r="D90" s="302" t="s">
        <v>6104</v>
      </c>
    </row>
    <row r="91" spans="1:4" ht="13.8">
      <c r="A91" s="304">
        <v>94869</v>
      </c>
      <c r="B91" s="301" t="s">
        <v>6105</v>
      </c>
      <c r="C91" s="301" t="s">
        <v>1616</v>
      </c>
      <c r="D91" s="302" t="s">
        <v>6106</v>
      </c>
    </row>
    <row r="92" spans="1:4" ht="13.8">
      <c r="A92" s="304">
        <v>94870</v>
      </c>
      <c r="B92" s="301" t="s">
        <v>1623</v>
      </c>
      <c r="C92" s="301" t="s">
        <v>1616</v>
      </c>
      <c r="D92" s="302" t="s">
        <v>5643</v>
      </c>
    </row>
    <row r="93" spans="1:4" ht="13.8">
      <c r="A93" s="304">
        <v>94871</v>
      </c>
      <c r="B93" s="301" t="s">
        <v>6107</v>
      </c>
      <c r="C93" s="301" t="s">
        <v>1616</v>
      </c>
      <c r="D93" s="302" t="s">
        <v>6108</v>
      </c>
    </row>
    <row r="94" spans="1:4" ht="13.8">
      <c r="A94" s="304">
        <v>94872</v>
      </c>
      <c r="B94" s="301" t="s">
        <v>6109</v>
      </c>
      <c r="C94" s="301" t="s">
        <v>1616</v>
      </c>
      <c r="D94" s="302" t="s">
        <v>6110</v>
      </c>
    </row>
    <row r="95" spans="1:4" ht="13.8">
      <c r="A95" s="304">
        <v>94875</v>
      </c>
      <c r="B95" s="301" t="s">
        <v>6111</v>
      </c>
      <c r="C95" s="301" t="s">
        <v>1616</v>
      </c>
      <c r="D95" s="302" t="s">
        <v>6112</v>
      </c>
    </row>
    <row r="96" spans="1:4" ht="13.8">
      <c r="A96" s="304">
        <v>94876</v>
      </c>
      <c r="B96" s="301" t="s">
        <v>6113</v>
      </c>
      <c r="C96" s="301" t="s">
        <v>1616</v>
      </c>
      <c r="D96" s="302" t="s">
        <v>6114</v>
      </c>
    </row>
    <row r="97" spans="1:4" ht="13.8">
      <c r="A97" s="304">
        <v>94878</v>
      </c>
      <c r="B97" s="301" t="s">
        <v>6115</v>
      </c>
      <c r="C97" s="301" t="s">
        <v>1616</v>
      </c>
      <c r="D97" s="302" t="s">
        <v>6116</v>
      </c>
    </row>
    <row r="98" spans="1:4" ht="13.8">
      <c r="A98" s="304">
        <v>94879</v>
      </c>
      <c r="B98" s="301" t="s">
        <v>6117</v>
      </c>
      <c r="C98" s="301" t="s">
        <v>1616</v>
      </c>
      <c r="D98" s="302" t="s">
        <v>6118</v>
      </c>
    </row>
    <row r="99" spans="1:4" ht="13.8">
      <c r="A99" s="304">
        <v>94880</v>
      </c>
      <c r="B99" s="301" t="s">
        <v>6119</v>
      </c>
      <c r="C99" s="301" t="s">
        <v>1616</v>
      </c>
      <c r="D99" s="302" t="s">
        <v>6120</v>
      </c>
    </row>
    <row r="100" spans="1:4" ht="13.8">
      <c r="A100" s="304">
        <v>94881</v>
      </c>
      <c r="B100" s="301" t="s">
        <v>6121</v>
      </c>
      <c r="C100" s="301" t="s">
        <v>1616</v>
      </c>
      <c r="D100" s="302" t="s">
        <v>6122</v>
      </c>
    </row>
    <row r="101" spans="1:4" ht="13.8">
      <c r="A101" s="304">
        <v>94882</v>
      </c>
      <c r="B101" s="301" t="s">
        <v>6123</v>
      </c>
      <c r="C101" s="301" t="s">
        <v>1616</v>
      </c>
      <c r="D101" s="302" t="s">
        <v>6124</v>
      </c>
    </row>
    <row r="102" spans="1:4" ht="13.8">
      <c r="A102" s="304">
        <v>94884</v>
      </c>
      <c r="B102" s="301" t="s">
        <v>6125</v>
      </c>
      <c r="C102" s="301" t="s">
        <v>1616</v>
      </c>
      <c r="D102" s="302" t="s">
        <v>4148</v>
      </c>
    </row>
    <row r="103" spans="1:4" ht="13.8">
      <c r="A103" s="304">
        <v>97121</v>
      </c>
      <c r="B103" s="301" t="s">
        <v>6126</v>
      </c>
      <c r="C103" s="301" t="s">
        <v>1616</v>
      </c>
      <c r="D103" s="302" t="s">
        <v>6127</v>
      </c>
    </row>
    <row r="104" spans="1:4" ht="13.8">
      <c r="A104" s="304">
        <v>97122</v>
      </c>
      <c r="B104" s="301" t="s">
        <v>6128</v>
      </c>
      <c r="C104" s="301" t="s">
        <v>1616</v>
      </c>
      <c r="D104" s="302" t="s">
        <v>4243</v>
      </c>
    </row>
    <row r="105" spans="1:4" ht="13.8">
      <c r="A105" s="304">
        <v>97123</v>
      </c>
      <c r="B105" s="301" t="s">
        <v>6129</v>
      </c>
      <c r="C105" s="301" t="s">
        <v>1616</v>
      </c>
      <c r="D105" s="302" t="s">
        <v>4859</v>
      </c>
    </row>
    <row r="106" spans="1:4" ht="13.8">
      <c r="A106" s="304">
        <v>97124</v>
      </c>
      <c r="B106" s="301" t="s">
        <v>6130</v>
      </c>
      <c r="C106" s="301" t="s">
        <v>1616</v>
      </c>
      <c r="D106" s="302" t="s">
        <v>6131</v>
      </c>
    </row>
    <row r="107" spans="1:4" ht="13.8">
      <c r="A107" s="304">
        <v>97125</v>
      </c>
      <c r="B107" s="301" t="s">
        <v>6132</v>
      </c>
      <c r="C107" s="301" t="s">
        <v>1616</v>
      </c>
      <c r="D107" s="302" t="s">
        <v>6133</v>
      </c>
    </row>
    <row r="108" spans="1:4" ht="13.8">
      <c r="A108" s="304">
        <v>97126</v>
      </c>
      <c r="B108" s="301" t="s">
        <v>6134</v>
      </c>
      <c r="C108" s="301" t="s">
        <v>1616</v>
      </c>
      <c r="D108" s="302" t="s">
        <v>6135</v>
      </c>
    </row>
    <row r="109" spans="1:4" ht="13.8">
      <c r="A109" s="304">
        <v>102264</v>
      </c>
      <c r="B109" s="301" t="s">
        <v>6136</v>
      </c>
      <c r="C109" s="301" t="s">
        <v>1616</v>
      </c>
      <c r="D109" s="302" t="s">
        <v>6137</v>
      </c>
    </row>
    <row r="110" spans="1:4" ht="13.8">
      <c r="A110" s="304">
        <v>102265</v>
      </c>
      <c r="B110" s="301" t="s">
        <v>6138</v>
      </c>
      <c r="C110" s="301" t="s">
        <v>1507</v>
      </c>
      <c r="D110" s="302" t="s">
        <v>6139</v>
      </c>
    </row>
    <row r="111" spans="1:4" ht="13.8">
      <c r="A111" s="304">
        <v>102266</v>
      </c>
      <c r="B111" s="301" t="s">
        <v>6140</v>
      </c>
      <c r="C111" s="301" t="s">
        <v>1507</v>
      </c>
      <c r="D111" s="302" t="s">
        <v>4574</v>
      </c>
    </row>
    <row r="112" spans="1:4" ht="13.8">
      <c r="A112" s="304">
        <v>102267</v>
      </c>
      <c r="B112" s="301" t="s">
        <v>6141</v>
      </c>
      <c r="C112" s="301" t="s">
        <v>1507</v>
      </c>
      <c r="D112" s="302" t="s">
        <v>6142</v>
      </c>
    </row>
    <row r="113" spans="1:4" ht="13.8">
      <c r="A113" s="304">
        <v>102268</v>
      </c>
      <c r="B113" s="301" t="s">
        <v>6143</v>
      </c>
      <c r="C113" s="301" t="s">
        <v>1507</v>
      </c>
      <c r="D113" s="302" t="s">
        <v>6144</v>
      </c>
    </row>
    <row r="114" spans="1:4" ht="13.8">
      <c r="A114" s="304">
        <v>102269</v>
      </c>
      <c r="B114" s="301" t="s">
        <v>6145</v>
      </c>
      <c r="C114" s="301" t="s">
        <v>1507</v>
      </c>
      <c r="D114" s="302" t="s">
        <v>6146</v>
      </c>
    </row>
    <row r="115" spans="1:4" ht="13.8">
      <c r="A115" s="304">
        <v>92833</v>
      </c>
      <c r="B115" s="301" t="s">
        <v>6147</v>
      </c>
      <c r="C115" s="301" t="s">
        <v>1616</v>
      </c>
      <c r="D115" s="302" t="s">
        <v>6148</v>
      </c>
    </row>
    <row r="116" spans="1:4" ht="13.8">
      <c r="A116" s="304">
        <v>92834</v>
      </c>
      <c r="B116" s="301" t="s">
        <v>6149</v>
      </c>
      <c r="C116" s="301" t="s">
        <v>1616</v>
      </c>
      <c r="D116" s="302" t="s">
        <v>6150</v>
      </c>
    </row>
    <row r="117" spans="1:4" ht="13.8">
      <c r="A117" s="304">
        <v>92835</v>
      </c>
      <c r="B117" s="301" t="s">
        <v>6151</v>
      </c>
      <c r="C117" s="301" t="s">
        <v>1616</v>
      </c>
      <c r="D117" s="302" t="s">
        <v>6152</v>
      </c>
    </row>
    <row r="118" spans="1:4" ht="13.8">
      <c r="A118" s="304">
        <v>92836</v>
      </c>
      <c r="B118" s="301" t="s">
        <v>6153</v>
      </c>
      <c r="C118" s="301" t="s">
        <v>1616</v>
      </c>
      <c r="D118" s="302" t="s">
        <v>6154</v>
      </c>
    </row>
    <row r="119" spans="1:4" ht="13.8">
      <c r="A119" s="304">
        <v>92837</v>
      </c>
      <c r="B119" s="301" t="s">
        <v>6155</v>
      </c>
      <c r="C119" s="301" t="s">
        <v>1616</v>
      </c>
      <c r="D119" s="302" t="s">
        <v>6156</v>
      </c>
    </row>
    <row r="120" spans="1:4" ht="13.8">
      <c r="A120" s="304">
        <v>92838</v>
      </c>
      <c r="B120" s="301" t="s">
        <v>6157</v>
      </c>
      <c r="C120" s="301" t="s">
        <v>1616</v>
      </c>
      <c r="D120" s="302" t="s">
        <v>6158</v>
      </c>
    </row>
    <row r="121" spans="1:4" ht="13.8">
      <c r="A121" s="304">
        <v>92839</v>
      </c>
      <c r="B121" s="301" t="s">
        <v>3079</v>
      </c>
      <c r="C121" s="301" t="s">
        <v>1616</v>
      </c>
      <c r="D121" s="302" t="s">
        <v>6159</v>
      </c>
    </row>
    <row r="122" spans="1:4" ht="13.8">
      <c r="A122" s="304">
        <v>92840</v>
      </c>
      <c r="B122" s="301" t="s">
        <v>6160</v>
      </c>
      <c r="C122" s="301" t="s">
        <v>1616</v>
      </c>
      <c r="D122" s="302" t="s">
        <v>6161</v>
      </c>
    </row>
    <row r="123" spans="1:4" ht="13.8">
      <c r="A123" s="304">
        <v>92841</v>
      </c>
      <c r="B123" s="301" t="s">
        <v>6162</v>
      </c>
      <c r="C123" s="301" t="s">
        <v>1616</v>
      </c>
      <c r="D123" s="302" t="s">
        <v>6163</v>
      </c>
    </row>
    <row r="124" spans="1:4" ht="13.8">
      <c r="A124" s="304">
        <v>92842</v>
      </c>
      <c r="B124" s="301" t="s">
        <v>6164</v>
      </c>
      <c r="C124" s="301" t="s">
        <v>1616</v>
      </c>
      <c r="D124" s="302" t="s">
        <v>6165</v>
      </c>
    </row>
    <row r="125" spans="1:4" ht="13.8">
      <c r="A125" s="304">
        <v>92843</v>
      </c>
      <c r="B125" s="301" t="s">
        <v>6166</v>
      </c>
      <c r="C125" s="301" t="s">
        <v>1616</v>
      </c>
      <c r="D125" s="302" t="s">
        <v>6167</v>
      </c>
    </row>
    <row r="126" spans="1:4" ht="13.8">
      <c r="A126" s="304">
        <v>92844</v>
      </c>
      <c r="B126" s="301" t="s">
        <v>6168</v>
      </c>
      <c r="C126" s="301" t="s">
        <v>1616</v>
      </c>
      <c r="D126" s="302" t="s">
        <v>6169</v>
      </c>
    </row>
    <row r="127" spans="1:4" ht="13.8">
      <c r="A127" s="304">
        <v>92845</v>
      </c>
      <c r="B127" s="301" t="s">
        <v>6170</v>
      </c>
      <c r="C127" s="301" t="s">
        <v>1616</v>
      </c>
      <c r="D127" s="302" t="s">
        <v>6171</v>
      </c>
    </row>
    <row r="128" spans="1:4" ht="13.8">
      <c r="A128" s="304">
        <v>92846</v>
      </c>
      <c r="B128" s="301" t="s">
        <v>6172</v>
      </c>
      <c r="C128" s="301" t="s">
        <v>1616</v>
      </c>
      <c r="D128" s="302" t="s">
        <v>6173</v>
      </c>
    </row>
    <row r="129" spans="1:4" ht="13.8">
      <c r="A129" s="304">
        <v>92847</v>
      </c>
      <c r="B129" s="301" t="s">
        <v>6174</v>
      </c>
      <c r="C129" s="301" t="s">
        <v>1616</v>
      </c>
      <c r="D129" s="302" t="s">
        <v>6175</v>
      </c>
    </row>
    <row r="130" spans="1:4" ht="13.8">
      <c r="A130" s="304">
        <v>92848</v>
      </c>
      <c r="B130" s="301" t="s">
        <v>6176</v>
      </c>
      <c r="C130" s="301" t="s">
        <v>1616</v>
      </c>
      <c r="D130" s="302" t="s">
        <v>5992</v>
      </c>
    </row>
    <row r="131" spans="1:4" ht="13.8">
      <c r="A131" s="304">
        <v>92849</v>
      </c>
      <c r="B131" s="301" t="s">
        <v>6177</v>
      </c>
      <c r="C131" s="301" t="s">
        <v>1616</v>
      </c>
      <c r="D131" s="302" t="s">
        <v>6178</v>
      </c>
    </row>
    <row r="132" spans="1:4" ht="13.8">
      <c r="A132" s="304">
        <v>92850</v>
      </c>
      <c r="B132" s="301" t="s">
        <v>6179</v>
      </c>
      <c r="C132" s="301" t="s">
        <v>1616</v>
      </c>
      <c r="D132" s="302" t="s">
        <v>6180</v>
      </c>
    </row>
    <row r="133" spans="1:4" ht="13.8">
      <c r="A133" s="304">
        <v>92851</v>
      </c>
      <c r="B133" s="301" t="s">
        <v>6181</v>
      </c>
      <c r="C133" s="301" t="s">
        <v>1616</v>
      </c>
      <c r="D133" s="302" t="s">
        <v>5368</v>
      </c>
    </row>
    <row r="134" spans="1:4" ht="13.8">
      <c r="A134" s="304">
        <v>92852</v>
      </c>
      <c r="B134" s="301" t="s">
        <v>6182</v>
      </c>
      <c r="C134" s="301" t="s">
        <v>1616</v>
      </c>
      <c r="D134" s="302" t="s">
        <v>6183</v>
      </c>
    </row>
    <row r="135" spans="1:4" ht="13.8">
      <c r="A135" s="304">
        <v>92853</v>
      </c>
      <c r="B135" s="301" t="s">
        <v>6184</v>
      </c>
      <c r="C135" s="301" t="s">
        <v>1616</v>
      </c>
      <c r="D135" s="302" t="s">
        <v>6185</v>
      </c>
    </row>
    <row r="136" spans="1:4" ht="13.8">
      <c r="A136" s="304">
        <v>92854</v>
      </c>
      <c r="B136" s="301" t="s">
        <v>6186</v>
      </c>
      <c r="C136" s="301" t="s">
        <v>1616</v>
      </c>
      <c r="D136" s="302" t="s">
        <v>6187</v>
      </c>
    </row>
    <row r="137" spans="1:4" ht="13.8">
      <c r="A137" s="304">
        <v>92855</v>
      </c>
      <c r="B137" s="301" t="s">
        <v>6188</v>
      </c>
      <c r="C137" s="301" t="s">
        <v>1616</v>
      </c>
      <c r="D137" s="302" t="s">
        <v>6189</v>
      </c>
    </row>
    <row r="138" spans="1:4" ht="13.8">
      <c r="A138" s="304">
        <v>92856</v>
      </c>
      <c r="B138" s="301" t="s">
        <v>6190</v>
      </c>
      <c r="C138" s="301" t="s">
        <v>1616</v>
      </c>
      <c r="D138" s="302" t="s">
        <v>6191</v>
      </c>
    </row>
    <row r="139" spans="1:4" ht="13.8">
      <c r="A139" s="304">
        <v>92857</v>
      </c>
      <c r="B139" s="301" t="s">
        <v>6192</v>
      </c>
      <c r="C139" s="301" t="s">
        <v>1616</v>
      </c>
      <c r="D139" s="302" t="s">
        <v>6193</v>
      </c>
    </row>
    <row r="140" spans="1:4" ht="13.8">
      <c r="A140" s="304">
        <v>92858</v>
      </c>
      <c r="B140" s="301" t="s">
        <v>6194</v>
      </c>
      <c r="C140" s="301" t="s">
        <v>1616</v>
      </c>
      <c r="D140" s="302" t="s">
        <v>6195</v>
      </c>
    </row>
    <row r="141" spans="1:4" ht="13.8">
      <c r="A141" s="304">
        <v>92859</v>
      </c>
      <c r="B141" s="301" t="s">
        <v>6196</v>
      </c>
      <c r="C141" s="301" t="s">
        <v>1616</v>
      </c>
      <c r="D141" s="302" t="s">
        <v>6197</v>
      </c>
    </row>
    <row r="142" spans="1:4" ht="13.8">
      <c r="A142" s="304">
        <v>92860</v>
      </c>
      <c r="B142" s="301" t="s">
        <v>6198</v>
      </c>
      <c r="C142" s="301" t="s">
        <v>1616</v>
      </c>
      <c r="D142" s="302" t="s">
        <v>6199</v>
      </c>
    </row>
    <row r="143" spans="1:4" ht="13.8">
      <c r="A143" s="304">
        <v>92861</v>
      </c>
      <c r="B143" s="301" t="s">
        <v>6200</v>
      </c>
      <c r="C143" s="301" t="s">
        <v>1616</v>
      </c>
      <c r="D143" s="302" t="s">
        <v>6201</v>
      </c>
    </row>
    <row r="144" spans="1:4" ht="13.8">
      <c r="A144" s="304">
        <v>92862</v>
      </c>
      <c r="B144" s="301" t="s">
        <v>6202</v>
      </c>
      <c r="C144" s="301" t="s">
        <v>1616</v>
      </c>
      <c r="D144" s="302" t="s">
        <v>6203</v>
      </c>
    </row>
    <row r="145" spans="1:4" ht="13.8">
      <c r="A145" s="304">
        <v>92863</v>
      </c>
      <c r="B145" s="301" t="s">
        <v>6204</v>
      </c>
      <c r="C145" s="301" t="s">
        <v>1616</v>
      </c>
      <c r="D145" s="302" t="s">
        <v>6205</v>
      </c>
    </row>
    <row r="146" spans="1:4" ht="13.8">
      <c r="A146" s="304">
        <v>92864</v>
      </c>
      <c r="B146" s="301" t="s">
        <v>6206</v>
      </c>
      <c r="C146" s="301" t="s">
        <v>1616</v>
      </c>
      <c r="D146" s="302" t="s">
        <v>6207</v>
      </c>
    </row>
    <row r="147" spans="1:4" ht="13.8">
      <c r="A147" s="304">
        <v>92210</v>
      </c>
      <c r="B147" s="301" t="s">
        <v>6208</v>
      </c>
      <c r="C147" s="301" t="s">
        <v>1616</v>
      </c>
      <c r="D147" s="302" t="s">
        <v>6209</v>
      </c>
    </row>
    <row r="148" spans="1:4" ht="13.8">
      <c r="A148" s="304">
        <v>92211</v>
      </c>
      <c r="B148" s="301" t="s">
        <v>6210</v>
      </c>
      <c r="C148" s="301" t="s">
        <v>1616</v>
      </c>
      <c r="D148" s="302" t="s">
        <v>6211</v>
      </c>
    </row>
    <row r="149" spans="1:4" ht="13.8">
      <c r="A149" s="304">
        <v>92212</v>
      </c>
      <c r="B149" s="301" t="s">
        <v>6212</v>
      </c>
      <c r="C149" s="301" t="s">
        <v>1616</v>
      </c>
      <c r="D149" s="302" t="s">
        <v>6213</v>
      </c>
    </row>
    <row r="150" spans="1:4" ht="13.8">
      <c r="A150" s="304">
        <v>92213</v>
      </c>
      <c r="B150" s="301" t="s">
        <v>6214</v>
      </c>
      <c r="C150" s="301" t="s">
        <v>1616</v>
      </c>
      <c r="D150" s="302" t="s">
        <v>6215</v>
      </c>
    </row>
    <row r="151" spans="1:4" ht="13.8">
      <c r="A151" s="304">
        <v>92214</v>
      </c>
      <c r="B151" s="301" t="s">
        <v>6216</v>
      </c>
      <c r="C151" s="301" t="s">
        <v>1616</v>
      </c>
      <c r="D151" s="302" t="s">
        <v>6217</v>
      </c>
    </row>
    <row r="152" spans="1:4" ht="13.8">
      <c r="A152" s="304">
        <v>92215</v>
      </c>
      <c r="B152" s="301" t="s">
        <v>6218</v>
      </c>
      <c r="C152" s="301" t="s">
        <v>1616</v>
      </c>
      <c r="D152" s="302" t="s">
        <v>6219</v>
      </c>
    </row>
    <row r="153" spans="1:4" ht="13.8">
      <c r="A153" s="304">
        <v>92216</v>
      </c>
      <c r="B153" s="301" t="s">
        <v>6220</v>
      </c>
      <c r="C153" s="301" t="s">
        <v>1616</v>
      </c>
      <c r="D153" s="302" t="s">
        <v>6221</v>
      </c>
    </row>
    <row r="154" spans="1:4" ht="13.8">
      <c r="A154" s="304">
        <v>92219</v>
      </c>
      <c r="B154" s="301" t="s">
        <v>6222</v>
      </c>
      <c r="C154" s="301" t="s">
        <v>1616</v>
      </c>
      <c r="D154" s="302" t="s">
        <v>6223</v>
      </c>
    </row>
    <row r="155" spans="1:4" ht="13.8">
      <c r="A155" s="304">
        <v>92220</v>
      </c>
      <c r="B155" s="301" t="s">
        <v>6224</v>
      </c>
      <c r="C155" s="301" t="s">
        <v>1616</v>
      </c>
      <c r="D155" s="302" t="s">
        <v>6225</v>
      </c>
    </row>
    <row r="156" spans="1:4" ht="13.8">
      <c r="A156" s="304">
        <v>92221</v>
      </c>
      <c r="B156" s="301" t="s">
        <v>6226</v>
      </c>
      <c r="C156" s="301" t="s">
        <v>1616</v>
      </c>
      <c r="D156" s="302" t="s">
        <v>6227</v>
      </c>
    </row>
    <row r="157" spans="1:4" ht="13.8">
      <c r="A157" s="304">
        <v>92222</v>
      </c>
      <c r="B157" s="301" t="s">
        <v>6228</v>
      </c>
      <c r="C157" s="301" t="s">
        <v>1616</v>
      </c>
      <c r="D157" s="302" t="s">
        <v>6229</v>
      </c>
    </row>
    <row r="158" spans="1:4" ht="13.8">
      <c r="A158" s="304">
        <v>92223</v>
      </c>
      <c r="B158" s="301" t="s">
        <v>6230</v>
      </c>
      <c r="C158" s="301" t="s">
        <v>1616</v>
      </c>
      <c r="D158" s="302" t="s">
        <v>6231</v>
      </c>
    </row>
    <row r="159" spans="1:4" ht="13.8">
      <c r="A159" s="304">
        <v>92224</v>
      </c>
      <c r="B159" s="301" t="s">
        <v>6232</v>
      </c>
      <c r="C159" s="301" t="s">
        <v>1616</v>
      </c>
      <c r="D159" s="302" t="s">
        <v>6233</v>
      </c>
    </row>
    <row r="160" spans="1:4" ht="13.8">
      <c r="A160" s="304">
        <v>92226</v>
      </c>
      <c r="B160" s="301" t="s">
        <v>6234</v>
      </c>
      <c r="C160" s="301" t="s">
        <v>1616</v>
      </c>
      <c r="D160" s="302" t="s">
        <v>6235</v>
      </c>
    </row>
    <row r="161" spans="1:4" ht="13.8">
      <c r="A161" s="304">
        <v>92808</v>
      </c>
      <c r="B161" s="301" t="s">
        <v>6236</v>
      </c>
      <c r="C161" s="301" t="s">
        <v>1616</v>
      </c>
      <c r="D161" s="302" t="s">
        <v>6237</v>
      </c>
    </row>
    <row r="162" spans="1:4" ht="13.8">
      <c r="A162" s="304">
        <v>92809</v>
      </c>
      <c r="B162" s="301" t="s">
        <v>6238</v>
      </c>
      <c r="C162" s="301" t="s">
        <v>1616</v>
      </c>
      <c r="D162" s="302" t="s">
        <v>6239</v>
      </c>
    </row>
    <row r="163" spans="1:4" ht="13.8">
      <c r="A163" s="304">
        <v>92810</v>
      </c>
      <c r="B163" s="301" t="s">
        <v>6240</v>
      </c>
      <c r="C163" s="301" t="s">
        <v>1616</v>
      </c>
      <c r="D163" s="302" t="s">
        <v>6241</v>
      </c>
    </row>
    <row r="164" spans="1:4" ht="13.8">
      <c r="A164" s="304">
        <v>92811</v>
      </c>
      <c r="B164" s="301" t="s">
        <v>6242</v>
      </c>
      <c r="C164" s="301" t="s">
        <v>1616</v>
      </c>
      <c r="D164" s="302" t="s">
        <v>6243</v>
      </c>
    </row>
    <row r="165" spans="1:4" ht="13.8">
      <c r="A165" s="304">
        <v>92812</v>
      </c>
      <c r="B165" s="301" t="s">
        <v>6244</v>
      </c>
      <c r="C165" s="301" t="s">
        <v>1616</v>
      </c>
      <c r="D165" s="302" t="s">
        <v>6245</v>
      </c>
    </row>
    <row r="166" spans="1:4" ht="13.8">
      <c r="A166" s="304">
        <v>92813</v>
      </c>
      <c r="B166" s="301" t="s">
        <v>6246</v>
      </c>
      <c r="C166" s="301" t="s">
        <v>1616</v>
      </c>
      <c r="D166" s="302" t="s">
        <v>6247</v>
      </c>
    </row>
    <row r="167" spans="1:4" ht="13.8">
      <c r="A167" s="304">
        <v>92814</v>
      </c>
      <c r="B167" s="301" t="s">
        <v>6248</v>
      </c>
      <c r="C167" s="301" t="s">
        <v>1616</v>
      </c>
      <c r="D167" s="302" t="s">
        <v>6249</v>
      </c>
    </row>
    <row r="168" spans="1:4" ht="13.8">
      <c r="A168" s="304">
        <v>92815</v>
      </c>
      <c r="B168" s="301" t="s">
        <v>6250</v>
      </c>
      <c r="C168" s="301" t="s">
        <v>1616</v>
      </c>
      <c r="D168" s="302" t="s">
        <v>6251</v>
      </c>
    </row>
    <row r="169" spans="1:4" ht="13.8">
      <c r="A169" s="304">
        <v>92816</v>
      </c>
      <c r="B169" s="301" t="s">
        <v>6252</v>
      </c>
      <c r="C169" s="301" t="s">
        <v>1616</v>
      </c>
      <c r="D169" s="302" t="s">
        <v>6253</v>
      </c>
    </row>
    <row r="170" spans="1:4" ht="13.8">
      <c r="A170" s="304">
        <v>92817</v>
      </c>
      <c r="B170" s="301" t="s">
        <v>6254</v>
      </c>
      <c r="C170" s="301" t="s">
        <v>1616</v>
      </c>
      <c r="D170" s="302" t="s">
        <v>6255</v>
      </c>
    </row>
    <row r="171" spans="1:4" ht="13.8">
      <c r="A171" s="304">
        <v>92818</v>
      </c>
      <c r="B171" s="301" t="s">
        <v>6256</v>
      </c>
      <c r="C171" s="301" t="s">
        <v>1616</v>
      </c>
      <c r="D171" s="302" t="s">
        <v>6257</v>
      </c>
    </row>
    <row r="172" spans="1:4" ht="13.8">
      <c r="A172" s="304">
        <v>92819</v>
      </c>
      <c r="B172" s="301" t="s">
        <v>6258</v>
      </c>
      <c r="C172" s="301" t="s">
        <v>1616</v>
      </c>
      <c r="D172" s="302" t="s">
        <v>6259</v>
      </c>
    </row>
    <row r="173" spans="1:4" ht="13.8">
      <c r="A173" s="304">
        <v>92820</v>
      </c>
      <c r="B173" s="301" t="s">
        <v>6260</v>
      </c>
      <c r="C173" s="301" t="s">
        <v>1616</v>
      </c>
      <c r="D173" s="302" t="s">
        <v>6261</v>
      </c>
    </row>
    <row r="174" spans="1:4" ht="13.8">
      <c r="A174" s="304">
        <v>92821</v>
      </c>
      <c r="B174" s="301" t="s">
        <v>6262</v>
      </c>
      <c r="C174" s="301" t="s">
        <v>1616</v>
      </c>
      <c r="D174" s="302" t="s">
        <v>6263</v>
      </c>
    </row>
    <row r="175" spans="1:4" ht="13.8">
      <c r="A175" s="304">
        <v>92822</v>
      </c>
      <c r="B175" s="301" t="s">
        <v>6264</v>
      </c>
      <c r="C175" s="301" t="s">
        <v>1616</v>
      </c>
      <c r="D175" s="302" t="s">
        <v>6265</v>
      </c>
    </row>
    <row r="176" spans="1:4" ht="13.8">
      <c r="A176" s="304">
        <v>92824</v>
      </c>
      <c r="B176" s="301" t="s">
        <v>6266</v>
      </c>
      <c r="C176" s="301" t="s">
        <v>1616</v>
      </c>
      <c r="D176" s="302" t="s">
        <v>6267</v>
      </c>
    </row>
    <row r="177" spans="1:4" ht="13.8">
      <c r="A177" s="304">
        <v>92825</v>
      </c>
      <c r="B177" s="301" t="s">
        <v>6268</v>
      </c>
      <c r="C177" s="301" t="s">
        <v>1616</v>
      </c>
      <c r="D177" s="302" t="s">
        <v>4609</v>
      </c>
    </row>
    <row r="178" spans="1:4" ht="13.8">
      <c r="A178" s="304">
        <v>92826</v>
      </c>
      <c r="B178" s="301" t="s">
        <v>6269</v>
      </c>
      <c r="C178" s="301" t="s">
        <v>1616</v>
      </c>
      <c r="D178" s="302" t="s">
        <v>6270</v>
      </c>
    </row>
    <row r="179" spans="1:4" ht="13.8">
      <c r="A179" s="304">
        <v>92827</v>
      </c>
      <c r="B179" s="301" t="s">
        <v>6271</v>
      </c>
      <c r="C179" s="301" t="s">
        <v>1616</v>
      </c>
      <c r="D179" s="302" t="s">
        <v>6272</v>
      </c>
    </row>
    <row r="180" spans="1:4" ht="13.8">
      <c r="A180" s="304">
        <v>92828</v>
      </c>
      <c r="B180" s="301" t="s">
        <v>6273</v>
      </c>
      <c r="C180" s="301" t="s">
        <v>1616</v>
      </c>
      <c r="D180" s="302" t="s">
        <v>6274</v>
      </c>
    </row>
    <row r="181" spans="1:4" ht="13.8">
      <c r="A181" s="304">
        <v>92829</v>
      </c>
      <c r="B181" s="301" t="s">
        <v>6275</v>
      </c>
      <c r="C181" s="301" t="s">
        <v>1616</v>
      </c>
      <c r="D181" s="302" t="s">
        <v>6276</v>
      </c>
    </row>
    <row r="182" spans="1:4" ht="13.8">
      <c r="A182" s="304">
        <v>92830</v>
      </c>
      <c r="B182" s="301" t="s">
        <v>6277</v>
      </c>
      <c r="C182" s="301" t="s">
        <v>1616</v>
      </c>
      <c r="D182" s="302" t="s">
        <v>6278</v>
      </c>
    </row>
    <row r="183" spans="1:4" ht="13.8">
      <c r="A183" s="304">
        <v>92831</v>
      </c>
      <c r="B183" s="301" t="s">
        <v>6279</v>
      </c>
      <c r="C183" s="301" t="s">
        <v>1616</v>
      </c>
      <c r="D183" s="302" t="s">
        <v>6280</v>
      </c>
    </row>
    <row r="184" spans="1:4" ht="13.8">
      <c r="A184" s="304">
        <v>92832</v>
      </c>
      <c r="B184" s="301" t="s">
        <v>6281</v>
      </c>
      <c r="C184" s="301" t="s">
        <v>1616</v>
      </c>
      <c r="D184" s="302" t="s">
        <v>6282</v>
      </c>
    </row>
    <row r="185" spans="1:4" ht="13.8">
      <c r="A185" s="304">
        <v>95565</v>
      </c>
      <c r="B185" s="301" t="s">
        <v>6283</v>
      </c>
      <c r="C185" s="301" t="s">
        <v>1616</v>
      </c>
      <c r="D185" s="302" t="s">
        <v>6284</v>
      </c>
    </row>
    <row r="186" spans="1:4" ht="13.8">
      <c r="A186" s="304">
        <v>95566</v>
      </c>
      <c r="B186" s="301" t="s">
        <v>6285</v>
      </c>
      <c r="C186" s="301" t="s">
        <v>1616</v>
      </c>
      <c r="D186" s="302" t="s">
        <v>6286</v>
      </c>
    </row>
    <row r="187" spans="1:4" ht="13.8">
      <c r="A187" s="304">
        <v>95567</v>
      </c>
      <c r="B187" s="301" t="s">
        <v>6287</v>
      </c>
      <c r="C187" s="301" t="s">
        <v>1616</v>
      </c>
      <c r="D187" s="302" t="s">
        <v>6288</v>
      </c>
    </row>
    <row r="188" spans="1:4" ht="13.8">
      <c r="A188" s="304">
        <v>95568</v>
      </c>
      <c r="B188" s="301" t="s">
        <v>6289</v>
      </c>
      <c r="C188" s="301" t="s">
        <v>1616</v>
      </c>
      <c r="D188" s="302" t="s">
        <v>6290</v>
      </c>
    </row>
    <row r="189" spans="1:4" ht="13.8">
      <c r="A189" s="304">
        <v>95569</v>
      </c>
      <c r="B189" s="301" t="s">
        <v>6291</v>
      </c>
      <c r="C189" s="301" t="s">
        <v>1616</v>
      </c>
      <c r="D189" s="302" t="s">
        <v>6292</v>
      </c>
    </row>
    <row r="190" spans="1:4" ht="13.8">
      <c r="A190" s="304">
        <v>95570</v>
      </c>
      <c r="B190" s="301" t="s">
        <v>6293</v>
      </c>
      <c r="C190" s="301" t="s">
        <v>1616</v>
      </c>
      <c r="D190" s="302" t="s">
        <v>6294</v>
      </c>
    </row>
    <row r="191" spans="1:4" ht="13.8">
      <c r="A191" s="304">
        <v>95571</v>
      </c>
      <c r="B191" s="301" t="s">
        <v>6295</v>
      </c>
      <c r="C191" s="301" t="s">
        <v>1616</v>
      </c>
      <c r="D191" s="302" t="s">
        <v>6296</v>
      </c>
    </row>
    <row r="192" spans="1:4" ht="13.8">
      <c r="A192" s="304">
        <v>95572</v>
      </c>
      <c r="B192" s="301" t="s">
        <v>6297</v>
      </c>
      <c r="C192" s="301" t="s">
        <v>1616</v>
      </c>
      <c r="D192" s="302" t="s">
        <v>6298</v>
      </c>
    </row>
    <row r="193" spans="1:4" ht="13.8">
      <c r="A193" s="304">
        <v>97127</v>
      </c>
      <c r="B193" s="301" t="s">
        <v>6299</v>
      </c>
      <c r="C193" s="301" t="s">
        <v>1616</v>
      </c>
      <c r="D193" s="302" t="s">
        <v>6300</v>
      </c>
    </row>
    <row r="194" spans="1:4" ht="13.8">
      <c r="A194" s="304">
        <v>97128</v>
      </c>
      <c r="B194" s="301" t="s">
        <v>6301</v>
      </c>
      <c r="C194" s="301" t="s">
        <v>1616</v>
      </c>
      <c r="D194" s="302" t="s">
        <v>6302</v>
      </c>
    </row>
    <row r="195" spans="1:4" ht="13.8">
      <c r="A195" s="304">
        <v>97129</v>
      </c>
      <c r="B195" s="301" t="s">
        <v>6303</v>
      </c>
      <c r="C195" s="301" t="s">
        <v>1616</v>
      </c>
      <c r="D195" s="302" t="s">
        <v>6304</v>
      </c>
    </row>
    <row r="196" spans="1:4" ht="13.8">
      <c r="A196" s="304">
        <v>97130</v>
      </c>
      <c r="B196" s="301" t="s">
        <v>6305</v>
      </c>
      <c r="C196" s="301" t="s">
        <v>1616</v>
      </c>
      <c r="D196" s="302" t="s">
        <v>5581</v>
      </c>
    </row>
    <row r="197" spans="1:4" ht="13.8">
      <c r="A197" s="304">
        <v>97131</v>
      </c>
      <c r="B197" s="301" t="s">
        <v>6306</v>
      </c>
      <c r="C197" s="301" t="s">
        <v>1616</v>
      </c>
      <c r="D197" s="302" t="s">
        <v>5642</v>
      </c>
    </row>
    <row r="198" spans="1:4" ht="13.8">
      <c r="A198" s="304">
        <v>97132</v>
      </c>
      <c r="B198" s="301" t="s">
        <v>6307</v>
      </c>
      <c r="C198" s="301" t="s">
        <v>1616</v>
      </c>
      <c r="D198" s="302" t="s">
        <v>5517</v>
      </c>
    </row>
    <row r="199" spans="1:4" ht="13.8">
      <c r="A199" s="304">
        <v>97133</v>
      </c>
      <c r="B199" s="301" t="s">
        <v>6308</v>
      </c>
      <c r="C199" s="301" t="s">
        <v>1616</v>
      </c>
      <c r="D199" s="302" t="s">
        <v>6309</v>
      </c>
    </row>
    <row r="200" spans="1:4" ht="13.8">
      <c r="A200" s="304">
        <v>97134</v>
      </c>
      <c r="B200" s="301" t="s">
        <v>6310</v>
      </c>
      <c r="C200" s="301" t="s">
        <v>1616</v>
      </c>
      <c r="D200" s="302" t="s">
        <v>6311</v>
      </c>
    </row>
    <row r="201" spans="1:4" ht="13.8">
      <c r="A201" s="304">
        <v>97135</v>
      </c>
      <c r="B201" s="301" t="s">
        <v>6312</v>
      </c>
      <c r="C201" s="301" t="s">
        <v>1616</v>
      </c>
      <c r="D201" s="302" t="s">
        <v>6313</v>
      </c>
    </row>
    <row r="202" spans="1:4" ht="13.8">
      <c r="A202" s="304">
        <v>97136</v>
      </c>
      <c r="B202" s="301" t="s">
        <v>6314</v>
      </c>
      <c r="C202" s="301" t="s">
        <v>1616</v>
      </c>
      <c r="D202" s="302" t="s">
        <v>6315</v>
      </c>
    </row>
    <row r="203" spans="1:4" ht="13.8">
      <c r="A203" s="304">
        <v>97137</v>
      </c>
      <c r="B203" s="301" t="s">
        <v>6316</v>
      </c>
      <c r="C203" s="301" t="s">
        <v>1616</v>
      </c>
      <c r="D203" s="302" t="s">
        <v>6317</v>
      </c>
    </row>
    <row r="204" spans="1:4" ht="13.8">
      <c r="A204" s="304">
        <v>97138</v>
      </c>
      <c r="B204" s="301" t="s">
        <v>6318</v>
      </c>
      <c r="C204" s="301" t="s">
        <v>1616</v>
      </c>
      <c r="D204" s="302" t="s">
        <v>6319</v>
      </c>
    </row>
    <row r="205" spans="1:4" ht="13.8">
      <c r="A205" s="304">
        <v>97139</v>
      </c>
      <c r="B205" s="301" t="s">
        <v>6320</v>
      </c>
      <c r="C205" s="301" t="s">
        <v>1616</v>
      </c>
      <c r="D205" s="302" t="s">
        <v>6321</v>
      </c>
    </row>
    <row r="206" spans="1:4" ht="13.8">
      <c r="A206" s="304">
        <v>97140</v>
      </c>
      <c r="B206" s="301" t="s">
        <v>6322</v>
      </c>
      <c r="C206" s="301" t="s">
        <v>1616</v>
      </c>
      <c r="D206" s="302" t="s">
        <v>6323</v>
      </c>
    </row>
    <row r="207" spans="1:4" ht="13.8">
      <c r="A207" s="304">
        <v>103089</v>
      </c>
      <c r="B207" s="301" t="s">
        <v>6324</v>
      </c>
      <c r="C207" s="301" t="s">
        <v>1616</v>
      </c>
      <c r="D207" s="302" t="s">
        <v>5622</v>
      </c>
    </row>
    <row r="208" spans="1:4" ht="13.8">
      <c r="A208" s="304">
        <v>103090</v>
      </c>
      <c r="B208" s="301" t="s">
        <v>6325</v>
      </c>
      <c r="C208" s="301" t="s">
        <v>1616</v>
      </c>
      <c r="D208" s="302" t="s">
        <v>6326</v>
      </c>
    </row>
    <row r="209" spans="1:4" ht="13.8">
      <c r="A209" s="304">
        <v>103091</v>
      </c>
      <c r="B209" s="301" t="s">
        <v>6327</v>
      </c>
      <c r="C209" s="301" t="s">
        <v>1616</v>
      </c>
      <c r="D209" s="302" t="s">
        <v>6328</v>
      </c>
    </row>
    <row r="210" spans="1:4" ht="13.8">
      <c r="A210" s="304">
        <v>103092</v>
      </c>
      <c r="B210" s="301" t="s">
        <v>6329</v>
      </c>
      <c r="C210" s="301" t="s">
        <v>1616</v>
      </c>
      <c r="D210" s="302" t="s">
        <v>6330</v>
      </c>
    </row>
    <row r="211" spans="1:4" ht="13.8">
      <c r="A211" s="304">
        <v>103093</v>
      </c>
      <c r="B211" s="301" t="s">
        <v>6331</v>
      </c>
      <c r="C211" s="301" t="s">
        <v>1616</v>
      </c>
      <c r="D211" s="302" t="s">
        <v>5630</v>
      </c>
    </row>
    <row r="212" spans="1:4" ht="13.8">
      <c r="A212" s="304">
        <v>103094</v>
      </c>
      <c r="B212" s="301" t="s">
        <v>6332</v>
      </c>
      <c r="C212" s="301" t="s">
        <v>1616</v>
      </c>
      <c r="D212" s="302" t="s">
        <v>6333</v>
      </c>
    </row>
    <row r="213" spans="1:4" ht="13.8">
      <c r="A213" s="304">
        <v>103095</v>
      </c>
      <c r="B213" s="301" t="s">
        <v>6334</v>
      </c>
      <c r="C213" s="301" t="s">
        <v>1616</v>
      </c>
      <c r="D213" s="302" t="s">
        <v>6335</v>
      </c>
    </row>
    <row r="214" spans="1:4" ht="13.8">
      <c r="A214" s="304">
        <v>103096</v>
      </c>
      <c r="B214" s="301" t="s">
        <v>6336</v>
      </c>
      <c r="C214" s="301" t="s">
        <v>1616</v>
      </c>
      <c r="D214" s="302" t="s">
        <v>6337</v>
      </c>
    </row>
    <row r="215" spans="1:4" ht="13.8">
      <c r="A215" s="304">
        <v>103097</v>
      </c>
      <c r="B215" s="301" t="s">
        <v>6338</v>
      </c>
      <c r="C215" s="301" t="s">
        <v>1616</v>
      </c>
      <c r="D215" s="302" t="s">
        <v>6339</v>
      </c>
    </row>
    <row r="216" spans="1:4" ht="13.8">
      <c r="A216" s="304">
        <v>103098</v>
      </c>
      <c r="B216" s="301" t="s">
        <v>6340</v>
      </c>
      <c r="C216" s="301" t="s">
        <v>1616</v>
      </c>
      <c r="D216" s="302" t="s">
        <v>6341</v>
      </c>
    </row>
    <row r="217" spans="1:4" ht="13.8">
      <c r="A217" s="304">
        <v>103099</v>
      </c>
      <c r="B217" s="301" t="s">
        <v>6342</v>
      </c>
      <c r="C217" s="301" t="s">
        <v>1616</v>
      </c>
      <c r="D217" s="302" t="s">
        <v>6343</v>
      </c>
    </row>
    <row r="218" spans="1:4" ht="13.8">
      <c r="A218" s="304">
        <v>103100</v>
      </c>
      <c r="B218" s="301" t="s">
        <v>6344</v>
      </c>
      <c r="C218" s="301" t="s">
        <v>1616</v>
      </c>
      <c r="D218" s="302" t="s">
        <v>6345</v>
      </c>
    </row>
    <row r="219" spans="1:4" ht="13.8">
      <c r="A219" s="304">
        <v>103101</v>
      </c>
      <c r="B219" s="301" t="s">
        <v>6346</v>
      </c>
      <c r="C219" s="301" t="s">
        <v>1616</v>
      </c>
      <c r="D219" s="302" t="s">
        <v>4569</v>
      </c>
    </row>
    <row r="220" spans="1:4" ht="13.8">
      <c r="A220" s="304">
        <v>103102</v>
      </c>
      <c r="B220" s="301" t="s">
        <v>6347</v>
      </c>
      <c r="C220" s="301" t="s">
        <v>1616</v>
      </c>
      <c r="D220" s="302" t="s">
        <v>6348</v>
      </c>
    </row>
    <row r="221" spans="1:4" ht="13.8">
      <c r="A221" s="304">
        <v>103103</v>
      </c>
      <c r="B221" s="301" t="s">
        <v>6349</v>
      </c>
      <c r="C221" s="301" t="s">
        <v>1616</v>
      </c>
      <c r="D221" s="302" t="s">
        <v>6350</v>
      </c>
    </row>
    <row r="222" spans="1:4" ht="13.8">
      <c r="A222" s="304">
        <v>103104</v>
      </c>
      <c r="B222" s="301" t="s">
        <v>6351</v>
      </c>
      <c r="C222" s="301" t="s">
        <v>1616</v>
      </c>
      <c r="D222" s="302" t="s">
        <v>6352</v>
      </c>
    </row>
    <row r="223" spans="1:4" ht="13.8">
      <c r="A223" s="304">
        <v>103105</v>
      </c>
      <c r="B223" s="301" t="s">
        <v>6353</v>
      </c>
      <c r="C223" s="301" t="s">
        <v>1507</v>
      </c>
      <c r="D223" s="302" t="s">
        <v>6354</v>
      </c>
    </row>
    <row r="224" spans="1:4" ht="13.8">
      <c r="A224" s="304">
        <v>103106</v>
      </c>
      <c r="B224" s="301" t="s">
        <v>6355</v>
      </c>
      <c r="C224" s="301" t="s">
        <v>1507</v>
      </c>
      <c r="D224" s="302" t="s">
        <v>6356</v>
      </c>
    </row>
    <row r="225" spans="1:4" ht="13.8">
      <c r="A225" s="304">
        <v>103107</v>
      </c>
      <c r="B225" s="301" t="s">
        <v>6357</v>
      </c>
      <c r="C225" s="301" t="s">
        <v>1507</v>
      </c>
      <c r="D225" s="302" t="s">
        <v>6358</v>
      </c>
    </row>
    <row r="226" spans="1:4" ht="13.8">
      <c r="A226" s="304">
        <v>103108</v>
      </c>
      <c r="B226" s="301" t="s">
        <v>6359</v>
      </c>
      <c r="C226" s="301" t="s">
        <v>1507</v>
      </c>
      <c r="D226" s="302" t="s">
        <v>6360</v>
      </c>
    </row>
    <row r="227" spans="1:4" ht="13.8">
      <c r="A227" s="304">
        <v>103109</v>
      </c>
      <c r="B227" s="301" t="s">
        <v>6361</v>
      </c>
      <c r="C227" s="301" t="s">
        <v>1507</v>
      </c>
      <c r="D227" s="302" t="s">
        <v>6362</v>
      </c>
    </row>
    <row r="228" spans="1:4" ht="13.8">
      <c r="A228" s="304">
        <v>103110</v>
      </c>
      <c r="B228" s="301" t="s">
        <v>6363</v>
      </c>
      <c r="C228" s="301" t="s">
        <v>1507</v>
      </c>
      <c r="D228" s="302" t="s">
        <v>6364</v>
      </c>
    </row>
    <row r="229" spans="1:4" ht="13.8">
      <c r="A229" s="304">
        <v>103111</v>
      </c>
      <c r="B229" s="301" t="s">
        <v>6365</v>
      </c>
      <c r="C229" s="301" t="s">
        <v>1507</v>
      </c>
      <c r="D229" s="302" t="s">
        <v>6366</v>
      </c>
    </row>
    <row r="230" spans="1:4" ht="13.8">
      <c r="A230" s="304">
        <v>103112</v>
      </c>
      <c r="B230" s="301" t="s">
        <v>6367</v>
      </c>
      <c r="C230" s="301" t="s">
        <v>1507</v>
      </c>
      <c r="D230" s="302" t="s">
        <v>6368</v>
      </c>
    </row>
    <row r="231" spans="1:4" ht="13.8">
      <c r="A231" s="304">
        <v>103113</v>
      </c>
      <c r="B231" s="301" t="s">
        <v>6369</v>
      </c>
      <c r="C231" s="301" t="s">
        <v>1507</v>
      </c>
      <c r="D231" s="302" t="s">
        <v>6370</v>
      </c>
    </row>
    <row r="232" spans="1:4" ht="13.8">
      <c r="A232" s="304">
        <v>103114</v>
      </c>
      <c r="B232" s="301" t="s">
        <v>6371</v>
      </c>
      <c r="C232" s="301" t="s">
        <v>1507</v>
      </c>
      <c r="D232" s="302" t="s">
        <v>6372</v>
      </c>
    </row>
    <row r="233" spans="1:4" ht="13.8">
      <c r="A233" s="304">
        <v>103115</v>
      </c>
      <c r="B233" s="301" t="s">
        <v>6373</v>
      </c>
      <c r="C233" s="301" t="s">
        <v>1507</v>
      </c>
      <c r="D233" s="302" t="s">
        <v>6374</v>
      </c>
    </row>
    <row r="234" spans="1:4" ht="13.8">
      <c r="A234" s="304">
        <v>103116</v>
      </c>
      <c r="B234" s="301" t="s">
        <v>6375</v>
      </c>
      <c r="C234" s="301" t="s">
        <v>1507</v>
      </c>
      <c r="D234" s="302" t="s">
        <v>6376</v>
      </c>
    </row>
    <row r="235" spans="1:4" ht="13.8">
      <c r="A235" s="304">
        <v>103117</v>
      </c>
      <c r="B235" s="301" t="s">
        <v>6377</v>
      </c>
      <c r="C235" s="301" t="s">
        <v>1507</v>
      </c>
      <c r="D235" s="302" t="s">
        <v>6378</v>
      </c>
    </row>
    <row r="236" spans="1:4" ht="13.8">
      <c r="A236" s="304">
        <v>103118</v>
      </c>
      <c r="B236" s="301" t="s">
        <v>6379</v>
      </c>
      <c r="C236" s="301" t="s">
        <v>1507</v>
      </c>
      <c r="D236" s="302" t="s">
        <v>6380</v>
      </c>
    </row>
    <row r="237" spans="1:4" ht="13.8">
      <c r="A237" s="304">
        <v>103119</v>
      </c>
      <c r="B237" s="301" t="s">
        <v>6381</v>
      </c>
      <c r="C237" s="301" t="s">
        <v>1507</v>
      </c>
      <c r="D237" s="302" t="s">
        <v>6382</v>
      </c>
    </row>
    <row r="238" spans="1:4" ht="13.8">
      <c r="A238" s="304">
        <v>103120</v>
      </c>
      <c r="B238" s="301" t="s">
        <v>6383</v>
      </c>
      <c r="C238" s="301" t="s">
        <v>1507</v>
      </c>
      <c r="D238" s="302" t="s">
        <v>6384</v>
      </c>
    </row>
    <row r="239" spans="1:4" ht="13.8">
      <c r="A239" s="304">
        <v>103121</v>
      </c>
      <c r="B239" s="301" t="s">
        <v>6385</v>
      </c>
      <c r="C239" s="301" t="s">
        <v>1507</v>
      </c>
      <c r="D239" s="302" t="s">
        <v>6386</v>
      </c>
    </row>
    <row r="240" spans="1:4" ht="13.8">
      <c r="A240" s="304">
        <v>103122</v>
      </c>
      <c r="B240" s="301" t="s">
        <v>6387</v>
      </c>
      <c r="C240" s="301" t="s">
        <v>1507</v>
      </c>
      <c r="D240" s="302" t="s">
        <v>6388</v>
      </c>
    </row>
    <row r="241" spans="1:4" ht="13.8">
      <c r="A241" s="304">
        <v>103123</v>
      </c>
      <c r="B241" s="301" t="s">
        <v>6389</v>
      </c>
      <c r="C241" s="301" t="s">
        <v>1507</v>
      </c>
      <c r="D241" s="302" t="s">
        <v>6390</v>
      </c>
    </row>
    <row r="242" spans="1:4" ht="13.8">
      <c r="A242" s="304">
        <v>103124</v>
      </c>
      <c r="B242" s="301" t="s">
        <v>6391</v>
      </c>
      <c r="C242" s="301" t="s">
        <v>1507</v>
      </c>
      <c r="D242" s="302" t="s">
        <v>6392</v>
      </c>
    </row>
    <row r="243" spans="1:4" ht="13.8">
      <c r="A243" s="304">
        <v>103125</v>
      </c>
      <c r="B243" s="301" t="s">
        <v>6393</v>
      </c>
      <c r="C243" s="301" t="s">
        <v>1507</v>
      </c>
      <c r="D243" s="302" t="s">
        <v>6394</v>
      </c>
    </row>
    <row r="244" spans="1:4" ht="13.8">
      <c r="A244" s="304">
        <v>103126</v>
      </c>
      <c r="B244" s="301" t="s">
        <v>6395</v>
      </c>
      <c r="C244" s="301" t="s">
        <v>1507</v>
      </c>
      <c r="D244" s="302" t="s">
        <v>6396</v>
      </c>
    </row>
    <row r="245" spans="1:4" ht="13.8">
      <c r="A245" s="304">
        <v>103127</v>
      </c>
      <c r="B245" s="301" t="s">
        <v>6397</v>
      </c>
      <c r="C245" s="301" t="s">
        <v>1507</v>
      </c>
      <c r="D245" s="302" t="s">
        <v>6398</v>
      </c>
    </row>
    <row r="246" spans="1:4" ht="13.8">
      <c r="A246" s="304">
        <v>103128</v>
      </c>
      <c r="B246" s="301" t="s">
        <v>6399</v>
      </c>
      <c r="C246" s="301" t="s">
        <v>1507</v>
      </c>
      <c r="D246" s="302" t="s">
        <v>6400</v>
      </c>
    </row>
    <row r="247" spans="1:4" ht="13.8">
      <c r="A247" s="304">
        <v>103129</v>
      </c>
      <c r="B247" s="301" t="s">
        <v>6401</v>
      </c>
      <c r="C247" s="301" t="s">
        <v>1507</v>
      </c>
      <c r="D247" s="302" t="s">
        <v>6402</v>
      </c>
    </row>
    <row r="248" spans="1:4" ht="13.8">
      <c r="A248" s="304">
        <v>103130</v>
      </c>
      <c r="B248" s="301" t="s">
        <v>6403</v>
      </c>
      <c r="C248" s="301" t="s">
        <v>1507</v>
      </c>
      <c r="D248" s="302" t="s">
        <v>6404</v>
      </c>
    </row>
    <row r="249" spans="1:4" ht="13.8">
      <c r="A249" s="304">
        <v>103131</v>
      </c>
      <c r="B249" s="301" t="s">
        <v>6405</v>
      </c>
      <c r="C249" s="301" t="s">
        <v>1507</v>
      </c>
      <c r="D249" s="302" t="s">
        <v>4843</v>
      </c>
    </row>
    <row r="250" spans="1:4" ht="13.8">
      <c r="A250" s="304">
        <v>103132</v>
      </c>
      <c r="B250" s="301" t="s">
        <v>6406</v>
      </c>
      <c r="C250" s="301" t="s">
        <v>1507</v>
      </c>
      <c r="D250" s="302" t="s">
        <v>6407</v>
      </c>
    </row>
    <row r="251" spans="1:4" ht="13.8">
      <c r="A251" s="304">
        <v>103133</v>
      </c>
      <c r="B251" s="301" t="s">
        <v>6408</v>
      </c>
      <c r="C251" s="301" t="s">
        <v>1507</v>
      </c>
      <c r="D251" s="302" t="s">
        <v>6409</v>
      </c>
    </row>
    <row r="252" spans="1:4" ht="13.8">
      <c r="A252" s="304">
        <v>103134</v>
      </c>
      <c r="B252" s="301" t="s">
        <v>6410</v>
      </c>
      <c r="C252" s="301" t="s">
        <v>1507</v>
      </c>
      <c r="D252" s="302" t="s">
        <v>6411</v>
      </c>
    </row>
    <row r="253" spans="1:4" ht="13.8">
      <c r="A253" s="304">
        <v>103135</v>
      </c>
      <c r="B253" s="301" t="s">
        <v>6412</v>
      </c>
      <c r="C253" s="301" t="s">
        <v>1507</v>
      </c>
      <c r="D253" s="302" t="s">
        <v>6413</v>
      </c>
    </row>
    <row r="254" spans="1:4" ht="13.8">
      <c r="A254" s="304">
        <v>103136</v>
      </c>
      <c r="B254" s="301" t="s">
        <v>6414</v>
      </c>
      <c r="C254" s="301" t="s">
        <v>1507</v>
      </c>
      <c r="D254" s="302" t="s">
        <v>6415</v>
      </c>
    </row>
    <row r="255" spans="1:4" ht="13.8">
      <c r="A255" s="304">
        <v>103137</v>
      </c>
      <c r="B255" s="301" t="s">
        <v>6416</v>
      </c>
      <c r="C255" s="301" t="s">
        <v>1507</v>
      </c>
      <c r="D255" s="302" t="s">
        <v>6417</v>
      </c>
    </row>
    <row r="256" spans="1:4" ht="13.8">
      <c r="A256" s="304">
        <v>103138</v>
      </c>
      <c r="B256" s="301" t="s">
        <v>6418</v>
      </c>
      <c r="C256" s="301" t="s">
        <v>1507</v>
      </c>
      <c r="D256" s="302" t="s">
        <v>6419</v>
      </c>
    </row>
    <row r="257" spans="1:4" ht="13.8">
      <c r="A257" s="304">
        <v>103139</v>
      </c>
      <c r="B257" s="301" t="s">
        <v>6420</v>
      </c>
      <c r="C257" s="301" t="s">
        <v>1507</v>
      </c>
      <c r="D257" s="302" t="s">
        <v>6421</v>
      </c>
    </row>
    <row r="258" spans="1:4" ht="13.8">
      <c r="A258" s="304">
        <v>103140</v>
      </c>
      <c r="B258" s="301" t="s">
        <v>6422</v>
      </c>
      <c r="C258" s="301" t="s">
        <v>1507</v>
      </c>
      <c r="D258" s="302" t="s">
        <v>6423</v>
      </c>
    </row>
    <row r="259" spans="1:4" ht="13.8">
      <c r="A259" s="304">
        <v>103141</v>
      </c>
      <c r="B259" s="301" t="s">
        <v>6424</v>
      </c>
      <c r="C259" s="301" t="s">
        <v>1507</v>
      </c>
      <c r="D259" s="302" t="s">
        <v>6425</v>
      </c>
    </row>
    <row r="260" spans="1:4" ht="13.8">
      <c r="A260" s="304">
        <v>103142</v>
      </c>
      <c r="B260" s="301" t="s">
        <v>6426</v>
      </c>
      <c r="C260" s="301" t="s">
        <v>1507</v>
      </c>
      <c r="D260" s="302" t="s">
        <v>4473</v>
      </c>
    </row>
    <row r="261" spans="1:4" ht="13.8">
      <c r="A261" s="304">
        <v>103143</v>
      </c>
      <c r="B261" s="301" t="s">
        <v>6427</v>
      </c>
      <c r="C261" s="301" t="s">
        <v>1507</v>
      </c>
      <c r="D261" s="302" t="s">
        <v>6428</v>
      </c>
    </row>
    <row r="262" spans="1:4" ht="13.8">
      <c r="A262" s="304">
        <v>103144</v>
      </c>
      <c r="B262" s="301" t="s">
        <v>6429</v>
      </c>
      <c r="C262" s="301" t="s">
        <v>1507</v>
      </c>
      <c r="D262" s="302" t="s">
        <v>6430</v>
      </c>
    </row>
    <row r="263" spans="1:4" ht="13.8">
      <c r="A263" s="304">
        <v>103145</v>
      </c>
      <c r="B263" s="301" t="s">
        <v>6431</v>
      </c>
      <c r="C263" s="301" t="s">
        <v>1507</v>
      </c>
      <c r="D263" s="302" t="s">
        <v>6432</v>
      </c>
    </row>
    <row r="264" spans="1:4" ht="13.8">
      <c r="A264" s="304">
        <v>103146</v>
      </c>
      <c r="B264" s="301" t="s">
        <v>6433</v>
      </c>
      <c r="C264" s="301" t="s">
        <v>1507</v>
      </c>
      <c r="D264" s="302" t="s">
        <v>6434</v>
      </c>
    </row>
    <row r="265" spans="1:4" ht="13.8">
      <c r="A265" s="304">
        <v>103147</v>
      </c>
      <c r="B265" s="301" t="s">
        <v>6435</v>
      </c>
      <c r="C265" s="301" t="s">
        <v>1507</v>
      </c>
      <c r="D265" s="302" t="s">
        <v>6436</v>
      </c>
    </row>
    <row r="266" spans="1:4" ht="13.8">
      <c r="A266" s="304">
        <v>103148</v>
      </c>
      <c r="B266" s="301" t="s">
        <v>6437</v>
      </c>
      <c r="C266" s="301" t="s">
        <v>1507</v>
      </c>
      <c r="D266" s="302" t="s">
        <v>6438</v>
      </c>
    </row>
    <row r="267" spans="1:4" ht="13.8">
      <c r="A267" s="304">
        <v>103149</v>
      </c>
      <c r="B267" s="301" t="s">
        <v>6439</v>
      </c>
      <c r="C267" s="301" t="s">
        <v>1507</v>
      </c>
      <c r="D267" s="302" t="s">
        <v>6440</v>
      </c>
    </row>
    <row r="268" spans="1:4" ht="13.8">
      <c r="A268" s="304">
        <v>103150</v>
      </c>
      <c r="B268" s="301" t="s">
        <v>6441</v>
      </c>
      <c r="C268" s="301" t="s">
        <v>1507</v>
      </c>
      <c r="D268" s="302" t="s">
        <v>6442</v>
      </c>
    </row>
    <row r="269" spans="1:4" ht="13.8">
      <c r="A269" s="304">
        <v>103151</v>
      </c>
      <c r="B269" s="301" t="s">
        <v>6443</v>
      </c>
      <c r="C269" s="301" t="s">
        <v>1507</v>
      </c>
      <c r="D269" s="302" t="s">
        <v>6444</v>
      </c>
    </row>
    <row r="270" spans="1:4" ht="13.8">
      <c r="A270" s="304">
        <v>103152</v>
      </c>
      <c r="B270" s="301" t="s">
        <v>6445</v>
      </c>
      <c r="C270" s="301" t="s">
        <v>1507</v>
      </c>
      <c r="D270" s="302" t="s">
        <v>6446</v>
      </c>
    </row>
    <row r="271" spans="1:4" ht="13.8">
      <c r="A271" s="304">
        <v>103372</v>
      </c>
      <c r="B271" s="301" t="s">
        <v>6447</v>
      </c>
      <c r="C271" s="301" t="s">
        <v>1616</v>
      </c>
      <c r="D271" s="302" t="s">
        <v>6448</v>
      </c>
    </row>
    <row r="272" spans="1:4" ht="13.8">
      <c r="A272" s="304">
        <v>103373</v>
      </c>
      <c r="B272" s="301" t="s">
        <v>6449</v>
      </c>
      <c r="C272" s="301" t="s">
        <v>1616</v>
      </c>
      <c r="D272" s="302" t="s">
        <v>6450</v>
      </c>
    </row>
    <row r="273" spans="1:4" ht="13.8">
      <c r="A273" s="304">
        <v>103376</v>
      </c>
      <c r="B273" s="301" t="s">
        <v>6451</v>
      </c>
      <c r="C273" s="301" t="s">
        <v>1616</v>
      </c>
      <c r="D273" s="302" t="s">
        <v>6452</v>
      </c>
    </row>
    <row r="274" spans="1:4" ht="13.8">
      <c r="A274" s="304">
        <v>103377</v>
      </c>
      <c r="B274" s="301" t="s">
        <v>6453</v>
      </c>
      <c r="C274" s="301" t="s">
        <v>1616</v>
      </c>
      <c r="D274" s="302" t="s">
        <v>6454</v>
      </c>
    </row>
    <row r="275" spans="1:4" ht="13.8">
      <c r="A275" s="304">
        <v>103379</v>
      </c>
      <c r="B275" s="301" t="s">
        <v>6455</v>
      </c>
      <c r="C275" s="301" t="s">
        <v>1616</v>
      </c>
      <c r="D275" s="302" t="s">
        <v>6456</v>
      </c>
    </row>
    <row r="276" spans="1:4" ht="13.8">
      <c r="A276" s="304">
        <v>103383</v>
      </c>
      <c r="B276" s="301" t="s">
        <v>6457</v>
      </c>
      <c r="C276" s="301" t="s">
        <v>1616</v>
      </c>
      <c r="D276" s="302" t="s">
        <v>6458</v>
      </c>
    </row>
    <row r="277" spans="1:4" ht="13.8">
      <c r="A277" s="304">
        <v>103385</v>
      </c>
      <c r="B277" s="301" t="s">
        <v>6459</v>
      </c>
      <c r="C277" s="301" t="s">
        <v>1616</v>
      </c>
      <c r="D277" s="302" t="s">
        <v>6460</v>
      </c>
    </row>
    <row r="278" spans="1:4" ht="13.8">
      <c r="A278" s="304">
        <v>103387</v>
      </c>
      <c r="B278" s="301" t="s">
        <v>6461</v>
      </c>
      <c r="C278" s="301" t="s">
        <v>1616</v>
      </c>
      <c r="D278" s="302" t="s">
        <v>6462</v>
      </c>
    </row>
    <row r="279" spans="1:4" ht="13.8">
      <c r="A279" s="304">
        <v>103389</v>
      </c>
      <c r="B279" s="301" t="s">
        <v>6463</v>
      </c>
      <c r="C279" s="301" t="s">
        <v>1616</v>
      </c>
      <c r="D279" s="302" t="s">
        <v>6464</v>
      </c>
    </row>
    <row r="280" spans="1:4" ht="13.8">
      <c r="A280" s="304">
        <v>103391</v>
      </c>
      <c r="B280" s="301" t="s">
        <v>6465</v>
      </c>
      <c r="C280" s="301" t="s">
        <v>1616</v>
      </c>
      <c r="D280" s="302" t="s">
        <v>6466</v>
      </c>
    </row>
    <row r="281" spans="1:4" ht="13.8">
      <c r="A281" s="304">
        <v>103392</v>
      </c>
      <c r="B281" s="301" t="s">
        <v>6467</v>
      </c>
      <c r="C281" s="301" t="s">
        <v>1616</v>
      </c>
      <c r="D281" s="302" t="s">
        <v>6468</v>
      </c>
    </row>
    <row r="282" spans="1:4" ht="13.8">
      <c r="A282" s="304">
        <v>103393</v>
      </c>
      <c r="B282" s="301" t="s">
        <v>6469</v>
      </c>
      <c r="C282" s="301" t="s">
        <v>1616</v>
      </c>
      <c r="D282" s="302" t="s">
        <v>6470</v>
      </c>
    </row>
    <row r="283" spans="1:4" ht="13.8">
      <c r="A283" s="304">
        <v>103394</v>
      </c>
      <c r="B283" s="301" t="s">
        <v>6471</v>
      </c>
      <c r="C283" s="301" t="s">
        <v>1616</v>
      </c>
      <c r="D283" s="302" t="s">
        <v>6472</v>
      </c>
    </row>
    <row r="284" spans="1:4" ht="13.8">
      <c r="A284" s="304">
        <v>103395</v>
      </c>
      <c r="B284" s="301" t="s">
        <v>6473</v>
      </c>
      <c r="C284" s="301" t="s">
        <v>1616</v>
      </c>
      <c r="D284" s="302" t="s">
        <v>6474</v>
      </c>
    </row>
    <row r="285" spans="1:4" ht="13.8">
      <c r="A285" s="304">
        <v>103396</v>
      </c>
      <c r="B285" s="301" t="s">
        <v>6475</v>
      </c>
      <c r="C285" s="301" t="s">
        <v>1616</v>
      </c>
      <c r="D285" s="302" t="s">
        <v>6476</v>
      </c>
    </row>
    <row r="286" spans="1:4" ht="13.8">
      <c r="A286" s="304">
        <v>103397</v>
      </c>
      <c r="B286" s="301" t="s">
        <v>6477</v>
      </c>
      <c r="C286" s="301" t="s">
        <v>1507</v>
      </c>
      <c r="D286" s="302" t="s">
        <v>6478</v>
      </c>
    </row>
    <row r="287" spans="1:4" ht="13.8">
      <c r="A287" s="304">
        <v>103398</v>
      </c>
      <c r="B287" s="301" t="s">
        <v>6479</v>
      </c>
      <c r="C287" s="301" t="s">
        <v>1507</v>
      </c>
      <c r="D287" s="302" t="s">
        <v>6480</v>
      </c>
    </row>
    <row r="288" spans="1:4" ht="13.8">
      <c r="A288" s="304">
        <v>103399</v>
      </c>
      <c r="B288" s="301" t="s">
        <v>6481</v>
      </c>
      <c r="C288" s="301" t="s">
        <v>1507</v>
      </c>
      <c r="D288" s="302" t="s">
        <v>6482</v>
      </c>
    </row>
    <row r="289" spans="1:4" ht="13.8">
      <c r="A289" s="304">
        <v>103400</v>
      </c>
      <c r="B289" s="301" t="s">
        <v>6483</v>
      </c>
      <c r="C289" s="301" t="s">
        <v>1507</v>
      </c>
      <c r="D289" s="302" t="s">
        <v>6484</v>
      </c>
    </row>
    <row r="290" spans="1:4" ht="13.8">
      <c r="A290" s="304">
        <v>103401</v>
      </c>
      <c r="B290" s="301" t="s">
        <v>6485</v>
      </c>
      <c r="C290" s="301" t="s">
        <v>1507</v>
      </c>
      <c r="D290" s="302" t="s">
        <v>6486</v>
      </c>
    </row>
    <row r="291" spans="1:4" ht="13.8">
      <c r="A291" s="304">
        <v>103402</v>
      </c>
      <c r="B291" s="301" t="s">
        <v>6487</v>
      </c>
      <c r="C291" s="301" t="s">
        <v>1507</v>
      </c>
      <c r="D291" s="302" t="s">
        <v>6488</v>
      </c>
    </row>
    <row r="292" spans="1:4" ht="13.8">
      <c r="A292" s="304">
        <v>103403</v>
      </c>
      <c r="B292" s="301" t="s">
        <v>6489</v>
      </c>
      <c r="C292" s="301" t="s">
        <v>1507</v>
      </c>
      <c r="D292" s="302" t="s">
        <v>6490</v>
      </c>
    </row>
    <row r="293" spans="1:4" ht="13.8">
      <c r="A293" s="304">
        <v>103404</v>
      </c>
      <c r="B293" s="301" t="s">
        <v>6491</v>
      </c>
      <c r="C293" s="301" t="s">
        <v>1507</v>
      </c>
      <c r="D293" s="302" t="s">
        <v>6492</v>
      </c>
    </row>
    <row r="294" spans="1:4" ht="13.8">
      <c r="A294" s="304">
        <v>103405</v>
      </c>
      <c r="B294" s="301" t="s">
        <v>6493</v>
      </c>
      <c r="C294" s="301" t="s">
        <v>1507</v>
      </c>
      <c r="D294" s="302" t="s">
        <v>4105</v>
      </c>
    </row>
    <row r="295" spans="1:4" ht="13.8">
      <c r="A295" s="304">
        <v>103406</v>
      </c>
      <c r="B295" s="301" t="s">
        <v>6494</v>
      </c>
      <c r="C295" s="301" t="s">
        <v>1507</v>
      </c>
      <c r="D295" s="302" t="s">
        <v>6495</v>
      </c>
    </row>
    <row r="296" spans="1:4" ht="13.8">
      <c r="A296" s="304">
        <v>103407</v>
      </c>
      <c r="B296" s="301" t="s">
        <v>6496</v>
      </c>
      <c r="C296" s="301" t="s">
        <v>1507</v>
      </c>
      <c r="D296" s="302" t="s">
        <v>6207</v>
      </c>
    </row>
    <row r="297" spans="1:4" ht="13.8">
      <c r="A297" s="304">
        <v>103408</v>
      </c>
      <c r="B297" s="301" t="s">
        <v>6497</v>
      </c>
      <c r="C297" s="301" t="s">
        <v>1507</v>
      </c>
      <c r="D297" s="302" t="s">
        <v>6498</v>
      </c>
    </row>
    <row r="298" spans="1:4" ht="13.8">
      <c r="A298" s="304">
        <v>103409</v>
      </c>
      <c r="B298" s="301" t="s">
        <v>6499</v>
      </c>
      <c r="C298" s="301" t="s">
        <v>1507</v>
      </c>
      <c r="D298" s="302" t="s">
        <v>6500</v>
      </c>
    </row>
    <row r="299" spans="1:4" ht="13.8">
      <c r="A299" s="304">
        <v>103410</v>
      </c>
      <c r="B299" s="301" t="s">
        <v>6501</v>
      </c>
      <c r="C299" s="301" t="s">
        <v>1507</v>
      </c>
      <c r="D299" s="302" t="s">
        <v>6502</v>
      </c>
    </row>
    <row r="300" spans="1:4" ht="13.8">
      <c r="A300" s="304">
        <v>103411</v>
      </c>
      <c r="B300" s="301" t="s">
        <v>6503</v>
      </c>
      <c r="C300" s="301" t="s">
        <v>1507</v>
      </c>
      <c r="D300" s="302" t="s">
        <v>6504</v>
      </c>
    </row>
    <row r="301" spans="1:4" ht="13.8">
      <c r="A301" s="304">
        <v>103412</v>
      </c>
      <c r="B301" s="301" t="s">
        <v>6505</v>
      </c>
      <c r="C301" s="301" t="s">
        <v>1507</v>
      </c>
      <c r="D301" s="302" t="s">
        <v>6506</v>
      </c>
    </row>
    <row r="302" spans="1:4" ht="13.8">
      <c r="A302" s="304">
        <v>103413</v>
      </c>
      <c r="B302" s="301" t="s">
        <v>6507</v>
      </c>
      <c r="C302" s="301" t="s">
        <v>1507</v>
      </c>
      <c r="D302" s="302" t="s">
        <v>6508</v>
      </c>
    </row>
    <row r="303" spans="1:4" ht="13.8">
      <c r="A303" s="304">
        <v>103414</v>
      </c>
      <c r="B303" s="301" t="s">
        <v>6509</v>
      </c>
      <c r="C303" s="301" t="s">
        <v>1507</v>
      </c>
      <c r="D303" s="302" t="s">
        <v>6490</v>
      </c>
    </row>
    <row r="304" spans="1:4" ht="13.8">
      <c r="A304" s="304">
        <v>103415</v>
      </c>
      <c r="B304" s="301" t="s">
        <v>6510</v>
      </c>
      <c r="C304" s="301" t="s">
        <v>1507</v>
      </c>
      <c r="D304" s="302" t="s">
        <v>6511</v>
      </c>
    </row>
    <row r="305" spans="1:4" ht="13.8">
      <c r="A305" s="304">
        <v>103416</v>
      </c>
      <c r="B305" s="301" t="s">
        <v>6512</v>
      </c>
      <c r="C305" s="301" t="s">
        <v>1507</v>
      </c>
      <c r="D305" s="302" t="s">
        <v>6026</v>
      </c>
    </row>
    <row r="306" spans="1:4" ht="13.8">
      <c r="A306" s="304">
        <v>103417</v>
      </c>
      <c r="B306" s="301" t="s">
        <v>6513</v>
      </c>
      <c r="C306" s="301" t="s">
        <v>1507</v>
      </c>
      <c r="D306" s="302" t="s">
        <v>5230</v>
      </c>
    </row>
    <row r="307" spans="1:4" ht="13.8">
      <c r="A307" s="304">
        <v>103418</v>
      </c>
      <c r="B307" s="301" t="s">
        <v>6514</v>
      </c>
      <c r="C307" s="301" t="s">
        <v>1507</v>
      </c>
      <c r="D307" s="302" t="s">
        <v>6502</v>
      </c>
    </row>
    <row r="308" spans="1:4" ht="13.8">
      <c r="A308" s="304">
        <v>103419</v>
      </c>
      <c r="B308" s="301" t="s">
        <v>6515</v>
      </c>
      <c r="C308" s="301" t="s">
        <v>1507</v>
      </c>
      <c r="D308" s="302" t="s">
        <v>6516</v>
      </c>
    </row>
    <row r="309" spans="1:4" ht="13.8">
      <c r="A309" s="304">
        <v>103420</v>
      </c>
      <c r="B309" s="301" t="s">
        <v>6517</v>
      </c>
      <c r="C309" s="301" t="s">
        <v>1507</v>
      </c>
      <c r="D309" s="302" t="s">
        <v>4115</v>
      </c>
    </row>
    <row r="310" spans="1:4" ht="13.8">
      <c r="A310" s="304">
        <v>103421</v>
      </c>
      <c r="B310" s="301" t="s">
        <v>6518</v>
      </c>
      <c r="C310" s="301" t="s">
        <v>1507</v>
      </c>
      <c r="D310" s="302" t="s">
        <v>6519</v>
      </c>
    </row>
    <row r="311" spans="1:4" ht="13.8">
      <c r="A311" s="304">
        <v>103422</v>
      </c>
      <c r="B311" s="301" t="s">
        <v>6520</v>
      </c>
      <c r="C311" s="301" t="s">
        <v>1507</v>
      </c>
      <c r="D311" s="302" t="s">
        <v>6521</v>
      </c>
    </row>
    <row r="312" spans="1:4" ht="13.8">
      <c r="A312" s="304">
        <v>103423</v>
      </c>
      <c r="B312" s="301" t="s">
        <v>6522</v>
      </c>
      <c r="C312" s="301" t="s">
        <v>1507</v>
      </c>
      <c r="D312" s="302" t="s">
        <v>6523</v>
      </c>
    </row>
    <row r="313" spans="1:4" ht="13.8">
      <c r="A313" s="304">
        <v>103424</v>
      </c>
      <c r="B313" s="301" t="s">
        <v>6524</v>
      </c>
      <c r="C313" s="301" t="s">
        <v>1507</v>
      </c>
      <c r="D313" s="302" t="s">
        <v>6525</v>
      </c>
    </row>
    <row r="314" spans="1:4" ht="13.8">
      <c r="A314" s="304">
        <v>103425</v>
      </c>
      <c r="B314" s="301" t="s">
        <v>6526</v>
      </c>
      <c r="C314" s="301" t="s">
        <v>1507</v>
      </c>
      <c r="D314" s="302" t="s">
        <v>6527</v>
      </c>
    </row>
    <row r="315" spans="1:4" ht="13.8">
      <c r="A315" s="304">
        <v>103426</v>
      </c>
      <c r="B315" s="301" t="s">
        <v>6528</v>
      </c>
      <c r="C315" s="301" t="s">
        <v>1507</v>
      </c>
      <c r="D315" s="302" t="s">
        <v>6529</v>
      </c>
    </row>
    <row r="316" spans="1:4" ht="13.8">
      <c r="A316" s="304">
        <v>103427</v>
      </c>
      <c r="B316" s="301" t="s">
        <v>6530</v>
      </c>
      <c r="C316" s="301" t="s">
        <v>1507</v>
      </c>
      <c r="D316" s="302" t="s">
        <v>6531</v>
      </c>
    </row>
    <row r="317" spans="1:4" ht="13.8">
      <c r="A317" s="304">
        <v>103428</v>
      </c>
      <c r="B317" s="301" t="s">
        <v>6532</v>
      </c>
      <c r="C317" s="301" t="s">
        <v>1507</v>
      </c>
      <c r="D317" s="302" t="s">
        <v>6533</v>
      </c>
    </row>
    <row r="318" spans="1:4" ht="13.8">
      <c r="A318" s="304">
        <v>103429</v>
      </c>
      <c r="B318" s="301" t="s">
        <v>6534</v>
      </c>
      <c r="C318" s="301" t="s">
        <v>1507</v>
      </c>
      <c r="D318" s="302" t="s">
        <v>6535</v>
      </c>
    </row>
    <row r="319" spans="1:4" ht="13.8">
      <c r="A319" s="304">
        <v>103430</v>
      </c>
      <c r="B319" s="301" t="s">
        <v>6536</v>
      </c>
      <c r="C319" s="301" t="s">
        <v>1507</v>
      </c>
      <c r="D319" s="302" t="s">
        <v>6537</v>
      </c>
    </row>
    <row r="320" spans="1:4" ht="13.8">
      <c r="A320" s="304">
        <v>103431</v>
      </c>
      <c r="B320" s="301" t="s">
        <v>6538</v>
      </c>
      <c r="C320" s="301" t="s">
        <v>1507</v>
      </c>
      <c r="D320" s="302" t="s">
        <v>6539</v>
      </c>
    </row>
    <row r="321" spans="1:4" ht="13.8">
      <c r="A321" s="304">
        <v>103432</v>
      </c>
      <c r="B321" s="301" t="s">
        <v>6540</v>
      </c>
      <c r="C321" s="301" t="s">
        <v>1507</v>
      </c>
      <c r="D321" s="302" t="s">
        <v>6541</v>
      </c>
    </row>
    <row r="322" spans="1:4" ht="13.8">
      <c r="A322" s="304">
        <v>103433</v>
      </c>
      <c r="B322" s="301" t="s">
        <v>6542</v>
      </c>
      <c r="C322" s="301" t="s">
        <v>1507</v>
      </c>
      <c r="D322" s="302" t="s">
        <v>6543</v>
      </c>
    </row>
    <row r="323" spans="1:4" ht="13.8">
      <c r="A323" s="304">
        <v>103434</v>
      </c>
      <c r="B323" s="301" t="s">
        <v>6544</v>
      </c>
      <c r="C323" s="301" t="s">
        <v>1507</v>
      </c>
      <c r="D323" s="302" t="s">
        <v>6545</v>
      </c>
    </row>
    <row r="324" spans="1:4" ht="13.8">
      <c r="A324" s="304">
        <v>103435</v>
      </c>
      <c r="B324" s="301" t="s">
        <v>6546</v>
      </c>
      <c r="C324" s="301" t="s">
        <v>1507</v>
      </c>
      <c r="D324" s="302" t="s">
        <v>6547</v>
      </c>
    </row>
    <row r="325" spans="1:4" ht="13.8">
      <c r="A325" s="304">
        <v>103436</v>
      </c>
      <c r="B325" s="301" t="s">
        <v>6548</v>
      </c>
      <c r="C325" s="301" t="s">
        <v>1507</v>
      </c>
      <c r="D325" s="302" t="s">
        <v>6549</v>
      </c>
    </row>
    <row r="326" spans="1:4" ht="13.8">
      <c r="A326" s="304">
        <v>103437</v>
      </c>
      <c r="B326" s="301" t="s">
        <v>6550</v>
      </c>
      <c r="C326" s="301" t="s">
        <v>1507</v>
      </c>
      <c r="D326" s="302" t="s">
        <v>6551</v>
      </c>
    </row>
    <row r="327" spans="1:4" ht="13.8">
      <c r="A327" s="304">
        <v>103438</v>
      </c>
      <c r="B327" s="301" t="s">
        <v>6552</v>
      </c>
      <c r="C327" s="301" t="s">
        <v>1507</v>
      </c>
      <c r="D327" s="302" t="s">
        <v>6551</v>
      </c>
    </row>
    <row r="328" spans="1:4" ht="13.8">
      <c r="A328" s="304">
        <v>103439</v>
      </c>
      <c r="B328" s="301" t="s">
        <v>6553</v>
      </c>
      <c r="C328" s="301" t="s">
        <v>1507</v>
      </c>
      <c r="D328" s="302" t="s">
        <v>6554</v>
      </c>
    </row>
    <row r="329" spans="1:4" ht="13.8">
      <c r="A329" s="304">
        <v>103440</v>
      </c>
      <c r="B329" s="301" t="s">
        <v>6555</v>
      </c>
      <c r="C329" s="301" t="s">
        <v>1507</v>
      </c>
      <c r="D329" s="302" t="s">
        <v>6556</v>
      </c>
    </row>
    <row r="330" spans="1:4" ht="13.8">
      <c r="A330" s="304">
        <v>103441</v>
      </c>
      <c r="B330" s="301" t="s">
        <v>6557</v>
      </c>
      <c r="C330" s="301" t="s">
        <v>1507</v>
      </c>
      <c r="D330" s="302" t="s">
        <v>6558</v>
      </c>
    </row>
    <row r="331" spans="1:4" ht="13.8">
      <c r="A331" s="304">
        <v>103442</v>
      </c>
      <c r="B331" s="301" t="s">
        <v>6559</v>
      </c>
      <c r="C331" s="301" t="s">
        <v>1507</v>
      </c>
      <c r="D331" s="302" t="s">
        <v>6560</v>
      </c>
    </row>
    <row r="332" spans="1:4" ht="13.8">
      <c r="A332" s="304">
        <v>93206</v>
      </c>
      <c r="B332" s="301" t="s">
        <v>6561</v>
      </c>
      <c r="C332" s="301" t="s">
        <v>6562</v>
      </c>
      <c r="D332" s="302" t="s">
        <v>6563</v>
      </c>
    </row>
    <row r="333" spans="1:4" ht="13.8">
      <c r="A333" s="304">
        <v>93207</v>
      </c>
      <c r="B333" s="301" t="s">
        <v>6564</v>
      </c>
      <c r="C333" s="301" t="s">
        <v>6562</v>
      </c>
      <c r="D333" s="302" t="s">
        <v>6565</v>
      </c>
    </row>
    <row r="334" spans="1:4" ht="13.8">
      <c r="A334" s="304">
        <v>93208</v>
      </c>
      <c r="B334" s="301" t="s">
        <v>2085</v>
      </c>
      <c r="C334" s="301" t="s">
        <v>6562</v>
      </c>
      <c r="D334" s="302" t="s">
        <v>6566</v>
      </c>
    </row>
    <row r="335" spans="1:4" ht="13.8">
      <c r="A335" s="304">
        <v>93209</v>
      </c>
      <c r="B335" s="301" t="s">
        <v>6567</v>
      </c>
      <c r="C335" s="301" t="s">
        <v>6562</v>
      </c>
      <c r="D335" s="302" t="s">
        <v>6568</v>
      </c>
    </row>
    <row r="336" spans="1:4" ht="13.8">
      <c r="A336" s="304">
        <v>93210</v>
      </c>
      <c r="B336" s="301" t="s">
        <v>2092</v>
      </c>
      <c r="C336" s="301" t="s">
        <v>6562</v>
      </c>
      <c r="D336" s="302" t="s">
        <v>6569</v>
      </c>
    </row>
    <row r="337" spans="1:4" ht="13.8">
      <c r="A337" s="304">
        <v>93211</v>
      </c>
      <c r="B337" s="301" t="s">
        <v>6570</v>
      </c>
      <c r="C337" s="301" t="s">
        <v>6562</v>
      </c>
      <c r="D337" s="302" t="s">
        <v>6571</v>
      </c>
    </row>
    <row r="338" spans="1:4" ht="13.8">
      <c r="A338" s="304">
        <v>93212</v>
      </c>
      <c r="B338" s="301" t="s">
        <v>6572</v>
      </c>
      <c r="C338" s="301" t="s">
        <v>6562</v>
      </c>
      <c r="D338" s="302" t="s">
        <v>6573</v>
      </c>
    </row>
    <row r="339" spans="1:4" ht="13.8">
      <c r="A339" s="304">
        <v>93213</v>
      </c>
      <c r="B339" s="301" t="s">
        <v>6574</v>
      </c>
      <c r="C339" s="301" t="s">
        <v>6562</v>
      </c>
      <c r="D339" s="302" t="s">
        <v>6575</v>
      </c>
    </row>
    <row r="340" spans="1:4" ht="13.8">
      <c r="A340" s="304">
        <v>93214</v>
      </c>
      <c r="B340" s="301" t="s">
        <v>6576</v>
      </c>
      <c r="C340" s="301" t="s">
        <v>1507</v>
      </c>
      <c r="D340" s="302" t="s">
        <v>6577</v>
      </c>
    </row>
    <row r="341" spans="1:4" ht="13.8">
      <c r="A341" s="304">
        <v>93243</v>
      </c>
      <c r="B341" s="301" t="s">
        <v>6578</v>
      </c>
      <c r="C341" s="301" t="s">
        <v>1507</v>
      </c>
      <c r="D341" s="302" t="s">
        <v>6579</v>
      </c>
    </row>
    <row r="342" spans="1:4" ht="13.8">
      <c r="A342" s="304">
        <v>93582</v>
      </c>
      <c r="B342" s="301" t="s">
        <v>2086</v>
      </c>
      <c r="C342" s="301" t="s">
        <v>6562</v>
      </c>
      <c r="D342" s="302" t="s">
        <v>6580</v>
      </c>
    </row>
    <row r="343" spans="1:4" ht="13.8">
      <c r="A343" s="304">
        <v>93583</v>
      </c>
      <c r="B343" s="301" t="s">
        <v>2087</v>
      </c>
      <c r="C343" s="301" t="s">
        <v>6562</v>
      </c>
      <c r="D343" s="302" t="s">
        <v>6581</v>
      </c>
    </row>
    <row r="344" spans="1:4" ht="13.8">
      <c r="A344" s="304">
        <v>93584</v>
      </c>
      <c r="B344" s="301" t="s">
        <v>6582</v>
      </c>
      <c r="C344" s="301" t="s">
        <v>6562</v>
      </c>
      <c r="D344" s="302" t="s">
        <v>5464</v>
      </c>
    </row>
    <row r="345" spans="1:4" ht="13.8">
      <c r="A345" s="304">
        <v>93585</v>
      </c>
      <c r="B345" s="301" t="s">
        <v>2088</v>
      </c>
      <c r="C345" s="301" t="s">
        <v>6562</v>
      </c>
      <c r="D345" s="302" t="s">
        <v>6583</v>
      </c>
    </row>
    <row r="346" spans="1:4" ht="13.8">
      <c r="A346" s="304">
        <v>98441</v>
      </c>
      <c r="B346" s="301" t="s">
        <v>6584</v>
      </c>
      <c r="C346" s="301" t="s">
        <v>6562</v>
      </c>
      <c r="D346" s="302" t="s">
        <v>6585</v>
      </c>
    </row>
    <row r="347" spans="1:4" ht="13.8">
      <c r="A347" s="304">
        <v>98442</v>
      </c>
      <c r="B347" s="301" t="s">
        <v>6586</v>
      </c>
      <c r="C347" s="301" t="s">
        <v>6562</v>
      </c>
      <c r="D347" s="302" t="s">
        <v>6587</v>
      </c>
    </row>
    <row r="348" spans="1:4" ht="13.8">
      <c r="A348" s="304">
        <v>98443</v>
      </c>
      <c r="B348" s="301" t="s">
        <v>6588</v>
      </c>
      <c r="C348" s="301" t="s">
        <v>6562</v>
      </c>
      <c r="D348" s="302" t="s">
        <v>6589</v>
      </c>
    </row>
    <row r="349" spans="1:4" ht="13.8">
      <c r="A349" s="304">
        <v>98444</v>
      </c>
      <c r="B349" s="301" t="s">
        <v>6590</v>
      </c>
      <c r="C349" s="301" t="s">
        <v>6562</v>
      </c>
      <c r="D349" s="302" t="s">
        <v>5448</v>
      </c>
    </row>
    <row r="350" spans="1:4" ht="13.8">
      <c r="A350" s="304">
        <v>98445</v>
      </c>
      <c r="B350" s="301" t="s">
        <v>6591</v>
      </c>
      <c r="C350" s="301" t="s">
        <v>6562</v>
      </c>
      <c r="D350" s="302" t="s">
        <v>6592</v>
      </c>
    </row>
    <row r="351" spans="1:4" ht="13.8">
      <c r="A351" s="304">
        <v>98446</v>
      </c>
      <c r="B351" s="301" t="s">
        <v>6593</v>
      </c>
      <c r="C351" s="301" t="s">
        <v>6562</v>
      </c>
      <c r="D351" s="302" t="s">
        <v>6594</v>
      </c>
    </row>
    <row r="352" spans="1:4" ht="13.8">
      <c r="A352" s="304">
        <v>98447</v>
      </c>
      <c r="B352" s="301" t="s">
        <v>6595</v>
      </c>
      <c r="C352" s="301" t="s">
        <v>6562</v>
      </c>
      <c r="D352" s="302" t="s">
        <v>6596</v>
      </c>
    </row>
    <row r="353" spans="1:4" ht="13.8">
      <c r="A353" s="304">
        <v>98448</v>
      </c>
      <c r="B353" s="301" t="s">
        <v>6597</v>
      </c>
      <c r="C353" s="301" t="s">
        <v>6562</v>
      </c>
      <c r="D353" s="302" t="s">
        <v>6598</v>
      </c>
    </row>
    <row r="354" spans="1:4" ht="13.8">
      <c r="A354" s="304">
        <v>98449</v>
      </c>
      <c r="B354" s="301" t="s">
        <v>6599</v>
      </c>
      <c r="C354" s="301" t="s">
        <v>6562</v>
      </c>
      <c r="D354" s="302" t="s">
        <v>6600</v>
      </c>
    </row>
    <row r="355" spans="1:4" ht="13.8">
      <c r="A355" s="304">
        <v>98450</v>
      </c>
      <c r="B355" s="301" t="s">
        <v>6601</v>
      </c>
      <c r="C355" s="301" t="s">
        <v>6562</v>
      </c>
      <c r="D355" s="302" t="s">
        <v>6602</v>
      </c>
    </row>
    <row r="356" spans="1:4" ht="13.8">
      <c r="A356" s="304">
        <v>98451</v>
      </c>
      <c r="B356" s="301" t="s">
        <v>6603</v>
      </c>
      <c r="C356" s="301" t="s">
        <v>6562</v>
      </c>
      <c r="D356" s="302" t="s">
        <v>6604</v>
      </c>
    </row>
    <row r="357" spans="1:4" ht="13.8">
      <c r="A357" s="304">
        <v>98452</v>
      </c>
      <c r="B357" s="301" t="s">
        <v>6605</v>
      </c>
      <c r="C357" s="301" t="s">
        <v>6562</v>
      </c>
      <c r="D357" s="302" t="s">
        <v>6606</v>
      </c>
    </row>
    <row r="358" spans="1:4" ht="13.8">
      <c r="A358" s="304">
        <v>98453</v>
      </c>
      <c r="B358" s="301" t="s">
        <v>6607</v>
      </c>
      <c r="C358" s="301" t="s">
        <v>6562</v>
      </c>
      <c r="D358" s="302" t="s">
        <v>6608</v>
      </c>
    </row>
    <row r="359" spans="1:4" ht="13.8">
      <c r="A359" s="304">
        <v>98454</v>
      </c>
      <c r="B359" s="301" t="s">
        <v>6609</v>
      </c>
      <c r="C359" s="301" t="s">
        <v>6562</v>
      </c>
      <c r="D359" s="302" t="s">
        <v>6610</v>
      </c>
    </row>
    <row r="360" spans="1:4" ht="13.8">
      <c r="A360" s="304">
        <v>98455</v>
      </c>
      <c r="B360" s="301" t="s">
        <v>6611</v>
      </c>
      <c r="C360" s="301" t="s">
        <v>6562</v>
      </c>
      <c r="D360" s="302" t="s">
        <v>6612</v>
      </c>
    </row>
    <row r="361" spans="1:4" ht="13.8">
      <c r="A361" s="304">
        <v>98456</v>
      </c>
      <c r="B361" s="301" t="s">
        <v>6613</v>
      </c>
      <c r="C361" s="301" t="s">
        <v>6562</v>
      </c>
      <c r="D361" s="302" t="s">
        <v>6614</v>
      </c>
    </row>
    <row r="362" spans="1:4" ht="13.8">
      <c r="A362" s="304">
        <v>98458</v>
      </c>
      <c r="B362" s="301" t="s">
        <v>2976</v>
      </c>
      <c r="C362" s="301" t="s">
        <v>6562</v>
      </c>
      <c r="D362" s="302" t="s">
        <v>6615</v>
      </c>
    </row>
    <row r="363" spans="1:4" ht="13.8">
      <c r="A363" s="304">
        <v>98459</v>
      </c>
      <c r="B363" s="301" t="s">
        <v>6616</v>
      </c>
      <c r="C363" s="301" t="s">
        <v>6562</v>
      </c>
      <c r="D363" s="302" t="s">
        <v>6617</v>
      </c>
    </row>
    <row r="364" spans="1:4" ht="13.8">
      <c r="A364" s="304">
        <v>98460</v>
      </c>
      <c r="B364" s="301" t="s">
        <v>6618</v>
      </c>
      <c r="C364" s="301" t="s">
        <v>6562</v>
      </c>
      <c r="D364" s="302" t="s">
        <v>6619</v>
      </c>
    </row>
    <row r="365" spans="1:4" ht="13.8">
      <c r="A365" s="304">
        <v>98461</v>
      </c>
      <c r="B365" s="301" t="s">
        <v>6620</v>
      </c>
      <c r="C365" s="301" t="s">
        <v>1507</v>
      </c>
      <c r="D365" s="302" t="s">
        <v>6621</v>
      </c>
    </row>
    <row r="366" spans="1:4" ht="13.8">
      <c r="A366" s="304">
        <v>98462</v>
      </c>
      <c r="B366" s="301" t="s">
        <v>6622</v>
      </c>
      <c r="C366" s="301" t="s">
        <v>1507</v>
      </c>
      <c r="D366" s="302" t="s">
        <v>6623</v>
      </c>
    </row>
    <row r="367" spans="1:4" ht="13.8">
      <c r="A367" s="304">
        <v>5631</v>
      </c>
      <c r="B367" s="301" t="s">
        <v>6624</v>
      </c>
      <c r="C367" s="301" t="s">
        <v>6625</v>
      </c>
      <c r="D367" s="302" t="s">
        <v>6626</v>
      </c>
    </row>
    <row r="368" spans="1:4" ht="13.8">
      <c r="A368" s="304">
        <v>5678</v>
      </c>
      <c r="B368" s="301" t="s">
        <v>6627</v>
      </c>
      <c r="C368" s="301" t="s">
        <v>6625</v>
      </c>
      <c r="D368" s="302" t="s">
        <v>6628</v>
      </c>
    </row>
    <row r="369" spans="1:4" ht="13.8">
      <c r="A369" s="304">
        <v>5680</v>
      </c>
      <c r="B369" s="301" t="s">
        <v>6629</v>
      </c>
      <c r="C369" s="301" t="s">
        <v>6625</v>
      </c>
      <c r="D369" s="302" t="s">
        <v>6630</v>
      </c>
    </row>
    <row r="370" spans="1:4" ht="13.8">
      <c r="A370" s="304">
        <v>5684</v>
      </c>
      <c r="B370" s="301" t="s">
        <v>6631</v>
      </c>
      <c r="C370" s="301" t="s">
        <v>6625</v>
      </c>
      <c r="D370" s="302" t="s">
        <v>6632</v>
      </c>
    </row>
    <row r="371" spans="1:4" ht="13.8">
      <c r="A371" s="304">
        <v>5689</v>
      </c>
      <c r="B371" s="301" t="s">
        <v>6633</v>
      </c>
      <c r="C371" s="301" t="s">
        <v>6625</v>
      </c>
      <c r="D371" s="302" t="s">
        <v>6634</v>
      </c>
    </row>
    <row r="372" spans="1:4" ht="13.8">
      <c r="A372" s="304">
        <v>5795</v>
      </c>
      <c r="B372" s="301" t="s">
        <v>6635</v>
      </c>
      <c r="C372" s="301" t="s">
        <v>6625</v>
      </c>
      <c r="D372" s="302" t="s">
        <v>6636</v>
      </c>
    </row>
    <row r="373" spans="1:4" ht="13.8">
      <c r="A373" s="304">
        <v>5811</v>
      </c>
      <c r="B373" s="301" t="s">
        <v>6637</v>
      </c>
      <c r="C373" s="301" t="s">
        <v>6625</v>
      </c>
      <c r="D373" s="302" t="s">
        <v>6638</v>
      </c>
    </row>
    <row r="374" spans="1:4" ht="13.8">
      <c r="A374" s="304">
        <v>5823</v>
      </c>
      <c r="B374" s="301" t="s">
        <v>6639</v>
      </c>
      <c r="C374" s="301" t="s">
        <v>6625</v>
      </c>
      <c r="D374" s="302" t="s">
        <v>6640</v>
      </c>
    </row>
    <row r="375" spans="1:4" ht="13.8">
      <c r="A375" s="304">
        <v>5824</v>
      </c>
      <c r="B375" s="301" t="s">
        <v>6641</v>
      </c>
      <c r="C375" s="301" t="s">
        <v>6625</v>
      </c>
      <c r="D375" s="302" t="s">
        <v>6642</v>
      </c>
    </row>
    <row r="376" spans="1:4" ht="13.8">
      <c r="A376" s="304">
        <v>5835</v>
      </c>
      <c r="B376" s="301" t="s">
        <v>6643</v>
      </c>
      <c r="C376" s="301" t="s">
        <v>6625</v>
      </c>
      <c r="D376" s="302" t="s">
        <v>6644</v>
      </c>
    </row>
    <row r="377" spans="1:4" ht="13.8">
      <c r="A377" s="304">
        <v>5839</v>
      </c>
      <c r="B377" s="301" t="s">
        <v>6645</v>
      </c>
      <c r="C377" s="301" t="s">
        <v>6625</v>
      </c>
      <c r="D377" s="302" t="s">
        <v>6646</v>
      </c>
    </row>
    <row r="378" spans="1:4" ht="13.8">
      <c r="A378" s="304">
        <v>5843</v>
      </c>
      <c r="B378" s="301" t="s">
        <v>6647</v>
      </c>
      <c r="C378" s="301" t="s">
        <v>6625</v>
      </c>
      <c r="D378" s="302" t="s">
        <v>6648</v>
      </c>
    </row>
    <row r="379" spans="1:4" ht="13.8">
      <c r="A379" s="304">
        <v>5847</v>
      </c>
      <c r="B379" s="301" t="s">
        <v>6649</v>
      </c>
      <c r="C379" s="301" t="s">
        <v>6625</v>
      </c>
      <c r="D379" s="302" t="s">
        <v>6650</v>
      </c>
    </row>
    <row r="380" spans="1:4" ht="13.8">
      <c r="A380" s="304">
        <v>5851</v>
      </c>
      <c r="B380" s="301" t="s">
        <v>6651</v>
      </c>
      <c r="C380" s="301" t="s">
        <v>6625</v>
      </c>
      <c r="D380" s="302" t="s">
        <v>6652</v>
      </c>
    </row>
    <row r="381" spans="1:4" ht="13.8">
      <c r="A381" s="304">
        <v>5855</v>
      </c>
      <c r="B381" s="301" t="s">
        <v>6653</v>
      </c>
      <c r="C381" s="301" t="s">
        <v>6625</v>
      </c>
      <c r="D381" s="302" t="s">
        <v>6654</v>
      </c>
    </row>
    <row r="382" spans="1:4" ht="13.8">
      <c r="A382" s="304">
        <v>5863</v>
      </c>
      <c r="B382" s="301" t="s">
        <v>6655</v>
      </c>
      <c r="C382" s="301" t="s">
        <v>6625</v>
      </c>
      <c r="D382" s="302" t="s">
        <v>6656</v>
      </c>
    </row>
    <row r="383" spans="1:4" ht="13.8">
      <c r="A383" s="304">
        <v>5867</v>
      </c>
      <c r="B383" s="301" t="s">
        <v>6657</v>
      </c>
      <c r="C383" s="301" t="s">
        <v>6625</v>
      </c>
      <c r="D383" s="302" t="s">
        <v>6658</v>
      </c>
    </row>
    <row r="384" spans="1:4" ht="13.8">
      <c r="A384" s="304">
        <v>5875</v>
      </c>
      <c r="B384" s="301" t="s">
        <v>6659</v>
      </c>
      <c r="C384" s="301" t="s">
        <v>6625</v>
      </c>
      <c r="D384" s="302" t="s">
        <v>6660</v>
      </c>
    </row>
    <row r="385" spans="1:4" ht="13.8">
      <c r="A385" s="304">
        <v>5879</v>
      </c>
      <c r="B385" s="301" t="s">
        <v>6661</v>
      </c>
      <c r="C385" s="301" t="s">
        <v>6625</v>
      </c>
      <c r="D385" s="302" t="s">
        <v>6662</v>
      </c>
    </row>
    <row r="386" spans="1:4" ht="13.8">
      <c r="A386" s="304">
        <v>5882</v>
      </c>
      <c r="B386" s="301" t="s">
        <v>6663</v>
      </c>
      <c r="C386" s="301" t="s">
        <v>6625</v>
      </c>
      <c r="D386" s="302" t="s">
        <v>6664</v>
      </c>
    </row>
    <row r="387" spans="1:4" ht="13.8">
      <c r="A387" s="304">
        <v>5890</v>
      </c>
      <c r="B387" s="301" t="s">
        <v>6665</v>
      </c>
      <c r="C387" s="301" t="s">
        <v>6625</v>
      </c>
      <c r="D387" s="302" t="s">
        <v>6666</v>
      </c>
    </row>
    <row r="388" spans="1:4" ht="13.8">
      <c r="A388" s="304">
        <v>5894</v>
      </c>
      <c r="B388" s="301" t="s">
        <v>6667</v>
      </c>
      <c r="C388" s="301" t="s">
        <v>6625</v>
      </c>
      <c r="D388" s="302" t="s">
        <v>6668</v>
      </c>
    </row>
    <row r="389" spans="1:4" ht="13.8">
      <c r="A389" s="304">
        <v>5901</v>
      </c>
      <c r="B389" s="301" t="s">
        <v>6669</v>
      </c>
      <c r="C389" s="301" t="s">
        <v>6625</v>
      </c>
      <c r="D389" s="302" t="s">
        <v>6670</v>
      </c>
    </row>
    <row r="390" spans="1:4" ht="13.8">
      <c r="A390" s="304">
        <v>5909</v>
      </c>
      <c r="B390" s="301" t="s">
        <v>6671</v>
      </c>
      <c r="C390" s="301" t="s">
        <v>6625</v>
      </c>
      <c r="D390" s="302" t="s">
        <v>5417</v>
      </c>
    </row>
    <row r="391" spans="1:4" ht="13.8">
      <c r="A391" s="304">
        <v>5921</v>
      </c>
      <c r="B391" s="301" t="s">
        <v>6672</v>
      </c>
      <c r="C391" s="301" t="s">
        <v>6625</v>
      </c>
      <c r="D391" s="302" t="s">
        <v>5345</v>
      </c>
    </row>
    <row r="392" spans="1:4" ht="13.8">
      <c r="A392" s="304">
        <v>5928</v>
      </c>
      <c r="B392" s="301" t="s">
        <v>6673</v>
      </c>
      <c r="C392" s="301" t="s">
        <v>6625</v>
      </c>
      <c r="D392" s="302" t="s">
        <v>6674</v>
      </c>
    </row>
    <row r="393" spans="1:4" ht="13.8">
      <c r="A393" s="304">
        <v>5932</v>
      </c>
      <c r="B393" s="301" t="s">
        <v>6675</v>
      </c>
      <c r="C393" s="301" t="s">
        <v>6625</v>
      </c>
      <c r="D393" s="302" t="s">
        <v>6676</v>
      </c>
    </row>
    <row r="394" spans="1:4" ht="13.8">
      <c r="A394" s="304">
        <v>5940</v>
      </c>
      <c r="B394" s="301" t="s">
        <v>6677</v>
      </c>
      <c r="C394" s="301" t="s">
        <v>6625</v>
      </c>
      <c r="D394" s="302" t="s">
        <v>6678</v>
      </c>
    </row>
    <row r="395" spans="1:4" ht="13.8">
      <c r="A395" s="304">
        <v>5944</v>
      </c>
      <c r="B395" s="301" t="s">
        <v>6679</v>
      </c>
      <c r="C395" s="301" t="s">
        <v>6625</v>
      </c>
      <c r="D395" s="302" t="s">
        <v>6680</v>
      </c>
    </row>
    <row r="396" spans="1:4" ht="13.8">
      <c r="A396" s="304">
        <v>5953</v>
      </c>
      <c r="B396" s="301" t="s">
        <v>6681</v>
      </c>
      <c r="C396" s="301" t="s">
        <v>6625</v>
      </c>
      <c r="D396" s="302" t="s">
        <v>6682</v>
      </c>
    </row>
    <row r="397" spans="1:4" ht="13.8">
      <c r="A397" s="304">
        <v>6259</v>
      </c>
      <c r="B397" s="301" t="s">
        <v>6683</v>
      </c>
      <c r="C397" s="301" t="s">
        <v>6625</v>
      </c>
      <c r="D397" s="302" t="s">
        <v>6684</v>
      </c>
    </row>
    <row r="398" spans="1:4" ht="13.8">
      <c r="A398" s="304">
        <v>6879</v>
      </c>
      <c r="B398" s="301" t="s">
        <v>6685</v>
      </c>
      <c r="C398" s="301" t="s">
        <v>6625</v>
      </c>
      <c r="D398" s="302" t="s">
        <v>6686</v>
      </c>
    </row>
    <row r="399" spans="1:4" ht="13.8">
      <c r="A399" s="304">
        <v>7030</v>
      </c>
      <c r="B399" s="301" t="s">
        <v>6687</v>
      </c>
      <c r="C399" s="301" t="s">
        <v>6625</v>
      </c>
      <c r="D399" s="302" t="s">
        <v>5354</v>
      </c>
    </row>
    <row r="400" spans="1:4" ht="13.8">
      <c r="A400" s="304">
        <v>7042</v>
      </c>
      <c r="B400" s="301" t="s">
        <v>6688</v>
      </c>
      <c r="C400" s="301" t="s">
        <v>6625</v>
      </c>
      <c r="D400" s="302" t="s">
        <v>6689</v>
      </c>
    </row>
    <row r="401" spans="1:4" ht="13.8">
      <c r="A401" s="304">
        <v>7049</v>
      </c>
      <c r="B401" s="301" t="s">
        <v>6690</v>
      </c>
      <c r="C401" s="301" t="s">
        <v>6625</v>
      </c>
      <c r="D401" s="302" t="s">
        <v>6691</v>
      </c>
    </row>
    <row r="402" spans="1:4" ht="13.8">
      <c r="A402" s="304">
        <v>67826</v>
      </c>
      <c r="B402" s="301" t="s">
        <v>6692</v>
      </c>
      <c r="C402" s="301" t="s">
        <v>6625</v>
      </c>
      <c r="D402" s="302" t="s">
        <v>6693</v>
      </c>
    </row>
    <row r="403" spans="1:4" ht="13.8">
      <c r="A403" s="304">
        <v>73417</v>
      </c>
      <c r="B403" s="301" t="s">
        <v>6694</v>
      </c>
      <c r="C403" s="301" t="s">
        <v>6625</v>
      </c>
      <c r="D403" s="302" t="s">
        <v>6695</v>
      </c>
    </row>
    <row r="404" spans="1:4" ht="13.8">
      <c r="A404" s="304">
        <v>73436</v>
      </c>
      <c r="B404" s="301" t="s">
        <v>6696</v>
      </c>
      <c r="C404" s="301" t="s">
        <v>6625</v>
      </c>
      <c r="D404" s="302" t="s">
        <v>6697</v>
      </c>
    </row>
    <row r="405" spans="1:4" ht="13.8">
      <c r="A405" s="304">
        <v>73467</v>
      </c>
      <c r="B405" s="301" t="s">
        <v>6698</v>
      </c>
      <c r="C405" s="301" t="s">
        <v>6625</v>
      </c>
      <c r="D405" s="302" t="s">
        <v>6699</v>
      </c>
    </row>
    <row r="406" spans="1:4" ht="13.8">
      <c r="A406" s="304">
        <v>73536</v>
      </c>
      <c r="B406" s="301" t="s">
        <v>6700</v>
      </c>
      <c r="C406" s="301" t="s">
        <v>6625</v>
      </c>
      <c r="D406" s="302" t="s">
        <v>6701</v>
      </c>
    </row>
    <row r="407" spans="1:4" ht="13.8">
      <c r="A407" s="304">
        <v>83362</v>
      </c>
      <c r="B407" s="301" t="s">
        <v>6702</v>
      </c>
      <c r="C407" s="301" t="s">
        <v>6625</v>
      </c>
      <c r="D407" s="302" t="s">
        <v>6703</v>
      </c>
    </row>
    <row r="408" spans="1:4" ht="13.8">
      <c r="A408" s="304">
        <v>83765</v>
      </c>
      <c r="B408" s="301" t="s">
        <v>6704</v>
      </c>
      <c r="C408" s="301" t="s">
        <v>6625</v>
      </c>
      <c r="D408" s="302" t="s">
        <v>4982</v>
      </c>
    </row>
    <row r="409" spans="1:4" ht="13.8">
      <c r="A409" s="304">
        <v>87445</v>
      </c>
      <c r="B409" s="301" t="s">
        <v>6705</v>
      </c>
      <c r="C409" s="301" t="s">
        <v>6625</v>
      </c>
      <c r="D409" s="302" t="s">
        <v>6706</v>
      </c>
    </row>
    <row r="410" spans="1:4" ht="13.8">
      <c r="A410" s="304">
        <v>88386</v>
      </c>
      <c r="B410" s="301" t="s">
        <v>6707</v>
      </c>
      <c r="C410" s="301" t="s">
        <v>6625</v>
      </c>
      <c r="D410" s="302" t="s">
        <v>6708</v>
      </c>
    </row>
    <row r="411" spans="1:4" ht="13.8">
      <c r="A411" s="304">
        <v>88393</v>
      </c>
      <c r="B411" s="301" t="s">
        <v>6709</v>
      </c>
      <c r="C411" s="301" t="s">
        <v>6625</v>
      </c>
      <c r="D411" s="302" t="s">
        <v>6710</v>
      </c>
    </row>
    <row r="412" spans="1:4" ht="13.8">
      <c r="A412" s="304">
        <v>88399</v>
      </c>
      <c r="B412" s="301" t="s">
        <v>6711</v>
      </c>
      <c r="C412" s="301" t="s">
        <v>6625</v>
      </c>
      <c r="D412" s="302" t="s">
        <v>6712</v>
      </c>
    </row>
    <row r="413" spans="1:4" ht="13.8">
      <c r="A413" s="304">
        <v>88418</v>
      </c>
      <c r="B413" s="301" t="s">
        <v>6713</v>
      </c>
      <c r="C413" s="301" t="s">
        <v>6625</v>
      </c>
      <c r="D413" s="302" t="s">
        <v>6714</v>
      </c>
    </row>
    <row r="414" spans="1:4" ht="13.8">
      <c r="A414" s="304">
        <v>88433</v>
      </c>
      <c r="B414" s="301" t="s">
        <v>6715</v>
      </c>
      <c r="C414" s="301" t="s">
        <v>6625</v>
      </c>
      <c r="D414" s="302" t="s">
        <v>6716</v>
      </c>
    </row>
    <row r="415" spans="1:4" ht="13.8">
      <c r="A415" s="304">
        <v>88830</v>
      </c>
      <c r="B415" s="301" t="s">
        <v>6717</v>
      </c>
      <c r="C415" s="301" t="s">
        <v>6625</v>
      </c>
      <c r="D415" s="302" t="s">
        <v>6718</v>
      </c>
    </row>
    <row r="416" spans="1:4" ht="13.8">
      <c r="A416" s="304">
        <v>88843</v>
      </c>
      <c r="B416" s="301" t="s">
        <v>6719</v>
      </c>
      <c r="C416" s="301" t="s">
        <v>6625</v>
      </c>
      <c r="D416" s="302" t="s">
        <v>6720</v>
      </c>
    </row>
    <row r="417" spans="1:4" ht="13.8">
      <c r="A417" s="304">
        <v>88907</v>
      </c>
      <c r="B417" s="301" t="s">
        <v>6721</v>
      </c>
      <c r="C417" s="301" t="s">
        <v>6625</v>
      </c>
      <c r="D417" s="302" t="s">
        <v>6722</v>
      </c>
    </row>
    <row r="418" spans="1:4" ht="13.8">
      <c r="A418" s="304">
        <v>89021</v>
      </c>
      <c r="B418" s="301" t="s">
        <v>6723</v>
      </c>
      <c r="C418" s="301" t="s">
        <v>6625</v>
      </c>
      <c r="D418" s="302" t="s">
        <v>5166</v>
      </c>
    </row>
    <row r="419" spans="1:4" ht="13.8">
      <c r="A419" s="304">
        <v>89028</v>
      </c>
      <c r="B419" s="301" t="s">
        <v>6724</v>
      </c>
      <c r="C419" s="301" t="s">
        <v>6625</v>
      </c>
      <c r="D419" s="302" t="s">
        <v>6725</v>
      </c>
    </row>
    <row r="420" spans="1:4" ht="13.8">
      <c r="A420" s="304">
        <v>89032</v>
      </c>
      <c r="B420" s="301" t="s">
        <v>6726</v>
      </c>
      <c r="C420" s="301" t="s">
        <v>6625</v>
      </c>
      <c r="D420" s="302" t="s">
        <v>6727</v>
      </c>
    </row>
    <row r="421" spans="1:4" ht="13.8">
      <c r="A421" s="304">
        <v>89035</v>
      </c>
      <c r="B421" s="301" t="s">
        <v>6728</v>
      </c>
      <c r="C421" s="301" t="s">
        <v>6625</v>
      </c>
      <c r="D421" s="302" t="s">
        <v>6729</v>
      </c>
    </row>
    <row r="422" spans="1:4" ht="13.8">
      <c r="A422" s="304">
        <v>89225</v>
      </c>
      <c r="B422" s="301" t="s">
        <v>6730</v>
      </c>
      <c r="C422" s="301" t="s">
        <v>6625</v>
      </c>
      <c r="D422" s="302" t="s">
        <v>6731</v>
      </c>
    </row>
    <row r="423" spans="1:4" ht="13.8">
      <c r="A423" s="304">
        <v>89234</v>
      </c>
      <c r="B423" s="301" t="s">
        <v>6732</v>
      </c>
      <c r="C423" s="301" t="s">
        <v>6625</v>
      </c>
      <c r="D423" s="302" t="s">
        <v>6733</v>
      </c>
    </row>
    <row r="424" spans="1:4" ht="13.8">
      <c r="A424" s="304">
        <v>89242</v>
      </c>
      <c r="B424" s="301" t="s">
        <v>6734</v>
      </c>
      <c r="C424" s="301" t="s">
        <v>6625</v>
      </c>
      <c r="D424" s="302" t="s">
        <v>6735</v>
      </c>
    </row>
    <row r="425" spans="1:4" ht="13.8">
      <c r="A425" s="304">
        <v>89250</v>
      </c>
      <c r="B425" s="301" t="s">
        <v>6736</v>
      </c>
      <c r="C425" s="301" t="s">
        <v>6625</v>
      </c>
      <c r="D425" s="302" t="s">
        <v>6737</v>
      </c>
    </row>
    <row r="426" spans="1:4" ht="13.8">
      <c r="A426" s="304">
        <v>89257</v>
      </c>
      <c r="B426" s="301" t="s">
        <v>6738</v>
      </c>
      <c r="C426" s="301" t="s">
        <v>6625</v>
      </c>
      <c r="D426" s="302" t="s">
        <v>6739</v>
      </c>
    </row>
    <row r="427" spans="1:4" ht="13.8">
      <c r="A427" s="304">
        <v>89272</v>
      </c>
      <c r="B427" s="301" t="s">
        <v>6740</v>
      </c>
      <c r="C427" s="301" t="s">
        <v>6625</v>
      </c>
      <c r="D427" s="302" t="s">
        <v>6741</v>
      </c>
    </row>
    <row r="428" spans="1:4" ht="13.8">
      <c r="A428" s="304">
        <v>89278</v>
      </c>
      <c r="B428" s="301" t="s">
        <v>6742</v>
      </c>
      <c r="C428" s="301" t="s">
        <v>6625</v>
      </c>
      <c r="D428" s="302" t="s">
        <v>6743</v>
      </c>
    </row>
    <row r="429" spans="1:4" ht="13.8">
      <c r="A429" s="304">
        <v>89843</v>
      </c>
      <c r="B429" s="301" t="s">
        <v>6744</v>
      </c>
      <c r="C429" s="301" t="s">
        <v>6625</v>
      </c>
      <c r="D429" s="302" t="s">
        <v>6745</v>
      </c>
    </row>
    <row r="430" spans="1:4" ht="13.8">
      <c r="A430" s="304">
        <v>89876</v>
      </c>
      <c r="B430" s="301" t="s">
        <v>6746</v>
      </c>
      <c r="C430" s="301" t="s">
        <v>6625</v>
      </c>
      <c r="D430" s="302" t="s">
        <v>6747</v>
      </c>
    </row>
    <row r="431" spans="1:4" ht="13.8">
      <c r="A431" s="304">
        <v>89883</v>
      </c>
      <c r="B431" s="301" t="s">
        <v>6748</v>
      </c>
      <c r="C431" s="301" t="s">
        <v>6625</v>
      </c>
      <c r="D431" s="302" t="s">
        <v>6749</v>
      </c>
    </row>
    <row r="432" spans="1:4" ht="13.8">
      <c r="A432" s="304">
        <v>90586</v>
      </c>
      <c r="B432" s="301" t="s">
        <v>6750</v>
      </c>
      <c r="C432" s="301" t="s">
        <v>6625</v>
      </c>
      <c r="D432" s="302" t="s">
        <v>6751</v>
      </c>
    </row>
    <row r="433" spans="1:4" ht="13.8">
      <c r="A433" s="304">
        <v>90625</v>
      </c>
      <c r="B433" s="301" t="s">
        <v>6752</v>
      </c>
      <c r="C433" s="301" t="s">
        <v>6625</v>
      </c>
      <c r="D433" s="302" t="s">
        <v>6753</v>
      </c>
    </row>
    <row r="434" spans="1:4" ht="13.8">
      <c r="A434" s="304">
        <v>90631</v>
      </c>
      <c r="B434" s="301" t="s">
        <v>6754</v>
      </c>
      <c r="C434" s="301" t="s">
        <v>6625</v>
      </c>
      <c r="D434" s="302" t="s">
        <v>6755</v>
      </c>
    </row>
    <row r="435" spans="1:4" ht="13.8">
      <c r="A435" s="304">
        <v>90637</v>
      </c>
      <c r="B435" s="301" t="s">
        <v>6756</v>
      </c>
      <c r="C435" s="301" t="s">
        <v>6625</v>
      </c>
      <c r="D435" s="302" t="s">
        <v>6757</v>
      </c>
    </row>
    <row r="436" spans="1:4" ht="13.8">
      <c r="A436" s="304">
        <v>90643</v>
      </c>
      <c r="B436" s="301" t="s">
        <v>6758</v>
      </c>
      <c r="C436" s="301" t="s">
        <v>6625</v>
      </c>
      <c r="D436" s="302" t="s">
        <v>6759</v>
      </c>
    </row>
    <row r="437" spans="1:4" ht="13.8">
      <c r="A437" s="304">
        <v>90650</v>
      </c>
      <c r="B437" s="301" t="s">
        <v>6760</v>
      </c>
      <c r="C437" s="301" t="s">
        <v>6625</v>
      </c>
      <c r="D437" s="302" t="s">
        <v>6761</v>
      </c>
    </row>
    <row r="438" spans="1:4" ht="13.8">
      <c r="A438" s="304">
        <v>90656</v>
      </c>
      <c r="B438" s="301" t="s">
        <v>6762</v>
      </c>
      <c r="C438" s="301" t="s">
        <v>6625</v>
      </c>
      <c r="D438" s="302" t="s">
        <v>6763</v>
      </c>
    </row>
    <row r="439" spans="1:4" ht="13.8">
      <c r="A439" s="304">
        <v>90662</v>
      </c>
      <c r="B439" s="301" t="s">
        <v>6764</v>
      </c>
      <c r="C439" s="301" t="s">
        <v>6625</v>
      </c>
      <c r="D439" s="302" t="s">
        <v>4302</v>
      </c>
    </row>
    <row r="440" spans="1:4" ht="13.8">
      <c r="A440" s="304">
        <v>90668</v>
      </c>
      <c r="B440" s="301" t="s">
        <v>6765</v>
      </c>
      <c r="C440" s="301" t="s">
        <v>6625</v>
      </c>
      <c r="D440" s="302" t="s">
        <v>6766</v>
      </c>
    </row>
    <row r="441" spans="1:4" ht="13.8">
      <c r="A441" s="304">
        <v>90674</v>
      </c>
      <c r="B441" s="301" t="s">
        <v>6767</v>
      </c>
      <c r="C441" s="301" t="s">
        <v>6625</v>
      </c>
      <c r="D441" s="302" t="s">
        <v>6768</v>
      </c>
    </row>
    <row r="442" spans="1:4" ht="13.8">
      <c r="A442" s="304">
        <v>90680</v>
      </c>
      <c r="B442" s="301" t="s">
        <v>6769</v>
      </c>
      <c r="C442" s="301" t="s">
        <v>6625</v>
      </c>
      <c r="D442" s="302" t="s">
        <v>6770</v>
      </c>
    </row>
    <row r="443" spans="1:4" ht="13.8">
      <c r="A443" s="304">
        <v>90686</v>
      </c>
      <c r="B443" s="301" t="s">
        <v>6771</v>
      </c>
      <c r="C443" s="301" t="s">
        <v>6625</v>
      </c>
      <c r="D443" s="302" t="s">
        <v>6772</v>
      </c>
    </row>
    <row r="444" spans="1:4" ht="13.8">
      <c r="A444" s="304">
        <v>90692</v>
      </c>
      <c r="B444" s="301" t="s">
        <v>6773</v>
      </c>
      <c r="C444" s="301" t="s">
        <v>6625</v>
      </c>
      <c r="D444" s="302" t="s">
        <v>6774</v>
      </c>
    </row>
    <row r="445" spans="1:4" ht="13.8">
      <c r="A445" s="304">
        <v>90964</v>
      </c>
      <c r="B445" s="301" t="s">
        <v>6775</v>
      </c>
      <c r="C445" s="301" t="s">
        <v>6625</v>
      </c>
      <c r="D445" s="302" t="s">
        <v>6776</v>
      </c>
    </row>
    <row r="446" spans="1:4" ht="13.8">
      <c r="A446" s="304">
        <v>90972</v>
      </c>
      <c r="B446" s="301" t="s">
        <v>6777</v>
      </c>
      <c r="C446" s="301" t="s">
        <v>6625</v>
      </c>
      <c r="D446" s="302" t="s">
        <v>6288</v>
      </c>
    </row>
    <row r="447" spans="1:4" ht="13.8">
      <c r="A447" s="304">
        <v>90979</v>
      </c>
      <c r="B447" s="301" t="s">
        <v>6778</v>
      </c>
      <c r="C447" s="301" t="s">
        <v>6625</v>
      </c>
      <c r="D447" s="302" t="s">
        <v>6779</v>
      </c>
    </row>
    <row r="448" spans="1:4" ht="13.8">
      <c r="A448" s="304">
        <v>90991</v>
      </c>
      <c r="B448" s="301" t="s">
        <v>6780</v>
      </c>
      <c r="C448" s="301" t="s">
        <v>6625</v>
      </c>
      <c r="D448" s="302" t="s">
        <v>6781</v>
      </c>
    </row>
    <row r="449" spans="1:4" ht="13.8">
      <c r="A449" s="304">
        <v>90999</v>
      </c>
      <c r="B449" s="301" t="s">
        <v>6782</v>
      </c>
      <c r="C449" s="301" t="s">
        <v>6625</v>
      </c>
      <c r="D449" s="302" t="s">
        <v>6783</v>
      </c>
    </row>
    <row r="450" spans="1:4" ht="13.8">
      <c r="A450" s="304">
        <v>91031</v>
      </c>
      <c r="B450" s="301" t="s">
        <v>6784</v>
      </c>
      <c r="C450" s="301" t="s">
        <v>6625</v>
      </c>
      <c r="D450" s="302" t="s">
        <v>6785</v>
      </c>
    </row>
    <row r="451" spans="1:4" ht="13.8">
      <c r="A451" s="304">
        <v>91277</v>
      </c>
      <c r="B451" s="301" t="s">
        <v>6786</v>
      </c>
      <c r="C451" s="301" t="s">
        <v>6625</v>
      </c>
      <c r="D451" s="302" t="s">
        <v>5574</v>
      </c>
    </row>
    <row r="452" spans="1:4" ht="13.8">
      <c r="A452" s="304">
        <v>91283</v>
      </c>
      <c r="B452" s="301" t="s">
        <v>6787</v>
      </c>
      <c r="C452" s="301" t="s">
        <v>6625</v>
      </c>
      <c r="D452" s="302" t="s">
        <v>6788</v>
      </c>
    </row>
    <row r="453" spans="1:4" ht="13.8">
      <c r="A453" s="304">
        <v>91386</v>
      </c>
      <c r="B453" s="301" t="s">
        <v>6789</v>
      </c>
      <c r="C453" s="301" t="s">
        <v>6625</v>
      </c>
      <c r="D453" s="302" t="s">
        <v>6790</v>
      </c>
    </row>
    <row r="454" spans="1:4" ht="13.8">
      <c r="A454" s="304">
        <v>91533</v>
      </c>
      <c r="B454" s="301" t="s">
        <v>6791</v>
      </c>
      <c r="C454" s="301" t="s">
        <v>6625</v>
      </c>
      <c r="D454" s="302" t="s">
        <v>6792</v>
      </c>
    </row>
    <row r="455" spans="1:4" ht="13.8">
      <c r="A455" s="304">
        <v>91634</v>
      </c>
      <c r="B455" s="301" t="s">
        <v>6793</v>
      </c>
      <c r="C455" s="301" t="s">
        <v>6625</v>
      </c>
      <c r="D455" s="302" t="s">
        <v>6794</v>
      </c>
    </row>
    <row r="456" spans="1:4" ht="13.8">
      <c r="A456" s="304">
        <v>91645</v>
      </c>
      <c r="B456" s="301" t="s">
        <v>6795</v>
      </c>
      <c r="C456" s="301" t="s">
        <v>6625</v>
      </c>
      <c r="D456" s="302" t="s">
        <v>6796</v>
      </c>
    </row>
    <row r="457" spans="1:4" ht="13.8">
      <c r="A457" s="304">
        <v>91692</v>
      </c>
      <c r="B457" s="301" t="s">
        <v>6797</v>
      </c>
      <c r="C457" s="301" t="s">
        <v>6625</v>
      </c>
      <c r="D457" s="302" t="s">
        <v>6798</v>
      </c>
    </row>
    <row r="458" spans="1:4" ht="13.8">
      <c r="A458" s="304">
        <v>92043</v>
      </c>
      <c r="B458" s="301" t="s">
        <v>6799</v>
      </c>
      <c r="C458" s="301" t="s">
        <v>6625</v>
      </c>
      <c r="D458" s="302" t="s">
        <v>6800</v>
      </c>
    </row>
    <row r="459" spans="1:4" ht="13.8">
      <c r="A459" s="304">
        <v>92106</v>
      </c>
      <c r="B459" s="301" t="s">
        <v>6801</v>
      </c>
      <c r="C459" s="301" t="s">
        <v>6625</v>
      </c>
      <c r="D459" s="302" t="s">
        <v>6802</v>
      </c>
    </row>
    <row r="460" spans="1:4" ht="13.8">
      <c r="A460" s="304">
        <v>92112</v>
      </c>
      <c r="B460" s="301" t="s">
        <v>6803</v>
      </c>
      <c r="C460" s="301" t="s">
        <v>6625</v>
      </c>
      <c r="D460" s="302" t="s">
        <v>6804</v>
      </c>
    </row>
    <row r="461" spans="1:4" ht="13.8">
      <c r="A461" s="304">
        <v>92118</v>
      </c>
      <c r="B461" s="301" t="s">
        <v>6805</v>
      </c>
      <c r="C461" s="301" t="s">
        <v>6625</v>
      </c>
      <c r="D461" s="302" t="s">
        <v>4208</v>
      </c>
    </row>
    <row r="462" spans="1:4" ht="13.8">
      <c r="A462" s="304">
        <v>92138</v>
      </c>
      <c r="B462" s="301" t="s">
        <v>6806</v>
      </c>
      <c r="C462" s="301" t="s">
        <v>6625</v>
      </c>
      <c r="D462" s="302" t="s">
        <v>4335</v>
      </c>
    </row>
    <row r="463" spans="1:4" ht="13.8">
      <c r="A463" s="304">
        <v>92145</v>
      </c>
      <c r="B463" s="301" t="s">
        <v>6807</v>
      </c>
      <c r="C463" s="301" t="s">
        <v>6625</v>
      </c>
      <c r="D463" s="302" t="s">
        <v>6808</v>
      </c>
    </row>
    <row r="464" spans="1:4" ht="13.8">
      <c r="A464" s="304">
        <v>92242</v>
      </c>
      <c r="B464" s="301" t="s">
        <v>6809</v>
      </c>
      <c r="C464" s="301" t="s">
        <v>6625</v>
      </c>
      <c r="D464" s="302" t="s">
        <v>6810</v>
      </c>
    </row>
    <row r="465" spans="1:4" ht="13.8">
      <c r="A465" s="304">
        <v>92716</v>
      </c>
      <c r="B465" s="301" t="s">
        <v>6811</v>
      </c>
      <c r="C465" s="301" t="s">
        <v>6625</v>
      </c>
      <c r="D465" s="302" t="s">
        <v>6812</v>
      </c>
    </row>
    <row r="466" spans="1:4" ht="13.8">
      <c r="A466" s="304">
        <v>92960</v>
      </c>
      <c r="B466" s="301" t="s">
        <v>6813</v>
      </c>
      <c r="C466" s="301" t="s">
        <v>6625</v>
      </c>
      <c r="D466" s="302" t="s">
        <v>6814</v>
      </c>
    </row>
    <row r="467" spans="1:4" ht="13.8">
      <c r="A467" s="304">
        <v>92966</v>
      </c>
      <c r="B467" s="301" t="s">
        <v>6815</v>
      </c>
      <c r="C467" s="301" t="s">
        <v>6625</v>
      </c>
      <c r="D467" s="302" t="s">
        <v>6816</v>
      </c>
    </row>
    <row r="468" spans="1:4" ht="13.8">
      <c r="A468" s="304">
        <v>93224</v>
      </c>
      <c r="B468" s="301" t="s">
        <v>6817</v>
      </c>
      <c r="C468" s="301" t="s">
        <v>6625</v>
      </c>
      <c r="D468" s="302" t="s">
        <v>6818</v>
      </c>
    </row>
    <row r="469" spans="1:4" ht="13.8">
      <c r="A469" s="304">
        <v>93233</v>
      </c>
      <c r="B469" s="301" t="s">
        <v>6819</v>
      </c>
      <c r="C469" s="301" t="s">
        <v>6625</v>
      </c>
      <c r="D469" s="302" t="s">
        <v>6820</v>
      </c>
    </row>
    <row r="470" spans="1:4" ht="13.8">
      <c r="A470" s="304">
        <v>93272</v>
      </c>
      <c r="B470" s="301" t="s">
        <v>6821</v>
      </c>
      <c r="C470" s="301" t="s">
        <v>6625</v>
      </c>
      <c r="D470" s="302" t="s">
        <v>6822</v>
      </c>
    </row>
    <row r="471" spans="1:4" ht="13.8">
      <c r="A471" s="304">
        <v>93281</v>
      </c>
      <c r="B471" s="301" t="s">
        <v>6823</v>
      </c>
      <c r="C471" s="301" t="s">
        <v>6625</v>
      </c>
      <c r="D471" s="302" t="s">
        <v>6824</v>
      </c>
    </row>
    <row r="472" spans="1:4" ht="13.8">
      <c r="A472" s="304">
        <v>93287</v>
      </c>
      <c r="B472" s="301" t="s">
        <v>6825</v>
      </c>
      <c r="C472" s="301" t="s">
        <v>6625</v>
      </c>
      <c r="D472" s="302" t="s">
        <v>6826</v>
      </c>
    </row>
    <row r="473" spans="1:4" ht="13.8">
      <c r="A473" s="304">
        <v>93402</v>
      </c>
      <c r="B473" s="301" t="s">
        <v>6827</v>
      </c>
      <c r="C473" s="301" t="s">
        <v>6625</v>
      </c>
      <c r="D473" s="302" t="s">
        <v>6828</v>
      </c>
    </row>
    <row r="474" spans="1:4" ht="13.8">
      <c r="A474" s="304">
        <v>93408</v>
      </c>
      <c r="B474" s="301" t="s">
        <v>6829</v>
      </c>
      <c r="C474" s="301" t="s">
        <v>6625</v>
      </c>
      <c r="D474" s="302" t="s">
        <v>6830</v>
      </c>
    </row>
    <row r="475" spans="1:4" ht="13.8">
      <c r="A475" s="304">
        <v>93415</v>
      </c>
      <c r="B475" s="301" t="s">
        <v>6831</v>
      </c>
      <c r="C475" s="301" t="s">
        <v>6625</v>
      </c>
      <c r="D475" s="302" t="s">
        <v>6832</v>
      </c>
    </row>
    <row r="476" spans="1:4" ht="13.8">
      <c r="A476" s="304">
        <v>93421</v>
      </c>
      <c r="B476" s="301" t="s">
        <v>6833</v>
      </c>
      <c r="C476" s="301" t="s">
        <v>6625</v>
      </c>
      <c r="D476" s="302" t="s">
        <v>6834</v>
      </c>
    </row>
    <row r="477" spans="1:4" ht="13.8">
      <c r="A477" s="304">
        <v>93427</v>
      </c>
      <c r="B477" s="301" t="s">
        <v>6835</v>
      </c>
      <c r="C477" s="301" t="s">
        <v>6625</v>
      </c>
      <c r="D477" s="302" t="s">
        <v>6836</v>
      </c>
    </row>
    <row r="478" spans="1:4" ht="13.8">
      <c r="A478" s="304">
        <v>93433</v>
      </c>
      <c r="B478" s="301" t="s">
        <v>6837</v>
      </c>
      <c r="C478" s="301" t="s">
        <v>6625</v>
      </c>
      <c r="D478" s="302" t="s">
        <v>6838</v>
      </c>
    </row>
    <row r="479" spans="1:4" ht="13.8">
      <c r="A479" s="304">
        <v>93439</v>
      </c>
      <c r="B479" s="301" t="s">
        <v>6839</v>
      </c>
      <c r="C479" s="301" t="s">
        <v>6625</v>
      </c>
      <c r="D479" s="302" t="s">
        <v>6840</v>
      </c>
    </row>
    <row r="480" spans="1:4" ht="13.8">
      <c r="A480" s="304">
        <v>95121</v>
      </c>
      <c r="B480" s="301" t="s">
        <v>6841</v>
      </c>
      <c r="C480" s="301" t="s">
        <v>6625</v>
      </c>
      <c r="D480" s="302" t="s">
        <v>6842</v>
      </c>
    </row>
    <row r="481" spans="1:4" ht="13.8">
      <c r="A481" s="304">
        <v>95127</v>
      </c>
      <c r="B481" s="301" t="s">
        <v>6843</v>
      </c>
      <c r="C481" s="301" t="s">
        <v>6625</v>
      </c>
      <c r="D481" s="302" t="s">
        <v>6844</v>
      </c>
    </row>
    <row r="482" spans="1:4" ht="13.8">
      <c r="A482" s="304">
        <v>95133</v>
      </c>
      <c r="B482" s="301" t="s">
        <v>6845</v>
      </c>
      <c r="C482" s="301" t="s">
        <v>6625</v>
      </c>
      <c r="D482" s="302" t="s">
        <v>6846</v>
      </c>
    </row>
    <row r="483" spans="1:4" ht="13.8">
      <c r="A483" s="304">
        <v>95139</v>
      </c>
      <c r="B483" s="301" t="s">
        <v>6847</v>
      </c>
      <c r="C483" s="301" t="s">
        <v>6625</v>
      </c>
      <c r="D483" s="302" t="s">
        <v>4360</v>
      </c>
    </row>
    <row r="484" spans="1:4" ht="13.8">
      <c r="A484" s="304">
        <v>95212</v>
      </c>
      <c r="B484" s="301" t="s">
        <v>6848</v>
      </c>
      <c r="C484" s="301" t="s">
        <v>6625</v>
      </c>
      <c r="D484" s="302" t="s">
        <v>6849</v>
      </c>
    </row>
    <row r="485" spans="1:4" ht="13.8">
      <c r="A485" s="304">
        <v>95258</v>
      </c>
      <c r="B485" s="301" t="s">
        <v>6850</v>
      </c>
      <c r="C485" s="301" t="s">
        <v>6625</v>
      </c>
      <c r="D485" s="302" t="s">
        <v>6851</v>
      </c>
    </row>
    <row r="486" spans="1:4" ht="13.8">
      <c r="A486" s="304">
        <v>95264</v>
      </c>
      <c r="B486" s="301" t="s">
        <v>6852</v>
      </c>
      <c r="C486" s="301" t="s">
        <v>6625</v>
      </c>
      <c r="D486" s="302" t="s">
        <v>6853</v>
      </c>
    </row>
    <row r="487" spans="1:4" ht="13.8">
      <c r="A487" s="304">
        <v>95270</v>
      </c>
      <c r="B487" s="301" t="s">
        <v>6854</v>
      </c>
      <c r="C487" s="301" t="s">
        <v>6625</v>
      </c>
      <c r="D487" s="302" t="s">
        <v>6820</v>
      </c>
    </row>
    <row r="488" spans="1:4" ht="13.8">
      <c r="A488" s="304">
        <v>95276</v>
      </c>
      <c r="B488" s="301" t="s">
        <v>6855</v>
      </c>
      <c r="C488" s="301" t="s">
        <v>6625</v>
      </c>
      <c r="D488" s="302" t="s">
        <v>6856</v>
      </c>
    </row>
    <row r="489" spans="1:4" ht="13.8">
      <c r="A489" s="304">
        <v>95282</v>
      </c>
      <c r="B489" s="301" t="s">
        <v>6857</v>
      </c>
      <c r="C489" s="301" t="s">
        <v>6625</v>
      </c>
      <c r="D489" s="302" t="s">
        <v>6858</v>
      </c>
    </row>
    <row r="490" spans="1:4" ht="13.8">
      <c r="A490" s="304">
        <v>95620</v>
      </c>
      <c r="B490" s="301" t="s">
        <v>6859</v>
      </c>
      <c r="C490" s="301" t="s">
        <v>6625</v>
      </c>
      <c r="D490" s="302" t="s">
        <v>6860</v>
      </c>
    </row>
    <row r="491" spans="1:4" ht="13.8">
      <c r="A491" s="304">
        <v>95631</v>
      </c>
      <c r="B491" s="301" t="s">
        <v>6861</v>
      </c>
      <c r="C491" s="301" t="s">
        <v>6625</v>
      </c>
      <c r="D491" s="302" t="s">
        <v>6862</v>
      </c>
    </row>
    <row r="492" spans="1:4" ht="13.8">
      <c r="A492" s="304">
        <v>95702</v>
      </c>
      <c r="B492" s="301" t="s">
        <v>6863</v>
      </c>
      <c r="C492" s="301" t="s">
        <v>6625</v>
      </c>
      <c r="D492" s="302" t="s">
        <v>6864</v>
      </c>
    </row>
    <row r="493" spans="1:4" ht="13.8">
      <c r="A493" s="304">
        <v>95708</v>
      </c>
      <c r="B493" s="301" t="s">
        <v>6865</v>
      </c>
      <c r="C493" s="301" t="s">
        <v>6625</v>
      </c>
      <c r="D493" s="302" t="s">
        <v>6866</v>
      </c>
    </row>
    <row r="494" spans="1:4" ht="13.8">
      <c r="A494" s="304">
        <v>95714</v>
      </c>
      <c r="B494" s="301" t="s">
        <v>6867</v>
      </c>
      <c r="C494" s="301" t="s">
        <v>6625</v>
      </c>
      <c r="D494" s="302" t="s">
        <v>6868</v>
      </c>
    </row>
    <row r="495" spans="1:4" ht="13.8">
      <c r="A495" s="304">
        <v>95720</v>
      </c>
      <c r="B495" s="301" t="s">
        <v>6869</v>
      </c>
      <c r="C495" s="301" t="s">
        <v>6625</v>
      </c>
      <c r="D495" s="302" t="s">
        <v>6870</v>
      </c>
    </row>
    <row r="496" spans="1:4" ht="13.8">
      <c r="A496" s="304">
        <v>95872</v>
      </c>
      <c r="B496" s="301" t="s">
        <v>6871</v>
      </c>
      <c r="C496" s="301" t="s">
        <v>6625</v>
      </c>
      <c r="D496" s="302" t="s">
        <v>6872</v>
      </c>
    </row>
    <row r="497" spans="1:4" ht="13.8">
      <c r="A497" s="304">
        <v>96013</v>
      </c>
      <c r="B497" s="301" t="s">
        <v>6873</v>
      </c>
      <c r="C497" s="301" t="s">
        <v>6625</v>
      </c>
      <c r="D497" s="302" t="s">
        <v>6874</v>
      </c>
    </row>
    <row r="498" spans="1:4" ht="13.8">
      <c r="A498" s="304">
        <v>96020</v>
      </c>
      <c r="B498" s="301" t="s">
        <v>6875</v>
      </c>
      <c r="C498" s="301" t="s">
        <v>6625</v>
      </c>
      <c r="D498" s="302" t="s">
        <v>6876</v>
      </c>
    </row>
    <row r="499" spans="1:4" ht="13.8">
      <c r="A499" s="304">
        <v>96028</v>
      </c>
      <c r="B499" s="301" t="s">
        <v>6877</v>
      </c>
      <c r="C499" s="301" t="s">
        <v>6625</v>
      </c>
      <c r="D499" s="302" t="s">
        <v>6878</v>
      </c>
    </row>
    <row r="500" spans="1:4" ht="13.8">
      <c r="A500" s="304">
        <v>96035</v>
      </c>
      <c r="B500" s="301" t="s">
        <v>6879</v>
      </c>
      <c r="C500" s="301" t="s">
        <v>6625</v>
      </c>
      <c r="D500" s="302" t="s">
        <v>6880</v>
      </c>
    </row>
    <row r="501" spans="1:4" ht="13.8">
      <c r="A501" s="304">
        <v>96157</v>
      </c>
      <c r="B501" s="301" t="s">
        <v>6881</v>
      </c>
      <c r="C501" s="301" t="s">
        <v>6625</v>
      </c>
      <c r="D501" s="302" t="s">
        <v>6882</v>
      </c>
    </row>
    <row r="502" spans="1:4" ht="13.8">
      <c r="A502" s="304">
        <v>96158</v>
      </c>
      <c r="B502" s="301" t="s">
        <v>6883</v>
      </c>
      <c r="C502" s="301" t="s">
        <v>6625</v>
      </c>
      <c r="D502" s="302" t="s">
        <v>6884</v>
      </c>
    </row>
    <row r="503" spans="1:4" ht="13.8">
      <c r="A503" s="304">
        <v>96245</v>
      </c>
      <c r="B503" s="301" t="s">
        <v>6885</v>
      </c>
      <c r="C503" s="301" t="s">
        <v>6625</v>
      </c>
      <c r="D503" s="302" t="s">
        <v>4342</v>
      </c>
    </row>
    <row r="504" spans="1:4" ht="13.8">
      <c r="A504" s="304">
        <v>96463</v>
      </c>
      <c r="B504" s="301" t="s">
        <v>6886</v>
      </c>
      <c r="C504" s="301" t="s">
        <v>6625</v>
      </c>
      <c r="D504" s="302" t="s">
        <v>6887</v>
      </c>
    </row>
    <row r="505" spans="1:4" ht="13.8">
      <c r="A505" s="304">
        <v>98764</v>
      </c>
      <c r="B505" s="301" t="s">
        <v>6888</v>
      </c>
      <c r="C505" s="301" t="s">
        <v>6625</v>
      </c>
      <c r="D505" s="302" t="s">
        <v>5400</v>
      </c>
    </row>
    <row r="506" spans="1:4" ht="13.8">
      <c r="A506" s="304">
        <v>99833</v>
      </c>
      <c r="B506" s="301" t="s">
        <v>6889</v>
      </c>
      <c r="C506" s="301" t="s">
        <v>6625</v>
      </c>
      <c r="D506" s="302" t="s">
        <v>6890</v>
      </c>
    </row>
    <row r="507" spans="1:4" ht="13.8">
      <c r="A507" s="304">
        <v>100641</v>
      </c>
      <c r="B507" s="301" t="s">
        <v>6891</v>
      </c>
      <c r="C507" s="301" t="s">
        <v>6625</v>
      </c>
      <c r="D507" s="302" t="s">
        <v>5507</v>
      </c>
    </row>
    <row r="508" spans="1:4" ht="13.8">
      <c r="A508" s="304">
        <v>100647</v>
      </c>
      <c r="B508" s="301" t="s">
        <v>6892</v>
      </c>
      <c r="C508" s="301" t="s">
        <v>6625</v>
      </c>
      <c r="D508" s="302" t="s">
        <v>6893</v>
      </c>
    </row>
    <row r="509" spans="1:4" ht="13.8">
      <c r="A509" s="304">
        <v>102275</v>
      </c>
      <c r="B509" s="301" t="s">
        <v>6894</v>
      </c>
      <c r="C509" s="301" t="s">
        <v>6625</v>
      </c>
      <c r="D509" s="302" t="s">
        <v>6895</v>
      </c>
    </row>
    <row r="510" spans="1:4" ht="13.8">
      <c r="A510" s="304">
        <v>5632</v>
      </c>
      <c r="B510" s="301" t="s">
        <v>6896</v>
      </c>
      <c r="C510" s="301" t="s">
        <v>6897</v>
      </c>
      <c r="D510" s="302" t="s">
        <v>6898</v>
      </c>
    </row>
    <row r="511" spans="1:4" ht="13.8">
      <c r="A511" s="304">
        <v>5679</v>
      </c>
      <c r="B511" s="301" t="s">
        <v>6899</v>
      </c>
      <c r="C511" s="301" t="s">
        <v>6897</v>
      </c>
      <c r="D511" s="302" t="s">
        <v>6900</v>
      </c>
    </row>
    <row r="512" spans="1:4" ht="13.8">
      <c r="A512" s="304">
        <v>5681</v>
      </c>
      <c r="B512" s="301" t="s">
        <v>6901</v>
      </c>
      <c r="C512" s="301" t="s">
        <v>6897</v>
      </c>
      <c r="D512" s="302" t="s">
        <v>6902</v>
      </c>
    </row>
    <row r="513" spans="1:4" ht="13.8">
      <c r="A513" s="304">
        <v>5685</v>
      </c>
      <c r="B513" s="301" t="s">
        <v>6903</v>
      </c>
      <c r="C513" s="301" t="s">
        <v>6897</v>
      </c>
      <c r="D513" s="302" t="s">
        <v>6904</v>
      </c>
    </row>
    <row r="514" spans="1:4" ht="13.8">
      <c r="A514" s="304">
        <v>5690</v>
      </c>
      <c r="B514" s="301" t="s">
        <v>6905</v>
      </c>
      <c r="C514" s="301" t="s">
        <v>6897</v>
      </c>
      <c r="D514" s="302" t="s">
        <v>5624</v>
      </c>
    </row>
    <row r="515" spans="1:4" ht="13.8">
      <c r="A515" s="304">
        <v>5806</v>
      </c>
      <c r="B515" s="301" t="s">
        <v>6906</v>
      </c>
      <c r="C515" s="301" t="s">
        <v>6897</v>
      </c>
      <c r="D515" s="302" t="s">
        <v>4216</v>
      </c>
    </row>
    <row r="516" spans="1:4" ht="13.8">
      <c r="A516" s="304">
        <v>5826</v>
      </c>
      <c r="B516" s="301" t="s">
        <v>6907</v>
      </c>
      <c r="C516" s="301" t="s">
        <v>6897</v>
      </c>
      <c r="D516" s="302" t="s">
        <v>6908</v>
      </c>
    </row>
    <row r="517" spans="1:4" ht="13.8">
      <c r="A517" s="304">
        <v>5829</v>
      </c>
      <c r="B517" s="301" t="s">
        <v>6909</v>
      </c>
      <c r="C517" s="301" t="s">
        <v>6897</v>
      </c>
      <c r="D517" s="302" t="s">
        <v>6910</v>
      </c>
    </row>
    <row r="518" spans="1:4" ht="13.8">
      <c r="A518" s="304">
        <v>5837</v>
      </c>
      <c r="B518" s="301" t="s">
        <v>6911</v>
      </c>
      <c r="C518" s="301" t="s">
        <v>6897</v>
      </c>
      <c r="D518" s="302" t="s">
        <v>6912</v>
      </c>
    </row>
    <row r="519" spans="1:4" ht="13.8">
      <c r="A519" s="304">
        <v>5841</v>
      </c>
      <c r="B519" s="301" t="s">
        <v>6913</v>
      </c>
      <c r="C519" s="301" t="s">
        <v>6897</v>
      </c>
      <c r="D519" s="302" t="s">
        <v>6914</v>
      </c>
    </row>
    <row r="520" spans="1:4" ht="13.8">
      <c r="A520" s="304">
        <v>5845</v>
      </c>
      <c r="B520" s="301" t="s">
        <v>6915</v>
      </c>
      <c r="C520" s="301" t="s">
        <v>6897</v>
      </c>
      <c r="D520" s="302" t="s">
        <v>4113</v>
      </c>
    </row>
    <row r="521" spans="1:4" ht="13.8">
      <c r="A521" s="304">
        <v>5849</v>
      </c>
      <c r="B521" s="301" t="s">
        <v>6916</v>
      </c>
      <c r="C521" s="301" t="s">
        <v>6897</v>
      </c>
      <c r="D521" s="302" t="s">
        <v>6917</v>
      </c>
    </row>
    <row r="522" spans="1:4" ht="13.8">
      <c r="A522" s="304">
        <v>5853</v>
      </c>
      <c r="B522" s="301" t="s">
        <v>6918</v>
      </c>
      <c r="C522" s="301" t="s">
        <v>6897</v>
      </c>
      <c r="D522" s="302" t="s">
        <v>6919</v>
      </c>
    </row>
    <row r="523" spans="1:4" ht="13.8">
      <c r="A523" s="304">
        <v>5857</v>
      </c>
      <c r="B523" s="301" t="s">
        <v>6920</v>
      </c>
      <c r="C523" s="301" t="s">
        <v>6897</v>
      </c>
      <c r="D523" s="302" t="s">
        <v>6921</v>
      </c>
    </row>
    <row r="524" spans="1:4" ht="13.8">
      <c r="A524" s="304">
        <v>5865</v>
      </c>
      <c r="B524" s="301" t="s">
        <v>6922</v>
      </c>
      <c r="C524" s="301" t="s">
        <v>6897</v>
      </c>
      <c r="D524" s="302" t="s">
        <v>6154</v>
      </c>
    </row>
    <row r="525" spans="1:4" ht="13.8">
      <c r="A525" s="304">
        <v>5869</v>
      </c>
      <c r="B525" s="301" t="s">
        <v>6923</v>
      </c>
      <c r="C525" s="301" t="s">
        <v>6897</v>
      </c>
      <c r="D525" s="302" t="s">
        <v>6924</v>
      </c>
    </row>
    <row r="526" spans="1:4" ht="13.8">
      <c r="A526" s="304">
        <v>5877</v>
      </c>
      <c r="B526" s="301" t="s">
        <v>6925</v>
      </c>
      <c r="C526" s="301" t="s">
        <v>6897</v>
      </c>
      <c r="D526" s="302" t="s">
        <v>6926</v>
      </c>
    </row>
    <row r="527" spans="1:4" ht="13.8">
      <c r="A527" s="304">
        <v>5881</v>
      </c>
      <c r="B527" s="301" t="s">
        <v>6927</v>
      </c>
      <c r="C527" s="301" t="s">
        <v>6897</v>
      </c>
      <c r="D527" s="302" t="s">
        <v>6928</v>
      </c>
    </row>
    <row r="528" spans="1:4" ht="13.8">
      <c r="A528" s="304">
        <v>5884</v>
      </c>
      <c r="B528" s="301" t="s">
        <v>6929</v>
      </c>
      <c r="C528" s="301" t="s">
        <v>6897</v>
      </c>
      <c r="D528" s="302" t="s">
        <v>6930</v>
      </c>
    </row>
    <row r="529" spans="1:4" ht="13.8">
      <c r="A529" s="304">
        <v>5892</v>
      </c>
      <c r="B529" s="301" t="s">
        <v>6931</v>
      </c>
      <c r="C529" s="301" t="s">
        <v>6897</v>
      </c>
      <c r="D529" s="302" t="s">
        <v>6932</v>
      </c>
    </row>
    <row r="530" spans="1:4" ht="13.8">
      <c r="A530" s="304">
        <v>5896</v>
      </c>
      <c r="B530" s="301" t="s">
        <v>6933</v>
      </c>
      <c r="C530" s="301" t="s">
        <v>6897</v>
      </c>
      <c r="D530" s="302" t="s">
        <v>6934</v>
      </c>
    </row>
    <row r="531" spans="1:4" ht="13.8">
      <c r="A531" s="304">
        <v>5903</v>
      </c>
      <c r="B531" s="301" t="s">
        <v>6935</v>
      </c>
      <c r="C531" s="301" t="s">
        <v>6897</v>
      </c>
      <c r="D531" s="302" t="s">
        <v>6936</v>
      </c>
    </row>
    <row r="532" spans="1:4" ht="13.8">
      <c r="A532" s="304">
        <v>5911</v>
      </c>
      <c r="B532" s="301" t="s">
        <v>6937</v>
      </c>
      <c r="C532" s="301" t="s">
        <v>6897</v>
      </c>
      <c r="D532" s="302" t="s">
        <v>6938</v>
      </c>
    </row>
    <row r="533" spans="1:4" ht="13.8">
      <c r="A533" s="304">
        <v>5923</v>
      </c>
      <c r="B533" s="301" t="s">
        <v>6939</v>
      </c>
      <c r="C533" s="301" t="s">
        <v>6897</v>
      </c>
      <c r="D533" s="302" t="s">
        <v>6940</v>
      </c>
    </row>
    <row r="534" spans="1:4" ht="13.8">
      <c r="A534" s="304">
        <v>5930</v>
      </c>
      <c r="B534" s="301" t="s">
        <v>6941</v>
      </c>
      <c r="C534" s="301" t="s">
        <v>6897</v>
      </c>
      <c r="D534" s="302" t="s">
        <v>6942</v>
      </c>
    </row>
    <row r="535" spans="1:4" ht="13.8">
      <c r="A535" s="304">
        <v>5934</v>
      </c>
      <c r="B535" s="301" t="s">
        <v>6943</v>
      </c>
      <c r="C535" s="301" t="s">
        <v>6897</v>
      </c>
      <c r="D535" s="302" t="s">
        <v>6944</v>
      </c>
    </row>
    <row r="536" spans="1:4" ht="13.8">
      <c r="A536" s="304">
        <v>5942</v>
      </c>
      <c r="B536" s="301" t="s">
        <v>6945</v>
      </c>
      <c r="C536" s="301" t="s">
        <v>6897</v>
      </c>
      <c r="D536" s="302" t="s">
        <v>6946</v>
      </c>
    </row>
    <row r="537" spans="1:4" ht="13.8">
      <c r="A537" s="304">
        <v>5946</v>
      </c>
      <c r="B537" s="301" t="s">
        <v>6947</v>
      </c>
      <c r="C537" s="301" t="s">
        <v>6897</v>
      </c>
      <c r="D537" s="302" t="s">
        <v>6948</v>
      </c>
    </row>
    <row r="538" spans="1:4" ht="13.8">
      <c r="A538" s="304">
        <v>5952</v>
      </c>
      <c r="B538" s="301" t="s">
        <v>6949</v>
      </c>
      <c r="C538" s="301" t="s">
        <v>6897</v>
      </c>
      <c r="D538" s="302" t="s">
        <v>6950</v>
      </c>
    </row>
    <row r="539" spans="1:4" ht="13.8">
      <c r="A539" s="304">
        <v>5954</v>
      </c>
      <c r="B539" s="301" t="s">
        <v>6951</v>
      </c>
      <c r="C539" s="301" t="s">
        <v>6897</v>
      </c>
      <c r="D539" s="302" t="s">
        <v>6952</v>
      </c>
    </row>
    <row r="540" spans="1:4" ht="13.8">
      <c r="A540" s="304">
        <v>5961</v>
      </c>
      <c r="B540" s="301" t="s">
        <v>6953</v>
      </c>
      <c r="C540" s="301" t="s">
        <v>6897</v>
      </c>
      <c r="D540" s="302" t="s">
        <v>6954</v>
      </c>
    </row>
    <row r="541" spans="1:4" ht="13.8">
      <c r="A541" s="304">
        <v>6260</v>
      </c>
      <c r="B541" s="301" t="s">
        <v>6955</v>
      </c>
      <c r="C541" s="301" t="s">
        <v>6897</v>
      </c>
      <c r="D541" s="302" t="s">
        <v>6956</v>
      </c>
    </row>
    <row r="542" spans="1:4" ht="13.8">
      <c r="A542" s="304">
        <v>6880</v>
      </c>
      <c r="B542" s="301" t="s">
        <v>6957</v>
      </c>
      <c r="C542" s="301" t="s">
        <v>6897</v>
      </c>
      <c r="D542" s="302" t="s">
        <v>6958</v>
      </c>
    </row>
    <row r="543" spans="1:4" ht="13.8">
      <c r="A543" s="304">
        <v>7031</v>
      </c>
      <c r="B543" s="301" t="s">
        <v>6959</v>
      </c>
      <c r="C543" s="301" t="s">
        <v>6897</v>
      </c>
      <c r="D543" s="302" t="s">
        <v>6960</v>
      </c>
    </row>
    <row r="544" spans="1:4" ht="13.8">
      <c r="A544" s="304">
        <v>7043</v>
      </c>
      <c r="B544" s="301" t="s">
        <v>6961</v>
      </c>
      <c r="C544" s="301" t="s">
        <v>6897</v>
      </c>
      <c r="D544" s="302" t="s">
        <v>4189</v>
      </c>
    </row>
    <row r="545" spans="1:4" ht="13.8">
      <c r="A545" s="304">
        <v>7050</v>
      </c>
      <c r="B545" s="301" t="s">
        <v>6962</v>
      </c>
      <c r="C545" s="301" t="s">
        <v>6897</v>
      </c>
      <c r="D545" s="302" t="s">
        <v>6963</v>
      </c>
    </row>
    <row r="546" spans="1:4" ht="13.8">
      <c r="A546" s="304">
        <v>67827</v>
      </c>
      <c r="B546" s="301" t="s">
        <v>6964</v>
      </c>
      <c r="C546" s="301" t="s">
        <v>6897</v>
      </c>
      <c r="D546" s="302" t="s">
        <v>6965</v>
      </c>
    </row>
    <row r="547" spans="1:4" ht="13.8">
      <c r="A547" s="304">
        <v>73395</v>
      </c>
      <c r="B547" s="301" t="s">
        <v>6966</v>
      </c>
      <c r="C547" s="301" t="s">
        <v>6897</v>
      </c>
      <c r="D547" s="302" t="s">
        <v>6967</v>
      </c>
    </row>
    <row r="548" spans="1:4" ht="13.8">
      <c r="A548" s="304">
        <v>83766</v>
      </c>
      <c r="B548" s="301" t="s">
        <v>6968</v>
      </c>
      <c r="C548" s="301" t="s">
        <v>6897</v>
      </c>
      <c r="D548" s="302" t="s">
        <v>6969</v>
      </c>
    </row>
    <row r="549" spans="1:4" ht="13.8">
      <c r="A549" s="304">
        <v>84013</v>
      </c>
      <c r="B549" s="301" t="s">
        <v>6970</v>
      </c>
      <c r="C549" s="301" t="s">
        <v>6897</v>
      </c>
      <c r="D549" s="302" t="s">
        <v>6971</v>
      </c>
    </row>
    <row r="550" spans="1:4" ht="13.8">
      <c r="A550" s="304">
        <v>87446</v>
      </c>
      <c r="B550" s="301" t="s">
        <v>6972</v>
      </c>
      <c r="C550" s="301" t="s">
        <v>6897</v>
      </c>
      <c r="D550" s="302" t="s">
        <v>4153</v>
      </c>
    </row>
    <row r="551" spans="1:4" ht="13.8">
      <c r="A551" s="304">
        <v>88392</v>
      </c>
      <c r="B551" s="301" t="s">
        <v>6973</v>
      </c>
      <c r="C551" s="301" t="s">
        <v>6897</v>
      </c>
      <c r="D551" s="302" t="s">
        <v>6974</v>
      </c>
    </row>
    <row r="552" spans="1:4" ht="13.8">
      <c r="A552" s="304">
        <v>88398</v>
      </c>
      <c r="B552" s="301" t="s">
        <v>6975</v>
      </c>
      <c r="C552" s="301" t="s">
        <v>6897</v>
      </c>
      <c r="D552" s="302" t="s">
        <v>6976</v>
      </c>
    </row>
    <row r="553" spans="1:4" ht="13.8">
      <c r="A553" s="304">
        <v>88404</v>
      </c>
      <c r="B553" s="301" t="s">
        <v>6977</v>
      </c>
      <c r="C553" s="301" t="s">
        <v>6897</v>
      </c>
      <c r="D553" s="302" t="s">
        <v>6978</v>
      </c>
    </row>
    <row r="554" spans="1:4" ht="13.8">
      <c r="A554" s="304">
        <v>88430</v>
      </c>
      <c r="B554" s="301" t="s">
        <v>6979</v>
      </c>
      <c r="C554" s="301" t="s">
        <v>6897</v>
      </c>
      <c r="D554" s="302" t="s">
        <v>5152</v>
      </c>
    </row>
    <row r="555" spans="1:4" ht="13.8">
      <c r="A555" s="304">
        <v>88438</v>
      </c>
      <c r="B555" s="301" t="s">
        <v>6980</v>
      </c>
      <c r="C555" s="301" t="s">
        <v>6897</v>
      </c>
      <c r="D555" s="302" t="s">
        <v>6981</v>
      </c>
    </row>
    <row r="556" spans="1:4" ht="13.8">
      <c r="A556" s="304">
        <v>88831</v>
      </c>
      <c r="B556" s="301" t="s">
        <v>6982</v>
      </c>
      <c r="C556" s="301" t="s">
        <v>6897</v>
      </c>
      <c r="D556" s="302" t="s">
        <v>6983</v>
      </c>
    </row>
    <row r="557" spans="1:4" ht="13.8">
      <c r="A557" s="304">
        <v>88844</v>
      </c>
      <c r="B557" s="301" t="s">
        <v>6984</v>
      </c>
      <c r="C557" s="301" t="s">
        <v>6897</v>
      </c>
      <c r="D557" s="302" t="s">
        <v>6985</v>
      </c>
    </row>
    <row r="558" spans="1:4" ht="13.8">
      <c r="A558" s="304">
        <v>88908</v>
      </c>
      <c r="B558" s="301" t="s">
        <v>6986</v>
      </c>
      <c r="C558" s="301" t="s">
        <v>6897</v>
      </c>
      <c r="D558" s="302" t="s">
        <v>6987</v>
      </c>
    </row>
    <row r="559" spans="1:4" ht="13.8">
      <c r="A559" s="304">
        <v>89022</v>
      </c>
      <c r="B559" s="301" t="s">
        <v>6988</v>
      </c>
      <c r="C559" s="301" t="s">
        <v>6897</v>
      </c>
      <c r="D559" s="302" t="s">
        <v>4185</v>
      </c>
    </row>
    <row r="560" spans="1:4" ht="13.8">
      <c r="A560" s="304">
        <v>89027</v>
      </c>
      <c r="B560" s="301" t="s">
        <v>6989</v>
      </c>
      <c r="C560" s="301" t="s">
        <v>6897</v>
      </c>
      <c r="D560" s="302" t="s">
        <v>6990</v>
      </c>
    </row>
    <row r="561" spans="1:4" ht="13.8">
      <c r="A561" s="304">
        <v>89031</v>
      </c>
      <c r="B561" s="301" t="s">
        <v>6991</v>
      </c>
      <c r="C561" s="301" t="s">
        <v>6897</v>
      </c>
      <c r="D561" s="302" t="s">
        <v>6992</v>
      </c>
    </row>
    <row r="562" spans="1:4" ht="13.8">
      <c r="A562" s="304">
        <v>89036</v>
      </c>
      <c r="B562" s="301" t="s">
        <v>6993</v>
      </c>
      <c r="C562" s="301" t="s">
        <v>6897</v>
      </c>
      <c r="D562" s="302" t="s">
        <v>6994</v>
      </c>
    </row>
    <row r="563" spans="1:4" ht="13.8">
      <c r="A563" s="304">
        <v>89218</v>
      </c>
      <c r="B563" s="301" t="s">
        <v>6995</v>
      </c>
      <c r="C563" s="301" t="s">
        <v>6897</v>
      </c>
      <c r="D563" s="302" t="s">
        <v>6996</v>
      </c>
    </row>
    <row r="564" spans="1:4" ht="13.8">
      <c r="A564" s="304">
        <v>89226</v>
      </c>
      <c r="B564" s="301" t="s">
        <v>6997</v>
      </c>
      <c r="C564" s="301" t="s">
        <v>6897</v>
      </c>
      <c r="D564" s="302" t="s">
        <v>6998</v>
      </c>
    </row>
    <row r="565" spans="1:4" ht="13.8">
      <c r="A565" s="304">
        <v>89235</v>
      </c>
      <c r="B565" s="301" t="s">
        <v>6999</v>
      </c>
      <c r="C565" s="301" t="s">
        <v>6897</v>
      </c>
      <c r="D565" s="302" t="s">
        <v>7000</v>
      </c>
    </row>
    <row r="566" spans="1:4" ht="13.8">
      <c r="A566" s="304">
        <v>89243</v>
      </c>
      <c r="B566" s="301" t="s">
        <v>7001</v>
      </c>
      <c r="C566" s="301" t="s">
        <v>6897</v>
      </c>
      <c r="D566" s="302" t="s">
        <v>7002</v>
      </c>
    </row>
    <row r="567" spans="1:4" ht="13.8">
      <c r="A567" s="304">
        <v>89251</v>
      </c>
      <c r="B567" s="301" t="s">
        <v>7003</v>
      </c>
      <c r="C567" s="301" t="s">
        <v>6897</v>
      </c>
      <c r="D567" s="302" t="s">
        <v>7004</v>
      </c>
    </row>
    <row r="568" spans="1:4" ht="13.8">
      <c r="A568" s="304">
        <v>89258</v>
      </c>
      <c r="B568" s="301" t="s">
        <v>7005</v>
      </c>
      <c r="C568" s="301" t="s">
        <v>6897</v>
      </c>
      <c r="D568" s="302" t="s">
        <v>7006</v>
      </c>
    </row>
    <row r="569" spans="1:4" ht="13.8">
      <c r="A569" s="304">
        <v>89273</v>
      </c>
      <c r="B569" s="301" t="s">
        <v>7007</v>
      </c>
      <c r="C569" s="301" t="s">
        <v>6897</v>
      </c>
      <c r="D569" s="302" t="s">
        <v>7008</v>
      </c>
    </row>
    <row r="570" spans="1:4" ht="13.8">
      <c r="A570" s="304">
        <v>89279</v>
      </c>
      <c r="B570" s="301" t="s">
        <v>7009</v>
      </c>
      <c r="C570" s="301" t="s">
        <v>6897</v>
      </c>
      <c r="D570" s="302" t="s">
        <v>7010</v>
      </c>
    </row>
    <row r="571" spans="1:4" ht="13.8">
      <c r="A571" s="304">
        <v>89877</v>
      </c>
      <c r="B571" s="301" t="s">
        <v>7011</v>
      </c>
      <c r="C571" s="301" t="s">
        <v>6897</v>
      </c>
      <c r="D571" s="302" t="s">
        <v>7012</v>
      </c>
    </row>
    <row r="572" spans="1:4" ht="13.8">
      <c r="A572" s="304">
        <v>89884</v>
      </c>
      <c r="B572" s="301" t="s">
        <v>7013</v>
      </c>
      <c r="C572" s="301" t="s">
        <v>6897</v>
      </c>
      <c r="D572" s="302" t="s">
        <v>7014</v>
      </c>
    </row>
    <row r="573" spans="1:4" ht="13.8">
      <c r="A573" s="304">
        <v>90587</v>
      </c>
      <c r="B573" s="301" t="s">
        <v>7015</v>
      </c>
      <c r="C573" s="301" t="s">
        <v>6897</v>
      </c>
      <c r="D573" s="302" t="s">
        <v>4151</v>
      </c>
    </row>
    <row r="574" spans="1:4" ht="13.8">
      <c r="A574" s="304">
        <v>90626</v>
      </c>
      <c r="B574" s="301" t="s">
        <v>7016</v>
      </c>
      <c r="C574" s="301" t="s">
        <v>6897</v>
      </c>
      <c r="D574" s="302" t="s">
        <v>7017</v>
      </c>
    </row>
    <row r="575" spans="1:4" ht="13.8">
      <c r="A575" s="304">
        <v>90632</v>
      </c>
      <c r="B575" s="301" t="s">
        <v>7018</v>
      </c>
      <c r="C575" s="301" t="s">
        <v>6897</v>
      </c>
      <c r="D575" s="302" t="s">
        <v>4203</v>
      </c>
    </row>
    <row r="576" spans="1:4" ht="13.8">
      <c r="A576" s="304">
        <v>90638</v>
      </c>
      <c r="B576" s="301" t="s">
        <v>7019</v>
      </c>
      <c r="C576" s="301" t="s">
        <v>6897</v>
      </c>
      <c r="D576" s="302" t="s">
        <v>7020</v>
      </c>
    </row>
    <row r="577" spans="1:4" ht="13.8">
      <c r="A577" s="304">
        <v>90644</v>
      </c>
      <c r="B577" s="301" t="s">
        <v>7021</v>
      </c>
      <c r="C577" s="301" t="s">
        <v>6897</v>
      </c>
      <c r="D577" s="302" t="s">
        <v>7022</v>
      </c>
    </row>
    <row r="578" spans="1:4" ht="13.8">
      <c r="A578" s="304">
        <v>90651</v>
      </c>
      <c r="B578" s="301" t="s">
        <v>7023</v>
      </c>
      <c r="C578" s="301" t="s">
        <v>6897</v>
      </c>
      <c r="D578" s="302" t="s">
        <v>7024</v>
      </c>
    </row>
    <row r="579" spans="1:4" ht="13.8">
      <c r="A579" s="304">
        <v>90657</v>
      </c>
      <c r="B579" s="301" t="s">
        <v>7025</v>
      </c>
      <c r="C579" s="301" t="s">
        <v>6897</v>
      </c>
      <c r="D579" s="302" t="s">
        <v>7026</v>
      </c>
    </row>
    <row r="580" spans="1:4" ht="13.8">
      <c r="A580" s="304">
        <v>90663</v>
      </c>
      <c r="B580" s="301" t="s">
        <v>7027</v>
      </c>
      <c r="C580" s="301" t="s">
        <v>6897</v>
      </c>
      <c r="D580" s="302" t="s">
        <v>4096</v>
      </c>
    </row>
    <row r="581" spans="1:4" ht="13.8">
      <c r="A581" s="304">
        <v>90669</v>
      </c>
      <c r="B581" s="301" t="s">
        <v>7028</v>
      </c>
      <c r="C581" s="301" t="s">
        <v>6897</v>
      </c>
      <c r="D581" s="302" t="s">
        <v>7029</v>
      </c>
    </row>
    <row r="582" spans="1:4" ht="13.8">
      <c r="A582" s="304">
        <v>90675</v>
      </c>
      <c r="B582" s="301" t="s">
        <v>7030</v>
      </c>
      <c r="C582" s="301" t="s">
        <v>6897</v>
      </c>
      <c r="D582" s="302" t="s">
        <v>7031</v>
      </c>
    </row>
    <row r="583" spans="1:4" ht="13.8">
      <c r="A583" s="304">
        <v>90681</v>
      </c>
      <c r="B583" s="301" t="s">
        <v>7032</v>
      </c>
      <c r="C583" s="301" t="s">
        <v>6897</v>
      </c>
      <c r="D583" s="302" t="s">
        <v>7033</v>
      </c>
    </row>
    <row r="584" spans="1:4" ht="13.8">
      <c r="A584" s="304">
        <v>90687</v>
      </c>
      <c r="B584" s="301" t="s">
        <v>7034</v>
      </c>
      <c r="C584" s="301" t="s">
        <v>6897</v>
      </c>
      <c r="D584" s="302" t="s">
        <v>7035</v>
      </c>
    </row>
    <row r="585" spans="1:4" ht="13.8">
      <c r="A585" s="304">
        <v>90693</v>
      </c>
      <c r="B585" s="301" t="s">
        <v>7036</v>
      </c>
      <c r="C585" s="301" t="s">
        <v>6897</v>
      </c>
      <c r="D585" s="302" t="s">
        <v>7037</v>
      </c>
    </row>
    <row r="586" spans="1:4" ht="13.8">
      <c r="A586" s="304">
        <v>90965</v>
      </c>
      <c r="B586" s="301" t="s">
        <v>7038</v>
      </c>
      <c r="C586" s="301" t="s">
        <v>6897</v>
      </c>
      <c r="D586" s="302" t="s">
        <v>5345</v>
      </c>
    </row>
    <row r="587" spans="1:4" ht="13.8">
      <c r="A587" s="304">
        <v>90973</v>
      </c>
      <c r="B587" s="301" t="s">
        <v>7039</v>
      </c>
      <c r="C587" s="301" t="s">
        <v>6897</v>
      </c>
      <c r="D587" s="302" t="s">
        <v>7040</v>
      </c>
    </row>
    <row r="588" spans="1:4" ht="13.8">
      <c r="A588" s="304">
        <v>90982</v>
      </c>
      <c r="B588" s="301" t="s">
        <v>7041</v>
      </c>
      <c r="C588" s="301" t="s">
        <v>6897</v>
      </c>
      <c r="D588" s="302" t="s">
        <v>7042</v>
      </c>
    </row>
    <row r="589" spans="1:4" ht="13.8">
      <c r="A589" s="304">
        <v>91001</v>
      </c>
      <c r="B589" s="301" t="s">
        <v>7043</v>
      </c>
      <c r="C589" s="301" t="s">
        <v>6897</v>
      </c>
      <c r="D589" s="302" t="s">
        <v>7044</v>
      </c>
    </row>
    <row r="590" spans="1:4" ht="13.8">
      <c r="A590" s="304">
        <v>91032</v>
      </c>
      <c r="B590" s="301" t="s">
        <v>7045</v>
      </c>
      <c r="C590" s="301" t="s">
        <v>6897</v>
      </c>
      <c r="D590" s="302" t="s">
        <v>7046</v>
      </c>
    </row>
    <row r="591" spans="1:4" ht="13.8">
      <c r="A591" s="304">
        <v>91278</v>
      </c>
      <c r="B591" s="301" t="s">
        <v>7047</v>
      </c>
      <c r="C591" s="301" t="s">
        <v>6897</v>
      </c>
      <c r="D591" s="302" t="s">
        <v>4144</v>
      </c>
    </row>
    <row r="592" spans="1:4" ht="13.8">
      <c r="A592" s="304">
        <v>91285</v>
      </c>
      <c r="B592" s="301" t="s">
        <v>7048</v>
      </c>
      <c r="C592" s="301" t="s">
        <v>6897</v>
      </c>
      <c r="D592" s="302" t="s">
        <v>7049</v>
      </c>
    </row>
    <row r="593" spans="1:4" ht="13.8">
      <c r="A593" s="304">
        <v>91387</v>
      </c>
      <c r="B593" s="301" t="s">
        <v>7050</v>
      </c>
      <c r="C593" s="301" t="s">
        <v>6897</v>
      </c>
      <c r="D593" s="302" t="s">
        <v>6005</v>
      </c>
    </row>
    <row r="594" spans="1:4" ht="13.8">
      <c r="A594" s="304">
        <v>91395</v>
      </c>
      <c r="B594" s="301" t="s">
        <v>7051</v>
      </c>
      <c r="C594" s="301" t="s">
        <v>6897</v>
      </c>
      <c r="D594" s="302" t="s">
        <v>7052</v>
      </c>
    </row>
    <row r="595" spans="1:4" ht="13.8">
      <c r="A595" s="304">
        <v>91486</v>
      </c>
      <c r="B595" s="301" t="s">
        <v>7053</v>
      </c>
      <c r="C595" s="301" t="s">
        <v>6897</v>
      </c>
      <c r="D595" s="302" t="s">
        <v>4129</v>
      </c>
    </row>
    <row r="596" spans="1:4" ht="13.8">
      <c r="A596" s="304">
        <v>91534</v>
      </c>
      <c r="B596" s="301" t="s">
        <v>7054</v>
      </c>
      <c r="C596" s="301" t="s">
        <v>6897</v>
      </c>
      <c r="D596" s="302" t="s">
        <v>7055</v>
      </c>
    </row>
    <row r="597" spans="1:4" ht="13.8">
      <c r="A597" s="304">
        <v>91635</v>
      </c>
      <c r="B597" s="301" t="s">
        <v>7056</v>
      </c>
      <c r="C597" s="301" t="s">
        <v>6897</v>
      </c>
      <c r="D597" s="302" t="s">
        <v>7057</v>
      </c>
    </row>
    <row r="598" spans="1:4" ht="13.8">
      <c r="A598" s="304">
        <v>91646</v>
      </c>
      <c r="B598" s="301" t="s">
        <v>7058</v>
      </c>
      <c r="C598" s="301" t="s">
        <v>6897</v>
      </c>
      <c r="D598" s="302" t="s">
        <v>7059</v>
      </c>
    </row>
    <row r="599" spans="1:4" ht="13.8">
      <c r="A599" s="304">
        <v>91693</v>
      </c>
      <c r="B599" s="301" t="s">
        <v>7060</v>
      </c>
      <c r="C599" s="301" t="s">
        <v>6897</v>
      </c>
      <c r="D599" s="302" t="s">
        <v>7061</v>
      </c>
    </row>
    <row r="600" spans="1:4" ht="13.8">
      <c r="A600" s="304">
        <v>92044</v>
      </c>
      <c r="B600" s="301" t="s">
        <v>7062</v>
      </c>
      <c r="C600" s="301" t="s">
        <v>6897</v>
      </c>
      <c r="D600" s="302" t="s">
        <v>7063</v>
      </c>
    </row>
    <row r="601" spans="1:4" ht="13.8">
      <c r="A601" s="304">
        <v>92107</v>
      </c>
      <c r="B601" s="301" t="s">
        <v>7064</v>
      </c>
      <c r="C601" s="301" t="s">
        <v>6897</v>
      </c>
      <c r="D601" s="302" t="s">
        <v>7065</v>
      </c>
    </row>
    <row r="602" spans="1:4" ht="13.8">
      <c r="A602" s="304">
        <v>92113</v>
      </c>
      <c r="B602" s="301" t="s">
        <v>7066</v>
      </c>
      <c r="C602" s="301" t="s">
        <v>6897</v>
      </c>
      <c r="D602" s="302" t="s">
        <v>7067</v>
      </c>
    </row>
    <row r="603" spans="1:4" ht="13.8">
      <c r="A603" s="304">
        <v>92119</v>
      </c>
      <c r="B603" s="301" t="s">
        <v>7068</v>
      </c>
      <c r="C603" s="301" t="s">
        <v>6897</v>
      </c>
      <c r="D603" s="302" t="s">
        <v>4267</v>
      </c>
    </row>
    <row r="604" spans="1:4" ht="13.8">
      <c r="A604" s="304">
        <v>92139</v>
      </c>
      <c r="B604" s="301" t="s">
        <v>7069</v>
      </c>
      <c r="C604" s="301" t="s">
        <v>6897</v>
      </c>
      <c r="D604" s="302" t="s">
        <v>7070</v>
      </c>
    </row>
    <row r="605" spans="1:4" ht="13.8">
      <c r="A605" s="304">
        <v>92146</v>
      </c>
      <c r="B605" s="301" t="s">
        <v>7071</v>
      </c>
      <c r="C605" s="301" t="s">
        <v>6897</v>
      </c>
      <c r="D605" s="302" t="s">
        <v>5586</v>
      </c>
    </row>
    <row r="606" spans="1:4" ht="13.8">
      <c r="A606" s="304">
        <v>92243</v>
      </c>
      <c r="B606" s="301" t="s">
        <v>7072</v>
      </c>
      <c r="C606" s="301" t="s">
        <v>6897</v>
      </c>
      <c r="D606" s="302" t="s">
        <v>7073</v>
      </c>
    </row>
    <row r="607" spans="1:4" ht="13.8">
      <c r="A607" s="304">
        <v>92717</v>
      </c>
      <c r="B607" s="301" t="s">
        <v>7074</v>
      </c>
      <c r="C607" s="301" t="s">
        <v>6897</v>
      </c>
      <c r="D607" s="302" t="s">
        <v>4249</v>
      </c>
    </row>
    <row r="608" spans="1:4" ht="13.8">
      <c r="A608" s="304">
        <v>92961</v>
      </c>
      <c r="B608" s="301" t="s">
        <v>7075</v>
      </c>
      <c r="C608" s="301" t="s">
        <v>6897</v>
      </c>
      <c r="D608" s="302" t="s">
        <v>7076</v>
      </c>
    </row>
    <row r="609" spans="1:4" ht="13.8">
      <c r="A609" s="304">
        <v>92967</v>
      </c>
      <c r="B609" s="301" t="s">
        <v>7077</v>
      </c>
      <c r="C609" s="301" t="s">
        <v>6897</v>
      </c>
      <c r="D609" s="302" t="s">
        <v>4530</v>
      </c>
    </row>
    <row r="610" spans="1:4" ht="13.8">
      <c r="A610" s="304">
        <v>93225</v>
      </c>
      <c r="B610" s="301" t="s">
        <v>7078</v>
      </c>
      <c r="C610" s="301" t="s">
        <v>6897</v>
      </c>
      <c r="D610" s="302" t="s">
        <v>7079</v>
      </c>
    </row>
    <row r="611" spans="1:4" ht="13.8">
      <c r="A611" s="304">
        <v>93234</v>
      </c>
      <c r="B611" s="301" t="s">
        <v>7080</v>
      </c>
      <c r="C611" s="301" t="s">
        <v>6897</v>
      </c>
      <c r="D611" s="302" t="s">
        <v>4157</v>
      </c>
    </row>
    <row r="612" spans="1:4" ht="13.8">
      <c r="A612" s="304">
        <v>93244</v>
      </c>
      <c r="B612" s="301" t="s">
        <v>7081</v>
      </c>
      <c r="C612" s="301" t="s">
        <v>6897</v>
      </c>
      <c r="D612" s="302" t="s">
        <v>7082</v>
      </c>
    </row>
    <row r="613" spans="1:4" ht="13.8">
      <c r="A613" s="304">
        <v>93274</v>
      </c>
      <c r="B613" s="301" t="s">
        <v>7083</v>
      </c>
      <c r="C613" s="301" t="s">
        <v>6897</v>
      </c>
      <c r="D613" s="302" t="s">
        <v>7084</v>
      </c>
    </row>
    <row r="614" spans="1:4" ht="13.8">
      <c r="A614" s="304">
        <v>93282</v>
      </c>
      <c r="B614" s="301" t="s">
        <v>7085</v>
      </c>
      <c r="C614" s="301" t="s">
        <v>6897</v>
      </c>
      <c r="D614" s="302" t="s">
        <v>5530</v>
      </c>
    </row>
    <row r="615" spans="1:4" ht="13.8">
      <c r="A615" s="304">
        <v>93288</v>
      </c>
      <c r="B615" s="301" t="s">
        <v>7086</v>
      </c>
      <c r="C615" s="301" t="s">
        <v>6897</v>
      </c>
      <c r="D615" s="302" t="s">
        <v>7087</v>
      </c>
    </row>
    <row r="616" spans="1:4" ht="13.8">
      <c r="A616" s="304">
        <v>93403</v>
      </c>
      <c r="B616" s="301" t="s">
        <v>7088</v>
      </c>
      <c r="C616" s="301" t="s">
        <v>6897</v>
      </c>
      <c r="D616" s="302" t="s">
        <v>7089</v>
      </c>
    </row>
    <row r="617" spans="1:4" ht="13.8">
      <c r="A617" s="304">
        <v>93409</v>
      </c>
      <c r="B617" s="301" t="s">
        <v>7090</v>
      </c>
      <c r="C617" s="301" t="s">
        <v>6897</v>
      </c>
      <c r="D617" s="302" t="s">
        <v>7091</v>
      </c>
    </row>
    <row r="618" spans="1:4" ht="13.8">
      <c r="A618" s="304">
        <v>93416</v>
      </c>
      <c r="B618" s="301" t="s">
        <v>7092</v>
      </c>
      <c r="C618" s="301" t="s">
        <v>6897</v>
      </c>
      <c r="D618" s="302" t="s">
        <v>4189</v>
      </c>
    </row>
    <row r="619" spans="1:4" ht="13.8">
      <c r="A619" s="304">
        <v>93422</v>
      </c>
      <c r="B619" s="301" t="s">
        <v>7093</v>
      </c>
      <c r="C619" s="301" t="s">
        <v>6897</v>
      </c>
      <c r="D619" s="302" t="s">
        <v>7094</v>
      </c>
    </row>
    <row r="620" spans="1:4" ht="13.8">
      <c r="A620" s="304">
        <v>93428</v>
      </c>
      <c r="B620" s="301" t="s">
        <v>7095</v>
      </c>
      <c r="C620" s="301" t="s">
        <v>6897</v>
      </c>
      <c r="D620" s="302" t="s">
        <v>7096</v>
      </c>
    </row>
    <row r="621" spans="1:4" ht="13.8">
      <c r="A621" s="304">
        <v>93434</v>
      </c>
      <c r="B621" s="301" t="s">
        <v>7097</v>
      </c>
      <c r="C621" s="301" t="s">
        <v>6897</v>
      </c>
      <c r="D621" s="302" t="s">
        <v>7098</v>
      </c>
    </row>
    <row r="622" spans="1:4" ht="13.8">
      <c r="A622" s="304">
        <v>93440</v>
      </c>
      <c r="B622" s="301" t="s">
        <v>7099</v>
      </c>
      <c r="C622" s="301" t="s">
        <v>6897</v>
      </c>
      <c r="D622" s="302" t="s">
        <v>7100</v>
      </c>
    </row>
    <row r="623" spans="1:4" ht="13.8">
      <c r="A623" s="304">
        <v>95122</v>
      </c>
      <c r="B623" s="301" t="s">
        <v>7101</v>
      </c>
      <c r="C623" s="301" t="s">
        <v>6897</v>
      </c>
      <c r="D623" s="302" t="s">
        <v>7102</v>
      </c>
    </row>
    <row r="624" spans="1:4" ht="13.8">
      <c r="A624" s="304">
        <v>95128</v>
      </c>
      <c r="B624" s="301" t="s">
        <v>7103</v>
      </c>
      <c r="C624" s="301" t="s">
        <v>6897</v>
      </c>
      <c r="D624" s="302" t="s">
        <v>7104</v>
      </c>
    </row>
    <row r="625" spans="1:4" ht="13.8">
      <c r="A625" s="304">
        <v>95140</v>
      </c>
      <c r="B625" s="301" t="s">
        <v>7105</v>
      </c>
      <c r="C625" s="301" t="s">
        <v>6897</v>
      </c>
      <c r="D625" s="302" t="s">
        <v>4429</v>
      </c>
    </row>
    <row r="626" spans="1:4" ht="13.8">
      <c r="A626" s="304">
        <v>95213</v>
      </c>
      <c r="B626" s="301" t="s">
        <v>7106</v>
      </c>
      <c r="C626" s="301" t="s">
        <v>6897</v>
      </c>
      <c r="D626" s="302" t="s">
        <v>7107</v>
      </c>
    </row>
    <row r="627" spans="1:4" ht="13.8">
      <c r="A627" s="304">
        <v>95259</v>
      </c>
      <c r="B627" s="301" t="s">
        <v>7108</v>
      </c>
      <c r="C627" s="301" t="s">
        <v>6897</v>
      </c>
      <c r="D627" s="302" t="s">
        <v>7109</v>
      </c>
    </row>
    <row r="628" spans="1:4" ht="13.8">
      <c r="A628" s="304">
        <v>95265</v>
      </c>
      <c r="B628" s="301" t="s">
        <v>7110</v>
      </c>
      <c r="C628" s="301" t="s">
        <v>6897</v>
      </c>
      <c r="D628" s="302" t="s">
        <v>7111</v>
      </c>
    </row>
    <row r="629" spans="1:4" ht="13.8">
      <c r="A629" s="304">
        <v>95271</v>
      </c>
      <c r="B629" s="301" t="s">
        <v>7112</v>
      </c>
      <c r="C629" s="301" t="s">
        <v>6897</v>
      </c>
      <c r="D629" s="302" t="s">
        <v>4158</v>
      </c>
    </row>
    <row r="630" spans="1:4" ht="13.8">
      <c r="A630" s="304">
        <v>95277</v>
      </c>
      <c r="B630" s="301" t="s">
        <v>7113</v>
      </c>
      <c r="C630" s="301" t="s">
        <v>6897</v>
      </c>
      <c r="D630" s="302" t="s">
        <v>4158</v>
      </c>
    </row>
    <row r="631" spans="1:4" ht="13.8">
      <c r="A631" s="304">
        <v>95283</v>
      </c>
      <c r="B631" s="301" t="s">
        <v>7114</v>
      </c>
      <c r="C631" s="301" t="s">
        <v>6897</v>
      </c>
      <c r="D631" s="302" t="s">
        <v>7115</v>
      </c>
    </row>
    <row r="632" spans="1:4" ht="13.8">
      <c r="A632" s="304">
        <v>95621</v>
      </c>
      <c r="B632" s="301" t="s">
        <v>7116</v>
      </c>
      <c r="C632" s="301" t="s">
        <v>6897</v>
      </c>
      <c r="D632" s="302" t="s">
        <v>7117</v>
      </c>
    </row>
    <row r="633" spans="1:4" ht="13.8">
      <c r="A633" s="304">
        <v>95632</v>
      </c>
      <c r="B633" s="301" t="s">
        <v>7118</v>
      </c>
      <c r="C633" s="301" t="s">
        <v>6897</v>
      </c>
      <c r="D633" s="302" t="s">
        <v>4194</v>
      </c>
    </row>
    <row r="634" spans="1:4" ht="13.8">
      <c r="A634" s="304">
        <v>95703</v>
      </c>
      <c r="B634" s="301" t="s">
        <v>7119</v>
      </c>
      <c r="C634" s="301" t="s">
        <v>6897</v>
      </c>
      <c r="D634" s="302" t="s">
        <v>7120</v>
      </c>
    </row>
    <row r="635" spans="1:4" ht="13.8">
      <c r="A635" s="304">
        <v>95709</v>
      </c>
      <c r="B635" s="301" t="s">
        <v>7121</v>
      </c>
      <c r="C635" s="301" t="s">
        <v>6897</v>
      </c>
      <c r="D635" s="302" t="s">
        <v>7122</v>
      </c>
    </row>
    <row r="636" spans="1:4" ht="13.8">
      <c r="A636" s="304">
        <v>95715</v>
      </c>
      <c r="B636" s="301" t="s">
        <v>7123</v>
      </c>
      <c r="C636" s="301" t="s">
        <v>6897</v>
      </c>
      <c r="D636" s="302" t="s">
        <v>4293</v>
      </c>
    </row>
    <row r="637" spans="1:4" ht="13.8">
      <c r="A637" s="304">
        <v>95721</v>
      </c>
      <c r="B637" s="301" t="s">
        <v>7124</v>
      </c>
      <c r="C637" s="301" t="s">
        <v>6897</v>
      </c>
      <c r="D637" s="302" t="s">
        <v>7125</v>
      </c>
    </row>
    <row r="638" spans="1:4" ht="13.8">
      <c r="A638" s="304">
        <v>95873</v>
      </c>
      <c r="B638" s="301" t="s">
        <v>7126</v>
      </c>
      <c r="C638" s="301" t="s">
        <v>6897</v>
      </c>
      <c r="D638" s="302" t="s">
        <v>7127</v>
      </c>
    </row>
    <row r="639" spans="1:4" ht="13.8">
      <c r="A639" s="304">
        <v>96014</v>
      </c>
      <c r="B639" s="301" t="s">
        <v>7128</v>
      </c>
      <c r="C639" s="301" t="s">
        <v>6897</v>
      </c>
      <c r="D639" s="302" t="s">
        <v>7129</v>
      </c>
    </row>
    <row r="640" spans="1:4" ht="13.8">
      <c r="A640" s="304">
        <v>96021</v>
      </c>
      <c r="B640" s="301" t="s">
        <v>7130</v>
      </c>
      <c r="C640" s="301" t="s">
        <v>6897</v>
      </c>
      <c r="D640" s="302" t="s">
        <v>7131</v>
      </c>
    </row>
    <row r="641" spans="1:4" ht="13.8">
      <c r="A641" s="304">
        <v>96029</v>
      </c>
      <c r="B641" s="301" t="s">
        <v>7132</v>
      </c>
      <c r="C641" s="301" t="s">
        <v>6897</v>
      </c>
      <c r="D641" s="302" t="s">
        <v>7133</v>
      </c>
    </row>
    <row r="642" spans="1:4" ht="13.8">
      <c r="A642" s="304">
        <v>96036</v>
      </c>
      <c r="B642" s="301" t="s">
        <v>7134</v>
      </c>
      <c r="C642" s="301" t="s">
        <v>6897</v>
      </c>
      <c r="D642" s="302" t="s">
        <v>7135</v>
      </c>
    </row>
    <row r="643" spans="1:4" ht="13.8">
      <c r="A643" s="304">
        <v>96155</v>
      </c>
      <c r="B643" s="301" t="s">
        <v>7136</v>
      </c>
      <c r="C643" s="301" t="s">
        <v>6897</v>
      </c>
      <c r="D643" s="302" t="s">
        <v>6932</v>
      </c>
    </row>
    <row r="644" spans="1:4" ht="13.8">
      <c r="A644" s="304">
        <v>96156</v>
      </c>
      <c r="B644" s="301" t="s">
        <v>7137</v>
      </c>
      <c r="C644" s="301" t="s">
        <v>6897</v>
      </c>
      <c r="D644" s="302" t="s">
        <v>7138</v>
      </c>
    </row>
    <row r="645" spans="1:4" ht="13.8">
      <c r="A645" s="304">
        <v>96159</v>
      </c>
      <c r="B645" s="301" t="s">
        <v>7139</v>
      </c>
      <c r="C645" s="301" t="s">
        <v>6897</v>
      </c>
      <c r="D645" s="302" t="s">
        <v>7140</v>
      </c>
    </row>
    <row r="646" spans="1:4" ht="13.8">
      <c r="A646" s="304">
        <v>96246</v>
      </c>
      <c r="B646" s="301" t="s">
        <v>7141</v>
      </c>
      <c r="C646" s="301" t="s">
        <v>6897</v>
      </c>
      <c r="D646" s="302" t="s">
        <v>7142</v>
      </c>
    </row>
    <row r="647" spans="1:4" ht="13.8">
      <c r="A647" s="304">
        <v>96464</v>
      </c>
      <c r="B647" s="301" t="s">
        <v>7143</v>
      </c>
      <c r="C647" s="301" t="s">
        <v>6897</v>
      </c>
      <c r="D647" s="302" t="s">
        <v>7144</v>
      </c>
    </row>
    <row r="648" spans="1:4" ht="13.8">
      <c r="A648" s="304">
        <v>98765</v>
      </c>
      <c r="B648" s="301" t="s">
        <v>7145</v>
      </c>
      <c r="C648" s="301" t="s">
        <v>6897</v>
      </c>
      <c r="D648" s="302" t="s">
        <v>4360</v>
      </c>
    </row>
    <row r="649" spans="1:4" ht="13.8">
      <c r="A649" s="304">
        <v>99834</v>
      </c>
      <c r="B649" s="301" t="s">
        <v>7146</v>
      </c>
      <c r="C649" s="301" t="s">
        <v>6897</v>
      </c>
      <c r="D649" s="302" t="s">
        <v>4236</v>
      </c>
    </row>
    <row r="650" spans="1:4" ht="13.8">
      <c r="A650" s="304">
        <v>100642</v>
      </c>
      <c r="B650" s="301" t="s">
        <v>7147</v>
      </c>
      <c r="C650" s="301" t="s">
        <v>6897</v>
      </c>
      <c r="D650" s="302" t="s">
        <v>7148</v>
      </c>
    </row>
    <row r="651" spans="1:4" ht="13.8">
      <c r="A651" s="304">
        <v>100648</v>
      </c>
      <c r="B651" s="301" t="s">
        <v>7149</v>
      </c>
      <c r="C651" s="301" t="s">
        <v>6897</v>
      </c>
      <c r="D651" s="302" t="s">
        <v>7150</v>
      </c>
    </row>
    <row r="652" spans="1:4" ht="13.8">
      <c r="A652" s="304">
        <v>102274</v>
      </c>
      <c r="B652" s="301" t="s">
        <v>7151</v>
      </c>
      <c r="C652" s="301" t="s">
        <v>6897</v>
      </c>
      <c r="D652" s="302" t="s">
        <v>7152</v>
      </c>
    </row>
    <row r="653" spans="1:4" ht="13.8">
      <c r="A653" s="304">
        <v>5089</v>
      </c>
      <c r="B653" s="301" t="s">
        <v>7153</v>
      </c>
      <c r="C653" s="301" t="s">
        <v>7154</v>
      </c>
      <c r="D653" s="302" t="s">
        <v>7155</v>
      </c>
    </row>
    <row r="654" spans="1:4" ht="13.8">
      <c r="A654" s="304">
        <v>5627</v>
      </c>
      <c r="B654" s="301" t="s">
        <v>7156</v>
      </c>
      <c r="C654" s="301" t="s">
        <v>7154</v>
      </c>
      <c r="D654" s="302" t="s">
        <v>7157</v>
      </c>
    </row>
    <row r="655" spans="1:4" ht="13.8">
      <c r="A655" s="304">
        <v>5628</v>
      </c>
      <c r="B655" s="301" t="s">
        <v>7158</v>
      </c>
      <c r="C655" s="301" t="s">
        <v>7154</v>
      </c>
      <c r="D655" s="302" t="s">
        <v>7159</v>
      </c>
    </row>
    <row r="656" spans="1:4" ht="13.8">
      <c r="A656" s="304">
        <v>5629</v>
      </c>
      <c r="B656" s="301" t="s">
        <v>7160</v>
      </c>
      <c r="C656" s="301" t="s">
        <v>7154</v>
      </c>
      <c r="D656" s="302" t="s">
        <v>7161</v>
      </c>
    </row>
    <row r="657" spans="1:4" ht="13.8">
      <c r="A657" s="304">
        <v>5630</v>
      </c>
      <c r="B657" s="301" t="s">
        <v>7162</v>
      </c>
      <c r="C657" s="301" t="s">
        <v>7154</v>
      </c>
      <c r="D657" s="302" t="s">
        <v>7163</v>
      </c>
    </row>
    <row r="658" spans="1:4" ht="13.8">
      <c r="A658" s="304">
        <v>5658</v>
      </c>
      <c r="B658" s="301" t="s">
        <v>7164</v>
      </c>
      <c r="C658" s="301" t="s">
        <v>7154</v>
      </c>
      <c r="D658" s="302" t="s">
        <v>7165</v>
      </c>
    </row>
    <row r="659" spans="1:4" ht="13.8">
      <c r="A659" s="304">
        <v>5664</v>
      </c>
      <c r="B659" s="301" t="s">
        <v>7166</v>
      </c>
      <c r="C659" s="301" t="s">
        <v>7154</v>
      </c>
      <c r="D659" s="302" t="s">
        <v>7167</v>
      </c>
    </row>
    <row r="660" spans="1:4" ht="13.8">
      <c r="A660" s="304">
        <v>5667</v>
      </c>
      <c r="B660" s="301" t="s">
        <v>7168</v>
      </c>
      <c r="C660" s="301" t="s">
        <v>7154</v>
      </c>
      <c r="D660" s="302" t="s">
        <v>7169</v>
      </c>
    </row>
    <row r="661" spans="1:4" ht="13.8">
      <c r="A661" s="304">
        <v>5668</v>
      </c>
      <c r="B661" s="301" t="s">
        <v>7170</v>
      </c>
      <c r="C661" s="301" t="s">
        <v>7154</v>
      </c>
      <c r="D661" s="302" t="s">
        <v>4265</v>
      </c>
    </row>
    <row r="662" spans="1:4" ht="13.8">
      <c r="A662" s="304">
        <v>5674</v>
      </c>
      <c r="B662" s="301" t="s">
        <v>7171</v>
      </c>
      <c r="C662" s="301" t="s">
        <v>7154</v>
      </c>
      <c r="D662" s="302" t="s">
        <v>6333</v>
      </c>
    </row>
    <row r="663" spans="1:4" ht="13.8">
      <c r="A663" s="304">
        <v>5692</v>
      </c>
      <c r="B663" s="301" t="s">
        <v>7172</v>
      </c>
      <c r="C663" s="301" t="s">
        <v>7154</v>
      </c>
      <c r="D663" s="302" t="s">
        <v>4216</v>
      </c>
    </row>
    <row r="664" spans="1:4" ht="13.8">
      <c r="A664" s="304">
        <v>5693</v>
      </c>
      <c r="B664" s="301" t="s">
        <v>7173</v>
      </c>
      <c r="C664" s="301" t="s">
        <v>7154</v>
      </c>
      <c r="D664" s="302" t="s">
        <v>7174</v>
      </c>
    </row>
    <row r="665" spans="1:4" ht="13.8">
      <c r="A665" s="304">
        <v>5695</v>
      </c>
      <c r="B665" s="301" t="s">
        <v>7175</v>
      </c>
      <c r="C665" s="301" t="s">
        <v>7154</v>
      </c>
      <c r="D665" s="302" t="s">
        <v>7176</v>
      </c>
    </row>
    <row r="666" spans="1:4" ht="13.8">
      <c r="A666" s="304">
        <v>5703</v>
      </c>
      <c r="B666" s="301" t="s">
        <v>7177</v>
      </c>
      <c r="C666" s="301" t="s">
        <v>7154</v>
      </c>
      <c r="D666" s="302" t="s">
        <v>7178</v>
      </c>
    </row>
    <row r="667" spans="1:4" ht="13.8">
      <c r="A667" s="304">
        <v>5705</v>
      </c>
      <c r="B667" s="301" t="s">
        <v>7179</v>
      </c>
      <c r="C667" s="301" t="s">
        <v>7154</v>
      </c>
      <c r="D667" s="302" t="s">
        <v>7180</v>
      </c>
    </row>
    <row r="668" spans="1:4" ht="13.8">
      <c r="A668" s="304">
        <v>5707</v>
      </c>
      <c r="B668" s="301" t="s">
        <v>7181</v>
      </c>
      <c r="C668" s="301" t="s">
        <v>7154</v>
      </c>
      <c r="D668" s="302" t="s">
        <v>7182</v>
      </c>
    </row>
    <row r="669" spans="1:4" ht="13.8">
      <c r="A669" s="304">
        <v>5710</v>
      </c>
      <c r="B669" s="301" t="s">
        <v>7183</v>
      </c>
      <c r="C669" s="301" t="s">
        <v>7154</v>
      </c>
      <c r="D669" s="302" t="s">
        <v>7184</v>
      </c>
    </row>
    <row r="670" spans="1:4" ht="13.8">
      <c r="A670" s="304">
        <v>5711</v>
      </c>
      <c r="B670" s="301" t="s">
        <v>7185</v>
      </c>
      <c r="C670" s="301" t="s">
        <v>7154</v>
      </c>
      <c r="D670" s="302" t="s">
        <v>7186</v>
      </c>
    </row>
    <row r="671" spans="1:4" ht="13.8">
      <c r="A671" s="304">
        <v>5714</v>
      </c>
      <c r="B671" s="301" t="s">
        <v>7187</v>
      </c>
      <c r="C671" s="301" t="s">
        <v>7154</v>
      </c>
      <c r="D671" s="302" t="s">
        <v>4270</v>
      </c>
    </row>
    <row r="672" spans="1:4" ht="13.8">
      <c r="A672" s="304">
        <v>5715</v>
      </c>
      <c r="B672" s="301" t="s">
        <v>7188</v>
      </c>
      <c r="C672" s="301" t="s">
        <v>7154</v>
      </c>
      <c r="D672" s="302" t="s">
        <v>7189</v>
      </c>
    </row>
    <row r="673" spans="1:4" ht="13.8">
      <c r="A673" s="304">
        <v>5718</v>
      </c>
      <c r="B673" s="301" t="s">
        <v>7190</v>
      </c>
      <c r="C673" s="301" t="s">
        <v>7154</v>
      </c>
      <c r="D673" s="302" t="s">
        <v>7191</v>
      </c>
    </row>
    <row r="674" spans="1:4" ht="13.8">
      <c r="A674" s="304">
        <v>5721</v>
      </c>
      <c r="B674" s="301" t="s">
        <v>7192</v>
      </c>
      <c r="C674" s="301" t="s">
        <v>7154</v>
      </c>
      <c r="D674" s="302" t="s">
        <v>7193</v>
      </c>
    </row>
    <row r="675" spans="1:4" ht="13.8">
      <c r="A675" s="304">
        <v>5722</v>
      </c>
      <c r="B675" s="301" t="s">
        <v>7194</v>
      </c>
      <c r="C675" s="301" t="s">
        <v>7154</v>
      </c>
      <c r="D675" s="302" t="s">
        <v>7195</v>
      </c>
    </row>
    <row r="676" spans="1:4" ht="13.8">
      <c r="A676" s="304">
        <v>5724</v>
      </c>
      <c r="B676" s="301" t="s">
        <v>7196</v>
      </c>
      <c r="C676" s="301" t="s">
        <v>7154</v>
      </c>
      <c r="D676" s="302" t="s">
        <v>7197</v>
      </c>
    </row>
    <row r="677" spans="1:4" ht="13.8">
      <c r="A677" s="304">
        <v>5727</v>
      </c>
      <c r="B677" s="301" t="s">
        <v>7198</v>
      </c>
      <c r="C677" s="301" t="s">
        <v>7154</v>
      </c>
      <c r="D677" s="302" t="s">
        <v>7199</v>
      </c>
    </row>
    <row r="678" spans="1:4" ht="13.8">
      <c r="A678" s="304">
        <v>5729</v>
      </c>
      <c r="B678" s="301" t="s">
        <v>7200</v>
      </c>
      <c r="C678" s="301" t="s">
        <v>7154</v>
      </c>
      <c r="D678" s="302" t="s">
        <v>7201</v>
      </c>
    </row>
    <row r="679" spans="1:4" ht="13.8">
      <c r="A679" s="304">
        <v>5730</v>
      </c>
      <c r="B679" s="301" t="s">
        <v>7202</v>
      </c>
      <c r="C679" s="301" t="s">
        <v>7154</v>
      </c>
      <c r="D679" s="302" t="s">
        <v>4963</v>
      </c>
    </row>
    <row r="680" spans="1:4" ht="13.8">
      <c r="A680" s="304">
        <v>5735</v>
      </c>
      <c r="B680" s="301" t="s">
        <v>7203</v>
      </c>
      <c r="C680" s="301" t="s">
        <v>7154</v>
      </c>
      <c r="D680" s="302" t="s">
        <v>7204</v>
      </c>
    </row>
    <row r="681" spans="1:4" ht="13.8">
      <c r="A681" s="304">
        <v>5736</v>
      </c>
      <c r="B681" s="301" t="s">
        <v>7205</v>
      </c>
      <c r="C681" s="301" t="s">
        <v>7154</v>
      </c>
      <c r="D681" s="302" t="s">
        <v>7206</v>
      </c>
    </row>
    <row r="682" spans="1:4" ht="13.8">
      <c r="A682" s="304">
        <v>5738</v>
      </c>
      <c r="B682" s="301" t="s">
        <v>7207</v>
      </c>
      <c r="C682" s="301" t="s">
        <v>7154</v>
      </c>
      <c r="D682" s="302" t="s">
        <v>7208</v>
      </c>
    </row>
    <row r="683" spans="1:4" ht="13.8">
      <c r="A683" s="304">
        <v>5739</v>
      </c>
      <c r="B683" s="301" t="s">
        <v>7209</v>
      </c>
      <c r="C683" s="301" t="s">
        <v>7154</v>
      </c>
      <c r="D683" s="302" t="s">
        <v>7210</v>
      </c>
    </row>
    <row r="684" spans="1:4" ht="13.8">
      <c r="A684" s="304">
        <v>5741</v>
      </c>
      <c r="B684" s="301" t="s">
        <v>7211</v>
      </c>
      <c r="C684" s="301" t="s">
        <v>7154</v>
      </c>
      <c r="D684" s="302" t="s">
        <v>6024</v>
      </c>
    </row>
    <row r="685" spans="1:4" ht="13.8">
      <c r="A685" s="304">
        <v>5742</v>
      </c>
      <c r="B685" s="301" t="s">
        <v>7212</v>
      </c>
      <c r="C685" s="301" t="s">
        <v>7154</v>
      </c>
      <c r="D685" s="302" t="s">
        <v>7213</v>
      </c>
    </row>
    <row r="686" spans="1:4" ht="13.8">
      <c r="A686" s="304">
        <v>5747</v>
      </c>
      <c r="B686" s="301" t="s">
        <v>7214</v>
      </c>
      <c r="C686" s="301" t="s">
        <v>7154</v>
      </c>
      <c r="D686" s="302" t="s">
        <v>7215</v>
      </c>
    </row>
    <row r="687" spans="1:4" ht="13.8">
      <c r="A687" s="304">
        <v>5751</v>
      </c>
      <c r="B687" s="301" t="s">
        <v>7216</v>
      </c>
      <c r="C687" s="301" t="s">
        <v>7154</v>
      </c>
      <c r="D687" s="302" t="s">
        <v>5393</v>
      </c>
    </row>
    <row r="688" spans="1:4" ht="13.8">
      <c r="A688" s="304">
        <v>5754</v>
      </c>
      <c r="B688" s="301" t="s">
        <v>7217</v>
      </c>
      <c r="C688" s="301" t="s">
        <v>7154</v>
      </c>
      <c r="D688" s="302" t="s">
        <v>5260</v>
      </c>
    </row>
    <row r="689" spans="1:4" ht="13.8">
      <c r="A689" s="304">
        <v>5763</v>
      </c>
      <c r="B689" s="301" t="s">
        <v>7218</v>
      </c>
      <c r="C689" s="301" t="s">
        <v>7154</v>
      </c>
      <c r="D689" s="302" t="s">
        <v>7219</v>
      </c>
    </row>
    <row r="690" spans="1:4" ht="13.8">
      <c r="A690" s="304">
        <v>5765</v>
      </c>
      <c r="B690" s="301" t="s">
        <v>7220</v>
      </c>
      <c r="C690" s="301" t="s">
        <v>7154</v>
      </c>
      <c r="D690" s="302" t="s">
        <v>7221</v>
      </c>
    </row>
    <row r="691" spans="1:4" ht="13.8">
      <c r="A691" s="304">
        <v>5766</v>
      </c>
      <c r="B691" s="301" t="s">
        <v>7222</v>
      </c>
      <c r="C691" s="301" t="s">
        <v>7154</v>
      </c>
      <c r="D691" s="302" t="s">
        <v>7223</v>
      </c>
    </row>
    <row r="692" spans="1:4" ht="13.8">
      <c r="A692" s="304">
        <v>5779</v>
      </c>
      <c r="B692" s="301" t="s">
        <v>7224</v>
      </c>
      <c r="C692" s="301" t="s">
        <v>7154</v>
      </c>
      <c r="D692" s="302" t="s">
        <v>7225</v>
      </c>
    </row>
    <row r="693" spans="1:4" ht="13.8">
      <c r="A693" s="304">
        <v>5787</v>
      </c>
      <c r="B693" s="301" t="s">
        <v>7226</v>
      </c>
      <c r="C693" s="301" t="s">
        <v>7154</v>
      </c>
      <c r="D693" s="302" t="s">
        <v>7227</v>
      </c>
    </row>
    <row r="694" spans="1:4" ht="13.8">
      <c r="A694" s="304">
        <v>5797</v>
      </c>
      <c r="B694" s="301" t="s">
        <v>7228</v>
      </c>
      <c r="C694" s="301" t="s">
        <v>7154</v>
      </c>
      <c r="D694" s="302" t="s">
        <v>7229</v>
      </c>
    </row>
    <row r="695" spans="1:4" ht="13.8">
      <c r="A695" s="304">
        <v>5800</v>
      </c>
      <c r="B695" s="301" t="s">
        <v>7230</v>
      </c>
      <c r="C695" s="301" t="s">
        <v>7154</v>
      </c>
      <c r="D695" s="302" t="s">
        <v>4185</v>
      </c>
    </row>
    <row r="696" spans="1:4" ht="13.8">
      <c r="A696" s="304">
        <v>7032</v>
      </c>
      <c r="B696" s="301" t="s">
        <v>7231</v>
      </c>
      <c r="C696" s="301" t="s">
        <v>7154</v>
      </c>
      <c r="D696" s="302" t="s">
        <v>7232</v>
      </c>
    </row>
    <row r="697" spans="1:4" ht="13.8">
      <c r="A697" s="304">
        <v>7033</v>
      </c>
      <c r="B697" s="301" t="s">
        <v>7233</v>
      </c>
      <c r="C697" s="301" t="s">
        <v>7154</v>
      </c>
      <c r="D697" s="302" t="s">
        <v>4131</v>
      </c>
    </row>
    <row r="698" spans="1:4" ht="13.8">
      <c r="A698" s="304">
        <v>7034</v>
      </c>
      <c r="B698" s="301" t="s">
        <v>7234</v>
      </c>
      <c r="C698" s="301" t="s">
        <v>7154</v>
      </c>
      <c r="D698" s="302" t="s">
        <v>6094</v>
      </c>
    </row>
    <row r="699" spans="1:4" ht="13.8">
      <c r="A699" s="304">
        <v>7035</v>
      </c>
      <c r="B699" s="301" t="s">
        <v>7235</v>
      </c>
      <c r="C699" s="301" t="s">
        <v>7154</v>
      </c>
      <c r="D699" s="302" t="s">
        <v>7236</v>
      </c>
    </row>
    <row r="700" spans="1:4" ht="13.8">
      <c r="A700" s="304">
        <v>7038</v>
      </c>
      <c r="B700" s="301" t="s">
        <v>7237</v>
      </c>
      <c r="C700" s="301" t="s">
        <v>7154</v>
      </c>
      <c r="D700" s="302" t="s">
        <v>4392</v>
      </c>
    </row>
    <row r="701" spans="1:4" ht="13.8">
      <c r="A701" s="304">
        <v>7039</v>
      </c>
      <c r="B701" s="301" t="s">
        <v>7238</v>
      </c>
      <c r="C701" s="301" t="s">
        <v>7154</v>
      </c>
      <c r="D701" s="302" t="s">
        <v>5525</v>
      </c>
    </row>
    <row r="702" spans="1:4" ht="13.8">
      <c r="A702" s="304">
        <v>7040</v>
      </c>
      <c r="B702" s="301" t="s">
        <v>7239</v>
      </c>
      <c r="C702" s="301" t="s">
        <v>7154</v>
      </c>
      <c r="D702" s="302" t="s">
        <v>7240</v>
      </c>
    </row>
    <row r="703" spans="1:4" ht="13.8">
      <c r="A703" s="304">
        <v>7044</v>
      </c>
      <c r="B703" s="301" t="s">
        <v>7241</v>
      </c>
      <c r="C703" s="301" t="s">
        <v>7154</v>
      </c>
      <c r="D703" s="302" t="s">
        <v>4196</v>
      </c>
    </row>
    <row r="704" spans="1:4" ht="13.8">
      <c r="A704" s="304">
        <v>7045</v>
      </c>
      <c r="B704" s="301" t="s">
        <v>7242</v>
      </c>
      <c r="C704" s="301" t="s">
        <v>7154</v>
      </c>
      <c r="D704" s="302" t="s">
        <v>4429</v>
      </c>
    </row>
    <row r="705" spans="1:4" ht="13.8">
      <c r="A705" s="304">
        <v>7046</v>
      </c>
      <c r="B705" s="301" t="s">
        <v>7243</v>
      </c>
      <c r="C705" s="301" t="s">
        <v>7154</v>
      </c>
      <c r="D705" s="302" t="s">
        <v>4189</v>
      </c>
    </row>
    <row r="706" spans="1:4" ht="13.8">
      <c r="A706" s="304">
        <v>7047</v>
      </c>
      <c r="B706" s="301" t="s">
        <v>7244</v>
      </c>
      <c r="C706" s="301" t="s">
        <v>7154</v>
      </c>
      <c r="D706" s="302" t="s">
        <v>7245</v>
      </c>
    </row>
    <row r="707" spans="1:4" ht="13.8">
      <c r="A707" s="304">
        <v>7051</v>
      </c>
      <c r="B707" s="301" t="s">
        <v>7246</v>
      </c>
      <c r="C707" s="301" t="s">
        <v>7154</v>
      </c>
      <c r="D707" s="302" t="s">
        <v>7247</v>
      </c>
    </row>
    <row r="708" spans="1:4" ht="13.8">
      <c r="A708" s="304">
        <v>7052</v>
      </c>
      <c r="B708" s="301" t="s">
        <v>7248</v>
      </c>
      <c r="C708" s="301" t="s">
        <v>7154</v>
      </c>
      <c r="D708" s="302" t="s">
        <v>7096</v>
      </c>
    </row>
    <row r="709" spans="1:4" ht="13.8">
      <c r="A709" s="304">
        <v>7053</v>
      </c>
      <c r="B709" s="301" t="s">
        <v>7249</v>
      </c>
      <c r="C709" s="301" t="s">
        <v>7154</v>
      </c>
      <c r="D709" s="302" t="s">
        <v>7250</v>
      </c>
    </row>
    <row r="710" spans="1:4" ht="13.8">
      <c r="A710" s="304">
        <v>7054</v>
      </c>
      <c r="B710" s="301" t="s">
        <v>7251</v>
      </c>
      <c r="C710" s="301" t="s">
        <v>7154</v>
      </c>
      <c r="D710" s="302" t="s">
        <v>7252</v>
      </c>
    </row>
    <row r="711" spans="1:4" ht="13.8">
      <c r="A711" s="304">
        <v>7058</v>
      </c>
      <c r="B711" s="301" t="s">
        <v>7253</v>
      </c>
      <c r="C711" s="301" t="s">
        <v>7154</v>
      </c>
      <c r="D711" s="302" t="s">
        <v>7254</v>
      </c>
    </row>
    <row r="712" spans="1:4" ht="13.8">
      <c r="A712" s="304">
        <v>7059</v>
      </c>
      <c r="B712" s="301" t="s">
        <v>7255</v>
      </c>
      <c r="C712" s="301" t="s">
        <v>7154</v>
      </c>
      <c r="D712" s="302" t="s">
        <v>7256</v>
      </c>
    </row>
    <row r="713" spans="1:4" ht="13.8">
      <c r="A713" s="304">
        <v>7060</v>
      </c>
      <c r="B713" s="301" t="s">
        <v>7257</v>
      </c>
      <c r="C713" s="301" t="s">
        <v>7154</v>
      </c>
      <c r="D713" s="302" t="s">
        <v>7258</v>
      </c>
    </row>
    <row r="714" spans="1:4" ht="13.8">
      <c r="A714" s="304">
        <v>7061</v>
      </c>
      <c r="B714" s="301" t="s">
        <v>7259</v>
      </c>
      <c r="C714" s="301" t="s">
        <v>7154</v>
      </c>
      <c r="D714" s="302" t="s">
        <v>4423</v>
      </c>
    </row>
    <row r="715" spans="1:4" ht="13.8">
      <c r="A715" s="304">
        <v>7063</v>
      </c>
      <c r="B715" s="301" t="s">
        <v>7260</v>
      </c>
      <c r="C715" s="301" t="s">
        <v>7154</v>
      </c>
      <c r="D715" s="302" t="s">
        <v>5637</v>
      </c>
    </row>
    <row r="716" spans="1:4" ht="13.8">
      <c r="A716" s="304">
        <v>7064</v>
      </c>
      <c r="B716" s="301" t="s">
        <v>7261</v>
      </c>
      <c r="C716" s="301" t="s">
        <v>7154</v>
      </c>
      <c r="D716" s="302" t="s">
        <v>7262</v>
      </c>
    </row>
    <row r="717" spans="1:4" ht="13.8">
      <c r="A717" s="304">
        <v>7065</v>
      </c>
      <c r="B717" s="301" t="s">
        <v>7263</v>
      </c>
      <c r="C717" s="301" t="s">
        <v>7154</v>
      </c>
      <c r="D717" s="302" t="s">
        <v>7264</v>
      </c>
    </row>
    <row r="718" spans="1:4" ht="13.8">
      <c r="A718" s="304">
        <v>7066</v>
      </c>
      <c r="B718" s="301" t="s">
        <v>7265</v>
      </c>
      <c r="C718" s="301" t="s">
        <v>7154</v>
      </c>
      <c r="D718" s="302" t="s">
        <v>7266</v>
      </c>
    </row>
    <row r="719" spans="1:4" ht="13.8">
      <c r="A719" s="304">
        <v>53786</v>
      </c>
      <c r="B719" s="301" t="s">
        <v>7267</v>
      </c>
      <c r="C719" s="301" t="s">
        <v>7154</v>
      </c>
      <c r="D719" s="302" t="s">
        <v>7268</v>
      </c>
    </row>
    <row r="720" spans="1:4" ht="13.8">
      <c r="A720" s="304">
        <v>53788</v>
      </c>
      <c r="B720" s="301" t="s">
        <v>7269</v>
      </c>
      <c r="C720" s="301" t="s">
        <v>7154</v>
      </c>
      <c r="D720" s="302" t="s">
        <v>7270</v>
      </c>
    </row>
    <row r="721" spans="1:4" ht="13.8">
      <c r="A721" s="304">
        <v>53792</v>
      </c>
      <c r="B721" s="301" t="s">
        <v>7271</v>
      </c>
      <c r="C721" s="301" t="s">
        <v>7154</v>
      </c>
      <c r="D721" s="302" t="s">
        <v>7272</v>
      </c>
    </row>
    <row r="722" spans="1:4" ht="13.8">
      <c r="A722" s="304">
        <v>53794</v>
      </c>
      <c r="B722" s="301" t="s">
        <v>7273</v>
      </c>
      <c r="C722" s="301" t="s">
        <v>7154</v>
      </c>
      <c r="D722" s="302" t="s">
        <v>7274</v>
      </c>
    </row>
    <row r="723" spans="1:4" ht="13.8">
      <c r="A723" s="304">
        <v>53797</v>
      </c>
      <c r="B723" s="301" t="s">
        <v>7275</v>
      </c>
      <c r="C723" s="301" t="s">
        <v>7154</v>
      </c>
      <c r="D723" s="302" t="s">
        <v>5494</v>
      </c>
    </row>
    <row r="724" spans="1:4" ht="13.8">
      <c r="A724" s="304">
        <v>53804</v>
      </c>
      <c r="B724" s="301" t="s">
        <v>7276</v>
      </c>
      <c r="C724" s="301" t="s">
        <v>7154</v>
      </c>
      <c r="D724" s="302" t="s">
        <v>7029</v>
      </c>
    </row>
    <row r="725" spans="1:4" ht="13.8">
      <c r="A725" s="304">
        <v>53806</v>
      </c>
      <c r="B725" s="301" t="s">
        <v>7277</v>
      </c>
      <c r="C725" s="301" t="s">
        <v>7154</v>
      </c>
      <c r="D725" s="302" t="s">
        <v>7278</v>
      </c>
    </row>
    <row r="726" spans="1:4" ht="13.8">
      <c r="A726" s="304">
        <v>53810</v>
      </c>
      <c r="B726" s="301" t="s">
        <v>7279</v>
      </c>
      <c r="C726" s="301" t="s">
        <v>7154</v>
      </c>
      <c r="D726" s="302" t="s">
        <v>7280</v>
      </c>
    </row>
    <row r="727" spans="1:4" ht="13.8">
      <c r="A727" s="304">
        <v>53814</v>
      </c>
      <c r="B727" s="301" t="s">
        <v>7281</v>
      </c>
      <c r="C727" s="301" t="s">
        <v>7154</v>
      </c>
      <c r="D727" s="302" t="s">
        <v>7282</v>
      </c>
    </row>
    <row r="728" spans="1:4" ht="13.8">
      <c r="A728" s="304">
        <v>53817</v>
      </c>
      <c r="B728" s="301" t="s">
        <v>7283</v>
      </c>
      <c r="C728" s="301" t="s">
        <v>7154</v>
      </c>
      <c r="D728" s="302" t="s">
        <v>7284</v>
      </c>
    </row>
    <row r="729" spans="1:4" ht="13.8">
      <c r="A729" s="304">
        <v>53818</v>
      </c>
      <c r="B729" s="301" t="s">
        <v>7285</v>
      </c>
      <c r="C729" s="301" t="s">
        <v>7154</v>
      </c>
      <c r="D729" s="302" t="s">
        <v>7286</v>
      </c>
    </row>
    <row r="730" spans="1:4" ht="13.8">
      <c r="A730" s="304">
        <v>53827</v>
      </c>
      <c r="B730" s="301" t="s">
        <v>7287</v>
      </c>
      <c r="C730" s="301" t="s">
        <v>7154</v>
      </c>
      <c r="D730" s="302" t="s">
        <v>7288</v>
      </c>
    </row>
    <row r="731" spans="1:4" ht="13.8">
      <c r="A731" s="304">
        <v>53829</v>
      </c>
      <c r="B731" s="301" t="s">
        <v>7289</v>
      </c>
      <c r="C731" s="301" t="s">
        <v>7154</v>
      </c>
      <c r="D731" s="302" t="s">
        <v>5494</v>
      </c>
    </row>
    <row r="732" spans="1:4" ht="13.8">
      <c r="A732" s="304">
        <v>53831</v>
      </c>
      <c r="B732" s="301" t="s">
        <v>7290</v>
      </c>
      <c r="C732" s="301" t="s">
        <v>7154</v>
      </c>
      <c r="D732" s="302" t="s">
        <v>7291</v>
      </c>
    </row>
    <row r="733" spans="1:4" ht="13.8">
      <c r="A733" s="304">
        <v>53840</v>
      </c>
      <c r="B733" s="301" t="s">
        <v>7292</v>
      </c>
      <c r="C733" s="301" t="s">
        <v>7154</v>
      </c>
      <c r="D733" s="302" t="s">
        <v>7293</v>
      </c>
    </row>
    <row r="734" spans="1:4" ht="13.8">
      <c r="A734" s="304">
        <v>53841</v>
      </c>
      <c r="B734" s="301" t="s">
        <v>7294</v>
      </c>
      <c r="C734" s="301" t="s">
        <v>7154</v>
      </c>
      <c r="D734" s="302" t="s">
        <v>5225</v>
      </c>
    </row>
    <row r="735" spans="1:4" ht="13.8">
      <c r="A735" s="304">
        <v>53849</v>
      </c>
      <c r="B735" s="301" t="s">
        <v>7295</v>
      </c>
      <c r="C735" s="301" t="s">
        <v>7154</v>
      </c>
      <c r="D735" s="302" t="s">
        <v>4520</v>
      </c>
    </row>
    <row r="736" spans="1:4" ht="13.8">
      <c r="A736" s="304">
        <v>53857</v>
      </c>
      <c r="B736" s="301" t="s">
        <v>7296</v>
      </c>
      <c r="C736" s="301" t="s">
        <v>7154</v>
      </c>
      <c r="D736" s="302" t="s">
        <v>7297</v>
      </c>
    </row>
    <row r="737" spans="1:4" ht="13.8">
      <c r="A737" s="304">
        <v>53858</v>
      </c>
      <c r="B737" s="301" t="s">
        <v>7298</v>
      </c>
      <c r="C737" s="301" t="s">
        <v>7154</v>
      </c>
      <c r="D737" s="302" t="s">
        <v>7299</v>
      </c>
    </row>
    <row r="738" spans="1:4" ht="13.8">
      <c r="A738" s="304">
        <v>53861</v>
      </c>
      <c r="B738" s="301" t="s">
        <v>7300</v>
      </c>
      <c r="C738" s="301" t="s">
        <v>7154</v>
      </c>
      <c r="D738" s="302" t="s">
        <v>7301</v>
      </c>
    </row>
    <row r="739" spans="1:4" ht="13.8">
      <c r="A739" s="304">
        <v>53863</v>
      </c>
      <c r="B739" s="301" t="s">
        <v>7302</v>
      </c>
      <c r="C739" s="301" t="s">
        <v>7154</v>
      </c>
      <c r="D739" s="302" t="s">
        <v>5251</v>
      </c>
    </row>
    <row r="740" spans="1:4" ht="13.8">
      <c r="A740" s="304">
        <v>53865</v>
      </c>
      <c r="B740" s="301" t="s">
        <v>7303</v>
      </c>
      <c r="C740" s="301" t="s">
        <v>7154</v>
      </c>
      <c r="D740" s="302" t="s">
        <v>7304</v>
      </c>
    </row>
    <row r="741" spans="1:4" ht="13.8">
      <c r="A741" s="304">
        <v>53866</v>
      </c>
      <c r="B741" s="301" t="s">
        <v>7305</v>
      </c>
      <c r="C741" s="301" t="s">
        <v>7154</v>
      </c>
      <c r="D741" s="302" t="s">
        <v>5416</v>
      </c>
    </row>
    <row r="742" spans="1:4" ht="13.8">
      <c r="A742" s="304">
        <v>53882</v>
      </c>
      <c r="B742" s="301" t="s">
        <v>7306</v>
      </c>
      <c r="C742" s="301" t="s">
        <v>7154</v>
      </c>
      <c r="D742" s="302" t="s">
        <v>7307</v>
      </c>
    </row>
    <row r="743" spans="1:4" ht="13.8">
      <c r="A743" s="304">
        <v>55263</v>
      </c>
      <c r="B743" s="301" t="s">
        <v>7308</v>
      </c>
      <c r="C743" s="301" t="s">
        <v>7154</v>
      </c>
      <c r="D743" s="302" t="s">
        <v>7163</v>
      </c>
    </row>
    <row r="744" spans="1:4" ht="13.8">
      <c r="A744" s="304">
        <v>73303</v>
      </c>
      <c r="B744" s="301" t="s">
        <v>7309</v>
      </c>
      <c r="C744" s="301" t="s">
        <v>7154</v>
      </c>
      <c r="D744" s="302" t="s">
        <v>5592</v>
      </c>
    </row>
    <row r="745" spans="1:4" ht="13.8">
      <c r="A745" s="304">
        <v>73307</v>
      </c>
      <c r="B745" s="301" t="s">
        <v>7310</v>
      </c>
      <c r="C745" s="301" t="s">
        <v>7154</v>
      </c>
      <c r="D745" s="302" t="s">
        <v>5974</v>
      </c>
    </row>
    <row r="746" spans="1:4" ht="13.8">
      <c r="A746" s="304">
        <v>73309</v>
      </c>
      <c r="B746" s="301" t="s">
        <v>7311</v>
      </c>
      <c r="C746" s="301" t="s">
        <v>7154</v>
      </c>
      <c r="D746" s="302" t="s">
        <v>7312</v>
      </c>
    </row>
    <row r="747" spans="1:4" ht="13.8">
      <c r="A747" s="304">
        <v>73311</v>
      </c>
      <c r="B747" s="301" t="s">
        <v>7313</v>
      </c>
      <c r="C747" s="301" t="s">
        <v>7154</v>
      </c>
      <c r="D747" s="302" t="s">
        <v>7314</v>
      </c>
    </row>
    <row r="748" spans="1:4" ht="13.8">
      <c r="A748" s="304">
        <v>73313</v>
      </c>
      <c r="B748" s="301" t="s">
        <v>7315</v>
      </c>
      <c r="C748" s="301" t="s">
        <v>7154</v>
      </c>
      <c r="D748" s="302" t="s">
        <v>7316</v>
      </c>
    </row>
    <row r="749" spans="1:4" ht="13.8">
      <c r="A749" s="304">
        <v>73315</v>
      </c>
      <c r="B749" s="301" t="s">
        <v>7317</v>
      </c>
      <c r="C749" s="301" t="s">
        <v>7154</v>
      </c>
      <c r="D749" s="302" t="s">
        <v>7270</v>
      </c>
    </row>
    <row r="750" spans="1:4" ht="13.8">
      <c r="A750" s="304">
        <v>73335</v>
      </c>
      <c r="B750" s="301" t="s">
        <v>7318</v>
      </c>
      <c r="C750" s="301" t="s">
        <v>7154</v>
      </c>
      <c r="D750" s="302" t="s">
        <v>5634</v>
      </c>
    </row>
    <row r="751" spans="1:4" ht="13.8">
      <c r="A751" s="304">
        <v>73340</v>
      </c>
      <c r="B751" s="301" t="s">
        <v>7319</v>
      </c>
      <c r="C751" s="301" t="s">
        <v>7154</v>
      </c>
      <c r="D751" s="302" t="s">
        <v>4423</v>
      </c>
    </row>
    <row r="752" spans="1:4" ht="13.8">
      <c r="A752" s="304">
        <v>83361</v>
      </c>
      <c r="B752" s="301" t="s">
        <v>7320</v>
      </c>
      <c r="C752" s="301" t="s">
        <v>7154</v>
      </c>
      <c r="D752" s="302" t="s">
        <v>5588</v>
      </c>
    </row>
    <row r="753" spans="1:4" ht="13.8">
      <c r="A753" s="304">
        <v>83761</v>
      </c>
      <c r="B753" s="301" t="s">
        <v>7321</v>
      </c>
      <c r="C753" s="301" t="s">
        <v>7154</v>
      </c>
      <c r="D753" s="302" t="s">
        <v>7322</v>
      </c>
    </row>
    <row r="754" spans="1:4" ht="13.8">
      <c r="A754" s="304">
        <v>83762</v>
      </c>
      <c r="B754" s="301" t="s">
        <v>7323</v>
      </c>
      <c r="C754" s="301" t="s">
        <v>7154</v>
      </c>
      <c r="D754" s="302" t="s">
        <v>7324</v>
      </c>
    </row>
    <row r="755" spans="1:4" ht="13.8">
      <c r="A755" s="304">
        <v>83763</v>
      </c>
      <c r="B755" s="301" t="s">
        <v>7325</v>
      </c>
      <c r="C755" s="301" t="s">
        <v>7154</v>
      </c>
      <c r="D755" s="302" t="s">
        <v>7326</v>
      </c>
    </row>
    <row r="756" spans="1:4" ht="13.8">
      <c r="A756" s="304">
        <v>83764</v>
      </c>
      <c r="B756" s="301" t="s">
        <v>7327</v>
      </c>
      <c r="C756" s="301" t="s">
        <v>7154</v>
      </c>
      <c r="D756" s="302" t="s">
        <v>7328</v>
      </c>
    </row>
    <row r="757" spans="1:4" ht="13.8">
      <c r="A757" s="304">
        <v>87026</v>
      </c>
      <c r="B757" s="301" t="s">
        <v>7329</v>
      </c>
      <c r="C757" s="301" t="s">
        <v>7154</v>
      </c>
      <c r="D757" s="302" t="s">
        <v>4161</v>
      </c>
    </row>
    <row r="758" spans="1:4" ht="13.8">
      <c r="A758" s="304">
        <v>87441</v>
      </c>
      <c r="B758" s="301" t="s">
        <v>7330</v>
      </c>
      <c r="C758" s="301" t="s">
        <v>7154</v>
      </c>
      <c r="D758" s="302" t="s">
        <v>4158</v>
      </c>
    </row>
    <row r="759" spans="1:4" ht="13.8">
      <c r="A759" s="304">
        <v>87442</v>
      </c>
      <c r="B759" s="301" t="s">
        <v>7331</v>
      </c>
      <c r="C759" s="301" t="s">
        <v>7154</v>
      </c>
      <c r="D759" s="302" t="s">
        <v>4360</v>
      </c>
    </row>
    <row r="760" spans="1:4" ht="13.8">
      <c r="A760" s="304">
        <v>87443</v>
      </c>
      <c r="B760" s="301" t="s">
        <v>7332</v>
      </c>
      <c r="C760" s="301" t="s">
        <v>7154</v>
      </c>
      <c r="D760" s="302" t="s">
        <v>7333</v>
      </c>
    </row>
    <row r="761" spans="1:4" ht="13.8">
      <c r="A761" s="304">
        <v>87444</v>
      </c>
      <c r="B761" s="301" t="s">
        <v>7334</v>
      </c>
      <c r="C761" s="301" t="s">
        <v>7154</v>
      </c>
      <c r="D761" s="302" t="s">
        <v>7335</v>
      </c>
    </row>
    <row r="762" spans="1:4" ht="13.8">
      <c r="A762" s="304">
        <v>88387</v>
      </c>
      <c r="B762" s="301" t="s">
        <v>7336</v>
      </c>
      <c r="C762" s="301" t="s">
        <v>7154</v>
      </c>
      <c r="D762" s="302" t="s">
        <v>4125</v>
      </c>
    </row>
    <row r="763" spans="1:4" ht="13.8">
      <c r="A763" s="304">
        <v>88389</v>
      </c>
      <c r="B763" s="301" t="s">
        <v>7337</v>
      </c>
      <c r="C763" s="301" t="s">
        <v>7154</v>
      </c>
      <c r="D763" s="302" t="s">
        <v>4275</v>
      </c>
    </row>
    <row r="764" spans="1:4" ht="13.8">
      <c r="A764" s="304">
        <v>88390</v>
      </c>
      <c r="B764" s="301" t="s">
        <v>7338</v>
      </c>
      <c r="C764" s="301" t="s">
        <v>7154</v>
      </c>
      <c r="D764" s="302" t="s">
        <v>7339</v>
      </c>
    </row>
    <row r="765" spans="1:4" ht="13.8">
      <c r="A765" s="304">
        <v>88391</v>
      </c>
      <c r="B765" s="301" t="s">
        <v>7340</v>
      </c>
      <c r="C765" s="301" t="s">
        <v>7154</v>
      </c>
      <c r="D765" s="302" t="s">
        <v>7341</v>
      </c>
    </row>
    <row r="766" spans="1:4" ht="13.8">
      <c r="A766" s="304">
        <v>88394</v>
      </c>
      <c r="B766" s="301" t="s">
        <v>7342</v>
      </c>
      <c r="C766" s="301" t="s">
        <v>7154</v>
      </c>
      <c r="D766" s="302" t="s">
        <v>7343</v>
      </c>
    </row>
    <row r="767" spans="1:4" ht="13.8">
      <c r="A767" s="304">
        <v>88395</v>
      </c>
      <c r="B767" s="301" t="s">
        <v>7344</v>
      </c>
      <c r="C767" s="301" t="s">
        <v>7154</v>
      </c>
      <c r="D767" s="302" t="s">
        <v>4264</v>
      </c>
    </row>
    <row r="768" spans="1:4" ht="13.8">
      <c r="A768" s="304">
        <v>88396</v>
      </c>
      <c r="B768" s="301" t="s">
        <v>7345</v>
      </c>
      <c r="C768" s="301" t="s">
        <v>7154</v>
      </c>
      <c r="D768" s="302" t="s">
        <v>7346</v>
      </c>
    </row>
    <row r="769" spans="1:4" ht="13.8">
      <c r="A769" s="304">
        <v>88397</v>
      </c>
      <c r="B769" s="301" t="s">
        <v>7347</v>
      </c>
      <c r="C769" s="301" t="s">
        <v>7154</v>
      </c>
      <c r="D769" s="302" t="s">
        <v>5553</v>
      </c>
    </row>
    <row r="770" spans="1:4" ht="13.8">
      <c r="A770" s="304">
        <v>88400</v>
      </c>
      <c r="B770" s="301" t="s">
        <v>7348</v>
      </c>
      <c r="C770" s="301" t="s">
        <v>7154</v>
      </c>
      <c r="D770" s="302" t="s">
        <v>4128</v>
      </c>
    </row>
    <row r="771" spans="1:4" ht="13.8">
      <c r="A771" s="304">
        <v>88401</v>
      </c>
      <c r="B771" s="301" t="s">
        <v>7349</v>
      </c>
      <c r="C771" s="301" t="s">
        <v>7154</v>
      </c>
      <c r="D771" s="302" t="s">
        <v>4289</v>
      </c>
    </row>
    <row r="772" spans="1:4" ht="13.8">
      <c r="A772" s="304">
        <v>88402</v>
      </c>
      <c r="B772" s="301" t="s">
        <v>7350</v>
      </c>
      <c r="C772" s="301" t="s">
        <v>7154</v>
      </c>
      <c r="D772" s="302" t="s">
        <v>4119</v>
      </c>
    </row>
    <row r="773" spans="1:4" ht="13.8">
      <c r="A773" s="304">
        <v>88403</v>
      </c>
      <c r="B773" s="301" t="s">
        <v>7351</v>
      </c>
      <c r="C773" s="301" t="s">
        <v>7154</v>
      </c>
      <c r="D773" s="302" t="s">
        <v>5503</v>
      </c>
    </row>
    <row r="774" spans="1:4" ht="13.8">
      <c r="A774" s="304">
        <v>88419</v>
      </c>
      <c r="B774" s="301" t="s">
        <v>7352</v>
      </c>
      <c r="C774" s="301" t="s">
        <v>7154</v>
      </c>
      <c r="D774" s="302" t="s">
        <v>7353</v>
      </c>
    </row>
    <row r="775" spans="1:4" ht="13.8">
      <c r="A775" s="304">
        <v>88422</v>
      </c>
      <c r="B775" s="301" t="s">
        <v>7354</v>
      </c>
      <c r="C775" s="301" t="s">
        <v>7154</v>
      </c>
      <c r="D775" s="302" t="s">
        <v>4141</v>
      </c>
    </row>
    <row r="776" spans="1:4" ht="13.8">
      <c r="A776" s="304">
        <v>88425</v>
      </c>
      <c r="B776" s="301" t="s">
        <v>7355</v>
      </c>
      <c r="C776" s="301" t="s">
        <v>7154</v>
      </c>
      <c r="D776" s="302" t="s">
        <v>7356</v>
      </c>
    </row>
    <row r="777" spans="1:4" ht="13.8">
      <c r="A777" s="304">
        <v>88427</v>
      </c>
      <c r="B777" s="301" t="s">
        <v>7357</v>
      </c>
      <c r="C777" s="301" t="s">
        <v>7154</v>
      </c>
      <c r="D777" s="302" t="s">
        <v>4622</v>
      </c>
    </row>
    <row r="778" spans="1:4" ht="13.8">
      <c r="A778" s="304">
        <v>88434</v>
      </c>
      <c r="B778" s="301" t="s">
        <v>7358</v>
      </c>
      <c r="C778" s="301" t="s">
        <v>7154</v>
      </c>
      <c r="D778" s="302" t="s">
        <v>7359</v>
      </c>
    </row>
    <row r="779" spans="1:4" ht="13.8">
      <c r="A779" s="304">
        <v>88435</v>
      </c>
      <c r="B779" s="301" t="s">
        <v>7360</v>
      </c>
      <c r="C779" s="301" t="s">
        <v>7154</v>
      </c>
      <c r="D779" s="302" t="s">
        <v>7024</v>
      </c>
    </row>
    <row r="780" spans="1:4" ht="13.8">
      <c r="A780" s="304">
        <v>88436</v>
      </c>
      <c r="B780" s="301" t="s">
        <v>7361</v>
      </c>
      <c r="C780" s="301" t="s">
        <v>7154</v>
      </c>
      <c r="D780" s="302" t="s">
        <v>7362</v>
      </c>
    </row>
    <row r="781" spans="1:4" ht="13.8">
      <c r="A781" s="304">
        <v>88437</v>
      </c>
      <c r="B781" s="301" t="s">
        <v>7363</v>
      </c>
      <c r="C781" s="301" t="s">
        <v>7154</v>
      </c>
      <c r="D781" s="302" t="s">
        <v>4622</v>
      </c>
    </row>
    <row r="782" spans="1:4" ht="13.8">
      <c r="A782" s="304">
        <v>88569</v>
      </c>
      <c r="B782" s="301" t="s">
        <v>7364</v>
      </c>
      <c r="C782" s="301" t="s">
        <v>7154</v>
      </c>
      <c r="D782" s="302" t="s">
        <v>7365</v>
      </c>
    </row>
    <row r="783" spans="1:4" ht="13.8">
      <c r="A783" s="304">
        <v>88570</v>
      </c>
      <c r="B783" s="301" t="s">
        <v>7366</v>
      </c>
      <c r="C783" s="301" t="s">
        <v>7154</v>
      </c>
      <c r="D783" s="302" t="s">
        <v>4622</v>
      </c>
    </row>
    <row r="784" spans="1:4" ht="13.8">
      <c r="A784" s="304">
        <v>88826</v>
      </c>
      <c r="B784" s="301" t="s">
        <v>7367</v>
      </c>
      <c r="C784" s="301" t="s">
        <v>7154</v>
      </c>
      <c r="D784" s="302" t="s">
        <v>4179</v>
      </c>
    </row>
    <row r="785" spans="1:4" ht="13.8">
      <c r="A785" s="304">
        <v>88827</v>
      </c>
      <c r="B785" s="301" t="s">
        <v>7368</v>
      </c>
      <c r="C785" s="301" t="s">
        <v>7154</v>
      </c>
      <c r="D785" s="302" t="s">
        <v>4388</v>
      </c>
    </row>
    <row r="786" spans="1:4" ht="13.8">
      <c r="A786" s="304">
        <v>88828</v>
      </c>
      <c r="B786" s="301" t="s">
        <v>7369</v>
      </c>
      <c r="C786" s="301" t="s">
        <v>7154</v>
      </c>
      <c r="D786" s="302" t="s">
        <v>4171</v>
      </c>
    </row>
    <row r="787" spans="1:4" ht="13.8">
      <c r="A787" s="304">
        <v>88829</v>
      </c>
      <c r="B787" s="301" t="s">
        <v>7370</v>
      </c>
      <c r="C787" s="301" t="s">
        <v>7154</v>
      </c>
      <c r="D787" s="302" t="s">
        <v>5611</v>
      </c>
    </row>
    <row r="788" spans="1:4" ht="13.8">
      <c r="A788" s="304">
        <v>88832</v>
      </c>
      <c r="B788" s="301" t="s">
        <v>7371</v>
      </c>
      <c r="C788" s="301" t="s">
        <v>7154</v>
      </c>
      <c r="D788" s="302" t="s">
        <v>7372</v>
      </c>
    </row>
    <row r="789" spans="1:4" ht="13.8">
      <c r="A789" s="304">
        <v>88834</v>
      </c>
      <c r="B789" s="301" t="s">
        <v>7373</v>
      </c>
      <c r="C789" s="301" t="s">
        <v>7154</v>
      </c>
      <c r="D789" s="302" t="s">
        <v>7374</v>
      </c>
    </row>
    <row r="790" spans="1:4" ht="13.8">
      <c r="A790" s="304">
        <v>88835</v>
      </c>
      <c r="B790" s="301" t="s">
        <v>7375</v>
      </c>
      <c r="C790" s="301" t="s">
        <v>7154</v>
      </c>
      <c r="D790" s="302" t="s">
        <v>7376</v>
      </c>
    </row>
    <row r="791" spans="1:4" ht="13.8">
      <c r="A791" s="304">
        <v>88836</v>
      </c>
      <c r="B791" s="301" t="s">
        <v>7377</v>
      </c>
      <c r="C791" s="301" t="s">
        <v>7154</v>
      </c>
      <c r="D791" s="302" t="s">
        <v>7378</v>
      </c>
    </row>
    <row r="792" spans="1:4" ht="13.8">
      <c r="A792" s="304">
        <v>88839</v>
      </c>
      <c r="B792" s="301" t="s">
        <v>7379</v>
      </c>
      <c r="C792" s="301" t="s">
        <v>7154</v>
      </c>
      <c r="D792" s="302" t="s">
        <v>7380</v>
      </c>
    </row>
    <row r="793" spans="1:4" ht="13.8">
      <c r="A793" s="304">
        <v>88840</v>
      </c>
      <c r="B793" s="301" t="s">
        <v>7381</v>
      </c>
      <c r="C793" s="301" t="s">
        <v>7154</v>
      </c>
      <c r="D793" s="302" t="s">
        <v>7382</v>
      </c>
    </row>
    <row r="794" spans="1:4" ht="13.8">
      <c r="A794" s="304">
        <v>88841</v>
      </c>
      <c r="B794" s="301" t="s">
        <v>7383</v>
      </c>
      <c r="C794" s="301" t="s">
        <v>7154</v>
      </c>
      <c r="D794" s="302" t="s">
        <v>5601</v>
      </c>
    </row>
    <row r="795" spans="1:4" ht="13.8">
      <c r="A795" s="304">
        <v>88842</v>
      </c>
      <c r="B795" s="301" t="s">
        <v>7384</v>
      </c>
      <c r="C795" s="301" t="s">
        <v>7154</v>
      </c>
      <c r="D795" s="302" t="s">
        <v>4327</v>
      </c>
    </row>
    <row r="796" spans="1:4" ht="13.8">
      <c r="A796" s="304">
        <v>88847</v>
      </c>
      <c r="B796" s="301" t="s">
        <v>7385</v>
      </c>
      <c r="C796" s="301" t="s">
        <v>7154</v>
      </c>
      <c r="D796" s="302" t="s">
        <v>5270</v>
      </c>
    </row>
    <row r="797" spans="1:4" ht="13.8">
      <c r="A797" s="304">
        <v>88848</v>
      </c>
      <c r="B797" s="301" t="s">
        <v>7386</v>
      </c>
      <c r="C797" s="301" t="s">
        <v>7154</v>
      </c>
      <c r="D797" s="302" t="s">
        <v>7387</v>
      </c>
    </row>
    <row r="798" spans="1:4" ht="13.8">
      <c r="A798" s="304">
        <v>88853</v>
      </c>
      <c r="B798" s="301" t="s">
        <v>7388</v>
      </c>
      <c r="C798" s="301" t="s">
        <v>7154</v>
      </c>
      <c r="D798" s="302" t="s">
        <v>4220</v>
      </c>
    </row>
    <row r="799" spans="1:4" ht="13.8">
      <c r="A799" s="304">
        <v>88854</v>
      </c>
      <c r="B799" s="301" t="s">
        <v>7389</v>
      </c>
      <c r="C799" s="301" t="s">
        <v>7154</v>
      </c>
      <c r="D799" s="302" t="s">
        <v>4484</v>
      </c>
    </row>
    <row r="800" spans="1:4" ht="13.8">
      <c r="A800" s="304">
        <v>88855</v>
      </c>
      <c r="B800" s="301" t="s">
        <v>7390</v>
      </c>
      <c r="C800" s="301" t="s">
        <v>7154</v>
      </c>
      <c r="D800" s="302" t="s">
        <v>4390</v>
      </c>
    </row>
    <row r="801" spans="1:4" ht="13.8">
      <c r="A801" s="304">
        <v>88856</v>
      </c>
      <c r="B801" s="301" t="s">
        <v>7391</v>
      </c>
      <c r="C801" s="301" t="s">
        <v>7154</v>
      </c>
      <c r="D801" s="302" t="s">
        <v>7392</v>
      </c>
    </row>
    <row r="802" spans="1:4" ht="13.8">
      <c r="A802" s="304">
        <v>88857</v>
      </c>
      <c r="B802" s="301" t="s">
        <v>7393</v>
      </c>
      <c r="C802" s="301" t="s">
        <v>7154</v>
      </c>
      <c r="D802" s="302" t="s">
        <v>7394</v>
      </c>
    </row>
    <row r="803" spans="1:4" ht="13.8">
      <c r="A803" s="304">
        <v>88858</v>
      </c>
      <c r="B803" s="301" t="s">
        <v>7395</v>
      </c>
      <c r="C803" s="301" t="s">
        <v>7154</v>
      </c>
      <c r="D803" s="302" t="s">
        <v>7396</v>
      </c>
    </row>
    <row r="804" spans="1:4" ht="13.8">
      <c r="A804" s="304">
        <v>88859</v>
      </c>
      <c r="B804" s="301" t="s">
        <v>7397</v>
      </c>
      <c r="C804" s="301" t="s">
        <v>7154</v>
      </c>
      <c r="D804" s="302" t="s">
        <v>7398</v>
      </c>
    </row>
    <row r="805" spans="1:4" ht="13.8">
      <c r="A805" s="304">
        <v>88860</v>
      </c>
      <c r="B805" s="301" t="s">
        <v>7399</v>
      </c>
      <c r="C805" s="301" t="s">
        <v>7154</v>
      </c>
      <c r="D805" s="302" t="s">
        <v>5513</v>
      </c>
    </row>
    <row r="806" spans="1:4" ht="13.8">
      <c r="A806" s="304">
        <v>88900</v>
      </c>
      <c r="B806" s="301" t="s">
        <v>7400</v>
      </c>
      <c r="C806" s="301" t="s">
        <v>7154</v>
      </c>
      <c r="D806" s="302" t="s">
        <v>7401</v>
      </c>
    </row>
    <row r="807" spans="1:4" ht="13.8">
      <c r="A807" s="304">
        <v>88902</v>
      </c>
      <c r="B807" s="301" t="s">
        <v>7402</v>
      </c>
      <c r="C807" s="301" t="s">
        <v>7154</v>
      </c>
      <c r="D807" s="302" t="s">
        <v>7044</v>
      </c>
    </row>
    <row r="808" spans="1:4" ht="13.8">
      <c r="A808" s="304">
        <v>88903</v>
      </c>
      <c r="B808" s="301" t="s">
        <v>7403</v>
      </c>
      <c r="C808" s="301" t="s">
        <v>7154</v>
      </c>
      <c r="D808" s="302" t="s">
        <v>4537</v>
      </c>
    </row>
    <row r="809" spans="1:4" ht="13.8">
      <c r="A809" s="304">
        <v>88904</v>
      </c>
      <c r="B809" s="301" t="s">
        <v>7404</v>
      </c>
      <c r="C809" s="301" t="s">
        <v>7154</v>
      </c>
      <c r="D809" s="302" t="s">
        <v>7405</v>
      </c>
    </row>
    <row r="810" spans="1:4" ht="13.8">
      <c r="A810" s="304">
        <v>89009</v>
      </c>
      <c r="B810" s="301" t="s">
        <v>7406</v>
      </c>
      <c r="C810" s="301" t="s">
        <v>7154</v>
      </c>
      <c r="D810" s="302" t="s">
        <v>7407</v>
      </c>
    </row>
    <row r="811" spans="1:4" ht="13.8">
      <c r="A811" s="304">
        <v>89010</v>
      </c>
      <c r="B811" s="301" t="s">
        <v>7408</v>
      </c>
      <c r="C811" s="301" t="s">
        <v>7154</v>
      </c>
      <c r="D811" s="302" t="s">
        <v>7409</v>
      </c>
    </row>
    <row r="812" spans="1:4" ht="13.8">
      <c r="A812" s="304">
        <v>89011</v>
      </c>
      <c r="B812" s="301" t="s">
        <v>7410</v>
      </c>
      <c r="C812" s="301" t="s">
        <v>7154</v>
      </c>
      <c r="D812" s="302" t="s">
        <v>7411</v>
      </c>
    </row>
    <row r="813" spans="1:4" ht="13.8">
      <c r="A813" s="304">
        <v>89012</v>
      </c>
      <c r="B813" s="301" t="s">
        <v>7412</v>
      </c>
      <c r="C813" s="301" t="s">
        <v>7154</v>
      </c>
      <c r="D813" s="302" t="s">
        <v>7413</v>
      </c>
    </row>
    <row r="814" spans="1:4" ht="13.8">
      <c r="A814" s="304">
        <v>89013</v>
      </c>
      <c r="B814" s="301" t="s">
        <v>7414</v>
      </c>
      <c r="C814" s="301" t="s">
        <v>7154</v>
      </c>
      <c r="D814" s="302" t="s">
        <v>7415</v>
      </c>
    </row>
    <row r="815" spans="1:4" ht="13.8">
      <c r="A815" s="304">
        <v>89014</v>
      </c>
      <c r="B815" s="301" t="s">
        <v>7416</v>
      </c>
      <c r="C815" s="301" t="s">
        <v>7154</v>
      </c>
      <c r="D815" s="302" t="s">
        <v>7417</v>
      </c>
    </row>
    <row r="816" spans="1:4" ht="13.8">
      <c r="A816" s="304">
        <v>89015</v>
      </c>
      <c r="B816" s="301" t="s">
        <v>7418</v>
      </c>
      <c r="C816" s="301" t="s">
        <v>7154</v>
      </c>
      <c r="D816" s="302" t="s">
        <v>7335</v>
      </c>
    </row>
    <row r="817" spans="1:4" ht="13.8">
      <c r="A817" s="304">
        <v>89016</v>
      </c>
      <c r="B817" s="301" t="s">
        <v>7419</v>
      </c>
      <c r="C817" s="301" t="s">
        <v>7154</v>
      </c>
      <c r="D817" s="302" t="s">
        <v>7420</v>
      </c>
    </row>
    <row r="818" spans="1:4" ht="13.8">
      <c r="A818" s="304">
        <v>89017</v>
      </c>
      <c r="B818" s="301" t="s">
        <v>7421</v>
      </c>
      <c r="C818" s="301" t="s">
        <v>7154</v>
      </c>
      <c r="D818" s="302" t="s">
        <v>7422</v>
      </c>
    </row>
    <row r="819" spans="1:4" ht="13.8">
      <c r="A819" s="304">
        <v>89018</v>
      </c>
      <c r="B819" s="301" t="s">
        <v>7423</v>
      </c>
      <c r="C819" s="301" t="s">
        <v>7154</v>
      </c>
      <c r="D819" s="302" t="s">
        <v>7424</v>
      </c>
    </row>
    <row r="820" spans="1:4" ht="13.8">
      <c r="A820" s="304">
        <v>89019</v>
      </c>
      <c r="B820" s="301" t="s">
        <v>7425</v>
      </c>
      <c r="C820" s="301" t="s">
        <v>7154</v>
      </c>
      <c r="D820" s="302" t="s">
        <v>7426</v>
      </c>
    </row>
    <row r="821" spans="1:4" ht="13.8">
      <c r="A821" s="304">
        <v>89020</v>
      </c>
      <c r="B821" s="301" t="s">
        <v>7427</v>
      </c>
      <c r="C821" s="301" t="s">
        <v>7154</v>
      </c>
      <c r="D821" s="302" t="s">
        <v>4429</v>
      </c>
    </row>
    <row r="822" spans="1:4" ht="13.8">
      <c r="A822" s="304">
        <v>89023</v>
      </c>
      <c r="B822" s="301" t="s">
        <v>7428</v>
      </c>
      <c r="C822" s="301" t="s">
        <v>7154</v>
      </c>
      <c r="D822" s="302" t="s">
        <v>7429</v>
      </c>
    </row>
    <row r="823" spans="1:4" ht="13.8">
      <c r="A823" s="304">
        <v>89024</v>
      </c>
      <c r="B823" s="301" t="s">
        <v>7430</v>
      </c>
      <c r="C823" s="301" t="s">
        <v>7154</v>
      </c>
      <c r="D823" s="302" t="s">
        <v>7431</v>
      </c>
    </row>
    <row r="824" spans="1:4" ht="13.8">
      <c r="A824" s="304">
        <v>89025</v>
      </c>
      <c r="B824" s="301" t="s">
        <v>7432</v>
      </c>
      <c r="C824" s="301" t="s">
        <v>7154</v>
      </c>
      <c r="D824" s="302" t="s">
        <v>7433</v>
      </c>
    </row>
    <row r="825" spans="1:4" ht="13.8">
      <c r="A825" s="304">
        <v>89026</v>
      </c>
      <c r="B825" s="301" t="s">
        <v>7434</v>
      </c>
      <c r="C825" s="301" t="s">
        <v>7154</v>
      </c>
      <c r="D825" s="302" t="s">
        <v>7435</v>
      </c>
    </row>
    <row r="826" spans="1:4" ht="13.8">
      <c r="A826" s="304">
        <v>89029</v>
      </c>
      <c r="B826" s="301" t="s">
        <v>7436</v>
      </c>
      <c r="C826" s="301" t="s">
        <v>7154</v>
      </c>
      <c r="D826" s="302" t="s">
        <v>7437</v>
      </c>
    </row>
    <row r="827" spans="1:4" ht="13.8">
      <c r="A827" s="304">
        <v>89030</v>
      </c>
      <c r="B827" s="301" t="s">
        <v>7438</v>
      </c>
      <c r="C827" s="301" t="s">
        <v>7154</v>
      </c>
      <c r="D827" s="302" t="s">
        <v>7439</v>
      </c>
    </row>
    <row r="828" spans="1:4" ht="13.8">
      <c r="A828" s="304">
        <v>89033</v>
      </c>
      <c r="B828" s="301" t="s">
        <v>7440</v>
      </c>
      <c r="C828" s="301" t="s">
        <v>7154</v>
      </c>
      <c r="D828" s="302" t="s">
        <v>7441</v>
      </c>
    </row>
    <row r="829" spans="1:4" ht="13.8">
      <c r="A829" s="304">
        <v>89034</v>
      </c>
      <c r="B829" s="301" t="s">
        <v>7442</v>
      </c>
      <c r="C829" s="301" t="s">
        <v>7154</v>
      </c>
      <c r="D829" s="302" t="s">
        <v>7443</v>
      </c>
    </row>
    <row r="830" spans="1:4" ht="13.8">
      <c r="A830" s="304">
        <v>89128</v>
      </c>
      <c r="B830" s="301" t="s">
        <v>7444</v>
      </c>
      <c r="C830" s="301" t="s">
        <v>7154</v>
      </c>
      <c r="D830" s="302" t="s">
        <v>6419</v>
      </c>
    </row>
    <row r="831" spans="1:4" ht="13.8">
      <c r="A831" s="304">
        <v>89129</v>
      </c>
      <c r="B831" s="301" t="s">
        <v>7445</v>
      </c>
      <c r="C831" s="301" t="s">
        <v>7154</v>
      </c>
      <c r="D831" s="302" t="s">
        <v>7446</v>
      </c>
    </row>
    <row r="832" spans="1:4" ht="13.8">
      <c r="A832" s="304">
        <v>89130</v>
      </c>
      <c r="B832" s="301" t="s">
        <v>7447</v>
      </c>
      <c r="C832" s="301" t="s">
        <v>7154</v>
      </c>
      <c r="D832" s="302" t="s">
        <v>7448</v>
      </c>
    </row>
    <row r="833" spans="1:4" ht="13.8">
      <c r="A833" s="304">
        <v>89131</v>
      </c>
      <c r="B833" s="301" t="s">
        <v>7449</v>
      </c>
      <c r="C833" s="301" t="s">
        <v>7154</v>
      </c>
      <c r="D833" s="302" t="s">
        <v>7450</v>
      </c>
    </row>
    <row r="834" spans="1:4" ht="13.8">
      <c r="A834" s="304">
        <v>89210</v>
      </c>
      <c r="B834" s="301" t="s">
        <v>7451</v>
      </c>
      <c r="C834" s="301" t="s">
        <v>7154</v>
      </c>
      <c r="D834" s="302" t="s">
        <v>7452</v>
      </c>
    </row>
    <row r="835" spans="1:4" ht="13.8">
      <c r="A835" s="304">
        <v>89211</v>
      </c>
      <c r="B835" s="301" t="s">
        <v>7453</v>
      </c>
      <c r="C835" s="301" t="s">
        <v>7154</v>
      </c>
      <c r="D835" s="302" t="s">
        <v>6094</v>
      </c>
    </row>
    <row r="836" spans="1:4" ht="13.8">
      <c r="A836" s="304">
        <v>89212</v>
      </c>
      <c r="B836" s="301" t="s">
        <v>7454</v>
      </c>
      <c r="C836" s="301" t="s">
        <v>7154</v>
      </c>
      <c r="D836" s="302" t="s">
        <v>7455</v>
      </c>
    </row>
    <row r="837" spans="1:4" ht="13.8">
      <c r="A837" s="304">
        <v>89213</v>
      </c>
      <c r="B837" s="301" t="s">
        <v>7456</v>
      </c>
      <c r="C837" s="301" t="s">
        <v>7154</v>
      </c>
      <c r="D837" s="302" t="s">
        <v>4390</v>
      </c>
    </row>
    <row r="838" spans="1:4" ht="13.8">
      <c r="A838" s="304">
        <v>89214</v>
      </c>
      <c r="B838" s="301" t="s">
        <v>7457</v>
      </c>
      <c r="C838" s="301" t="s">
        <v>7154</v>
      </c>
      <c r="D838" s="302" t="s">
        <v>7458</v>
      </c>
    </row>
    <row r="839" spans="1:4" ht="13.8">
      <c r="A839" s="304">
        <v>89215</v>
      </c>
      <c r="B839" s="301" t="s">
        <v>7459</v>
      </c>
      <c r="C839" s="301" t="s">
        <v>7154</v>
      </c>
      <c r="D839" s="302" t="s">
        <v>7460</v>
      </c>
    </row>
    <row r="840" spans="1:4" ht="13.8">
      <c r="A840" s="304">
        <v>89221</v>
      </c>
      <c r="B840" s="301" t="s">
        <v>7461</v>
      </c>
      <c r="C840" s="301" t="s">
        <v>7154</v>
      </c>
      <c r="D840" s="302" t="s">
        <v>7462</v>
      </c>
    </row>
    <row r="841" spans="1:4" ht="13.8">
      <c r="A841" s="304">
        <v>89222</v>
      </c>
      <c r="B841" s="301" t="s">
        <v>7463</v>
      </c>
      <c r="C841" s="301" t="s">
        <v>7154</v>
      </c>
      <c r="D841" s="302" t="s">
        <v>4247</v>
      </c>
    </row>
    <row r="842" spans="1:4" ht="13.8">
      <c r="A842" s="304">
        <v>89223</v>
      </c>
      <c r="B842" s="301" t="s">
        <v>7464</v>
      </c>
      <c r="C842" s="301" t="s">
        <v>7154</v>
      </c>
      <c r="D842" s="302" t="s">
        <v>7465</v>
      </c>
    </row>
    <row r="843" spans="1:4" ht="13.8">
      <c r="A843" s="304">
        <v>89224</v>
      </c>
      <c r="B843" s="301" t="s">
        <v>7466</v>
      </c>
      <c r="C843" s="301" t="s">
        <v>7154</v>
      </c>
      <c r="D843" s="302" t="s">
        <v>7467</v>
      </c>
    </row>
    <row r="844" spans="1:4" ht="13.8">
      <c r="A844" s="304">
        <v>89228</v>
      </c>
      <c r="B844" s="301" t="s">
        <v>7468</v>
      </c>
      <c r="C844" s="301" t="s">
        <v>7154</v>
      </c>
      <c r="D844" s="302" t="s">
        <v>7469</v>
      </c>
    </row>
    <row r="845" spans="1:4" ht="13.8">
      <c r="A845" s="304">
        <v>89229</v>
      </c>
      <c r="B845" s="301" t="s">
        <v>7470</v>
      </c>
      <c r="C845" s="301" t="s">
        <v>7154</v>
      </c>
      <c r="D845" s="302" t="s">
        <v>7471</v>
      </c>
    </row>
    <row r="846" spans="1:4" ht="13.8">
      <c r="A846" s="304">
        <v>89230</v>
      </c>
      <c r="B846" s="301" t="s">
        <v>7472</v>
      </c>
      <c r="C846" s="301" t="s">
        <v>7154</v>
      </c>
      <c r="D846" s="302" t="s">
        <v>7473</v>
      </c>
    </row>
    <row r="847" spans="1:4" ht="13.8">
      <c r="A847" s="304">
        <v>89231</v>
      </c>
      <c r="B847" s="301" t="s">
        <v>7474</v>
      </c>
      <c r="C847" s="301" t="s">
        <v>7154</v>
      </c>
      <c r="D847" s="302" t="s">
        <v>7475</v>
      </c>
    </row>
    <row r="848" spans="1:4" ht="13.8">
      <c r="A848" s="304">
        <v>89232</v>
      </c>
      <c r="B848" s="301" t="s">
        <v>7476</v>
      </c>
      <c r="C848" s="301" t="s">
        <v>7154</v>
      </c>
      <c r="D848" s="302" t="s">
        <v>7477</v>
      </c>
    </row>
    <row r="849" spans="1:4" ht="13.8">
      <c r="A849" s="304">
        <v>89233</v>
      </c>
      <c r="B849" s="301" t="s">
        <v>7478</v>
      </c>
      <c r="C849" s="301" t="s">
        <v>7154</v>
      </c>
      <c r="D849" s="302" t="s">
        <v>7479</v>
      </c>
    </row>
    <row r="850" spans="1:4" ht="13.8">
      <c r="A850" s="304">
        <v>89236</v>
      </c>
      <c r="B850" s="301" t="s">
        <v>7480</v>
      </c>
      <c r="C850" s="301" t="s">
        <v>7154</v>
      </c>
      <c r="D850" s="302" t="s">
        <v>7481</v>
      </c>
    </row>
    <row r="851" spans="1:4" ht="13.8">
      <c r="A851" s="304">
        <v>89237</v>
      </c>
      <c r="B851" s="301" t="s">
        <v>7482</v>
      </c>
      <c r="C851" s="301" t="s">
        <v>7154</v>
      </c>
      <c r="D851" s="302" t="s">
        <v>7483</v>
      </c>
    </row>
    <row r="852" spans="1:4" ht="13.8">
      <c r="A852" s="304">
        <v>89238</v>
      </c>
      <c r="B852" s="301" t="s">
        <v>7484</v>
      </c>
      <c r="C852" s="301" t="s">
        <v>7154</v>
      </c>
      <c r="D852" s="302" t="s">
        <v>7485</v>
      </c>
    </row>
    <row r="853" spans="1:4" ht="13.8">
      <c r="A853" s="304">
        <v>89239</v>
      </c>
      <c r="B853" s="301" t="s">
        <v>7486</v>
      </c>
      <c r="C853" s="301" t="s">
        <v>7154</v>
      </c>
      <c r="D853" s="302" t="s">
        <v>7487</v>
      </c>
    </row>
    <row r="854" spans="1:4" ht="13.8">
      <c r="A854" s="304">
        <v>89240</v>
      </c>
      <c r="B854" s="301" t="s">
        <v>7488</v>
      </c>
      <c r="C854" s="301" t="s">
        <v>7154</v>
      </c>
      <c r="D854" s="302" t="s">
        <v>7489</v>
      </c>
    </row>
    <row r="855" spans="1:4" ht="13.8">
      <c r="A855" s="304">
        <v>89241</v>
      </c>
      <c r="B855" s="301" t="s">
        <v>7490</v>
      </c>
      <c r="C855" s="301" t="s">
        <v>7154</v>
      </c>
      <c r="D855" s="302" t="s">
        <v>7491</v>
      </c>
    </row>
    <row r="856" spans="1:4" ht="13.8">
      <c r="A856" s="304">
        <v>89246</v>
      </c>
      <c r="B856" s="301" t="s">
        <v>7492</v>
      </c>
      <c r="C856" s="301" t="s">
        <v>7154</v>
      </c>
      <c r="D856" s="302" t="s">
        <v>7493</v>
      </c>
    </row>
    <row r="857" spans="1:4" ht="13.8">
      <c r="A857" s="304">
        <v>89247</v>
      </c>
      <c r="B857" s="301" t="s">
        <v>7494</v>
      </c>
      <c r="C857" s="301" t="s">
        <v>7154</v>
      </c>
      <c r="D857" s="302" t="s">
        <v>7495</v>
      </c>
    </row>
    <row r="858" spans="1:4" ht="13.8">
      <c r="A858" s="304">
        <v>89248</v>
      </c>
      <c r="B858" s="301" t="s">
        <v>7496</v>
      </c>
      <c r="C858" s="301" t="s">
        <v>7154</v>
      </c>
      <c r="D858" s="302" t="s">
        <v>7497</v>
      </c>
    </row>
    <row r="859" spans="1:4" ht="13.8">
      <c r="A859" s="304">
        <v>89249</v>
      </c>
      <c r="B859" s="301" t="s">
        <v>7498</v>
      </c>
      <c r="C859" s="301" t="s">
        <v>7154</v>
      </c>
      <c r="D859" s="302" t="s">
        <v>7499</v>
      </c>
    </row>
    <row r="860" spans="1:4" ht="13.8">
      <c r="A860" s="304">
        <v>89253</v>
      </c>
      <c r="B860" s="301" t="s">
        <v>7500</v>
      </c>
      <c r="C860" s="301" t="s">
        <v>7154</v>
      </c>
      <c r="D860" s="302" t="s">
        <v>7501</v>
      </c>
    </row>
    <row r="861" spans="1:4" ht="13.8">
      <c r="A861" s="304">
        <v>89254</v>
      </c>
      <c r="B861" s="301" t="s">
        <v>7502</v>
      </c>
      <c r="C861" s="301" t="s">
        <v>7154</v>
      </c>
      <c r="D861" s="302" t="s">
        <v>7503</v>
      </c>
    </row>
    <row r="862" spans="1:4" ht="13.8">
      <c r="A862" s="304">
        <v>89255</v>
      </c>
      <c r="B862" s="301" t="s">
        <v>7504</v>
      </c>
      <c r="C862" s="301" t="s">
        <v>7154</v>
      </c>
      <c r="D862" s="302" t="s">
        <v>7505</v>
      </c>
    </row>
    <row r="863" spans="1:4" ht="13.8">
      <c r="A863" s="304">
        <v>89256</v>
      </c>
      <c r="B863" s="301" t="s">
        <v>7506</v>
      </c>
      <c r="C863" s="301" t="s">
        <v>7154</v>
      </c>
      <c r="D863" s="302" t="s">
        <v>4528</v>
      </c>
    </row>
    <row r="864" spans="1:4" ht="13.8">
      <c r="A864" s="304">
        <v>89259</v>
      </c>
      <c r="B864" s="301" t="s">
        <v>7507</v>
      </c>
      <c r="C864" s="301" t="s">
        <v>7154</v>
      </c>
      <c r="D864" s="302" t="s">
        <v>7508</v>
      </c>
    </row>
    <row r="865" spans="1:4" ht="13.8">
      <c r="A865" s="304">
        <v>89260</v>
      </c>
      <c r="B865" s="301" t="s">
        <v>7509</v>
      </c>
      <c r="C865" s="301" t="s">
        <v>7154</v>
      </c>
      <c r="D865" s="302" t="s">
        <v>7510</v>
      </c>
    </row>
    <row r="866" spans="1:4" ht="13.8">
      <c r="A866" s="304">
        <v>89262</v>
      </c>
      <c r="B866" s="301" t="s">
        <v>7511</v>
      </c>
      <c r="C866" s="301" t="s">
        <v>7154</v>
      </c>
      <c r="D866" s="302" t="s">
        <v>7512</v>
      </c>
    </row>
    <row r="867" spans="1:4" ht="13.8">
      <c r="A867" s="304">
        <v>89264</v>
      </c>
      <c r="B867" s="301" t="s">
        <v>7513</v>
      </c>
      <c r="C867" s="301" t="s">
        <v>7154</v>
      </c>
      <c r="D867" s="302" t="s">
        <v>7514</v>
      </c>
    </row>
    <row r="868" spans="1:4" ht="13.8">
      <c r="A868" s="304">
        <v>89265</v>
      </c>
      <c r="B868" s="301" t="s">
        <v>7515</v>
      </c>
      <c r="C868" s="301" t="s">
        <v>7154</v>
      </c>
      <c r="D868" s="302" t="s">
        <v>7433</v>
      </c>
    </row>
    <row r="869" spans="1:4" ht="13.8">
      <c r="A869" s="304">
        <v>89266</v>
      </c>
      <c r="B869" s="301" t="s">
        <v>7516</v>
      </c>
      <c r="C869" s="301" t="s">
        <v>7154</v>
      </c>
      <c r="D869" s="302" t="s">
        <v>7517</v>
      </c>
    </row>
    <row r="870" spans="1:4" ht="13.8">
      <c r="A870" s="304">
        <v>89267</v>
      </c>
      <c r="B870" s="301" t="s">
        <v>7518</v>
      </c>
      <c r="C870" s="301" t="s">
        <v>7154</v>
      </c>
      <c r="D870" s="302" t="s">
        <v>7519</v>
      </c>
    </row>
    <row r="871" spans="1:4" ht="13.8">
      <c r="A871" s="304">
        <v>89268</v>
      </c>
      <c r="B871" s="301" t="s">
        <v>7520</v>
      </c>
      <c r="C871" s="301" t="s">
        <v>7154</v>
      </c>
      <c r="D871" s="302" t="s">
        <v>7521</v>
      </c>
    </row>
    <row r="872" spans="1:4" ht="13.8">
      <c r="A872" s="304">
        <v>89269</v>
      </c>
      <c r="B872" s="301" t="s">
        <v>7522</v>
      </c>
      <c r="C872" s="301" t="s">
        <v>7154</v>
      </c>
      <c r="D872" s="302" t="s">
        <v>6504</v>
      </c>
    </row>
    <row r="873" spans="1:4" ht="13.8">
      <c r="A873" s="304">
        <v>89270</v>
      </c>
      <c r="B873" s="301" t="s">
        <v>7523</v>
      </c>
      <c r="C873" s="301" t="s">
        <v>7154</v>
      </c>
      <c r="D873" s="302" t="s">
        <v>7524</v>
      </c>
    </row>
    <row r="874" spans="1:4" ht="13.8">
      <c r="A874" s="304">
        <v>89271</v>
      </c>
      <c r="B874" s="301" t="s">
        <v>7525</v>
      </c>
      <c r="C874" s="301" t="s">
        <v>7154</v>
      </c>
      <c r="D874" s="302" t="s">
        <v>7526</v>
      </c>
    </row>
    <row r="875" spans="1:4" ht="13.8">
      <c r="A875" s="304">
        <v>89274</v>
      </c>
      <c r="B875" s="301" t="s">
        <v>7527</v>
      </c>
      <c r="C875" s="301" t="s">
        <v>7154</v>
      </c>
      <c r="D875" s="302" t="s">
        <v>7528</v>
      </c>
    </row>
    <row r="876" spans="1:4" ht="13.8">
      <c r="A876" s="304">
        <v>89275</v>
      </c>
      <c r="B876" s="301" t="s">
        <v>7529</v>
      </c>
      <c r="C876" s="301" t="s">
        <v>7154</v>
      </c>
      <c r="D876" s="302" t="s">
        <v>4227</v>
      </c>
    </row>
    <row r="877" spans="1:4" ht="13.8">
      <c r="A877" s="304">
        <v>89276</v>
      </c>
      <c r="B877" s="301" t="s">
        <v>7530</v>
      </c>
      <c r="C877" s="301" t="s">
        <v>7154</v>
      </c>
      <c r="D877" s="302" t="s">
        <v>5254</v>
      </c>
    </row>
    <row r="878" spans="1:4" ht="13.8">
      <c r="A878" s="304">
        <v>89277</v>
      </c>
      <c r="B878" s="301" t="s">
        <v>7531</v>
      </c>
      <c r="C878" s="301" t="s">
        <v>7154</v>
      </c>
      <c r="D878" s="302" t="s">
        <v>7532</v>
      </c>
    </row>
    <row r="879" spans="1:4" ht="13.8">
      <c r="A879" s="304">
        <v>89280</v>
      </c>
      <c r="B879" s="301" t="s">
        <v>7533</v>
      </c>
      <c r="C879" s="301" t="s">
        <v>7154</v>
      </c>
      <c r="D879" s="302" t="s">
        <v>7534</v>
      </c>
    </row>
    <row r="880" spans="1:4" ht="13.8">
      <c r="A880" s="304">
        <v>89281</v>
      </c>
      <c r="B880" s="301" t="s">
        <v>7535</v>
      </c>
      <c r="C880" s="301" t="s">
        <v>7154</v>
      </c>
      <c r="D880" s="302" t="s">
        <v>5176</v>
      </c>
    </row>
    <row r="881" spans="1:4" ht="13.8">
      <c r="A881" s="304">
        <v>89870</v>
      </c>
      <c r="B881" s="301" t="s">
        <v>7536</v>
      </c>
      <c r="C881" s="301" t="s">
        <v>7154</v>
      </c>
      <c r="D881" s="302" t="s">
        <v>7537</v>
      </c>
    </row>
    <row r="882" spans="1:4" ht="13.8">
      <c r="A882" s="304">
        <v>89871</v>
      </c>
      <c r="B882" s="301" t="s">
        <v>7538</v>
      </c>
      <c r="C882" s="301" t="s">
        <v>7154</v>
      </c>
      <c r="D882" s="302" t="s">
        <v>6087</v>
      </c>
    </row>
    <row r="883" spans="1:4" ht="13.8">
      <c r="A883" s="304">
        <v>89872</v>
      </c>
      <c r="B883" s="301" t="s">
        <v>7539</v>
      </c>
      <c r="C883" s="301" t="s">
        <v>7154</v>
      </c>
      <c r="D883" s="302" t="s">
        <v>7540</v>
      </c>
    </row>
    <row r="884" spans="1:4" ht="13.8">
      <c r="A884" s="304">
        <v>89873</v>
      </c>
      <c r="B884" s="301" t="s">
        <v>7541</v>
      </c>
      <c r="C884" s="301" t="s">
        <v>7154</v>
      </c>
      <c r="D884" s="302" t="s">
        <v>6239</v>
      </c>
    </row>
    <row r="885" spans="1:4" ht="13.8">
      <c r="A885" s="304">
        <v>89874</v>
      </c>
      <c r="B885" s="301" t="s">
        <v>7542</v>
      </c>
      <c r="C885" s="301" t="s">
        <v>7154</v>
      </c>
      <c r="D885" s="302" t="s">
        <v>7543</v>
      </c>
    </row>
    <row r="886" spans="1:4" ht="13.8">
      <c r="A886" s="304">
        <v>89878</v>
      </c>
      <c r="B886" s="301" t="s">
        <v>7544</v>
      </c>
      <c r="C886" s="301" t="s">
        <v>7154</v>
      </c>
      <c r="D886" s="302" t="s">
        <v>7545</v>
      </c>
    </row>
    <row r="887" spans="1:4" ht="13.8">
      <c r="A887" s="304">
        <v>89879</v>
      </c>
      <c r="B887" s="301" t="s">
        <v>7546</v>
      </c>
      <c r="C887" s="301" t="s">
        <v>7154</v>
      </c>
      <c r="D887" s="302" t="s">
        <v>5176</v>
      </c>
    </row>
    <row r="888" spans="1:4" ht="13.8">
      <c r="A888" s="304">
        <v>89880</v>
      </c>
      <c r="B888" s="301" t="s">
        <v>7547</v>
      </c>
      <c r="C888" s="301" t="s">
        <v>7154</v>
      </c>
      <c r="D888" s="302" t="s">
        <v>7548</v>
      </c>
    </row>
    <row r="889" spans="1:4" ht="13.8">
      <c r="A889" s="304">
        <v>89881</v>
      </c>
      <c r="B889" s="301" t="s">
        <v>7549</v>
      </c>
      <c r="C889" s="301" t="s">
        <v>7154</v>
      </c>
      <c r="D889" s="302" t="s">
        <v>7550</v>
      </c>
    </row>
    <row r="890" spans="1:4" ht="13.8">
      <c r="A890" s="304">
        <v>89882</v>
      </c>
      <c r="B890" s="301" t="s">
        <v>7551</v>
      </c>
      <c r="C890" s="301" t="s">
        <v>7154</v>
      </c>
      <c r="D890" s="302" t="s">
        <v>7552</v>
      </c>
    </row>
    <row r="891" spans="1:4" ht="13.8">
      <c r="A891" s="304">
        <v>90582</v>
      </c>
      <c r="B891" s="301" t="s">
        <v>7553</v>
      </c>
      <c r="C891" s="301" t="s">
        <v>7154</v>
      </c>
      <c r="D891" s="302" t="s">
        <v>4157</v>
      </c>
    </row>
    <row r="892" spans="1:4" ht="13.8">
      <c r="A892" s="304">
        <v>90583</v>
      </c>
      <c r="B892" s="301" t="s">
        <v>7554</v>
      </c>
      <c r="C892" s="301" t="s">
        <v>7154</v>
      </c>
      <c r="D892" s="302" t="s">
        <v>4360</v>
      </c>
    </row>
    <row r="893" spans="1:4" ht="13.8">
      <c r="A893" s="304">
        <v>90584</v>
      </c>
      <c r="B893" s="301" t="s">
        <v>7555</v>
      </c>
      <c r="C893" s="301" t="s">
        <v>7154</v>
      </c>
      <c r="D893" s="302" t="s">
        <v>4176</v>
      </c>
    </row>
    <row r="894" spans="1:4" ht="13.8">
      <c r="A894" s="304">
        <v>90585</v>
      </c>
      <c r="B894" s="301" t="s">
        <v>7556</v>
      </c>
      <c r="C894" s="301" t="s">
        <v>7154</v>
      </c>
      <c r="D894" s="302" t="s">
        <v>4167</v>
      </c>
    </row>
    <row r="895" spans="1:4" ht="13.8">
      <c r="A895" s="304">
        <v>90621</v>
      </c>
      <c r="B895" s="301" t="s">
        <v>7557</v>
      </c>
      <c r="C895" s="301" t="s">
        <v>7154</v>
      </c>
      <c r="D895" s="302" t="s">
        <v>7558</v>
      </c>
    </row>
    <row r="896" spans="1:4" ht="13.8">
      <c r="A896" s="304">
        <v>90622</v>
      </c>
      <c r="B896" s="301" t="s">
        <v>7559</v>
      </c>
      <c r="C896" s="301" t="s">
        <v>7154</v>
      </c>
      <c r="D896" s="302" t="s">
        <v>4239</v>
      </c>
    </row>
    <row r="897" spans="1:4" ht="13.8">
      <c r="A897" s="304">
        <v>90623</v>
      </c>
      <c r="B897" s="301" t="s">
        <v>7560</v>
      </c>
      <c r="C897" s="301" t="s">
        <v>7154</v>
      </c>
      <c r="D897" s="302" t="s">
        <v>7561</v>
      </c>
    </row>
    <row r="898" spans="1:4" ht="13.8">
      <c r="A898" s="304">
        <v>90624</v>
      </c>
      <c r="B898" s="301" t="s">
        <v>7562</v>
      </c>
      <c r="C898" s="301" t="s">
        <v>7154</v>
      </c>
      <c r="D898" s="302" t="s">
        <v>7341</v>
      </c>
    </row>
    <row r="899" spans="1:4" ht="13.8">
      <c r="A899" s="304">
        <v>90627</v>
      </c>
      <c r="B899" s="301" t="s">
        <v>7563</v>
      </c>
      <c r="C899" s="301" t="s">
        <v>7154</v>
      </c>
      <c r="D899" s="302" t="s">
        <v>7564</v>
      </c>
    </row>
    <row r="900" spans="1:4" ht="13.8">
      <c r="A900" s="304">
        <v>90628</v>
      </c>
      <c r="B900" s="301" t="s">
        <v>7565</v>
      </c>
      <c r="C900" s="301" t="s">
        <v>7154</v>
      </c>
      <c r="D900" s="302" t="s">
        <v>6504</v>
      </c>
    </row>
    <row r="901" spans="1:4" ht="13.8">
      <c r="A901" s="304">
        <v>90629</v>
      </c>
      <c r="B901" s="301" t="s">
        <v>7566</v>
      </c>
      <c r="C901" s="301" t="s">
        <v>7154</v>
      </c>
      <c r="D901" s="302" t="s">
        <v>7567</v>
      </c>
    </row>
    <row r="902" spans="1:4" ht="13.8">
      <c r="A902" s="304">
        <v>90630</v>
      </c>
      <c r="B902" s="301" t="s">
        <v>7568</v>
      </c>
      <c r="C902" s="301" t="s">
        <v>7154</v>
      </c>
      <c r="D902" s="302" t="s">
        <v>7569</v>
      </c>
    </row>
    <row r="903" spans="1:4" ht="13.8">
      <c r="A903" s="304">
        <v>90633</v>
      </c>
      <c r="B903" s="301" t="s">
        <v>7570</v>
      </c>
      <c r="C903" s="301" t="s">
        <v>7154</v>
      </c>
      <c r="D903" s="302" t="s">
        <v>7571</v>
      </c>
    </row>
    <row r="904" spans="1:4" ht="13.8">
      <c r="A904" s="304">
        <v>90634</v>
      </c>
      <c r="B904" s="301" t="s">
        <v>7572</v>
      </c>
      <c r="C904" s="301" t="s">
        <v>7154</v>
      </c>
      <c r="D904" s="302" t="s">
        <v>4153</v>
      </c>
    </row>
    <row r="905" spans="1:4" ht="13.8">
      <c r="A905" s="304">
        <v>90635</v>
      </c>
      <c r="B905" s="301" t="s">
        <v>7573</v>
      </c>
      <c r="C905" s="301" t="s">
        <v>7154</v>
      </c>
      <c r="D905" s="302" t="s">
        <v>7574</v>
      </c>
    </row>
    <row r="906" spans="1:4" ht="13.8">
      <c r="A906" s="304">
        <v>90636</v>
      </c>
      <c r="B906" s="301" t="s">
        <v>7575</v>
      </c>
      <c r="C906" s="301" t="s">
        <v>7154</v>
      </c>
      <c r="D906" s="302" t="s">
        <v>4431</v>
      </c>
    </row>
    <row r="907" spans="1:4" ht="13.8">
      <c r="A907" s="304">
        <v>90639</v>
      </c>
      <c r="B907" s="301" t="s">
        <v>7576</v>
      </c>
      <c r="C907" s="301" t="s">
        <v>7154</v>
      </c>
      <c r="D907" s="302" t="s">
        <v>5579</v>
      </c>
    </row>
    <row r="908" spans="1:4" ht="13.8">
      <c r="A908" s="304">
        <v>90640</v>
      </c>
      <c r="B908" s="301" t="s">
        <v>7577</v>
      </c>
      <c r="C908" s="301" t="s">
        <v>7154</v>
      </c>
      <c r="D908" s="302" t="s">
        <v>6131</v>
      </c>
    </row>
    <row r="909" spans="1:4" ht="13.8">
      <c r="A909" s="304">
        <v>90641</v>
      </c>
      <c r="B909" s="301" t="s">
        <v>7578</v>
      </c>
      <c r="C909" s="301" t="s">
        <v>7154</v>
      </c>
      <c r="D909" s="302" t="s">
        <v>7579</v>
      </c>
    </row>
    <row r="910" spans="1:4" ht="13.8">
      <c r="A910" s="304">
        <v>90642</v>
      </c>
      <c r="B910" s="301" t="s">
        <v>7580</v>
      </c>
      <c r="C910" s="301" t="s">
        <v>7154</v>
      </c>
      <c r="D910" s="302" t="s">
        <v>7581</v>
      </c>
    </row>
    <row r="911" spans="1:4" ht="13.8">
      <c r="A911" s="304">
        <v>90646</v>
      </c>
      <c r="B911" s="301" t="s">
        <v>7582</v>
      </c>
      <c r="C911" s="301" t="s">
        <v>7154</v>
      </c>
      <c r="D911" s="302" t="s">
        <v>7049</v>
      </c>
    </row>
    <row r="912" spans="1:4" ht="13.8">
      <c r="A912" s="304">
        <v>90647</v>
      </c>
      <c r="B912" s="301" t="s">
        <v>7583</v>
      </c>
      <c r="C912" s="301" t="s">
        <v>7154</v>
      </c>
      <c r="D912" s="302" t="s">
        <v>4300</v>
      </c>
    </row>
    <row r="913" spans="1:4" ht="13.8">
      <c r="A913" s="304">
        <v>90648</v>
      </c>
      <c r="B913" s="301" t="s">
        <v>7584</v>
      </c>
      <c r="C913" s="301" t="s">
        <v>7154</v>
      </c>
      <c r="D913" s="302" t="s">
        <v>5326</v>
      </c>
    </row>
    <row r="914" spans="1:4" ht="13.8">
      <c r="A914" s="304">
        <v>90649</v>
      </c>
      <c r="B914" s="301" t="s">
        <v>7585</v>
      </c>
      <c r="C914" s="301" t="s">
        <v>7154</v>
      </c>
      <c r="D914" s="302" t="s">
        <v>7586</v>
      </c>
    </row>
    <row r="915" spans="1:4" ht="13.8">
      <c r="A915" s="304">
        <v>90652</v>
      </c>
      <c r="B915" s="301" t="s">
        <v>7587</v>
      </c>
      <c r="C915" s="301" t="s">
        <v>7154</v>
      </c>
      <c r="D915" s="302" t="s">
        <v>7588</v>
      </c>
    </row>
    <row r="916" spans="1:4" ht="13.8">
      <c r="A916" s="304">
        <v>90653</v>
      </c>
      <c r="B916" s="301" t="s">
        <v>7589</v>
      </c>
      <c r="C916" s="301" t="s">
        <v>7154</v>
      </c>
      <c r="D916" s="302" t="s">
        <v>7590</v>
      </c>
    </row>
    <row r="917" spans="1:4" ht="13.8">
      <c r="A917" s="304">
        <v>90654</v>
      </c>
      <c r="B917" s="301" t="s">
        <v>7591</v>
      </c>
      <c r="C917" s="301" t="s">
        <v>7154</v>
      </c>
      <c r="D917" s="302" t="s">
        <v>5205</v>
      </c>
    </row>
    <row r="918" spans="1:4" ht="13.8">
      <c r="A918" s="304">
        <v>90655</v>
      </c>
      <c r="B918" s="301" t="s">
        <v>7592</v>
      </c>
      <c r="C918" s="301" t="s">
        <v>7154</v>
      </c>
      <c r="D918" s="302" t="s">
        <v>4096</v>
      </c>
    </row>
    <row r="919" spans="1:4" ht="13.8">
      <c r="A919" s="304">
        <v>90658</v>
      </c>
      <c r="B919" s="301" t="s">
        <v>7593</v>
      </c>
      <c r="C919" s="301" t="s">
        <v>7154</v>
      </c>
      <c r="D919" s="302" t="s">
        <v>7594</v>
      </c>
    </row>
    <row r="920" spans="1:4" ht="13.8">
      <c r="A920" s="304">
        <v>90659</v>
      </c>
      <c r="B920" s="301" t="s">
        <v>7595</v>
      </c>
      <c r="C920" s="301" t="s">
        <v>7154</v>
      </c>
      <c r="D920" s="302" t="s">
        <v>7596</v>
      </c>
    </row>
    <row r="921" spans="1:4" ht="13.8">
      <c r="A921" s="304">
        <v>90660</v>
      </c>
      <c r="B921" s="301" t="s">
        <v>7597</v>
      </c>
      <c r="C921" s="301" t="s">
        <v>7154</v>
      </c>
      <c r="D921" s="302" t="s">
        <v>7598</v>
      </c>
    </row>
    <row r="922" spans="1:4" ht="13.8">
      <c r="A922" s="304">
        <v>90661</v>
      </c>
      <c r="B922" s="301" t="s">
        <v>7599</v>
      </c>
      <c r="C922" s="301" t="s">
        <v>7154</v>
      </c>
      <c r="D922" s="302" t="s">
        <v>4096</v>
      </c>
    </row>
    <row r="923" spans="1:4" ht="13.8">
      <c r="A923" s="304">
        <v>90664</v>
      </c>
      <c r="B923" s="301" t="s">
        <v>7600</v>
      </c>
      <c r="C923" s="301" t="s">
        <v>7154</v>
      </c>
      <c r="D923" s="302" t="s">
        <v>7601</v>
      </c>
    </row>
    <row r="924" spans="1:4" ht="13.8">
      <c r="A924" s="304">
        <v>90665</v>
      </c>
      <c r="B924" s="301" t="s">
        <v>7602</v>
      </c>
      <c r="C924" s="301" t="s">
        <v>7154</v>
      </c>
      <c r="D924" s="302" t="s">
        <v>4136</v>
      </c>
    </row>
    <row r="925" spans="1:4" ht="13.8">
      <c r="A925" s="304">
        <v>90666</v>
      </c>
      <c r="B925" s="301" t="s">
        <v>7603</v>
      </c>
      <c r="C925" s="301" t="s">
        <v>7154</v>
      </c>
      <c r="D925" s="302" t="s">
        <v>7604</v>
      </c>
    </row>
    <row r="926" spans="1:4" ht="13.8">
      <c r="A926" s="304">
        <v>90667</v>
      </c>
      <c r="B926" s="301" t="s">
        <v>7605</v>
      </c>
      <c r="C926" s="301" t="s">
        <v>7154</v>
      </c>
      <c r="D926" s="302" t="s">
        <v>7606</v>
      </c>
    </row>
    <row r="927" spans="1:4" ht="13.8">
      <c r="A927" s="304">
        <v>90670</v>
      </c>
      <c r="B927" s="301" t="s">
        <v>7607</v>
      </c>
      <c r="C927" s="301" t="s">
        <v>7154</v>
      </c>
      <c r="D927" s="302" t="s">
        <v>7608</v>
      </c>
    </row>
    <row r="928" spans="1:4" ht="13.8">
      <c r="A928" s="304">
        <v>90671</v>
      </c>
      <c r="B928" s="301" t="s">
        <v>7609</v>
      </c>
      <c r="C928" s="301" t="s">
        <v>7154</v>
      </c>
      <c r="D928" s="302" t="s">
        <v>7610</v>
      </c>
    </row>
    <row r="929" spans="1:4" ht="13.8">
      <c r="A929" s="304">
        <v>90672</v>
      </c>
      <c r="B929" s="301" t="s">
        <v>7611</v>
      </c>
      <c r="C929" s="301" t="s">
        <v>7154</v>
      </c>
      <c r="D929" s="302" t="s">
        <v>7612</v>
      </c>
    </row>
    <row r="930" spans="1:4" ht="13.8">
      <c r="A930" s="304">
        <v>90673</v>
      </c>
      <c r="B930" s="301" t="s">
        <v>7613</v>
      </c>
      <c r="C930" s="301" t="s">
        <v>7154</v>
      </c>
      <c r="D930" s="302" t="s">
        <v>7614</v>
      </c>
    </row>
    <row r="931" spans="1:4" ht="13.8">
      <c r="A931" s="304">
        <v>90676</v>
      </c>
      <c r="B931" s="301" t="s">
        <v>7615</v>
      </c>
      <c r="C931" s="301" t="s">
        <v>7154</v>
      </c>
      <c r="D931" s="302" t="s">
        <v>7616</v>
      </c>
    </row>
    <row r="932" spans="1:4" ht="13.8">
      <c r="A932" s="304">
        <v>90677</v>
      </c>
      <c r="B932" s="301" t="s">
        <v>7617</v>
      </c>
      <c r="C932" s="301" t="s">
        <v>7154</v>
      </c>
      <c r="D932" s="302" t="s">
        <v>7618</v>
      </c>
    </row>
    <row r="933" spans="1:4" ht="13.8">
      <c r="A933" s="304">
        <v>90678</v>
      </c>
      <c r="B933" s="301" t="s">
        <v>7619</v>
      </c>
      <c r="C933" s="301" t="s">
        <v>7154</v>
      </c>
      <c r="D933" s="302" t="s">
        <v>7620</v>
      </c>
    </row>
    <row r="934" spans="1:4" ht="13.8">
      <c r="A934" s="304">
        <v>90679</v>
      </c>
      <c r="B934" s="301" t="s">
        <v>7621</v>
      </c>
      <c r="C934" s="301" t="s">
        <v>7154</v>
      </c>
      <c r="D934" s="302" t="s">
        <v>7622</v>
      </c>
    </row>
    <row r="935" spans="1:4" ht="13.8">
      <c r="A935" s="304">
        <v>90682</v>
      </c>
      <c r="B935" s="301" t="s">
        <v>7623</v>
      </c>
      <c r="C935" s="301" t="s">
        <v>7154</v>
      </c>
      <c r="D935" s="302" t="s">
        <v>7624</v>
      </c>
    </row>
    <row r="936" spans="1:4" ht="13.8">
      <c r="A936" s="304">
        <v>90683</v>
      </c>
      <c r="B936" s="301" t="s">
        <v>7625</v>
      </c>
      <c r="C936" s="301" t="s">
        <v>7154</v>
      </c>
      <c r="D936" s="302" t="s">
        <v>7626</v>
      </c>
    </row>
    <row r="937" spans="1:4" ht="13.8">
      <c r="A937" s="304">
        <v>90684</v>
      </c>
      <c r="B937" s="301" t="s">
        <v>7627</v>
      </c>
      <c r="C937" s="301" t="s">
        <v>7154</v>
      </c>
      <c r="D937" s="302" t="s">
        <v>7628</v>
      </c>
    </row>
    <row r="938" spans="1:4" ht="13.8">
      <c r="A938" s="304">
        <v>90685</v>
      </c>
      <c r="B938" s="301" t="s">
        <v>7629</v>
      </c>
      <c r="C938" s="301" t="s">
        <v>7154</v>
      </c>
      <c r="D938" s="302" t="s">
        <v>7630</v>
      </c>
    </row>
    <row r="939" spans="1:4" ht="13.8">
      <c r="A939" s="304">
        <v>90688</v>
      </c>
      <c r="B939" s="301" t="s">
        <v>7631</v>
      </c>
      <c r="C939" s="301" t="s">
        <v>7154</v>
      </c>
      <c r="D939" s="302" t="s">
        <v>7632</v>
      </c>
    </row>
    <row r="940" spans="1:4" ht="13.8">
      <c r="A940" s="304">
        <v>90689</v>
      </c>
      <c r="B940" s="301" t="s">
        <v>7633</v>
      </c>
      <c r="C940" s="301" t="s">
        <v>7154</v>
      </c>
      <c r="D940" s="302" t="s">
        <v>7634</v>
      </c>
    </row>
    <row r="941" spans="1:4" ht="13.8">
      <c r="A941" s="304">
        <v>90690</v>
      </c>
      <c r="B941" s="301" t="s">
        <v>7635</v>
      </c>
      <c r="C941" s="301" t="s">
        <v>7154</v>
      </c>
      <c r="D941" s="302" t="s">
        <v>7636</v>
      </c>
    </row>
    <row r="942" spans="1:4" ht="13.8">
      <c r="A942" s="304">
        <v>90691</v>
      </c>
      <c r="B942" s="301" t="s">
        <v>7637</v>
      </c>
      <c r="C942" s="301" t="s">
        <v>7154</v>
      </c>
      <c r="D942" s="302" t="s">
        <v>7638</v>
      </c>
    </row>
    <row r="943" spans="1:4" ht="13.8">
      <c r="A943" s="304">
        <v>90957</v>
      </c>
      <c r="B943" s="301" t="s">
        <v>7639</v>
      </c>
      <c r="C943" s="301" t="s">
        <v>7154</v>
      </c>
      <c r="D943" s="302" t="s">
        <v>6083</v>
      </c>
    </row>
    <row r="944" spans="1:4" ht="13.8">
      <c r="A944" s="304">
        <v>90958</v>
      </c>
      <c r="B944" s="301" t="s">
        <v>7640</v>
      </c>
      <c r="C944" s="301" t="s">
        <v>7154</v>
      </c>
      <c r="D944" s="302" t="s">
        <v>7596</v>
      </c>
    </row>
    <row r="945" spans="1:4" ht="13.8">
      <c r="A945" s="304">
        <v>90960</v>
      </c>
      <c r="B945" s="301" t="s">
        <v>7641</v>
      </c>
      <c r="C945" s="301" t="s">
        <v>7154</v>
      </c>
      <c r="D945" s="302" t="s">
        <v>7642</v>
      </c>
    </row>
    <row r="946" spans="1:4" ht="13.8">
      <c r="A946" s="304">
        <v>90961</v>
      </c>
      <c r="B946" s="301" t="s">
        <v>7643</v>
      </c>
      <c r="C946" s="301" t="s">
        <v>7154</v>
      </c>
      <c r="D946" s="302" t="s">
        <v>4136</v>
      </c>
    </row>
    <row r="947" spans="1:4" ht="13.8">
      <c r="A947" s="304">
        <v>90962</v>
      </c>
      <c r="B947" s="301" t="s">
        <v>7644</v>
      </c>
      <c r="C947" s="301" t="s">
        <v>7154</v>
      </c>
      <c r="D947" s="302" t="s">
        <v>7645</v>
      </c>
    </row>
    <row r="948" spans="1:4" ht="13.8">
      <c r="A948" s="304">
        <v>90963</v>
      </c>
      <c r="B948" s="301" t="s">
        <v>7646</v>
      </c>
      <c r="C948" s="301" t="s">
        <v>7154</v>
      </c>
      <c r="D948" s="302" t="s">
        <v>7606</v>
      </c>
    </row>
    <row r="949" spans="1:4" ht="13.8">
      <c r="A949" s="304">
        <v>90968</v>
      </c>
      <c r="B949" s="301" t="s">
        <v>7647</v>
      </c>
      <c r="C949" s="301" t="s">
        <v>7154</v>
      </c>
      <c r="D949" s="302" t="s">
        <v>7648</v>
      </c>
    </row>
    <row r="950" spans="1:4" ht="13.8">
      <c r="A950" s="304">
        <v>90969</v>
      </c>
      <c r="B950" s="301" t="s">
        <v>7649</v>
      </c>
      <c r="C950" s="301" t="s">
        <v>7154</v>
      </c>
      <c r="D950" s="302" t="s">
        <v>7650</v>
      </c>
    </row>
    <row r="951" spans="1:4" ht="13.8">
      <c r="A951" s="304">
        <v>90970</v>
      </c>
      <c r="B951" s="301" t="s">
        <v>7651</v>
      </c>
      <c r="C951" s="301" t="s">
        <v>7154</v>
      </c>
      <c r="D951" s="302" t="s">
        <v>7652</v>
      </c>
    </row>
    <row r="952" spans="1:4" ht="13.8">
      <c r="A952" s="304">
        <v>90971</v>
      </c>
      <c r="B952" s="301" t="s">
        <v>7653</v>
      </c>
      <c r="C952" s="301" t="s">
        <v>7154</v>
      </c>
      <c r="D952" s="302" t="s">
        <v>7654</v>
      </c>
    </row>
    <row r="953" spans="1:4" ht="13.8">
      <c r="A953" s="304">
        <v>90975</v>
      </c>
      <c r="B953" s="301" t="s">
        <v>7655</v>
      </c>
      <c r="C953" s="301" t="s">
        <v>7154</v>
      </c>
      <c r="D953" s="302" t="s">
        <v>7656</v>
      </c>
    </row>
    <row r="954" spans="1:4" ht="13.8">
      <c r="A954" s="304">
        <v>90976</v>
      </c>
      <c r="B954" s="301" t="s">
        <v>7657</v>
      </c>
      <c r="C954" s="301" t="s">
        <v>7154</v>
      </c>
      <c r="D954" s="302" t="s">
        <v>4101</v>
      </c>
    </row>
    <row r="955" spans="1:4" ht="13.8">
      <c r="A955" s="304">
        <v>90977</v>
      </c>
      <c r="B955" s="301" t="s">
        <v>7658</v>
      </c>
      <c r="C955" s="301" t="s">
        <v>7154</v>
      </c>
      <c r="D955" s="302" t="s">
        <v>7659</v>
      </c>
    </row>
    <row r="956" spans="1:4" ht="13.8">
      <c r="A956" s="304">
        <v>90978</v>
      </c>
      <c r="B956" s="301" t="s">
        <v>7660</v>
      </c>
      <c r="C956" s="301" t="s">
        <v>7154</v>
      </c>
      <c r="D956" s="302" t="s">
        <v>7661</v>
      </c>
    </row>
    <row r="957" spans="1:4" ht="13.8">
      <c r="A957" s="304">
        <v>90992</v>
      </c>
      <c r="B957" s="301" t="s">
        <v>7662</v>
      </c>
      <c r="C957" s="301" t="s">
        <v>7154</v>
      </c>
      <c r="D957" s="302" t="s">
        <v>7663</v>
      </c>
    </row>
    <row r="958" spans="1:4" ht="13.8">
      <c r="A958" s="304">
        <v>90993</v>
      </c>
      <c r="B958" s="301" t="s">
        <v>7664</v>
      </c>
      <c r="C958" s="301" t="s">
        <v>7154</v>
      </c>
      <c r="D958" s="302" t="s">
        <v>7665</v>
      </c>
    </row>
    <row r="959" spans="1:4" ht="13.8">
      <c r="A959" s="304">
        <v>90994</v>
      </c>
      <c r="B959" s="301" t="s">
        <v>7666</v>
      </c>
      <c r="C959" s="301" t="s">
        <v>7154</v>
      </c>
      <c r="D959" s="302" t="s">
        <v>5617</v>
      </c>
    </row>
    <row r="960" spans="1:4" ht="13.8">
      <c r="A960" s="304">
        <v>90995</v>
      </c>
      <c r="B960" s="301" t="s">
        <v>7667</v>
      </c>
      <c r="C960" s="301" t="s">
        <v>7154</v>
      </c>
      <c r="D960" s="302" t="s">
        <v>7668</v>
      </c>
    </row>
    <row r="961" spans="1:4" ht="13.8">
      <c r="A961" s="304">
        <v>91021</v>
      </c>
      <c r="B961" s="301" t="s">
        <v>7669</v>
      </c>
      <c r="C961" s="301" t="s">
        <v>7154</v>
      </c>
      <c r="D961" s="302" t="s">
        <v>7670</v>
      </c>
    </row>
    <row r="962" spans="1:4" ht="13.8">
      <c r="A962" s="304">
        <v>91026</v>
      </c>
      <c r="B962" s="301" t="s">
        <v>7671</v>
      </c>
      <c r="C962" s="301" t="s">
        <v>7154</v>
      </c>
      <c r="D962" s="302" t="s">
        <v>7672</v>
      </c>
    </row>
    <row r="963" spans="1:4" ht="13.8">
      <c r="A963" s="304">
        <v>91027</v>
      </c>
      <c r="B963" s="301" t="s">
        <v>7673</v>
      </c>
      <c r="C963" s="301" t="s">
        <v>7154</v>
      </c>
      <c r="D963" s="302" t="s">
        <v>7674</v>
      </c>
    </row>
    <row r="964" spans="1:4" ht="13.8">
      <c r="A964" s="304">
        <v>91028</v>
      </c>
      <c r="B964" s="301" t="s">
        <v>7675</v>
      </c>
      <c r="C964" s="301" t="s">
        <v>7154</v>
      </c>
      <c r="D964" s="302" t="s">
        <v>7396</v>
      </c>
    </row>
    <row r="965" spans="1:4" ht="13.8">
      <c r="A965" s="304">
        <v>91029</v>
      </c>
      <c r="B965" s="301" t="s">
        <v>7676</v>
      </c>
      <c r="C965" s="301" t="s">
        <v>7154</v>
      </c>
      <c r="D965" s="302" t="s">
        <v>7677</v>
      </c>
    </row>
    <row r="966" spans="1:4" ht="13.8">
      <c r="A966" s="304">
        <v>91030</v>
      </c>
      <c r="B966" s="301" t="s">
        <v>7678</v>
      </c>
      <c r="C966" s="301" t="s">
        <v>7154</v>
      </c>
      <c r="D966" s="302" t="s">
        <v>7679</v>
      </c>
    </row>
    <row r="967" spans="1:4" ht="13.8">
      <c r="A967" s="304">
        <v>91273</v>
      </c>
      <c r="B967" s="301" t="s">
        <v>7680</v>
      </c>
      <c r="C967" s="301" t="s">
        <v>7154</v>
      </c>
      <c r="D967" s="302" t="s">
        <v>7596</v>
      </c>
    </row>
    <row r="968" spans="1:4" ht="13.8">
      <c r="A968" s="304">
        <v>91274</v>
      </c>
      <c r="B968" s="301" t="s">
        <v>7681</v>
      </c>
      <c r="C968" s="301" t="s">
        <v>7154</v>
      </c>
      <c r="D968" s="302" t="s">
        <v>4326</v>
      </c>
    </row>
    <row r="969" spans="1:4" ht="13.8">
      <c r="A969" s="304">
        <v>91275</v>
      </c>
      <c r="B969" s="301" t="s">
        <v>7682</v>
      </c>
      <c r="C969" s="301" t="s">
        <v>7154</v>
      </c>
      <c r="D969" s="302" t="s">
        <v>7683</v>
      </c>
    </row>
    <row r="970" spans="1:4" ht="13.8">
      <c r="A970" s="304">
        <v>91276</v>
      </c>
      <c r="B970" s="301" t="s">
        <v>7684</v>
      </c>
      <c r="C970" s="301" t="s">
        <v>7154</v>
      </c>
      <c r="D970" s="302" t="s">
        <v>7685</v>
      </c>
    </row>
    <row r="971" spans="1:4" ht="13.8">
      <c r="A971" s="304">
        <v>91279</v>
      </c>
      <c r="B971" s="301" t="s">
        <v>7686</v>
      </c>
      <c r="C971" s="301" t="s">
        <v>7154</v>
      </c>
      <c r="D971" s="302" t="s">
        <v>7650</v>
      </c>
    </row>
    <row r="972" spans="1:4" ht="13.8">
      <c r="A972" s="304">
        <v>91280</v>
      </c>
      <c r="B972" s="301" t="s">
        <v>7687</v>
      </c>
      <c r="C972" s="301" t="s">
        <v>7154</v>
      </c>
      <c r="D972" s="302" t="s">
        <v>4313</v>
      </c>
    </row>
    <row r="973" spans="1:4" ht="13.8">
      <c r="A973" s="304">
        <v>91281</v>
      </c>
      <c r="B973" s="301" t="s">
        <v>7688</v>
      </c>
      <c r="C973" s="301" t="s">
        <v>7154</v>
      </c>
      <c r="D973" s="302" t="s">
        <v>7689</v>
      </c>
    </row>
    <row r="974" spans="1:4" ht="13.8">
      <c r="A974" s="304">
        <v>91282</v>
      </c>
      <c r="B974" s="301" t="s">
        <v>7690</v>
      </c>
      <c r="C974" s="301" t="s">
        <v>7154</v>
      </c>
      <c r="D974" s="302" t="s">
        <v>7691</v>
      </c>
    </row>
    <row r="975" spans="1:4" ht="13.8">
      <c r="A975" s="304">
        <v>91354</v>
      </c>
      <c r="B975" s="301" t="s">
        <v>7692</v>
      </c>
      <c r="C975" s="301" t="s">
        <v>7154</v>
      </c>
      <c r="D975" s="302" t="s">
        <v>7693</v>
      </c>
    </row>
    <row r="976" spans="1:4" ht="13.8">
      <c r="A976" s="304">
        <v>91355</v>
      </c>
      <c r="B976" s="301" t="s">
        <v>7694</v>
      </c>
      <c r="C976" s="301" t="s">
        <v>7154</v>
      </c>
      <c r="D976" s="302" t="s">
        <v>7695</v>
      </c>
    </row>
    <row r="977" spans="1:4" ht="13.8">
      <c r="A977" s="304">
        <v>91356</v>
      </c>
      <c r="B977" s="301" t="s">
        <v>7696</v>
      </c>
      <c r="C977" s="301" t="s">
        <v>7154</v>
      </c>
      <c r="D977" s="302" t="s">
        <v>7697</v>
      </c>
    </row>
    <row r="978" spans="1:4" ht="13.8">
      <c r="A978" s="304">
        <v>91359</v>
      </c>
      <c r="B978" s="301" t="s">
        <v>7698</v>
      </c>
      <c r="C978" s="301" t="s">
        <v>7154</v>
      </c>
      <c r="D978" s="302" t="s">
        <v>7699</v>
      </c>
    </row>
    <row r="979" spans="1:4" ht="13.8">
      <c r="A979" s="304">
        <v>91360</v>
      </c>
      <c r="B979" s="301" t="s">
        <v>7700</v>
      </c>
      <c r="C979" s="301" t="s">
        <v>7154</v>
      </c>
      <c r="D979" s="302" t="s">
        <v>5406</v>
      </c>
    </row>
    <row r="980" spans="1:4" ht="13.8">
      <c r="A980" s="304">
        <v>91361</v>
      </c>
      <c r="B980" s="301" t="s">
        <v>7701</v>
      </c>
      <c r="C980" s="301" t="s">
        <v>7154</v>
      </c>
      <c r="D980" s="302" t="s">
        <v>7702</v>
      </c>
    </row>
    <row r="981" spans="1:4" ht="13.8">
      <c r="A981" s="304">
        <v>91367</v>
      </c>
      <c r="B981" s="301" t="s">
        <v>7703</v>
      </c>
      <c r="C981" s="301" t="s">
        <v>7154</v>
      </c>
      <c r="D981" s="302" t="s">
        <v>7704</v>
      </c>
    </row>
    <row r="982" spans="1:4" ht="13.8">
      <c r="A982" s="304">
        <v>91368</v>
      </c>
      <c r="B982" s="301" t="s">
        <v>7705</v>
      </c>
      <c r="C982" s="301" t="s">
        <v>7154</v>
      </c>
      <c r="D982" s="302" t="s">
        <v>7706</v>
      </c>
    </row>
    <row r="983" spans="1:4" ht="13.8">
      <c r="A983" s="304">
        <v>91369</v>
      </c>
      <c r="B983" s="301" t="s">
        <v>7707</v>
      </c>
      <c r="C983" s="301" t="s">
        <v>7154</v>
      </c>
      <c r="D983" s="302" t="s">
        <v>7708</v>
      </c>
    </row>
    <row r="984" spans="1:4" ht="13.8">
      <c r="A984" s="304">
        <v>91375</v>
      </c>
      <c r="B984" s="301" t="s">
        <v>7709</v>
      </c>
      <c r="C984" s="301" t="s">
        <v>7154</v>
      </c>
      <c r="D984" s="302" t="s">
        <v>7710</v>
      </c>
    </row>
    <row r="985" spans="1:4" ht="13.8">
      <c r="A985" s="304">
        <v>91376</v>
      </c>
      <c r="B985" s="301" t="s">
        <v>7711</v>
      </c>
      <c r="C985" s="301" t="s">
        <v>7154</v>
      </c>
      <c r="D985" s="302" t="s">
        <v>7712</v>
      </c>
    </row>
    <row r="986" spans="1:4" ht="13.8">
      <c r="A986" s="304">
        <v>91377</v>
      </c>
      <c r="B986" s="301" t="s">
        <v>7713</v>
      </c>
      <c r="C986" s="301" t="s">
        <v>7154</v>
      </c>
      <c r="D986" s="302" t="s">
        <v>7714</v>
      </c>
    </row>
    <row r="987" spans="1:4" ht="13.8">
      <c r="A987" s="304">
        <v>91380</v>
      </c>
      <c r="B987" s="301" t="s">
        <v>7715</v>
      </c>
      <c r="C987" s="301" t="s">
        <v>7154</v>
      </c>
      <c r="D987" s="302" t="s">
        <v>7716</v>
      </c>
    </row>
    <row r="988" spans="1:4" ht="13.8">
      <c r="A988" s="304">
        <v>91381</v>
      </c>
      <c r="B988" s="301" t="s">
        <v>7717</v>
      </c>
      <c r="C988" s="301" t="s">
        <v>7154</v>
      </c>
      <c r="D988" s="302" t="s">
        <v>7718</v>
      </c>
    </row>
    <row r="989" spans="1:4" ht="13.8">
      <c r="A989" s="304">
        <v>91382</v>
      </c>
      <c r="B989" s="301" t="s">
        <v>7719</v>
      </c>
      <c r="C989" s="301" t="s">
        <v>7154</v>
      </c>
      <c r="D989" s="302" t="s">
        <v>4989</v>
      </c>
    </row>
    <row r="990" spans="1:4" ht="13.8">
      <c r="A990" s="304">
        <v>91383</v>
      </c>
      <c r="B990" s="301" t="s">
        <v>7720</v>
      </c>
      <c r="C990" s="301" t="s">
        <v>7154</v>
      </c>
      <c r="D990" s="302" t="s">
        <v>7721</v>
      </c>
    </row>
    <row r="991" spans="1:4" ht="13.8">
      <c r="A991" s="304">
        <v>91384</v>
      </c>
      <c r="B991" s="301" t="s">
        <v>7722</v>
      </c>
      <c r="C991" s="301" t="s">
        <v>7154</v>
      </c>
      <c r="D991" s="302" t="s">
        <v>7723</v>
      </c>
    </row>
    <row r="992" spans="1:4" ht="13.8">
      <c r="A992" s="304">
        <v>91390</v>
      </c>
      <c r="B992" s="301" t="s">
        <v>7724</v>
      </c>
      <c r="C992" s="301" t="s">
        <v>7154</v>
      </c>
      <c r="D992" s="302" t="s">
        <v>7725</v>
      </c>
    </row>
    <row r="993" spans="1:4" ht="13.8">
      <c r="A993" s="304">
        <v>91391</v>
      </c>
      <c r="B993" s="301" t="s">
        <v>7726</v>
      </c>
      <c r="C993" s="301" t="s">
        <v>7154</v>
      </c>
      <c r="D993" s="302" t="s">
        <v>7727</v>
      </c>
    </row>
    <row r="994" spans="1:4" ht="13.8">
      <c r="A994" s="304">
        <v>91392</v>
      </c>
      <c r="B994" s="301" t="s">
        <v>7728</v>
      </c>
      <c r="C994" s="301" t="s">
        <v>7154</v>
      </c>
      <c r="D994" s="302" t="s">
        <v>7729</v>
      </c>
    </row>
    <row r="995" spans="1:4" ht="13.8">
      <c r="A995" s="304">
        <v>91396</v>
      </c>
      <c r="B995" s="301" t="s">
        <v>7730</v>
      </c>
      <c r="C995" s="301" t="s">
        <v>7154</v>
      </c>
      <c r="D995" s="302" t="s">
        <v>7731</v>
      </c>
    </row>
    <row r="996" spans="1:4" ht="13.8">
      <c r="A996" s="304">
        <v>91397</v>
      </c>
      <c r="B996" s="301" t="s">
        <v>7732</v>
      </c>
      <c r="C996" s="301" t="s">
        <v>7154</v>
      </c>
      <c r="D996" s="302" t="s">
        <v>7026</v>
      </c>
    </row>
    <row r="997" spans="1:4" ht="13.8">
      <c r="A997" s="304">
        <v>91398</v>
      </c>
      <c r="B997" s="301" t="s">
        <v>7733</v>
      </c>
      <c r="C997" s="301" t="s">
        <v>7154</v>
      </c>
      <c r="D997" s="302" t="s">
        <v>7734</v>
      </c>
    </row>
    <row r="998" spans="1:4" ht="13.8">
      <c r="A998" s="304">
        <v>91402</v>
      </c>
      <c r="B998" s="301" t="s">
        <v>7735</v>
      </c>
      <c r="C998" s="301" t="s">
        <v>7154</v>
      </c>
      <c r="D998" s="302" t="s">
        <v>5578</v>
      </c>
    </row>
    <row r="999" spans="1:4" ht="13.8">
      <c r="A999" s="304">
        <v>91466</v>
      </c>
      <c r="B999" s="301" t="s">
        <v>7736</v>
      </c>
      <c r="C999" s="301" t="s">
        <v>7154</v>
      </c>
      <c r="D999" s="302" t="s">
        <v>7737</v>
      </c>
    </row>
    <row r="1000" spans="1:4" ht="13.8">
      <c r="A1000" s="304">
        <v>91467</v>
      </c>
      <c r="B1000" s="301" t="s">
        <v>7738</v>
      </c>
      <c r="C1000" s="301" t="s">
        <v>7154</v>
      </c>
      <c r="D1000" s="302" t="s">
        <v>7215</v>
      </c>
    </row>
    <row r="1001" spans="1:4" ht="13.8">
      <c r="A1001" s="304">
        <v>91468</v>
      </c>
      <c r="B1001" s="301" t="s">
        <v>7739</v>
      </c>
      <c r="C1001" s="301" t="s">
        <v>7154</v>
      </c>
      <c r="D1001" s="302" t="s">
        <v>5571</v>
      </c>
    </row>
    <row r="1002" spans="1:4" ht="13.8">
      <c r="A1002" s="304">
        <v>91469</v>
      </c>
      <c r="B1002" s="301" t="s">
        <v>7740</v>
      </c>
      <c r="C1002" s="301" t="s">
        <v>7154</v>
      </c>
      <c r="D1002" s="302" t="s">
        <v>7741</v>
      </c>
    </row>
    <row r="1003" spans="1:4" ht="13.8">
      <c r="A1003" s="304">
        <v>91484</v>
      </c>
      <c r="B1003" s="301" t="s">
        <v>7742</v>
      </c>
      <c r="C1003" s="301" t="s">
        <v>7154</v>
      </c>
      <c r="D1003" s="302" t="s">
        <v>7743</v>
      </c>
    </row>
    <row r="1004" spans="1:4" ht="13.8">
      <c r="A1004" s="304">
        <v>91485</v>
      </c>
      <c r="B1004" s="301" t="s">
        <v>7744</v>
      </c>
      <c r="C1004" s="301" t="s">
        <v>7154</v>
      </c>
      <c r="D1004" s="302" t="s">
        <v>7745</v>
      </c>
    </row>
    <row r="1005" spans="1:4" ht="13.8">
      <c r="A1005" s="304">
        <v>91529</v>
      </c>
      <c r="B1005" s="301" t="s">
        <v>7746</v>
      </c>
      <c r="C1005" s="301" t="s">
        <v>7154</v>
      </c>
      <c r="D1005" s="302" t="s">
        <v>4132</v>
      </c>
    </row>
    <row r="1006" spans="1:4" ht="13.8">
      <c r="A1006" s="304">
        <v>91530</v>
      </c>
      <c r="B1006" s="301" t="s">
        <v>7747</v>
      </c>
      <c r="C1006" s="301" t="s">
        <v>7154</v>
      </c>
      <c r="D1006" s="302" t="s">
        <v>4275</v>
      </c>
    </row>
    <row r="1007" spans="1:4" ht="13.8">
      <c r="A1007" s="304">
        <v>91531</v>
      </c>
      <c r="B1007" s="301" t="s">
        <v>7748</v>
      </c>
      <c r="C1007" s="301" t="s">
        <v>7154</v>
      </c>
      <c r="D1007" s="302" t="s">
        <v>4118</v>
      </c>
    </row>
    <row r="1008" spans="1:4" ht="13.8">
      <c r="A1008" s="304">
        <v>91532</v>
      </c>
      <c r="B1008" s="301" t="s">
        <v>7749</v>
      </c>
      <c r="C1008" s="301" t="s">
        <v>7154</v>
      </c>
      <c r="D1008" s="302" t="s">
        <v>7750</v>
      </c>
    </row>
    <row r="1009" spans="1:4" ht="13.8">
      <c r="A1009" s="304">
        <v>91629</v>
      </c>
      <c r="B1009" s="301" t="s">
        <v>7751</v>
      </c>
      <c r="C1009" s="301" t="s">
        <v>7154</v>
      </c>
      <c r="D1009" s="302" t="s">
        <v>7752</v>
      </c>
    </row>
    <row r="1010" spans="1:4" ht="13.8">
      <c r="A1010" s="304">
        <v>91630</v>
      </c>
      <c r="B1010" s="301" t="s">
        <v>7753</v>
      </c>
      <c r="C1010" s="301" t="s">
        <v>7154</v>
      </c>
      <c r="D1010" s="302" t="s">
        <v>7754</v>
      </c>
    </row>
    <row r="1011" spans="1:4" ht="13.8">
      <c r="A1011" s="304">
        <v>91631</v>
      </c>
      <c r="B1011" s="301" t="s">
        <v>7755</v>
      </c>
      <c r="C1011" s="301" t="s">
        <v>7154</v>
      </c>
      <c r="D1011" s="302" t="s">
        <v>5002</v>
      </c>
    </row>
    <row r="1012" spans="1:4" ht="13.8">
      <c r="A1012" s="304">
        <v>91632</v>
      </c>
      <c r="B1012" s="301" t="s">
        <v>7756</v>
      </c>
      <c r="C1012" s="301" t="s">
        <v>7154</v>
      </c>
      <c r="D1012" s="302" t="s">
        <v>7757</v>
      </c>
    </row>
    <row r="1013" spans="1:4" ht="13.8">
      <c r="A1013" s="304">
        <v>91633</v>
      </c>
      <c r="B1013" s="301" t="s">
        <v>7758</v>
      </c>
      <c r="C1013" s="301" t="s">
        <v>7154</v>
      </c>
      <c r="D1013" s="302" t="s">
        <v>7759</v>
      </c>
    </row>
    <row r="1014" spans="1:4" ht="13.8">
      <c r="A1014" s="304">
        <v>91640</v>
      </c>
      <c r="B1014" s="301" t="s">
        <v>7760</v>
      </c>
      <c r="C1014" s="301" t="s">
        <v>7154</v>
      </c>
      <c r="D1014" s="302" t="s">
        <v>7761</v>
      </c>
    </row>
    <row r="1015" spans="1:4" ht="13.8">
      <c r="A1015" s="304">
        <v>91641</v>
      </c>
      <c r="B1015" s="301" t="s">
        <v>7762</v>
      </c>
      <c r="C1015" s="301" t="s">
        <v>7154</v>
      </c>
      <c r="D1015" s="302" t="s">
        <v>5598</v>
      </c>
    </row>
    <row r="1016" spans="1:4" ht="13.8">
      <c r="A1016" s="304">
        <v>91642</v>
      </c>
      <c r="B1016" s="301" t="s">
        <v>7763</v>
      </c>
      <c r="C1016" s="301" t="s">
        <v>7154</v>
      </c>
      <c r="D1016" s="302" t="s">
        <v>7764</v>
      </c>
    </row>
    <row r="1017" spans="1:4" ht="13.8">
      <c r="A1017" s="304">
        <v>91643</v>
      </c>
      <c r="B1017" s="301" t="s">
        <v>7765</v>
      </c>
      <c r="C1017" s="301" t="s">
        <v>7154</v>
      </c>
      <c r="D1017" s="302" t="s">
        <v>7766</v>
      </c>
    </row>
    <row r="1018" spans="1:4" ht="13.8">
      <c r="A1018" s="304">
        <v>91644</v>
      </c>
      <c r="B1018" s="301" t="s">
        <v>7767</v>
      </c>
      <c r="C1018" s="301" t="s">
        <v>7154</v>
      </c>
      <c r="D1018" s="302" t="s">
        <v>7768</v>
      </c>
    </row>
    <row r="1019" spans="1:4" ht="13.8">
      <c r="A1019" s="304">
        <v>91688</v>
      </c>
      <c r="B1019" s="301" t="s">
        <v>7769</v>
      </c>
      <c r="C1019" s="301" t="s">
        <v>7154</v>
      </c>
      <c r="D1019" s="302" t="s">
        <v>4313</v>
      </c>
    </row>
    <row r="1020" spans="1:4" ht="13.8">
      <c r="A1020" s="304">
        <v>91689</v>
      </c>
      <c r="B1020" s="301" t="s">
        <v>7770</v>
      </c>
      <c r="C1020" s="301" t="s">
        <v>7154</v>
      </c>
      <c r="D1020" s="302" t="s">
        <v>4883</v>
      </c>
    </row>
    <row r="1021" spans="1:4" ht="13.8">
      <c r="A1021" s="304">
        <v>91690</v>
      </c>
      <c r="B1021" s="301" t="s">
        <v>7771</v>
      </c>
      <c r="C1021" s="301" t="s">
        <v>7154</v>
      </c>
      <c r="D1021" s="302" t="s">
        <v>4346</v>
      </c>
    </row>
    <row r="1022" spans="1:4" ht="13.8">
      <c r="A1022" s="304">
        <v>91691</v>
      </c>
      <c r="B1022" s="301" t="s">
        <v>7772</v>
      </c>
      <c r="C1022" s="301" t="s">
        <v>7154</v>
      </c>
      <c r="D1022" s="302" t="s">
        <v>4461</v>
      </c>
    </row>
    <row r="1023" spans="1:4" ht="13.8">
      <c r="A1023" s="304">
        <v>92040</v>
      </c>
      <c r="B1023" s="301" t="s">
        <v>7773</v>
      </c>
      <c r="C1023" s="301" t="s">
        <v>7154</v>
      </c>
      <c r="D1023" s="302" t="s">
        <v>7774</v>
      </c>
    </row>
    <row r="1024" spans="1:4" ht="13.8">
      <c r="A1024" s="304">
        <v>92041</v>
      </c>
      <c r="B1024" s="301" t="s">
        <v>7775</v>
      </c>
      <c r="C1024" s="301" t="s">
        <v>7154</v>
      </c>
      <c r="D1024" s="302" t="s">
        <v>4141</v>
      </c>
    </row>
    <row r="1025" spans="1:4" ht="13.8">
      <c r="A1025" s="304">
        <v>92042</v>
      </c>
      <c r="B1025" s="301" t="s">
        <v>7776</v>
      </c>
      <c r="C1025" s="301" t="s">
        <v>7154</v>
      </c>
      <c r="D1025" s="302" t="s">
        <v>7777</v>
      </c>
    </row>
    <row r="1026" spans="1:4" ht="13.8">
      <c r="A1026" s="304">
        <v>92101</v>
      </c>
      <c r="B1026" s="301" t="s">
        <v>7778</v>
      </c>
      <c r="C1026" s="301" t="s">
        <v>7154</v>
      </c>
      <c r="D1026" s="302" t="s">
        <v>7779</v>
      </c>
    </row>
    <row r="1027" spans="1:4" ht="13.8">
      <c r="A1027" s="304">
        <v>92102</v>
      </c>
      <c r="B1027" s="301" t="s">
        <v>7780</v>
      </c>
      <c r="C1027" s="301" t="s">
        <v>7154</v>
      </c>
      <c r="D1027" s="302" t="s">
        <v>7781</v>
      </c>
    </row>
    <row r="1028" spans="1:4" ht="13.8">
      <c r="A1028" s="304">
        <v>92103</v>
      </c>
      <c r="B1028" s="301" t="s">
        <v>7782</v>
      </c>
      <c r="C1028" s="301" t="s">
        <v>7154</v>
      </c>
      <c r="D1028" s="302" t="s">
        <v>7783</v>
      </c>
    </row>
    <row r="1029" spans="1:4" ht="13.8">
      <c r="A1029" s="304">
        <v>92104</v>
      </c>
      <c r="B1029" s="301" t="s">
        <v>7784</v>
      </c>
      <c r="C1029" s="301" t="s">
        <v>7154</v>
      </c>
      <c r="D1029" s="302" t="s">
        <v>6026</v>
      </c>
    </row>
    <row r="1030" spans="1:4" ht="13.8">
      <c r="A1030" s="304">
        <v>92105</v>
      </c>
      <c r="B1030" s="301" t="s">
        <v>7785</v>
      </c>
      <c r="C1030" s="301" t="s">
        <v>7154</v>
      </c>
      <c r="D1030" s="302" t="s">
        <v>7291</v>
      </c>
    </row>
    <row r="1031" spans="1:4" ht="13.8">
      <c r="A1031" s="304">
        <v>92108</v>
      </c>
      <c r="B1031" s="301" t="s">
        <v>7786</v>
      </c>
      <c r="C1031" s="301" t="s">
        <v>7154</v>
      </c>
      <c r="D1031" s="302" t="s">
        <v>7787</v>
      </c>
    </row>
    <row r="1032" spans="1:4" ht="13.8">
      <c r="A1032" s="304">
        <v>92109</v>
      </c>
      <c r="B1032" s="301" t="s">
        <v>7788</v>
      </c>
      <c r="C1032" s="301" t="s">
        <v>7154</v>
      </c>
      <c r="D1032" s="302" t="s">
        <v>4267</v>
      </c>
    </row>
    <row r="1033" spans="1:4" ht="13.8">
      <c r="A1033" s="304">
        <v>92110</v>
      </c>
      <c r="B1033" s="301" t="s">
        <v>7789</v>
      </c>
      <c r="C1033" s="301" t="s">
        <v>7154</v>
      </c>
      <c r="D1033" s="302" t="s">
        <v>7790</v>
      </c>
    </row>
    <row r="1034" spans="1:4" ht="13.8">
      <c r="A1034" s="304">
        <v>92111</v>
      </c>
      <c r="B1034" s="301" t="s">
        <v>7791</v>
      </c>
      <c r="C1034" s="301" t="s">
        <v>7154</v>
      </c>
      <c r="D1034" s="302" t="s">
        <v>5611</v>
      </c>
    </row>
    <row r="1035" spans="1:4" ht="13.8">
      <c r="A1035" s="304">
        <v>92114</v>
      </c>
      <c r="B1035" s="301" t="s">
        <v>7792</v>
      </c>
      <c r="C1035" s="301" t="s">
        <v>7154</v>
      </c>
      <c r="D1035" s="302" t="s">
        <v>4275</v>
      </c>
    </row>
    <row r="1036" spans="1:4" ht="13.8">
      <c r="A1036" s="304">
        <v>92115</v>
      </c>
      <c r="B1036" s="301" t="s">
        <v>7793</v>
      </c>
      <c r="C1036" s="301" t="s">
        <v>7154</v>
      </c>
      <c r="D1036" s="302" t="s">
        <v>4565</v>
      </c>
    </row>
    <row r="1037" spans="1:4" ht="13.8">
      <c r="A1037" s="304">
        <v>92116</v>
      </c>
      <c r="B1037" s="301" t="s">
        <v>7794</v>
      </c>
      <c r="C1037" s="301" t="s">
        <v>7154</v>
      </c>
      <c r="D1037" s="302" t="s">
        <v>4255</v>
      </c>
    </row>
    <row r="1038" spans="1:4" ht="13.8">
      <c r="A1038" s="304">
        <v>92133</v>
      </c>
      <c r="B1038" s="301" t="s">
        <v>7795</v>
      </c>
      <c r="C1038" s="301" t="s">
        <v>7154</v>
      </c>
      <c r="D1038" s="302" t="s">
        <v>7796</v>
      </c>
    </row>
    <row r="1039" spans="1:4" ht="13.8">
      <c r="A1039" s="304">
        <v>92134</v>
      </c>
      <c r="B1039" s="301" t="s">
        <v>7797</v>
      </c>
      <c r="C1039" s="301" t="s">
        <v>7154</v>
      </c>
      <c r="D1039" s="302" t="s">
        <v>7798</v>
      </c>
    </row>
    <row r="1040" spans="1:4" ht="13.8">
      <c r="A1040" s="304">
        <v>92135</v>
      </c>
      <c r="B1040" s="301" t="s">
        <v>7799</v>
      </c>
      <c r="C1040" s="301" t="s">
        <v>7154</v>
      </c>
      <c r="D1040" s="302" t="s">
        <v>7558</v>
      </c>
    </row>
    <row r="1041" spans="1:4" ht="13.8">
      <c r="A1041" s="304">
        <v>92136</v>
      </c>
      <c r="B1041" s="301" t="s">
        <v>7800</v>
      </c>
      <c r="C1041" s="301" t="s">
        <v>7154</v>
      </c>
      <c r="D1041" s="302" t="s">
        <v>7801</v>
      </c>
    </row>
    <row r="1042" spans="1:4" ht="13.8">
      <c r="A1042" s="304">
        <v>92137</v>
      </c>
      <c r="B1042" s="301" t="s">
        <v>7802</v>
      </c>
      <c r="C1042" s="301" t="s">
        <v>7154</v>
      </c>
      <c r="D1042" s="302" t="s">
        <v>7803</v>
      </c>
    </row>
    <row r="1043" spans="1:4" ht="13.8">
      <c r="A1043" s="304">
        <v>92140</v>
      </c>
      <c r="B1043" s="301" t="s">
        <v>7804</v>
      </c>
      <c r="C1043" s="301" t="s">
        <v>7154</v>
      </c>
      <c r="D1043" s="302" t="s">
        <v>5512</v>
      </c>
    </row>
    <row r="1044" spans="1:4" ht="13.8">
      <c r="A1044" s="304">
        <v>92141</v>
      </c>
      <c r="B1044" s="301" t="s">
        <v>7805</v>
      </c>
      <c r="C1044" s="301" t="s">
        <v>7154</v>
      </c>
      <c r="D1044" s="302" t="s">
        <v>7806</v>
      </c>
    </row>
    <row r="1045" spans="1:4" ht="13.8">
      <c r="A1045" s="304">
        <v>92142</v>
      </c>
      <c r="B1045" s="301" t="s">
        <v>7807</v>
      </c>
      <c r="C1045" s="301" t="s">
        <v>7154</v>
      </c>
      <c r="D1045" s="302" t="s">
        <v>7596</v>
      </c>
    </row>
    <row r="1046" spans="1:4" ht="13.8">
      <c r="A1046" s="304">
        <v>92143</v>
      </c>
      <c r="B1046" s="301" t="s">
        <v>7808</v>
      </c>
      <c r="C1046" s="301" t="s">
        <v>7154</v>
      </c>
      <c r="D1046" s="302" t="s">
        <v>7809</v>
      </c>
    </row>
    <row r="1047" spans="1:4" ht="13.8">
      <c r="A1047" s="304">
        <v>92144</v>
      </c>
      <c r="B1047" s="301" t="s">
        <v>7810</v>
      </c>
      <c r="C1047" s="301" t="s">
        <v>7154</v>
      </c>
      <c r="D1047" s="302" t="s">
        <v>7811</v>
      </c>
    </row>
    <row r="1048" spans="1:4" ht="13.8">
      <c r="A1048" s="304">
        <v>92237</v>
      </c>
      <c r="B1048" s="301" t="s">
        <v>7812</v>
      </c>
      <c r="C1048" s="301" t="s">
        <v>7154</v>
      </c>
      <c r="D1048" s="302" t="s">
        <v>7813</v>
      </c>
    </row>
    <row r="1049" spans="1:4" ht="13.8">
      <c r="A1049" s="304">
        <v>92238</v>
      </c>
      <c r="B1049" s="301" t="s">
        <v>7814</v>
      </c>
      <c r="C1049" s="301" t="s">
        <v>7154</v>
      </c>
      <c r="D1049" s="302" t="s">
        <v>5547</v>
      </c>
    </row>
    <row r="1050" spans="1:4" ht="13.8">
      <c r="A1050" s="304">
        <v>92239</v>
      </c>
      <c r="B1050" s="301" t="s">
        <v>7815</v>
      </c>
      <c r="C1050" s="301" t="s">
        <v>7154</v>
      </c>
      <c r="D1050" s="302" t="s">
        <v>6478</v>
      </c>
    </row>
    <row r="1051" spans="1:4" ht="13.8">
      <c r="A1051" s="304">
        <v>92240</v>
      </c>
      <c r="B1051" s="301" t="s">
        <v>7816</v>
      </c>
      <c r="C1051" s="301" t="s">
        <v>7154</v>
      </c>
      <c r="D1051" s="302" t="s">
        <v>7817</v>
      </c>
    </row>
    <row r="1052" spans="1:4" ht="13.8">
      <c r="A1052" s="304">
        <v>92241</v>
      </c>
      <c r="B1052" s="301" t="s">
        <v>7818</v>
      </c>
      <c r="C1052" s="301" t="s">
        <v>7154</v>
      </c>
      <c r="D1052" s="302" t="s">
        <v>7819</v>
      </c>
    </row>
    <row r="1053" spans="1:4" ht="13.8">
      <c r="A1053" s="304">
        <v>92712</v>
      </c>
      <c r="B1053" s="301" t="s">
        <v>7820</v>
      </c>
      <c r="C1053" s="301" t="s">
        <v>7154</v>
      </c>
      <c r="D1053" s="302" t="s">
        <v>4255</v>
      </c>
    </row>
    <row r="1054" spans="1:4" ht="13.8">
      <c r="A1054" s="304">
        <v>92713</v>
      </c>
      <c r="B1054" s="301" t="s">
        <v>7821</v>
      </c>
      <c r="C1054" s="301" t="s">
        <v>7154</v>
      </c>
      <c r="D1054" s="302" t="s">
        <v>4565</v>
      </c>
    </row>
    <row r="1055" spans="1:4" ht="13.8">
      <c r="A1055" s="304">
        <v>92714</v>
      </c>
      <c r="B1055" s="301" t="s">
        <v>7822</v>
      </c>
      <c r="C1055" s="301" t="s">
        <v>7154</v>
      </c>
      <c r="D1055" s="302" t="s">
        <v>4236</v>
      </c>
    </row>
    <row r="1056" spans="1:4" ht="13.8">
      <c r="A1056" s="304">
        <v>92715</v>
      </c>
      <c r="B1056" s="301" t="s">
        <v>7823</v>
      </c>
      <c r="C1056" s="301" t="s">
        <v>7154</v>
      </c>
      <c r="D1056" s="302" t="s">
        <v>7824</v>
      </c>
    </row>
    <row r="1057" spans="1:4" ht="13.8">
      <c r="A1057" s="304">
        <v>92956</v>
      </c>
      <c r="B1057" s="301" t="s">
        <v>7825</v>
      </c>
      <c r="C1057" s="301" t="s">
        <v>7154</v>
      </c>
      <c r="D1057" s="302" t="s">
        <v>7826</v>
      </c>
    </row>
    <row r="1058" spans="1:4" ht="13.8">
      <c r="A1058" s="304">
        <v>92957</v>
      </c>
      <c r="B1058" s="301" t="s">
        <v>7827</v>
      </c>
      <c r="C1058" s="301" t="s">
        <v>7154</v>
      </c>
      <c r="D1058" s="302" t="s">
        <v>4151</v>
      </c>
    </row>
    <row r="1059" spans="1:4" ht="13.8">
      <c r="A1059" s="304">
        <v>92958</v>
      </c>
      <c r="B1059" s="301" t="s">
        <v>7828</v>
      </c>
      <c r="C1059" s="301" t="s">
        <v>7154</v>
      </c>
      <c r="D1059" s="302" t="s">
        <v>7020</v>
      </c>
    </row>
    <row r="1060" spans="1:4" ht="13.8">
      <c r="A1060" s="304">
        <v>92959</v>
      </c>
      <c r="B1060" s="301" t="s">
        <v>7829</v>
      </c>
      <c r="C1060" s="301" t="s">
        <v>7154</v>
      </c>
      <c r="D1060" s="302" t="s">
        <v>7830</v>
      </c>
    </row>
    <row r="1061" spans="1:4" ht="13.8">
      <c r="A1061" s="304">
        <v>92963</v>
      </c>
      <c r="B1061" s="301" t="s">
        <v>7831</v>
      </c>
      <c r="C1061" s="301" t="s">
        <v>7154</v>
      </c>
      <c r="D1061" s="302" t="s">
        <v>7067</v>
      </c>
    </row>
    <row r="1062" spans="1:4" ht="13.8">
      <c r="A1062" s="304">
        <v>92964</v>
      </c>
      <c r="B1062" s="301" t="s">
        <v>7832</v>
      </c>
      <c r="C1062" s="301" t="s">
        <v>7154</v>
      </c>
      <c r="D1062" s="302" t="s">
        <v>4264</v>
      </c>
    </row>
    <row r="1063" spans="1:4" ht="13.8">
      <c r="A1063" s="304">
        <v>92965</v>
      </c>
      <c r="B1063" s="301" t="s">
        <v>7833</v>
      </c>
      <c r="C1063" s="301" t="s">
        <v>7154</v>
      </c>
      <c r="D1063" s="302" t="s">
        <v>7834</v>
      </c>
    </row>
    <row r="1064" spans="1:4" ht="13.8">
      <c r="A1064" s="304">
        <v>93220</v>
      </c>
      <c r="B1064" s="301" t="s">
        <v>7835</v>
      </c>
      <c r="C1064" s="301" t="s">
        <v>7154</v>
      </c>
      <c r="D1064" s="302" t="s">
        <v>7836</v>
      </c>
    </row>
    <row r="1065" spans="1:4" ht="13.8">
      <c r="A1065" s="304">
        <v>93221</v>
      </c>
      <c r="B1065" s="301" t="s">
        <v>7837</v>
      </c>
      <c r="C1065" s="301" t="s">
        <v>7154</v>
      </c>
      <c r="D1065" s="302" t="s">
        <v>7838</v>
      </c>
    </row>
    <row r="1066" spans="1:4" ht="13.8">
      <c r="A1066" s="304">
        <v>93222</v>
      </c>
      <c r="B1066" s="301" t="s">
        <v>7839</v>
      </c>
      <c r="C1066" s="301" t="s">
        <v>7154</v>
      </c>
      <c r="D1066" s="302" t="s">
        <v>7840</v>
      </c>
    </row>
    <row r="1067" spans="1:4" ht="13.8">
      <c r="A1067" s="304">
        <v>93223</v>
      </c>
      <c r="B1067" s="301" t="s">
        <v>7841</v>
      </c>
      <c r="C1067" s="301" t="s">
        <v>7154</v>
      </c>
      <c r="D1067" s="302" t="s">
        <v>7842</v>
      </c>
    </row>
    <row r="1068" spans="1:4" ht="13.8">
      <c r="A1068" s="304">
        <v>93229</v>
      </c>
      <c r="B1068" s="301" t="s">
        <v>7843</v>
      </c>
      <c r="C1068" s="301" t="s">
        <v>7154</v>
      </c>
      <c r="D1068" s="302" t="s">
        <v>4163</v>
      </c>
    </row>
    <row r="1069" spans="1:4" ht="13.8">
      <c r="A1069" s="304">
        <v>93230</v>
      </c>
      <c r="B1069" s="301" t="s">
        <v>7844</v>
      </c>
      <c r="C1069" s="301" t="s">
        <v>7154</v>
      </c>
      <c r="D1069" s="302" t="s">
        <v>4360</v>
      </c>
    </row>
    <row r="1070" spans="1:4" ht="13.8">
      <c r="A1070" s="304">
        <v>93231</v>
      </c>
      <c r="B1070" s="301" t="s">
        <v>7845</v>
      </c>
      <c r="C1070" s="301" t="s">
        <v>7154</v>
      </c>
      <c r="D1070" s="302" t="s">
        <v>4167</v>
      </c>
    </row>
    <row r="1071" spans="1:4" ht="13.8">
      <c r="A1071" s="304">
        <v>93232</v>
      </c>
      <c r="B1071" s="301" t="s">
        <v>7846</v>
      </c>
      <c r="C1071" s="301" t="s">
        <v>7154</v>
      </c>
      <c r="D1071" s="302" t="s">
        <v>7685</v>
      </c>
    </row>
    <row r="1072" spans="1:4" ht="13.8">
      <c r="A1072" s="304">
        <v>93235</v>
      </c>
      <c r="B1072" s="301" t="s">
        <v>7847</v>
      </c>
      <c r="C1072" s="301" t="s">
        <v>7154</v>
      </c>
      <c r="D1072" s="302" t="s">
        <v>7848</v>
      </c>
    </row>
    <row r="1073" spans="1:4" ht="13.8">
      <c r="A1073" s="304">
        <v>93238</v>
      </c>
      <c r="B1073" s="301" t="s">
        <v>7849</v>
      </c>
      <c r="C1073" s="301" t="s">
        <v>7154</v>
      </c>
      <c r="D1073" s="302" t="s">
        <v>7850</v>
      </c>
    </row>
    <row r="1074" spans="1:4" ht="13.8">
      <c r="A1074" s="304">
        <v>93239</v>
      </c>
      <c r="B1074" s="301" t="s">
        <v>7851</v>
      </c>
      <c r="C1074" s="301" t="s">
        <v>7154</v>
      </c>
      <c r="D1074" s="302" t="s">
        <v>6100</v>
      </c>
    </row>
    <row r="1075" spans="1:4" ht="13.8">
      <c r="A1075" s="304">
        <v>93240</v>
      </c>
      <c r="B1075" s="301" t="s">
        <v>7852</v>
      </c>
      <c r="C1075" s="301" t="s">
        <v>7154</v>
      </c>
      <c r="D1075" s="302" t="s">
        <v>7853</v>
      </c>
    </row>
    <row r="1076" spans="1:4" ht="13.8">
      <c r="A1076" s="304">
        <v>93267</v>
      </c>
      <c r="B1076" s="301" t="s">
        <v>7854</v>
      </c>
      <c r="C1076" s="301" t="s">
        <v>7154</v>
      </c>
      <c r="D1076" s="302" t="s">
        <v>7855</v>
      </c>
    </row>
    <row r="1077" spans="1:4" ht="13.8">
      <c r="A1077" s="304">
        <v>93269</v>
      </c>
      <c r="B1077" s="301" t="s">
        <v>7856</v>
      </c>
      <c r="C1077" s="301" t="s">
        <v>7154</v>
      </c>
      <c r="D1077" s="302" t="s">
        <v>5241</v>
      </c>
    </row>
    <row r="1078" spans="1:4" ht="13.8">
      <c r="A1078" s="304">
        <v>93270</v>
      </c>
      <c r="B1078" s="301" t="s">
        <v>7857</v>
      </c>
      <c r="C1078" s="301" t="s">
        <v>7154</v>
      </c>
      <c r="D1078" s="302" t="s">
        <v>7858</v>
      </c>
    </row>
    <row r="1079" spans="1:4" ht="13.8">
      <c r="A1079" s="304">
        <v>93271</v>
      </c>
      <c r="B1079" s="301" t="s">
        <v>7859</v>
      </c>
      <c r="C1079" s="301" t="s">
        <v>7154</v>
      </c>
      <c r="D1079" s="302" t="s">
        <v>7860</v>
      </c>
    </row>
    <row r="1080" spans="1:4" ht="13.8">
      <c r="A1080" s="304">
        <v>93277</v>
      </c>
      <c r="B1080" s="301" t="s">
        <v>7861</v>
      </c>
      <c r="C1080" s="301" t="s">
        <v>7154</v>
      </c>
      <c r="D1080" s="302" t="s">
        <v>7426</v>
      </c>
    </row>
    <row r="1081" spans="1:4" ht="13.8">
      <c r="A1081" s="304">
        <v>93278</v>
      </c>
      <c r="B1081" s="301" t="s">
        <v>7862</v>
      </c>
      <c r="C1081" s="301" t="s">
        <v>7154</v>
      </c>
      <c r="D1081" s="302" t="s">
        <v>4429</v>
      </c>
    </row>
    <row r="1082" spans="1:4" ht="13.8">
      <c r="A1082" s="304">
        <v>93279</v>
      </c>
      <c r="B1082" s="301" t="s">
        <v>7863</v>
      </c>
      <c r="C1082" s="301" t="s">
        <v>7154</v>
      </c>
      <c r="D1082" s="302" t="s">
        <v>4196</v>
      </c>
    </row>
    <row r="1083" spans="1:4" ht="13.8">
      <c r="A1083" s="304">
        <v>93280</v>
      </c>
      <c r="B1083" s="301" t="s">
        <v>7864</v>
      </c>
      <c r="C1083" s="301" t="s">
        <v>7154</v>
      </c>
      <c r="D1083" s="302" t="s">
        <v>7865</v>
      </c>
    </row>
    <row r="1084" spans="1:4" ht="13.8">
      <c r="A1084" s="304">
        <v>93283</v>
      </c>
      <c r="B1084" s="301" t="s">
        <v>7866</v>
      </c>
      <c r="C1084" s="301" t="s">
        <v>7154</v>
      </c>
      <c r="D1084" s="302" t="s">
        <v>7867</v>
      </c>
    </row>
    <row r="1085" spans="1:4" ht="13.8">
      <c r="A1085" s="304">
        <v>93284</v>
      </c>
      <c r="B1085" s="301" t="s">
        <v>7868</v>
      </c>
      <c r="C1085" s="301" t="s">
        <v>7154</v>
      </c>
      <c r="D1085" s="302" t="s">
        <v>7869</v>
      </c>
    </row>
    <row r="1086" spans="1:4" ht="13.8">
      <c r="A1086" s="304">
        <v>93285</v>
      </c>
      <c r="B1086" s="301" t="s">
        <v>7870</v>
      </c>
      <c r="C1086" s="301" t="s">
        <v>7154</v>
      </c>
      <c r="D1086" s="302" t="s">
        <v>7871</v>
      </c>
    </row>
    <row r="1087" spans="1:4" ht="13.8">
      <c r="A1087" s="304">
        <v>93286</v>
      </c>
      <c r="B1087" s="301" t="s">
        <v>7872</v>
      </c>
      <c r="C1087" s="301" t="s">
        <v>7154</v>
      </c>
      <c r="D1087" s="302" t="s">
        <v>7873</v>
      </c>
    </row>
    <row r="1088" spans="1:4" ht="13.8">
      <c r="A1088" s="304">
        <v>93296</v>
      </c>
      <c r="B1088" s="301" t="s">
        <v>7874</v>
      </c>
      <c r="C1088" s="301" t="s">
        <v>7154</v>
      </c>
      <c r="D1088" s="302" t="s">
        <v>5062</v>
      </c>
    </row>
    <row r="1089" spans="1:4" ht="13.8">
      <c r="A1089" s="304">
        <v>93397</v>
      </c>
      <c r="B1089" s="301" t="s">
        <v>7875</v>
      </c>
      <c r="C1089" s="301" t="s">
        <v>7154</v>
      </c>
      <c r="D1089" s="302" t="s">
        <v>7876</v>
      </c>
    </row>
    <row r="1090" spans="1:4" ht="13.8">
      <c r="A1090" s="304">
        <v>93398</v>
      </c>
      <c r="B1090" s="301" t="s">
        <v>7877</v>
      </c>
      <c r="C1090" s="301" t="s">
        <v>7154</v>
      </c>
      <c r="D1090" s="302" t="s">
        <v>7878</v>
      </c>
    </row>
    <row r="1091" spans="1:4" ht="13.8">
      <c r="A1091" s="304">
        <v>93399</v>
      </c>
      <c r="B1091" s="301" t="s">
        <v>7879</v>
      </c>
      <c r="C1091" s="301" t="s">
        <v>7154</v>
      </c>
      <c r="D1091" s="302" t="s">
        <v>7880</v>
      </c>
    </row>
    <row r="1092" spans="1:4" ht="13.8">
      <c r="A1092" s="304">
        <v>93400</v>
      </c>
      <c r="B1092" s="301" t="s">
        <v>7881</v>
      </c>
      <c r="C1092" s="301" t="s">
        <v>7154</v>
      </c>
      <c r="D1092" s="302" t="s">
        <v>7882</v>
      </c>
    </row>
    <row r="1093" spans="1:4" ht="13.8">
      <c r="A1093" s="304">
        <v>93401</v>
      </c>
      <c r="B1093" s="301" t="s">
        <v>7883</v>
      </c>
      <c r="C1093" s="301" t="s">
        <v>7154</v>
      </c>
      <c r="D1093" s="302" t="s">
        <v>7215</v>
      </c>
    </row>
    <row r="1094" spans="1:4" ht="13.8">
      <c r="A1094" s="304">
        <v>93404</v>
      </c>
      <c r="B1094" s="301" t="s">
        <v>7884</v>
      </c>
      <c r="C1094" s="301" t="s">
        <v>7154</v>
      </c>
      <c r="D1094" s="302" t="s">
        <v>7885</v>
      </c>
    </row>
    <row r="1095" spans="1:4" ht="13.8">
      <c r="A1095" s="304">
        <v>93405</v>
      </c>
      <c r="B1095" s="301" t="s">
        <v>7886</v>
      </c>
      <c r="C1095" s="301" t="s">
        <v>7154</v>
      </c>
      <c r="D1095" s="302" t="s">
        <v>7111</v>
      </c>
    </row>
    <row r="1096" spans="1:4" ht="13.8">
      <c r="A1096" s="304">
        <v>93406</v>
      </c>
      <c r="B1096" s="301" t="s">
        <v>7887</v>
      </c>
      <c r="C1096" s="301" t="s">
        <v>7154</v>
      </c>
      <c r="D1096" s="302" t="s">
        <v>7888</v>
      </c>
    </row>
    <row r="1097" spans="1:4" ht="13.8">
      <c r="A1097" s="304">
        <v>93407</v>
      </c>
      <c r="B1097" s="301" t="s">
        <v>7889</v>
      </c>
      <c r="C1097" s="301" t="s">
        <v>7154</v>
      </c>
      <c r="D1097" s="302" t="s">
        <v>7304</v>
      </c>
    </row>
    <row r="1098" spans="1:4" ht="13.8">
      <c r="A1098" s="304">
        <v>93411</v>
      </c>
      <c r="B1098" s="301" t="s">
        <v>7890</v>
      </c>
      <c r="C1098" s="301" t="s">
        <v>7154</v>
      </c>
      <c r="D1098" s="302" t="s">
        <v>4201</v>
      </c>
    </row>
    <row r="1099" spans="1:4" ht="13.8">
      <c r="A1099" s="304">
        <v>93412</v>
      </c>
      <c r="B1099" s="301" t="s">
        <v>7891</v>
      </c>
      <c r="C1099" s="301" t="s">
        <v>7154</v>
      </c>
      <c r="D1099" s="302" t="s">
        <v>4388</v>
      </c>
    </row>
    <row r="1100" spans="1:4" ht="13.8">
      <c r="A1100" s="304">
        <v>93413</v>
      </c>
      <c r="B1100" s="301" t="s">
        <v>7892</v>
      </c>
      <c r="C1100" s="301" t="s">
        <v>7154</v>
      </c>
      <c r="D1100" s="302" t="s">
        <v>4218</v>
      </c>
    </row>
    <row r="1101" spans="1:4" ht="13.8">
      <c r="A1101" s="304">
        <v>93414</v>
      </c>
      <c r="B1101" s="301" t="s">
        <v>7893</v>
      </c>
      <c r="C1101" s="301" t="s">
        <v>7154</v>
      </c>
      <c r="D1101" s="302" t="s">
        <v>7894</v>
      </c>
    </row>
    <row r="1102" spans="1:4" ht="13.8">
      <c r="A1102" s="304">
        <v>93417</v>
      </c>
      <c r="B1102" s="301" t="s">
        <v>7895</v>
      </c>
      <c r="C1102" s="301" t="s">
        <v>7154</v>
      </c>
      <c r="D1102" s="302" t="s">
        <v>5564</v>
      </c>
    </row>
    <row r="1103" spans="1:4" ht="13.8">
      <c r="A1103" s="304">
        <v>93418</v>
      </c>
      <c r="B1103" s="301" t="s">
        <v>7896</v>
      </c>
      <c r="C1103" s="301" t="s">
        <v>7154</v>
      </c>
      <c r="D1103" s="302" t="s">
        <v>7897</v>
      </c>
    </row>
    <row r="1104" spans="1:4" ht="13.8">
      <c r="A1104" s="304">
        <v>93419</v>
      </c>
      <c r="B1104" s="301" t="s">
        <v>7898</v>
      </c>
      <c r="C1104" s="301" t="s">
        <v>7154</v>
      </c>
      <c r="D1104" s="302" t="s">
        <v>7899</v>
      </c>
    </row>
    <row r="1105" spans="1:4" ht="13.8">
      <c r="A1105" s="304">
        <v>93420</v>
      </c>
      <c r="B1105" s="301" t="s">
        <v>7900</v>
      </c>
      <c r="C1105" s="301" t="s">
        <v>7154</v>
      </c>
      <c r="D1105" s="302" t="s">
        <v>7901</v>
      </c>
    </row>
    <row r="1106" spans="1:4" ht="13.8">
      <c r="A1106" s="304">
        <v>93423</v>
      </c>
      <c r="B1106" s="301" t="s">
        <v>7902</v>
      </c>
      <c r="C1106" s="301" t="s">
        <v>7154</v>
      </c>
      <c r="D1106" s="302" t="s">
        <v>7903</v>
      </c>
    </row>
    <row r="1107" spans="1:4" ht="13.8">
      <c r="A1107" s="304">
        <v>93424</v>
      </c>
      <c r="B1107" s="301" t="s">
        <v>7904</v>
      </c>
      <c r="C1107" s="301" t="s">
        <v>7154</v>
      </c>
      <c r="D1107" s="302" t="s">
        <v>7689</v>
      </c>
    </row>
    <row r="1108" spans="1:4" ht="13.8">
      <c r="A1108" s="304">
        <v>93425</v>
      </c>
      <c r="B1108" s="301" t="s">
        <v>7905</v>
      </c>
      <c r="C1108" s="301" t="s">
        <v>7154</v>
      </c>
      <c r="D1108" s="302" t="s">
        <v>7906</v>
      </c>
    </row>
    <row r="1109" spans="1:4" ht="13.8">
      <c r="A1109" s="304">
        <v>93426</v>
      </c>
      <c r="B1109" s="301" t="s">
        <v>7907</v>
      </c>
      <c r="C1109" s="301" t="s">
        <v>7154</v>
      </c>
      <c r="D1109" s="302" t="s">
        <v>7908</v>
      </c>
    </row>
    <row r="1110" spans="1:4" ht="13.8">
      <c r="A1110" s="304">
        <v>93429</v>
      </c>
      <c r="B1110" s="301" t="s">
        <v>7909</v>
      </c>
      <c r="C1110" s="301" t="s">
        <v>7154</v>
      </c>
      <c r="D1110" s="302" t="s">
        <v>7910</v>
      </c>
    </row>
    <row r="1111" spans="1:4" ht="13.8">
      <c r="A1111" s="304">
        <v>93430</v>
      </c>
      <c r="B1111" s="301" t="s">
        <v>7911</v>
      </c>
      <c r="C1111" s="301" t="s">
        <v>7154</v>
      </c>
      <c r="D1111" s="302" t="s">
        <v>7912</v>
      </c>
    </row>
    <row r="1112" spans="1:4" ht="13.8">
      <c r="A1112" s="304">
        <v>93431</v>
      </c>
      <c r="B1112" s="301" t="s">
        <v>7913</v>
      </c>
      <c r="C1112" s="301" t="s">
        <v>7154</v>
      </c>
      <c r="D1112" s="302" t="s">
        <v>7914</v>
      </c>
    </row>
    <row r="1113" spans="1:4" ht="13.8">
      <c r="A1113" s="304">
        <v>93432</v>
      </c>
      <c r="B1113" s="301" t="s">
        <v>7915</v>
      </c>
      <c r="C1113" s="301" t="s">
        <v>7154</v>
      </c>
      <c r="D1113" s="302" t="s">
        <v>7916</v>
      </c>
    </row>
    <row r="1114" spans="1:4" ht="13.8">
      <c r="A1114" s="304">
        <v>93435</v>
      </c>
      <c r="B1114" s="301" t="s">
        <v>7917</v>
      </c>
      <c r="C1114" s="301" t="s">
        <v>7154</v>
      </c>
      <c r="D1114" s="302" t="s">
        <v>7918</v>
      </c>
    </row>
    <row r="1115" spans="1:4" ht="13.8">
      <c r="A1115" s="304">
        <v>93436</v>
      </c>
      <c r="B1115" s="301" t="s">
        <v>7919</v>
      </c>
      <c r="C1115" s="301" t="s">
        <v>7154</v>
      </c>
      <c r="D1115" s="302" t="s">
        <v>7920</v>
      </c>
    </row>
    <row r="1116" spans="1:4" ht="13.8">
      <c r="A1116" s="304">
        <v>93437</v>
      </c>
      <c r="B1116" s="301" t="s">
        <v>7921</v>
      </c>
      <c r="C1116" s="301" t="s">
        <v>7154</v>
      </c>
      <c r="D1116" s="302" t="s">
        <v>7922</v>
      </c>
    </row>
    <row r="1117" spans="1:4" ht="13.8">
      <c r="A1117" s="304">
        <v>93438</v>
      </c>
      <c r="B1117" s="301" t="s">
        <v>7923</v>
      </c>
      <c r="C1117" s="301" t="s">
        <v>7154</v>
      </c>
      <c r="D1117" s="302" t="s">
        <v>7924</v>
      </c>
    </row>
    <row r="1118" spans="1:4" ht="13.8">
      <c r="A1118" s="304">
        <v>95114</v>
      </c>
      <c r="B1118" s="301" t="s">
        <v>7925</v>
      </c>
      <c r="C1118" s="301" t="s">
        <v>7154</v>
      </c>
      <c r="D1118" s="302" t="s">
        <v>6133</v>
      </c>
    </row>
    <row r="1119" spans="1:4" ht="13.8">
      <c r="A1119" s="304">
        <v>95115</v>
      </c>
      <c r="B1119" s="301" t="s">
        <v>7926</v>
      </c>
      <c r="C1119" s="301" t="s">
        <v>7154</v>
      </c>
      <c r="D1119" s="302" t="s">
        <v>4264</v>
      </c>
    </row>
    <row r="1120" spans="1:4" ht="13.8">
      <c r="A1120" s="304">
        <v>95116</v>
      </c>
      <c r="B1120" s="301" t="s">
        <v>7927</v>
      </c>
      <c r="C1120" s="301" t="s">
        <v>7154</v>
      </c>
      <c r="D1120" s="302" t="s">
        <v>7928</v>
      </c>
    </row>
    <row r="1121" spans="1:4" ht="13.8">
      <c r="A1121" s="304">
        <v>95117</v>
      </c>
      <c r="B1121" s="301" t="s">
        <v>7929</v>
      </c>
      <c r="C1121" s="301" t="s">
        <v>7154</v>
      </c>
      <c r="D1121" s="302" t="s">
        <v>7076</v>
      </c>
    </row>
    <row r="1122" spans="1:4" ht="13.8">
      <c r="A1122" s="304">
        <v>95118</v>
      </c>
      <c r="B1122" s="301" t="s">
        <v>7930</v>
      </c>
      <c r="C1122" s="301" t="s">
        <v>7154</v>
      </c>
      <c r="D1122" s="302" t="s">
        <v>7931</v>
      </c>
    </row>
    <row r="1123" spans="1:4" ht="13.8">
      <c r="A1123" s="304">
        <v>95119</v>
      </c>
      <c r="B1123" s="301" t="s">
        <v>7932</v>
      </c>
      <c r="C1123" s="301" t="s">
        <v>7154</v>
      </c>
      <c r="D1123" s="302" t="s">
        <v>7933</v>
      </c>
    </row>
    <row r="1124" spans="1:4" ht="13.8">
      <c r="A1124" s="304">
        <v>95120</v>
      </c>
      <c r="B1124" s="301" t="s">
        <v>7934</v>
      </c>
      <c r="C1124" s="301" t="s">
        <v>7154</v>
      </c>
      <c r="D1124" s="302" t="s">
        <v>7935</v>
      </c>
    </row>
    <row r="1125" spans="1:4" ht="13.8">
      <c r="A1125" s="304">
        <v>95123</v>
      </c>
      <c r="B1125" s="301" t="s">
        <v>7936</v>
      </c>
      <c r="C1125" s="301" t="s">
        <v>7154</v>
      </c>
      <c r="D1125" s="302" t="s">
        <v>7937</v>
      </c>
    </row>
    <row r="1126" spans="1:4" ht="13.8">
      <c r="A1126" s="304">
        <v>95124</v>
      </c>
      <c r="B1126" s="301" t="s">
        <v>7938</v>
      </c>
      <c r="C1126" s="301" t="s">
        <v>7154</v>
      </c>
      <c r="D1126" s="302" t="s">
        <v>7939</v>
      </c>
    </row>
    <row r="1127" spans="1:4" ht="13.8">
      <c r="A1127" s="304">
        <v>95125</v>
      </c>
      <c r="B1127" s="301" t="s">
        <v>7940</v>
      </c>
      <c r="C1127" s="301" t="s">
        <v>7154</v>
      </c>
      <c r="D1127" s="302" t="s">
        <v>7941</v>
      </c>
    </row>
    <row r="1128" spans="1:4" ht="13.8">
      <c r="A1128" s="304">
        <v>95126</v>
      </c>
      <c r="B1128" s="301" t="s">
        <v>7942</v>
      </c>
      <c r="C1128" s="301" t="s">
        <v>7154</v>
      </c>
      <c r="D1128" s="302" t="s">
        <v>7943</v>
      </c>
    </row>
    <row r="1129" spans="1:4" ht="13.8">
      <c r="A1129" s="304">
        <v>95129</v>
      </c>
      <c r="B1129" s="301" t="s">
        <v>7944</v>
      </c>
      <c r="C1129" s="301" t="s">
        <v>7154</v>
      </c>
      <c r="D1129" s="302" t="s">
        <v>7945</v>
      </c>
    </row>
    <row r="1130" spans="1:4" ht="13.8">
      <c r="A1130" s="304">
        <v>95130</v>
      </c>
      <c r="B1130" s="301" t="s">
        <v>7946</v>
      </c>
      <c r="C1130" s="301" t="s">
        <v>7154</v>
      </c>
      <c r="D1130" s="302" t="s">
        <v>7947</v>
      </c>
    </row>
    <row r="1131" spans="1:4" ht="13.8">
      <c r="A1131" s="304">
        <v>95131</v>
      </c>
      <c r="B1131" s="301" t="s">
        <v>7948</v>
      </c>
      <c r="C1131" s="301" t="s">
        <v>7154</v>
      </c>
      <c r="D1131" s="302" t="s">
        <v>7949</v>
      </c>
    </row>
    <row r="1132" spans="1:4" ht="13.8">
      <c r="A1132" s="304">
        <v>95132</v>
      </c>
      <c r="B1132" s="301" t="s">
        <v>7950</v>
      </c>
      <c r="C1132" s="301" t="s">
        <v>7154</v>
      </c>
      <c r="D1132" s="302" t="s">
        <v>7951</v>
      </c>
    </row>
    <row r="1133" spans="1:4" ht="13.8">
      <c r="A1133" s="304">
        <v>95136</v>
      </c>
      <c r="B1133" s="301" t="s">
        <v>7952</v>
      </c>
      <c r="C1133" s="301" t="s">
        <v>7154</v>
      </c>
      <c r="D1133" s="302" t="s">
        <v>4429</v>
      </c>
    </row>
    <row r="1134" spans="1:4" ht="13.8">
      <c r="A1134" s="304">
        <v>95137</v>
      </c>
      <c r="B1134" s="301" t="s">
        <v>7953</v>
      </c>
      <c r="C1134" s="301" t="s">
        <v>7154</v>
      </c>
      <c r="D1134" s="302" t="s">
        <v>4883</v>
      </c>
    </row>
    <row r="1135" spans="1:4" ht="13.8">
      <c r="A1135" s="304">
        <v>95138</v>
      </c>
      <c r="B1135" s="301" t="s">
        <v>7954</v>
      </c>
      <c r="C1135" s="301" t="s">
        <v>7154</v>
      </c>
      <c r="D1135" s="302" t="s">
        <v>4484</v>
      </c>
    </row>
    <row r="1136" spans="1:4" ht="13.8">
      <c r="A1136" s="304">
        <v>95208</v>
      </c>
      <c r="B1136" s="301" t="s">
        <v>7955</v>
      </c>
      <c r="C1136" s="301" t="s">
        <v>7154</v>
      </c>
      <c r="D1136" s="302" t="s">
        <v>7956</v>
      </c>
    </row>
    <row r="1137" spans="1:4" ht="13.8">
      <c r="A1137" s="304">
        <v>95209</v>
      </c>
      <c r="B1137" s="301" t="s">
        <v>7957</v>
      </c>
      <c r="C1137" s="301" t="s">
        <v>7154</v>
      </c>
      <c r="D1137" s="302" t="s">
        <v>7958</v>
      </c>
    </row>
    <row r="1138" spans="1:4" ht="13.8">
      <c r="A1138" s="304">
        <v>95210</v>
      </c>
      <c r="B1138" s="301" t="s">
        <v>7959</v>
      </c>
      <c r="C1138" s="301" t="s">
        <v>7154</v>
      </c>
      <c r="D1138" s="302" t="s">
        <v>7960</v>
      </c>
    </row>
    <row r="1139" spans="1:4" ht="13.8">
      <c r="A1139" s="304">
        <v>95211</v>
      </c>
      <c r="B1139" s="301" t="s">
        <v>7961</v>
      </c>
      <c r="C1139" s="301" t="s">
        <v>7154</v>
      </c>
      <c r="D1139" s="302" t="s">
        <v>7860</v>
      </c>
    </row>
    <row r="1140" spans="1:4" ht="13.8">
      <c r="A1140" s="304">
        <v>95217</v>
      </c>
      <c r="B1140" s="301" t="s">
        <v>7962</v>
      </c>
      <c r="C1140" s="301" t="s">
        <v>7154</v>
      </c>
      <c r="D1140" s="302" t="s">
        <v>7590</v>
      </c>
    </row>
    <row r="1141" spans="1:4" ht="13.8">
      <c r="A1141" s="304">
        <v>95255</v>
      </c>
      <c r="B1141" s="301" t="s">
        <v>7963</v>
      </c>
      <c r="C1141" s="301" t="s">
        <v>7154</v>
      </c>
      <c r="D1141" s="302" t="s">
        <v>4118</v>
      </c>
    </row>
    <row r="1142" spans="1:4" ht="13.8">
      <c r="A1142" s="304">
        <v>95256</v>
      </c>
      <c r="B1142" s="301" t="s">
        <v>7964</v>
      </c>
      <c r="C1142" s="301" t="s">
        <v>7154</v>
      </c>
      <c r="D1142" s="302" t="s">
        <v>4275</v>
      </c>
    </row>
    <row r="1143" spans="1:4" ht="13.8">
      <c r="A1143" s="304">
        <v>95257</v>
      </c>
      <c r="B1143" s="301" t="s">
        <v>7965</v>
      </c>
      <c r="C1143" s="301" t="s">
        <v>7154</v>
      </c>
      <c r="D1143" s="302" t="s">
        <v>4112</v>
      </c>
    </row>
    <row r="1144" spans="1:4" ht="13.8">
      <c r="A1144" s="304">
        <v>95260</v>
      </c>
      <c r="B1144" s="301" t="s">
        <v>7966</v>
      </c>
      <c r="C1144" s="301" t="s">
        <v>7154</v>
      </c>
      <c r="D1144" s="302" t="s">
        <v>7897</v>
      </c>
    </row>
    <row r="1145" spans="1:4" ht="13.8">
      <c r="A1145" s="304">
        <v>95261</v>
      </c>
      <c r="B1145" s="301" t="s">
        <v>7967</v>
      </c>
      <c r="C1145" s="301" t="s">
        <v>7154</v>
      </c>
      <c r="D1145" s="302" t="s">
        <v>4275</v>
      </c>
    </row>
    <row r="1146" spans="1:4" ht="13.8">
      <c r="A1146" s="304">
        <v>95262</v>
      </c>
      <c r="B1146" s="301" t="s">
        <v>7968</v>
      </c>
      <c r="C1146" s="301" t="s">
        <v>7154</v>
      </c>
      <c r="D1146" s="302" t="s">
        <v>6974</v>
      </c>
    </row>
    <row r="1147" spans="1:4" ht="13.8">
      <c r="A1147" s="304">
        <v>95263</v>
      </c>
      <c r="B1147" s="301" t="s">
        <v>7969</v>
      </c>
      <c r="C1147" s="301" t="s">
        <v>7154</v>
      </c>
      <c r="D1147" s="302" t="s">
        <v>6706</v>
      </c>
    </row>
    <row r="1148" spans="1:4" ht="13.8">
      <c r="A1148" s="304">
        <v>95266</v>
      </c>
      <c r="B1148" s="301" t="s">
        <v>7970</v>
      </c>
      <c r="C1148" s="301" t="s">
        <v>7154</v>
      </c>
      <c r="D1148" s="302" t="s">
        <v>4163</v>
      </c>
    </row>
    <row r="1149" spans="1:4" ht="13.8">
      <c r="A1149" s="304">
        <v>95267</v>
      </c>
      <c r="B1149" s="301" t="s">
        <v>7971</v>
      </c>
      <c r="C1149" s="301" t="s">
        <v>7154</v>
      </c>
      <c r="D1149" s="302" t="s">
        <v>4388</v>
      </c>
    </row>
    <row r="1150" spans="1:4" ht="13.8">
      <c r="A1150" s="304">
        <v>95268</v>
      </c>
      <c r="B1150" s="301" t="s">
        <v>7972</v>
      </c>
      <c r="C1150" s="301" t="s">
        <v>7154</v>
      </c>
      <c r="D1150" s="302" t="s">
        <v>4165</v>
      </c>
    </row>
    <row r="1151" spans="1:4" ht="13.8">
      <c r="A1151" s="304">
        <v>95269</v>
      </c>
      <c r="B1151" s="301" t="s">
        <v>7973</v>
      </c>
      <c r="C1151" s="301" t="s">
        <v>7154</v>
      </c>
      <c r="D1151" s="302" t="s">
        <v>7685</v>
      </c>
    </row>
    <row r="1152" spans="1:4" ht="13.8">
      <c r="A1152" s="304">
        <v>95272</v>
      </c>
      <c r="B1152" s="301" t="s">
        <v>7974</v>
      </c>
      <c r="C1152" s="301" t="s">
        <v>7154</v>
      </c>
      <c r="D1152" s="302" t="s">
        <v>4165</v>
      </c>
    </row>
    <row r="1153" spans="1:4" ht="13.8">
      <c r="A1153" s="304">
        <v>95273</v>
      </c>
      <c r="B1153" s="301" t="s">
        <v>7975</v>
      </c>
      <c r="C1153" s="301" t="s">
        <v>7154</v>
      </c>
      <c r="D1153" s="302" t="s">
        <v>4360</v>
      </c>
    </row>
    <row r="1154" spans="1:4" ht="13.8">
      <c r="A1154" s="304">
        <v>95274</v>
      </c>
      <c r="B1154" s="301" t="s">
        <v>7976</v>
      </c>
      <c r="C1154" s="301" t="s">
        <v>7154</v>
      </c>
      <c r="D1154" s="302" t="s">
        <v>4185</v>
      </c>
    </row>
    <row r="1155" spans="1:4" ht="13.8">
      <c r="A1155" s="304">
        <v>95275</v>
      </c>
      <c r="B1155" s="301" t="s">
        <v>7977</v>
      </c>
      <c r="C1155" s="301" t="s">
        <v>7154</v>
      </c>
      <c r="D1155" s="302" t="s">
        <v>7978</v>
      </c>
    </row>
    <row r="1156" spans="1:4" ht="13.8">
      <c r="A1156" s="304">
        <v>95278</v>
      </c>
      <c r="B1156" s="301" t="s">
        <v>7979</v>
      </c>
      <c r="C1156" s="301" t="s">
        <v>7154</v>
      </c>
      <c r="D1156" s="302" t="s">
        <v>4153</v>
      </c>
    </row>
    <row r="1157" spans="1:4" ht="13.8">
      <c r="A1157" s="304">
        <v>95279</v>
      </c>
      <c r="B1157" s="301" t="s">
        <v>7980</v>
      </c>
      <c r="C1157" s="301" t="s">
        <v>7154</v>
      </c>
      <c r="D1157" s="302" t="s">
        <v>4360</v>
      </c>
    </row>
    <row r="1158" spans="1:4" ht="13.8">
      <c r="A1158" s="304">
        <v>95280</v>
      </c>
      <c r="B1158" s="301" t="s">
        <v>7981</v>
      </c>
      <c r="C1158" s="301" t="s">
        <v>7154</v>
      </c>
      <c r="D1158" s="302" t="s">
        <v>7590</v>
      </c>
    </row>
    <row r="1159" spans="1:4" ht="13.8">
      <c r="A1159" s="304">
        <v>95281</v>
      </c>
      <c r="B1159" s="301" t="s">
        <v>7982</v>
      </c>
      <c r="C1159" s="301" t="s">
        <v>7154</v>
      </c>
      <c r="D1159" s="302" t="s">
        <v>7685</v>
      </c>
    </row>
    <row r="1160" spans="1:4" ht="13.8">
      <c r="A1160" s="304">
        <v>95617</v>
      </c>
      <c r="B1160" s="301" t="s">
        <v>7983</v>
      </c>
      <c r="C1160" s="301" t="s">
        <v>7154</v>
      </c>
      <c r="D1160" s="302" t="s">
        <v>7049</v>
      </c>
    </row>
    <row r="1161" spans="1:4" ht="13.8">
      <c r="A1161" s="304">
        <v>95618</v>
      </c>
      <c r="B1161" s="301" t="s">
        <v>7984</v>
      </c>
      <c r="C1161" s="301" t="s">
        <v>7154</v>
      </c>
      <c r="D1161" s="302" t="s">
        <v>4300</v>
      </c>
    </row>
    <row r="1162" spans="1:4" ht="13.8">
      <c r="A1162" s="304">
        <v>95619</v>
      </c>
      <c r="B1162" s="301" t="s">
        <v>7985</v>
      </c>
      <c r="C1162" s="301" t="s">
        <v>7154</v>
      </c>
      <c r="D1162" s="302" t="s">
        <v>7848</v>
      </c>
    </row>
    <row r="1163" spans="1:4" ht="13.8">
      <c r="A1163" s="304">
        <v>95627</v>
      </c>
      <c r="B1163" s="301" t="s">
        <v>7986</v>
      </c>
      <c r="C1163" s="301" t="s">
        <v>7154</v>
      </c>
      <c r="D1163" s="302" t="s">
        <v>7987</v>
      </c>
    </row>
    <row r="1164" spans="1:4" ht="13.8">
      <c r="A1164" s="304">
        <v>95628</v>
      </c>
      <c r="B1164" s="301" t="s">
        <v>7988</v>
      </c>
      <c r="C1164" s="301" t="s">
        <v>7154</v>
      </c>
      <c r="D1164" s="302" t="s">
        <v>4156</v>
      </c>
    </row>
    <row r="1165" spans="1:4" ht="13.8">
      <c r="A1165" s="304">
        <v>95629</v>
      </c>
      <c r="B1165" s="301" t="s">
        <v>7989</v>
      </c>
      <c r="C1165" s="301" t="s">
        <v>7154</v>
      </c>
      <c r="D1165" s="302" t="s">
        <v>7990</v>
      </c>
    </row>
    <row r="1166" spans="1:4" ht="13.8">
      <c r="A1166" s="304">
        <v>95630</v>
      </c>
      <c r="B1166" s="301" t="s">
        <v>7991</v>
      </c>
      <c r="C1166" s="301" t="s">
        <v>7154</v>
      </c>
      <c r="D1166" s="302" t="s">
        <v>7252</v>
      </c>
    </row>
    <row r="1167" spans="1:4" ht="13.8">
      <c r="A1167" s="304">
        <v>95698</v>
      </c>
      <c r="B1167" s="301" t="s">
        <v>7992</v>
      </c>
      <c r="C1167" s="301" t="s">
        <v>7154</v>
      </c>
      <c r="D1167" s="302" t="s">
        <v>7712</v>
      </c>
    </row>
    <row r="1168" spans="1:4" ht="13.8">
      <c r="A1168" s="304">
        <v>95699</v>
      </c>
      <c r="B1168" s="301" t="s">
        <v>7993</v>
      </c>
      <c r="C1168" s="301" t="s">
        <v>7154</v>
      </c>
      <c r="D1168" s="302" t="s">
        <v>6983</v>
      </c>
    </row>
    <row r="1169" spans="1:4" ht="13.8">
      <c r="A1169" s="304">
        <v>95700</v>
      </c>
      <c r="B1169" s="301" t="s">
        <v>7994</v>
      </c>
      <c r="C1169" s="301" t="s">
        <v>7154</v>
      </c>
      <c r="D1169" s="302" t="s">
        <v>7674</v>
      </c>
    </row>
    <row r="1170" spans="1:4" ht="13.8">
      <c r="A1170" s="304">
        <v>95701</v>
      </c>
      <c r="B1170" s="301" t="s">
        <v>7995</v>
      </c>
      <c r="C1170" s="301" t="s">
        <v>7154</v>
      </c>
      <c r="D1170" s="302" t="s">
        <v>7341</v>
      </c>
    </row>
    <row r="1171" spans="1:4" ht="13.8">
      <c r="A1171" s="304">
        <v>95704</v>
      </c>
      <c r="B1171" s="301" t="s">
        <v>7996</v>
      </c>
      <c r="C1171" s="301" t="s">
        <v>7154</v>
      </c>
      <c r="D1171" s="302" t="s">
        <v>7997</v>
      </c>
    </row>
    <row r="1172" spans="1:4" ht="13.8">
      <c r="A1172" s="304">
        <v>95705</v>
      </c>
      <c r="B1172" s="301" t="s">
        <v>7998</v>
      </c>
      <c r="C1172" s="301" t="s">
        <v>7154</v>
      </c>
      <c r="D1172" s="302" t="s">
        <v>7999</v>
      </c>
    </row>
    <row r="1173" spans="1:4" ht="13.8">
      <c r="A1173" s="304">
        <v>95706</v>
      </c>
      <c r="B1173" s="301" t="s">
        <v>8000</v>
      </c>
      <c r="C1173" s="301" t="s">
        <v>7154</v>
      </c>
      <c r="D1173" s="302" t="s">
        <v>8001</v>
      </c>
    </row>
    <row r="1174" spans="1:4" ht="13.8">
      <c r="A1174" s="304">
        <v>95707</v>
      </c>
      <c r="B1174" s="301" t="s">
        <v>8002</v>
      </c>
      <c r="C1174" s="301" t="s">
        <v>7154</v>
      </c>
      <c r="D1174" s="302" t="s">
        <v>7396</v>
      </c>
    </row>
    <row r="1175" spans="1:4" ht="13.8">
      <c r="A1175" s="304">
        <v>95710</v>
      </c>
      <c r="B1175" s="301" t="s">
        <v>8003</v>
      </c>
      <c r="C1175" s="301" t="s">
        <v>7154</v>
      </c>
      <c r="D1175" s="302" t="s">
        <v>8004</v>
      </c>
    </row>
    <row r="1176" spans="1:4" ht="13.8">
      <c r="A1176" s="304">
        <v>95711</v>
      </c>
      <c r="B1176" s="301" t="s">
        <v>8005</v>
      </c>
      <c r="C1176" s="301" t="s">
        <v>7154</v>
      </c>
      <c r="D1176" s="302" t="s">
        <v>7860</v>
      </c>
    </row>
    <row r="1177" spans="1:4" ht="13.8">
      <c r="A1177" s="304">
        <v>95712</v>
      </c>
      <c r="B1177" s="301" t="s">
        <v>8006</v>
      </c>
      <c r="C1177" s="301" t="s">
        <v>7154</v>
      </c>
      <c r="D1177" s="302" t="s">
        <v>8007</v>
      </c>
    </row>
    <row r="1178" spans="1:4" ht="13.8">
      <c r="A1178" s="304">
        <v>95713</v>
      </c>
      <c r="B1178" s="301" t="s">
        <v>8008</v>
      </c>
      <c r="C1178" s="301" t="s">
        <v>7154</v>
      </c>
      <c r="D1178" s="302" t="s">
        <v>7405</v>
      </c>
    </row>
    <row r="1179" spans="1:4" ht="13.8">
      <c r="A1179" s="304">
        <v>95716</v>
      </c>
      <c r="B1179" s="301" t="s">
        <v>8009</v>
      </c>
      <c r="C1179" s="301" t="s">
        <v>7154</v>
      </c>
      <c r="D1179" s="302" t="s">
        <v>8010</v>
      </c>
    </row>
    <row r="1180" spans="1:4" ht="13.8">
      <c r="A1180" s="304">
        <v>95717</v>
      </c>
      <c r="B1180" s="301" t="s">
        <v>8011</v>
      </c>
      <c r="C1180" s="301" t="s">
        <v>7154</v>
      </c>
      <c r="D1180" s="302" t="s">
        <v>7579</v>
      </c>
    </row>
    <row r="1181" spans="1:4" ht="13.8">
      <c r="A1181" s="304">
        <v>95718</v>
      </c>
      <c r="B1181" s="301" t="s">
        <v>8012</v>
      </c>
      <c r="C1181" s="301" t="s">
        <v>7154</v>
      </c>
      <c r="D1181" s="302" t="s">
        <v>8013</v>
      </c>
    </row>
    <row r="1182" spans="1:4" ht="13.8">
      <c r="A1182" s="304">
        <v>95719</v>
      </c>
      <c r="B1182" s="301" t="s">
        <v>8014</v>
      </c>
      <c r="C1182" s="301" t="s">
        <v>7154</v>
      </c>
      <c r="D1182" s="302" t="s">
        <v>7405</v>
      </c>
    </row>
    <row r="1183" spans="1:4" ht="13.8">
      <c r="A1183" s="304">
        <v>95869</v>
      </c>
      <c r="B1183" s="301" t="s">
        <v>8015</v>
      </c>
      <c r="C1183" s="301" t="s">
        <v>7154</v>
      </c>
      <c r="D1183" s="302" t="s">
        <v>8016</v>
      </c>
    </row>
    <row r="1184" spans="1:4" ht="13.8">
      <c r="A1184" s="304">
        <v>95870</v>
      </c>
      <c r="B1184" s="301" t="s">
        <v>8017</v>
      </c>
      <c r="C1184" s="301" t="s">
        <v>7154</v>
      </c>
      <c r="D1184" s="302" t="s">
        <v>8018</v>
      </c>
    </row>
    <row r="1185" spans="1:4" ht="13.8">
      <c r="A1185" s="304">
        <v>95871</v>
      </c>
      <c r="B1185" s="301" t="s">
        <v>8019</v>
      </c>
      <c r="C1185" s="301" t="s">
        <v>7154</v>
      </c>
      <c r="D1185" s="302" t="s">
        <v>8020</v>
      </c>
    </row>
    <row r="1186" spans="1:4" ht="13.8">
      <c r="A1186" s="304">
        <v>95874</v>
      </c>
      <c r="B1186" s="301" t="s">
        <v>8021</v>
      </c>
      <c r="C1186" s="301" t="s">
        <v>7154</v>
      </c>
      <c r="D1186" s="302" t="s">
        <v>8022</v>
      </c>
    </row>
    <row r="1187" spans="1:4" ht="13.8">
      <c r="A1187" s="304">
        <v>96008</v>
      </c>
      <c r="B1187" s="301" t="s">
        <v>8023</v>
      </c>
      <c r="C1187" s="301" t="s">
        <v>7154</v>
      </c>
      <c r="D1187" s="302" t="s">
        <v>8024</v>
      </c>
    </row>
    <row r="1188" spans="1:4" ht="13.8">
      <c r="A1188" s="304">
        <v>96009</v>
      </c>
      <c r="B1188" s="301" t="s">
        <v>8025</v>
      </c>
      <c r="C1188" s="301" t="s">
        <v>7154</v>
      </c>
      <c r="D1188" s="302" t="s">
        <v>8026</v>
      </c>
    </row>
    <row r="1189" spans="1:4" ht="13.8">
      <c r="A1189" s="304">
        <v>96011</v>
      </c>
      <c r="B1189" s="301" t="s">
        <v>8027</v>
      </c>
      <c r="C1189" s="301" t="s">
        <v>7154</v>
      </c>
      <c r="D1189" s="302" t="s">
        <v>8028</v>
      </c>
    </row>
    <row r="1190" spans="1:4" ht="13.8">
      <c r="A1190" s="304">
        <v>96012</v>
      </c>
      <c r="B1190" s="301" t="s">
        <v>8029</v>
      </c>
      <c r="C1190" s="301" t="s">
        <v>7154</v>
      </c>
      <c r="D1190" s="302" t="s">
        <v>7266</v>
      </c>
    </row>
    <row r="1191" spans="1:4" ht="13.8">
      <c r="A1191" s="304">
        <v>96015</v>
      </c>
      <c r="B1191" s="301" t="s">
        <v>8030</v>
      </c>
      <c r="C1191" s="301" t="s">
        <v>7154</v>
      </c>
      <c r="D1191" s="302" t="s">
        <v>8031</v>
      </c>
    </row>
    <row r="1192" spans="1:4" ht="13.8">
      <c r="A1192" s="304">
        <v>96016</v>
      </c>
      <c r="B1192" s="301" t="s">
        <v>8032</v>
      </c>
      <c r="C1192" s="301" t="s">
        <v>7154</v>
      </c>
      <c r="D1192" s="302" t="s">
        <v>8033</v>
      </c>
    </row>
    <row r="1193" spans="1:4" ht="13.8">
      <c r="A1193" s="304">
        <v>96018</v>
      </c>
      <c r="B1193" s="301" t="s">
        <v>8034</v>
      </c>
      <c r="C1193" s="301" t="s">
        <v>7154</v>
      </c>
      <c r="D1193" s="302" t="s">
        <v>8035</v>
      </c>
    </row>
    <row r="1194" spans="1:4" ht="13.8">
      <c r="A1194" s="304">
        <v>96019</v>
      </c>
      <c r="B1194" s="301" t="s">
        <v>8036</v>
      </c>
      <c r="C1194" s="301" t="s">
        <v>7154</v>
      </c>
      <c r="D1194" s="302" t="s">
        <v>8037</v>
      </c>
    </row>
    <row r="1195" spans="1:4" ht="13.8">
      <c r="A1195" s="304">
        <v>96023</v>
      </c>
      <c r="B1195" s="301" t="s">
        <v>8038</v>
      </c>
      <c r="C1195" s="301" t="s">
        <v>7154</v>
      </c>
      <c r="D1195" s="302" t="s">
        <v>7937</v>
      </c>
    </row>
    <row r="1196" spans="1:4" ht="13.8">
      <c r="A1196" s="304">
        <v>96024</v>
      </c>
      <c r="B1196" s="301" t="s">
        <v>8039</v>
      </c>
      <c r="C1196" s="301" t="s">
        <v>7154</v>
      </c>
      <c r="D1196" s="302" t="s">
        <v>5587</v>
      </c>
    </row>
    <row r="1197" spans="1:4" ht="13.8">
      <c r="A1197" s="304">
        <v>96026</v>
      </c>
      <c r="B1197" s="301" t="s">
        <v>8040</v>
      </c>
      <c r="C1197" s="301" t="s">
        <v>7154</v>
      </c>
      <c r="D1197" s="302" t="s">
        <v>7941</v>
      </c>
    </row>
    <row r="1198" spans="1:4" ht="13.8">
      <c r="A1198" s="304">
        <v>96027</v>
      </c>
      <c r="B1198" s="301" t="s">
        <v>8041</v>
      </c>
      <c r="C1198" s="301" t="s">
        <v>7154</v>
      </c>
      <c r="D1198" s="302" t="s">
        <v>8042</v>
      </c>
    </row>
    <row r="1199" spans="1:4" ht="13.8">
      <c r="A1199" s="304">
        <v>96030</v>
      </c>
      <c r="B1199" s="301" t="s">
        <v>8043</v>
      </c>
      <c r="C1199" s="301" t="s">
        <v>7154</v>
      </c>
      <c r="D1199" s="302" t="s">
        <v>8044</v>
      </c>
    </row>
    <row r="1200" spans="1:4" ht="13.8">
      <c r="A1200" s="304">
        <v>96031</v>
      </c>
      <c r="B1200" s="301" t="s">
        <v>8045</v>
      </c>
      <c r="C1200" s="301" t="s">
        <v>7154</v>
      </c>
      <c r="D1200" s="302" t="s">
        <v>8046</v>
      </c>
    </row>
    <row r="1201" spans="1:4" ht="13.8">
      <c r="A1201" s="304">
        <v>96032</v>
      </c>
      <c r="B1201" s="301" t="s">
        <v>8047</v>
      </c>
      <c r="C1201" s="301" t="s">
        <v>7154</v>
      </c>
      <c r="D1201" s="302" t="s">
        <v>8048</v>
      </c>
    </row>
    <row r="1202" spans="1:4" ht="13.8">
      <c r="A1202" s="304">
        <v>96033</v>
      </c>
      <c r="B1202" s="301" t="s">
        <v>8049</v>
      </c>
      <c r="C1202" s="301" t="s">
        <v>7154</v>
      </c>
      <c r="D1202" s="302" t="s">
        <v>7201</v>
      </c>
    </row>
    <row r="1203" spans="1:4" ht="13.8">
      <c r="A1203" s="304">
        <v>96034</v>
      </c>
      <c r="B1203" s="301" t="s">
        <v>8050</v>
      </c>
      <c r="C1203" s="301" t="s">
        <v>7154</v>
      </c>
      <c r="D1203" s="302" t="s">
        <v>7723</v>
      </c>
    </row>
    <row r="1204" spans="1:4" ht="13.8">
      <c r="A1204" s="304">
        <v>96053</v>
      </c>
      <c r="B1204" s="301" t="s">
        <v>8051</v>
      </c>
      <c r="C1204" s="301" t="s">
        <v>7154</v>
      </c>
      <c r="D1204" s="302" t="s">
        <v>8052</v>
      </c>
    </row>
    <row r="1205" spans="1:4" ht="13.8">
      <c r="A1205" s="304">
        <v>96054</v>
      </c>
      <c r="B1205" s="301" t="s">
        <v>8053</v>
      </c>
      <c r="C1205" s="301" t="s">
        <v>7154</v>
      </c>
      <c r="D1205" s="302" t="s">
        <v>4146</v>
      </c>
    </row>
    <row r="1206" spans="1:4" ht="13.8">
      <c r="A1206" s="304">
        <v>96055</v>
      </c>
      <c r="B1206" s="301" t="s">
        <v>8054</v>
      </c>
      <c r="C1206" s="301" t="s">
        <v>7154</v>
      </c>
      <c r="D1206" s="302" t="s">
        <v>7729</v>
      </c>
    </row>
    <row r="1207" spans="1:4" ht="13.8">
      <c r="A1207" s="304">
        <v>96056</v>
      </c>
      <c r="B1207" s="301" t="s">
        <v>8055</v>
      </c>
      <c r="C1207" s="301" t="s">
        <v>7154</v>
      </c>
      <c r="D1207" s="302" t="s">
        <v>8056</v>
      </c>
    </row>
    <row r="1208" spans="1:4" ht="13.8">
      <c r="A1208" s="304">
        <v>96057</v>
      </c>
      <c r="B1208" s="301" t="s">
        <v>8057</v>
      </c>
      <c r="C1208" s="301" t="s">
        <v>7154</v>
      </c>
      <c r="D1208" s="302" t="s">
        <v>7189</v>
      </c>
    </row>
    <row r="1209" spans="1:4" ht="13.8">
      <c r="A1209" s="304">
        <v>96060</v>
      </c>
      <c r="B1209" s="301" t="s">
        <v>8058</v>
      </c>
      <c r="C1209" s="301" t="s">
        <v>7154</v>
      </c>
      <c r="D1209" s="302" t="s">
        <v>8059</v>
      </c>
    </row>
    <row r="1210" spans="1:4" ht="13.8">
      <c r="A1210" s="304">
        <v>96061</v>
      </c>
      <c r="B1210" s="301" t="s">
        <v>8060</v>
      </c>
      <c r="C1210" s="301" t="s">
        <v>7154</v>
      </c>
      <c r="D1210" s="302" t="s">
        <v>8061</v>
      </c>
    </row>
    <row r="1211" spans="1:4" ht="13.8">
      <c r="A1211" s="304">
        <v>96062</v>
      </c>
      <c r="B1211" s="301" t="s">
        <v>8062</v>
      </c>
      <c r="C1211" s="301" t="s">
        <v>7154</v>
      </c>
      <c r="D1211" s="302" t="s">
        <v>7638</v>
      </c>
    </row>
    <row r="1212" spans="1:4" ht="13.8">
      <c r="A1212" s="304">
        <v>96241</v>
      </c>
      <c r="B1212" s="301" t="s">
        <v>8063</v>
      </c>
      <c r="C1212" s="301" t="s">
        <v>7154</v>
      </c>
      <c r="D1212" s="302" t="s">
        <v>8064</v>
      </c>
    </row>
    <row r="1213" spans="1:4" ht="13.8">
      <c r="A1213" s="304">
        <v>96242</v>
      </c>
      <c r="B1213" s="301" t="s">
        <v>8065</v>
      </c>
      <c r="C1213" s="301" t="s">
        <v>7154</v>
      </c>
      <c r="D1213" s="302" t="s">
        <v>8066</v>
      </c>
    </row>
    <row r="1214" spans="1:4" ht="13.8">
      <c r="A1214" s="304">
        <v>96243</v>
      </c>
      <c r="B1214" s="301" t="s">
        <v>8067</v>
      </c>
      <c r="C1214" s="301" t="s">
        <v>7154</v>
      </c>
      <c r="D1214" s="302" t="s">
        <v>5589</v>
      </c>
    </row>
    <row r="1215" spans="1:4" ht="13.8">
      <c r="A1215" s="304">
        <v>96244</v>
      </c>
      <c r="B1215" s="301" t="s">
        <v>8068</v>
      </c>
      <c r="C1215" s="301" t="s">
        <v>7154</v>
      </c>
      <c r="D1215" s="302" t="s">
        <v>8069</v>
      </c>
    </row>
    <row r="1216" spans="1:4" ht="13.8">
      <c r="A1216" s="304">
        <v>96301</v>
      </c>
      <c r="B1216" s="301" t="s">
        <v>8070</v>
      </c>
      <c r="C1216" s="301" t="s">
        <v>7154</v>
      </c>
      <c r="D1216" s="302" t="s">
        <v>8071</v>
      </c>
    </row>
    <row r="1217" spans="1:4" ht="13.8">
      <c r="A1217" s="304">
        <v>96457</v>
      </c>
      <c r="B1217" s="301" t="s">
        <v>8072</v>
      </c>
      <c r="C1217" s="301" t="s">
        <v>7154</v>
      </c>
      <c r="D1217" s="302" t="s">
        <v>7378</v>
      </c>
    </row>
    <row r="1218" spans="1:4" ht="13.8">
      <c r="A1218" s="304">
        <v>96458</v>
      </c>
      <c r="B1218" s="301" t="s">
        <v>8073</v>
      </c>
      <c r="C1218" s="301" t="s">
        <v>7154</v>
      </c>
      <c r="D1218" s="302" t="s">
        <v>5546</v>
      </c>
    </row>
    <row r="1219" spans="1:4" ht="13.8">
      <c r="A1219" s="304">
        <v>96459</v>
      </c>
      <c r="B1219" s="301" t="s">
        <v>8074</v>
      </c>
      <c r="C1219" s="301" t="s">
        <v>7154</v>
      </c>
      <c r="D1219" s="302" t="s">
        <v>7356</v>
      </c>
    </row>
    <row r="1220" spans="1:4" ht="13.8">
      <c r="A1220" s="304">
        <v>96460</v>
      </c>
      <c r="B1220" s="301" t="s">
        <v>8075</v>
      </c>
      <c r="C1220" s="301" t="s">
        <v>7154</v>
      </c>
      <c r="D1220" s="302" t="s">
        <v>8076</v>
      </c>
    </row>
    <row r="1221" spans="1:4" ht="13.8">
      <c r="A1221" s="304">
        <v>98760</v>
      </c>
      <c r="B1221" s="301" t="s">
        <v>8077</v>
      </c>
      <c r="C1221" s="301" t="s">
        <v>7154</v>
      </c>
      <c r="D1221" s="302" t="s">
        <v>4360</v>
      </c>
    </row>
    <row r="1222" spans="1:4" ht="13.8">
      <c r="A1222" s="304">
        <v>98761</v>
      </c>
      <c r="B1222" s="301" t="s">
        <v>8078</v>
      </c>
      <c r="C1222" s="301" t="s">
        <v>7154</v>
      </c>
      <c r="D1222" s="302" t="s">
        <v>4883</v>
      </c>
    </row>
    <row r="1223" spans="1:4" ht="13.8">
      <c r="A1223" s="304">
        <v>98762</v>
      </c>
      <c r="B1223" s="301" t="s">
        <v>8079</v>
      </c>
      <c r="C1223" s="301" t="s">
        <v>7154</v>
      </c>
      <c r="D1223" s="302" t="s">
        <v>4326</v>
      </c>
    </row>
    <row r="1224" spans="1:4" ht="13.8">
      <c r="A1224" s="304">
        <v>98763</v>
      </c>
      <c r="B1224" s="301" t="s">
        <v>8080</v>
      </c>
      <c r="C1224" s="301" t="s">
        <v>7154</v>
      </c>
      <c r="D1224" s="302" t="s">
        <v>5560</v>
      </c>
    </row>
    <row r="1225" spans="1:4" ht="13.8">
      <c r="A1225" s="304">
        <v>99829</v>
      </c>
      <c r="B1225" s="301" t="s">
        <v>8081</v>
      </c>
      <c r="C1225" s="301" t="s">
        <v>7154</v>
      </c>
      <c r="D1225" s="302" t="s">
        <v>4239</v>
      </c>
    </row>
    <row r="1226" spans="1:4" ht="13.8">
      <c r="A1226" s="304">
        <v>99830</v>
      </c>
      <c r="B1226" s="301" t="s">
        <v>8082</v>
      </c>
      <c r="C1226" s="301" t="s">
        <v>7154</v>
      </c>
      <c r="D1226" s="302" t="s">
        <v>4565</v>
      </c>
    </row>
    <row r="1227" spans="1:4" ht="13.8">
      <c r="A1227" s="304">
        <v>99831</v>
      </c>
      <c r="B1227" s="301" t="s">
        <v>8083</v>
      </c>
      <c r="C1227" s="301" t="s">
        <v>7154</v>
      </c>
      <c r="D1227" s="302" t="s">
        <v>4225</v>
      </c>
    </row>
    <row r="1228" spans="1:4" ht="13.8">
      <c r="A1228" s="304">
        <v>99832</v>
      </c>
      <c r="B1228" s="301" t="s">
        <v>8084</v>
      </c>
      <c r="C1228" s="301" t="s">
        <v>7154</v>
      </c>
      <c r="D1228" s="302" t="s">
        <v>5289</v>
      </c>
    </row>
    <row r="1229" spans="1:4" ht="13.8">
      <c r="A1229" s="304">
        <v>100637</v>
      </c>
      <c r="B1229" s="301" t="s">
        <v>8085</v>
      </c>
      <c r="C1229" s="301" t="s">
        <v>7154</v>
      </c>
      <c r="D1229" s="302" t="s">
        <v>8086</v>
      </c>
    </row>
    <row r="1230" spans="1:4" ht="13.8">
      <c r="A1230" s="304">
        <v>100638</v>
      </c>
      <c r="B1230" s="301" t="s">
        <v>8087</v>
      </c>
      <c r="C1230" s="301" t="s">
        <v>7154</v>
      </c>
      <c r="D1230" s="302" t="s">
        <v>8088</v>
      </c>
    </row>
    <row r="1231" spans="1:4" ht="13.8">
      <c r="A1231" s="304">
        <v>100639</v>
      </c>
      <c r="B1231" s="301" t="s">
        <v>8089</v>
      </c>
      <c r="C1231" s="301" t="s">
        <v>7154</v>
      </c>
      <c r="D1231" s="302" t="s">
        <v>8090</v>
      </c>
    </row>
    <row r="1232" spans="1:4" ht="13.8">
      <c r="A1232" s="304">
        <v>100640</v>
      </c>
      <c r="B1232" s="301" t="s">
        <v>8091</v>
      </c>
      <c r="C1232" s="301" t="s">
        <v>7154</v>
      </c>
      <c r="D1232" s="302" t="s">
        <v>8092</v>
      </c>
    </row>
    <row r="1233" spans="1:4" ht="13.8">
      <c r="A1233" s="304">
        <v>100643</v>
      </c>
      <c r="B1233" s="301" t="s">
        <v>8093</v>
      </c>
      <c r="C1233" s="301" t="s">
        <v>7154</v>
      </c>
      <c r="D1233" s="302" t="s">
        <v>8094</v>
      </c>
    </row>
    <row r="1234" spans="1:4" ht="13.8">
      <c r="A1234" s="304">
        <v>100644</v>
      </c>
      <c r="B1234" s="301" t="s">
        <v>8095</v>
      </c>
      <c r="C1234" s="301" t="s">
        <v>7154</v>
      </c>
      <c r="D1234" s="302" t="s">
        <v>8096</v>
      </c>
    </row>
    <row r="1235" spans="1:4" ht="13.8">
      <c r="A1235" s="304">
        <v>100645</v>
      </c>
      <c r="B1235" s="301" t="s">
        <v>8097</v>
      </c>
      <c r="C1235" s="301" t="s">
        <v>7154</v>
      </c>
      <c r="D1235" s="302" t="s">
        <v>8098</v>
      </c>
    </row>
    <row r="1236" spans="1:4" ht="13.8">
      <c r="A1236" s="304">
        <v>100646</v>
      </c>
      <c r="B1236" s="301" t="s">
        <v>8099</v>
      </c>
      <c r="C1236" s="301" t="s">
        <v>7154</v>
      </c>
      <c r="D1236" s="302" t="s">
        <v>8100</v>
      </c>
    </row>
    <row r="1237" spans="1:4" ht="13.8">
      <c r="A1237" s="304">
        <v>102270</v>
      </c>
      <c r="B1237" s="301" t="s">
        <v>8101</v>
      </c>
      <c r="C1237" s="301" t="s">
        <v>7154</v>
      </c>
      <c r="D1237" s="302" t="s">
        <v>8102</v>
      </c>
    </row>
    <row r="1238" spans="1:4" ht="13.8">
      <c r="A1238" s="304">
        <v>102271</v>
      </c>
      <c r="B1238" s="301" t="s">
        <v>8103</v>
      </c>
      <c r="C1238" s="301" t="s">
        <v>7154</v>
      </c>
      <c r="D1238" s="302" t="s">
        <v>4360</v>
      </c>
    </row>
    <row r="1239" spans="1:4" ht="13.8">
      <c r="A1239" s="304">
        <v>102272</v>
      </c>
      <c r="B1239" s="301" t="s">
        <v>8104</v>
      </c>
      <c r="C1239" s="301" t="s">
        <v>7154</v>
      </c>
      <c r="D1239" s="302" t="s">
        <v>4144</v>
      </c>
    </row>
    <row r="1240" spans="1:4" ht="13.8">
      <c r="A1240" s="304">
        <v>102273</v>
      </c>
      <c r="B1240" s="301" t="s">
        <v>8105</v>
      </c>
      <c r="C1240" s="301" t="s">
        <v>7154</v>
      </c>
      <c r="D1240" s="302" t="s">
        <v>7328</v>
      </c>
    </row>
    <row r="1241" spans="1:4" ht="13.8">
      <c r="A1241" s="304">
        <v>102809</v>
      </c>
      <c r="B1241" s="301" t="s">
        <v>8106</v>
      </c>
      <c r="C1241" s="301" t="s">
        <v>7154</v>
      </c>
      <c r="D1241" s="302" t="s">
        <v>8107</v>
      </c>
    </row>
    <row r="1242" spans="1:4" ht="13.8">
      <c r="A1242" s="304">
        <v>102815</v>
      </c>
      <c r="B1242" s="301" t="s">
        <v>8108</v>
      </c>
      <c r="C1242" s="301" t="s">
        <v>7154</v>
      </c>
      <c r="D1242" s="302" t="s">
        <v>5632</v>
      </c>
    </row>
    <row r="1243" spans="1:4" ht="13.8">
      <c r="A1243" s="304">
        <v>102826</v>
      </c>
      <c r="B1243" s="301" t="s">
        <v>8109</v>
      </c>
      <c r="C1243" s="301" t="s">
        <v>7154</v>
      </c>
      <c r="D1243" s="302" t="s">
        <v>8110</v>
      </c>
    </row>
    <row r="1244" spans="1:4" ht="13.8">
      <c r="A1244" s="304">
        <v>102832</v>
      </c>
      <c r="B1244" s="301" t="s">
        <v>8111</v>
      </c>
      <c r="C1244" s="301" t="s">
        <v>7154</v>
      </c>
      <c r="D1244" s="302" t="s">
        <v>8112</v>
      </c>
    </row>
    <row r="1245" spans="1:4" ht="13.8">
      <c r="A1245" s="304">
        <v>102843</v>
      </c>
      <c r="B1245" s="301" t="s">
        <v>8113</v>
      </c>
      <c r="C1245" s="301" t="s">
        <v>7154</v>
      </c>
      <c r="D1245" s="302" t="s">
        <v>8114</v>
      </c>
    </row>
    <row r="1246" spans="1:4" ht="13.8">
      <c r="A1246" s="304">
        <v>102849</v>
      </c>
      <c r="B1246" s="301" t="s">
        <v>8115</v>
      </c>
      <c r="C1246" s="301" t="s">
        <v>7154</v>
      </c>
      <c r="D1246" s="302" t="s">
        <v>8116</v>
      </c>
    </row>
    <row r="1247" spans="1:4" ht="13.8">
      <c r="A1247" s="304">
        <v>102855</v>
      </c>
      <c r="B1247" s="301" t="s">
        <v>8117</v>
      </c>
      <c r="C1247" s="301" t="s">
        <v>7154</v>
      </c>
      <c r="D1247" s="302" t="s">
        <v>8116</v>
      </c>
    </row>
    <row r="1248" spans="1:4" ht="13.8">
      <c r="A1248" s="304">
        <v>102861</v>
      </c>
      <c r="B1248" s="301" t="s">
        <v>8118</v>
      </c>
      <c r="C1248" s="301" t="s">
        <v>7154</v>
      </c>
      <c r="D1248" s="302" t="s">
        <v>5611</v>
      </c>
    </row>
    <row r="1249" spans="1:4" ht="13.8">
      <c r="A1249" s="304">
        <v>102867</v>
      </c>
      <c r="B1249" s="301" t="s">
        <v>8119</v>
      </c>
      <c r="C1249" s="301" t="s">
        <v>7154</v>
      </c>
      <c r="D1249" s="302" t="s">
        <v>7596</v>
      </c>
    </row>
    <row r="1250" spans="1:4" ht="13.8">
      <c r="A1250" s="304">
        <v>102873</v>
      </c>
      <c r="B1250" s="301" t="s">
        <v>8120</v>
      </c>
      <c r="C1250" s="301" t="s">
        <v>7154</v>
      </c>
      <c r="D1250" s="302" t="s">
        <v>7614</v>
      </c>
    </row>
    <row r="1251" spans="1:4" ht="13.8">
      <c r="A1251" s="304">
        <v>102879</v>
      </c>
      <c r="B1251" s="301" t="s">
        <v>8121</v>
      </c>
      <c r="C1251" s="301" t="s">
        <v>7154</v>
      </c>
      <c r="D1251" s="302" t="s">
        <v>8122</v>
      </c>
    </row>
    <row r="1252" spans="1:4" ht="13.8">
      <c r="A1252" s="304">
        <v>102885</v>
      </c>
      <c r="B1252" s="301" t="s">
        <v>8123</v>
      </c>
      <c r="C1252" s="301" t="s">
        <v>7154</v>
      </c>
      <c r="D1252" s="302" t="s">
        <v>7848</v>
      </c>
    </row>
    <row r="1253" spans="1:4" ht="13.8">
      <c r="A1253" s="304">
        <v>102891</v>
      </c>
      <c r="B1253" s="301" t="s">
        <v>8124</v>
      </c>
      <c r="C1253" s="301" t="s">
        <v>7154</v>
      </c>
      <c r="D1253" s="302" t="s">
        <v>7848</v>
      </c>
    </row>
    <row r="1254" spans="1:4" ht="13.8">
      <c r="A1254" s="304">
        <v>102897</v>
      </c>
      <c r="B1254" s="301" t="s">
        <v>8125</v>
      </c>
      <c r="C1254" s="301" t="s">
        <v>7154</v>
      </c>
      <c r="D1254" s="302" t="s">
        <v>7405</v>
      </c>
    </row>
    <row r="1255" spans="1:4" ht="13.8">
      <c r="A1255" s="304">
        <v>102903</v>
      </c>
      <c r="B1255" s="301" t="s">
        <v>8126</v>
      </c>
      <c r="C1255" s="301" t="s">
        <v>7154</v>
      </c>
      <c r="D1255" s="302" t="s">
        <v>4094</v>
      </c>
    </row>
    <row r="1256" spans="1:4" ht="13.8">
      <c r="A1256" s="304">
        <v>102909</v>
      </c>
      <c r="B1256" s="301" t="s">
        <v>8127</v>
      </c>
      <c r="C1256" s="301" t="s">
        <v>7154</v>
      </c>
      <c r="D1256" s="302" t="s">
        <v>8128</v>
      </c>
    </row>
    <row r="1257" spans="1:4" ht="13.8">
      <c r="A1257" s="304">
        <v>102915</v>
      </c>
      <c r="B1257" s="301" t="s">
        <v>8129</v>
      </c>
      <c r="C1257" s="301" t="s">
        <v>7154</v>
      </c>
      <c r="D1257" s="302" t="s">
        <v>7590</v>
      </c>
    </row>
    <row r="1258" spans="1:4" ht="13.8">
      <c r="A1258" s="304">
        <v>102927</v>
      </c>
      <c r="B1258" s="301" t="s">
        <v>8130</v>
      </c>
      <c r="C1258" s="301" t="s">
        <v>7154</v>
      </c>
      <c r="D1258" s="302" t="s">
        <v>7111</v>
      </c>
    </row>
    <row r="1259" spans="1:4" ht="13.8">
      <c r="A1259" s="304">
        <v>102933</v>
      </c>
      <c r="B1259" s="301" t="s">
        <v>8131</v>
      </c>
      <c r="C1259" s="301" t="s">
        <v>7154</v>
      </c>
      <c r="D1259" s="302" t="s">
        <v>7111</v>
      </c>
    </row>
    <row r="1260" spans="1:4" ht="13.8">
      <c r="A1260" s="304">
        <v>102939</v>
      </c>
      <c r="B1260" s="301" t="s">
        <v>8132</v>
      </c>
      <c r="C1260" s="301" t="s">
        <v>7154</v>
      </c>
      <c r="D1260" s="302" t="s">
        <v>7860</v>
      </c>
    </row>
    <row r="1261" spans="1:4" ht="13.8">
      <c r="A1261" s="304">
        <v>102945</v>
      </c>
      <c r="B1261" s="301" t="s">
        <v>8133</v>
      </c>
      <c r="C1261" s="301" t="s">
        <v>7154</v>
      </c>
      <c r="D1261" s="302" t="s">
        <v>4565</v>
      </c>
    </row>
    <row r="1262" spans="1:4" ht="13.8">
      <c r="A1262" s="304">
        <v>102951</v>
      </c>
      <c r="B1262" s="301" t="s">
        <v>8134</v>
      </c>
      <c r="C1262" s="301" t="s">
        <v>7154</v>
      </c>
      <c r="D1262" s="302" t="s">
        <v>7590</v>
      </c>
    </row>
    <row r="1263" spans="1:4" ht="13.8">
      <c r="A1263" s="304">
        <v>102957</v>
      </c>
      <c r="B1263" s="301" t="s">
        <v>8135</v>
      </c>
      <c r="C1263" s="301" t="s">
        <v>7154</v>
      </c>
      <c r="D1263" s="302" t="s">
        <v>7268</v>
      </c>
    </row>
    <row r="1264" spans="1:4" ht="13.8">
      <c r="A1264" s="304">
        <v>102963</v>
      </c>
      <c r="B1264" s="301" t="s">
        <v>8136</v>
      </c>
      <c r="C1264" s="301" t="s">
        <v>7154</v>
      </c>
      <c r="D1264" s="302" t="s">
        <v>4528</v>
      </c>
    </row>
    <row r="1265" spans="1:4" ht="13.8">
      <c r="A1265" s="304">
        <v>102969</v>
      </c>
      <c r="B1265" s="301" t="s">
        <v>8137</v>
      </c>
      <c r="C1265" s="301" t="s">
        <v>7154</v>
      </c>
      <c r="D1265" s="302" t="s">
        <v>7339</v>
      </c>
    </row>
    <row r="1266" spans="1:4" ht="13.8">
      <c r="A1266" s="304">
        <v>102985</v>
      </c>
      <c r="B1266" s="301" t="s">
        <v>8138</v>
      </c>
      <c r="C1266" s="301" t="s">
        <v>7154</v>
      </c>
      <c r="D1266" s="302" t="s">
        <v>8139</v>
      </c>
    </row>
    <row r="1267" spans="1:4" ht="13.8">
      <c r="A1267" s="304">
        <v>103156</v>
      </c>
      <c r="B1267" s="301" t="s">
        <v>8140</v>
      </c>
      <c r="C1267" s="301" t="s">
        <v>7154</v>
      </c>
      <c r="D1267" s="302" t="s">
        <v>7443</v>
      </c>
    </row>
    <row r="1268" spans="1:4" ht="13.8">
      <c r="A1268" s="304">
        <v>103162</v>
      </c>
      <c r="B1268" s="301" t="s">
        <v>8141</v>
      </c>
      <c r="C1268" s="301" t="s">
        <v>7154</v>
      </c>
      <c r="D1268" s="302" t="s">
        <v>7697</v>
      </c>
    </row>
    <row r="1269" spans="1:4" ht="13.8">
      <c r="A1269" s="304">
        <v>103168</v>
      </c>
      <c r="B1269" s="301" t="s">
        <v>8142</v>
      </c>
      <c r="C1269" s="301" t="s">
        <v>7154</v>
      </c>
      <c r="D1269" s="302" t="s">
        <v>5632</v>
      </c>
    </row>
    <row r="1270" spans="1:4" ht="13.8">
      <c r="A1270" s="304">
        <v>103174</v>
      </c>
      <c r="B1270" s="301" t="s">
        <v>8143</v>
      </c>
      <c r="C1270" s="301" t="s">
        <v>7154</v>
      </c>
      <c r="D1270" s="302" t="s">
        <v>8112</v>
      </c>
    </row>
    <row r="1271" spans="1:4" ht="13.8">
      <c r="A1271" s="304">
        <v>103180</v>
      </c>
      <c r="B1271" s="301" t="s">
        <v>8144</v>
      </c>
      <c r="C1271" s="301" t="s">
        <v>7154</v>
      </c>
      <c r="D1271" s="302" t="s">
        <v>8145</v>
      </c>
    </row>
    <row r="1272" spans="1:4" ht="13.8">
      <c r="A1272" s="304">
        <v>103223</v>
      </c>
      <c r="B1272" s="301" t="s">
        <v>8146</v>
      </c>
      <c r="C1272" s="301" t="s">
        <v>7154</v>
      </c>
      <c r="D1272" s="302" t="s">
        <v>8147</v>
      </c>
    </row>
    <row r="1273" spans="1:4" ht="13.8">
      <c r="A1273" s="304">
        <v>103229</v>
      </c>
      <c r="B1273" s="301" t="s">
        <v>8148</v>
      </c>
      <c r="C1273" s="301" t="s">
        <v>7154</v>
      </c>
      <c r="D1273" s="302" t="s">
        <v>5441</v>
      </c>
    </row>
    <row r="1274" spans="1:4" ht="13.8">
      <c r="A1274" s="304">
        <v>103235</v>
      </c>
      <c r="B1274" s="301" t="s">
        <v>8149</v>
      </c>
      <c r="C1274" s="301" t="s">
        <v>7154</v>
      </c>
      <c r="D1274" s="302" t="s">
        <v>8150</v>
      </c>
    </row>
    <row r="1275" spans="1:4" ht="13.8">
      <c r="A1275" s="304">
        <v>103241</v>
      </c>
      <c r="B1275" s="301" t="s">
        <v>8151</v>
      </c>
      <c r="C1275" s="301" t="s">
        <v>7154</v>
      </c>
      <c r="D1275" s="302" t="s">
        <v>8152</v>
      </c>
    </row>
    <row r="1276" spans="1:4" ht="13.8">
      <c r="A1276" s="304">
        <v>103660</v>
      </c>
      <c r="B1276" s="301" t="s">
        <v>8153</v>
      </c>
      <c r="C1276" s="301" t="s">
        <v>7154</v>
      </c>
      <c r="D1276" s="302" t="s">
        <v>5472</v>
      </c>
    </row>
    <row r="1277" spans="1:4" ht="13.8">
      <c r="A1277" s="304">
        <v>103666</v>
      </c>
      <c r="B1277" s="301" t="s">
        <v>8154</v>
      </c>
      <c r="C1277" s="301" t="s">
        <v>7154</v>
      </c>
      <c r="D1277" s="302" t="s">
        <v>7460</v>
      </c>
    </row>
    <row r="1278" spans="1:4" ht="13.8">
      <c r="A1278" s="304">
        <v>103792</v>
      </c>
      <c r="B1278" s="301" t="s">
        <v>8155</v>
      </c>
      <c r="C1278" s="301" t="s">
        <v>7154</v>
      </c>
      <c r="D1278" s="302" t="s">
        <v>4221</v>
      </c>
    </row>
    <row r="1279" spans="1:4" ht="13.8">
      <c r="A1279" s="304">
        <v>92259</v>
      </c>
      <c r="B1279" s="301" t="s">
        <v>8156</v>
      </c>
      <c r="C1279" s="301" t="s">
        <v>1507</v>
      </c>
      <c r="D1279" s="302" t="s">
        <v>8157</v>
      </c>
    </row>
    <row r="1280" spans="1:4" ht="13.8">
      <c r="A1280" s="304">
        <v>92260</v>
      </c>
      <c r="B1280" s="301" t="s">
        <v>8158</v>
      </c>
      <c r="C1280" s="301" t="s">
        <v>1507</v>
      </c>
      <c r="D1280" s="302" t="s">
        <v>8159</v>
      </c>
    </row>
    <row r="1281" spans="1:4" ht="13.8">
      <c r="A1281" s="304">
        <v>92261</v>
      </c>
      <c r="B1281" s="301" t="s">
        <v>8160</v>
      </c>
      <c r="C1281" s="301" t="s">
        <v>1507</v>
      </c>
      <c r="D1281" s="302" t="s">
        <v>8161</v>
      </c>
    </row>
    <row r="1282" spans="1:4" ht="13.8">
      <c r="A1282" s="304">
        <v>92262</v>
      </c>
      <c r="B1282" s="301" t="s">
        <v>8162</v>
      </c>
      <c r="C1282" s="301" t="s">
        <v>1507</v>
      </c>
      <c r="D1282" s="302" t="s">
        <v>8163</v>
      </c>
    </row>
    <row r="1283" spans="1:4" ht="13.8">
      <c r="A1283" s="304">
        <v>92539</v>
      </c>
      <c r="B1283" s="301" t="s">
        <v>8164</v>
      </c>
      <c r="C1283" s="301" t="s">
        <v>6562</v>
      </c>
      <c r="D1283" s="302" t="s">
        <v>8165</v>
      </c>
    </row>
    <row r="1284" spans="1:4" ht="13.8">
      <c r="A1284" s="304">
        <v>92540</v>
      </c>
      <c r="B1284" s="301" t="s">
        <v>8166</v>
      </c>
      <c r="C1284" s="301" t="s">
        <v>6562</v>
      </c>
      <c r="D1284" s="302" t="s">
        <v>8167</v>
      </c>
    </row>
    <row r="1285" spans="1:4" ht="13.8">
      <c r="A1285" s="304">
        <v>92541</v>
      </c>
      <c r="B1285" s="301" t="s">
        <v>8168</v>
      </c>
      <c r="C1285" s="301" t="s">
        <v>6562</v>
      </c>
      <c r="D1285" s="302" t="s">
        <v>8169</v>
      </c>
    </row>
    <row r="1286" spans="1:4" ht="13.8">
      <c r="A1286" s="304">
        <v>92542</v>
      </c>
      <c r="B1286" s="301" t="s">
        <v>8170</v>
      </c>
      <c r="C1286" s="301" t="s">
        <v>6562</v>
      </c>
      <c r="D1286" s="302" t="s">
        <v>8171</v>
      </c>
    </row>
    <row r="1287" spans="1:4" ht="13.8">
      <c r="A1287" s="304">
        <v>92543</v>
      </c>
      <c r="B1287" s="301" t="s">
        <v>8172</v>
      </c>
      <c r="C1287" s="301" t="s">
        <v>6562</v>
      </c>
      <c r="D1287" s="302" t="s">
        <v>8173</v>
      </c>
    </row>
    <row r="1288" spans="1:4" ht="13.8">
      <c r="A1288" s="304">
        <v>92544</v>
      </c>
      <c r="B1288" s="301" t="s">
        <v>8174</v>
      </c>
      <c r="C1288" s="301" t="s">
        <v>6562</v>
      </c>
      <c r="D1288" s="302" t="s">
        <v>8056</v>
      </c>
    </row>
    <row r="1289" spans="1:4" ht="13.8">
      <c r="A1289" s="304">
        <v>92545</v>
      </c>
      <c r="B1289" s="301" t="s">
        <v>8175</v>
      </c>
      <c r="C1289" s="301" t="s">
        <v>1507</v>
      </c>
      <c r="D1289" s="302" t="s">
        <v>8176</v>
      </c>
    </row>
    <row r="1290" spans="1:4" ht="13.8">
      <c r="A1290" s="304">
        <v>92546</v>
      </c>
      <c r="B1290" s="301" t="s">
        <v>8177</v>
      </c>
      <c r="C1290" s="301" t="s">
        <v>1507</v>
      </c>
      <c r="D1290" s="302" t="s">
        <v>8178</v>
      </c>
    </row>
    <row r="1291" spans="1:4" ht="13.8">
      <c r="A1291" s="304">
        <v>92547</v>
      </c>
      <c r="B1291" s="301" t="s">
        <v>8179</v>
      </c>
      <c r="C1291" s="301" t="s">
        <v>1507</v>
      </c>
      <c r="D1291" s="302" t="s">
        <v>8180</v>
      </c>
    </row>
    <row r="1292" spans="1:4" ht="13.8">
      <c r="A1292" s="304">
        <v>92548</v>
      </c>
      <c r="B1292" s="301" t="s">
        <v>8181</v>
      </c>
      <c r="C1292" s="301" t="s">
        <v>1507</v>
      </c>
      <c r="D1292" s="302" t="s">
        <v>8182</v>
      </c>
    </row>
    <row r="1293" spans="1:4" ht="13.8">
      <c r="A1293" s="304">
        <v>92549</v>
      </c>
      <c r="B1293" s="301" t="s">
        <v>8183</v>
      </c>
      <c r="C1293" s="301" t="s">
        <v>1507</v>
      </c>
      <c r="D1293" s="302" t="s">
        <v>8184</v>
      </c>
    </row>
    <row r="1294" spans="1:4" ht="13.8">
      <c r="A1294" s="304">
        <v>92550</v>
      </c>
      <c r="B1294" s="301" t="s">
        <v>8185</v>
      </c>
      <c r="C1294" s="301" t="s">
        <v>1507</v>
      </c>
      <c r="D1294" s="302" t="s">
        <v>8186</v>
      </c>
    </row>
    <row r="1295" spans="1:4" ht="13.8">
      <c r="A1295" s="304">
        <v>92551</v>
      </c>
      <c r="B1295" s="301" t="s">
        <v>8187</v>
      </c>
      <c r="C1295" s="301" t="s">
        <v>1507</v>
      </c>
      <c r="D1295" s="302" t="s">
        <v>8188</v>
      </c>
    </row>
    <row r="1296" spans="1:4" ht="13.8">
      <c r="A1296" s="304">
        <v>92552</v>
      </c>
      <c r="B1296" s="301" t="s">
        <v>8189</v>
      </c>
      <c r="C1296" s="301" t="s">
        <v>1507</v>
      </c>
      <c r="D1296" s="302" t="s">
        <v>8190</v>
      </c>
    </row>
    <row r="1297" spans="1:4" ht="13.8">
      <c r="A1297" s="304">
        <v>92553</v>
      </c>
      <c r="B1297" s="301" t="s">
        <v>8191</v>
      </c>
      <c r="C1297" s="301" t="s">
        <v>1507</v>
      </c>
      <c r="D1297" s="302" t="s">
        <v>8192</v>
      </c>
    </row>
    <row r="1298" spans="1:4" ht="13.8">
      <c r="A1298" s="304">
        <v>92554</v>
      </c>
      <c r="B1298" s="301" t="s">
        <v>8193</v>
      </c>
      <c r="C1298" s="301" t="s">
        <v>1507</v>
      </c>
      <c r="D1298" s="302" t="s">
        <v>8194</v>
      </c>
    </row>
    <row r="1299" spans="1:4" ht="13.8">
      <c r="A1299" s="304">
        <v>92555</v>
      </c>
      <c r="B1299" s="301" t="s">
        <v>8195</v>
      </c>
      <c r="C1299" s="301" t="s">
        <v>1507</v>
      </c>
      <c r="D1299" s="302" t="s">
        <v>8196</v>
      </c>
    </row>
    <row r="1300" spans="1:4" ht="13.8">
      <c r="A1300" s="304">
        <v>92556</v>
      </c>
      <c r="B1300" s="301" t="s">
        <v>8197</v>
      </c>
      <c r="C1300" s="301" t="s">
        <v>1507</v>
      </c>
      <c r="D1300" s="302" t="s">
        <v>4980</v>
      </c>
    </row>
    <row r="1301" spans="1:4" ht="13.8">
      <c r="A1301" s="304">
        <v>92557</v>
      </c>
      <c r="B1301" s="301" t="s">
        <v>8198</v>
      </c>
      <c r="C1301" s="301" t="s">
        <v>1507</v>
      </c>
      <c r="D1301" s="302" t="s">
        <v>8199</v>
      </c>
    </row>
    <row r="1302" spans="1:4" ht="13.8">
      <c r="A1302" s="304">
        <v>92558</v>
      </c>
      <c r="B1302" s="301" t="s">
        <v>8200</v>
      </c>
      <c r="C1302" s="301" t="s">
        <v>1507</v>
      </c>
      <c r="D1302" s="302" t="s">
        <v>8201</v>
      </c>
    </row>
    <row r="1303" spans="1:4" ht="13.8">
      <c r="A1303" s="304">
        <v>92559</v>
      </c>
      <c r="B1303" s="301" t="s">
        <v>8202</v>
      </c>
      <c r="C1303" s="301" t="s">
        <v>1507</v>
      </c>
      <c r="D1303" s="302" t="s">
        <v>8203</v>
      </c>
    </row>
    <row r="1304" spans="1:4" ht="13.8">
      <c r="A1304" s="304">
        <v>92560</v>
      </c>
      <c r="B1304" s="301" t="s">
        <v>8204</v>
      </c>
      <c r="C1304" s="301" t="s">
        <v>1507</v>
      </c>
      <c r="D1304" s="302" t="s">
        <v>8205</v>
      </c>
    </row>
    <row r="1305" spans="1:4" ht="13.8">
      <c r="A1305" s="304">
        <v>92561</v>
      </c>
      <c r="B1305" s="301" t="s">
        <v>8206</v>
      </c>
      <c r="C1305" s="301" t="s">
        <v>1507</v>
      </c>
      <c r="D1305" s="302" t="s">
        <v>8207</v>
      </c>
    </row>
    <row r="1306" spans="1:4" ht="13.8">
      <c r="A1306" s="304">
        <v>92562</v>
      </c>
      <c r="B1306" s="301" t="s">
        <v>8208</v>
      </c>
      <c r="C1306" s="301" t="s">
        <v>1507</v>
      </c>
      <c r="D1306" s="302" t="s">
        <v>8209</v>
      </c>
    </row>
    <row r="1307" spans="1:4" ht="13.8">
      <c r="A1307" s="304">
        <v>92563</v>
      </c>
      <c r="B1307" s="301" t="s">
        <v>8210</v>
      </c>
      <c r="C1307" s="301" t="s">
        <v>1507</v>
      </c>
      <c r="D1307" s="302" t="s">
        <v>8211</v>
      </c>
    </row>
    <row r="1308" spans="1:4" ht="13.8">
      <c r="A1308" s="304">
        <v>92564</v>
      </c>
      <c r="B1308" s="301" t="s">
        <v>8212</v>
      </c>
      <c r="C1308" s="301" t="s">
        <v>1507</v>
      </c>
      <c r="D1308" s="302" t="s">
        <v>8213</v>
      </c>
    </row>
    <row r="1309" spans="1:4" ht="13.8">
      <c r="A1309" s="304">
        <v>92565</v>
      </c>
      <c r="B1309" s="301" t="s">
        <v>8214</v>
      </c>
      <c r="C1309" s="301" t="s">
        <v>6562</v>
      </c>
      <c r="D1309" s="302" t="s">
        <v>8215</v>
      </c>
    </row>
    <row r="1310" spans="1:4" ht="13.8">
      <c r="A1310" s="304">
        <v>92566</v>
      </c>
      <c r="B1310" s="301" t="s">
        <v>8216</v>
      </c>
      <c r="C1310" s="301" t="s">
        <v>6562</v>
      </c>
      <c r="D1310" s="302" t="s">
        <v>8217</v>
      </c>
    </row>
    <row r="1311" spans="1:4" ht="13.8">
      <c r="A1311" s="304">
        <v>92567</v>
      </c>
      <c r="B1311" s="301" t="s">
        <v>8218</v>
      </c>
      <c r="C1311" s="301" t="s">
        <v>6562</v>
      </c>
      <c r="D1311" s="302" t="s">
        <v>8219</v>
      </c>
    </row>
    <row r="1312" spans="1:4" ht="13.8">
      <c r="A1312" s="304">
        <v>100379</v>
      </c>
      <c r="B1312" s="301" t="s">
        <v>8220</v>
      </c>
      <c r="C1312" s="301" t="s">
        <v>6562</v>
      </c>
      <c r="D1312" s="302" t="s">
        <v>8215</v>
      </c>
    </row>
    <row r="1313" spans="1:4" ht="13.8">
      <c r="A1313" s="304">
        <v>100380</v>
      </c>
      <c r="B1313" s="301" t="s">
        <v>8221</v>
      </c>
      <c r="C1313" s="301" t="s">
        <v>6562</v>
      </c>
      <c r="D1313" s="302" t="s">
        <v>8222</v>
      </c>
    </row>
    <row r="1314" spans="1:4" ht="13.8">
      <c r="A1314" s="304">
        <v>100381</v>
      </c>
      <c r="B1314" s="301" t="s">
        <v>8223</v>
      </c>
      <c r="C1314" s="301" t="s">
        <v>6562</v>
      </c>
      <c r="D1314" s="302" t="s">
        <v>7161</v>
      </c>
    </row>
    <row r="1315" spans="1:4" ht="13.8">
      <c r="A1315" s="304">
        <v>100383</v>
      </c>
      <c r="B1315" s="301" t="s">
        <v>8224</v>
      </c>
      <c r="C1315" s="301" t="s">
        <v>6562</v>
      </c>
      <c r="D1315" s="302" t="s">
        <v>8225</v>
      </c>
    </row>
    <row r="1316" spans="1:4" ht="13.8">
      <c r="A1316" s="304">
        <v>100384</v>
      </c>
      <c r="B1316" s="301" t="s">
        <v>8226</v>
      </c>
      <c r="C1316" s="301" t="s">
        <v>6562</v>
      </c>
      <c r="D1316" s="302" t="s">
        <v>8227</v>
      </c>
    </row>
    <row r="1317" spans="1:4" ht="13.8">
      <c r="A1317" s="304">
        <v>100385</v>
      </c>
      <c r="B1317" s="301" t="s">
        <v>8228</v>
      </c>
      <c r="C1317" s="301" t="s">
        <v>6562</v>
      </c>
      <c r="D1317" s="302" t="s">
        <v>8219</v>
      </c>
    </row>
    <row r="1318" spans="1:4" ht="13.8">
      <c r="A1318" s="304">
        <v>100386</v>
      </c>
      <c r="B1318" s="301" t="s">
        <v>8229</v>
      </c>
      <c r="C1318" s="301" t="s">
        <v>6562</v>
      </c>
      <c r="D1318" s="302" t="s">
        <v>8230</v>
      </c>
    </row>
    <row r="1319" spans="1:4" ht="13.8">
      <c r="A1319" s="304">
        <v>100387</v>
      </c>
      <c r="B1319" s="301" t="s">
        <v>8231</v>
      </c>
      <c r="C1319" s="301" t="s">
        <v>6562</v>
      </c>
      <c r="D1319" s="302" t="s">
        <v>8232</v>
      </c>
    </row>
    <row r="1320" spans="1:4" ht="13.8">
      <c r="A1320" s="304">
        <v>100388</v>
      </c>
      <c r="B1320" s="301" t="s">
        <v>8233</v>
      </c>
      <c r="C1320" s="301" t="s">
        <v>6562</v>
      </c>
      <c r="D1320" s="302" t="s">
        <v>6832</v>
      </c>
    </row>
    <row r="1321" spans="1:4" ht="13.8">
      <c r="A1321" s="304">
        <v>100389</v>
      </c>
      <c r="B1321" s="301" t="s">
        <v>8234</v>
      </c>
      <c r="C1321" s="301" t="s">
        <v>6562</v>
      </c>
      <c r="D1321" s="302" t="s">
        <v>7606</v>
      </c>
    </row>
    <row r="1322" spans="1:4" ht="13.8">
      <c r="A1322" s="304">
        <v>100390</v>
      </c>
      <c r="B1322" s="301" t="s">
        <v>8235</v>
      </c>
      <c r="C1322" s="301" t="s">
        <v>6562</v>
      </c>
      <c r="D1322" s="302" t="s">
        <v>8236</v>
      </c>
    </row>
    <row r="1323" spans="1:4" ht="13.8">
      <c r="A1323" s="304">
        <v>100391</v>
      </c>
      <c r="B1323" s="301" t="s">
        <v>8237</v>
      </c>
      <c r="C1323" s="301" t="s">
        <v>6562</v>
      </c>
      <c r="D1323" s="302" t="s">
        <v>8238</v>
      </c>
    </row>
    <row r="1324" spans="1:4" ht="13.8">
      <c r="A1324" s="304">
        <v>100392</v>
      </c>
      <c r="B1324" s="301" t="s">
        <v>8239</v>
      </c>
      <c r="C1324" s="301" t="s">
        <v>6562</v>
      </c>
      <c r="D1324" s="302" t="s">
        <v>8240</v>
      </c>
    </row>
    <row r="1325" spans="1:4" ht="13.8">
      <c r="A1325" s="304">
        <v>100393</v>
      </c>
      <c r="B1325" s="301" t="s">
        <v>8241</v>
      </c>
      <c r="C1325" s="301" t="s">
        <v>6562</v>
      </c>
      <c r="D1325" s="302" t="s">
        <v>8242</v>
      </c>
    </row>
    <row r="1326" spans="1:4" ht="13.8">
      <c r="A1326" s="304">
        <v>100394</v>
      </c>
      <c r="B1326" s="301" t="s">
        <v>8243</v>
      </c>
      <c r="C1326" s="301" t="s">
        <v>6562</v>
      </c>
      <c r="D1326" s="302" t="s">
        <v>4976</v>
      </c>
    </row>
    <row r="1327" spans="1:4" ht="13.8">
      <c r="A1327" s="304">
        <v>100395</v>
      </c>
      <c r="B1327" s="301" t="s">
        <v>8244</v>
      </c>
      <c r="C1327" s="301" t="s">
        <v>6562</v>
      </c>
      <c r="D1327" s="302" t="s">
        <v>7120</v>
      </c>
    </row>
    <row r="1328" spans="1:4" ht="13.8">
      <c r="A1328" s="304">
        <v>94189</v>
      </c>
      <c r="B1328" s="301" t="s">
        <v>8245</v>
      </c>
      <c r="C1328" s="301" t="s">
        <v>6562</v>
      </c>
      <c r="D1328" s="302" t="s">
        <v>8246</v>
      </c>
    </row>
    <row r="1329" spans="1:4" ht="13.8">
      <c r="A1329" s="304">
        <v>94192</v>
      </c>
      <c r="B1329" s="301" t="s">
        <v>8247</v>
      </c>
      <c r="C1329" s="301" t="s">
        <v>6562</v>
      </c>
      <c r="D1329" s="302" t="s">
        <v>8248</v>
      </c>
    </row>
    <row r="1330" spans="1:4" ht="13.8">
      <c r="A1330" s="304">
        <v>94195</v>
      </c>
      <c r="B1330" s="301" t="s">
        <v>8249</v>
      </c>
      <c r="C1330" s="301" t="s">
        <v>6562</v>
      </c>
      <c r="D1330" s="302" t="s">
        <v>5493</v>
      </c>
    </row>
    <row r="1331" spans="1:4" ht="13.8">
      <c r="A1331" s="304">
        <v>94198</v>
      </c>
      <c r="B1331" s="301" t="s">
        <v>8250</v>
      </c>
      <c r="C1331" s="301" t="s">
        <v>6562</v>
      </c>
      <c r="D1331" s="302" t="s">
        <v>8251</v>
      </c>
    </row>
    <row r="1332" spans="1:4" ht="13.8">
      <c r="A1332" s="304">
        <v>94201</v>
      </c>
      <c r="B1332" s="301" t="s">
        <v>8252</v>
      </c>
      <c r="C1332" s="301" t="s">
        <v>6562</v>
      </c>
      <c r="D1332" s="302" t="s">
        <v>8253</v>
      </c>
    </row>
    <row r="1333" spans="1:4" ht="13.8">
      <c r="A1333" s="304">
        <v>94204</v>
      </c>
      <c r="B1333" s="301" t="s">
        <v>8254</v>
      </c>
      <c r="C1333" s="301" t="s">
        <v>6562</v>
      </c>
      <c r="D1333" s="302" t="s">
        <v>8255</v>
      </c>
    </row>
    <row r="1334" spans="1:4" ht="13.8">
      <c r="A1334" s="304">
        <v>94224</v>
      </c>
      <c r="B1334" s="301" t="s">
        <v>8256</v>
      </c>
      <c r="C1334" s="301" t="s">
        <v>1616</v>
      </c>
      <c r="D1334" s="302" t="s">
        <v>8257</v>
      </c>
    </row>
    <row r="1335" spans="1:4" ht="13.8">
      <c r="A1335" s="304">
        <v>94226</v>
      </c>
      <c r="B1335" s="301" t="s">
        <v>8258</v>
      </c>
      <c r="C1335" s="301" t="s">
        <v>6562</v>
      </c>
      <c r="D1335" s="302" t="s">
        <v>8259</v>
      </c>
    </row>
    <row r="1336" spans="1:4" ht="13.8">
      <c r="A1336" s="304">
        <v>94232</v>
      </c>
      <c r="B1336" s="301" t="s">
        <v>8260</v>
      </c>
      <c r="C1336" s="301" t="s">
        <v>1507</v>
      </c>
      <c r="D1336" s="302" t="s">
        <v>5002</v>
      </c>
    </row>
    <row r="1337" spans="1:4" ht="13.8">
      <c r="A1337" s="304">
        <v>94440</v>
      </c>
      <c r="B1337" s="301" t="s">
        <v>8261</v>
      </c>
      <c r="C1337" s="301" t="s">
        <v>6562</v>
      </c>
      <c r="D1337" s="302" t="s">
        <v>5493</v>
      </c>
    </row>
    <row r="1338" spans="1:4" ht="13.8">
      <c r="A1338" s="304">
        <v>94441</v>
      </c>
      <c r="B1338" s="301" t="s">
        <v>8262</v>
      </c>
      <c r="C1338" s="301" t="s">
        <v>6562</v>
      </c>
      <c r="D1338" s="302" t="s">
        <v>8251</v>
      </c>
    </row>
    <row r="1339" spans="1:4" ht="13.8">
      <c r="A1339" s="304">
        <v>94442</v>
      </c>
      <c r="B1339" s="301" t="s">
        <v>8263</v>
      </c>
      <c r="C1339" s="301" t="s">
        <v>6562</v>
      </c>
      <c r="D1339" s="302" t="s">
        <v>5493</v>
      </c>
    </row>
    <row r="1340" spans="1:4" ht="13.8">
      <c r="A1340" s="304">
        <v>94443</v>
      </c>
      <c r="B1340" s="301" t="s">
        <v>8264</v>
      </c>
      <c r="C1340" s="301" t="s">
        <v>6562</v>
      </c>
      <c r="D1340" s="302" t="s">
        <v>8251</v>
      </c>
    </row>
    <row r="1341" spans="1:4" ht="13.8">
      <c r="A1341" s="304">
        <v>94445</v>
      </c>
      <c r="B1341" s="301" t="s">
        <v>8265</v>
      </c>
      <c r="C1341" s="301" t="s">
        <v>6562</v>
      </c>
      <c r="D1341" s="302" t="s">
        <v>8253</v>
      </c>
    </row>
    <row r="1342" spans="1:4" ht="13.8">
      <c r="A1342" s="304">
        <v>94446</v>
      </c>
      <c r="B1342" s="301" t="s">
        <v>8266</v>
      </c>
      <c r="C1342" s="301" t="s">
        <v>6562</v>
      </c>
      <c r="D1342" s="302" t="s">
        <v>8255</v>
      </c>
    </row>
    <row r="1343" spans="1:4" ht="13.8">
      <c r="A1343" s="304">
        <v>94447</v>
      </c>
      <c r="B1343" s="301" t="s">
        <v>8267</v>
      </c>
      <c r="C1343" s="301" t="s">
        <v>6562</v>
      </c>
      <c r="D1343" s="302" t="s">
        <v>8253</v>
      </c>
    </row>
    <row r="1344" spans="1:4" ht="13.8">
      <c r="A1344" s="304">
        <v>94448</v>
      </c>
      <c r="B1344" s="301" t="s">
        <v>8268</v>
      </c>
      <c r="C1344" s="301" t="s">
        <v>6562</v>
      </c>
      <c r="D1344" s="302" t="s">
        <v>8255</v>
      </c>
    </row>
    <row r="1345" spans="1:4" ht="13.8">
      <c r="A1345" s="304">
        <v>94207</v>
      </c>
      <c r="B1345" s="301" t="s">
        <v>8269</v>
      </c>
      <c r="C1345" s="301" t="s">
        <v>6562</v>
      </c>
      <c r="D1345" s="302" t="s">
        <v>8270</v>
      </c>
    </row>
    <row r="1346" spans="1:4" ht="13.8">
      <c r="A1346" s="304">
        <v>94210</v>
      </c>
      <c r="B1346" s="301" t="s">
        <v>8271</v>
      </c>
      <c r="C1346" s="301" t="s">
        <v>6562</v>
      </c>
      <c r="D1346" s="302" t="s">
        <v>4135</v>
      </c>
    </row>
    <row r="1347" spans="1:4" ht="13.8">
      <c r="A1347" s="304">
        <v>94218</v>
      </c>
      <c r="B1347" s="301" t="s">
        <v>8272</v>
      </c>
      <c r="C1347" s="301" t="s">
        <v>6562</v>
      </c>
      <c r="D1347" s="302" t="s">
        <v>8273</v>
      </c>
    </row>
    <row r="1348" spans="1:4" ht="13.8">
      <c r="A1348" s="304">
        <v>94213</v>
      </c>
      <c r="B1348" s="301" t="s">
        <v>8274</v>
      </c>
      <c r="C1348" s="301" t="s">
        <v>6562</v>
      </c>
      <c r="D1348" s="302" t="s">
        <v>4641</v>
      </c>
    </row>
    <row r="1349" spans="1:4" ht="13.8">
      <c r="A1349" s="304">
        <v>94216</v>
      </c>
      <c r="B1349" s="301" t="s">
        <v>8275</v>
      </c>
      <c r="C1349" s="301" t="s">
        <v>6562</v>
      </c>
      <c r="D1349" s="302" t="s">
        <v>8276</v>
      </c>
    </row>
    <row r="1350" spans="1:4" ht="13.8">
      <c r="A1350" s="304">
        <v>94219</v>
      </c>
      <c r="B1350" s="301" t="s">
        <v>8277</v>
      </c>
      <c r="C1350" s="301" t="s">
        <v>1616</v>
      </c>
      <c r="D1350" s="302" t="s">
        <v>8278</v>
      </c>
    </row>
    <row r="1351" spans="1:4" ht="13.8">
      <c r="A1351" s="304">
        <v>94220</v>
      </c>
      <c r="B1351" s="301" t="s">
        <v>8279</v>
      </c>
      <c r="C1351" s="301" t="s">
        <v>1616</v>
      </c>
      <c r="D1351" s="302" t="s">
        <v>8280</v>
      </c>
    </row>
    <row r="1352" spans="1:4" ht="13.8">
      <c r="A1352" s="304">
        <v>94221</v>
      </c>
      <c r="B1352" s="301" t="s">
        <v>8281</v>
      </c>
      <c r="C1352" s="301" t="s">
        <v>1616</v>
      </c>
      <c r="D1352" s="302" t="s">
        <v>5442</v>
      </c>
    </row>
    <row r="1353" spans="1:4" ht="13.8">
      <c r="A1353" s="304">
        <v>94222</v>
      </c>
      <c r="B1353" s="301" t="s">
        <v>8282</v>
      </c>
      <c r="C1353" s="301" t="s">
        <v>1616</v>
      </c>
      <c r="D1353" s="302" t="s">
        <v>7131</v>
      </c>
    </row>
    <row r="1354" spans="1:4" ht="13.8">
      <c r="A1354" s="304">
        <v>94223</v>
      </c>
      <c r="B1354" s="301" t="s">
        <v>8283</v>
      </c>
      <c r="C1354" s="301" t="s">
        <v>1616</v>
      </c>
      <c r="D1354" s="302" t="s">
        <v>4347</v>
      </c>
    </row>
    <row r="1355" spans="1:4" ht="13.8">
      <c r="A1355" s="304">
        <v>94451</v>
      </c>
      <c r="B1355" s="301" t="s">
        <v>8284</v>
      </c>
      <c r="C1355" s="301" t="s">
        <v>1616</v>
      </c>
      <c r="D1355" s="302" t="s">
        <v>8285</v>
      </c>
    </row>
    <row r="1356" spans="1:4" ht="13.8">
      <c r="A1356" s="304">
        <v>100325</v>
      </c>
      <c r="B1356" s="301" t="s">
        <v>8286</v>
      </c>
      <c r="C1356" s="301" t="s">
        <v>1616</v>
      </c>
      <c r="D1356" s="302" t="s">
        <v>4786</v>
      </c>
    </row>
    <row r="1357" spans="1:4" ht="13.8">
      <c r="A1357" s="304">
        <v>100327</v>
      </c>
      <c r="B1357" s="301" t="s">
        <v>8287</v>
      </c>
      <c r="C1357" s="301" t="s">
        <v>1616</v>
      </c>
      <c r="D1357" s="302" t="s">
        <v>8288</v>
      </c>
    </row>
    <row r="1358" spans="1:4" ht="13.8">
      <c r="A1358" s="304">
        <v>100328</v>
      </c>
      <c r="B1358" s="301" t="s">
        <v>8289</v>
      </c>
      <c r="C1358" s="301" t="s">
        <v>6562</v>
      </c>
      <c r="D1358" s="302" t="s">
        <v>8290</v>
      </c>
    </row>
    <row r="1359" spans="1:4" ht="13.8">
      <c r="A1359" s="304">
        <v>100329</v>
      </c>
      <c r="B1359" s="301" t="s">
        <v>8291</v>
      </c>
      <c r="C1359" s="301" t="s">
        <v>6562</v>
      </c>
      <c r="D1359" s="302" t="s">
        <v>6180</v>
      </c>
    </row>
    <row r="1360" spans="1:4" ht="13.8">
      <c r="A1360" s="304">
        <v>100330</v>
      </c>
      <c r="B1360" s="301" t="s">
        <v>8292</v>
      </c>
      <c r="C1360" s="301" t="s">
        <v>6562</v>
      </c>
      <c r="D1360" s="302" t="s">
        <v>8293</v>
      </c>
    </row>
    <row r="1361" spans="1:4" ht="13.8">
      <c r="A1361" s="304">
        <v>100331</v>
      </c>
      <c r="B1361" s="301" t="s">
        <v>8294</v>
      </c>
      <c r="C1361" s="301" t="s">
        <v>6562</v>
      </c>
      <c r="D1361" s="302" t="s">
        <v>6636</v>
      </c>
    </row>
    <row r="1362" spans="1:4" ht="13.8">
      <c r="A1362" s="304">
        <v>100434</v>
      </c>
      <c r="B1362" s="301" t="s">
        <v>8295</v>
      </c>
      <c r="C1362" s="301" t="s">
        <v>1616</v>
      </c>
      <c r="D1362" s="302" t="s">
        <v>8296</v>
      </c>
    </row>
    <row r="1363" spans="1:4" ht="13.8">
      <c r="A1363" s="304">
        <v>100435</v>
      </c>
      <c r="B1363" s="301" t="s">
        <v>8297</v>
      </c>
      <c r="C1363" s="301" t="s">
        <v>1616</v>
      </c>
      <c r="D1363" s="302" t="s">
        <v>8298</v>
      </c>
    </row>
    <row r="1364" spans="1:4" ht="13.8">
      <c r="A1364" s="304">
        <v>94227</v>
      </c>
      <c r="B1364" s="301" t="s">
        <v>8299</v>
      </c>
      <c r="C1364" s="301" t="s">
        <v>1616</v>
      </c>
      <c r="D1364" s="302" t="s">
        <v>8300</v>
      </c>
    </row>
    <row r="1365" spans="1:4" ht="13.8">
      <c r="A1365" s="304">
        <v>94228</v>
      </c>
      <c r="B1365" s="301" t="s">
        <v>1733</v>
      </c>
      <c r="C1365" s="301" t="s">
        <v>1616</v>
      </c>
      <c r="D1365" s="302" t="s">
        <v>8301</v>
      </c>
    </row>
    <row r="1366" spans="1:4" ht="13.8">
      <c r="A1366" s="304">
        <v>94229</v>
      </c>
      <c r="B1366" s="301" t="s">
        <v>8302</v>
      </c>
      <c r="C1366" s="301" t="s">
        <v>1616</v>
      </c>
      <c r="D1366" s="302" t="s">
        <v>8303</v>
      </c>
    </row>
    <row r="1367" spans="1:4" ht="13.8">
      <c r="A1367" s="304">
        <v>94231</v>
      </c>
      <c r="B1367" s="301" t="s">
        <v>8304</v>
      </c>
      <c r="C1367" s="301" t="s">
        <v>1616</v>
      </c>
      <c r="D1367" s="302" t="s">
        <v>8305</v>
      </c>
    </row>
    <row r="1368" spans="1:4" ht="13.8">
      <c r="A1368" s="304">
        <v>94449</v>
      </c>
      <c r="B1368" s="301" t="s">
        <v>8306</v>
      </c>
      <c r="C1368" s="301" t="s">
        <v>6562</v>
      </c>
      <c r="D1368" s="302" t="s">
        <v>8307</v>
      </c>
    </row>
    <row r="1369" spans="1:4" ht="13.8">
      <c r="A1369" s="304">
        <v>92255</v>
      </c>
      <c r="B1369" s="301" t="s">
        <v>8308</v>
      </c>
      <c r="C1369" s="301" t="s">
        <v>1507</v>
      </c>
      <c r="D1369" s="302" t="s">
        <v>8309</v>
      </c>
    </row>
    <row r="1370" spans="1:4" ht="13.8">
      <c r="A1370" s="304">
        <v>92256</v>
      </c>
      <c r="B1370" s="301" t="s">
        <v>8310</v>
      </c>
      <c r="C1370" s="301" t="s">
        <v>1507</v>
      </c>
      <c r="D1370" s="302" t="s">
        <v>8311</v>
      </c>
    </row>
    <row r="1371" spans="1:4" ht="13.8">
      <c r="A1371" s="304">
        <v>92257</v>
      </c>
      <c r="B1371" s="301" t="s">
        <v>8312</v>
      </c>
      <c r="C1371" s="301" t="s">
        <v>1507</v>
      </c>
      <c r="D1371" s="302" t="s">
        <v>8313</v>
      </c>
    </row>
    <row r="1372" spans="1:4" ht="13.8">
      <c r="A1372" s="304">
        <v>92258</v>
      </c>
      <c r="B1372" s="301" t="s">
        <v>8314</v>
      </c>
      <c r="C1372" s="301" t="s">
        <v>1507</v>
      </c>
      <c r="D1372" s="302" t="s">
        <v>8315</v>
      </c>
    </row>
    <row r="1373" spans="1:4" ht="13.8">
      <c r="A1373" s="304">
        <v>92568</v>
      </c>
      <c r="B1373" s="301" t="s">
        <v>8316</v>
      </c>
      <c r="C1373" s="301" t="s">
        <v>6562</v>
      </c>
      <c r="D1373" s="302" t="s">
        <v>8317</v>
      </c>
    </row>
    <row r="1374" spans="1:4" ht="13.8">
      <c r="A1374" s="304">
        <v>92569</v>
      </c>
      <c r="B1374" s="301" t="s">
        <v>8318</v>
      </c>
      <c r="C1374" s="301" t="s">
        <v>6562</v>
      </c>
      <c r="D1374" s="302" t="s">
        <v>8319</v>
      </c>
    </row>
    <row r="1375" spans="1:4" ht="13.8">
      <c r="A1375" s="304">
        <v>92570</v>
      </c>
      <c r="B1375" s="301" t="s">
        <v>8320</v>
      </c>
      <c r="C1375" s="301" t="s">
        <v>6562</v>
      </c>
      <c r="D1375" s="302" t="s">
        <v>8321</v>
      </c>
    </row>
    <row r="1376" spans="1:4" ht="13.8">
      <c r="A1376" s="304">
        <v>92571</v>
      </c>
      <c r="B1376" s="301" t="s">
        <v>8322</v>
      </c>
      <c r="C1376" s="301" t="s">
        <v>6562</v>
      </c>
      <c r="D1376" s="302" t="s">
        <v>8323</v>
      </c>
    </row>
    <row r="1377" spans="1:4" ht="13.8">
      <c r="A1377" s="304">
        <v>92572</v>
      </c>
      <c r="B1377" s="301" t="s">
        <v>8324</v>
      </c>
      <c r="C1377" s="301" t="s">
        <v>6562</v>
      </c>
      <c r="D1377" s="302" t="s">
        <v>8325</v>
      </c>
    </row>
    <row r="1378" spans="1:4" ht="13.8">
      <c r="A1378" s="304">
        <v>92573</v>
      </c>
      <c r="B1378" s="301" t="s">
        <v>8326</v>
      </c>
      <c r="C1378" s="301" t="s">
        <v>6562</v>
      </c>
      <c r="D1378" s="302" t="s">
        <v>8327</v>
      </c>
    </row>
    <row r="1379" spans="1:4" ht="13.8">
      <c r="A1379" s="304">
        <v>92574</v>
      </c>
      <c r="B1379" s="301" t="s">
        <v>8328</v>
      </c>
      <c r="C1379" s="301" t="s">
        <v>6562</v>
      </c>
      <c r="D1379" s="302" t="s">
        <v>8329</v>
      </c>
    </row>
    <row r="1380" spans="1:4" ht="13.8">
      <c r="A1380" s="304">
        <v>92575</v>
      </c>
      <c r="B1380" s="301" t="s">
        <v>8330</v>
      </c>
      <c r="C1380" s="301" t="s">
        <v>6562</v>
      </c>
      <c r="D1380" s="302" t="s">
        <v>8331</v>
      </c>
    </row>
    <row r="1381" spans="1:4" ht="13.8">
      <c r="A1381" s="304">
        <v>92576</v>
      </c>
      <c r="B1381" s="301" t="s">
        <v>8332</v>
      </c>
      <c r="C1381" s="301" t="s">
        <v>6562</v>
      </c>
      <c r="D1381" s="302" t="s">
        <v>8333</v>
      </c>
    </row>
    <row r="1382" spans="1:4" ht="13.8">
      <c r="A1382" s="304">
        <v>92577</v>
      </c>
      <c r="B1382" s="301" t="s">
        <v>8334</v>
      </c>
      <c r="C1382" s="301" t="s">
        <v>6562</v>
      </c>
      <c r="D1382" s="302" t="s">
        <v>8335</v>
      </c>
    </row>
    <row r="1383" spans="1:4" ht="13.8">
      <c r="A1383" s="304">
        <v>92578</v>
      </c>
      <c r="B1383" s="301" t="s">
        <v>8336</v>
      </c>
      <c r="C1383" s="301" t="s">
        <v>6562</v>
      </c>
      <c r="D1383" s="302" t="s">
        <v>4287</v>
      </c>
    </row>
    <row r="1384" spans="1:4" ht="13.8">
      <c r="A1384" s="304">
        <v>92579</v>
      </c>
      <c r="B1384" s="301" t="s">
        <v>8337</v>
      </c>
      <c r="C1384" s="301" t="s">
        <v>6562</v>
      </c>
      <c r="D1384" s="302" t="s">
        <v>8338</v>
      </c>
    </row>
    <row r="1385" spans="1:4" ht="13.8">
      <c r="A1385" s="304">
        <v>92580</v>
      </c>
      <c r="B1385" s="301" t="s">
        <v>8339</v>
      </c>
      <c r="C1385" s="301" t="s">
        <v>6562</v>
      </c>
      <c r="D1385" s="302" t="s">
        <v>8340</v>
      </c>
    </row>
    <row r="1386" spans="1:4" ht="13.8">
      <c r="A1386" s="304">
        <v>92581</v>
      </c>
      <c r="B1386" s="301" t="s">
        <v>8341</v>
      </c>
      <c r="C1386" s="301" t="s">
        <v>6562</v>
      </c>
      <c r="D1386" s="302" t="s">
        <v>8342</v>
      </c>
    </row>
    <row r="1387" spans="1:4" ht="13.8">
      <c r="A1387" s="304">
        <v>92582</v>
      </c>
      <c r="B1387" s="301" t="s">
        <v>8343</v>
      </c>
      <c r="C1387" s="301" t="s">
        <v>1507</v>
      </c>
      <c r="D1387" s="302" t="s">
        <v>8344</v>
      </c>
    </row>
    <row r="1388" spans="1:4" ht="13.8">
      <c r="A1388" s="304">
        <v>92584</v>
      </c>
      <c r="B1388" s="301" t="s">
        <v>8345</v>
      </c>
      <c r="C1388" s="301" t="s">
        <v>1507</v>
      </c>
      <c r="D1388" s="302" t="s">
        <v>8346</v>
      </c>
    </row>
    <row r="1389" spans="1:4" ht="13.8">
      <c r="A1389" s="304">
        <v>92586</v>
      </c>
      <c r="B1389" s="301" t="s">
        <v>8347</v>
      </c>
      <c r="C1389" s="301" t="s">
        <v>1507</v>
      </c>
      <c r="D1389" s="302" t="s">
        <v>8348</v>
      </c>
    </row>
    <row r="1390" spans="1:4" ht="13.8">
      <c r="A1390" s="304">
        <v>92588</v>
      </c>
      <c r="B1390" s="301" t="s">
        <v>8349</v>
      </c>
      <c r="C1390" s="301" t="s">
        <v>1507</v>
      </c>
      <c r="D1390" s="302" t="s">
        <v>8350</v>
      </c>
    </row>
    <row r="1391" spans="1:4" ht="13.8">
      <c r="A1391" s="304">
        <v>92590</v>
      </c>
      <c r="B1391" s="301" t="s">
        <v>8351</v>
      </c>
      <c r="C1391" s="301" t="s">
        <v>1507</v>
      </c>
      <c r="D1391" s="302" t="s">
        <v>8352</v>
      </c>
    </row>
    <row r="1392" spans="1:4" ht="13.8">
      <c r="A1392" s="304">
        <v>92592</v>
      </c>
      <c r="B1392" s="301" t="s">
        <v>8353</v>
      </c>
      <c r="C1392" s="301" t="s">
        <v>1507</v>
      </c>
      <c r="D1392" s="302" t="s">
        <v>8354</v>
      </c>
    </row>
    <row r="1393" spans="1:4" ht="13.8">
      <c r="A1393" s="304">
        <v>92593</v>
      </c>
      <c r="B1393" s="301" t="s">
        <v>8355</v>
      </c>
      <c r="C1393" s="301" t="s">
        <v>1561</v>
      </c>
      <c r="D1393" s="302" t="s">
        <v>8356</v>
      </c>
    </row>
    <row r="1394" spans="1:4" ht="13.8">
      <c r="A1394" s="304">
        <v>92594</v>
      </c>
      <c r="B1394" s="301" t="s">
        <v>8357</v>
      </c>
      <c r="C1394" s="301" t="s">
        <v>1507</v>
      </c>
      <c r="D1394" s="302" t="s">
        <v>8358</v>
      </c>
    </row>
    <row r="1395" spans="1:4" ht="13.8">
      <c r="A1395" s="304">
        <v>92596</v>
      </c>
      <c r="B1395" s="301" t="s">
        <v>8359</v>
      </c>
      <c r="C1395" s="301" t="s">
        <v>1507</v>
      </c>
      <c r="D1395" s="302" t="s">
        <v>8360</v>
      </c>
    </row>
    <row r="1396" spans="1:4" ht="13.8">
      <c r="A1396" s="304">
        <v>92598</v>
      </c>
      <c r="B1396" s="301" t="s">
        <v>8361</v>
      </c>
      <c r="C1396" s="301" t="s">
        <v>1507</v>
      </c>
      <c r="D1396" s="302" t="s">
        <v>8362</v>
      </c>
    </row>
    <row r="1397" spans="1:4" ht="13.8">
      <c r="A1397" s="304">
        <v>92600</v>
      </c>
      <c r="B1397" s="301" t="s">
        <v>8363</v>
      </c>
      <c r="C1397" s="301" t="s">
        <v>1507</v>
      </c>
      <c r="D1397" s="302" t="s">
        <v>8364</v>
      </c>
    </row>
    <row r="1398" spans="1:4" ht="13.8">
      <c r="A1398" s="304">
        <v>92602</v>
      </c>
      <c r="B1398" s="301" t="s">
        <v>8365</v>
      </c>
      <c r="C1398" s="301" t="s">
        <v>1507</v>
      </c>
      <c r="D1398" s="302" t="s">
        <v>8344</v>
      </c>
    </row>
    <row r="1399" spans="1:4" ht="13.8">
      <c r="A1399" s="304">
        <v>92604</v>
      </c>
      <c r="B1399" s="301" t="s">
        <v>8366</v>
      </c>
      <c r="C1399" s="301" t="s">
        <v>1507</v>
      </c>
      <c r="D1399" s="302" t="s">
        <v>8367</v>
      </c>
    </row>
    <row r="1400" spans="1:4" ht="13.8">
      <c r="A1400" s="304">
        <v>92606</v>
      </c>
      <c r="B1400" s="301" t="s">
        <v>8368</v>
      </c>
      <c r="C1400" s="301" t="s">
        <v>1507</v>
      </c>
      <c r="D1400" s="302" t="s">
        <v>8369</v>
      </c>
    </row>
    <row r="1401" spans="1:4" ht="13.8">
      <c r="A1401" s="304">
        <v>92608</v>
      </c>
      <c r="B1401" s="301" t="s">
        <v>8370</v>
      </c>
      <c r="C1401" s="301" t="s">
        <v>1507</v>
      </c>
      <c r="D1401" s="302" t="s">
        <v>8371</v>
      </c>
    </row>
    <row r="1402" spans="1:4" ht="13.8">
      <c r="A1402" s="304">
        <v>92610</v>
      </c>
      <c r="B1402" s="301" t="s">
        <v>8372</v>
      </c>
      <c r="C1402" s="301" t="s">
        <v>1507</v>
      </c>
      <c r="D1402" s="302" t="s">
        <v>8373</v>
      </c>
    </row>
    <row r="1403" spans="1:4" ht="13.8">
      <c r="A1403" s="304">
        <v>92612</v>
      </c>
      <c r="B1403" s="301" t="s">
        <v>8374</v>
      </c>
      <c r="C1403" s="301" t="s">
        <v>1507</v>
      </c>
      <c r="D1403" s="302" t="s">
        <v>8375</v>
      </c>
    </row>
    <row r="1404" spans="1:4" ht="13.8">
      <c r="A1404" s="304">
        <v>92614</v>
      </c>
      <c r="B1404" s="301" t="s">
        <v>8376</v>
      </c>
      <c r="C1404" s="301" t="s">
        <v>1507</v>
      </c>
      <c r="D1404" s="302" t="s">
        <v>8377</v>
      </c>
    </row>
    <row r="1405" spans="1:4" ht="13.8">
      <c r="A1405" s="304">
        <v>92616</v>
      </c>
      <c r="B1405" s="301" t="s">
        <v>8378</v>
      </c>
      <c r="C1405" s="301" t="s">
        <v>1507</v>
      </c>
      <c r="D1405" s="302" t="s">
        <v>8379</v>
      </c>
    </row>
    <row r="1406" spans="1:4" ht="13.8">
      <c r="A1406" s="304">
        <v>92618</v>
      </c>
      <c r="B1406" s="301" t="s">
        <v>8380</v>
      </c>
      <c r="C1406" s="301" t="s">
        <v>1507</v>
      </c>
      <c r="D1406" s="302" t="s">
        <v>8381</v>
      </c>
    </row>
    <row r="1407" spans="1:4" ht="13.8">
      <c r="A1407" s="304">
        <v>92620</v>
      </c>
      <c r="B1407" s="301" t="s">
        <v>8382</v>
      </c>
      <c r="C1407" s="301" t="s">
        <v>1507</v>
      </c>
      <c r="D1407" s="302" t="s">
        <v>8383</v>
      </c>
    </row>
    <row r="1408" spans="1:4" ht="13.8">
      <c r="A1408" s="304">
        <v>100357</v>
      </c>
      <c r="B1408" s="301" t="s">
        <v>8384</v>
      </c>
      <c r="C1408" s="301" t="s">
        <v>1507</v>
      </c>
      <c r="D1408" s="302" t="s">
        <v>8385</v>
      </c>
    </row>
    <row r="1409" spans="1:4" ht="13.8">
      <c r="A1409" s="304">
        <v>100358</v>
      </c>
      <c r="B1409" s="301" t="s">
        <v>8386</v>
      </c>
      <c r="C1409" s="301" t="s">
        <v>1507</v>
      </c>
      <c r="D1409" s="302" t="s">
        <v>8387</v>
      </c>
    </row>
    <row r="1410" spans="1:4" ht="13.8">
      <c r="A1410" s="304">
        <v>100359</v>
      </c>
      <c r="B1410" s="301" t="s">
        <v>8388</v>
      </c>
      <c r="C1410" s="301" t="s">
        <v>1507</v>
      </c>
      <c r="D1410" s="302" t="s">
        <v>8389</v>
      </c>
    </row>
    <row r="1411" spans="1:4" ht="13.8">
      <c r="A1411" s="304">
        <v>100360</v>
      </c>
      <c r="B1411" s="301" t="s">
        <v>8390</v>
      </c>
      <c r="C1411" s="301" t="s">
        <v>1507</v>
      </c>
      <c r="D1411" s="302" t="s">
        <v>8391</v>
      </c>
    </row>
    <row r="1412" spans="1:4" ht="13.8">
      <c r="A1412" s="304">
        <v>100361</v>
      </c>
      <c r="B1412" s="301" t="s">
        <v>8392</v>
      </c>
      <c r="C1412" s="301" t="s">
        <v>1507</v>
      </c>
      <c r="D1412" s="302" t="s">
        <v>8393</v>
      </c>
    </row>
    <row r="1413" spans="1:4" ht="13.8">
      <c r="A1413" s="304">
        <v>100362</v>
      </c>
      <c r="B1413" s="301" t="s">
        <v>8394</v>
      </c>
      <c r="C1413" s="301" t="s">
        <v>1507</v>
      </c>
      <c r="D1413" s="302" t="s">
        <v>8395</v>
      </c>
    </row>
    <row r="1414" spans="1:4" ht="13.8">
      <c r="A1414" s="304">
        <v>100363</v>
      </c>
      <c r="B1414" s="301" t="s">
        <v>8396</v>
      </c>
      <c r="C1414" s="301" t="s">
        <v>1507</v>
      </c>
      <c r="D1414" s="302" t="s">
        <v>8397</v>
      </c>
    </row>
    <row r="1415" spans="1:4" ht="13.8">
      <c r="A1415" s="304">
        <v>100364</v>
      </c>
      <c r="B1415" s="301" t="s">
        <v>8398</v>
      </c>
      <c r="C1415" s="301" t="s">
        <v>1507</v>
      </c>
      <c r="D1415" s="302" t="s">
        <v>8399</v>
      </c>
    </row>
    <row r="1416" spans="1:4" ht="13.8">
      <c r="A1416" s="304">
        <v>100365</v>
      </c>
      <c r="B1416" s="301" t="s">
        <v>8400</v>
      </c>
      <c r="C1416" s="301" t="s">
        <v>1507</v>
      </c>
      <c r="D1416" s="302" t="s">
        <v>8401</v>
      </c>
    </row>
    <row r="1417" spans="1:4" ht="13.8">
      <c r="A1417" s="304">
        <v>100366</v>
      </c>
      <c r="B1417" s="301" t="s">
        <v>8402</v>
      </c>
      <c r="C1417" s="301" t="s">
        <v>1507</v>
      </c>
      <c r="D1417" s="302" t="s">
        <v>8403</v>
      </c>
    </row>
    <row r="1418" spans="1:4" ht="13.8">
      <c r="A1418" s="304">
        <v>100367</v>
      </c>
      <c r="B1418" s="301" t="s">
        <v>8404</v>
      </c>
      <c r="C1418" s="301" t="s">
        <v>1507</v>
      </c>
      <c r="D1418" s="302" t="s">
        <v>8405</v>
      </c>
    </row>
    <row r="1419" spans="1:4" ht="13.8">
      <c r="A1419" s="304">
        <v>100368</v>
      </c>
      <c r="B1419" s="301" t="s">
        <v>8406</v>
      </c>
      <c r="C1419" s="301" t="s">
        <v>1507</v>
      </c>
      <c r="D1419" s="302" t="s">
        <v>8407</v>
      </c>
    </row>
    <row r="1420" spans="1:4" ht="13.8">
      <c r="A1420" s="304">
        <v>100369</v>
      </c>
      <c r="B1420" s="301" t="s">
        <v>8408</v>
      </c>
      <c r="C1420" s="301" t="s">
        <v>1507</v>
      </c>
      <c r="D1420" s="302" t="s">
        <v>8409</v>
      </c>
    </row>
    <row r="1421" spans="1:4" ht="13.8">
      <c r="A1421" s="304">
        <v>100370</v>
      </c>
      <c r="B1421" s="301" t="s">
        <v>8410</v>
      </c>
      <c r="C1421" s="301" t="s">
        <v>1507</v>
      </c>
      <c r="D1421" s="302" t="s">
        <v>8411</v>
      </c>
    </row>
    <row r="1422" spans="1:4" ht="13.8">
      <c r="A1422" s="304">
        <v>100371</v>
      </c>
      <c r="B1422" s="301" t="s">
        <v>8412</v>
      </c>
      <c r="C1422" s="301" t="s">
        <v>1507</v>
      </c>
      <c r="D1422" s="302" t="s">
        <v>8413</v>
      </c>
    </row>
    <row r="1423" spans="1:4" ht="13.8">
      <c r="A1423" s="304">
        <v>100372</v>
      </c>
      <c r="B1423" s="301" t="s">
        <v>8414</v>
      </c>
      <c r="C1423" s="301" t="s">
        <v>1507</v>
      </c>
      <c r="D1423" s="302" t="s">
        <v>8415</v>
      </c>
    </row>
    <row r="1424" spans="1:4" ht="13.8">
      <c r="A1424" s="304">
        <v>100373</v>
      </c>
      <c r="B1424" s="301" t="s">
        <v>8416</v>
      </c>
      <c r="C1424" s="301" t="s">
        <v>1507</v>
      </c>
      <c r="D1424" s="302" t="s">
        <v>8417</v>
      </c>
    </row>
    <row r="1425" spans="1:4" ht="13.8">
      <c r="A1425" s="304">
        <v>100374</v>
      </c>
      <c r="B1425" s="301" t="s">
        <v>8418</v>
      </c>
      <c r="C1425" s="301" t="s">
        <v>1507</v>
      </c>
      <c r="D1425" s="302" t="s">
        <v>8419</v>
      </c>
    </row>
    <row r="1426" spans="1:4" ht="13.8">
      <c r="A1426" s="304">
        <v>100375</v>
      </c>
      <c r="B1426" s="301" t="s">
        <v>8420</v>
      </c>
      <c r="C1426" s="301" t="s">
        <v>1507</v>
      </c>
      <c r="D1426" s="302" t="s">
        <v>8421</v>
      </c>
    </row>
    <row r="1427" spans="1:4" ht="13.8">
      <c r="A1427" s="304">
        <v>100376</v>
      </c>
      <c r="B1427" s="301" t="s">
        <v>8422</v>
      </c>
      <c r="C1427" s="301" t="s">
        <v>1507</v>
      </c>
      <c r="D1427" s="302" t="s">
        <v>8423</v>
      </c>
    </row>
    <row r="1428" spans="1:4" ht="13.8">
      <c r="A1428" s="304">
        <v>100377</v>
      </c>
      <c r="B1428" s="301" t="s">
        <v>8424</v>
      </c>
      <c r="C1428" s="301" t="s">
        <v>1561</v>
      </c>
      <c r="D1428" s="302" t="s">
        <v>8425</v>
      </c>
    </row>
    <row r="1429" spans="1:4" ht="13.8">
      <c r="A1429" s="304">
        <v>100378</v>
      </c>
      <c r="B1429" s="301" t="s">
        <v>8426</v>
      </c>
      <c r="C1429" s="301" t="s">
        <v>1561</v>
      </c>
      <c r="D1429" s="302" t="s">
        <v>8427</v>
      </c>
    </row>
    <row r="1430" spans="1:4" ht="13.8">
      <c r="A1430" s="304">
        <v>100382</v>
      </c>
      <c r="B1430" s="301" t="s">
        <v>8428</v>
      </c>
      <c r="C1430" s="301" t="s">
        <v>6562</v>
      </c>
      <c r="D1430" s="302" t="s">
        <v>8217</v>
      </c>
    </row>
    <row r="1431" spans="1:4" ht="13.8">
      <c r="A1431" s="304">
        <v>94444</v>
      </c>
      <c r="B1431" s="301" t="s">
        <v>8429</v>
      </c>
      <c r="C1431" s="301" t="s">
        <v>6562</v>
      </c>
      <c r="D1431" s="302" t="s">
        <v>8430</v>
      </c>
    </row>
    <row r="1432" spans="1:4" ht="13.8">
      <c r="A1432" s="304">
        <v>102661</v>
      </c>
      <c r="B1432" s="301" t="s">
        <v>8431</v>
      </c>
      <c r="C1432" s="301" t="s">
        <v>1616</v>
      </c>
      <c r="D1432" s="302" t="s">
        <v>8432</v>
      </c>
    </row>
    <row r="1433" spans="1:4" ht="13.8">
      <c r="A1433" s="304">
        <v>102663</v>
      </c>
      <c r="B1433" s="301" t="s">
        <v>8433</v>
      </c>
      <c r="C1433" s="301" t="s">
        <v>1616</v>
      </c>
      <c r="D1433" s="302" t="s">
        <v>8434</v>
      </c>
    </row>
    <row r="1434" spans="1:4" ht="13.8">
      <c r="A1434" s="304">
        <v>102664</v>
      </c>
      <c r="B1434" s="301" t="s">
        <v>8435</v>
      </c>
      <c r="C1434" s="301" t="s">
        <v>1616</v>
      </c>
      <c r="D1434" s="302" t="s">
        <v>8436</v>
      </c>
    </row>
    <row r="1435" spans="1:4" ht="13.8">
      <c r="A1435" s="304">
        <v>102665</v>
      </c>
      <c r="B1435" s="301" t="s">
        <v>8437</v>
      </c>
      <c r="C1435" s="301" t="s">
        <v>1616</v>
      </c>
      <c r="D1435" s="302" t="s">
        <v>8438</v>
      </c>
    </row>
    <row r="1436" spans="1:4" ht="13.8">
      <c r="A1436" s="304">
        <v>102666</v>
      </c>
      <c r="B1436" s="301" t="s">
        <v>8439</v>
      </c>
      <c r="C1436" s="301" t="s">
        <v>1616</v>
      </c>
      <c r="D1436" s="302" t="s">
        <v>8440</v>
      </c>
    </row>
    <row r="1437" spans="1:4" ht="13.8">
      <c r="A1437" s="304">
        <v>102669</v>
      </c>
      <c r="B1437" s="301" t="s">
        <v>8441</v>
      </c>
      <c r="C1437" s="301" t="s">
        <v>1616</v>
      </c>
      <c r="D1437" s="302" t="s">
        <v>8442</v>
      </c>
    </row>
    <row r="1438" spans="1:4" ht="13.8">
      <c r="A1438" s="304">
        <v>102670</v>
      </c>
      <c r="B1438" s="301" t="s">
        <v>8443</v>
      </c>
      <c r="C1438" s="301" t="s">
        <v>1616</v>
      </c>
      <c r="D1438" s="302" t="s">
        <v>8444</v>
      </c>
    </row>
    <row r="1439" spans="1:4" ht="13.8">
      <c r="A1439" s="304">
        <v>102673</v>
      </c>
      <c r="B1439" s="301" t="s">
        <v>8445</v>
      </c>
      <c r="C1439" s="301" t="s">
        <v>1616</v>
      </c>
      <c r="D1439" s="302" t="s">
        <v>8446</v>
      </c>
    </row>
    <row r="1440" spans="1:4" ht="13.8">
      <c r="A1440" s="304">
        <v>102674</v>
      </c>
      <c r="B1440" s="301" t="s">
        <v>8447</v>
      </c>
      <c r="C1440" s="301" t="s">
        <v>1616</v>
      </c>
      <c r="D1440" s="302" t="s">
        <v>8448</v>
      </c>
    </row>
    <row r="1441" spans="1:4" ht="13.8">
      <c r="A1441" s="304">
        <v>102677</v>
      </c>
      <c r="B1441" s="301" t="s">
        <v>8449</v>
      </c>
      <c r="C1441" s="301" t="s">
        <v>1616</v>
      </c>
      <c r="D1441" s="302" t="s">
        <v>8450</v>
      </c>
    </row>
    <row r="1442" spans="1:4" ht="13.8">
      <c r="A1442" s="304">
        <v>102678</v>
      </c>
      <c r="B1442" s="301" t="s">
        <v>8451</v>
      </c>
      <c r="C1442" s="301" t="s">
        <v>1616</v>
      </c>
      <c r="D1442" s="302" t="s">
        <v>8452</v>
      </c>
    </row>
    <row r="1443" spans="1:4" ht="13.8">
      <c r="A1443" s="304">
        <v>102679</v>
      </c>
      <c r="B1443" s="301" t="s">
        <v>8453</v>
      </c>
      <c r="C1443" s="301" t="s">
        <v>1616</v>
      </c>
      <c r="D1443" s="302" t="s">
        <v>8454</v>
      </c>
    </row>
    <row r="1444" spans="1:4" ht="13.8">
      <c r="A1444" s="304">
        <v>102680</v>
      </c>
      <c r="B1444" s="301" t="s">
        <v>8455</v>
      </c>
      <c r="C1444" s="301" t="s">
        <v>1616</v>
      </c>
      <c r="D1444" s="302" t="s">
        <v>8456</v>
      </c>
    </row>
    <row r="1445" spans="1:4" ht="13.8">
      <c r="A1445" s="304">
        <v>102683</v>
      </c>
      <c r="B1445" s="301" t="s">
        <v>8457</v>
      </c>
      <c r="C1445" s="301" t="s">
        <v>1616</v>
      </c>
      <c r="D1445" s="302" t="s">
        <v>8458</v>
      </c>
    </row>
    <row r="1446" spans="1:4" ht="13.8">
      <c r="A1446" s="304">
        <v>102684</v>
      </c>
      <c r="B1446" s="301" t="s">
        <v>8459</v>
      </c>
      <c r="C1446" s="301" t="s">
        <v>1616</v>
      </c>
      <c r="D1446" s="302" t="s">
        <v>8460</v>
      </c>
    </row>
    <row r="1447" spans="1:4" ht="13.8">
      <c r="A1447" s="304">
        <v>102687</v>
      </c>
      <c r="B1447" s="301" t="s">
        <v>8461</v>
      </c>
      <c r="C1447" s="301" t="s">
        <v>1616</v>
      </c>
      <c r="D1447" s="302" t="s">
        <v>8462</v>
      </c>
    </row>
    <row r="1448" spans="1:4" ht="13.8">
      <c r="A1448" s="304">
        <v>102688</v>
      </c>
      <c r="B1448" s="301" t="s">
        <v>8463</v>
      </c>
      <c r="C1448" s="301" t="s">
        <v>1616</v>
      </c>
      <c r="D1448" s="302" t="s">
        <v>8464</v>
      </c>
    </row>
    <row r="1449" spans="1:4" ht="13.8">
      <c r="A1449" s="304">
        <v>102690</v>
      </c>
      <c r="B1449" s="301" t="s">
        <v>8465</v>
      </c>
      <c r="C1449" s="301" t="s">
        <v>1616</v>
      </c>
      <c r="D1449" s="302" t="s">
        <v>8466</v>
      </c>
    </row>
    <row r="1450" spans="1:4" ht="13.8">
      <c r="A1450" s="304">
        <v>102694</v>
      </c>
      <c r="B1450" s="301" t="s">
        <v>8467</v>
      </c>
      <c r="C1450" s="301" t="s">
        <v>1616</v>
      </c>
      <c r="D1450" s="302" t="s">
        <v>8468</v>
      </c>
    </row>
    <row r="1451" spans="1:4" ht="13.8">
      <c r="A1451" s="304">
        <v>102697</v>
      </c>
      <c r="B1451" s="301" t="s">
        <v>8469</v>
      </c>
      <c r="C1451" s="301" t="s">
        <v>1616</v>
      </c>
      <c r="D1451" s="302" t="s">
        <v>8470</v>
      </c>
    </row>
    <row r="1452" spans="1:4" ht="13.8">
      <c r="A1452" s="304">
        <v>102704</v>
      </c>
      <c r="B1452" s="301" t="s">
        <v>8471</v>
      </c>
      <c r="C1452" s="301" t="s">
        <v>1616</v>
      </c>
      <c r="D1452" s="302" t="s">
        <v>8472</v>
      </c>
    </row>
    <row r="1453" spans="1:4" ht="13.8">
      <c r="A1453" s="304">
        <v>102706</v>
      </c>
      <c r="B1453" s="301" t="s">
        <v>8473</v>
      </c>
      <c r="C1453" s="301" t="s">
        <v>1616</v>
      </c>
      <c r="D1453" s="302" t="s">
        <v>8474</v>
      </c>
    </row>
    <row r="1454" spans="1:4" ht="13.8">
      <c r="A1454" s="304">
        <v>102707</v>
      </c>
      <c r="B1454" s="301" t="s">
        <v>8475</v>
      </c>
      <c r="C1454" s="301" t="s">
        <v>1616</v>
      </c>
      <c r="D1454" s="302" t="s">
        <v>8476</v>
      </c>
    </row>
    <row r="1455" spans="1:4" ht="13.8">
      <c r="A1455" s="304">
        <v>102708</v>
      </c>
      <c r="B1455" s="301" t="s">
        <v>8477</v>
      </c>
      <c r="C1455" s="301" t="s">
        <v>1507</v>
      </c>
      <c r="D1455" s="302" t="s">
        <v>8478</v>
      </c>
    </row>
    <row r="1456" spans="1:4" ht="13.8">
      <c r="A1456" s="304">
        <v>102710</v>
      </c>
      <c r="B1456" s="301" t="s">
        <v>8479</v>
      </c>
      <c r="C1456" s="301" t="s">
        <v>1507</v>
      </c>
      <c r="D1456" s="302" t="s">
        <v>8480</v>
      </c>
    </row>
    <row r="1457" spans="1:4" ht="13.8">
      <c r="A1457" s="304">
        <v>102711</v>
      </c>
      <c r="B1457" s="301" t="s">
        <v>8481</v>
      </c>
      <c r="C1457" s="301" t="s">
        <v>1507</v>
      </c>
      <c r="D1457" s="302" t="s">
        <v>8165</v>
      </c>
    </row>
    <row r="1458" spans="1:4" ht="13.8">
      <c r="A1458" s="304">
        <v>102712</v>
      </c>
      <c r="B1458" s="301" t="s">
        <v>8482</v>
      </c>
      <c r="C1458" s="301" t="s">
        <v>6562</v>
      </c>
      <c r="D1458" s="302" t="s">
        <v>7586</v>
      </c>
    </row>
    <row r="1459" spans="1:4" ht="13.8">
      <c r="A1459" s="304">
        <v>102713</v>
      </c>
      <c r="B1459" s="301" t="s">
        <v>8483</v>
      </c>
      <c r="C1459" s="301" t="s">
        <v>6562</v>
      </c>
      <c r="D1459" s="302" t="s">
        <v>8484</v>
      </c>
    </row>
    <row r="1460" spans="1:4" ht="13.8">
      <c r="A1460" s="304">
        <v>102715</v>
      </c>
      <c r="B1460" s="301" t="s">
        <v>8485</v>
      </c>
      <c r="C1460" s="301" t="s">
        <v>6562</v>
      </c>
      <c r="D1460" s="302" t="s">
        <v>8486</v>
      </c>
    </row>
    <row r="1461" spans="1:4" ht="13.8">
      <c r="A1461" s="304">
        <v>102716</v>
      </c>
      <c r="B1461" s="301" t="s">
        <v>8487</v>
      </c>
      <c r="C1461" s="301" t="s">
        <v>8488</v>
      </c>
      <c r="D1461" s="302" t="s">
        <v>8489</v>
      </c>
    </row>
    <row r="1462" spans="1:4" ht="13.8">
      <c r="A1462" s="304">
        <v>102717</v>
      </c>
      <c r="B1462" s="301" t="s">
        <v>8490</v>
      </c>
      <c r="C1462" s="301" t="s">
        <v>8488</v>
      </c>
      <c r="D1462" s="302" t="s">
        <v>8491</v>
      </c>
    </row>
    <row r="1463" spans="1:4" ht="13.8">
      <c r="A1463" s="304">
        <v>102718</v>
      </c>
      <c r="B1463" s="301" t="s">
        <v>8492</v>
      </c>
      <c r="C1463" s="301" t="s">
        <v>8488</v>
      </c>
      <c r="D1463" s="302" t="s">
        <v>8493</v>
      </c>
    </row>
    <row r="1464" spans="1:4" ht="13.8">
      <c r="A1464" s="304">
        <v>102719</v>
      </c>
      <c r="B1464" s="301" t="s">
        <v>8494</v>
      </c>
      <c r="C1464" s="301" t="s">
        <v>8488</v>
      </c>
      <c r="D1464" s="302" t="s">
        <v>8495</v>
      </c>
    </row>
    <row r="1465" spans="1:4" ht="13.8">
      <c r="A1465" s="304">
        <v>102722</v>
      </c>
      <c r="B1465" s="301" t="s">
        <v>8496</v>
      </c>
      <c r="C1465" s="301" t="s">
        <v>1616</v>
      </c>
      <c r="D1465" s="302" t="s">
        <v>8497</v>
      </c>
    </row>
    <row r="1466" spans="1:4" ht="13.8">
      <c r="A1466" s="304">
        <v>102723</v>
      </c>
      <c r="B1466" s="301" t="s">
        <v>8498</v>
      </c>
      <c r="C1466" s="301" t="s">
        <v>1616</v>
      </c>
      <c r="D1466" s="302" t="s">
        <v>8499</v>
      </c>
    </row>
    <row r="1467" spans="1:4" ht="13.8">
      <c r="A1467" s="304">
        <v>102724</v>
      </c>
      <c r="B1467" s="301" t="s">
        <v>8500</v>
      </c>
      <c r="C1467" s="301" t="s">
        <v>1507</v>
      </c>
      <c r="D1467" s="302" t="s">
        <v>8501</v>
      </c>
    </row>
    <row r="1468" spans="1:4" ht="13.8">
      <c r="A1468" s="304">
        <v>102725</v>
      </c>
      <c r="B1468" s="301" t="s">
        <v>8502</v>
      </c>
      <c r="C1468" s="301" t="s">
        <v>1507</v>
      </c>
      <c r="D1468" s="302" t="s">
        <v>8503</v>
      </c>
    </row>
    <row r="1469" spans="1:4" ht="13.8">
      <c r="A1469" s="304">
        <v>102726</v>
      </c>
      <c r="B1469" s="301" t="s">
        <v>8504</v>
      </c>
      <c r="C1469" s="301" t="s">
        <v>1507</v>
      </c>
      <c r="D1469" s="302" t="s">
        <v>5465</v>
      </c>
    </row>
    <row r="1470" spans="1:4" ht="13.8">
      <c r="A1470" s="304">
        <v>103653</v>
      </c>
      <c r="B1470" s="301" t="s">
        <v>8505</v>
      </c>
      <c r="C1470" s="301" t="s">
        <v>6562</v>
      </c>
      <c r="D1470" s="302" t="s">
        <v>8506</v>
      </c>
    </row>
    <row r="1471" spans="1:4" ht="13.8">
      <c r="A1471" s="304">
        <v>92743</v>
      </c>
      <c r="B1471" s="301" t="s">
        <v>8507</v>
      </c>
      <c r="C1471" s="301" t="s">
        <v>8488</v>
      </c>
      <c r="D1471" s="302" t="s">
        <v>8508</v>
      </c>
    </row>
    <row r="1472" spans="1:4" ht="13.8">
      <c r="A1472" s="304">
        <v>92744</v>
      </c>
      <c r="B1472" s="301" t="s">
        <v>8509</v>
      </c>
      <c r="C1472" s="301" t="s">
        <v>8488</v>
      </c>
      <c r="D1472" s="302" t="s">
        <v>8510</v>
      </c>
    </row>
    <row r="1473" spans="1:4" ht="13.8">
      <c r="A1473" s="304">
        <v>92745</v>
      </c>
      <c r="B1473" s="301" t="s">
        <v>8511</v>
      </c>
      <c r="C1473" s="301" t="s">
        <v>8488</v>
      </c>
      <c r="D1473" s="302" t="s">
        <v>8512</v>
      </c>
    </row>
    <row r="1474" spans="1:4" ht="13.8">
      <c r="A1474" s="304">
        <v>92746</v>
      </c>
      <c r="B1474" s="301" t="s">
        <v>8513</v>
      </c>
      <c r="C1474" s="301" t="s">
        <v>8488</v>
      </c>
      <c r="D1474" s="302" t="s">
        <v>8514</v>
      </c>
    </row>
    <row r="1475" spans="1:4" ht="13.8">
      <c r="A1475" s="304">
        <v>92747</v>
      </c>
      <c r="B1475" s="301" t="s">
        <v>8515</v>
      </c>
      <c r="C1475" s="301" t="s">
        <v>8488</v>
      </c>
      <c r="D1475" s="302" t="s">
        <v>8516</v>
      </c>
    </row>
    <row r="1476" spans="1:4" ht="13.8">
      <c r="A1476" s="304">
        <v>92748</v>
      </c>
      <c r="B1476" s="301" t="s">
        <v>8517</v>
      </c>
      <c r="C1476" s="301" t="s">
        <v>8488</v>
      </c>
      <c r="D1476" s="302" t="s">
        <v>8518</v>
      </c>
    </row>
    <row r="1477" spans="1:4" ht="13.8">
      <c r="A1477" s="304">
        <v>92749</v>
      </c>
      <c r="B1477" s="301" t="s">
        <v>2553</v>
      </c>
      <c r="C1477" s="301" t="s">
        <v>8488</v>
      </c>
      <c r="D1477" s="302" t="s">
        <v>8519</v>
      </c>
    </row>
    <row r="1478" spans="1:4" ht="13.8">
      <c r="A1478" s="304">
        <v>92750</v>
      </c>
      <c r="B1478" s="301" t="s">
        <v>8520</v>
      </c>
      <c r="C1478" s="301" t="s">
        <v>8488</v>
      </c>
      <c r="D1478" s="302" t="s">
        <v>8521</v>
      </c>
    </row>
    <row r="1479" spans="1:4" ht="13.8">
      <c r="A1479" s="304">
        <v>92751</v>
      </c>
      <c r="B1479" s="301" t="s">
        <v>8522</v>
      </c>
      <c r="C1479" s="301" t="s">
        <v>8488</v>
      </c>
      <c r="D1479" s="302" t="s">
        <v>8523</v>
      </c>
    </row>
    <row r="1480" spans="1:4" ht="13.8">
      <c r="A1480" s="304">
        <v>92752</v>
      </c>
      <c r="B1480" s="301" t="s">
        <v>8524</v>
      </c>
      <c r="C1480" s="301" t="s">
        <v>8488</v>
      </c>
      <c r="D1480" s="302" t="s">
        <v>8525</v>
      </c>
    </row>
    <row r="1481" spans="1:4" ht="13.8">
      <c r="A1481" s="304">
        <v>92753</v>
      </c>
      <c r="B1481" s="301" t="s">
        <v>8526</v>
      </c>
      <c r="C1481" s="301" t="s">
        <v>8488</v>
      </c>
      <c r="D1481" s="302" t="s">
        <v>8527</v>
      </c>
    </row>
    <row r="1482" spans="1:4" ht="13.8">
      <c r="A1482" s="304">
        <v>92754</v>
      </c>
      <c r="B1482" s="301" t="s">
        <v>8528</v>
      </c>
      <c r="C1482" s="301" t="s">
        <v>8488</v>
      </c>
      <c r="D1482" s="302" t="s">
        <v>8529</v>
      </c>
    </row>
    <row r="1483" spans="1:4" ht="13.8">
      <c r="A1483" s="304">
        <v>92755</v>
      </c>
      <c r="B1483" s="301" t="s">
        <v>8530</v>
      </c>
      <c r="C1483" s="301" t="s">
        <v>6562</v>
      </c>
      <c r="D1483" s="302" t="s">
        <v>8531</v>
      </c>
    </row>
    <row r="1484" spans="1:4" ht="13.8">
      <c r="A1484" s="304">
        <v>92756</v>
      </c>
      <c r="B1484" s="301" t="s">
        <v>2870</v>
      </c>
      <c r="C1484" s="301" t="s">
        <v>6562</v>
      </c>
      <c r="D1484" s="302" t="s">
        <v>8532</v>
      </c>
    </row>
    <row r="1485" spans="1:4" ht="13.8">
      <c r="A1485" s="304">
        <v>92757</v>
      </c>
      <c r="B1485" s="301" t="s">
        <v>8533</v>
      </c>
      <c r="C1485" s="301" t="s">
        <v>6562</v>
      </c>
      <c r="D1485" s="302" t="s">
        <v>8534</v>
      </c>
    </row>
    <row r="1486" spans="1:4" ht="13.8">
      <c r="A1486" s="304">
        <v>92758</v>
      </c>
      <c r="B1486" s="301" t="s">
        <v>8535</v>
      </c>
      <c r="C1486" s="301" t="s">
        <v>8488</v>
      </c>
      <c r="D1486" s="302" t="s">
        <v>8536</v>
      </c>
    </row>
    <row r="1487" spans="1:4" ht="13.8">
      <c r="A1487" s="304">
        <v>91069</v>
      </c>
      <c r="B1487" s="301" t="s">
        <v>8537</v>
      </c>
      <c r="C1487" s="301" t="s">
        <v>6562</v>
      </c>
      <c r="D1487" s="302" t="s">
        <v>8538</v>
      </c>
    </row>
    <row r="1488" spans="1:4" ht="13.8">
      <c r="A1488" s="304">
        <v>91070</v>
      </c>
      <c r="B1488" s="301" t="s">
        <v>8539</v>
      </c>
      <c r="C1488" s="301" t="s">
        <v>6562</v>
      </c>
      <c r="D1488" s="302" t="s">
        <v>8540</v>
      </c>
    </row>
    <row r="1489" spans="1:4" ht="13.8">
      <c r="A1489" s="304">
        <v>91071</v>
      </c>
      <c r="B1489" s="301" t="s">
        <v>8541</v>
      </c>
      <c r="C1489" s="301" t="s">
        <v>6562</v>
      </c>
      <c r="D1489" s="302" t="s">
        <v>8542</v>
      </c>
    </row>
    <row r="1490" spans="1:4" ht="13.8">
      <c r="A1490" s="304">
        <v>91072</v>
      </c>
      <c r="B1490" s="301" t="s">
        <v>8543</v>
      </c>
      <c r="C1490" s="301" t="s">
        <v>6562</v>
      </c>
      <c r="D1490" s="302" t="s">
        <v>8544</v>
      </c>
    </row>
    <row r="1491" spans="1:4" ht="13.8">
      <c r="A1491" s="304">
        <v>91073</v>
      </c>
      <c r="B1491" s="301" t="s">
        <v>8545</v>
      </c>
      <c r="C1491" s="301" t="s">
        <v>6562</v>
      </c>
      <c r="D1491" s="302" t="s">
        <v>8546</v>
      </c>
    </row>
    <row r="1492" spans="1:4" ht="13.8">
      <c r="A1492" s="304">
        <v>91074</v>
      </c>
      <c r="B1492" s="301" t="s">
        <v>8547</v>
      </c>
      <c r="C1492" s="301" t="s">
        <v>6562</v>
      </c>
      <c r="D1492" s="302" t="s">
        <v>8548</v>
      </c>
    </row>
    <row r="1493" spans="1:4" ht="13.8">
      <c r="A1493" s="304">
        <v>91075</v>
      </c>
      <c r="B1493" s="301" t="s">
        <v>8549</v>
      </c>
      <c r="C1493" s="301" t="s">
        <v>6562</v>
      </c>
      <c r="D1493" s="302" t="s">
        <v>8550</v>
      </c>
    </row>
    <row r="1494" spans="1:4" ht="13.8">
      <c r="A1494" s="304">
        <v>91076</v>
      </c>
      <c r="B1494" s="301" t="s">
        <v>8551</v>
      </c>
      <c r="C1494" s="301" t="s">
        <v>6562</v>
      </c>
      <c r="D1494" s="302" t="s">
        <v>8552</v>
      </c>
    </row>
    <row r="1495" spans="1:4" ht="13.8">
      <c r="A1495" s="304">
        <v>91077</v>
      </c>
      <c r="B1495" s="301" t="s">
        <v>8553</v>
      </c>
      <c r="C1495" s="301" t="s">
        <v>6562</v>
      </c>
      <c r="D1495" s="302" t="s">
        <v>8554</v>
      </c>
    </row>
    <row r="1496" spans="1:4" ht="13.8">
      <c r="A1496" s="304">
        <v>91078</v>
      </c>
      <c r="B1496" s="301" t="s">
        <v>8555</v>
      </c>
      <c r="C1496" s="301" t="s">
        <v>6562</v>
      </c>
      <c r="D1496" s="302" t="s">
        <v>8556</v>
      </c>
    </row>
    <row r="1497" spans="1:4" ht="13.8">
      <c r="A1497" s="304">
        <v>91079</v>
      </c>
      <c r="B1497" s="301" t="s">
        <v>8557</v>
      </c>
      <c r="C1497" s="301" t="s">
        <v>6562</v>
      </c>
      <c r="D1497" s="302" t="s">
        <v>8558</v>
      </c>
    </row>
    <row r="1498" spans="1:4" ht="13.8">
      <c r="A1498" s="304">
        <v>91080</v>
      </c>
      <c r="B1498" s="301" t="s">
        <v>8559</v>
      </c>
      <c r="C1498" s="301" t="s">
        <v>6562</v>
      </c>
      <c r="D1498" s="302" t="s">
        <v>8560</v>
      </c>
    </row>
    <row r="1499" spans="1:4" ht="13.8">
      <c r="A1499" s="304">
        <v>91081</v>
      </c>
      <c r="B1499" s="301" t="s">
        <v>8561</v>
      </c>
      <c r="C1499" s="301" t="s">
        <v>6562</v>
      </c>
      <c r="D1499" s="302" t="s">
        <v>8562</v>
      </c>
    </row>
    <row r="1500" spans="1:4" ht="13.8">
      <c r="A1500" s="304">
        <v>91082</v>
      </c>
      <c r="B1500" s="301" t="s">
        <v>8563</v>
      </c>
      <c r="C1500" s="301" t="s">
        <v>6562</v>
      </c>
      <c r="D1500" s="302" t="s">
        <v>8564</v>
      </c>
    </row>
    <row r="1501" spans="1:4" ht="13.8">
      <c r="A1501" s="304">
        <v>91083</v>
      </c>
      <c r="B1501" s="301" t="s">
        <v>8565</v>
      </c>
      <c r="C1501" s="301" t="s">
        <v>6562</v>
      </c>
      <c r="D1501" s="302" t="s">
        <v>8323</v>
      </c>
    </row>
    <row r="1502" spans="1:4" ht="13.8">
      <c r="A1502" s="304">
        <v>91084</v>
      </c>
      <c r="B1502" s="301" t="s">
        <v>8566</v>
      </c>
      <c r="C1502" s="301" t="s">
        <v>6562</v>
      </c>
      <c r="D1502" s="302" t="s">
        <v>8567</v>
      </c>
    </row>
    <row r="1503" spans="1:4" ht="13.8">
      <c r="A1503" s="304">
        <v>91086</v>
      </c>
      <c r="B1503" s="301" t="s">
        <v>8568</v>
      </c>
      <c r="C1503" s="301" t="s">
        <v>6562</v>
      </c>
      <c r="D1503" s="302" t="s">
        <v>8569</v>
      </c>
    </row>
    <row r="1504" spans="1:4" ht="13.8">
      <c r="A1504" s="304">
        <v>91087</v>
      </c>
      <c r="B1504" s="301" t="s">
        <v>8570</v>
      </c>
      <c r="C1504" s="301" t="s">
        <v>6562</v>
      </c>
      <c r="D1504" s="302" t="s">
        <v>8571</v>
      </c>
    </row>
    <row r="1505" spans="1:4" ht="13.8">
      <c r="A1505" s="304">
        <v>91088</v>
      </c>
      <c r="B1505" s="301" t="s">
        <v>8572</v>
      </c>
      <c r="C1505" s="301" t="s">
        <v>6562</v>
      </c>
      <c r="D1505" s="302" t="s">
        <v>8573</v>
      </c>
    </row>
    <row r="1506" spans="1:4" ht="13.8">
      <c r="A1506" s="304">
        <v>91089</v>
      </c>
      <c r="B1506" s="301" t="s">
        <v>8574</v>
      </c>
      <c r="C1506" s="301" t="s">
        <v>6562</v>
      </c>
      <c r="D1506" s="302" t="s">
        <v>8575</v>
      </c>
    </row>
    <row r="1507" spans="1:4" ht="13.8">
      <c r="A1507" s="304">
        <v>91090</v>
      </c>
      <c r="B1507" s="301" t="s">
        <v>8576</v>
      </c>
      <c r="C1507" s="301" t="s">
        <v>6562</v>
      </c>
      <c r="D1507" s="302" t="s">
        <v>8577</v>
      </c>
    </row>
    <row r="1508" spans="1:4" ht="13.8">
      <c r="A1508" s="304">
        <v>91091</v>
      </c>
      <c r="B1508" s="301" t="s">
        <v>8578</v>
      </c>
      <c r="C1508" s="301" t="s">
        <v>6562</v>
      </c>
      <c r="D1508" s="302" t="s">
        <v>8579</v>
      </c>
    </row>
    <row r="1509" spans="1:4" ht="13.8">
      <c r="A1509" s="304">
        <v>91092</v>
      </c>
      <c r="B1509" s="301" t="s">
        <v>8580</v>
      </c>
      <c r="C1509" s="301" t="s">
        <v>6562</v>
      </c>
      <c r="D1509" s="302" t="s">
        <v>8581</v>
      </c>
    </row>
    <row r="1510" spans="1:4" ht="13.8">
      <c r="A1510" s="304">
        <v>91093</v>
      </c>
      <c r="B1510" s="301" t="s">
        <v>8582</v>
      </c>
      <c r="C1510" s="301" t="s">
        <v>6562</v>
      </c>
      <c r="D1510" s="302" t="s">
        <v>8583</v>
      </c>
    </row>
    <row r="1511" spans="1:4" ht="13.8">
      <c r="A1511" s="304">
        <v>91094</v>
      </c>
      <c r="B1511" s="301" t="s">
        <v>8584</v>
      </c>
      <c r="C1511" s="301" t="s">
        <v>6562</v>
      </c>
      <c r="D1511" s="302" t="s">
        <v>8585</v>
      </c>
    </row>
    <row r="1512" spans="1:4" ht="13.8">
      <c r="A1512" s="304">
        <v>91095</v>
      </c>
      <c r="B1512" s="301" t="s">
        <v>8586</v>
      </c>
      <c r="C1512" s="301" t="s">
        <v>6562</v>
      </c>
      <c r="D1512" s="302" t="s">
        <v>8587</v>
      </c>
    </row>
    <row r="1513" spans="1:4" ht="13.8">
      <c r="A1513" s="304">
        <v>91096</v>
      </c>
      <c r="B1513" s="301" t="s">
        <v>8588</v>
      </c>
      <c r="C1513" s="301" t="s">
        <v>6562</v>
      </c>
      <c r="D1513" s="302" t="s">
        <v>8589</v>
      </c>
    </row>
    <row r="1514" spans="1:4" ht="13.8">
      <c r="A1514" s="304">
        <v>91097</v>
      </c>
      <c r="B1514" s="301" t="s">
        <v>8590</v>
      </c>
      <c r="C1514" s="301" t="s">
        <v>6562</v>
      </c>
      <c r="D1514" s="302" t="s">
        <v>8591</v>
      </c>
    </row>
    <row r="1515" spans="1:4" ht="13.8">
      <c r="A1515" s="304">
        <v>91098</v>
      </c>
      <c r="B1515" s="301" t="s">
        <v>8592</v>
      </c>
      <c r="C1515" s="301" t="s">
        <v>6562</v>
      </c>
      <c r="D1515" s="302" t="s">
        <v>8593</v>
      </c>
    </row>
    <row r="1516" spans="1:4" ht="13.8">
      <c r="A1516" s="304">
        <v>91099</v>
      </c>
      <c r="B1516" s="301" t="s">
        <v>8594</v>
      </c>
      <c r="C1516" s="301" t="s">
        <v>6562</v>
      </c>
      <c r="D1516" s="302" t="s">
        <v>8595</v>
      </c>
    </row>
    <row r="1517" spans="1:4" ht="13.8">
      <c r="A1517" s="304">
        <v>91100</v>
      </c>
      <c r="B1517" s="301" t="s">
        <v>8596</v>
      </c>
      <c r="C1517" s="301" t="s">
        <v>6562</v>
      </c>
      <c r="D1517" s="302" t="s">
        <v>8597</v>
      </c>
    </row>
    <row r="1518" spans="1:4" ht="13.8">
      <c r="A1518" s="304">
        <v>91101</v>
      </c>
      <c r="B1518" s="301" t="s">
        <v>8598</v>
      </c>
      <c r="C1518" s="301" t="s">
        <v>6562</v>
      </c>
      <c r="D1518" s="302" t="s">
        <v>8599</v>
      </c>
    </row>
    <row r="1519" spans="1:4" ht="13.8">
      <c r="A1519" s="304">
        <v>93952</v>
      </c>
      <c r="B1519" s="301" t="s">
        <v>8600</v>
      </c>
      <c r="C1519" s="301" t="s">
        <v>1616</v>
      </c>
      <c r="D1519" s="302" t="s">
        <v>8601</v>
      </c>
    </row>
    <row r="1520" spans="1:4" ht="13.8">
      <c r="A1520" s="304">
        <v>93953</v>
      </c>
      <c r="B1520" s="301" t="s">
        <v>8602</v>
      </c>
      <c r="C1520" s="301" t="s">
        <v>1616</v>
      </c>
      <c r="D1520" s="302" t="s">
        <v>8603</v>
      </c>
    </row>
    <row r="1521" spans="1:4" ht="13.8">
      <c r="A1521" s="304">
        <v>93954</v>
      </c>
      <c r="B1521" s="301" t="s">
        <v>8604</v>
      </c>
      <c r="C1521" s="301" t="s">
        <v>1616</v>
      </c>
      <c r="D1521" s="302" t="s">
        <v>8605</v>
      </c>
    </row>
    <row r="1522" spans="1:4" ht="13.8">
      <c r="A1522" s="304">
        <v>93955</v>
      </c>
      <c r="B1522" s="301" t="s">
        <v>8606</v>
      </c>
      <c r="C1522" s="301" t="s">
        <v>1616</v>
      </c>
      <c r="D1522" s="302" t="s">
        <v>8607</v>
      </c>
    </row>
    <row r="1523" spans="1:4" ht="13.8">
      <c r="A1523" s="304">
        <v>93956</v>
      </c>
      <c r="B1523" s="301" t="s">
        <v>8608</v>
      </c>
      <c r="C1523" s="301" t="s">
        <v>1616</v>
      </c>
      <c r="D1523" s="302" t="s">
        <v>8609</v>
      </c>
    </row>
    <row r="1524" spans="1:4" ht="13.8">
      <c r="A1524" s="304">
        <v>93957</v>
      </c>
      <c r="B1524" s="301" t="s">
        <v>8610</v>
      </c>
      <c r="C1524" s="301" t="s">
        <v>1616</v>
      </c>
      <c r="D1524" s="302" t="s">
        <v>8611</v>
      </c>
    </row>
    <row r="1525" spans="1:4" ht="13.8">
      <c r="A1525" s="304">
        <v>93958</v>
      </c>
      <c r="B1525" s="301" t="s">
        <v>8612</v>
      </c>
      <c r="C1525" s="301" t="s">
        <v>1616</v>
      </c>
      <c r="D1525" s="302" t="s">
        <v>8613</v>
      </c>
    </row>
    <row r="1526" spans="1:4" ht="13.8">
      <c r="A1526" s="304">
        <v>93959</v>
      </c>
      <c r="B1526" s="301" t="s">
        <v>8614</v>
      </c>
      <c r="C1526" s="301" t="s">
        <v>1616</v>
      </c>
      <c r="D1526" s="302" t="s">
        <v>8615</v>
      </c>
    </row>
    <row r="1527" spans="1:4" ht="13.8">
      <c r="A1527" s="304">
        <v>93960</v>
      </c>
      <c r="B1527" s="301" t="s">
        <v>8616</v>
      </c>
      <c r="C1527" s="301" t="s">
        <v>1616</v>
      </c>
      <c r="D1527" s="302" t="s">
        <v>8617</v>
      </c>
    </row>
    <row r="1528" spans="1:4" ht="13.8">
      <c r="A1528" s="304">
        <v>93961</v>
      </c>
      <c r="B1528" s="301" t="s">
        <v>8618</v>
      </c>
      <c r="C1528" s="301" t="s">
        <v>1616</v>
      </c>
      <c r="D1528" s="302" t="s">
        <v>8619</v>
      </c>
    </row>
    <row r="1529" spans="1:4" ht="13.8">
      <c r="A1529" s="304">
        <v>93962</v>
      </c>
      <c r="B1529" s="301" t="s">
        <v>8620</v>
      </c>
      <c r="C1529" s="301" t="s">
        <v>1616</v>
      </c>
      <c r="D1529" s="302" t="s">
        <v>8621</v>
      </c>
    </row>
    <row r="1530" spans="1:4" ht="13.8">
      <c r="A1530" s="304">
        <v>93963</v>
      </c>
      <c r="B1530" s="301" t="s">
        <v>8622</v>
      </c>
      <c r="C1530" s="301" t="s">
        <v>1616</v>
      </c>
      <c r="D1530" s="302" t="s">
        <v>8623</v>
      </c>
    </row>
    <row r="1531" spans="1:4" ht="13.8">
      <c r="A1531" s="304">
        <v>93964</v>
      </c>
      <c r="B1531" s="301" t="s">
        <v>8624</v>
      </c>
      <c r="C1531" s="301" t="s">
        <v>1616</v>
      </c>
      <c r="D1531" s="302" t="s">
        <v>8625</v>
      </c>
    </row>
    <row r="1532" spans="1:4" ht="13.8">
      <c r="A1532" s="304">
        <v>93965</v>
      </c>
      <c r="B1532" s="301" t="s">
        <v>8626</v>
      </c>
      <c r="C1532" s="301" t="s">
        <v>1616</v>
      </c>
      <c r="D1532" s="302" t="s">
        <v>8627</v>
      </c>
    </row>
    <row r="1533" spans="1:4" ht="13.8">
      <c r="A1533" s="304">
        <v>93966</v>
      </c>
      <c r="B1533" s="301" t="s">
        <v>8628</v>
      </c>
      <c r="C1533" s="301" t="s">
        <v>1616</v>
      </c>
      <c r="D1533" s="302" t="s">
        <v>8629</v>
      </c>
    </row>
    <row r="1534" spans="1:4" ht="13.8">
      <c r="A1534" s="304">
        <v>93967</v>
      </c>
      <c r="B1534" s="301" t="s">
        <v>8630</v>
      </c>
      <c r="C1534" s="301" t="s">
        <v>1616</v>
      </c>
      <c r="D1534" s="302" t="s">
        <v>8631</v>
      </c>
    </row>
    <row r="1535" spans="1:4" ht="13.8">
      <c r="A1535" s="304">
        <v>93968</v>
      </c>
      <c r="B1535" s="301" t="s">
        <v>8632</v>
      </c>
      <c r="C1535" s="301" t="s">
        <v>1616</v>
      </c>
      <c r="D1535" s="302" t="s">
        <v>8633</v>
      </c>
    </row>
    <row r="1536" spans="1:4" ht="13.8">
      <c r="A1536" s="304">
        <v>93969</v>
      </c>
      <c r="B1536" s="301" t="s">
        <v>8634</v>
      </c>
      <c r="C1536" s="301" t="s">
        <v>1616</v>
      </c>
      <c r="D1536" s="302" t="s">
        <v>8635</v>
      </c>
    </row>
    <row r="1537" spans="1:4" ht="13.8">
      <c r="A1537" s="304">
        <v>93970</v>
      </c>
      <c r="B1537" s="301" t="s">
        <v>8636</v>
      </c>
      <c r="C1537" s="301" t="s">
        <v>1616</v>
      </c>
      <c r="D1537" s="302" t="s">
        <v>8637</v>
      </c>
    </row>
    <row r="1538" spans="1:4" ht="13.8">
      <c r="A1538" s="304">
        <v>93971</v>
      </c>
      <c r="B1538" s="301" t="s">
        <v>8638</v>
      </c>
      <c r="C1538" s="301" t="s">
        <v>1616</v>
      </c>
      <c r="D1538" s="302" t="s">
        <v>8639</v>
      </c>
    </row>
    <row r="1539" spans="1:4" ht="13.8">
      <c r="A1539" s="304">
        <v>95108</v>
      </c>
      <c r="B1539" s="301" t="s">
        <v>8640</v>
      </c>
      <c r="C1539" s="301" t="s">
        <v>1507</v>
      </c>
      <c r="D1539" s="302" t="s">
        <v>7167</v>
      </c>
    </row>
    <row r="1540" spans="1:4" ht="13.8">
      <c r="A1540" s="304">
        <v>100332</v>
      </c>
      <c r="B1540" s="301" t="s">
        <v>8641</v>
      </c>
      <c r="C1540" s="301" t="s">
        <v>6562</v>
      </c>
      <c r="D1540" s="302" t="s">
        <v>8642</v>
      </c>
    </row>
    <row r="1541" spans="1:4" ht="13.8">
      <c r="A1541" s="304">
        <v>100333</v>
      </c>
      <c r="B1541" s="301" t="s">
        <v>8643</v>
      </c>
      <c r="C1541" s="301" t="s">
        <v>6562</v>
      </c>
      <c r="D1541" s="302" t="s">
        <v>8644</v>
      </c>
    </row>
    <row r="1542" spans="1:4" ht="13.8">
      <c r="A1542" s="304">
        <v>100334</v>
      </c>
      <c r="B1542" s="301" t="s">
        <v>8645</v>
      </c>
      <c r="C1542" s="301" t="s">
        <v>6562</v>
      </c>
      <c r="D1542" s="302" t="s">
        <v>8646</v>
      </c>
    </row>
    <row r="1543" spans="1:4" ht="13.8">
      <c r="A1543" s="304">
        <v>100335</v>
      </c>
      <c r="B1543" s="301" t="s">
        <v>8647</v>
      </c>
      <c r="C1543" s="301" t="s">
        <v>6562</v>
      </c>
      <c r="D1543" s="302" t="s">
        <v>8648</v>
      </c>
    </row>
    <row r="1544" spans="1:4" ht="13.8">
      <c r="A1544" s="304">
        <v>100341</v>
      </c>
      <c r="B1544" s="301" t="s">
        <v>2107</v>
      </c>
      <c r="C1544" s="301" t="s">
        <v>6562</v>
      </c>
      <c r="D1544" s="302" t="s">
        <v>8649</v>
      </c>
    </row>
    <row r="1545" spans="1:4" ht="13.8">
      <c r="A1545" s="304">
        <v>100342</v>
      </c>
      <c r="B1545" s="301" t="s">
        <v>8650</v>
      </c>
      <c r="C1545" s="301" t="s">
        <v>1561</v>
      </c>
      <c r="D1545" s="302" t="s">
        <v>8651</v>
      </c>
    </row>
    <row r="1546" spans="1:4" ht="13.8">
      <c r="A1546" s="304">
        <v>100343</v>
      </c>
      <c r="B1546" s="301" t="s">
        <v>8652</v>
      </c>
      <c r="C1546" s="301" t="s">
        <v>1561</v>
      </c>
      <c r="D1546" s="302" t="s">
        <v>8653</v>
      </c>
    </row>
    <row r="1547" spans="1:4" ht="13.8">
      <c r="A1547" s="304">
        <v>100344</v>
      </c>
      <c r="B1547" s="301" t="s">
        <v>8654</v>
      </c>
      <c r="C1547" s="301" t="s">
        <v>1561</v>
      </c>
      <c r="D1547" s="302" t="s">
        <v>4942</v>
      </c>
    </row>
    <row r="1548" spans="1:4" ht="13.8">
      <c r="A1548" s="304">
        <v>100345</v>
      </c>
      <c r="B1548" s="301" t="s">
        <v>8655</v>
      </c>
      <c r="C1548" s="301" t="s">
        <v>1561</v>
      </c>
      <c r="D1548" s="302" t="s">
        <v>8656</v>
      </c>
    </row>
    <row r="1549" spans="1:4" ht="13.8">
      <c r="A1549" s="304">
        <v>100346</v>
      </c>
      <c r="B1549" s="301" t="s">
        <v>8657</v>
      </c>
      <c r="C1549" s="301" t="s">
        <v>1561</v>
      </c>
      <c r="D1549" s="302" t="s">
        <v>8658</v>
      </c>
    </row>
    <row r="1550" spans="1:4" ht="13.8">
      <c r="A1550" s="304">
        <v>100347</v>
      </c>
      <c r="B1550" s="301" t="s">
        <v>8659</v>
      </c>
      <c r="C1550" s="301" t="s">
        <v>1561</v>
      </c>
      <c r="D1550" s="302" t="s">
        <v>4468</v>
      </c>
    </row>
    <row r="1551" spans="1:4" ht="13.8">
      <c r="A1551" s="304">
        <v>100348</v>
      </c>
      <c r="B1551" s="301" t="s">
        <v>8660</v>
      </c>
      <c r="C1551" s="301" t="s">
        <v>1561</v>
      </c>
      <c r="D1551" s="302" t="s">
        <v>8661</v>
      </c>
    </row>
    <row r="1552" spans="1:4" ht="13.8">
      <c r="A1552" s="304">
        <v>100349</v>
      </c>
      <c r="B1552" s="301" t="s">
        <v>8662</v>
      </c>
      <c r="C1552" s="301" t="s">
        <v>8488</v>
      </c>
      <c r="D1552" s="302" t="s">
        <v>8663</v>
      </c>
    </row>
    <row r="1553" spans="1:4" ht="13.8">
      <c r="A1553" s="304">
        <v>102989</v>
      </c>
      <c r="B1553" s="301" t="s">
        <v>8664</v>
      </c>
      <c r="C1553" s="301" t="s">
        <v>1616</v>
      </c>
      <c r="D1553" s="302" t="s">
        <v>8665</v>
      </c>
    </row>
    <row r="1554" spans="1:4" ht="13.8">
      <c r="A1554" s="304">
        <v>102990</v>
      </c>
      <c r="B1554" s="301" t="s">
        <v>8666</v>
      </c>
      <c r="C1554" s="301" t="s">
        <v>1616</v>
      </c>
      <c r="D1554" s="302" t="s">
        <v>8667</v>
      </c>
    </row>
    <row r="1555" spans="1:4" ht="13.8">
      <c r="A1555" s="304">
        <v>102991</v>
      </c>
      <c r="B1555" s="301" t="s">
        <v>8668</v>
      </c>
      <c r="C1555" s="301" t="s">
        <v>1616</v>
      </c>
      <c r="D1555" s="302" t="s">
        <v>8669</v>
      </c>
    </row>
    <row r="1556" spans="1:4" ht="13.8">
      <c r="A1556" s="304">
        <v>102992</v>
      </c>
      <c r="B1556" s="301" t="s">
        <v>8670</v>
      </c>
      <c r="C1556" s="301" t="s">
        <v>1616</v>
      </c>
      <c r="D1556" s="302" t="s">
        <v>8671</v>
      </c>
    </row>
    <row r="1557" spans="1:4" ht="13.8">
      <c r="A1557" s="304">
        <v>102993</v>
      </c>
      <c r="B1557" s="301" t="s">
        <v>8672</v>
      </c>
      <c r="C1557" s="301" t="s">
        <v>1616</v>
      </c>
      <c r="D1557" s="302" t="s">
        <v>8673</v>
      </c>
    </row>
    <row r="1558" spans="1:4" ht="13.8">
      <c r="A1558" s="304">
        <v>102994</v>
      </c>
      <c r="B1558" s="301" t="s">
        <v>8674</v>
      </c>
      <c r="C1558" s="301" t="s">
        <v>1616</v>
      </c>
      <c r="D1558" s="302" t="s">
        <v>8675</v>
      </c>
    </row>
    <row r="1559" spans="1:4" ht="13.8">
      <c r="A1559" s="304">
        <v>102995</v>
      </c>
      <c r="B1559" s="301" t="s">
        <v>8676</v>
      </c>
      <c r="C1559" s="301" t="s">
        <v>1616</v>
      </c>
      <c r="D1559" s="302" t="s">
        <v>8677</v>
      </c>
    </row>
    <row r="1560" spans="1:4" ht="13.8">
      <c r="A1560" s="304">
        <v>102996</v>
      </c>
      <c r="B1560" s="301" t="s">
        <v>8678</v>
      </c>
      <c r="C1560" s="301" t="s">
        <v>1616</v>
      </c>
      <c r="D1560" s="302" t="s">
        <v>8679</v>
      </c>
    </row>
    <row r="1561" spans="1:4" ht="13.8">
      <c r="A1561" s="304">
        <v>102997</v>
      </c>
      <c r="B1561" s="301" t="s">
        <v>8680</v>
      </c>
      <c r="C1561" s="301" t="s">
        <v>1616</v>
      </c>
      <c r="D1561" s="302" t="s">
        <v>8681</v>
      </c>
    </row>
    <row r="1562" spans="1:4" ht="13.8">
      <c r="A1562" s="304">
        <v>102998</v>
      </c>
      <c r="B1562" s="301" t="s">
        <v>8682</v>
      </c>
      <c r="C1562" s="301" t="s">
        <v>1616</v>
      </c>
      <c r="D1562" s="302" t="s">
        <v>8683</v>
      </c>
    </row>
    <row r="1563" spans="1:4" ht="13.8">
      <c r="A1563" s="304">
        <v>102999</v>
      </c>
      <c r="B1563" s="301" t="s">
        <v>8684</v>
      </c>
      <c r="C1563" s="301" t="s">
        <v>1616</v>
      </c>
      <c r="D1563" s="302" t="s">
        <v>8685</v>
      </c>
    </row>
    <row r="1564" spans="1:4" ht="13.8">
      <c r="A1564" s="304">
        <v>103000</v>
      </c>
      <c r="B1564" s="301" t="s">
        <v>8686</v>
      </c>
      <c r="C1564" s="301" t="s">
        <v>1616</v>
      </c>
      <c r="D1564" s="302" t="s">
        <v>8687</v>
      </c>
    </row>
    <row r="1565" spans="1:4" ht="13.8">
      <c r="A1565" s="304">
        <v>103001</v>
      </c>
      <c r="B1565" s="301" t="s">
        <v>8688</v>
      </c>
      <c r="C1565" s="301" t="s">
        <v>1507</v>
      </c>
      <c r="D1565" s="302" t="s">
        <v>8689</v>
      </c>
    </row>
    <row r="1566" spans="1:4" ht="13.8">
      <c r="A1566" s="304">
        <v>103002</v>
      </c>
      <c r="B1566" s="301" t="s">
        <v>8690</v>
      </c>
      <c r="C1566" s="301" t="s">
        <v>1507</v>
      </c>
      <c r="D1566" s="302" t="s">
        <v>8691</v>
      </c>
    </row>
    <row r="1567" spans="1:4" ht="13.8">
      <c r="A1567" s="304">
        <v>103003</v>
      </c>
      <c r="B1567" s="301" t="s">
        <v>8692</v>
      </c>
      <c r="C1567" s="301" t="s">
        <v>1507</v>
      </c>
      <c r="D1567" s="302" t="s">
        <v>8693</v>
      </c>
    </row>
    <row r="1568" spans="1:4" ht="13.8">
      <c r="A1568" s="304">
        <v>103005</v>
      </c>
      <c r="B1568" s="301" t="s">
        <v>8694</v>
      </c>
      <c r="C1568" s="301" t="s">
        <v>1507</v>
      </c>
      <c r="D1568" s="302" t="s">
        <v>8695</v>
      </c>
    </row>
    <row r="1569" spans="1:4" ht="13.8">
      <c r="A1569" s="304">
        <v>103006</v>
      </c>
      <c r="B1569" s="301" t="s">
        <v>8696</v>
      </c>
      <c r="C1569" s="301" t="s">
        <v>1507</v>
      </c>
      <c r="D1569" s="302" t="s">
        <v>8697</v>
      </c>
    </row>
    <row r="1570" spans="1:4" ht="13.8">
      <c r="A1570" s="304">
        <v>103007</v>
      </c>
      <c r="B1570" s="301" t="s">
        <v>8698</v>
      </c>
      <c r="C1570" s="301" t="s">
        <v>1507</v>
      </c>
      <c r="D1570" s="302" t="s">
        <v>8699</v>
      </c>
    </row>
    <row r="1571" spans="1:4" ht="13.8">
      <c r="A1571" s="304">
        <v>97933</v>
      </c>
      <c r="B1571" s="301" t="s">
        <v>8700</v>
      </c>
      <c r="C1571" s="301" t="s">
        <v>1507</v>
      </c>
      <c r="D1571" s="302" t="s">
        <v>8701</v>
      </c>
    </row>
    <row r="1572" spans="1:4" ht="13.8">
      <c r="A1572" s="304">
        <v>97934</v>
      </c>
      <c r="B1572" s="301" t="s">
        <v>8702</v>
      </c>
      <c r="C1572" s="301" t="s">
        <v>1507</v>
      </c>
      <c r="D1572" s="302" t="s">
        <v>8703</v>
      </c>
    </row>
    <row r="1573" spans="1:4" ht="13.8">
      <c r="A1573" s="304">
        <v>97935</v>
      </c>
      <c r="B1573" s="301" t="s">
        <v>8704</v>
      </c>
      <c r="C1573" s="301" t="s">
        <v>1507</v>
      </c>
      <c r="D1573" s="302" t="s">
        <v>8705</v>
      </c>
    </row>
    <row r="1574" spans="1:4" ht="13.8">
      <c r="A1574" s="304">
        <v>97936</v>
      </c>
      <c r="B1574" s="301" t="s">
        <v>8706</v>
      </c>
      <c r="C1574" s="301" t="s">
        <v>1507</v>
      </c>
      <c r="D1574" s="302" t="s">
        <v>8707</v>
      </c>
    </row>
    <row r="1575" spans="1:4" ht="13.8">
      <c r="A1575" s="304">
        <v>97947</v>
      </c>
      <c r="B1575" s="301" t="s">
        <v>8708</v>
      </c>
      <c r="C1575" s="301" t="s">
        <v>1507</v>
      </c>
      <c r="D1575" s="302" t="s">
        <v>8709</v>
      </c>
    </row>
    <row r="1576" spans="1:4" ht="13.8">
      <c r="A1576" s="304">
        <v>97948</v>
      </c>
      <c r="B1576" s="301" t="s">
        <v>8710</v>
      </c>
      <c r="C1576" s="301" t="s">
        <v>1507</v>
      </c>
      <c r="D1576" s="302" t="s">
        <v>8711</v>
      </c>
    </row>
    <row r="1577" spans="1:4" ht="13.8">
      <c r="A1577" s="304">
        <v>97949</v>
      </c>
      <c r="B1577" s="301" t="s">
        <v>8712</v>
      </c>
      <c r="C1577" s="301" t="s">
        <v>1507</v>
      </c>
      <c r="D1577" s="302" t="s">
        <v>8713</v>
      </c>
    </row>
    <row r="1578" spans="1:4" ht="13.8">
      <c r="A1578" s="304">
        <v>97950</v>
      </c>
      <c r="B1578" s="301" t="s">
        <v>8714</v>
      </c>
      <c r="C1578" s="301" t="s">
        <v>1507</v>
      </c>
      <c r="D1578" s="302" t="s">
        <v>8715</v>
      </c>
    </row>
    <row r="1579" spans="1:4" ht="13.8">
      <c r="A1579" s="304">
        <v>97951</v>
      </c>
      <c r="B1579" s="301" t="s">
        <v>8716</v>
      </c>
      <c r="C1579" s="301" t="s">
        <v>1507</v>
      </c>
      <c r="D1579" s="302" t="s">
        <v>8717</v>
      </c>
    </row>
    <row r="1580" spans="1:4" ht="13.8">
      <c r="A1580" s="304">
        <v>97952</v>
      </c>
      <c r="B1580" s="301" t="s">
        <v>8718</v>
      </c>
      <c r="C1580" s="301" t="s">
        <v>1507</v>
      </c>
      <c r="D1580" s="302" t="s">
        <v>8719</v>
      </c>
    </row>
    <row r="1581" spans="1:4" ht="13.8">
      <c r="A1581" s="304">
        <v>97953</v>
      </c>
      <c r="B1581" s="301" t="s">
        <v>8720</v>
      </c>
      <c r="C1581" s="301" t="s">
        <v>1507</v>
      </c>
      <c r="D1581" s="302" t="s">
        <v>8721</v>
      </c>
    </row>
    <row r="1582" spans="1:4" ht="13.8">
      <c r="A1582" s="304">
        <v>97955</v>
      </c>
      <c r="B1582" s="301" t="s">
        <v>8722</v>
      </c>
      <c r="C1582" s="301" t="s">
        <v>1507</v>
      </c>
      <c r="D1582" s="302" t="s">
        <v>8723</v>
      </c>
    </row>
    <row r="1583" spans="1:4" ht="13.8">
      <c r="A1583" s="304">
        <v>97956</v>
      </c>
      <c r="B1583" s="301" t="s">
        <v>8724</v>
      </c>
      <c r="C1583" s="301" t="s">
        <v>1507</v>
      </c>
      <c r="D1583" s="302" t="s">
        <v>8725</v>
      </c>
    </row>
    <row r="1584" spans="1:4" ht="13.8">
      <c r="A1584" s="304">
        <v>97957</v>
      </c>
      <c r="B1584" s="301" t="s">
        <v>8726</v>
      </c>
      <c r="C1584" s="301" t="s">
        <v>1507</v>
      </c>
      <c r="D1584" s="302" t="s">
        <v>8727</v>
      </c>
    </row>
    <row r="1585" spans="1:4" ht="13.8">
      <c r="A1585" s="304">
        <v>97961</v>
      </c>
      <c r="B1585" s="301" t="s">
        <v>8728</v>
      </c>
      <c r="C1585" s="301" t="s">
        <v>1507</v>
      </c>
      <c r="D1585" s="302" t="s">
        <v>8729</v>
      </c>
    </row>
    <row r="1586" spans="1:4" ht="13.8">
      <c r="A1586" s="304">
        <v>97973</v>
      </c>
      <c r="B1586" s="301" t="s">
        <v>8730</v>
      </c>
      <c r="C1586" s="301" t="s">
        <v>1507</v>
      </c>
      <c r="D1586" s="302" t="s">
        <v>8731</v>
      </c>
    </row>
    <row r="1587" spans="1:4" ht="13.8">
      <c r="A1587" s="304">
        <v>97974</v>
      </c>
      <c r="B1587" s="301" t="s">
        <v>8732</v>
      </c>
      <c r="C1587" s="301" t="s">
        <v>1507</v>
      </c>
      <c r="D1587" s="302" t="s">
        <v>8733</v>
      </c>
    </row>
    <row r="1588" spans="1:4" ht="13.8">
      <c r="A1588" s="304">
        <v>97975</v>
      </c>
      <c r="B1588" s="301" t="s">
        <v>8734</v>
      </c>
      <c r="C1588" s="301" t="s">
        <v>1507</v>
      </c>
      <c r="D1588" s="302" t="s">
        <v>8735</v>
      </c>
    </row>
    <row r="1589" spans="1:4" ht="13.8">
      <c r="A1589" s="304">
        <v>97976</v>
      </c>
      <c r="B1589" s="301" t="s">
        <v>8736</v>
      </c>
      <c r="C1589" s="301" t="s">
        <v>1507</v>
      </c>
      <c r="D1589" s="302" t="s">
        <v>8737</v>
      </c>
    </row>
    <row r="1590" spans="1:4" ht="13.8">
      <c r="A1590" s="304">
        <v>97977</v>
      </c>
      <c r="B1590" s="301" t="s">
        <v>8738</v>
      </c>
      <c r="C1590" s="301" t="s">
        <v>1507</v>
      </c>
      <c r="D1590" s="302" t="s">
        <v>8739</v>
      </c>
    </row>
    <row r="1591" spans="1:4" ht="13.8">
      <c r="A1591" s="304">
        <v>97978</v>
      </c>
      <c r="B1591" s="301" t="s">
        <v>8740</v>
      </c>
      <c r="C1591" s="301" t="s">
        <v>1507</v>
      </c>
      <c r="D1591" s="302" t="s">
        <v>8741</v>
      </c>
    </row>
    <row r="1592" spans="1:4" ht="13.8">
      <c r="A1592" s="304">
        <v>97980</v>
      </c>
      <c r="B1592" s="301" t="s">
        <v>8742</v>
      </c>
      <c r="C1592" s="301" t="s">
        <v>1507</v>
      </c>
      <c r="D1592" s="302" t="s">
        <v>8743</v>
      </c>
    </row>
    <row r="1593" spans="1:4" ht="13.8">
      <c r="A1593" s="304">
        <v>97981</v>
      </c>
      <c r="B1593" s="301" t="s">
        <v>8744</v>
      </c>
      <c r="C1593" s="301" t="s">
        <v>1616</v>
      </c>
      <c r="D1593" s="302" t="s">
        <v>8745</v>
      </c>
    </row>
    <row r="1594" spans="1:4" ht="13.8">
      <c r="A1594" s="304">
        <v>97983</v>
      </c>
      <c r="B1594" s="301" t="s">
        <v>8746</v>
      </c>
      <c r="C1594" s="301" t="s">
        <v>1616</v>
      </c>
      <c r="D1594" s="302" t="s">
        <v>8747</v>
      </c>
    </row>
    <row r="1595" spans="1:4" ht="13.8">
      <c r="A1595" s="304">
        <v>97985</v>
      </c>
      <c r="B1595" s="301" t="s">
        <v>8748</v>
      </c>
      <c r="C1595" s="301" t="s">
        <v>1616</v>
      </c>
      <c r="D1595" s="302" t="s">
        <v>8749</v>
      </c>
    </row>
    <row r="1596" spans="1:4" ht="13.8">
      <c r="A1596" s="304">
        <v>97987</v>
      </c>
      <c r="B1596" s="301" t="s">
        <v>8750</v>
      </c>
      <c r="C1596" s="301" t="s">
        <v>1616</v>
      </c>
      <c r="D1596" s="302" t="s">
        <v>8751</v>
      </c>
    </row>
    <row r="1597" spans="1:4" ht="13.8">
      <c r="A1597" s="304">
        <v>97988</v>
      </c>
      <c r="B1597" s="301" t="s">
        <v>8752</v>
      </c>
      <c r="C1597" s="301" t="s">
        <v>1507</v>
      </c>
      <c r="D1597" s="302" t="s">
        <v>8753</v>
      </c>
    </row>
    <row r="1598" spans="1:4" ht="13.8">
      <c r="A1598" s="304">
        <v>97989</v>
      </c>
      <c r="B1598" s="301" t="s">
        <v>8754</v>
      </c>
      <c r="C1598" s="301" t="s">
        <v>1616</v>
      </c>
      <c r="D1598" s="302" t="s">
        <v>8755</v>
      </c>
    </row>
    <row r="1599" spans="1:4" ht="13.8">
      <c r="A1599" s="304">
        <v>97991</v>
      </c>
      <c r="B1599" s="301" t="s">
        <v>8756</v>
      </c>
      <c r="C1599" s="301" t="s">
        <v>1616</v>
      </c>
      <c r="D1599" s="302" t="s">
        <v>8757</v>
      </c>
    </row>
    <row r="1600" spans="1:4" ht="13.8">
      <c r="A1600" s="304">
        <v>97992</v>
      </c>
      <c r="B1600" s="301" t="s">
        <v>8758</v>
      </c>
      <c r="C1600" s="301" t="s">
        <v>1507</v>
      </c>
      <c r="D1600" s="302" t="s">
        <v>8759</v>
      </c>
    </row>
    <row r="1601" spans="1:4" ht="13.8">
      <c r="A1601" s="304">
        <v>97993</v>
      </c>
      <c r="B1601" s="301" t="s">
        <v>8760</v>
      </c>
      <c r="C1601" s="301" t="s">
        <v>1616</v>
      </c>
      <c r="D1601" s="302" t="s">
        <v>8761</v>
      </c>
    </row>
    <row r="1602" spans="1:4" ht="13.8">
      <c r="A1602" s="304">
        <v>97994</v>
      </c>
      <c r="B1602" s="301" t="s">
        <v>8762</v>
      </c>
      <c r="C1602" s="301" t="s">
        <v>1507</v>
      </c>
      <c r="D1602" s="302" t="s">
        <v>8763</v>
      </c>
    </row>
    <row r="1603" spans="1:4" ht="13.8">
      <c r="A1603" s="304">
        <v>97995</v>
      </c>
      <c r="B1603" s="301" t="s">
        <v>8764</v>
      </c>
      <c r="C1603" s="301" t="s">
        <v>1616</v>
      </c>
      <c r="D1603" s="302" t="s">
        <v>8765</v>
      </c>
    </row>
    <row r="1604" spans="1:4" ht="13.8">
      <c r="A1604" s="304">
        <v>97996</v>
      </c>
      <c r="B1604" s="301" t="s">
        <v>8766</v>
      </c>
      <c r="C1604" s="301" t="s">
        <v>1507</v>
      </c>
      <c r="D1604" s="302" t="s">
        <v>8767</v>
      </c>
    </row>
    <row r="1605" spans="1:4" ht="13.8">
      <c r="A1605" s="304">
        <v>97997</v>
      </c>
      <c r="B1605" s="301" t="s">
        <v>8768</v>
      </c>
      <c r="C1605" s="301" t="s">
        <v>1616</v>
      </c>
      <c r="D1605" s="302" t="s">
        <v>8769</v>
      </c>
    </row>
    <row r="1606" spans="1:4" ht="13.8">
      <c r="A1606" s="304">
        <v>97999</v>
      </c>
      <c r="B1606" s="301" t="s">
        <v>8770</v>
      </c>
      <c r="C1606" s="301" t="s">
        <v>1616</v>
      </c>
      <c r="D1606" s="302" t="s">
        <v>8771</v>
      </c>
    </row>
    <row r="1607" spans="1:4" ht="13.8">
      <c r="A1607" s="304">
        <v>98001</v>
      </c>
      <c r="B1607" s="301" t="s">
        <v>8772</v>
      </c>
      <c r="C1607" s="301" t="s">
        <v>1616</v>
      </c>
      <c r="D1607" s="302" t="s">
        <v>8773</v>
      </c>
    </row>
    <row r="1608" spans="1:4" ht="13.8">
      <c r="A1608" s="304">
        <v>98002</v>
      </c>
      <c r="B1608" s="301" t="s">
        <v>8774</v>
      </c>
      <c r="C1608" s="301" t="s">
        <v>1507</v>
      </c>
      <c r="D1608" s="302" t="s">
        <v>8775</v>
      </c>
    </row>
    <row r="1609" spans="1:4" ht="13.8">
      <c r="A1609" s="304">
        <v>98003</v>
      </c>
      <c r="B1609" s="301" t="s">
        <v>8776</v>
      </c>
      <c r="C1609" s="301" t="s">
        <v>1616</v>
      </c>
      <c r="D1609" s="302" t="s">
        <v>8777</v>
      </c>
    </row>
    <row r="1610" spans="1:4" ht="13.8">
      <c r="A1610" s="304">
        <v>98005</v>
      </c>
      <c r="B1610" s="301" t="s">
        <v>8778</v>
      </c>
      <c r="C1610" s="301" t="s">
        <v>1616</v>
      </c>
      <c r="D1610" s="302" t="s">
        <v>8779</v>
      </c>
    </row>
    <row r="1611" spans="1:4" ht="13.8">
      <c r="A1611" s="304">
        <v>98006</v>
      </c>
      <c r="B1611" s="301" t="s">
        <v>8780</v>
      </c>
      <c r="C1611" s="301" t="s">
        <v>1507</v>
      </c>
      <c r="D1611" s="302" t="s">
        <v>8781</v>
      </c>
    </row>
    <row r="1612" spans="1:4" ht="13.8">
      <c r="A1612" s="304">
        <v>98007</v>
      </c>
      <c r="B1612" s="301" t="s">
        <v>8782</v>
      </c>
      <c r="C1612" s="301" t="s">
        <v>1616</v>
      </c>
      <c r="D1612" s="302" t="s">
        <v>8783</v>
      </c>
    </row>
    <row r="1613" spans="1:4" ht="13.8">
      <c r="A1613" s="304">
        <v>98008</v>
      </c>
      <c r="B1613" s="301" t="s">
        <v>8784</v>
      </c>
      <c r="C1613" s="301" t="s">
        <v>1507</v>
      </c>
      <c r="D1613" s="302" t="s">
        <v>8785</v>
      </c>
    </row>
    <row r="1614" spans="1:4" ht="13.8">
      <c r="A1614" s="304">
        <v>98009</v>
      </c>
      <c r="B1614" s="301" t="s">
        <v>8786</v>
      </c>
      <c r="C1614" s="301" t="s">
        <v>1616</v>
      </c>
      <c r="D1614" s="302" t="s">
        <v>8771</v>
      </c>
    </row>
    <row r="1615" spans="1:4" ht="13.8">
      <c r="A1615" s="304">
        <v>98010</v>
      </c>
      <c r="B1615" s="301" t="s">
        <v>8787</v>
      </c>
      <c r="C1615" s="301" t="s">
        <v>1507</v>
      </c>
      <c r="D1615" s="302" t="s">
        <v>8788</v>
      </c>
    </row>
    <row r="1616" spans="1:4" ht="13.8">
      <c r="A1616" s="304">
        <v>98011</v>
      </c>
      <c r="B1616" s="301" t="s">
        <v>8789</v>
      </c>
      <c r="C1616" s="301" t="s">
        <v>1616</v>
      </c>
      <c r="D1616" s="302" t="s">
        <v>8773</v>
      </c>
    </row>
    <row r="1617" spans="1:4" ht="13.8">
      <c r="A1617" s="304">
        <v>98012</v>
      </c>
      <c r="B1617" s="301" t="s">
        <v>8790</v>
      </c>
      <c r="C1617" s="301" t="s">
        <v>1507</v>
      </c>
      <c r="D1617" s="302" t="s">
        <v>8791</v>
      </c>
    </row>
    <row r="1618" spans="1:4" ht="13.8">
      <c r="A1618" s="304">
        <v>98013</v>
      </c>
      <c r="B1618" s="301" t="s">
        <v>8792</v>
      </c>
      <c r="C1618" s="301" t="s">
        <v>1616</v>
      </c>
      <c r="D1618" s="302" t="s">
        <v>8777</v>
      </c>
    </row>
    <row r="1619" spans="1:4" ht="13.8">
      <c r="A1619" s="304">
        <v>98014</v>
      </c>
      <c r="B1619" s="301" t="s">
        <v>8793</v>
      </c>
      <c r="C1619" s="301" t="s">
        <v>1507</v>
      </c>
      <c r="D1619" s="302" t="s">
        <v>8794</v>
      </c>
    </row>
    <row r="1620" spans="1:4" ht="13.8">
      <c r="A1620" s="304">
        <v>98015</v>
      </c>
      <c r="B1620" s="301" t="s">
        <v>8795</v>
      </c>
      <c r="C1620" s="301" t="s">
        <v>1616</v>
      </c>
      <c r="D1620" s="302" t="s">
        <v>8779</v>
      </c>
    </row>
    <row r="1621" spans="1:4" ht="13.8">
      <c r="A1621" s="304">
        <v>98016</v>
      </c>
      <c r="B1621" s="301" t="s">
        <v>8796</v>
      </c>
      <c r="C1621" s="301" t="s">
        <v>1507</v>
      </c>
      <c r="D1621" s="302" t="s">
        <v>8797</v>
      </c>
    </row>
    <row r="1622" spans="1:4" ht="13.8">
      <c r="A1622" s="304">
        <v>98017</v>
      </c>
      <c r="B1622" s="301" t="s">
        <v>8798</v>
      </c>
      <c r="C1622" s="301" t="s">
        <v>1616</v>
      </c>
      <c r="D1622" s="302" t="s">
        <v>8783</v>
      </c>
    </row>
    <row r="1623" spans="1:4" ht="13.8">
      <c r="A1623" s="304">
        <v>98018</v>
      </c>
      <c r="B1623" s="301" t="s">
        <v>8799</v>
      </c>
      <c r="C1623" s="301" t="s">
        <v>1507</v>
      </c>
      <c r="D1623" s="302" t="s">
        <v>8800</v>
      </c>
    </row>
    <row r="1624" spans="1:4" ht="13.8">
      <c r="A1624" s="304">
        <v>98019</v>
      </c>
      <c r="B1624" s="301" t="s">
        <v>8801</v>
      </c>
      <c r="C1624" s="301" t="s">
        <v>1616</v>
      </c>
      <c r="D1624" s="302" t="s">
        <v>8802</v>
      </c>
    </row>
    <row r="1625" spans="1:4" ht="13.8">
      <c r="A1625" s="304">
        <v>98020</v>
      </c>
      <c r="B1625" s="301" t="s">
        <v>8803</v>
      </c>
      <c r="C1625" s="301" t="s">
        <v>1507</v>
      </c>
      <c r="D1625" s="302" t="s">
        <v>8804</v>
      </c>
    </row>
    <row r="1626" spans="1:4" ht="13.8">
      <c r="A1626" s="304">
        <v>98021</v>
      </c>
      <c r="B1626" s="301" t="s">
        <v>8805</v>
      </c>
      <c r="C1626" s="301" t="s">
        <v>1616</v>
      </c>
      <c r="D1626" s="302" t="s">
        <v>8806</v>
      </c>
    </row>
    <row r="1627" spans="1:4" ht="13.8">
      <c r="A1627" s="304">
        <v>98022</v>
      </c>
      <c r="B1627" s="301" t="s">
        <v>8807</v>
      </c>
      <c r="C1627" s="301" t="s">
        <v>1507</v>
      </c>
      <c r="D1627" s="302" t="s">
        <v>8808</v>
      </c>
    </row>
    <row r="1628" spans="1:4" ht="13.8">
      <c r="A1628" s="304">
        <v>98023</v>
      </c>
      <c r="B1628" s="301" t="s">
        <v>8809</v>
      </c>
      <c r="C1628" s="301" t="s">
        <v>1616</v>
      </c>
      <c r="D1628" s="302" t="s">
        <v>8810</v>
      </c>
    </row>
    <row r="1629" spans="1:4" ht="13.8">
      <c r="A1629" s="304">
        <v>98024</v>
      </c>
      <c r="B1629" s="301" t="s">
        <v>8811</v>
      </c>
      <c r="C1629" s="301" t="s">
        <v>1507</v>
      </c>
      <c r="D1629" s="302" t="s">
        <v>8812</v>
      </c>
    </row>
    <row r="1630" spans="1:4" ht="13.8">
      <c r="A1630" s="304">
        <v>98025</v>
      </c>
      <c r="B1630" s="301" t="s">
        <v>8813</v>
      </c>
      <c r="C1630" s="301" t="s">
        <v>1616</v>
      </c>
      <c r="D1630" s="302" t="s">
        <v>8814</v>
      </c>
    </row>
    <row r="1631" spans="1:4" ht="13.8">
      <c r="A1631" s="304">
        <v>98026</v>
      </c>
      <c r="B1631" s="301" t="s">
        <v>8815</v>
      </c>
      <c r="C1631" s="301" t="s">
        <v>1507</v>
      </c>
      <c r="D1631" s="302" t="s">
        <v>8816</v>
      </c>
    </row>
    <row r="1632" spans="1:4" ht="13.8">
      <c r="A1632" s="304">
        <v>98027</v>
      </c>
      <c r="B1632" s="301" t="s">
        <v>8817</v>
      </c>
      <c r="C1632" s="301" t="s">
        <v>1616</v>
      </c>
      <c r="D1632" s="302" t="s">
        <v>8802</v>
      </c>
    </row>
    <row r="1633" spans="1:4" ht="13.8">
      <c r="A1633" s="304">
        <v>98028</v>
      </c>
      <c r="B1633" s="301" t="s">
        <v>8818</v>
      </c>
      <c r="C1633" s="301" t="s">
        <v>1507</v>
      </c>
      <c r="D1633" s="302" t="s">
        <v>8819</v>
      </c>
    </row>
    <row r="1634" spans="1:4" ht="13.8">
      <c r="A1634" s="304">
        <v>98029</v>
      </c>
      <c r="B1634" s="301" t="s">
        <v>8820</v>
      </c>
      <c r="C1634" s="301" t="s">
        <v>1616</v>
      </c>
      <c r="D1634" s="302" t="s">
        <v>8821</v>
      </c>
    </row>
    <row r="1635" spans="1:4" ht="13.8">
      <c r="A1635" s="304">
        <v>98030</v>
      </c>
      <c r="B1635" s="301" t="s">
        <v>8822</v>
      </c>
      <c r="C1635" s="301" t="s">
        <v>1507</v>
      </c>
      <c r="D1635" s="302" t="s">
        <v>8823</v>
      </c>
    </row>
    <row r="1636" spans="1:4" ht="13.8">
      <c r="A1636" s="304">
        <v>98031</v>
      </c>
      <c r="B1636" s="301" t="s">
        <v>8824</v>
      </c>
      <c r="C1636" s="301" t="s">
        <v>1616</v>
      </c>
      <c r="D1636" s="302" t="s">
        <v>8825</v>
      </c>
    </row>
    <row r="1637" spans="1:4" ht="13.8">
      <c r="A1637" s="304">
        <v>98032</v>
      </c>
      <c r="B1637" s="301" t="s">
        <v>8826</v>
      </c>
      <c r="C1637" s="301" t="s">
        <v>1507</v>
      </c>
      <c r="D1637" s="302" t="s">
        <v>8827</v>
      </c>
    </row>
    <row r="1638" spans="1:4" ht="13.8">
      <c r="A1638" s="304">
        <v>98033</v>
      </c>
      <c r="B1638" s="301" t="s">
        <v>8828</v>
      </c>
      <c r="C1638" s="301" t="s">
        <v>1616</v>
      </c>
      <c r="D1638" s="302" t="s">
        <v>8829</v>
      </c>
    </row>
    <row r="1639" spans="1:4" ht="13.8">
      <c r="A1639" s="304">
        <v>98034</v>
      </c>
      <c r="B1639" s="301" t="s">
        <v>8830</v>
      </c>
      <c r="C1639" s="301" t="s">
        <v>1507</v>
      </c>
      <c r="D1639" s="302" t="s">
        <v>8831</v>
      </c>
    </row>
    <row r="1640" spans="1:4" ht="13.8">
      <c r="A1640" s="304">
        <v>98035</v>
      </c>
      <c r="B1640" s="301" t="s">
        <v>8832</v>
      </c>
      <c r="C1640" s="301" t="s">
        <v>1616</v>
      </c>
      <c r="D1640" s="302" t="s">
        <v>8821</v>
      </c>
    </row>
    <row r="1641" spans="1:4" ht="13.8">
      <c r="A1641" s="304">
        <v>98036</v>
      </c>
      <c r="B1641" s="301" t="s">
        <v>8833</v>
      </c>
      <c r="C1641" s="301" t="s">
        <v>1507</v>
      </c>
      <c r="D1641" s="302" t="s">
        <v>8834</v>
      </c>
    </row>
    <row r="1642" spans="1:4" ht="13.8">
      <c r="A1642" s="304">
        <v>98037</v>
      </c>
      <c r="B1642" s="301" t="s">
        <v>8835</v>
      </c>
      <c r="C1642" s="301" t="s">
        <v>1616</v>
      </c>
      <c r="D1642" s="302" t="s">
        <v>8836</v>
      </c>
    </row>
    <row r="1643" spans="1:4" ht="13.8">
      <c r="A1643" s="304">
        <v>98038</v>
      </c>
      <c r="B1643" s="301" t="s">
        <v>8837</v>
      </c>
      <c r="C1643" s="301" t="s">
        <v>1507</v>
      </c>
      <c r="D1643" s="302" t="s">
        <v>8838</v>
      </c>
    </row>
    <row r="1644" spans="1:4" ht="13.8">
      <c r="A1644" s="304">
        <v>98039</v>
      </c>
      <c r="B1644" s="301" t="s">
        <v>8839</v>
      </c>
      <c r="C1644" s="301" t="s">
        <v>1616</v>
      </c>
      <c r="D1644" s="302" t="s">
        <v>8840</v>
      </c>
    </row>
    <row r="1645" spans="1:4" ht="13.8">
      <c r="A1645" s="304">
        <v>98040</v>
      </c>
      <c r="B1645" s="301" t="s">
        <v>8841</v>
      </c>
      <c r="C1645" s="301" t="s">
        <v>1507</v>
      </c>
      <c r="D1645" s="302" t="s">
        <v>8842</v>
      </c>
    </row>
    <row r="1646" spans="1:4" ht="13.8">
      <c r="A1646" s="304">
        <v>98041</v>
      </c>
      <c r="B1646" s="301" t="s">
        <v>8843</v>
      </c>
      <c r="C1646" s="301" t="s">
        <v>1616</v>
      </c>
      <c r="D1646" s="302" t="s">
        <v>8836</v>
      </c>
    </row>
    <row r="1647" spans="1:4" ht="13.8">
      <c r="A1647" s="304">
        <v>98042</v>
      </c>
      <c r="B1647" s="301" t="s">
        <v>8844</v>
      </c>
      <c r="C1647" s="301" t="s">
        <v>1507</v>
      </c>
      <c r="D1647" s="302" t="s">
        <v>8845</v>
      </c>
    </row>
    <row r="1648" spans="1:4" ht="13.8">
      <c r="A1648" s="304">
        <v>98043</v>
      </c>
      <c r="B1648" s="301" t="s">
        <v>8846</v>
      </c>
      <c r="C1648" s="301" t="s">
        <v>1616</v>
      </c>
      <c r="D1648" s="302" t="s">
        <v>8847</v>
      </c>
    </row>
    <row r="1649" spans="1:4" ht="13.8">
      <c r="A1649" s="304">
        <v>98044</v>
      </c>
      <c r="B1649" s="301" t="s">
        <v>8848</v>
      </c>
      <c r="C1649" s="301" t="s">
        <v>1507</v>
      </c>
      <c r="D1649" s="302" t="s">
        <v>8849</v>
      </c>
    </row>
    <row r="1650" spans="1:4" ht="13.8">
      <c r="A1650" s="304">
        <v>98045</v>
      </c>
      <c r="B1650" s="301" t="s">
        <v>8850</v>
      </c>
      <c r="C1650" s="301" t="s">
        <v>1616</v>
      </c>
      <c r="D1650" s="302" t="s">
        <v>8847</v>
      </c>
    </row>
    <row r="1651" spans="1:4" ht="13.8">
      <c r="A1651" s="304">
        <v>98046</v>
      </c>
      <c r="B1651" s="301" t="s">
        <v>8851</v>
      </c>
      <c r="C1651" s="301" t="s">
        <v>1507</v>
      </c>
      <c r="D1651" s="302" t="s">
        <v>8852</v>
      </c>
    </row>
    <row r="1652" spans="1:4" ht="13.8">
      <c r="A1652" s="304">
        <v>98047</v>
      </c>
      <c r="B1652" s="301" t="s">
        <v>8853</v>
      </c>
      <c r="C1652" s="301" t="s">
        <v>1616</v>
      </c>
      <c r="D1652" s="302" t="s">
        <v>8854</v>
      </c>
    </row>
    <row r="1653" spans="1:4" ht="13.8">
      <c r="A1653" s="304">
        <v>98048</v>
      </c>
      <c r="B1653" s="301" t="s">
        <v>8855</v>
      </c>
      <c r="C1653" s="301" t="s">
        <v>1507</v>
      </c>
      <c r="D1653" s="302" t="s">
        <v>8856</v>
      </c>
    </row>
    <row r="1654" spans="1:4" ht="13.8">
      <c r="A1654" s="304">
        <v>98049</v>
      </c>
      <c r="B1654" s="301" t="s">
        <v>8857</v>
      </c>
      <c r="C1654" s="301" t="s">
        <v>1616</v>
      </c>
      <c r="D1654" s="302" t="s">
        <v>8858</v>
      </c>
    </row>
    <row r="1655" spans="1:4" ht="13.8">
      <c r="A1655" s="304">
        <v>98050</v>
      </c>
      <c r="B1655" s="301" t="s">
        <v>1757</v>
      </c>
      <c r="C1655" s="301" t="s">
        <v>1616</v>
      </c>
      <c r="D1655" s="302" t="s">
        <v>8859</v>
      </c>
    </row>
    <row r="1656" spans="1:4" ht="13.8">
      <c r="A1656" s="304">
        <v>98051</v>
      </c>
      <c r="B1656" s="301" t="s">
        <v>8860</v>
      </c>
      <c r="C1656" s="301" t="s">
        <v>1616</v>
      </c>
      <c r="D1656" s="302" t="s">
        <v>8861</v>
      </c>
    </row>
    <row r="1657" spans="1:4" ht="13.8">
      <c r="A1657" s="304">
        <v>98405</v>
      </c>
      <c r="B1657" s="301" t="s">
        <v>8862</v>
      </c>
      <c r="C1657" s="301" t="s">
        <v>1507</v>
      </c>
      <c r="D1657" s="302" t="s">
        <v>8863</v>
      </c>
    </row>
    <row r="1658" spans="1:4" ht="13.8">
      <c r="A1658" s="304">
        <v>98406</v>
      </c>
      <c r="B1658" s="301" t="s">
        <v>8864</v>
      </c>
      <c r="C1658" s="301" t="s">
        <v>1507</v>
      </c>
      <c r="D1658" s="302" t="s">
        <v>8865</v>
      </c>
    </row>
    <row r="1659" spans="1:4" ht="13.8">
      <c r="A1659" s="304">
        <v>98407</v>
      </c>
      <c r="B1659" s="301" t="s">
        <v>8866</v>
      </c>
      <c r="C1659" s="301" t="s">
        <v>1507</v>
      </c>
      <c r="D1659" s="302" t="s">
        <v>8867</v>
      </c>
    </row>
    <row r="1660" spans="1:4" ht="13.8">
      <c r="A1660" s="304">
        <v>98408</v>
      </c>
      <c r="B1660" s="301" t="s">
        <v>8868</v>
      </c>
      <c r="C1660" s="301" t="s">
        <v>1507</v>
      </c>
      <c r="D1660" s="302" t="s">
        <v>8869</v>
      </c>
    </row>
    <row r="1661" spans="1:4" ht="13.8">
      <c r="A1661" s="304">
        <v>98409</v>
      </c>
      <c r="B1661" s="301" t="s">
        <v>8870</v>
      </c>
      <c r="C1661" s="301" t="s">
        <v>1616</v>
      </c>
      <c r="D1661" s="302" t="s">
        <v>8871</v>
      </c>
    </row>
    <row r="1662" spans="1:4" ht="13.8">
      <c r="A1662" s="304">
        <v>98410</v>
      </c>
      <c r="B1662" s="301" t="s">
        <v>8872</v>
      </c>
      <c r="C1662" s="301" t="s">
        <v>1507</v>
      </c>
      <c r="D1662" s="302" t="s">
        <v>8873</v>
      </c>
    </row>
    <row r="1663" spans="1:4" ht="13.8">
      <c r="A1663" s="304">
        <v>98414</v>
      </c>
      <c r="B1663" s="301" t="s">
        <v>8874</v>
      </c>
      <c r="C1663" s="301" t="s">
        <v>1507</v>
      </c>
      <c r="D1663" s="302" t="s">
        <v>8875</v>
      </c>
    </row>
    <row r="1664" spans="1:4" ht="13.8">
      <c r="A1664" s="304">
        <v>98415</v>
      </c>
      <c r="B1664" s="301" t="s">
        <v>8876</v>
      </c>
      <c r="C1664" s="301" t="s">
        <v>1507</v>
      </c>
      <c r="D1664" s="302" t="s">
        <v>8877</v>
      </c>
    </row>
    <row r="1665" spans="1:4" ht="13.8">
      <c r="A1665" s="304">
        <v>98416</v>
      </c>
      <c r="B1665" s="301" t="s">
        <v>8878</v>
      </c>
      <c r="C1665" s="301" t="s">
        <v>1507</v>
      </c>
      <c r="D1665" s="302" t="s">
        <v>8879</v>
      </c>
    </row>
    <row r="1666" spans="1:4" ht="13.8">
      <c r="A1666" s="304">
        <v>98417</v>
      </c>
      <c r="B1666" s="301" t="s">
        <v>8880</v>
      </c>
      <c r="C1666" s="301" t="s">
        <v>1507</v>
      </c>
      <c r="D1666" s="302" t="s">
        <v>8881</v>
      </c>
    </row>
    <row r="1667" spans="1:4" ht="13.8">
      <c r="A1667" s="304">
        <v>98418</v>
      </c>
      <c r="B1667" s="301" t="s">
        <v>8882</v>
      </c>
      <c r="C1667" s="301" t="s">
        <v>1507</v>
      </c>
      <c r="D1667" s="302" t="s">
        <v>8883</v>
      </c>
    </row>
    <row r="1668" spans="1:4" ht="13.8">
      <c r="A1668" s="304">
        <v>98419</v>
      </c>
      <c r="B1668" s="301" t="s">
        <v>8884</v>
      </c>
      <c r="C1668" s="301" t="s">
        <v>1507</v>
      </c>
      <c r="D1668" s="302" t="s">
        <v>8885</v>
      </c>
    </row>
    <row r="1669" spans="1:4" ht="13.8">
      <c r="A1669" s="304">
        <v>98420</v>
      </c>
      <c r="B1669" s="301" t="s">
        <v>8886</v>
      </c>
      <c r="C1669" s="301" t="s">
        <v>1507</v>
      </c>
      <c r="D1669" s="302" t="s">
        <v>8887</v>
      </c>
    </row>
    <row r="1670" spans="1:4" ht="13.8">
      <c r="A1670" s="304">
        <v>98421</v>
      </c>
      <c r="B1670" s="301" t="s">
        <v>8888</v>
      </c>
      <c r="C1670" s="301" t="s">
        <v>1507</v>
      </c>
      <c r="D1670" s="302" t="s">
        <v>8889</v>
      </c>
    </row>
    <row r="1671" spans="1:4" ht="13.8">
      <c r="A1671" s="304">
        <v>98422</v>
      </c>
      <c r="B1671" s="301" t="s">
        <v>8890</v>
      </c>
      <c r="C1671" s="301" t="s">
        <v>1507</v>
      </c>
      <c r="D1671" s="302" t="s">
        <v>8891</v>
      </c>
    </row>
    <row r="1672" spans="1:4" ht="13.8">
      <c r="A1672" s="304">
        <v>98423</v>
      </c>
      <c r="B1672" s="301" t="s">
        <v>8892</v>
      </c>
      <c r="C1672" s="301" t="s">
        <v>1507</v>
      </c>
      <c r="D1672" s="302" t="s">
        <v>8893</v>
      </c>
    </row>
    <row r="1673" spans="1:4" ht="13.8">
      <c r="A1673" s="304">
        <v>98424</v>
      </c>
      <c r="B1673" s="301" t="s">
        <v>8894</v>
      </c>
      <c r="C1673" s="301" t="s">
        <v>1507</v>
      </c>
      <c r="D1673" s="302" t="s">
        <v>8895</v>
      </c>
    </row>
    <row r="1674" spans="1:4" ht="13.8">
      <c r="A1674" s="304">
        <v>98425</v>
      </c>
      <c r="B1674" s="301" t="s">
        <v>8896</v>
      </c>
      <c r="C1674" s="301" t="s">
        <v>1507</v>
      </c>
      <c r="D1674" s="302" t="s">
        <v>8753</v>
      </c>
    </row>
    <row r="1675" spans="1:4" ht="13.8">
      <c r="A1675" s="304">
        <v>98426</v>
      </c>
      <c r="B1675" s="301" t="s">
        <v>8897</v>
      </c>
      <c r="C1675" s="301" t="s">
        <v>1507</v>
      </c>
      <c r="D1675" s="302" t="s">
        <v>8898</v>
      </c>
    </row>
    <row r="1676" spans="1:4" ht="13.8">
      <c r="A1676" s="304">
        <v>98427</v>
      </c>
      <c r="B1676" s="301" t="s">
        <v>8899</v>
      </c>
      <c r="C1676" s="301" t="s">
        <v>1507</v>
      </c>
      <c r="D1676" s="302" t="s">
        <v>8900</v>
      </c>
    </row>
    <row r="1677" spans="1:4" ht="13.8">
      <c r="A1677" s="304">
        <v>98428</v>
      </c>
      <c r="B1677" s="301" t="s">
        <v>8901</v>
      </c>
      <c r="C1677" s="301" t="s">
        <v>1507</v>
      </c>
      <c r="D1677" s="302" t="s">
        <v>8902</v>
      </c>
    </row>
    <row r="1678" spans="1:4" ht="13.8">
      <c r="A1678" s="304">
        <v>98429</v>
      </c>
      <c r="B1678" s="301" t="s">
        <v>8903</v>
      </c>
      <c r="C1678" s="301" t="s">
        <v>1507</v>
      </c>
      <c r="D1678" s="302" t="s">
        <v>8904</v>
      </c>
    </row>
    <row r="1679" spans="1:4" ht="13.8">
      <c r="A1679" s="304">
        <v>98430</v>
      </c>
      <c r="B1679" s="301" t="s">
        <v>8905</v>
      </c>
      <c r="C1679" s="301" t="s">
        <v>1507</v>
      </c>
      <c r="D1679" s="302" t="s">
        <v>8906</v>
      </c>
    </row>
    <row r="1680" spans="1:4" ht="13.8">
      <c r="A1680" s="304">
        <v>98431</v>
      </c>
      <c r="B1680" s="301" t="s">
        <v>8907</v>
      </c>
      <c r="C1680" s="301" t="s">
        <v>1507</v>
      </c>
      <c r="D1680" s="302" t="s">
        <v>8908</v>
      </c>
    </row>
    <row r="1681" spans="1:4" ht="13.8">
      <c r="A1681" s="304">
        <v>98432</v>
      </c>
      <c r="B1681" s="301" t="s">
        <v>8909</v>
      </c>
      <c r="C1681" s="301" t="s">
        <v>1507</v>
      </c>
      <c r="D1681" s="302" t="s">
        <v>8910</v>
      </c>
    </row>
    <row r="1682" spans="1:4" ht="13.8">
      <c r="A1682" s="304">
        <v>98433</v>
      </c>
      <c r="B1682" s="301" t="s">
        <v>8911</v>
      </c>
      <c r="C1682" s="301" t="s">
        <v>1507</v>
      </c>
      <c r="D1682" s="302" t="s">
        <v>8912</v>
      </c>
    </row>
    <row r="1683" spans="1:4" ht="13.8">
      <c r="A1683" s="304">
        <v>98434</v>
      </c>
      <c r="B1683" s="301" t="s">
        <v>8913</v>
      </c>
      <c r="C1683" s="301" t="s">
        <v>1507</v>
      </c>
      <c r="D1683" s="302" t="s">
        <v>8914</v>
      </c>
    </row>
    <row r="1684" spans="1:4" ht="13.8">
      <c r="A1684" s="304">
        <v>99240</v>
      </c>
      <c r="B1684" s="301" t="s">
        <v>8915</v>
      </c>
      <c r="C1684" s="301" t="s">
        <v>1616</v>
      </c>
      <c r="D1684" s="302" t="s">
        <v>8916</v>
      </c>
    </row>
    <row r="1685" spans="1:4" ht="13.8">
      <c r="A1685" s="304">
        <v>99241</v>
      </c>
      <c r="B1685" s="301" t="s">
        <v>8917</v>
      </c>
      <c r="C1685" s="301" t="s">
        <v>1616</v>
      </c>
      <c r="D1685" s="302" t="s">
        <v>8918</v>
      </c>
    </row>
    <row r="1686" spans="1:4" ht="13.8">
      <c r="A1686" s="304">
        <v>99242</v>
      </c>
      <c r="B1686" s="301" t="s">
        <v>8919</v>
      </c>
      <c r="C1686" s="301" t="s">
        <v>1507</v>
      </c>
      <c r="D1686" s="302" t="s">
        <v>8920</v>
      </c>
    </row>
    <row r="1687" spans="1:4" ht="13.8">
      <c r="A1687" s="304">
        <v>99243</v>
      </c>
      <c r="B1687" s="301" t="s">
        <v>8921</v>
      </c>
      <c r="C1687" s="301" t="s">
        <v>1616</v>
      </c>
      <c r="D1687" s="302" t="s">
        <v>8922</v>
      </c>
    </row>
    <row r="1688" spans="1:4" ht="13.8">
      <c r="A1688" s="304">
        <v>99244</v>
      </c>
      <c r="B1688" s="301" t="s">
        <v>8923</v>
      </c>
      <c r="C1688" s="301" t="s">
        <v>1507</v>
      </c>
      <c r="D1688" s="302" t="s">
        <v>8924</v>
      </c>
    </row>
    <row r="1689" spans="1:4" ht="13.8">
      <c r="A1689" s="304">
        <v>99246</v>
      </c>
      <c r="B1689" s="301" t="s">
        <v>8925</v>
      </c>
      <c r="C1689" s="301" t="s">
        <v>1616</v>
      </c>
      <c r="D1689" s="302" t="s">
        <v>8926</v>
      </c>
    </row>
    <row r="1690" spans="1:4" ht="13.8">
      <c r="A1690" s="304">
        <v>99247</v>
      </c>
      <c r="B1690" s="301" t="s">
        <v>8927</v>
      </c>
      <c r="C1690" s="301" t="s">
        <v>1616</v>
      </c>
      <c r="D1690" s="302" t="s">
        <v>8928</v>
      </c>
    </row>
    <row r="1691" spans="1:4" ht="13.8">
      <c r="A1691" s="304">
        <v>99248</v>
      </c>
      <c r="B1691" s="301" t="s">
        <v>8929</v>
      </c>
      <c r="C1691" s="301" t="s">
        <v>1507</v>
      </c>
      <c r="D1691" s="302" t="s">
        <v>8930</v>
      </c>
    </row>
    <row r="1692" spans="1:4" ht="13.8">
      <c r="A1692" s="304">
        <v>99249</v>
      </c>
      <c r="B1692" s="301" t="s">
        <v>8931</v>
      </c>
      <c r="C1692" s="301" t="s">
        <v>1616</v>
      </c>
      <c r="D1692" s="302" t="s">
        <v>8932</v>
      </c>
    </row>
    <row r="1693" spans="1:4" ht="13.8">
      <c r="A1693" s="304">
        <v>99252</v>
      </c>
      <c r="B1693" s="301" t="s">
        <v>8933</v>
      </c>
      <c r="C1693" s="301" t="s">
        <v>1507</v>
      </c>
      <c r="D1693" s="302" t="s">
        <v>8934</v>
      </c>
    </row>
    <row r="1694" spans="1:4" ht="13.8">
      <c r="A1694" s="304">
        <v>99254</v>
      </c>
      <c r="B1694" s="301" t="s">
        <v>8935</v>
      </c>
      <c r="C1694" s="301" t="s">
        <v>1616</v>
      </c>
      <c r="D1694" s="302" t="s">
        <v>8936</v>
      </c>
    </row>
    <row r="1695" spans="1:4" ht="13.8">
      <c r="A1695" s="304">
        <v>99256</v>
      </c>
      <c r="B1695" s="301" t="s">
        <v>8937</v>
      </c>
      <c r="C1695" s="301" t="s">
        <v>1507</v>
      </c>
      <c r="D1695" s="302" t="s">
        <v>8938</v>
      </c>
    </row>
    <row r="1696" spans="1:4" ht="13.8">
      <c r="A1696" s="304">
        <v>99259</v>
      </c>
      <c r="B1696" s="301" t="s">
        <v>8939</v>
      </c>
      <c r="C1696" s="301" t="s">
        <v>1507</v>
      </c>
      <c r="D1696" s="302" t="s">
        <v>8940</v>
      </c>
    </row>
    <row r="1697" spans="1:4" ht="13.8">
      <c r="A1697" s="304">
        <v>99261</v>
      </c>
      <c r="B1697" s="301" t="s">
        <v>8941</v>
      </c>
      <c r="C1697" s="301" t="s">
        <v>1616</v>
      </c>
      <c r="D1697" s="302" t="s">
        <v>8942</v>
      </c>
    </row>
    <row r="1698" spans="1:4" ht="13.8">
      <c r="A1698" s="304">
        <v>99263</v>
      </c>
      <c r="B1698" s="301" t="s">
        <v>8943</v>
      </c>
      <c r="C1698" s="301" t="s">
        <v>1616</v>
      </c>
      <c r="D1698" s="302" t="s">
        <v>8944</v>
      </c>
    </row>
    <row r="1699" spans="1:4" ht="13.8">
      <c r="A1699" s="304">
        <v>99265</v>
      </c>
      <c r="B1699" s="301" t="s">
        <v>8945</v>
      </c>
      <c r="C1699" s="301" t="s">
        <v>1507</v>
      </c>
      <c r="D1699" s="302" t="s">
        <v>8946</v>
      </c>
    </row>
    <row r="1700" spans="1:4" ht="13.8">
      <c r="A1700" s="304">
        <v>99266</v>
      </c>
      <c r="B1700" s="301" t="s">
        <v>8947</v>
      </c>
      <c r="C1700" s="301" t="s">
        <v>1616</v>
      </c>
      <c r="D1700" s="302" t="s">
        <v>8918</v>
      </c>
    </row>
    <row r="1701" spans="1:4" ht="13.8">
      <c r="A1701" s="304">
        <v>99267</v>
      </c>
      <c r="B1701" s="301" t="s">
        <v>8948</v>
      </c>
      <c r="C1701" s="301" t="s">
        <v>1507</v>
      </c>
      <c r="D1701" s="302" t="s">
        <v>8949</v>
      </c>
    </row>
    <row r="1702" spans="1:4" ht="13.8">
      <c r="A1702" s="304">
        <v>99268</v>
      </c>
      <c r="B1702" s="301" t="s">
        <v>8950</v>
      </c>
      <c r="C1702" s="301" t="s">
        <v>1507</v>
      </c>
      <c r="D1702" s="302" t="s">
        <v>8951</v>
      </c>
    </row>
    <row r="1703" spans="1:4" ht="13.8">
      <c r="A1703" s="304">
        <v>99269</v>
      </c>
      <c r="B1703" s="301" t="s">
        <v>8952</v>
      </c>
      <c r="C1703" s="301" t="s">
        <v>1616</v>
      </c>
      <c r="D1703" s="302" t="s">
        <v>8928</v>
      </c>
    </row>
    <row r="1704" spans="1:4" ht="13.8">
      <c r="A1704" s="304">
        <v>99270</v>
      </c>
      <c r="B1704" s="301" t="s">
        <v>8953</v>
      </c>
      <c r="C1704" s="301" t="s">
        <v>1507</v>
      </c>
      <c r="D1704" s="302" t="s">
        <v>8954</v>
      </c>
    </row>
    <row r="1705" spans="1:4" ht="13.8">
      <c r="A1705" s="304">
        <v>99271</v>
      </c>
      <c r="B1705" s="301" t="s">
        <v>8955</v>
      </c>
      <c r="C1705" s="301" t="s">
        <v>1507</v>
      </c>
      <c r="D1705" s="302" t="s">
        <v>8956</v>
      </c>
    </row>
    <row r="1706" spans="1:4" ht="13.8">
      <c r="A1706" s="304">
        <v>99272</v>
      </c>
      <c r="B1706" s="301" t="s">
        <v>8957</v>
      </c>
      <c r="C1706" s="301" t="s">
        <v>1507</v>
      </c>
      <c r="D1706" s="302" t="s">
        <v>8958</v>
      </c>
    </row>
    <row r="1707" spans="1:4" ht="13.8">
      <c r="A1707" s="304">
        <v>99273</v>
      </c>
      <c r="B1707" s="301" t="s">
        <v>8959</v>
      </c>
      <c r="C1707" s="301" t="s">
        <v>1507</v>
      </c>
      <c r="D1707" s="302" t="s">
        <v>8960</v>
      </c>
    </row>
    <row r="1708" spans="1:4" ht="13.8">
      <c r="A1708" s="304">
        <v>99274</v>
      </c>
      <c r="B1708" s="301" t="s">
        <v>8961</v>
      </c>
      <c r="C1708" s="301" t="s">
        <v>1507</v>
      </c>
      <c r="D1708" s="302" t="s">
        <v>8962</v>
      </c>
    </row>
    <row r="1709" spans="1:4" ht="13.8">
      <c r="A1709" s="304">
        <v>99275</v>
      </c>
      <c r="B1709" s="301" t="s">
        <v>8963</v>
      </c>
      <c r="C1709" s="301" t="s">
        <v>1507</v>
      </c>
      <c r="D1709" s="302" t="s">
        <v>8964</v>
      </c>
    </row>
    <row r="1710" spans="1:4" ht="13.8">
      <c r="A1710" s="304">
        <v>99276</v>
      </c>
      <c r="B1710" s="301" t="s">
        <v>8965</v>
      </c>
      <c r="C1710" s="301" t="s">
        <v>1616</v>
      </c>
      <c r="D1710" s="302" t="s">
        <v>8966</v>
      </c>
    </row>
    <row r="1711" spans="1:4" ht="13.8">
      <c r="A1711" s="304">
        <v>99277</v>
      </c>
      <c r="B1711" s="301" t="s">
        <v>8967</v>
      </c>
      <c r="C1711" s="301" t="s">
        <v>1616</v>
      </c>
      <c r="D1711" s="302" t="s">
        <v>8944</v>
      </c>
    </row>
    <row r="1712" spans="1:4" ht="13.8">
      <c r="A1712" s="304">
        <v>99278</v>
      </c>
      <c r="B1712" s="301" t="s">
        <v>8968</v>
      </c>
      <c r="C1712" s="301" t="s">
        <v>1616</v>
      </c>
      <c r="D1712" s="302" t="s">
        <v>8969</v>
      </c>
    </row>
    <row r="1713" spans="1:4" ht="13.8">
      <c r="A1713" s="304">
        <v>99279</v>
      </c>
      <c r="B1713" s="301" t="s">
        <v>8970</v>
      </c>
      <c r="C1713" s="301" t="s">
        <v>1507</v>
      </c>
      <c r="D1713" s="302" t="s">
        <v>8971</v>
      </c>
    </row>
    <row r="1714" spans="1:4" ht="13.8">
      <c r="A1714" s="304">
        <v>99280</v>
      </c>
      <c r="B1714" s="301" t="s">
        <v>8972</v>
      </c>
      <c r="C1714" s="301" t="s">
        <v>1507</v>
      </c>
      <c r="D1714" s="302" t="s">
        <v>8973</v>
      </c>
    </row>
    <row r="1715" spans="1:4" ht="13.8">
      <c r="A1715" s="304">
        <v>99281</v>
      </c>
      <c r="B1715" s="301" t="s">
        <v>8974</v>
      </c>
      <c r="C1715" s="301" t="s">
        <v>1616</v>
      </c>
      <c r="D1715" s="302" t="s">
        <v>8966</v>
      </c>
    </row>
    <row r="1716" spans="1:4" ht="13.8">
      <c r="A1716" s="304">
        <v>99282</v>
      </c>
      <c r="B1716" s="301" t="s">
        <v>8975</v>
      </c>
      <c r="C1716" s="301" t="s">
        <v>1616</v>
      </c>
      <c r="D1716" s="302" t="s">
        <v>8976</v>
      </c>
    </row>
    <row r="1717" spans="1:4" ht="13.8">
      <c r="A1717" s="304">
        <v>99283</v>
      </c>
      <c r="B1717" s="301" t="s">
        <v>8977</v>
      </c>
      <c r="C1717" s="301" t="s">
        <v>1616</v>
      </c>
      <c r="D1717" s="302" t="s">
        <v>8978</v>
      </c>
    </row>
    <row r="1718" spans="1:4" ht="13.8">
      <c r="A1718" s="304">
        <v>99284</v>
      </c>
      <c r="B1718" s="301" t="s">
        <v>8979</v>
      </c>
      <c r="C1718" s="301" t="s">
        <v>1507</v>
      </c>
      <c r="D1718" s="302" t="s">
        <v>8980</v>
      </c>
    </row>
    <row r="1719" spans="1:4" ht="13.8">
      <c r="A1719" s="304">
        <v>99285</v>
      </c>
      <c r="B1719" s="301" t="s">
        <v>8981</v>
      </c>
      <c r="C1719" s="301" t="s">
        <v>1507</v>
      </c>
      <c r="D1719" s="302" t="s">
        <v>8982</v>
      </c>
    </row>
    <row r="1720" spans="1:4" ht="13.8">
      <c r="A1720" s="304">
        <v>99286</v>
      </c>
      <c r="B1720" s="301" t="s">
        <v>8983</v>
      </c>
      <c r="C1720" s="301" t="s">
        <v>1507</v>
      </c>
      <c r="D1720" s="302" t="s">
        <v>8984</v>
      </c>
    </row>
    <row r="1721" spans="1:4" ht="13.8">
      <c r="A1721" s="304">
        <v>99287</v>
      </c>
      <c r="B1721" s="301" t="s">
        <v>8985</v>
      </c>
      <c r="C1721" s="301" t="s">
        <v>1507</v>
      </c>
      <c r="D1721" s="302" t="s">
        <v>8986</v>
      </c>
    </row>
    <row r="1722" spans="1:4" ht="13.8">
      <c r="A1722" s="304">
        <v>99288</v>
      </c>
      <c r="B1722" s="301" t="s">
        <v>8987</v>
      </c>
      <c r="C1722" s="301" t="s">
        <v>1616</v>
      </c>
      <c r="D1722" s="302" t="s">
        <v>8988</v>
      </c>
    </row>
    <row r="1723" spans="1:4" ht="13.8">
      <c r="A1723" s="304">
        <v>99289</v>
      </c>
      <c r="B1723" s="301" t="s">
        <v>8989</v>
      </c>
      <c r="C1723" s="301" t="s">
        <v>1616</v>
      </c>
      <c r="D1723" s="302" t="s">
        <v>8990</v>
      </c>
    </row>
    <row r="1724" spans="1:4" ht="13.8">
      <c r="A1724" s="304">
        <v>99290</v>
      </c>
      <c r="B1724" s="301" t="s">
        <v>8991</v>
      </c>
      <c r="C1724" s="301" t="s">
        <v>1507</v>
      </c>
      <c r="D1724" s="302" t="s">
        <v>8992</v>
      </c>
    </row>
    <row r="1725" spans="1:4" ht="13.8">
      <c r="A1725" s="304">
        <v>99291</v>
      </c>
      <c r="B1725" s="301" t="s">
        <v>8993</v>
      </c>
      <c r="C1725" s="301" t="s">
        <v>1616</v>
      </c>
      <c r="D1725" s="302" t="s">
        <v>8990</v>
      </c>
    </row>
    <row r="1726" spans="1:4" ht="13.8">
      <c r="A1726" s="304">
        <v>99292</v>
      </c>
      <c r="B1726" s="301" t="s">
        <v>8994</v>
      </c>
      <c r="C1726" s="301" t="s">
        <v>1507</v>
      </c>
      <c r="D1726" s="302" t="s">
        <v>8995</v>
      </c>
    </row>
    <row r="1727" spans="1:4" ht="13.8">
      <c r="A1727" s="304">
        <v>99293</v>
      </c>
      <c r="B1727" s="301" t="s">
        <v>8996</v>
      </c>
      <c r="C1727" s="301" t="s">
        <v>1616</v>
      </c>
      <c r="D1727" s="302" t="s">
        <v>8997</v>
      </c>
    </row>
    <row r="1728" spans="1:4" ht="13.8">
      <c r="A1728" s="304">
        <v>99294</v>
      </c>
      <c r="B1728" s="301" t="s">
        <v>8998</v>
      </c>
      <c r="C1728" s="301" t="s">
        <v>1507</v>
      </c>
      <c r="D1728" s="302" t="s">
        <v>8999</v>
      </c>
    </row>
    <row r="1729" spans="1:4" ht="13.8">
      <c r="A1729" s="304">
        <v>99296</v>
      </c>
      <c r="B1729" s="301" t="s">
        <v>9000</v>
      </c>
      <c r="C1729" s="301" t="s">
        <v>1616</v>
      </c>
      <c r="D1729" s="302" t="s">
        <v>9001</v>
      </c>
    </row>
    <row r="1730" spans="1:4" ht="13.8">
      <c r="A1730" s="304">
        <v>99297</v>
      </c>
      <c r="B1730" s="301" t="s">
        <v>9002</v>
      </c>
      <c r="C1730" s="301" t="s">
        <v>1616</v>
      </c>
      <c r="D1730" s="302" t="s">
        <v>9003</v>
      </c>
    </row>
    <row r="1731" spans="1:4" ht="13.8">
      <c r="A1731" s="304">
        <v>99298</v>
      </c>
      <c r="B1731" s="301" t="s">
        <v>9004</v>
      </c>
      <c r="C1731" s="301" t="s">
        <v>1507</v>
      </c>
      <c r="D1731" s="302" t="s">
        <v>9005</v>
      </c>
    </row>
    <row r="1732" spans="1:4" ht="13.8">
      <c r="A1732" s="304">
        <v>99299</v>
      </c>
      <c r="B1732" s="301" t="s">
        <v>9006</v>
      </c>
      <c r="C1732" s="301" t="s">
        <v>1616</v>
      </c>
      <c r="D1732" s="302" t="s">
        <v>9007</v>
      </c>
    </row>
    <row r="1733" spans="1:4" ht="13.8">
      <c r="A1733" s="304">
        <v>99300</v>
      </c>
      <c r="B1733" s="301" t="s">
        <v>9008</v>
      </c>
      <c r="C1733" s="301" t="s">
        <v>1507</v>
      </c>
      <c r="D1733" s="302" t="s">
        <v>9009</v>
      </c>
    </row>
    <row r="1734" spans="1:4" ht="13.8">
      <c r="A1734" s="304">
        <v>99301</v>
      </c>
      <c r="B1734" s="301" t="s">
        <v>9010</v>
      </c>
      <c r="C1734" s="301" t="s">
        <v>1507</v>
      </c>
      <c r="D1734" s="302" t="s">
        <v>9011</v>
      </c>
    </row>
    <row r="1735" spans="1:4" ht="13.8">
      <c r="A1735" s="304">
        <v>99302</v>
      </c>
      <c r="B1735" s="301" t="s">
        <v>9012</v>
      </c>
      <c r="C1735" s="301" t="s">
        <v>1616</v>
      </c>
      <c r="D1735" s="302" t="s">
        <v>9013</v>
      </c>
    </row>
    <row r="1736" spans="1:4" ht="13.8">
      <c r="A1736" s="304">
        <v>99303</v>
      </c>
      <c r="B1736" s="301" t="s">
        <v>9014</v>
      </c>
      <c r="C1736" s="301" t="s">
        <v>1507</v>
      </c>
      <c r="D1736" s="302" t="s">
        <v>9015</v>
      </c>
    </row>
    <row r="1737" spans="1:4" ht="13.8">
      <c r="A1737" s="304">
        <v>99304</v>
      </c>
      <c r="B1737" s="301" t="s">
        <v>9016</v>
      </c>
      <c r="C1737" s="301" t="s">
        <v>1616</v>
      </c>
      <c r="D1737" s="302" t="s">
        <v>9017</v>
      </c>
    </row>
    <row r="1738" spans="1:4" ht="13.8">
      <c r="A1738" s="304">
        <v>99305</v>
      </c>
      <c r="B1738" s="301" t="s">
        <v>9018</v>
      </c>
      <c r="C1738" s="301" t="s">
        <v>1507</v>
      </c>
      <c r="D1738" s="302" t="s">
        <v>9019</v>
      </c>
    </row>
    <row r="1739" spans="1:4" ht="13.8">
      <c r="A1739" s="304">
        <v>99306</v>
      </c>
      <c r="B1739" s="301" t="s">
        <v>9020</v>
      </c>
      <c r="C1739" s="301" t="s">
        <v>1616</v>
      </c>
      <c r="D1739" s="302" t="s">
        <v>9013</v>
      </c>
    </row>
    <row r="1740" spans="1:4" ht="13.8">
      <c r="A1740" s="304">
        <v>99307</v>
      </c>
      <c r="B1740" s="301" t="s">
        <v>9021</v>
      </c>
      <c r="C1740" s="301" t="s">
        <v>1616</v>
      </c>
      <c r="D1740" s="302" t="s">
        <v>9022</v>
      </c>
    </row>
    <row r="1741" spans="1:4" ht="13.8">
      <c r="A1741" s="304">
        <v>99308</v>
      </c>
      <c r="B1741" s="301" t="s">
        <v>9023</v>
      </c>
      <c r="C1741" s="301" t="s">
        <v>1507</v>
      </c>
      <c r="D1741" s="302" t="s">
        <v>9024</v>
      </c>
    </row>
    <row r="1742" spans="1:4" ht="13.8">
      <c r="A1742" s="304">
        <v>99309</v>
      </c>
      <c r="B1742" s="301" t="s">
        <v>9025</v>
      </c>
      <c r="C1742" s="301" t="s">
        <v>1616</v>
      </c>
      <c r="D1742" s="302" t="s">
        <v>9026</v>
      </c>
    </row>
    <row r="1743" spans="1:4" ht="13.8">
      <c r="A1743" s="304">
        <v>99310</v>
      </c>
      <c r="B1743" s="301" t="s">
        <v>9027</v>
      </c>
      <c r="C1743" s="301" t="s">
        <v>1507</v>
      </c>
      <c r="D1743" s="302" t="s">
        <v>9028</v>
      </c>
    </row>
    <row r="1744" spans="1:4" ht="13.8">
      <c r="A1744" s="304">
        <v>99311</v>
      </c>
      <c r="B1744" s="301" t="s">
        <v>9029</v>
      </c>
      <c r="C1744" s="301" t="s">
        <v>1616</v>
      </c>
      <c r="D1744" s="302" t="s">
        <v>9026</v>
      </c>
    </row>
    <row r="1745" spans="1:4" ht="13.8">
      <c r="A1745" s="304">
        <v>99312</v>
      </c>
      <c r="B1745" s="301" t="s">
        <v>9030</v>
      </c>
      <c r="C1745" s="301" t="s">
        <v>1507</v>
      </c>
      <c r="D1745" s="302" t="s">
        <v>9031</v>
      </c>
    </row>
    <row r="1746" spans="1:4" ht="13.8">
      <c r="A1746" s="304">
        <v>99313</v>
      </c>
      <c r="B1746" s="301" t="s">
        <v>9032</v>
      </c>
      <c r="C1746" s="301" t="s">
        <v>1507</v>
      </c>
      <c r="D1746" s="302" t="s">
        <v>9033</v>
      </c>
    </row>
    <row r="1747" spans="1:4" ht="13.8">
      <c r="A1747" s="304">
        <v>99314</v>
      </c>
      <c r="B1747" s="301" t="s">
        <v>9034</v>
      </c>
      <c r="C1747" s="301" t="s">
        <v>1616</v>
      </c>
      <c r="D1747" s="302" t="s">
        <v>9035</v>
      </c>
    </row>
    <row r="1748" spans="1:4" ht="13.8">
      <c r="A1748" s="304">
        <v>99315</v>
      </c>
      <c r="B1748" s="301" t="s">
        <v>9036</v>
      </c>
      <c r="C1748" s="301" t="s">
        <v>1507</v>
      </c>
      <c r="D1748" s="302" t="s">
        <v>9037</v>
      </c>
    </row>
    <row r="1749" spans="1:4" ht="13.8">
      <c r="A1749" s="304">
        <v>99317</v>
      </c>
      <c r="B1749" s="301" t="s">
        <v>9038</v>
      </c>
      <c r="C1749" s="301" t="s">
        <v>1616</v>
      </c>
      <c r="D1749" s="302" t="s">
        <v>9039</v>
      </c>
    </row>
    <row r="1750" spans="1:4" ht="13.8">
      <c r="A1750" s="304">
        <v>99318</v>
      </c>
      <c r="B1750" s="301" t="s">
        <v>9040</v>
      </c>
      <c r="C1750" s="301" t="s">
        <v>1616</v>
      </c>
      <c r="D1750" s="302" t="s">
        <v>9041</v>
      </c>
    </row>
    <row r="1751" spans="1:4" ht="13.8">
      <c r="A1751" s="304">
        <v>99319</v>
      </c>
      <c r="B1751" s="301" t="s">
        <v>9042</v>
      </c>
      <c r="C1751" s="301" t="s">
        <v>1616</v>
      </c>
      <c r="D1751" s="302" t="s">
        <v>9043</v>
      </c>
    </row>
    <row r="1752" spans="1:4" ht="13.8">
      <c r="A1752" s="304">
        <v>99320</v>
      </c>
      <c r="B1752" s="301" t="s">
        <v>9044</v>
      </c>
      <c r="C1752" s="301" t="s">
        <v>1507</v>
      </c>
      <c r="D1752" s="302" t="s">
        <v>9045</v>
      </c>
    </row>
    <row r="1753" spans="1:4" ht="13.8">
      <c r="A1753" s="304">
        <v>99321</v>
      </c>
      <c r="B1753" s="301" t="s">
        <v>9046</v>
      </c>
      <c r="C1753" s="301" t="s">
        <v>1616</v>
      </c>
      <c r="D1753" s="302" t="s">
        <v>9047</v>
      </c>
    </row>
    <row r="1754" spans="1:4" ht="13.8">
      <c r="A1754" s="304">
        <v>99322</v>
      </c>
      <c r="B1754" s="301" t="s">
        <v>9048</v>
      </c>
      <c r="C1754" s="301" t="s">
        <v>1507</v>
      </c>
      <c r="D1754" s="302" t="s">
        <v>9049</v>
      </c>
    </row>
    <row r="1755" spans="1:4" ht="13.8">
      <c r="A1755" s="304">
        <v>99323</v>
      </c>
      <c r="B1755" s="301" t="s">
        <v>9050</v>
      </c>
      <c r="C1755" s="301" t="s">
        <v>1616</v>
      </c>
      <c r="D1755" s="302" t="s">
        <v>9003</v>
      </c>
    </row>
    <row r="1756" spans="1:4" ht="13.8">
      <c r="A1756" s="304">
        <v>99324</v>
      </c>
      <c r="B1756" s="301" t="s">
        <v>9051</v>
      </c>
      <c r="C1756" s="301" t="s">
        <v>1507</v>
      </c>
      <c r="D1756" s="302" t="s">
        <v>9052</v>
      </c>
    </row>
    <row r="1757" spans="1:4" ht="13.8">
      <c r="A1757" s="304">
        <v>99325</v>
      </c>
      <c r="B1757" s="301" t="s">
        <v>9053</v>
      </c>
      <c r="C1757" s="301" t="s">
        <v>1616</v>
      </c>
      <c r="D1757" s="302" t="s">
        <v>9007</v>
      </c>
    </row>
    <row r="1758" spans="1:4" ht="13.8">
      <c r="A1758" s="304">
        <v>99326</v>
      </c>
      <c r="B1758" s="301" t="s">
        <v>9054</v>
      </c>
      <c r="C1758" s="301" t="s">
        <v>1507</v>
      </c>
      <c r="D1758" s="302" t="s">
        <v>9055</v>
      </c>
    </row>
    <row r="1759" spans="1:4" ht="13.8">
      <c r="A1759" s="304">
        <v>99327</v>
      </c>
      <c r="B1759" s="301" t="s">
        <v>9056</v>
      </c>
      <c r="C1759" s="301" t="s">
        <v>1616</v>
      </c>
      <c r="D1759" s="302" t="s">
        <v>9057</v>
      </c>
    </row>
    <row r="1760" spans="1:4" ht="13.8">
      <c r="A1760" s="304">
        <v>101800</v>
      </c>
      <c r="B1760" s="301" t="s">
        <v>9058</v>
      </c>
      <c r="C1760" s="301" t="s">
        <v>1507</v>
      </c>
      <c r="D1760" s="302" t="s">
        <v>9059</v>
      </c>
    </row>
    <row r="1761" spans="1:4" ht="13.8">
      <c r="A1761" s="304">
        <v>101801</v>
      </c>
      <c r="B1761" s="301" t="s">
        <v>9060</v>
      </c>
      <c r="C1761" s="301" t="s">
        <v>1507</v>
      </c>
      <c r="D1761" s="302" t="s">
        <v>9061</v>
      </c>
    </row>
    <row r="1762" spans="1:4" ht="13.8">
      <c r="A1762" s="304">
        <v>101806</v>
      </c>
      <c r="B1762" s="301" t="s">
        <v>9062</v>
      </c>
      <c r="C1762" s="301" t="s">
        <v>1507</v>
      </c>
      <c r="D1762" s="302" t="s">
        <v>9063</v>
      </c>
    </row>
    <row r="1763" spans="1:4" ht="13.8">
      <c r="A1763" s="304">
        <v>101807</v>
      </c>
      <c r="B1763" s="301" t="s">
        <v>9064</v>
      </c>
      <c r="C1763" s="301" t="s">
        <v>1507</v>
      </c>
      <c r="D1763" s="302" t="s">
        <v>9065</v>
      </c>
    </row>
    <row r="1764" spans="1:4" ht="13.8">
      <c r="A1764" s="304">
        <v>101808</v>
      </c>
      <c r="B1764" s="301" t="s">
        <v>9066</v>
      </c>
      <c r="C1764" s="301" t="s">
        <v>1507</v>
      </c>
      <c r="D1764" s="302" t="s">
        <v>9067</v>
      </c>
    </row>
    <row r="1765" spans="1:4" ht="13.8">
      <c r="A1765" s="304">
        <v>101809</v>
      </c>
      <c r="B1765" s="301" t="s">
        <v>9068</v>
      </c>
      <c r="C1765" s="301" t="s">
        <v>1507</v>
      </c>
      <c r="D1765" s="302" t="s">
        <v>9069</v>
      </c>
    </row>
    <row r="1766" spans="1:4" ht="13.8">
      <c r="A1766" s="304">
        <v>102139</v>
      </c>
      <c r="B1766" s="301" t="s">
        <v>9070</v>
      </c>
      <c r="C1766" s="301" t="s">
        <v>1507</v>
      </c>
      <c r="D1766" s="302" t="s">
        <v>9071</v>
      </c>
    </row>
    <row r="1767" spans="1:4" ht="13.8">
      <c r="A1767" s="304">
        <v>102141</v>
      </c>
      <c r="B1767" s="301" t="s">
        <v>9072</v>
      </c>
      <c r="C1767" s="301" t="s">
        <v>1507</v>
      </c>
      <c r="D1767" s="302" t="s">
        <v>9073</v>
      </c>
    </row>
    <row r="1768" spans="1:4" ht="13.8">
      <c r="A1768" s="304">
        <v>102142</v>
      </c>
      <c r="B1768" s="301" t="s">
        <v>9074</v>
      </c>
      <c r="C1768" s="301" t="s">
        <v>1507</v>
      </c>
      <c r="D1768" s="302" t="s">
        <v>9075</v>
      </c>
    </row>
    <row r="1769" spans="1:4" ht="13.8">
      <c r="A1769" s="304">
        <v>102457</v>
      </c>
      <c r="B1769" s="301" t="s">
        <v>9076</v>
      </c>
      <c r="C1769" s="301" t="s">
        <v>1507</v>
      </c>
      <c r="D1769" s="302" t="s">
        <v>9077</v>
      </c>
    </row>
    <row r="1770" spans="1:4" ht="13.8">
      <c r="A1770" s="304">
        <v>94263</v>
      </c>
      <c r="B1770" s="301" t="s">
        <v>9078</v>
      </c>
      <c r="C1770" s="301" t="s">
        <v>1616</v>
      </c>
      <c r="D1770" s="302" t="s">
        <v>9079</v>
      </c>
    </row>
    <row r="1771" spans="1:4" ht="13.8">
      <c r="A1771" s="304">
        <v>94264</v>
      </c>
      <c r="B1771" s="301" t="s">
        <v>9080</v>
      </c>
      <c r="C1771" s="301" t="s">
        <v>1616</v>
      </c>
      <c r="D1771" s="302" t="s">
        <v>9081</v>
      </c>
    </row>
    <row r="1772" spans="1:4" ht="13.8">
      <c r="A1772" s="304">
        <v>94265</v>
      </c>
      <c r="B1772" s="301" t="s">
        <v>9082</v>
      </c>
      <c r="C1772" s="301" t="s">
        <v>1616</v>
      </c>
      <c r="D1772" s="302" t="s">
        <v>9083</v>
      </c>
    </row>
    <row r="1773" spans="1:4" ht="13.8">
      <c r="A1773" s="304">
        <v>94266</v>
      </c>
      <c r="B1773" s="301" t="s">
        <v>9084</v>
      </c>
      <c r="C1773" s="301" t="s">
        <v>1616</v>
      </c>
      <c r="D1773" s="302" t="s">
        <v>9085</v>
      </c>
    </row>
    <row r="1774" spans="1:4" ht="13.8">
      <c r="A1774" s="304">
        <v>94267</v>
      </c>
      <c r="B1774" s="301" t="s">
        <v>9086</v>
      </c>
      <c r="C1774" s="301" t="s">
        <v>1616</v>
      </c>
      <c r="D1774" s="302" t="s">
        <v>9087</v>
      </c>
    </row>
    <row r="1775" spans="1:4" ht="13.8">
      <c r="A1775" s="304">
        <v>94268</v>
      </c>
      <c r="B1775" s="301" t="s">
        <v>9088</v>
      </c>
      <c r="C1775" s="301" t="s">
        <v>1616</v>
      </c>
      <c r="D1775" s="302" t="s">
        <v>9089</v>
      </c>
    </row>
    <row r="1776" spans="1:4" ht="13.8">
      <c r="A1776" s="304">
        <v>94269</v>
      </c>
      <c r="B1776" s="301" t="s">
        <v>9090</v>
      </c>
      <c r="C1776" s="301" t="s">
        <v>1616</v>
      </c>
      <c r="D1776" s="302" t="s">
        <v>9091</v>
      </c>
    </row>
    <row r="1777" spans="1:4" ht="13.8">
      <c r="A1777" s="304">
        <v>94270</v>
      </c>
      <c r="B1777" s="301" t="s">
        <v>9092</v>
      </c>
      <c r="C1777" s="301" t="s">
        <v>1616</v>
      </c>
      <c r="D1777" s="302" t="s">
        <v>5557</v>
      </c>
    </row>
    <row r="1778" spans="1:4" ht="13.8">
      <c r="A1778" s="304">
        <v>94271</v>
      </c>
      <c r="B1778" s="301" t="s">
        <v>9093</v>
      </c>
      <c r="C1778" s="301" t="s">
        <v>1616</v>
      </c>
      <c r="D1778" s="302" t="s">
        <v>6808</v>
      </c>
    </row>
    <row r="1779" spans="1:4" ht="13.8">
      <c r="A1779" s="304">
        <v>94272</v>
      </c>
      <c r="B1779" s="301" t="s">
        <v>9094</v>
      </c>
      <c r="C1779" s="301" t="s">
        <v>1616</v>
      </c>
      <c r="D1779" s="302" t="s">
        <v>9095</v>
      </c>
    </row>
    <row r="1780" spans="1:4" ht="13.8">
      <c r="A1780" s="304">
        <v>94273</v>
      </c>
      <c r="B1780" s="301" t="s">
        <v>1617</v>
      </c>
      <c r="C1780" s="301" t="s">
        <v>1616</v>
      </c>
      <c r="D1780" s="302" t="s">
        <v>7960</v>
      </c>
    </row>
    <row r="1781" spans="1:4" ht="13.8">
      <c r="A1781" s="304">
        <v>94274</v>
      </c>
      <c r="B1781" s="301" t="s">
        <v>9096</v>
      </c>
      <c r="C1781" s="301" t="s">
        <v>1616</v>
      </c>
      <c r="D1781" s="302" t="s">
        <v>9097</v>
      </c>
    </row>
    <row r="1782" spans="1:4" ht="13.8">
      <c r="A1782" s="304">
        <v>94275</v>
      </c>
      <c r="B1782" s="301" t="s">
        <v>1614</v>
      </c>
      <c r="C1782" s="301" t="s">
        <v>1616</v>
      </c>
      <c r="D1782" s="302" t="s">
        <v>9098</v>
      </c>
    </row>
    <row r="1783" spans="1:4" ht="13.8">
      <c r="A1783" s="304">
        <v>94276</v>
      </c>
      <c r="B1783" s="301" t="s">
        <v>9099</v>
      </c>
      <c r="C1783" s="301" t="s">
        <v>1616</v>
      </c>
      <c r="D1783" s="302" t="s">
        <v>9100</v>
      </c>
    </row>
    <row r="1784" spans="1:4" ht="13.8">
      <c r="A1784" s="304">
        <v>94277</v>
      </c>
      <c r="B1784" s="301" t="s">
        <v>4314</v>
      </c>
      <c r="C1784" s="301" t="s">
        <v>1616</v>
      </c>
      <c r="D1784" s="302" t="s">
        <v>9101</v>
      </c>
    </row>
    <row r="1785" spans="1:4" ht="13.8">
      <c r="A1785" s="304">
        <v>94278</v>
      </c>
      <c r="B1785" s="301" t="s">
        <v>9102</v>
      </c>
      <c r="C1785" s="301" t="s">
        <v>1616</v>
      </c>
      <c r="D1785" s="302" t="s">
        <v>9103</v>
      </c>
    </row>
    <row r="1786" spans="1:4" ht="13.8">
      <c r="A1786" s="304">
        <v>94279</v>
      </c>
      <c r="B1786" s="301" t="s">
        <v>9104</v>
      </c>
      <c r="C1786" s="301" t="s">
        <v>1616</v>
      </c>
      <c r="D1786" s="302" t="s">
        <v>9105</v>
      </c>
    </row>
    <row r="1787" spans="1:4" ht="13.8">
      <c r="A1787" s="304">
        <v>94280</v>
      </c>
      <c r="B1787" s="301" t="s">
        <v>9106</v>
      </c>
      <c r="C1787" s="301" t="s">
        <v>1616</v>
      </c>
      <c r="D1787" s="302" t="s">
        <v>9107</v>
      </c>
    </row>
    <row r="1788" spans="1:4" ht="13.8">
      <c r="A1788" s="304">
        <v>94281</v>
      </c>
      <c r="B1788" s="301" t="s">
        <v>9108</v>
      </c>
      <c r="C1788" s="301" t="s">
        <v>1616</v>
      </c>
      <c r="D1788" s="302" t="s">
        <v>9109</v>
      </c>
    </row>
    <row r="1789" spans="1:4" ht="13.8">
      <c r="A1789" s="304">
        <v>94282</v>
      </c>
      <c r="B1789" s="301" t="s">
        <v>9110</v>
      </c>
      <c r="C1789" s="301" t="s">
        <v>1616</v>
      </c>
      <c r="D1789" s="302" t="s">
        <v>9111</v>
      </c>
    </row>
    <row r="1790" spans="1:4" ht="13.8">
      <c r="A1790" s="304">
        <v>94283</v>
      </c>
      <c r="B1790" s="301" t="s">
        <v>9112</v>
      </c>
      <c r="C1790" s="301" t="s">
        <v>1616</v>
      </c>
      <c r="D1790" s="302" t="s">
        <v>9113</v>
      </c>
    </row>
    <row r="1791" spans="1:4" ht="13.8">
      <c r="A1791" s="304">
        <v>94284</v>
      </c>
      <c r="B1791" s="301" t="s">
        <v>9114</v>
      </c>
      <c r="C1791" s="301" t="s">
        <v>1616</v>
      </c>
      <c r="D1791" s="302" t="s">
        <v>9115</v>
      </c>
    </row>
    <row r="1792" spans="1:4" ht="13.8">
      <c r="A1792" s="304">
        <v>94285</v>
      </c>
      <c r="B1792" s="301" t="s">
        <v>9116</v>
      </c>
      <c r="C1792" s="301" t="s">
        <v>1616</v>
      </c>
      <c r="D1792" s="302" t="s">
        <v>9117</v>
      </c>
    </row>
    <row r="1793" spans="1:4" ht="13.8">
      <c r="A1793" s="304">
        <v>94286</v>
      </c>
      <c r="B1793" s="301" t="s">
        <v>9118</v>
      </c>
      <c r="C1793" s="301" t="s">
        <v>1616</v>
      </c>
      <c r="D1793" s="302" t="s">
        <v>9119</v>
      </c>
    </row>
    <row r="1794" spans="1:4" ht="13.8">
      <c r="A1794" s="304">
        <v>94287</v>
      </c>
      <c r="B1794" s="301" t="s">
        <v>9120</v>
      </c>
      <c r="C1794" s="301" t="s">
        <v>1616</v>
      </c>
      <c r="D1794" s="302" t="s">
        <v>9121</v>
      </c>
    </row>
    <row r="1795" spans="1:4" ht="13.8">
      <c r="A1795" s="304">
        <v>94288</v>
      </c>
      <c r="B1795" s="301" t="s">
        <v>9122</v>
      </c>
      <c r="C1795" s="301" t="s">
        <v>1616</v>
      </c>
      <c r="D1795" s="302" t="s">
        <v>9123</v>
      </c>
    </row>
    <row r="1796" spans="1:4" ht="13.8">
      <c r="A1796" s="304">
        <v>94289</v>
      </c>
      <c r="B1796" s="301" t="s">
        <v>9124</v>
      </c>
      <c r="C1796" s="301" t="s">
        <v>1616</v>
      </c>
      <c r="D1796" s="302" t="s">
        <v>9125</v>
      </c>
    </row>
    <row r="1797" spans="1:4" ht="13.8">
      <c r="A1797" s="304">
        <v>94290</v>
      </c>
      <c r="B1797" s="301" t="s">
        <v>9126</v>
      </c>
      <c r="C1797" s="301" t="s">
        <v>1616</v>
      </c>
      <c r="D1797" s="302" t="s">
        <v>9127</v>
      </c>
    </row>
    <row r="1798" spans="1:4" ht="13.8">
      <c r="A1798" s="304">
        <v>94291</v>
      </c>
      <c r="B1798" s="301" t="s">
        <v>9128</v>
      </c>
      <c r="C1798" s="301" t="s">
        <v>1616</v>
      </c>
      <c r="D1798" s="302" t="s">
        <v>9129</v>
      </c>
    </row>
    <row r="1799" spans="1:4" ht="13.8">
      <c r="A1799" s="304">
        <v>94292</v>
      </c>
      <c r="B1799" s="301" t="s">
        <v>9130</v>
      </c>
      <c r="C1799" s="301" t="s">
        <v>1616</v>
      </c>
      <c r="D1799" s="302" t="s">
        <v>9131</v>
      </c>
    </row>
    <row r="1800" spans="1:4" ht="13.8">
      <c r="A1800" s="304">
        <v>94293</v>
      </c>
      <c r="B1800" s="301" t="s">
        <v>9132</v>
      </c>
      <c r="C1800" s="301" t="s">
        <v>1616</v>
      </c>
      <c r="D1800" s="302" t="s">
        <v>9133</v>
      </c>
    </row>
    <row r="1801" spans="1:4" ht="13.8">
      <c r="A1801" s="304">
        <v>94294</v>
      </c>
      <c r="B1801" s="301" t="s">
        <v>9134</v>
      </c>
      <c r="C1801" s="301" t="s">
        <v>1616</v>
      </c>
      <c r="D1801" s="302" t="s">
        <v>9135</v>
      </c>
    </row>
    <row r="1802" spans="1:4" ht="13.8">
      <c r="A1802" s="304">
        <v>102727</v>
      </c>
      <c r="B1802" s="301" t="s">
        <v>9136</v>
      </c>
      <c r="C1802" s="301" t="s">
        <v>6562</v>
      </c>
      <c r="D1802" s="302" t="s">
        <v>9137</v>
      </c>
    </row>
    <row r="1803" spans="1:4" ht="13.8">
      <c r="A1803" s="304">
        <v>102728</v>
      </c>
      <c r="B1803" s="301" t="s">
        <v>9138</v>
      </c>
      <c r="C1803" s="301" t="s">
        <v>1561</v>
      </c>
      <c r="D1803" s="302" t="s">
        <v>9139</v>
      </c>
    </row>
    <row r="1804" spans="1:4" ht="13.8">
      <c r="A1804" s="304">
        <v>102729</v>
      </c>
      <c r="B1804" s="301" t="s">
        <v>9140</v>
      </c>
      <c r="C1804" s="301" t="s">
        <v>1561</v>
      </c>
      <c r="D1804" s="302" t="s">
        <v>9141</v>
      </c>
    </row>
    <row r="1805" spans="1:4" ht="13.8">
      <c r="A1805" s="304">
        <v>102730</v>
      </c>
      <c r="B1805" s="301" t="s">
        <v>9142</v>
      </c>
      <c r="C1805" s="301" t="s">
        <v>1561</v>
      </c>
      <c r="D1805" s="302" t="s">
        <v>4299</v>
      </c>
    </row>
    <row r="1806" spans="1:4" ht="13.8">
      <c r="A1806" s="304">
        <v>102731</v>
      </c>
      <c r="B1806" s="301" t="s">
        <v>9143</v>
      </c>
      <c r="C1806" s="301" t="s">
        <v>1561</v>
      </c>
      <c r="D1806" s="302" t="s">
        <v>4276</v>
      </c>
    </row>
    <row r="1807" spans="1:4" ht="13.8">
      <c r="A1807" s="304">
        <v>102732</v>
      </c>
      <c r="B1807" s="301" t="s">
        <v>9144</v>
      </c>
      <c r="C1807" s="301" t="s">
        <v>1561</v>
      </c>
      <c r="D1807" s="302" t="s">
        <v>9145</v>
      </c>
    </row>
    <row r="1808" spans="1:4" ht="13.8">
      <c r="A1808" s="304">
        <v>102733</v>
      </c>
      <c r="B1808" s="301" t="s">
        <v>9146</v>
      </c>
      <c r="C1808" s="301" t="s">
        <v>1561</v>
      </c>
      <c r="D1808" s="302" t="s">
        <v>4833</v>
      </c>
    </row>
    <row r="1809" spans="1:4" ht="13.8">
      <c r="A1809" s="304">
        <v>102734</v>
      </c>
      <c r="B1809" s="301" t="s">
        <v>9147</v>
      </c>
      <c r="C1809" s="301" t="s">
        <v>1561</v>
      </c>
      <c r="D1809" s="302" t="s">
        <v>9148</v>
      </c>
    </row>
    <row r="1810" spans="1:4" ht="13.8">
      <c r="A1810" s="304">
        <v>102735</v>
      </c>
      <c r="B1810" s="301" t="s">
        <v>9149</v>
      </c>
      <c r="C1810" s="301" t="s">
        <v>1561</v>
      </c>
      <c r="D1810" s="302" t="s">
        <v>7710</v>
      </c>
    </row>
    <row r="1811" spans="1:4" ht="13.8">
      <c r="A1811" s="304">
        <v>102736</v>
      </c>
      <c r="B1811" s="301" t="s">
        <v>9150</v>
      </c>
      <c r="C1811" s="301" t="s">
        <v>8488</v>
      </c>
      <c r="D1811" s="302" t="s">
        <v>9151</v>
      </c>
    </row>
    <row r="1812" spans="1:4" ht="13.8">
      <c r="A1812" s="304">
        <v>102737</v>
      </c>
      <c r="B1812" s="301" t="s">
        <v>9152</v>
      </c>
      <c r="C1812" s="301" t="s">
        <v>1507</v>
      </c>
      <c r="D1812" s="302" t="s">
        <v>9153</v>
      </c>
    </row>
    <row r="1813" spans="1:4" ht="13.8">
      <c r="A1813" s="304">
        <v>102738</v>
      </c>
      <c r="B1813" s="301" t="s">
        <v>9154</v>
      </c>
      <c r="C1813" s="301" t="s">
        <v>1507</v>
      </c>
      <c r="D1813" s="302" t="s">
        <v>9155</v>
      </c>
    </row>
    <row r="1814" spans="1:4" ht="13.8">
      <c r="A1814" s="304">
        <v>102739</v>
      </c>
      <c r="B1814" s="301" t="s">
        <v>9156</v>
      </c>
      <c r="C1814" s="301" t="s">
        <v>1507</v>
      </c>
      <c r="D1814" s="302" t="s">
        <v>9157</v>
      </c>
    </row>
    <row r="1815" spans="1:4" ht="13.8">
      <c r="A1815" s="304">
        <v>102740</v>
      </c>
      <c r="B1815" s="301" t="s">
        <v>9158</v>
      </c>
      <c r="C1815" s="301" t="s">
        <v>1507</v>
      </c>
      <c r="D1815" s="302" t="s">
        <v>9159</v>
      </c>
    </row>
    <row r="1816" spans="1:4" ht="13.8">
      <c r="A1816" s="304">
        <v>102741</v>
      </c>
      <c r="B1816" s="301" t="s">
        <v>9160</v>
      </c>
      <c r="C1816" s="301" t="s">
        <v>1507</v>
      </c>
      <c r="D1816" s="302" t="s">
        <v>9161</v>
      </c>
    </row>
    <row r="1817" spans="1:4" ht="13.8">
      <c r="A1817" s="304">
        <v>102742</v>
      </c>
      <c r="B1817" s="301" t="s">
        <v>9162</v>
      </c>
      <c r="C1817" s="301" t="s">
        <v>1507</v>
      </c>
      <c r="D1817" s="302" t="s">
        <v>9163</v>
      </c>
    </row>
    <row r="1818" spans="1:4" ht="13.8">
      <c r="A1818" s="304">
        <v>102743</v>
      </c>
      <c r="B1818" s="301" t="s">
        <v>9164</v>
      </c>
      <c r="C1818" s="301" t="s">
        <v>1507</v>
      </c>
      <c r="D1818" s="302" t="s">
        <v>9165</v>
      </c>
    </row>
    <row r="1819" spans="1:4" ht="13.8">
      <c r="A1819" s="304">
        <v>102744</v>
      </c>
      <c r="B1819" s="301" t="s">
        <v>9166</v>
      </c>
      <c r="C1819" s="301" t="s">
        <v>1507</v>
      </c>
      <c r="D1819" s="302" t="s">
        <v>9167</v>
      </c>
    </row>
    <row r="1820" spans="1:4" ht="13.8">
      <c r="A1820" s="304">
        <v>102745</v>
      </c>
      <c r="B1820" s="301" t="s">
        <v>9168</v>
      </c>
      <c r="C1820" s="301" t="s">
        <v>1507</v>
      </c>
      <c r="D1820" s="302" t="s">
        <v>9169</v>
      </c>
    </row>
    <row r="1821" spans="1:4" ht="13.8">
      <c r="A1821" s="304">
        <v>102746</v>
      </c>
      <c r="B1821" s="301" t="s">
        <v>9170</v>
      </c>
      <c r="C1821" s="301" t="s">
        <v>1507</v>
      </c>
      <c r="D1821" s="302" t="s">
        <v>9171</v>
      </c>
    </row>
    <row r="1822" spans="1:4" ht="13.8">
      <c r="A1822" s="304">
        <v>102747</v>
      </c>
      <c r="B1822" s="301" t="s">
        <v>9172</v>
      </c>
      <c r="C1822" s="301" t="s">
        <v>1507</v>
      </c>
      <c r="D1822" s="302" t="s">
        <v>9173</v>
      </c>
    </row>
    <row r="1823" spans="1:4" ht="13.8">
      <c r="A1823" s="304">
        <v>102748</v>
      </c>
      <c r="B1823" s="301" t="s">
        <v>9174</v>
      </c>
      <c r="C1823" s="301" t="s">
        <v>1507</v>
      </c>
      <c r="D1823" s="302" t="s">
        <v>9175</v>
      </c>
    </row>
    <row r="1824" spans="1:4" ht="13.8">
      <c r="A1824" s="304">
        <v>102749</v>
      </c>
      <c r="B1824" s="301" t="s">
        <v>9176</v>
      </c>
      <c r="C1824" s="301" t="s">
        <v>1507</v>
      </c>
      <c r="D1824" s="302" t="s">
        <v>9177</v>
      </c>
    </row>
    <row r="1825" spans="1:4" ht="13.8">
      <c r="A1825" s="304">
        <v>102750</v>
      </c>
      <c r="B1825" s="301" t="s">
        <v>9178</v>
      </c>
      <c r="C1825" s="301" t="s">
        <v>1507</v>
      </c>
      <c r="D1825" s="302" t="s">
        <v>9179</v>
      </c>
    </row>
    <row r="1826" spans="1:4" ht="13.8">
      <c r="A1826" s="304">
        <v>102751</v>
      </c>
      <c r="B1826" s="301" t="s">
        <v>9180</v>
      </c>
      <c r="C1826" s="301" t="s">
        <v>1507</v>
      </c>
      <c r="D1826" s="302" t="s">
        <v>9181</v>
      </c>
    </row>
    <row r="1827" spans="1:4" ht="13.8">
      <c r="A1827" s="304">
        <v>102752</v>
      </c>
      <c r="B1827" s="301" t="s">
        <v>9182</v>
      </c>
      <c r="C1827" s="301" t="s">
        <v>1507</v>
      </c>
      <c r="D1827" s="302" t="s">
        <v>9183</v>
      </c>
    </row>
    <row r="1828" spans="1:4" ht="13.8">
      <c r="A1828" s="304">
        <v>102753</v>
      </c>
      <c r="B1828" s="301" t="s">
        <v>9184</v>
      </c>
      <c r="C1828" s="301" t="s">
        <v>1507</v>
      </c>
      <c r="D1828" s="302" t="s">
        <v>9185</v>
      </c>
    </row>
    <row r="1829" spans="1:4" ht="13.8">
      <c r="A1829" s="304">
        <v>102754</v>
      </c>
      <c r="B1829" s="301" t="s">
        <v>9186</v>
      </c>
      <c r="C1829" s="301" t="s">
        <v>1507</v>
      </c>
      <c r="D1829" s="302" t="s">
        <v>9187</v>
      </c>
    </row>
    <row r="1830" spans="1:4" ht="13.8">
      <c r="A1830" s="304">
        <v>102755</v>
      </c>
      <c r="B1830" s="301" t="s">
        <v>9188</v>
      </c>
      <c r="C1830" s="301" t="s">
        <v>1507</v>
      </c>
      <c r="D1830" s="302" t="s">
        <v>9189</v>
      </c>
    </row>
    <row r="1831" spans="1:4" ht="13.8">
      <c r="A1831" s="304">
        <v>102756</v>
      </c>
      <c r="B1831" s="301" t="s">
        <v>9190</v>
      </c>
      <c r="C1831" s="301" t="s">
        <v>1507</v>
      </c>
      <c r="D1831" s="302" t="s">
        <v>9191</v>
      </c>
    </row>
    <row r="1832" spans="1:4" ht="13.8">
      <c r="A1832" s="304">
        <v>102757</v>
      </c>
      <c r="B1832" s="301" t="s">
        <v>9192</v>
      </c>
      <c r="C1832" s="301" t="s">
        <v>1507</v>
      </c>
      <c r="D1832" s="302" t="s">
        <v>9193</v>
      </c>
    </row>
    <row r="1833" spans="1:4" ht="13.8">
      <c r="A1833" s="304">
        <v>102758</v>
      </c>
      <c r="B1833" s="301" t="s">
        <v>9194</v>
      </c>
      <c r="C1833" s="301" t="s">
        <v>1507</v>
      </c>
      <c r="D1833" s="302" t="s">
        <v>9195</v>
      </c>
    </row>
    <row r="1834" spans="1:4" ht="13.8">
      <c r="A1834" s="304">
        <v>102759</v>
      </c>
      <c r="B1834" s="301" t="s">
        <v>9196</v>
      </c>
      <c r="C1834" s="301" t="s">
        <v>1507</v>
      </c>
      <c r="D1834" s="302" t="s">
        <v>9197</v>
      </c>
    </row>
    <row r="1835" spans="1:4" ht="13.8">
      <c r="A1835" s="304">
        <v>102760</v>
      </c>
      <c r="B1835" s="301" t="s">
        <v>9198</v>
      </c>
      <c r="C1835" s="301" t="s">
        <v>1507</v>
      </c>
      <c r="D1835" s="302" t="s">
        <v>9199</v>
      </c>
    </row>
    <row r="1836" spans="1:4" ht="13.8">
      <c r="A1836" s="304">
        <v>102761</v>
      </c>
      <c r="B1836" s="301" t="s">
        <v>9200</v>
      </c>
      <c r="C1836" s="301" t="s">
        <v>1507</v>
      </c>
      <c r="D1836" s="302" t="s">
        <v>9201</v>
      </c>
    </row>
    <row r="1837" spans="1:4" ht="13.8">
      <c r="A1837" s="304">
        <v>102762</v>
      </c>
      <c r="B1837" s="301" t="s">
        <v>9202</v>
      </c>
      <c r="C1837" s="301" t="s">
        <v>1507</v>
      </c>
      <c r="D1837" s="302" t="s">
        <v>9203</v>
      </c>
    </row>
    <row r="1838" spans="1:4" ht="13.8">
      <c r="A1838" s="304">
        <v>102763</v>
      </c>
      <c r="B1838" s="301" t="s">
        <v>9204</v>
      </c>
      <c r="C1838" s="301" t="s">
        <v>1507</v>
      </c>
      <c r="D1838" s="302" t="s">
        <v>9205</v>
      </c>
    </row>
    <row r="1839" spans="1:4" ht="13.8">
      <c r="A1839" s="304">
        <v>102764</v>
      </c>
      <c r="B1839" s="301" t="s">
        <v>9206</v>
      </c>
      <c r="C1839" s="301" t="s">
        <v>1507</v>
      </c>
      <c r="D1839" s="302" t="s">
        <v>9207</v>
      </c>
    </row>
    <row r="1840" spans="1:4" ht="13.8">
      <c r="A1840" s="304">
        <v>102765</v>
      </c>
      <c r="B1840" s="301" t="s">
        <v>9208</v>
      </c>
      <c r="C1840" s="301" t="s">
        <v>1507</v>
      </c>
      <c r="D1840" s="302" t="s">
        <v>9209</v>
      </c>
    </row>
    <row r="1841" spans="1:4" ht="13.8">
      <c r="A1841" s="304">
        <v>102766</v>
      </c>
      <c r="B1841" s="301" t="s">
        <v>9210</v>
      </c>
      <c r="C1841" s="301" t="s">
        <v>1507</v>
      </c>
      <c r="D1841" s="302" t="s">
        <v>9211</v>
      </c>
    </row>
    <row r="1842" spans="1:4" ht="13.8">
      <c r="A1842" s="304">
        <v>102767</v>
      </c>
      <c r="B1842" s="301" t="s">
        <v>9212</v>
      </c>
      <c r="C1842" s="301" t="s">
        <v>1507</v>
      </c>
      <c r="D1842" s="302" t="s">
        <v>9213</v>
      </c>
    </row>
    <row r="1843" spans="1:4" ht="13.8">
      <c r="A1843" s="304">
        <v>102768</v>
      </c>
      <c r="B1843" s="301" t="s">
        <v>9214</v>
      </c>
      <c r="C1843" s="301" t="s">
        <v>1507</v>
      </c>
      <c r="D1843" s="302" t="s">
        <v>9215</v>
      </c>
    </row>
    <row r="1844" spans="1:4" ht="13.8">
      <c r="A1844" s="304">
        <v>102769</v>
      </c>
      <c r="B1844" s="301" t="s">
        <v>9216</v>
      </c>
      <c r="C1844" s="301" t="s">
        <v>1507</v>
      </c>
      <c r="D1844" s="302" t="s">
        <v>9217</v>
      </c>
    </row>
    <row r="1845" spans="1:4" ht="13.8">
      <c r="A1845" s="304">
        <v>102770</v>
      </c>
      <c r="B1845" s="301" t="s">
        <v>9218</v>
      </c>
      <c r="C1845" s="301" t="s">
        <v>1507</v>
      </c>
      <c r="D1845" s="302" t="s">
        <v>9219</v>
      </c>
    </row>
    <row r="1846" spans="1:4" ht="13.8">
      <c r="A1846" s="304">
        <v>102771</v>
      </c>
      <c r="B1846" s="301" t="s">
        <v>9220</v>
      </c>
      <c r="C1846" s="301" t="s">
        <v>1507</v>
      </c>
      <c r="D1846" s="302" t="s">
        <v>9221</v>
      </c>
    </row>
    <row r="1847" spans="1:4" ht="13.8">
      <c r="A1847" s="304">
        <v>102772</v>
      </c>
      <c r="B1847" s="301" t="s">
        <v>9222</v>
      </c>
      <c r="C1847" s="301" t="s">
        <v>1507</v>
      </c>
      <c r="D1847" s="302" t="s">
        <v>9223</v>
      </c>
    </row>
    <row r="1848" spans="1:4" ht="13.8">
      <c r="A1848" s="304">
        <v>102773</v>
      </c>
      <c r="B1848" s="301" t="s">
        <v>9224</v>
      </c>
      <c r="C1848" s="301" t="s">
        <v>1507</v>
      </c>
      <c r="D1848" s="302" t="s">
        <v>9225</v>
      </c>
    </row>
    <row r="1849" spans="1:4" ht="13.8">
      <c r="A1849" s="304">
        <v>102774</v>
      </c>
      <c r="B1849" s="301" t="s">
        <v>9226</v>
      </c>
      <c r="C1849" s="301" t="s">
        <v>1507</v>
      </c>
      <c r="D1849" s="302" t="s">
        <v>9225</v>
      </c>
    </row>
    <row r="1850" spans="1:4" ht="13.8">
      <c r="A1850" s="304">
        <v>102775</v>
      </c>
      <c r="B1850" s="301" t="s">
        <v>9227</v>
      </c>
      <c r="C1850" s="301" t="s">
        <v>1507</v>
      </c>
      <c r="D1850" s="302" t="s">
        <v>9228</v>
      </c>
    </row>
    <row r="1851" spans="1:4" ht="13.8">
      <c r="A1851" s="304">
        <v>102776</v>
      </c>
      <c r="B1851" s="301" t="s">
        <v>9229</v>
      </c>
      <c r="C1851" s="301" t="s">
        <v>1507</v>
      </c>
      <c r="D1851" s="302" t="s">
        <v>9228</v>
      </c>
    </row>
    <row r="1852" spans="1:4" ht="13.8">
      <c r="A1852" s="304">
        <v>102777</v>
      </c>
      <c r="B1852" s="301" t="s">
        <v>9230</v>
      </c>
      <c r="C1852" s="301" t="s">
        <v>1507</v>
      </c>
      <c r="D1852" s="302" t="s">
        <v>9231</v>
      </c>
    </row>
    <row r="1853" spans="1:4" ht="13.8">
      <c r="A1853" s="304">
        <v>102778</v>
      </c>
      <c r="B1853" s="301" t="s">
        <v>9232</v>
      </c>
      <c r="C1853" s="301" t="s">
        <v>1507</v>
      </c>
      <c r="D1853" s="302" t="s">
        <v>9233</v>
      </c>
    </row>
    <row r="1854" spans="1:4" ht="13.8">
      <c r="A1854" s="304">
        <v>102779</v>
      </c>
      <c r="B1854" s="301" t="s">
        <v>9234</v>
      </c>
      <c r="C1854" s="301" t="s">
        <v>1507</v>
      </c>
      <c r="D1854" s="302" t="s">
        <v>9225</v>
      </c>
    </row>
    <row r="1855" spans="1:4" ht="13.8">
      <c r="A1855" s="304">
        <v>102780</v>
      </c>
      <c r="B1855" s="301" t="s">
        <v>9235</v>
      </c>
      <c r="C1855" s="301" t="s">
        <v>1507</v>
      </c>
      <c r="D1855" s="302" t="s">
        <v>9236</v>
      </c>
    </row>
    <row r="1856" spans="1:4" ht="13.8">
      <c r="A1856" s="304">
        <v>102781</v>
      </c>
      <c r="B1856" s="301" t="s">
        <v>9237</v>
      </c>
      <c r="C1856" s="301" t="s">
        <v>1507</v>
      </c>
      <c r="D1856" s="302" t="s">
        <v>9238</v>
      </c>
    </row>
    <row r="1857" spans="1:4" ht="13.8">
      <c r="A1857" s="304">
        <v>102782</v>
      </c>
      <c r="B1857" s="301" t="s">
        <v>9239</v>
      </c>
      <c r="C1857" s="301" t="s">
        <v>1507</v>
      </c>
      <c r="D1857" s="302" t="s">
        <v>9240</v>
      </c>
    </row>
    <row r="1858" spans="1:4" ht="13.8">
      <c r="A1858" s="304">
        <v>102783</v>
      </c>
      <c r="B1858" s="301" t="s">
        <v>9241</v>
      </c>
      <c r="C1858" s="301" t="s">
        <v>1507</v>
      </c>
      <c r="D1858" s="302" t="s">
        <v>9242</v>
      </c>
    </row>
    <row r="1859" spans="1:4" ht="13.8">
      <c r="A1859" s="304">
        <v>102784</v>
      </c>
      <c r="B1859" s="301" t="s">
        <v>9243</v>
      </c>
      <c r="C1859" s="301" t="s">
        <v>1507</v>
      </c>
      <c r="D1859" s="302" t="s">
        <v>9244</v>
      </c>
    </row>
    <row r="1860" spans="1:4" ht="13.8">
      <c r="A1860" s="304">
        <v>102785</v>
      </c>
      <c r="B1860" s="301" t="s">
        <v>9245</v>
      </c>
      <c r="C1860" s="301" t="s">
        <v>1507</v>
      </c>
      <c r="D1860" s="302" t="s">
        <v>9236</v>
      </c>
    </row>
    <row r="1861" spans="1:4" ht="13.8">
      <c r="A1861" s="304">
        <v>102786</v>
      </c>
      <c r="B1861" s="301" t="s">
        <v>9246</v>
      </c>
      <c r="C1861" s="301" t="s">
        <v>1507</v>
      </c>
      <c r="D1861" s="302" t="s">
        <v>9247</v>
      </c>
    </row>
    <row r="1862" spans="1:4" ht="13.8">
      <c r="A1862" s="304">
        <v>102787</v>
      </c>
      <c r="B1862" s="301" t="s">
        <v>9248</v>
      </c>
      <c r="C1862" s="301" t="s">
        <v>1507</v>
      </c>
      <c r="D1862" s="302" t="s">
        <v>9240</v>
      </c>
    </row>
    <row r="1863" spans="1:4" ht="13.8">
      <c r="A1863" s="304">
        <v>102788</v>
      </c>
      <c r="B1863" s="301" t="s">
        <v>9249</v>
      </c>
      <c r="C1863" s="301" t="s">
        <v>1507</v>
      </c>
      <c r="D1863" s="302" t="s">
        <v>9250</v>
      </c>
    </row>
    <row r="1864" spans="1:4" ht="13.8">
      <c r="A1864" s="304">
        <v>102789</v>
      </c>
      <c r="B1864" s="301" t="s">
        <v>9251</v>
      </c>
      <c r="C1864" s="301" t="s">
        <v>1507</v>
      </c>
      <c r="D1864" s="302" t="s">
        <v>9252</v>
      </c>
    </row>
    <row r="1865" spans="1:4" ht="13.8">
      <c r="A1865" s="304">
        <v>102790</v>
      </c>
      <c r="B1865" s="301" t="s">
        <v>9253</v>
      </c>
      <c r="C1865" s="301" t="s">
        <v>1507</v>
      </c>
      <c r="D1865" s="302" t="s">
        <v>9254</v>
      </c>
    </row>
    <row r="1866" spans="1:4" ht="13.8">
      <c r="A1866" s="304">
        <v>102791</v>
      </c>
      <c r="B1866" s="301" t="s">
        <v>9255</v>
      </c>
      <c r="C1866" s="301" t="s">
        <v>1507</v>
      </c>
      <c r="D1866" s="302" t="s">
        <v>9256</v>
      </c>
    </row>
    <row r="1867" spans="1:4" ht="13.8">
      <c r="A1867" s="304">
        <v>102792</v>
      </c>
      <c r="B1867" s="301" t="s">
        <v>9257</v>
      </c>
      <c r="C1867" s="301" t="s">
        <v>1507</v>
      </c>
      <c r="D1867" s="302" t="s">
        <v>9258</v>
      </c>
    </row>
    <row r="1868" spans="1:4" ht="13.8">
      <c r="A1868" s="304">
        <v>102793</v>
      </c>
      <c r="B1868" s="301" t="s">
        <v>9259</v>
      </c>
      <c r="C1868" s="301" t="s">
        <v>1507</v>
      </c>
      <c r="D1868" s="302" t="s">
        <v>9260</v>
      </c>
    </row>
    <row r="1869" spans="1:4" ht="13.8">
      <c r="A1869" s="304">
        <v>102794</v>
      </c>
      <c r="B1869" s="301" t="s">
        <v>9261</v>
      </c>
      <c r="C1869" s="301" t="s">
        <v>1507</v>
      </c>
      <c r="D1869" s="302" t="s">
        <v>9262</v>
      </c>
    </row>
    <row r="1870" spans="1:4" ht="13.8">
      <c r="A1870" s="304">
        <v>102795</v>
      </c>
      <c r="B1870" s="301" t="s">
        <v>9263</v>
      </c>
      <c r="C1870" s="301" t="s">
        <v>1507</v>
      </c>
      <c r="D1870" s="302" t="s">
        <v>9264</v>
      </c>
    </row>
    <row r="1871" spans="1:4" ht="13.8">
      <c r="A1871" s="304">
        <v>102796</v>
      </c>
      <c r="B1871" s="301" t="s">
        <v>9265</v>
      </c>
      <c r="C1871" s="301" t="s">
        <v>1507</v>
      </c>
      <c r="D1871" s="302" t="s">
        <v>9266</v>
      </c>
    </row>
    <row r="1872" spans="1:4" ht="13.8">
      <c r="A1872" s="304">
        <v>102797</v>
      </c>
      <c r="B1872" s="301" t="s">
        <v>9267</v>
      </c>
      <c r="C1872" s="301" t="s">
        <v>1507</v>
      </c>
      <c r="D1872" s="302" t="s">
        <v>9268</v>
      </c>
    </row>
    <row r="1873" spans="1:4" ht="13.8">
      <c r="A1873" s="304">
        <v>102798</v>
      </c>
      <c r="B1873" s="301" t="s">
        <v>9269</v>
      </c>
      <c r="C1873" s="301" t="s">
        <v>1507</v>
      </c>
      <c r="D1873" s="302" t="s">
        <v>9270</v>
      </c>
    </row>
    <row r="1874" spans="1:4" ht="13.8">
      <c r="A1874" s="304">
        <v>102799</v>
      </c>
      <c r="B1874" s="301" t="s">
        <v>9271</v>
      </c>
      <c r="C1874" s="301" t="s">
        <v>1507</v>
      </c>
      <c r="D1874" s="302" t="s">
        <v>9272</v>
      </c>
    </row>
    <row r="1875" spans="1:4" ht="13.8">
      <c r="A1875" s="304">
        <v>102800</v>
      </c>
      <c r="B1875" s="301" t="s">
        <v>9273</v>
      </c>
      <c r="C1875" s="301" t="s">
        <v>1507</v>
      </c>
      <c r="D1875" s="302" t="s">
        <v>9274</v>
      </c>
    </row>
    <row r="1876" spans="1:4" ht="13.8">
      <c r="A1876" s="304">
        <v>102801</v>
      </c>
      <c r="B1876" s="301" t="s">
        <v>9275</v>
      </c>
      <c r="C1876" s="301" t="s">
        <v>1507</v>
      </c>
      <c r="D1876" s="302" t="s">
        <v>9276</v>
      </c>
    </row>
    <row r="1877" spans="1:4" ht="13.8">
      <c r="A1877" s="304">
        <v>102802</v>
      </c>
      <c r="B1877" s="301" t="s">
        <v>9277</v>
      </c>
      <c r="C1877" s="301" t="s">
        <v>1507</v>
      </c>
      <c r="D1877" s="302" t="s">
        <v>9278</v>
      </c>
    </row>
    <row r="1878" spans="1:4" ht="13.8">
      <c r="A1878" s="304">
        <v>101570</v>
      </c>
      <c r="B1878" s="301" t="s">
        <v>2060</v>
      </c>
      <c r="C1878" s="301" t="s">
        <v>6562</v>
      </c>
      <c r="D1878" s="302" t="s">
        <v>9279</v>
      </c>
    </row>
    <row r="1879" spans="1:4" ht="13.8">
      <c r="A1879" s="304">
        <v>101571</v>
      </c>
      <c r="B1879" s="301" t="s">
        <v>9280</v>
      </c>
      <c r="C1879" s="301" t="s">
        <v>6562</v>
      </c>
      <c r="D1879" s="302" t="s">
        <v>6067</v>
      </c>
    </row>
    <row r="1880" spans="1:4" ht="13.8">
      <c r="A1880" s="304">
        <v>101572</v>
      </c>
      <c r="B1880" s="301" t="s">
        <v>9281</v>
      </c>
      <c r="C1880" s="301" t="s">
        <v>6562</v>
      </c>
      <c r="D1880" s="302" t="s">
        <v>9282</v>
      </c>
    </row>
    <row r="1881" spans="1:4" ht="13.8">
      <c r="A1881" s="304">
        <v>101573</v>
      </c>
      <c r="B1881" s="301" t="s">
        <v>2061</v>
      </c>
      <c r="C1881" s="301" t="s">
        <v>6562</v>
      </c>
      <c r="D1881" s="302" t="s">
        <v>9283</v>
      </c>
    </row>
    <row r="1882" spans="1:4" ht="13.8">
      <c r="A1882" s="304">
        <v>101574</v>
      </c>
      <c r="B1882" s="301" t="s">
        <v>9284</v>
      </c>
      <c r="C1882" s="301" t="s">
        <v>6562</v>
      </c>
      <c r="D1882" s="302" t="s">
        <v>9285</v>
      </c>
    </row>
    <row r="1883" spans="1:4" ht="13.8">
      <c r="A1883" s="304">
        <v>101575</v>
      </c>
      <c r="B1883" s="301" t="s">
        <v>2062</v>
      </c>
      <c r="C1883" s="301" t="s">
        <v>6562</v>
      </c>
      <c r="D1883" s="302" t="s">
        <v>9286</v>
      </c>
    </row>
    <row r="1884" spans="1:4" ht="13.8">
      <c r="A1884" s="304">
        <v>101576</v>
      </c>
      <c r="B1884" s="301" t="s">
        <v>9287</v>
      </c>
      <c r="C1884" s="301" t="s">
        <v>6562</v>
      </c>
      <c r="D1884" s="302" t="s">
        <v>9288</v>
      </c>
    </row>
    <row r="1885" spans="1:4" ht="13.8">
      <c r="A1885" s="304">
        <v>101577</v>
      </c>
      <c r="B1885" s="301" t="s">
        <v>2056</v>
      </c>
      <c r="C1885" s="301" t="s">
        <v>6562</v>
      </c>
      <c r="D1885" s="302" t="s">
        <v>6356</v>
      </c>
    </row>
    <row r="1886" spans="1:4" ht="13.8">
      <c r="A1886" s="304">
        <v>101578</v>
      </c>
      <c r="B1886" s="301" t="s">
        <v>9289</v>
      </c>
      <c r="C1886" s="301" t="s">
        <v>6562</v>
      </c>
      <c r="D1886" s="302" t="s">
        <v>9290</v>
      </c>
    </row>
    <row r="1887" spans="1:4" ht="13.8">
      <c r="A1887" s="304">
        <v>101579</v>
      </c>
      <c r="B1887" s="301" t="s">
        <v>2058</v>
      </c>
      <c r="C1887" s="301" t="s">
        <v>6562</v>
      </c>
      <c r="D1887" s="302" t="s">
        <v>9291</v>
      </c>
    </row>
    <row r="1888" spans="1:4" ht="13.8">
      <c r="A1888" s="304">
        <v>101580</v>
      </c>
      <c r="B1888" s="301" t="s">
        <v>9292</v>
      </c>
      <c r="C1888" s="301" t="s">
        <v>6562</v>
      </c>
      <c r="D1888" s="302" t="s">
        <v>9293</v>
      </c>
    </row>
    <row r="1889" spans="1:4" ht="13.8">
      <c r="A1889" s="304">
        <v>101581</v>
      </c>
      <c r="B1889" s="301" t="s">
        <v>2059</v>
      </c>
      <c r="C1889" s="301" t="s">
        <v>6562</v>
      </c>
      <c r="D1889" s="302" t="s">
        <v>9294</v>
      </c>
    </row>
    <row r="1890" spans="1:4" ht="13.8">
      <c r="A1890" s="304">
        <v>101582</v>
      </c>
      <c r="B1890" s="301" t="s">
        <v>9295</v>
      </c>
      <c r="C1890" s="301" t="s">
        <v>6562</v>
      </c>
      <c r="D1890" s="302" t="s">
        <v>9296</v>
      </c>
    </row>
    <row r="1891" spans="1:4" ht="13.8">
      <c r="A1891" s="304">
        <v>101583</v>
      </c>
      <c r="B1891" s="301" t="s">
        <v>9297</v>
      </c>
      <c r="C1891" s="301" t="s">
        <v>6562</v>
      </c>
      <c r="D1891" s="302" t="s">
        <v>9298</v>
      </c>
    </row>
    <row r="1892" spans="1:4" ht="13.8">
      <c r="A1892" s="304">
        <v>101584</v>
      </c>
      <c r="B1892" s="301" t="s">
        <v>9299</v>
      </c>
      <c r="C1892" s="301" t="s">
        <v>6562</v>
      </c>
      <c r="D1892" s="302" t="s">
        <v>9300</v>
      </c>
    </row>
    <row r="1893" spans="1:4" ht="13.8">
      <c r="A1893" s="304">
        <v>101585</v>
      </c>
      <c r="B1893" s="301" t="s">
        <v>9301</v>
      </c>
      <c r="C1893" s="301" t="s">
        <v>6562</v>
      </c>
      <c r="D1893" s="302" t="s">
        <v>9302</v>
      </c>
    </row>
    <row r="1894" spans="1:4" ht="13.8">
      <c r="A1894" s="304">
        <v>101586</v>
      </c>
      <c r="B1894" s="301" t="s">
        <v>9303</v>
      </c>
      <c r="C1894" s="301" t="s">
        <v>6562</v>
      </c>
      <c r="D1894" s="302" t="s">
        <v>9304</v>
      </c>
    </row>
    <row r="1895" spans="1:4" ht="13.8">
      <c r="A1895" s="304">
        <v>101587</v>
      </c>
      <c r="B1895" s="301" t="s">
        <v>9305</v>
      </c>
      <c r="C1895" s="301" t="s">
        <v>6562</v>
      </c>
      <c r="D1895" s="302" t="s">
        <v>9306</v>
      </c>
    </row>
    <row r="1896" spans="1:4" ht="13.8">
      <c r="A1896" s="304">
        <v>101588</v>
      </c>
      <c r="B1896" s="301" t="s">
        <v>9307</v>
      </c>
      <c r="C1896" s="301" t="s">
        <v>6562</v>
      </c>
      <c r="D1896" s="302" t="s">
        <v>9308</v>
      </c>
    </row>
    <row r="1897" spans="1:4" ht="13.8">
      <c r="A1897" s="304">
        <v>101589</v>
      </c>
      <c r="B1897" s="301" t="s">
        <v>9309</v>
      </c>
      <c r="C1897" s="301" t="s">
        <v>6562</v>
      </c>
      <c r="D1897" s="302" t="s">
        <v>9310</v>
      </c>
    </row>
    <row r="1898" spans="1:4" ht="13.8">
      <c r="A1898" s="304">
        <v>101590</v>
      </c>
      <c r="B1898" s="301" t="s">
        <v>9311</v>
      </c>
      <c r="C1898" s="301" t="s">
        <v>6562</v>
      </c>
      <c r="D1898" s="302" t="s">
        <v>9312</v>
      </c>
    </row>
    <row r="1899" spans="1:4" ht="13.8">
      <c r="A1899" s="304">
        <v>101591</v>
      </c>
      <c r="B1899" s="301" t="s">
        <v>9313</v>
      </c>
      <c r="C1899" s="301" t="s">
        <v>6562</v>
      </c>
      <c r="D1899" s="302" t="s">
        <v>9314</v>
      </c>
    </row>
    <row r="1900" spans="1:4" ht="13.8">
      <c r="A1900" s="304">
        <v>101592</v>
      </c>
      <c r="B1900" s="301" t="s">
        <v>9315</v>
      </c>
      <c r="C1900" s="301" t="s">
        <v>6562</v>
      </c>
      <c r="D1900" s="302" t="s">
        <v>9316</v>
      </c>
    </row>
    <row r="1901" spans="1:4" ht="13.8">
      <c r="A1901" s="304">
        <v>101593</v>
      </c>
      <c r="B1901" s="301" t="s">
        <v>9317</v>
      </c>
      <c r="C1901" s="301" t="s">
        <v>6562</v>
      </c>
      <c r="D1901" s="302" t="s">
        <v>9318</v>
      </c>
    </row>
    <row r="1902" spans="1:4" ht="13.8">
      <c r="A1902" s="304">
        <v>101600</v>
      </c>
      <c r="B1902" s="301" t="s">
        <v>9319</v>
      </c>
      <c r="C1902" s="301" t="s">
        <v>6562</v>
      </c>
      <c r="D1902" s="302" t="s">
        <v>9320</v>
      </c>
    </row>
    <row r="1903" spans="1:4" ht="13.8">
      <c r="A1903" s="304">
        <v>101601</v>
      </c>
      <c r="B1903" s="301" t="s">
        <v>9321</v>
      </c>
      <c r="C1903" s="301" t="s">
        <v>6562</v>
      </c>
      <c r="D1903" s="302" t="s">
        <v>6137</v>
      </c>
    </row>
    <row r="1904" spans="1:4" ht="13.8">
      <c r="A1904" s="304">
        <v>101602</v>
      </c>
      <c r="B1904" s="301" t="s">
        <v>9322</v>
      </c>
      <c r="C1904" s="301" t="s">
        <v>6562</v>
      </c>
      <c r="D1904" s="302" t="s">
        <v>7796</v>
      </c>
    </row>
    <row r="1905" spans="1:4" ht="13.8">
      <c r="A1905" s="304">
        <v>101603</v>
      </c>
      <c r="B1905" s="301" t="s">
        <v>9323</v>
      </c>
      <c r="C1905" s="301" t="s">
        <v>6562</v>
      </c>
      <c r="D1905" s="302" t="s">
        <v>9324</v>
      </c>
    </row>
    <row r="1906" spans="1:4" ht="13.8">
      <c r="A1906" s="304">
        <v>101604</v>
      </c>
      <c r="B1906" s="301" t="s">
        <v>9325</v>
      </c>
      <c r="C1906" s="301" t="s">
        <v>6562</v>
      </c>
      <c r="D1906" s="302" t="s">
        <v>5617</v>
      </c>
    </row>
    <row r="1907" spans="1:4" ht="13.8">
      <c r="A1907" s="304">
        <v>101605</v>
      </c>
      <c r="B1907" s="301" t="s">
        <v>9326</v>
      </c>
      <c r="C1907" s="301" t="s">
        <v>6562</v>
      </c>
      <c r="D1907" s="302" t="s">
        <v>9327</v>
      </c>
    </row>
    <row r="1908" spans="1:4" ht="13.8">
      <c r="A1908" s="304">
        <v>90788</v>
      </c>
      <c r="B1908" s="301" t="s">
        <v>9328</v>
      </c>
      <c r="C1908" s="301" t="s">
        <v>1507</v>
      </c>
      <c r="D1908" s="302" t="s">
        <v>9329</v>
      </c>
    </row>
    <row r="1909" spans="1:4" ht="13.8">
      <c r="A1909" s="304">
        <v>90789</v>
      </c>
      <c r="B1909" s="301" t="s">
        <v>9330</v>
      </c>
      <c r="C1909" s="301" t="s">
        <v>1507</v>
      </c>
      <c r="D1909" s="302" t="s">
        <v>9331</v>
      </c>
    </row>
    <row r="1910" spans="1:4" ht="13.8">
      <c r="A1910" s="304">
        <v>90790</v>
      </c>
      <c r="B1910" s="301" t="s">
        <v>9332</v>
      </c>
      <c r="C1910" s="301" t="s">
        <v>1507</v>
      </c>
      <c r="D1910" s="302" t="s">
        <v>9333</v>
      </c>
    </row>
    <row r="1911" spans="1:4" ht="13.8">
      <c r="A1911" s="304">
        <v>90791</v>
      </c>
      <c r="B1911" s="301" t="s">
        <v>9334</v>
      </c>
      <c r="C1911" s="301" t="s">
        <v>1507</v>
      </c>
      <c r="D1911" s="302" t="s">
        <v>9335</v>
      </c>
    </row>
    <row r="1912" spans="1:4" ht="13.8">
      <c r="A1912" s="304">
        <v>90793</v>
      </c>
      <c r="B1912" s="301" t="s">
        <v>9336</v>
      </c>
      <c r="C1912" s="301" t="s">
        <v>1507</v>
      </c>
      <c r="D1912" s="302" t="s">
        <v>9337</v>
      </c>
    </row>
    <row r="1913" spans="1:4" ht="13.8">
      <c r="A1913" s="304">
        <v>90794</v>
      </c>
      <c r="B1913" s="301" t="s">
        <v>9338</v>
      </c>
      <c r="C1913" s="301" t="s">
        <v>1507</v>
      </c>
      <c r="D1913" s="302" t="s">
        <v>9339</v>
      </c>
    </row>
    <row r="1914" spans="1:4" ht="13.8">
      <c r="A1914" s="304">
        <v>90795</v>
      </c>
      <c r="B1914" s="301" t="s">
        <v>9340</v>
      </c>
      <c r="C1914" s="301" t="s">
        <v>1507</v>
      </c>
      <c r="D1914" s="302" t="s">
        <v>9341</v>
      </c>
    </row>
    <row r="1915" spans="1:4" ht="13.8">
      <c r="A1915" s="304">
        <v>90796</v>
      </c>
      <c r="B1915" s="301" t="s">
        <v>2363</v>
      </c>
      <c r="C1915" s="301" t="s">
        <v>1507</v>
      </c>
      <c r="D1915" s="302" t="s">
        <v>9342</v>
      </c>
    </row>
    <row r="1916" spans="1:4" ht="13.8">
      <c r="A1916" s="304">
        <v>90797</v>
      </c>
      <c r="B1916" s="301" t="s">
        <v>2364</v>
      </c>
      <c r="C1916" s="301" t="s">
        <v>1507</v>
      </c>
      <c r="D1916" s="302" t="s">
        <v>9343</v>
      </c>
    </row>
    <row r="1917" spans="1:4" ht="13.8">
      <c r="A1917" s="304">
        <v>90798</v>
      </c>
      <c r="B1917" s="301" t="s">
        <v>9344</v>
      </c>
      <c r="C1917" s="301" t="s">
        <v>1507</v>
      </c>
      <c r="D1917" s="302" t="s">
        <v>9345</v>
      </c>
    </row>
    <row r="1918" spans="1:4" ht="13.8">
      <c r="A1918" s="304">
        <v>90799</v>
      </c>
      <c r="B1918" s="301" t="s">
        <v>9346</v>
      </c>
      <c r="C1918" s="301" t="s">
        <v>1507</v>
      </c>
      <c r="D1918" s="302" t="s">
        <v>9347</v>
      </c>
    </row>
    <row r="1919" spans="1:4" ht="13.8">
      <c r="A1919" s="304">
        <v>90801</v>
      </c>
      <c r="B1919" s="301" t="s">
        <v>9348</v>
      </c>
      <c r="C1919" s="301" t="s">
        <v>1507</v>
      </c>
      <c r="D1919" s="302" t="s">
        <v>9349</v>
      </c>
    </row>
    <row r="1920" spans="1:4" ht="13.8">
      <c r="A1920" s="304">
        <v>90806</v>
      </c>
      <c r="B1920" s="301" t="s">
        <v>9350</v>
      </c>
      <c r="C1920" s="301" t="s">
        <v>1507</v>
      </c>
      <c r="D1920" s="302" t="s">
        <v>9351</v>
      </c>
    </row>
    <row r="1921" spans="1:4" ht="13.8">
      <c r="A1921" s="304">
        <v>90820</v>
      </c>
      <c r="B1921" s="301" t="s">
        <v>9352</v>
      </c>
      <c r="C1921" s="301" t="s">
        <v>1507</v>
      </c>
      <c r="D1921" s="302" t="s">
        <v>9353</v>
      </c>
    </row>
    <row r="1922" spans="1:4" ht="13.8">
      <c r="A1922" s="304">
        <v>90821</v>
      </c>
      <c r="B1922" s="301" t="s">
        <v>9354</v>
      </c>
      <c r="C1922" s="301" t="s">
        <v>1507</v>
      </c>
      <c r="D1922" s="302" t="s">
        <v>9355</v>
      </c>
    </row>
    <row r="1923" spans="1:4" ht="13.8">
      <c r="A1923" s="304">
        <v>90822</v>
      </c>
      <c r="B1923" s="301" t="s">
        <v>9356</v>
      </c>
      <c r="C1923" s="301" t="s">
        <v>1507</v>
      </c>
      <c r="D1923" s="302" t="s">
        <v>9357</v>
      </c>
    </row>
    <row r="1924" spans="1:4" ht="13.8">
      <c r="A1924" s="304">
        <v>90823</v>
      </c>
      <c r="B1924" s="301" t="s">
        <v>9358</v>
      </c>
      <c r="C1924" s="301" t="s">
        <v>1507</v>
      </c>
      <c r="D1924" s="302" t="s">
        <v>9359</v>
      </c>
    </row>
    <row r="1925" spans="1:4" ht="13.8">
      <c r="A1925" s="304">
        <v>90824</v>
      </c>
      <c r="B1925" s="301" t="s">
        <v>9360</v>
      </c>
      <c r="C1925" s="301" t="s">
        <v>1507</v>
      </c>
      <c r="D1925" s="302" t="s">
        <v>9361</v>
      </c>
    </row>
    <row r="1926" spans="1:4" ht="13.8">
      <c r="A1926" s="304">
        <v>90825</v>
      </c>
      <c r="B1926" s="301" t="s">
        <v>9362</v>
      </c>
      <c r="C1926" s="301" t="s">
        <v>1507</v>
      </c>
      <c r="D1926" s="302" t="s">
        <v>9363</v>
      </c>
    </row>
    <row r="1927" spans="1:4" ht="13.8">
      <c r="A1927" s="304">
        <v>90830</v>
      </c>
      <c r="B1927" s="301" t="s">
        <v>2112</v>
      </c>
      <c r="C1927" s="301" t="s">
        <v>1507</v>
      </c>
      <c r="D1927" s="302" t="s">
        <v>9364</v>
      </c>
    </row>
    <row r="1928" spans="1:4" ht="13.8">
      <c r="A1928" s="304">
        <v>90831</v>
      </c>
      <c r="B1928" s="301" t="s">
        <v>2114</v>
      </c>
      <c r="C1928" s="301" t="s">
        <v>1507</v>
      </c>
      <c r="D1928" s="302" t="s">
        <v>9365</v>
      </c>
    </row>
    <row r="1929" spans="1:4" ht="13.8">
      <c r="A1929" s="304">
        <v>90841</v>
      </c>
      <c r="B1929" s="301" t="s">
        <v>9366</v>
      </c>
      <c r="C1929" s="301" t="s">
        <v>1507</v>
      </c>
      <c r="D1929" s="302" t="s">
        <v>9367</v>
      </c>
    </row>
    <row r="1930" spans="1:4" ht="13.8">
      <c r="A1930" s="304">
        <v>90842</v>
      </c>
      <c r="B1930" s="301" t="s">
        <v>9368</v>
      </c>
      <c r="C1930" s="301" t="s">
        <v>1507</v>
      </c>
      <c r="D1930" s="302" t="s">
        <v>9369</v>
      </c>
    </row>
    <row r="1931" spans="1:4" ht="13.8">
      <c r="A1931" s="304">
        <v>90843</v>
      </c>
      <c r="B1931" s="301" t="s">
        <v>9370</v>
      </c>
      <c r="C1931" s="301" t="s">
        <v>1507</v>
      </c>
      <c r="D1931" s="302" t="s">
        <v>9371</v>
      </c>
    </row>
    <row r="1932" spans="1:4" ht="13.8">
      <c r="A1932" s="304">
        <v>90844</v>
      </c>
      <c r="B1932" s="301" t="s">
        <v>9372</v>
      </c>
      <c r="C1932" s="301" t="s">
        <v>1507</v>
      </c>
      <c r="D1932" s="302" t="s">
        <v>9373</v>
      </c>
    </row>
    <row r="1933" spans="1:4" ht="13.8">
      <c r="A1933" s="304">
        <v>90845</v>
      </c>
      <c r="B1933" s="301" t="s">
        <v>9374</v>
      </c>
      <c r="C1933" s="301" t="s">
        <v>1507</v>
      </c>
      <c r="D1933" s="302" t="s">
        <v>9375</v>
      </c>
    </row>
    <row r="1934" spans="1:4" ht="13.8">
      <c r="A1934" s="304">
        <v>90846</v>
      </c>
      <c r="B1934" s="301" t="s">
        <v>9376</v>
      </c>
      <c r="C1934" s="301" t="s">
        <v>1507</v>
      </c>
      <c r="D1934" s="302" t="s">
        <v>9377</v>
      </c>
    </row>
    <row r="1935" spans="1:4" ht="13.8">
      <c r="A1935" s="304">
        <v>90847</v>
      </c>
      <c r="B1935" s="301" t="s">
        <v>9378</v>
      </c>
      <c r="C1935" s="301" t="s">
        <v>1507</v>
      </c>
      <c r="D1935" s="302" t="s">
        <v>9379</v>
      </c>
    </row>
    <row r="1936" spans="1:4" ht="13.8">
      <c r="A1936" s="304">
        <v>90848</v>
      </c>
      <c r="B1936" s="301" t="s">
        <v>9380</v>
      </c>
      <c r="C1936" s="301" t="s">
        <v>1507</v>
      </c>
      <c r="D1936" s="302" t="s">
        <v>9381</v>
      </c>
    </row>
    <row r="1937" spans="1:4" ht="13.8">
      <c r="A1937" s="304">
        <v>90849</v>
      </c>
      <c r="B1937" s="301" t="s">
        <v>9382</v>
      </c>
      <c r="C1937" s="301" t="s">
        <v>1507</v>
      </c>
      <c r="D1937" s="302" t="s">
        <v>9383</v>
      </c>
    </row>
    <row r="1938" spans="1:4" ht="13.8">
      <c r="A1938" s="304">
        <v>90850</v>
      </c>
      <c r="B1938" s="301" t="s">
        <v>9384</v>
      </c>
      <c r="C1938" s="301" t="s">
        <v>1507</v>
      </c>
      <c r="D1938" s="302" t="s">
        <v>9385</v>
      </c>
    </row>
    <row r="1939" spans="1:4" ht="13.8">
      <c r="A1939" s="304">
        <v>90851</v>
      </c>
      <c r="B1939" s="301" t="s">
        <v>9386</v>
      </c>
      <c r="C1939" s="301" t="s">
        <v>1507</v>
      </c>
      <c r="D1939" s="302" t="s">
        <v>9387</v>
      </c>
    </row>
    <row r="1940" spans="1:4" ht="13.8">
      <c r="A1940" s="304">
        <v>90852</v>
      </c>
      <c r="B1940" s="301" t="s">
        <v>9388</v>
      </c>
      <c r="C1940" s="301" t="s">
        <v>1507</v>
      </c>
      <c r="D1940" s="302" t="s">
        <v>9389</v>
      </c>
    </row>
    <row r="1941" spans="1:4" ht="13.8">
      <c r="A1941" s="304">
        <v>91009</v>
      </c>
      <c r="B1941" s="301" t="s">
        <v>9390</v>
      </c>
      <c r="C1941" s="301" t="s">
        <v>1507</v>
      </c>
      <c r="D1941" s="302" t="s">
        <v>9391</v>
      </c>
    </row>
    <row r="1942" spans="1:4" ht="13.8">
      <c r="A1942" s="304">
        <v>91010</v>
      </c>
      <c r="B1942" s="301" t="s">
        <v>9392</v>
      </c>
      <c r="C1942" s="301" t="s">
        <v>1507</v>
      </c>
      <c r="D1942" s="302" t="s">
        <v>9393</v>
      </c>
    </row>
    <row r="1943" spans="1:4" ht="13.8">
      <c r="A1943" s="304">
        <v>91011</v>
      </c>
      <c r="B1943" s="301" t="s">
        <v>9394</v>
      </c>
      <c r="C1943" s="301" t="s">
        <v>1507</v>
      </c>
      <c r="D1943" s="302" t="s">
        <v>9395</v>
      </c>
    </row>
    <row r="1944" spans="1:4" ht="13.8">
      <c r="A1944" s="304">
        <v>91012</v>
      </c>
      <c r="B1944" s="301" t="s">
        <v>9396</v>
      </c>
      <c r="C1944" s="301" t="s">
        <v>1507</v>
      </c>
      <c r="D1944" s="302" t="s">
        <v>9397</v>
      </c>
    </row>
    <row r="1945" spans="1:4" ht="13.8">
      <c r="A1945" s="304">
        <v>91013</v>
      </c>
      <c r="B1945" s="301" t="s">
        <v>9398</v>
      </c>
      <c r="C1945" s="301" t="s">
        <v>1507</v>
      </c>
      <c r="D1945" s="302" t="s">
        <v>9399</v>
      </c>
    </row>
    <row r="1946" spans="1:4" ht="13.8">
      <c r="A1946" s="304">
        <v>91014</v>
      </c>
      <c r="B1946" s="301" t="s">
        <v>9400</v>
      </c>
      <c r="C1946" s="301" t="s">
        <v>1507</v>
      </c>
      <c r="D1946" s="302" t="s">
        <v>9401</v>
      </c>
    </row>
    <row r="1947" spans="1:4" ht="13.8">
      <c r="A1947" s="304">
        <v>91015</v>
      </c>
      <c r="B1947" s="301" t="s">
        <v>9402</v>
      </c>
      <c r="C1947" s="301" t="s">
        <v>1507</v>
      </c>
      <c r="D1947" s="302" t="s">
        <v>9403</v>
      </c>
    </row>
    <row r="1948" spans="1:4" ht="13.8">
      <c r="A1948" s="304">
        <v>91016</v>
      </c>
      <c r="B1948" s="301" t="s">
        <v>9404</v>
      </c>
      <c r="C1948" s="301" t="s">
        <v>1507</v>
      </c>
      <c r="D1948" s="302" t="s">
        <v>9405</v>
      </c>
    </row>
    <row r="1949" spans="1:4" ht="13.8">
      <c r="A1949" s="304">
        <v>91287</v>
      </c>
      <c r="B1949" s="301" t="s">
        <v>9406</v>
      </c>
      <c r="C1949" s="301" t="s">
        <v>1507</v>
      </c>
      <c r="D1949" s="302" t="s">
        <v>9407</v>
      </c>
    </row>
    <row r="1950" spans="1:4" ht="13.8">
      <c r="A1950" s="304">
        <v>91292</v>
      </c>
      <c r="B1950" s="301" t="s">
        <v>9408</v>
      </c>
      <c r="C1950" s="301" t="s">
        <v>1507</v>
      </c>
      <c r="D1950" s="302" t="s">
        <v>9409</v>
      </c>
    </row>
    <row r="1951" spans="1:4" ht="13.8">
      <c r="A1951" s="304">
        <v>91295</v>
      </c>
      <c r="B1951" s="301" t="s">
        <v>9410</v>
      </c>
      <c r="C1951" s="301" t="s">
        <v>1507</v>
      </c>
      <c r="D1951" s="302" t="s">
        <v>9411</v>
      </c>
    </row>
    <row r="1952" spans="1:4" ht="13.8">
      <c r="A1952" s="304">
        <v>91296</v>
      </c>
      <c r="B1952" s="301" t="s">
        <v>9412</v>
      </c>
      <c r="C1952" s="301" t="s">
        <v>1507</v>
      </c>
      <c r="D1952" s="302" t="s">
        <v>9413</v>
      </c>
    </row>
    <row r="1953" spans="1:4" ht="13.8">
      <c r="A1953" s="304">
        <v>91297</v>
      </c>
      <c r="B1953" s="301" t="s">
        <v>9414</v>
      </c>
      <c r="C1953" s="301" t="s">
        <v>1507</v>
      </c>
      <c r="D1953" s="302" t="s">
        <v>9415</v>
      </c>
    </row>
    <row r="1954" spans="1:4" ht="13.8">
      <c r="A1954" s="304">
        <v>91298</v>
      </c>
      <c r="B1954" s="301" t="s">
        <v>9416</v>
      </c>
      <c r="C1954" s="301" t="s">
        <v>1507</v>
      </c>
      <c r="D1954" s="302" t="s">
        <v>9417</v>
      </c>
    </row>
    <row r="1955" spans="1:4" ht="13.8">
      <c r="A1955" s="304">
        <v>91299</v>
      </c>
      <c r="B1955" s="301" t="s">
        <v>9418</v>
      </c>
      <c r="C1955" s="301" t="s">
        <v>1507</v>
      </c>
      <c r="D1955" s="302" t="s">
        <v>9419</v>
      </c>
    </row>
    <row r="1956" spans="1:4" ht="13.8">
      <c r="A1956" s="304">
        <v>91304</v>
      </c>
      <c r="B1956" s="301" t="s">
        <v>9420</v>
      </c>
      <c r="C1956" s="301" t="s">
        <v>1507</v>
      </c>
      <c r="D1956" s="302" t="s">
        <v>4772</v>
      </c>
    </row>
    <row r="1957" spans="1:4" ht="13.8">
      <c r="A1957" s="304">
        <v>91305</v>
      </c>
      <c r="B1957" s="301" t="s">
        <v>9421</v>
      </c>
      <c r="C1957" s="301" t="s">
        <v>1507</v>
      </c>
      <c r="D1957" s="302" t="s">
        <v>4770</v>
      </c>
    </row>
    <row r="1958" spans="1:4" ht="13.8">
      <c r="A1958" s="304">
        <v>91306</v>
      </c>
      <c r="B1958" s="301" t="s">
        <v>2115</v>
      </c>
      <c r="C1958" s="301" t="s">
        <v>1507</v>
      </c>
      <c r="D1958" s="302" t="s">
        <v>9365</v>
      </c>
    </row>
    <row r="1959" spans="1:4" ht="13.8">
      <c r="A1959" s="304">
        <v>91307</v>
      </c>
      <c r="B1959" s="301" t="s">
        <v>9422</v>
      </c>
      <c r="C1959" s="301" t="s">
        <v>1507</v>
      </c>
      <c r="D1959" s="302" t="s">
        <v>9423</v>
      </c>
    </row>
    <row r="1960" spans="1:4" ht="13.8">
      <c r="A1960" s="304">
        <v>91312</v>
      </c>
      <c r="B1960" s="301" t="s">
        <v>9424</v>
      </c>
      <c r="C1960" s="301" t="s">
        <v>1507</v>
      </c>
      <c r="D1960" s="302" t="s">
        <v>9425</v>
      </c>
    </row>
    <row r="1961" spans="1:4" ht="13.8">
      <c r="A1961" s="304">
        <v>91313</v>
      </c>
      <c r="B1961" s="301" t="s">
        <v>9426</v>
      </c>
      <c r="C1961" s="301" t="s">
        <v>1507</v>
      </c>
      <c r="D1961" s="302" t="s">
        <v>9427</v>
      </c>
    </row>
    <row r="1962" spans="1:4" ht="13.8">
      <c r="A1962" s="304">
        <v>91314</v>
      </c>
      <c r="B1962" s="301" t="s">
        <v>9428</v>
      </c>
      <c r="C1962" s="301" t="s">
        <v>1507</v>
      </c>
      <c r="D1962" s="302" t="s">
        <v>9429</v>
      </c>
    </row>
    <row r="1963" spans="1:4" ht="13.8">
      <c r="A1963" s="304">
        <v>91315</v>
      </c>
      <c r="B1963" s="301" t="s">
        <v>9430</v>
      </c>
      <c r="C1963" s="301" t="s">
        <v>1507</v>
      </c>
      <c r="D1963" s="302" t="s">
        <v>9431</v>
      </c>
    </row>
    <row r="1964" spans="1:4" ht="13.8">
      <c r="A1964" s="304">
        <v>91316</v>
      </c>
      <c r="B1964" s="301" t="s">
        <v>9432</v>
      </c>
      <c r="C1964" s="301" t="s">
        <v>1507</v>
      </c>
      <c r="D1964" s="302" t="s">
        <v>9433</v>
      </c>
    </row>
    <row r="1965" spans="1:4" ht="13.8">
      <c r="A1965" s="304">
        <v>91317</v>
      </c>
      <c r="B1965" s="301" t="s">
        <v>9434</v>
      </c>
      <c r="C1965" s="301" t="s">
        <v>1507</v>
      </c>
      <c r="D1965" s="302" t="s">
        <v>9435</v>
      </c>
    </row>
    <row r="1966" spans="1:4" ht="13.8">
      <c r="A1966" s="304">
        <v>91318</v>
      </c>
      <c r="B1966" s="301" t="s">
        <v>9436</v>
      </c>
      <c r="C1966" s="301" t="s">
        <v>1507</v>
      </c>
      <c r="D1966" s="302" t="s">
        <v>9437</v>
      </c>
    </row>
    <row r="1967" spans="1:4" ht="13.8">
      <c r="A1967" s="304">
        <v>91319</v>
      </c>
      <c r="B1967" s="301" t="s">
        <v>9438</v>
      </c>
      <c r="C1967" s="301" t="s">
        <v>1507</v>
      </c>
      <c r="D1967" s="302" t="s">
        <v>9439</v>
      </c>
    </row>
    <row r="1968" spans="1:4" ht="13.8">
      <c r="A1968" s="304">
        <v>91320</v>
      </c>
      <c r="B1968" s="301" t="s">
        <v>9440</v>
      </c>
      <c r="C1968" s="301" t="s">
        <v>1507</v>
      </c>
      <c r="D1968" s="302" t="s">
        <v>9441</v>
      </c>
    </row>
    <row r="1969" spans="1:4" ht="13.8">
      <c r="A1969" s="304">
        <v>91321</v>
      </c>
      <c r="B1969" s="301" t="s">
        <v>9442</v>
      </c>
      <c r="C1969" s="301" t="s">
        <v>1507</v>
      </c>
      <c r="D1969" s="302" t="s">
        <v>9443</v>
      </c>
    </row>
    <row r="1970" spans="1:4" ht="13.8">
      <c r="A1970" s="304">
        <v>91322</v>
      </c>
      <c r="B1970" s="301" t="s">
        <v>9444</v>
      </c>
      <c r="C1970" s="301" t="s">
        <v>1507</v>
      </c>
      <c r="D1970" s="302" t="s">
        <v>9445</v>
      </c>
    </row>
    <row r="1971" spans="1:4" ht="13.8">
      <c r="A1971" s="304">
        <v>91323</v>
      </c>
      <c r="B1971" s="301" t="s">
        <v>9446</v>
      </c>
      <c r="C1971" s="301" t="s">
        <v>1507</v>
      </c>
      <c r="D1971" s="302" t="s">
        <v>9447</v>
      </c>
    </row>
    <row r="1972" spans="1:4" ht="13.8">
      <c r="A1972" s="304">
        <v>91324</v>
      </c>
      <c r="B1972" s="301" t="s">
        <v>9448</v>
      </c>
      <c r="C1972" s="301" t="s">
        <v>1507</v>
      </c>
      <c r="D1972" s="302" t="s">
        <v>9449</v>
      </c>
    </row>
    <row r="1973" spans="1:4" ht="13.8">
      <c r="A1973" s="304">
        <v>91325</v>
      </c>
      <c r="B1973" s="301" t="s">
        <v>9450</v>
      </c>
      <c r="C1973" s="301" t="s">
        <v>1507</v>
      </c>
      <c r="D1973" s="302" t="s">
        <v>9451</v>
      </c>
    </row>
    <row r="1974" spans="1:4" ht="13.8">
      <c r="A1974" s="304">
        <v>91326</v>
      </c>
      <c r="B1974" s="301" t="s">
        <v>9452</v>
      </c>
      <c r="C1974" s="301" t="s">
        <v>1507</v>
      </c>
      <c r="D1974" s="302" t="s">
        <v>9453</v>
      </c>
    </row>
    <row r="1975" spans="1:4" ht="13.8">
      <c r="A1975" s="304">
        <v>91327</v>
      </c>
      <c r="B1975" s="301" t="s">
        <v>9454</v>
      </c>
      <c r="C1975" s="301" t="s">
        <v>1507</v>
      </c>
      <c r="D1975" s="302" t="s">
        <v>9455</v>
      </c>
    </row>
    <row r="1976" spans="1:4" ht="13.8">
      <c r="A1976" s="304">
        <v>91328</v>
      </c>
      <c r="B1976" s="301" t="s">
        <v>9456</v>
      </c>
      <c r="C1976" s="301" t="s">
        <v>1507</v>
      </c>
      <c r="D1976" s="302" t="s">
        <v>9457</v>
      </c>
    </row>
    <row r="1977" spans="1:4" ht="13.8">
      <c r="A1977" s="304">
        <v>91329</v>
      </c>
      <c r="B1977" s="301" t="s">
        <v>9458</v>
      </c>
      <c r="C1977" s="301" t="s">
        <v>1507</v>
      </c>
      <c r="D1977" s="302" t="s">
        <v>9459</v>
      </c>
    </row>
    <row r="1978" spans="1:4" ht="13.8">
      <c r="A1978" s="304">
        <v>91330</v>
      </c>
      <c r="B1978" s="301" t="s">
        <v>9460</v>
      </c>
      <c r="C1978" s="301" t="s">
        <v>1507</v>
      </c>
      <c r="D1978" s="302" t="s">
        <v>9461</v>
      </c>
    </row>
    <row r="1979" spans="1:4" ht="13.8">
      <c r="A1979" s="304">
        <v>91331</v>
      </c>
      <c r="B1979" s="301" t="s">
        <v>9462</v>
      </c>
      <c r="C1979" s="301" t="s">
        <v>1507</v>
      </c>
      <c r="D1979" s="302" t="s">
        <v>9463</v>
      </c>
    </row>
    <row r="1980" spans="1:4" ht="13.8">
      <c r="A1980" s="304">
        <v>91332</v>
      </c>
      <c r="B1980" s="301" t="s">
        <v>9464</v>
      </c>
      <c r="C1980" s="301" t="s">
        <v>1507</v>
      </c>
      <c r="D1980" s="302" t="s">
        <v>9465</v>
      </c>
    </row>
    <row r="1981" spans="1:4" ht="13.8">
      <c r="A1981" s="304">
        <v>91333</v>
      </c>
      <c r="B1981" s="301" t="s">
        <v>9466</v>
      </c>
      <c r="C1981" s="301" t="s">
        <v>1507</v>
      </c>
      <c r="D1981" s="302" t="s">
        <v>9467</v>
      </c>
    </row>
    <row r="1982" spans="1:4" ht="13.8">
      <c r="A1982" s="304">
        <v>91334</v>
      </c>
      <c r="B1982" s="301" t="s">
        <v>2362</v>
      </c>
      <c r="C1982" s="301" t="s">
        <v>1507</v>
      </c>
      <c r="D1982" s="302" t="s">
        <v>9468</v>
      </c>
    </row>
    <row r="1983" spans="1:4" ht="13.8">
      <c r="A1983" s="304">
        <v>91335</v>
      </c>
      <c r="B1983" s="301" t="s">
        <v>9469</v>
      </c>
      <c r="C1983" s="301" t="s">
        <v>1507</v>
      </c>
      <c r="D1983" s="302" t="s">
        <v>9470</v>
      </c>
    </row>
    <row r="1984" spans="1:4" ht="13.8">
      <c r="A1984" s="304">
        <v>91336</v>
      </c>
      <c r="B1984" s="301" t="s">
        <v>9471</v>
      </c>
      <c r="C1984" s="301" t="s">
        <v>1507</v>
      </c>
      <c r="D1984" s="302" t="s">
        <v>9472</v>
      </c>
    </row>
    <row r="1985" spans="1:4" ht="13.8">
      <c r="A1985" s="304">
        <v>91337</v>
      </c>
      <c r="B1985" s="301" t="s">
        <v>9473</v>
      </c>
      <c r="C1985" s="301" t="s">
        <v>1507</v>
      </c>
      <c r="D1985" s="302" t="s">
        <v>9474</v>
      </c>
    </row>
    <row r="1986" spans="1:4" ht="13.8">
      <c r="A1986" s="304">
        <v>100659</v>
      </c>
      <c r="B1986" s="301" t="s">
        <v>9475</v>
      </c>
      <c r="C1986" s="301" t="s">
        <v>1616</v>
      </c>
      <c r="D1986" s="302" t="s">
        <v>9476</v>
      </c>
    </row>
    <row r="1987" spans="1:4" ht="13.8">
      <c r="A1987" s="304">
        <v>100660</v>
      </c>
      <c r="B1987" s="301" t="s">
        <v>9477</v>
      </c>
      <c r="C1987" s="301" t="s">
        <v>1616</v>
      </c>
      <c r="D1987" s="302" t="s">
        <v>9478</v>
      </c>
    </row>
    <row r="1988" spans="1:4" ht="13.8">
      <c r="A1988" s="304">
        <v>100675</v>
      </c>
      <c r="B1988" s="301" t="s">
        <v>9479</v>
      </c>
      <c r="C1988" s="301" t="s">
        <v>1507</v>
      </c>
      <c r="D1988" s="302" t="s">
        <v>9480</v>
      </c>
    </row>
    <row r="1989" spans="1:4" ht="13.8">
      <c r="A1989" s="304">
        <v>100676</v>
      </c>
      <c r="B1989" s="301" t="s">
        <v>9481</v>
      </c>
      <c r="C1989" s="301" t="s">
        <v>1507</v>
      </c>
      <c r="D1989" s="302" t="s">
        <v>9482</v>
      </c>
    </row>
    <row r="1990" spans="1:4" ht="13.8">
      <c r="A1990" s="304">
        <v>100678</v>
      </c>
      <c r="B1990" s="301" t="s">
        <v>9483</v>
      </c>
      <c r="C1990" s="301" t="s">
        <v>1507</v>
      </c>
      <c r="D1990" s="302" t="s">
        <v>9484</v>
      </c>
    </row>
    <row r="1991" spans="1:4" ht="13.8">
      <c r="A1991" s="304">
        <v>100679</v>
      </c>
      <c r="B1991" s="301" t="s">
        <v>9485</v>
      </c>
      <c r="C1991" s="301" t="s">
        <v>1507</v>
      </c>
      <c r="D1991" s="302" t="s">
        <v>9486</v>
      </c>
    </row>
    <row r="1992" spans="1:4" ht="13.8">
      <c r="A1992" s="304">
        <v>100680</v>
      </c>
      <c r="B1992" s="301" t="s">
        <v>9487</v>
      </c>
      <c r="C1992" s="301" t="s">
        <v>1507</v>
      </c>
      <c r="D1992" s="302" t="s">
        <v>9488</v>
      </c>
    </row>
    <row r="1993" spans="1:4" ht="13.8">
      <c r="A1993" s="304">
        <v>100681</v>
      </c>
      <c r="B1993" s="301" t="s">
        <v>9489</v>
      </c>
      <c r="C1993" s="301" t="s">
        <v>1507</v>
      </c>
      <c r="D1993" s="302" t="s">
        <v>9490</v>
      </c>
    </row>
    <row r="1994" spans="1:4" ht="13.8">
      <c r="A1994" s="304">
        <v>100682</v>
      </c>
      <c r="B1994" s="301" t="s">
        <v>9491</v>
      </c>
      <c r="C1994" s="301" t="s">
        <v>1507</v>
      </c>
      <c r="D1994" s="302" t="s">
        <v>9492</v>
      </c>
    </row>
    <row r="1995" spans="1:4" ht="13.8">
      <c r="A1995" s="304">
        <v>100683</v>
      </c>
      <c r="B1995" s="301" t="s">
        <v>9493</v>
      </c>
      <c r="C1995" s="301" t="s">
        <v>1507</v>
      </c>
      <c r="D1995" s="302" t="s">
        <v>9494</v>
      </c>
    </row>
    <row r="1996" spans="1:4" ht="13.8">
      <c r="A1996" s="304">
        <v>100684</v>
      </c>
      <c r="B1996" s="301" t="s">
        <v>9495</v>
      </c>
      <c r="C1996" s="301" t="s">
        <v>1507</v>
      </c>
      <c r="D1996" s="302" t="s">
        <v>9496</v>
      </c>
    </row>
    <row r="1997" spans="1:4" ht="13.8">
      <c r="A1997" s="304">
        <v>100685</v>
      </c>
      <c r="B1997" s="301" t="s">
        <v>9497</v>
      </c>
      <c r="C1997" s="301" t="s">
        <v>1507</v>
      </c>
      <c r="D1997" s="302" t="s">
        <v>9498</v>
      </c>
    </row>
    <row r="1998" spans="1:4" ht="13.8">
      <c r="A1998" s="304">
        <v>100686</v>
      </c>
      <c r="B1998" s="301" t="s">
        <v>9499</v>
      </c>
      <c r="C1998" s="301" t="s">
        <v>1507</v>
      </c>
      <c r="D1998" s="302" t="s">
        <v>9500</v>
      </c>
    </row>
    <row r="1999" spans="1:4" ht="13.8">
      <c r="A1999" s="304">
        <v>100687</v>
      </c>
      <c r="B1999" s="301" t="s">
        <v>9501</v>
      </c>
      <c r="C1999" s="301" t="s">
        <v>1507</v>
      </c>
      <c r="D1999" s="302" t="s">
        <v>9502</v>
      </c>
    </row>
    <row r="2000" spans="1:4" ht="13.8">
      <c r="A2000" s="304">
        <v>100688</v>
      </c>
      <c r="B2000" s="301" t="s">
        <v>9503</v>
      </c>
      <c r="C2000" s="301" t="s">
        <v>1507</v>
      </c>
      <c r="D2000" s="302" t="s">
        <v>9504</v>
      </c>
    </row>
    <row r="2001" spans="1:4" ht="13.8">
      <c r="A2001" s="304">
        <v>100689</v>
      </c>
      <c r="B2001" s="301" t="s">
        <v>9505</v>
      </c>
      <c r="C2001" s="301" t="s">
        <v>1507</v>
      </c>
      <c r="D2001" s="302" t="s">
        <v>9506</v>
      </c>
    </row>
    <row r="2002" spans="1:4" ht="13.8">
      <c r="A2002" s="304">
        <v>100690</v>
      </c>
      <c r="B2002" s="301" t="s">
        <v>9507</v>
      </c>
      <c r="C2002" s="301" t="s">
        <v>1507</v>
      </c>
      <c r="D2002" s="302" t="s">
        <v>9508</v>
      </c>
    </row>
    <row r="2003" spans="1:4" ht="13.8">
      <c r="A2003" s="304">
        <v>100691</v>
      </c>
      <c r="B2003" s="301" t="s">
        <v>9509</v>
      </c>
      <c r="C2003" s="301" t="s">
        <v>1507</v>
      </c>
      <c r="D2003" s="302" t="s">
        <v>9510</v>
      </c>
    </row>
    <row r="2004" spans="1:4" ht="13.8">
      <c r="A2004" s="304">
        <v>100692</v>
      </c>
      <c r="B2004" s="301" t="s">
        <v>9511</v>
      </c>
      <c r="C2004" s="301" t="s">
        <v>1507</v>
      </c>
      <c r="D2004" s="302" t="s">
        <v>9512</v>
      </c>
    </row>
    <row r="2005" spans="1:4" ht="13.8">
      <c r="A2005" s="304">
        <v>100693</v>
      </c>
      <c r="B2005" s="301" t="s">
        <v>9513</v>
      </c>
      <c r="C2005" s="301" t="s">
        <v>1507</v>
      </c>
      <c r="D2005" s="302" t="s">
        <v>9514</v>
      </c>
    </row>
    <row r="2006" spans="1:4" ht="13.8">
      <c r="A2006" s="304">
        <v>100694</v>
      </c>
      <c r="B2006" s="301" t="s">
        <v>9515</v>
      </c>
      <c r="C2006" s="301" t="s">
        <v>1507</v>
      </c>
      <c r="D2006" s="302" t="s">
        <v>9516</v>
      </c>
    </row>
    <row r="2007" spans="1:4" ht="13.8">
      <c r="A2007" s="304">
        <v>100695</v>
      </c>
      <c r="B2007" s="301" t="s">
        <v>9517</v>
      </c>
      <c r="C2007" s="301" t="s">
        <v>1507</v>
      </c>
      <c r="D2007" s="302" t="s">
        <v>9518</v>
      </c>
    </row>
    <row r="2008" spans="1:4" ht="13.8">
      <c r="A2008" s="304">
        <v>100696</v>
      </c>
      <c r="B2008" s="301" t="s">
        <v>9519</v>
      </c>
      <c r="C2008" s="301" t="s">
        <v>1507</v>
      </c>
      <c r="D2008" s="302" t="s">
        <v>9520</v>
      </c>
    </row>
    <row r="2009" spans="1:4" ht="13.8">
      <c r="A2009" s="304">
        <v>100697</v>
      </c>
      <c r="B2009" s="301" t="s">
        <v>9521</v>
      </c>
      <c r="C2009" s="301" t="s">
        <v>1507</v>
      </c>
      <c r="D2009" s="302" t="s">
        <v>9522</v>
      </c>
    </row>
    <row r="2010" spans="1:4" ht="13.8">
      <c r="A2010" s="304">
        <v>100698</v>
      </c>
      <c r="B2010" s="301" t="s">
        <v>9523</v>
      </c>
      <c r="C2010" s="301" t="s">
        <v>1507</v>
      </c>
      <c r="D2010" s="302" t="s">
        <v>5336</v>
      </c>
    </row>
    <row r="2011" spans="1:4" ht="13.8">
      <c r="A2011" s="304">
        <v>100699</v>
      </c>
      <c r="B2011" s="301" t="s">
        <v>9524</v>
      </c>
      <c r="C2011" s="301" t="s">
        <v>1507</v>
      </c>
      <c r="D2011" s="302" t="s">
        <v>9525</v>
      </c>
    </row>
    <row r="2012" spans="1:4" ht="13.8">
      <c r="A2012" s="304">
        <v>100700</v>
      </c>
      <c r="B2012" s="301" t="s">
        <v>9526</v>
      </c>
      <c r="C2012" s="301" t="s">
        <v>1507</v>
      </c>
      <c r="D2012" s="302" t="s">
        <v>9527</v>
      </c>
    </row>
    <row r="2013" spans="1:4" ht="13.8">
      <c r="A2013" s="304">
        <v>100712</v>
      </c>
      <c r="B2013" s="301" t="s">
        <v>9528</v>
      </c>
      <c r="C2013" s="301" t="s">
        <v>1507</v>
      </c>
      <c r="D2013" s="302" t="s">
        <v>9529</v>
      </c>
    </row>
    <row r="2014" spans="1:4" ht="13.8">
      <c r="A2014" s="304">
        <v>100665</v>
      </c>
      <c r="B2014" s="301" t="s">
        <v>9530</v>
      </c>
      <c r="C2014" s="301" t="s">
        <v>6562</v>
      </c>
      <c r="D2014" s="302" t="s">
        <v>9531</v>
      </c>
    </row>
    <row r="2015" spans="1:4" ht="13.8">
      <c r="A2015" s="304">
        <v>100666</v>
      </c>
      <c r="B2015" s="301" t="s">
        <v>9532</v>
      </c>
      <c r="C2015" s="301" t="s">
        <v>6562</v>
      </c>
      <c r="D2015" s="302" t="s">
        <v>9533</v>
      </c>
    </row>
    <row r="2016" spans="1:4" ht="13.8">
      <c r="A2016" s="304">
        <v>100667</v>
      </c>
      <c r="B2016" s="301" t="s">
        <v>9534</v>
      </c>
      <c r="C2016" s="301" t="s">
        <v>6562</v>
      </c>
      <c r="D2016" s="302" t="s">
        <v>9535</v>
      </c>
    </row>
    <row r="2017" spans="1:4" ht="13.8">
      <c r="A2017" s="304">
        <v>100668</v>
      </c>
      <c r="B2017" s="301" t="s">
        <v>9536</v>
      </c>
      <c r="C2017" s="301" t="s">
        <v>6562</v>
      </c>
      <c r="D2017" s="302" t="s">
        <v>9537</v>
      </c>
    </row>
    <row r="2018" spans="1:4" ht="13.8">
      <c r="A2018" s="304">
        <v>100669</v>
      </c>
      <c r="B2018" s="301" t="s">
        <v>9538</v>
      </c>
      <c r="C2018" s="301" t="s">
        <v>6562</v>
      </c>
      <c r="D2018" s="302" t="s">
        <v>9539</v>
      </c>
    </row>
    <row r="2019" spans="1:4" ht="13.8">
      <c r="A2019" s="304">
        <v>100670</v>
      </c>
      <c r="B2019" s="301" t="s">
        <v>9540</v>
      </c>
      <c r="C2019" s="301" t="s">
        <v>6562</v>
      </c>
      <c r="D2019" s="302" t="s">
        <v>9541</v>
      </c>
    </row>
    <row r="2020" spans="1:4" ht="13.8">
      <c r="A2020" s="304">
        <v>100671</v>
      </c>
      <c r="B2020" s="301" t="s">
        <v>9542</v>
      </c>
      <c r="C2020" s="301" t="s">
        <v>6562</v>
      </c>
      <c r="D2020" s="302" t="s">
        <v>9543</v>
      </c>
    </row>
    <row r="2021" spans="1:4" ht="13.8">
      <c r="A2021" s="304">
        <v>100672</v>
      </c>
      <c r="B2021" s="301" t="s">
        <v>9544</v>
      </c>
      <c r="C2021" s="301" t="s">
        <v>6562</v>
      </c>
      <c r="D2021" s="302" t="s">
        <v>9545</v>
      </c>
    </row>
    <row r="2022" spans="1:4" ht="13.8">
      <c r="A2022" s="304">
        <v>100701</v>
      </c>
      <c r="B2022" s="301" t="s">
        <v>9546</v>
      </c>
      <c r="C2022" s="301" t="s">
        <v>6562</v>
      </c>
      <c r="D2022" s="302" t="s">
        <v>9547</v>
      </c>
    </row>
    <row r="2023" spans="1:4" ht="13.8">
      <c r="A2023" s="304">
        <v>94559</v>
      </c>
      <c r="B2023" s="301" t="s">
        <v>9548</v>
      </c>
      <c r="C2023" s="301" t="s">
        <v>6562</v>
      </c>
      <c r="D2023" s="302" t="s">
        <v>9549</v>
      </c>
    </row>
    <row r="2024" spans="1:4" ht="13.8">
      <c r="A2024" s="304">
        <v>94562</v>
      </c>
      <c r="B2024" s="301" t="s">
        <v>9550</v>
      </c>
      <c r="C2024" s="301" t="s">
        <v>6562</v>
      </c>
      <c r="D2024" s="302" t="s">
        <v>9551</v>
      </c>
    </row>
    <row r="2025" spans="1:4" ht="13.8">
      <c r="A2025" s="304">
        <v>94587</v>
      </c>
      <c r="B2025" s="301" t="s">
        <v>9552</v>
      </c>
      <c r="C2025" s="301" t="s">
        <v>1616</v>
      </c>
      <c r="D2025" s="302" t="s">
        <v>4202</v>
      </c>
    </row>
    <row r="2026" spans="1:4" ht="13.8">
      <c r="A2026" s="304">
        <v>94588</v>
      </c>
      <c r="B2026" s="301" t="s">
        <v>9553</v>
      </c>
      <c r="C2026" s="301" t="s">
        <v>1616</v>
      </c>
      <c r="D2026" s="302" t="s">
        <v>9554</v>
      </c>
    </row>
    <row r="2027" spans="1:4" ht="13.8">
      <c r="A2027" s="304">
        <v>99837</v>
      </c>
      <c r="B2027" s="301" t="s">
        <v>9555</v>
      </c>
      <c r="C2027" s="301" t="s">
        <v>1616</v>
      </c>
      <c r="D2027" s="302" t="s">
        <v>9556</v>
      </c>
    </row>
    <row r="2028" spans="1:4" ht="13.8">
      <c r="A2028" s="304">
        <v>99839</v>
      </c>
      <c r="B2028" s="301" t="s">
        <v>9557</v>
      </c>
      <c r="C2028" s="301" t="s">
        <v>1616</v>
      </c>
      <c r="D2028" s="302" t="s">
        <v>9558</v>
      </c>
    </row>
    <row r="2029" spans="1:4" ht="13.8">
      <c r="A2029" s="304">
        <v>99841</v>
      </c>
      <c r="B2029" s="301" t="s">
        <v>9559</v>
      </c>
      <c r="C2029" s="301" t="s">
        <v>1616</v>
      </c>
      <c r="D2029" s="302" t="s">
        <v>9560</v>
      </c>
    </row>
    <row r="2030" spans="1:4" ht="13.8">
      <c r="A2030" s="304">
        <v>99855</v>
      </c>
      <c r="B2030" s="301" t="s">
        <v>9561</v>
      </c>
      <c r="C2030" s="301" t="s">
        <v>1616</v>
      </c>
      <c r="D2030" s="302" t="s">
        <v>9562</v>
      </c>
    </row>
    <row r="2031" spans="1:4" ht="13.8">
      <c r="A2031" s="304">
        <v>99857</v>
      </c>
      <c r="B2031" s="301" t="s">
        <v>9563</v>
      </c>
      <c r="C2031" s="301" t="s">
        <v>1616</v>
      </c>
      <c r="D2031" s="302" t="s">
        <v>9564</v>
      </c>
    </row>
    <row r="2032" spans="1:4" ht="13.8">
      <c r="A2032" s="304">
        <v>99861</v>
      </c>
      <c r="B2032" s="301" t="s">
        <v>9565</v>
      </c>
      <c r="C2032" s="301" t="s">
        <v>6562</v>
      </c>
      <c r="D2032" s="302" t="s">
        <v>9566</v>
      </c>
    </row>
    <row r="2033" spans="1:4" ht="13.8">
      <c r="A2033" s="304">
        <v>99862</v>
      </c>
      <c r="B2033" s="301" t="s">
        <v>9567</v>
      </c>
      <c r="C2033" s="301" t="s">
        <v>6562</v>
      </c>
      <c r="D2033" s="302" t="s">
        <v>9568</v>
      </c>
    </row>
    <row r="2034" spans="1:4" ht="13.8">
      <c r="A2034" s="304">
        <v>90838</v>
      </c>
      <c r="B2034" s="301" t="s">
        <v>2621</v>
      </c>
      <c r="C2034" s="301" t="s">
        <v>1507</v>
      </c>
      <c r="D2034" s="302" t="s">
        <v>9569</v>
      </c>
    </row>
    <row r="2035" spans="1:4" ht="13.8">
      <c r="A2035" s="304">
        <v>91338</v>
      </c>
      <c r="B2035" s="301" t="s">
        <v>9570</v>
      </c>
      <c r="C2035" s="301" t="s">
        <v>6562</v>
      </c>
      <c r="D2035" s="302" t="s">
        <v>9571</v>
      </c>
    </row>
    <row r="2036" spans="1:4" ht="13.8">
      <c r="A2036" s="304">
        <v>91341</v>
      </c>
      <c r="B2036" s="301" t="s">
        <v>2622</v>
      </c>
      <c r="C2036" s="301" t="s">
        <v>6562</v>
      </c>
      <c r="D2036" s="302" t="s">
        <v>9572</v>
      </c>
    </row>
    <row r="2037" spans="1:4" ht="13.8">
      <c r="A2037" s="304">
        <v>94805</v>
      </c>
      <c r="B2037" s="301" t="s">
        <v>9573</v>
      </c>
      <c r="C2037" s="301" t="s">
        <v>1507</v>
      </c>
      <c r="D2037" s="302" t="s">
        <v>9574</v>
      </c>
    </row>
    <row r="2038" spans="1:4" ht="13.8">
      <c r="A2038" s="304">
        <v>94806</v>
      </c>
      <c r="B2038" s="301" t="s">
        <v>9575</v>
      </c>
      <c r="C2038" s="301" t="s">
        <v>1507</v>
      </c>
      <c r="D2038" s="302" t="s">
        <v>9576</v>
      </c>
    </row>
    <row r="2039" spans="1:4" ht="13.8">
      <c r="A2039" s="304">
        <v>94807</v>
      </c>
      <c r="B2039" s="301" t="s">
        <v>9577</v>
      </c>
      <c r="C2039" s="301" t="s">
        <v>1507</v>
      </c>
      <c r="D2039" s="302" t="s">
        <v>9578</v>
      </c>
    </row>
    <row r="2040" spans="1:4" ht="13.8">
      <c r="A2040" s="304">
        <v>100702</v>
      </c>
      <c r="B2040" s="301" t="s">
        <v>9579</v>
      </c>
      <c r="C2040" s="301" t="s">
        <v>6562</v>
      </c>
      <c r="D2040" s="302" t="s">
        <v>9580</v>
      </c>
    </row>
    <row r="2041" spans="1:4" ht="13.8">
      <c r="A2041" s="304">
        <v>102188</v>
      </c>
      <c r="B2041" s="301" t="s">
        <v>9581</v>
      </c>
      <c r="C2041" s="301" t="s">
        <v>1507</v>
      </c>
      <c r="D2041" s="302" t="s">
        <v>9582</v>
      </c>
    </row>
    <row r="2042" spans="1:4" ht="13.8">
      <c r="A2042" s="304">
        <v>102189</v>
      </c>
      <c r="B2042" s="301" t="s">
        <v>9583</v>
      </c>
      <c r="C2042" s="301" t="s">
        <v>1507</v>
      </c>
      <c r="D2042" s="302" t="s">
        <v>9584</v>
      </c>
    </row>
    <row r="2043" spans="1:4" ht="13.8">
      <c r="A2043" s="304">
        <v>100703</v>
      </c>
      <c r="B2043" s="301" t="s">
        <v>9585</v>
      </c>
      <c r="C2043" s="301" t="s">
        <v>1507</v>
      </c>
      <c r="D2043" s="302" t="s">
        <v>9293</v>
      </c>
    </row>
    <row r="2044" spans="1:4" ht="13.8">
      <c r="A2044" s="304">
        <v>100704</v>
      </c>
      <c r="B2044" s="301" t="s">
        <v>9586</v>
      </c>
      <c r="C2044" s="301" t="s">
        <v>1507</v>
      </c>
      <c r="D2044" s="302" t="s">
        <v>9587</v>
      </c>
    </row>
    <row r="2045" spans="1:4" ht="13.8">
      <c r="A2045" s="304">
        <v>100705</v>
      </c>
      <c r="B2045" s="301" t="s">
        <v>9588</v>
      </c>
      <c r="C2045" s="301" t="s">
        <v>1507</v>
      </c>
      <c r="D2045" s="302" t="s">
        <v>9589</v>
      </c>
    </row>
    <row r="2046" spans="1:4" ht="13.8">
      <c r="A2046" s="304">
        <v>100706</v>
      </c>
      <c r="B2046" s="301" t="s">
        <v>9590</v>
      </c>
      <c r="C2046" s="301" t="s">
        <v>1507</v>
      </c>
      <c r="D2046" s="302" t="s">
        <v>7084</v>
      </c>
    </row>
    <row r="2047" spans="1:4" ht="13.8">
      <c r="A2047" s="304">
        <v>100707</v>
      </c>
      <c r="B2047" s="301" t="s">
        <v>9591</v>
      </c>
      <c r="C2047" s="301" t="s">
        <v>1507</v>
      </c>
      <c r="D2047" s="302" t="s">
        <v>9592</v>
      </c>
    </row>
    <row r="2048" spans="1:4" ht="13.8">
      <c r="A2048" s="304">
        <v>100708</v>
      </c>
      <c r="B2048" s="301" t="s">
        <v>9593</v>
      </c>
      <c r="C2048" s="301" t="s">
        <v>1507</v>
      </c>
      <c r="D2048" s="302" t="s">
        <v>9594</v>
      </c>
    </row>
    <row r="2049" spans="1:4" ht="13.8">
      <c r="A2049" s="304">
        <v>100709</v>
      </c>
      <c r="B2049" s="301" t="s">
        <v>9595</v>
      </c>
      <c r="C2049" s="301" t="s">
        <v>1507</v>
      </c>
      <c r="D2049" s="302" t="s">
        <v>9596</v>
      </c>
    </row>
    <row r="2050" spans="1:4" ht="13.8">
      <c r="A2050" s="304">
        <v>100710</v>
      </c>
      <c r="B2050" s="301" t="s">
        <v>9597</v>
      </c>
      <c r="C2050" s="301" t="s">
        <v>1507</v>
      </c>
      <c r="D2050" s="302" t="s">
        <v>9598</v>
      </c>
    </row>
    <row r="2051" spans="1:4" ht="13.8">
      <c r="A2051" s="304">
        <v>102151</v>
      </c>
      <c r="B2051" s="301" t="s">
        <v>9599</v>
      </c>
      <c r="C2051" s="301" t="s">
        <v>6562</v>
      </c>
      <c r="D2051" s="302" t="s">
        <v>9600</v>
      </c>
    </row>
    <row r="2052" spans="1:4" ht="13.8">
      <c r="A2052" s="304">
        <v>102152</v>
      </c>
      <c r="B2052" s="301" t="s">
        <v>9601</v>
      </c>
      <c r="C2052" s="301" t="s">
        <v>6562</v>
      </c>
      <c r="D2052" s="302" t="s">
        <v>9602</v>
      </c>
    </row>
    <row r="2053" spans="1:4" ht="13.8">
      <c r="A2053" s="304">
        <v>102153</v>
      </c>
      <c r="B2053" s="301" t="s">
        <v>9603</v>
      </c>
      <c r="C2053" s="301" t="s">
        <v>6562</v>
      </c>
      <c r="D2053" s="302" t="s">
        <v>9604</v>
      </c>
    </row>
    <row r="2054" spans="1:4" ht="13.8">
      <c r="A2054" s="304">
        <v>102154</v>
      </c>
      <c r="B2054" s="301" t="s">
        <v>9605</v>
      </c>
      <c r="C2054" s="301" t="s">
        <v>6562</v>
      </c>
      <c r="D2054" s="302" t="s">
        <v>9606</v>
      </c>
    </row>
    <row r="2055" spans="1:4" ht="13.8">
      <c r="A2055" s="304">
        <v>102155</v>
      </c>
      <c r="B2055" s="301" t="s">
        <v>9607</v>
      </c>
      <c r="C2055" s="301" t="s">
        <v>6562</v>
      </c>
      <c r="D2055" s="302" t="s">
        <v>9608</v>
      </c>
    </row>
    <row r="2056" spans="1:4" ht="13.8">
      <c r="A2056" s="304">
        <v>102156</v>
      </c>
      <c r="B2056" s="301" t="s">
        <v>9609</v>
      </c>
      <c r="C2056" s="301" t="s">
        <v>6562</v>
      </c>
      <c r="D2056" s="302" t="s">
        <v>9610</v>
      </c>
    </row>
    <row r="2057" spans="1:4" ht="13.8">
      <c r="A2057" s="304">
        <v>102157</v>
      </c>
      <c r="B2057" s="301" t="s">
        <v>9611</v>
      </c>
      <c r="C2057" s="301" t="s">
        <v>6562</v>
      </c>
      <c r="D2057" s="302" t="s">
        <v>9612</v>
      </c>
    </row>
    <row r="2058" spans="1:4" ht="13.8">
      <c r="A2058" s="304">
        <v>102158</v>
      </c>
      <c r="B2058" s="301" t="s">
        <v>9613</v>
      </c>
      <c r="C2058" s="301" t="s">
        <v>6562</v>
      </c>
      <c r="D2058" s="302" t="s">
        <v>9614</v>
      </c>
    </row>
    <row r="2059" spans="1:4" ht="13.8">
      <c r="A2059" s="304">
        <v>102159</v>
      </c>
      <c r="B2059" s="301" t="s">
        <v>9615</v>
      </c>
      <c r="C2059" s="301" t="s">
        <v>6562</v>
      </c>
      <c r="D2059" s="302" t="s">
        <v>9616</v>
      </c>
    </row>
    <row r="2060" spans="1:4" ht="13.8">
      <c r="A2060" s="304">
        <v>102160</v>
      </c>
      <c r="B2060" s="301" t="s">
        <v>9617</v>
      </c>
      <c r="C2060" s="301" t="s">
        <v>6562</v>
      </c>
      <c r="D2060" s="302" t="s">
        <v>9618</v>
      </c>
    </row>
    <row r="2061" spans="1:4" ht="13.8">
      <c r="A2061" s="304">
        <v>102161</v>
      </c>
      <c r="B2061" s="301" t="s">
        <v>9619</v>
      </c>
      <c r="C2061" s="301" t="s">
        <v>6562</v>
      </c>
      <c r="D2061" s="302" t="s">
        <v>9620</v>
      </c>
    </row>
    <row r="2062" spans="1:4" ht="13.8">
      <c r="A2062" s="304">
        <v>102162</v>
      </c>
      <c r="B2062" s="301" t="s">
        <v>9621</v>
      </c>
      <c r="C2062" s="301" t="s">
        <v>6562</v>
      </c>
      <c r="D2062" s="302" t="s">
        <v>9622</v>
      </c>
    </row>
    <row r="2063" spans="1:4" ht="13.8">
      <c r="A2063" s="304">
        <v>102163</v>
      </c>
      <c r="B2063" s="301" t="s">
        <v>9623</v>
      </c>
      <c r="C2063" s="301" t="s">
        <v>6562</v>
      </c>
      <c r="D2063" s="302" t="s">
        <v>9624</v>
      </c>
    </row>
    <row r="2064" spans="1:4" ht="13.8">
      <c r="A2064" s="304">
        <v>102164</v>
      </c>
      <c r="B2064" s="301" t="s">
        <v>9625</v>
      </c>
      <c r="C2064" s="301" t="s">
        <v>6562</v>
      </c>
      <c r="D2064" s="302" t="s">
        <v>9626</v>
      </c>
    </row>
    <row r="2065" spans="1:4" ht="13.8">
      <c r="A2065" s="304">
        <v>102165</v>
      </c>
      <c r="B2065" s="301" t="s">
        <v>9627</v>
      </c>
      <c r="C2065" s="301" t="s">
        <v>6562</v>
      </c>
      <c r="D2065" s="302" t="s">
        <v>9628</v>
      </c>
    </row>
    <row r="2066" spans="1:4" ht="13.8">
      <c r="A2066" s="304">
        <v>102166</v>
      </c>
      <c r="B2066" s="301" t="s">
        <v>9629</v>
      </c>
      <c r="C2066" s="301" t="s">
        <v>6562</v>
      </c>
      <c r="D2066" s="302" t="s">
        <v>9630</v>
      </c>
    </row>
    <row r="2067" spans="1:4" ht="13.8">
      <c r="A2067" s="304">
        <v>102167</v>
      </c>
      <c r="B2067" s="301" t="s">
        <v>9631</v>
      </c>
      <c r="C2067" s="301" t="s">
        <v>6562</v>
      </c>
      <c r="D2067" s="302" t="s">
        <v>9632</v>
      </c>
    </row>
    <row r="2068" spans="1:4" ht="13.8">
      <c r="A2068" s="304">
        <v>102168</v>
      </c>
      <c r="B2068" s="301" t="s">
        <v>9633</v>
      </c>
      <c r="C2068" s="301" t="s">
        <v>6562</v>
      </c>
      <c r="D2068" s="302" t="s">
        <v>9634</v>
      </c>
    </row>
    <row r="2069" spans="1:4" ht="13.8">
      <c r="A2069" s="304">
        <v>102169</v>
      </c>
      <c r="B2069" s="301" t="s">
        <v>9635</v>
      </c>
      <c r="C2069" s="301" t="s">
        <v>6562</v>
      </c>
      <c r="D2069" s="302" t="s">
        <v>9636</v>
      </c>
    </row>
    <row r="2070" spans="1:4" ht="13.8">
      <c r="A2070" s="304">
        <v>102170</v>
      </c>
      <c r="B2070" s="301" t="s">
        <v>9637</v>
      </c>
      <c r="C2070" s="301" t="s">
        <v>6562</v>
      </c>
      <c r="D2070" s="302" t="s">
        <v>9638</v>
      </c>
    </row>
    <row r="2071" spans="1:4" ht="13.8">
      <c r="A2071" s="304">
        <v>102171</v>
      </c>
      <c r="B2071" s="301" t="s">
        <v>9639</v>
      </c>
      <c r="C2071" s="301" t="s">
        <v>6562</v>
      </c>
      <c r="D2071" s="302" t="s">
        <v>9640</v>
      </c>
    </row>
    <row r="2072" spans="1:4" ht="13.8">
      <c r="A2072" s="304">
        <v>102172</v>
      </c>
      <c r="B2072" s="301" t="s">
        <v>9641</v>
      </c>
      <c r="C2072" s="301" t="s">
        <v>6562</v>
      </c>
      <c r="D2072" s="302" t="s">
        <v>9642</v>
      </c>
    </row>
    <row r="2073" spans="1:4" ht="13.8">
      <c r="A2073" s="304">
        <v>102176</v>
      </c>
      <c r="B2073" s="301" t="s">
        <v>9643</v>
      </c>
      <c r="C2073" s="301" t="s">
        <v>6562</v>
      </c>
      <c r="D2073" s="302" t="s">
        <v>9644</v>
      </c>
    </row>
    <row r="2074" spans="1:4" ht="13.8">
      <c r="A2074" s="304">
        <v>102177</v>
      </c>
      <c r="B2074" s="301" t="s">
        <v>9645</v>
      </c>
      <c r="C2074" s="301" t="s">
        <v>6562</v>
      </c>
      <c r="D2074" s="302" t="s">
        <v>9646</v>
      </c>
    </row>
    <row r="2075" spans="1:4" ht="13.8">
      <c r="A2075" s="304">
        <v>102178</v>
      </c>
      <c r="B2075" s="301" t="s">
        <v>9647</v>
      </c>
      <c r="C2075" s="301" t="s">
        <v>6562</v>
      </c>
      <c r="D2075" s="302" t="s">
        <v>9648</v>
      </c>
    </row>
    <row r="2076" spans="1:4" ht="13.8">
      <c r="A2076" s="304">
        <v>102179</v>
      </c>
      <c r="B2076" s="301" t="s">
        <v>2302</v>
      </c>
      <c r="C2076" s="301" t="s">
        <v>6562</v>
      </c>
      <c r="D2076" s="302" t="s">
        <v>9649</v>
      </c>
    </row>
    <row r="2077" spans="1:4" ht="13.8">
      <c r="A2077" s="304">
        <v>102180</v>
      </c>
      <c r="B2077" s="301" t="s">
        <v>9650</v>
      </c>
      <c r="C2077" s="301" t="s">
        <v>6562</v>
      </c>
      <c r="D2077" s="302" t="s">
        <v>9651</v>
      </c>
    </row>
    <row r="2078" spans="1:4" ht="13.8">
      <c r="A2078" s="304">
        <v>102181</v>
      </c>
      <c r="B2078" s="301" t="s">
        <v>2301</v>
      </c>
      <c r="C2078" s="301" t="s">
        <v>6562</v>
      </c>
      <c r="D2078" s="302" t="s">
        <v>9652</v>
      </c>
    </row>
    <row r="2079" spans="1:4" ht="13.8">
      <c r="A2079" s="304">
        <v>102182</v>
      </c>
      <c r="B2079" s="301" t="s">
        <v>9653</v>
      </c>
      <c r="C2079" s="301" t="s">
        <v>1507</v>
      </c>
      <c r="D2079" s="302" t="s">
        <v>9654</v>
      </c>
    </row>
    <row r="2080" spans="1:4" ht="13.8">
      <c r="A2080" s="304">
        <v>102183</v>
      </c>
      <c r="B2080" s="301" t="s">
        <v>9655</v>
      </c>
      <c r="C2080" s="301" t="s">
        <v>1507</v>
      </c>
      <c r="D2080" s="302" t="s">
        <v>9656</v>
      </c>
    </row>
    <row r="2081" spans="1:4" ht="13.8">
      <c r="A2081" s="304">
        <v>102184</v>
      </c>
      <c r="B2081" s="301" t="s">
        <v>9657</v>
      </c>
      <c r="C2081" s="301" t="s">
        <v>1507</v>
      </c>
      <c r="D2081" s="302" t="s">
        <v>9658</v>
      </c>
    </row>
    <row r="2082" spans="1:4" ht="13.8">
      <c r="A2082" s="304">
        <v>102185</v>
      </c>
      <c r="B2082" s="301" t="s">
        <v>9659</v>
      </c>
      <c r="C2082" s="301" t="s">
        <v>1507</v>
      </c>
      <c r="D2082" s="302" t="s">
        <v>9660</v>
      </c>
    </row>
    <row r="2083" spans="1:4" ht="13.8">
      <c r="A2083" s="304">
        <v>102190</v>
      </c>
      <c r="B2083" s="301" t="s">
        <v>9661</v>
      </c>
      <c r="C2083" s="301" t="s">
        <v>6562</v>
      </c>
      <c r="D2083" s="302" t="s">
        <v>9662</v>
      </c>
    </row>
    <row r="2084" spans="1:4" ht="13.8">
      <c r="A2084" s="304">
        <v>102191</v>
      </c>
      <c r="B2084" s="301" t="s">
        <v>9663</v>
      </c>
      <c r="C2084" s="301" t="s">
        <v>6562</v>
      </c>
      <c r="D2084" s="302" t="s">
        <v>4254</v>
      </c>
    </row>
    <row r="2085" spans="1:4" ht="13.8">
      <c r="A2085" s="304">
        <v>102192</v>
      </c>
      <c r="B2085" s="301" t="s">
        <v>9664</v>
      </c>
      <c r="C2085" s="301" t="s">
        <v>6562</v>
      </c>
      <c r="D2085" s="302" t="s">
        <v>7693</v>
      </c>
    </row>
    <row r="2086" spans="1:4" ht="13.8">
      <c r="A2086" s="304">
        <v>94569</v>
      </c>
      <c r="B2086" s="301" t="s">
        <v>9665</v>
      </c>
      <c r="C2086" s="301" t="s">
        <v>6562</v>
      </c>
      <c r="D2086" s="302" t="s">
        <v>9666</v>
      </c>
    </row>
    <row r="2087" spans="1:4" ht="13.8">
      <c r="A2087" s="304">
        <v>94570</v>
      </c>
      <c r="B2087" s="301" t="s">
        <v>9667</v>
      </c>
      <c r="C2087" s="301" t="s">
        <v>6562</v>
      </c>
      <c r="D2087" s="302" t="s">
        <v>9668</v>
      </c>
    </row>
    <row r="2088" spans="1:4" ht="13.8">
      <c r="A2088" s="304">
        <v>94572</v>
      </c>
      <c r="B2088" s="301" t="s">
        <v>9669</v>
      </c>
      <c r="C2088" s="301" t="s">
        <v>6562</v>
      </c>
      <c r="D2088" s="302" t="s">
        <v>9670</v>
      </c>
    </row>
    <row r="2089" spans="1:4" ht="13.8">
      <c r="A2089" s="304">
        <v>94573</v>
      </c>
      <c r="B2089" s="301" t="s">
        <v>9671</v>
      </c>
      <c r="C2089" s="301" t="s">
        <v>6562</v>
      </c>
      <c r="D2089" s="302" t="s">
        <v>9672</v>
      </c>
    </row>
    <row r="2090" spans="1:4" ht="13.8">
      <c r="A2090" s="304">
        <v>94580</v>
      </c>
      <c r="B2090" s="301" t="s">
        <v>9673</v>
      </c>
      <c r="C2090" s="301" t="s">
        <v>6562</v>
      </c>
      <c r="D2090" s="302" t="s">
        <v>9674</v>
      </c>
    </row>
    <row r="2091" spans="1:4" ht="13.8">
      <c r="A2091" s="304">
        <v>94589</v>
      </c>
      <c r="B2091" s="301" t="s">
        <v>9675</v>
      </c>
      <c r="C2091" s="301" t="s">
        <v>1616</v>
      </c>
      <c r="D2091" s="302" t="s">
        <v>9676</v>
      </c>
    </row>
    <row r="2092" spans="1:4" ht="13.8">
      <c r="A2092" s="304">
        <v>94590</v>
      </c>
      <c r="B2092" s="301" t="s">
        <v>9677</v>
      </c>
      <c r="C2092" s="301" t="s">
        <v>1616</v>
      </c>
      <c r="D2092" s="302" t="s">
        <v>5953</v>
      </c>
    </row>
    <row r="2093" spans="1:4" ht="13.8">
      <c r="A2093" s="304">
        <v>100674</v>
      </c>
      <c r="B2093" s="301" t="s">
        <v>9678</v>
      </c>
      <c r="C2093" s="301" t="s">
        <v>6562</v>
      </c>
      <c r="D2093" s="302" t="s">
        <v>9679</v>
      </c>
    </row>
    <row r="2094" spans="1:4" ht="13.8">
      <c r="A2094" s="304">
        <v>101096</v>
      </c>
      <c r="B2094" s="301" t="s">
        <v>9680</v>
      </c>
      <c r="C2094" s="301" t="s">
        <v>8488</v>
      </c>
      <c r="D2094" s="302" t="s">
        <v>9681</v>
      </c>
    </row>
    <row r="2095" spans="1:4" ht="13.8">
      <c r="A2095" s="304">
        <v>101097</v>
      </c>
      <c r="B2095" s="301" t="s">
        <v>9682</v>
      </c>
      <c r="C2095" s="301" t="s">
        <v>8488</v>
      </c>
      <c r="D2095" s="302" t="s">
        <v>9683</v>
      </c>
    </row>
    <row r="2096" spans="1:4" ht="13.8">
      <c r="A2096" s="304">
        <v>101098</v>
      </c>
      <c r="B2096" s="301" t="s">
        <v>9684</v>
      </c>
      <c r="C2096" s="301" t="s">
        <v>8488</v>
      </c>
      <c r="D2096" s="302" t="s">
        <v>9685</v>
      </c>
    </row>
    <row r="2097" spans="1:4" ht="13.8">
      <c r="A2097" s="304">
        <v>101099</v>
      </c>
      <c r="B2097" s="301" t="s">
        <v>9686</v>
      </c>
      <c r="C2097" s="301" t="s">
        <v>8488</v>
      </c>
      <c r="D2097" s="302" t="s">
        <v>9687</v>
      </c>
    </row>
    <row r="2098" spans="1:4" ht="13.8">
      <c r="A2098" s="304">
        <v>101100</v>
      </c>
      <c r="B2098" s="301" t="s">
        <v>9688</v>
      </c>
      <c r="C2098" s="301" t="s">
        <v>8488</v>
      </c>
      <c r="D2098" s="302" t="s">
        <v>9689</v>
      </c>
    </row>
    <row r="2099" spans="1:4" ht="13.8">
      <c r="A2099" s="304">
        <v>101101</v>
      </c>
      <c r="B2099" s="301" t="s">
        <v>9690</v>
      </c>
      <c r="C2099" s="301" t="s">
        <v>8488</v>
      </c>
      <c r="D2099" s="302" t="s">
        <v>9691</v>
      </c>
    </row>
    <row r="2100" spans="1:4" ht="13.8">
      <c r="A2100" s="304">
        <v>101102</v>
      </c>
      <c r="B2100" s="301" t="s">
        <v>9692</v>
      </c>
      <c r="C2100" s="301" t="s">
        <v>8488</v>
      </c>
      <c r="D2100" s="302" t="s">
        <v>9693</v>
      </c>
    </row>
    <row r="2101" spans="1:4" ht="13.8">
      <c r="A2101" s="304">
        <v>101103</v>
      </c>
      <c r="B2101" s="301" t="s">
        <v>9694</v>
      </c>
      <c r="C2101" s="301" t="s">
        <v>8488</v>
      </c>
      <c r="D2101" s="302" t="s">
        <v>9695</v>
      </c>
    </row>
    <row r="2102" spans="1:4" ht="13.8">
      <c r="A2102" s="304">
        <v>101104</v>
      </c>
      <c r="B2102" s="301" t="s">
        <v>9696</v>
      </c>
      <c r="C2102" s="301" t="s">
        <v>8488</v>
      </c>
      <c r="D2102" s="302" t="s">
        <v>9697</v>
      </c>
    </row>
    <row r="2103" spans="1:4" ht="13.8">
      <c r="A2103" s="304">
        <v>101105</v>
      </c>
      <c r="B2103" s="301" t="s">
        <v>9698</v>
      </c>
      <c r="C2103" s="301" t="s">
        <v>8488</v>
      </c>
      <c r="D2103" s="302" t="s">
        <v>9699</v>
      </c>
    </row>
    <row r="2104" spans="1:4" ht="13.8">
      <c r="A2104" s="304">
        <v>101106</v>
      </c>
      <c r="B2104" s="301" t="s">
        <v>9700</v>
      </c>
      <c r="C2104" s="301" t="s">
        <v>8488</v>
      </c>
      <c r="D2104" s="302" t="s">
        <v>9701</v>
      </c>
    </row>
    <row r="2105" spans="1:4" ht="13.8">
      <c r="A2105" s="304">
        <v>101107</v>
      </c>
      <c r="B2105" s="301" t="s">
        <v>9702</v>
      </c>
      <c r="C2105" s="301" t="s">
        <v>8488</v>
      </c>
      <c r="D2105" s="302" t="s">
        <v>9703</v>
      </c>
    </row>
    <row r="2106" spans="1:4" ht="13.8">
      <c r="A2106" s="304">
        <v>101108</v>
      </c>
      <c r="B2106" s="301" t="s">
        <v>9704</v>
      </c>
      <c r="C2106" s="301" t="s">
        <v>8488</v>
      </c>
      <c r="D2106" s="302" t="s">
        <v>9705</v>
      </c>
    </row>
    <row r="2107" spans="1:4" ht="13.8">
      <c r="A2107" s="304">
        <v>101109</v>
      </c>
      <c r="B2107" s="301" t="s">
        <v>9706</v>
      </c>
      <c r="C2107" s="301" t="s">
        <v>8488</v>
      </c>
      <c r="D2107" s="302" t="s">
        <v>9707</v>
      </c>
    </row>
    <row r="2108" spans="1:4" ht="13.8">
      <c r="A2108" s="304">
        <v>101110</v>
      </c>
      <c r="B2108" s="301" t="s">
        <v>9708</v>
      </c>
      <c r="C2108" s="301" t="s">
        <v>8488</v>
      </c>
      <c r="D2108" s="302" t="s">
        <v>9709</v>
      </c>
    </row>
    <row r="2109" spans="1:4" ht="13.8">
      <c r="A2109" s="304">
        <v>101111</v>
      </c>
      <c r="B2109" s="301" t="s">
        <v>9710</v>
      </c>
      <c r="C2109" s="301" t="s">
        <v>8488</v>
      </c>
      <c r="D2109" s="302" t="s">
        <v>9711</v>
      </c>
    </row>
    <row r="2110" spans="1:4" ht="13.8">
      <c r="A2110" s="304">
        <v>101112</v>
      </c>
      <c r="B2110" s="301" t="s">
        <v>9712</v>
      </c>
      <c r="C2110" s="301" t="s">
        <v>8488</v>
      </c>
      <c r="D2110" s="302" t="s">
        <v>9713</v>
      </c>
    </row>
    <row r="2111" spans="1:4" ht="13.8">
      <c r="A2111" s="304">
        <v>101113</v>
      </c>
      <c r="B2111" s="301" t="s">
        <v>9714</v>
      </c>
      <c r="C2111" s="301" t="s">
        <v>8488</v>
      </c>
      <c r="D2111" s="302" t="s">
        <v>9715</v>
      </c>
    </row>
    <row r="2112" spans="1:4" ht="13.8">
      <c r="A2112" s="304">
        <v>95601</v>
      </c>
      <c r="B2112" s="301" t="s">
        <v>1611</v>
      </c>
      <c r="C2112" s="301" t="s">
        <v>1507</v>
      </c>
      <c r="D2112" s="302" t="s">
        <v>9716</v>
      </c>
    </row>
    <row r="2113" spans="1:4" ht="13.8">
      <c r="A2113" s="304">
        <v>95602</v>
      </c>
      <c r="B2113" s="301" t="s">
        <v>1608</v>
      </c>
      <c r="C2113" s="301" t="s">
        <v>1507</v>
      </c>
      <c r="D2113" s="302" t="s">
        <v>9717</v>
      </c>
    </row>
    <row r="2114" spans="1:4" ht="13.8">
      <c r="A2114" s="304">
        <v>95603</v>
      </c>
      <c r="B2114" s="301" t="s">
        <v>1609</v>
      </c>
      <c r="C2114" s="301" t="s">
        <v>1507</v>
      </c>
      <c r="D2114" s="302" t="s">
        <v>4110</v>
      </c>
    </row>
    <row r="2115" spans="1:4" ht="13.8">
      <c r="A2115" s="304">
        <v>95604</v>
      </c>
      <c r="B2115" s="301" t="s">
        <v>1610</v>
      </c>
      <c r="C2115" s="301" t="s">
        <v>1507</v>
      </c>
      <c r="D2115" s="302" t="s">
        <v>9718</v>
      </c>
    </row>
    <row r="2116" spans="1:4" ht="13.8">
      <c r="A2116" s="304">
        <v>95605</v>
      </c>
      <c r="B2116" s="301" t="s">
        <v>9719</v>
      </c>
      <c r="C2116" s="301" t="s">
        <v>1507</v>
      </c>
      <c r="D2116" s="302" t="s">
        <v>9720</v>
      </c>
    </row>
    <row r="2117" spans="1:4" ht="13.8">
      <c r="A2117" s="304">
        <v>95607</v>
      </c>
      <c r="B2117" s="301" t="s">
        <v>9721</v>
      </c>
      <c r="C2117" s="301" t="s">
        <v>1507</v>
      </c>
      <c r="D2117" s="302" t="s">
        <v>5581</v>
      </c>
    </row>
    <row r="2118" spans="1:4" ht="13.8">
      <c r="A2118" s="304">
        <v>95608</v>
      </c>
      <c r="B2118" s="301" t="s">
        <v>9722</v>
      </c>
      <c r="C2118" s="301" t="s">
        <v>1507</v>
      </c>
      <c r="D2118" s="302" t="s">
        <v>9723</v>
      </c>
    </row>
    <row r="2119" spans="1:4" ht="13.8">
      <c r="A2119" s="304">
        <v>95609</v>
      </c>
      <c r="B2119" s="301" t="s">
        <v>9724</v>
      </c>
      <c r="C2119" s="301" t="s">
        <v>1507</v>
      </c>
      <c r="D2119" s="302" t="s">
        <v>6187</v>
      </c>
    </row>
    <row r="2120" spans="1:4" ht="13.8">
      <c r="A2120" s="304">
        <v>100651</v>
      </c>
      <c r="B2120" s="301" t="s">
        <v>9725</v>
      </c>
      <c r="C2120" s="301" t="s">
        <v>1616</v>
      </c>
      <c r="D2120" s="302" t="s">
        <v>9726</v>
      </c>
    </row>
    <row r="2121" spans="1:4" ht="13.8">
      <c r="A2121" s="304">
        <v>100652</v>
      </c>
      <c r="B2121" s="301" t="s">
        <v>9727</v>
      </c>
      <c r="C2121" s="301" t="s">
        <v>1616</v>
      </c>
      <c r="D2121" s="302" t="s">
        <v>9728</v>
      </c>
    </row>
    <row r="2122" spans="1:4" ht="13.8">
      <c r="A2122" s="304">
        <v>100653</v>
      </c>
      <c r="B2122" s="301" t="s">
        <v>9729</v>
      </c>
      <c r="C2122" s="301" t="s">
        <v>1616</v>
      </c>
      <c r="D2122" s="302" t="s">
        <v>9730</v>
      </c>
    </row>
    <row r="2123" spans="1:4" ht="13.8">
      <c r="A2123" s="304">
        <v>100654</v>
      </c>
      <c r="B2123" s="301" t="s">
        <v>9731</v>
      </c>
      <c r="C2123" s="301" t="s">
        <v>1616</v>
      </c>
      <c r="D2123" s="302" t="s">
        <v>9732</v>
      </c>
    </row>
    <row r="2124" spans="1:4" ht="13.8">
      <c r="A2124" s="304">
        <v>100655</v>
      </c>
      <c r="B2124" s="301" t="s">
        <v>9733</v>
      </c>
      <c r="C2124" s="301" t="s">
        <v>1616</v>
      </c>
      <c r="D2124" s="302" t="s">
        <v>9734</v>
      </c>
    </row>
    <row r="2125" spans="1:4" ht="13.8">
      <c r="A2125" s="304">
        <v>100656</v>
      </c>
      <c r="B2125" s="301" t="s">
        <v>9735</v>
      </c>
      <c r="C2125" s="301" t="s">
        <v>1616</v>
      </c>
      <c r="D2125" s="302" t="s">
        <v>9736</v>
      </c>
    </row>
    <row r="2126" spans="1:4" ht="13.8">
      <c r="A2126" s="304">
        <v>100657</v>
      </c>
      <c r="B2126" s="301" t="s">
        <v>9737</v>
      </c>
      <c r="C2126" s="301" t="s">
        <v>1616</v>
      </c>
      <c r="D2126" s="302" t="s">
        <v>9738</v>
      </c>
    </row>
    <row r="2127" spans="1:4" ht="13.8">
      <c r="A2127" s="304">
        <v>100658</v>
      </c>
      <c r="B2127" s="301" t="s">
        <v>9739</v>
      </c>
      <c r="C2127" s="301" t="s">
        <v>1616</v>
      </c>
      <c r="D2127" s="302" t="s">
        <v>9740</v>
      </c>
    </row>
    <row r="2128" spans="1:4" ht="13.8">
      <c r="A2128" s="304">
        <v>100889</v>
      </c>
      <c r="B2128" s="301" t="s">
        <v>9741</v>
      </c>
      <c r="C2128" s="301" t="s">
        <v>1561</v>
      </c>
      <c r="D2128" s="302" t="s">
        <v>9742</v>
      </c>
    </row>
    <row r="2129" spans="1:4" ht="13.8">
      <c r="A2129" s="304">
        <v>100890</v>
      </c>
      <c r="B2129" s="301" t="s">
        <v>9743</v>
      </c>
      <c r="C2129" s="301" t="s">
        <v>1561</v>
      </c>
      <c r="D2129" s="302" t="s">
        <v>9744</v>
      </c>
    </row>
    <row r="2130" spans="1:4" ht="13.8">
      <c r="A2130" s="304">
        <v>100892</v>
      </c>
      <c r="B2130" s="301" t="s">
        <v>9745</v>
      </c>
      <c r="C2130" s="301" t="s">
        <v>1561</v>
      </c>
      <c r="D2130" s="302" t="s">
        <v>7491</v>
      </c>
    </row>
    <row r="2131" spans="1:4" ht="13.8">
      <c r="A2131" s="304">
        <v>100893</v>
      </c>
      <c r="B2131" s="301" t="s">
        <v>9746</v>
      </c>
      <c r="C2131" s="301" t="s">
        <v>1561</v>
      </c>
      <c r="D2131" s="302" t="s">
        <v>9747</v>
      </c>
    </row>
    <row r="2132" spans="1:4" ht="13.8">
      <c r="A2132" s="304">
        <v>100894</v>
      </c>
      <c r="B2132" s="301" t="s">
        <v>9748</v>
      </c>
      <c r="C2132" s="301" t="s">
        <v>1561</v>
      </c>
      <c r="D2132" s="302" t="s">
        <v>9749</v>
      </c>
    </row>
    <row r="2133" spans="1:4" ht="13.8">
      <c r="A2133" s="304">
        <v>100896</v>
      </c>
      <c r="B2133" s="301" t="s">
        <v>9750</v>
      </c>
      <c r="C2133" s="301" t="s">
        <v>1616</v>
      </c>
      <c r="D2133" s="302" t="s">
        <v>4204</v>
      </c>
    </row>
    <row r="2134" spans="1:4" ht="13.8">
      <c r="A2134" s="304">
        <v>100897</v>
      </c>
      <c r="B2134" s="301" t="s">
        <v>2069</v>
      </c>
      <c r="C2134" s="301" t="s">
        <v>1616</v>
      </c>
      <c r="D2134" s="302" t="s">
        <v>9751</v>
      </c>
    </row>
    <row r="2135" spans="1:4" ht="13.8">
      <c r="A2135" s="304">
        <v>100898</v>
      </c>
      <c r="B2135" s="301" t="s">
        <v>2070</v>
      </c>
      <c r="C2135" s="301" t="s">
        <v>1616</v>
      </c>
      <c r="D2135" s="302" t="s">
        <v>9752</v>
      </c>
    </row>
    <row r="2136" spans="1:4" ht="13.8">
      <c r="A2136" s="304">
        <v>100899</v>
      </c>
      <c r="B2136" s="301" t="s">
        <v>9753</v>
      </c>
      <c r="C2136" s="301" t="s">
        <v>1616</v>
      </c>
      <c r="D2136" s="302" t="s">
        <v>9754</v>
      </c>
    </row>
    <row r="2137" spans="1:4" ht="13.8">
      <c r="A2137" s="304">
        <v>100900</v>
      </c>
      <c r="B2137" s="301" t="s">
        <v>9755</v>
      </c>
      <c r="C2137" s="301" t="s">
        <v>1616</v>
      </c>
      <c r="D2137" s="302" t="s">
        <v>9756</v>
      </c>
    </row>
    <row r="2138" spans="1:4" ht="13.8">
      <c r="A2138" s="304">
        <v>101173</v>
      </c>
      <c r="B2138" s="301" t="s">
        <v>9757</v>
      </c>
      <c r="C2138" s="301" t="s">
        <v>1616</v>
      </c>
      <c r="D2138" s="302" t="s">
        <v>9758</v>
      </c>
    </row>
    <row r="2139" spans="1:4" ht="13.8">
      <c r="A2139" s="304">
        <v>101174</v>
      </c>
      <c r="B2139" s="301" t="s">
        <v>9759</v>
      </c>
      <c r="C2139" s="301" t="s">
        <v>1616</v>
      </c>
      <c r="D2139" s="302" t="s">
        <v>9760</v>
      </c>
    </row>
    <row r="2140" spans="1:4" ht="13.8">
      <c r="A2140" s="304">
        <v>101175</v>
      </c>
      <c r="B2140" s="301" t="s">
        <v>9761</v>
      </c>
      <c r="C2140" s="301" t="s">
        <v>1616</v>
      </c>
      <c r="D2140" s="302" t="s">
        <v>9762</v>
      </c>
    </row>
    <row r="2141" spans="1:4" ht="13.8">
      <c r="A2141" s="304">
        <v>101176</v>
      </c>
      <c r="B2141" s="301" t="s">
        <v>9763</v>
      </c>
      <c r="C2141" s="301" t="s">
        <v>1616</v>
      </c>
      <c r="D2141" s="302" t="s">
        <v>9764</v>
      </c>
    </row>
    <row r="2142" spans="1:4" ht="13.8">
      <c r="A2142" s="304">
        <v>102521</v>
      </c>
      <c r="B2142" s="301" t="s">
        <v>9765</v>
      </c>
      <c r="C2142" s="301" t="s">
        <v>1507</v>
      </c>
      <c r="D2142" s="302" t="s">
        <v>4402</v>
      </c>
    </row>
    <row r="2143" spans="1:4" ht="13.8">
      <c r="A2143" s="304">
        <v>102522</v>
      </c>
      <c r="B2143" s="301" t="s">
        <v>9766</v>
      </c>
      <c r="C2143" s="301" t="s">
        <v>1507</v>
      </c>
      <c r="D2143" s="302" t="s">
        <v>9767</v>
      </c>
    </row>
    <row r="2144" spans="1:4" ht="13.8">
      <c r="A2144" s="304">
        <v>102523</v>
      </c>
      <c r="B2144" s="301" t="s">
        <v>9768</v>
      </c>
      <c r="C2144" s="301" t="s">
        <v>1507</v>
      </c>
      <c r="D2144" s="302" t="s">
        <v>9769</v>
      </c>
    </row>
    <row r="2145" spans="1:4" ht="13.8">
      <c r="A2145" s="304">
        <v>95240</v>
      </c>
      <c r="B2145" s="301" t="s">
        <v>9770</v>
      </c>
      <c r="C2145" s="301" t="s">
        <v>6562</v>
      </c>
      <c r="D2145" s="302" t="s">
        <v>9771</v>
      </c>
    </row>
    <row r="2146" spans="1:4" ht="13.8">
      <c r="A2146" s="304">
        <v>95241</v>
      </c>
      <c r="B2146" s="301" t="s">
        <v>9772</v>
      </c>
      <c r="C2146" s="301" t="s">
        <v>6562</v>
      </c>
      <c r="D2146" s="302" t="s">
        <v>9773</v>
      </c>
    </row>
    <row r="2147" spans="1:4" ht="13.8">
      <c r="A2147" s="304">
        <v>96616</v>
      </c>
      <c r="B2147" s="301" t="s">
        <v>2378</v>
      </c>
      <c r="C2147" s="301" t="s">
        <v>8488</v>
      </c>
      <c r="D2147" s="302" t="s">
        <v>9774</v>
      </c>
    </row>
    <row r="2148" spans="1:4" ht="13.8">
      <c r="A2148" s="304">
        <v>96617</v>
      </c>
      <c r="B2148" s="301" t="s">
        <v>9775</v>
      </c>
      <c r="C2148" s="301" t="s">
        <v>6562</v>
      </c>
      <c r="D2148" s="302" t="s">
        <v>5181</v>
      </c>
    </row>
    <row r="2149" spans="1:4" ht="13.8">
      <c r="A2149" s="304">
        <v>96619</v>
      </c>
      <c r="B2149" s="301" t="s">
        <v>9776</v>
      </c>
      <c r="C2149" s="301" t="s">
        <v>6562</v>
      </c>
      <c r="D2149" s="302" t="s">
        <v>9081</v>
      </c>
    </row>
    <row r="2150" spans="1:4" ht="13.8">
      <c r="A2150" s="304">
        <v>96620</v>
      </c>
      <c r="B2150" s="301" t="s">
        <v>2379</v>
      </c>
      <c r="C2150" s="301" t="s">
        <v>8488</v>
      </c>
      <c r="D2150" s="302" t="s">
        <v>9578</v>
      </c>
    </row>
    <row r="2151" spans="1:4" ht="13.8">
      <c r="A2151" s="304">
        <v>96621</v>
      </c>
      <c r="B2151" s="301" t="s">
        <v>9777</v>
      </c>
      <c r="C2151" s="301" t="s">
        <v>8488</v>
      </c>
      <c r="D2151" s="302" t="s">
        <v>9778</v>
      </c>
    </row>
    <row r="2152" spans="1:4" ht="13.8">
      <c r="A2152" s="304">
        <v>96622</v>
      </c>
      <c r="B2152" s="301" t="s">
        <v>9779</v>
      </c>
      <c r="C2152" s="301" t="s">
        <v>8488</v>
      </c>
      <c r="D2152" s="302" t="s">
        <v>9780</v>
      </c>
    </row>
    <row r="2153" spans="1:4" ht="13.8">
      <c r="A2153" s="304">
        <v>96623</v>
      </c>
      <c r="B2153" s="301" t="s">
        <v>9781</v>
      </c>
      <c r="C2153" s="301" t="s">
        <v>8488</v>
      </c>
      <c r="D2153" s="302" t="s">
        <v>9782</v>
      </c>
    </row>
    <row r="2154" spans="1:4" ht="13.8">
      <c r="A2154" s="304">
        <v>96624</v>
      </c>
      <c r="B2154" s="301" t="s">
        <v>2373</v>
      </c>
      <c r="C2154" s="301" t="s">
        <v>8488</v>
      </c>
      <c r="D2154" s="302" t="s">
        <v>9783</v>
      </c>
    </row>
    <row r="2155" spans="1:4" ht="13.8">
      <c r="A2155" s="304">
        <v>97082</v>
      </c>
      <c r="B2155" s="301" t="s">
        <v>9784</v>
      </c>
      <c r="C2155" s="301" t="s">
        <v>8488</v>
      </c>
      <c r="D2155" s="302" t="s">
        <v>9785</v>
      </c>
    </row>
    <row r="2156" spans="1:4" ht="13.8">
      <c r="A2156" s="304">
        <v>97083</v>
      </c>
      <c r="B2156" s="301" t="s">
        <v>9786</v>
      </c>
      <c r="C2156" s="301" t="s">
        <v>6562</v>
      </c>
      <c r="D2156" s="302" t="s">
        <v>9787</v>
      </c>
    </row>
    <row r="2157" spans="1:4" ht="13.8">
      <c r="A2157" s="304">
        <v>97084</v>
      </c>
      <c r="B2157" s="301" t="s">
        <v>9788</v>
      </c>
      <c r="C2157" s="301" t="s">
        <v>6562</v>
      </c>
      <c r="D2157" s="302" t="s">
        <v>4143</v>
      </c>
    </row>
    <row r="2158" spans="1:4" ht="13.8">
      <c r="A2158" s="304">
        <v>97086</v>
      </c>
      <c r="B2158" s="301" t="s">
        <v>2108</v>
      </c>
      <c r="C2158" s="301" t="s">
        <v>6562</v>
      </c>
      <c r="D2158" s="302" t="s">
        <v>9789</v>
      </c>
    </row>
    <row r="2159" spans="1:4" ht="13.8">
      <c r="A2159" s="304">
        <v>97087</v>
      </c>
      <c r="B2159" s="301" t="s">
        <v>9790</v>
      </c>
      <c r="C2159" s="301" t="s">
        <v>6562</v>
      </c>
      <c r="D2159" s="302" t="s">
        <v>9791</v>
      </c>
    </row>
    <row r="2160" spans="1:4" ht="13.8">
      <c r="A2160" s="304">
        <v>97088</v>
      </c>
      <c r="B2160" s="301" t="s">
        <v>1606</v>
      </c>
      <c r="C2160" s="301" t="s">
        <v>1561</v>
      </c>
      <c r="D2160" s="302" t="s">
        <v>9792</v>
      </c>
    </row>
    <row r="2161" spans="1:4" ht="13.8">
      <c r="A2161" s="304">
        <v>97089</v>
      </c>
      <c r="B2161" s="301" t="s">
        <v>9793</v>
      </c>
      <c r="C2161" s="301" t="s">
        <v>1561</v>
      </c>
      <c r="D2161" s="302" t="s">
        <v>9794</v>
      </c>
    </row>
    <row r="2162" spans="1:4" ht="13.8">
      <c r="A2162" s="304">
        <v>97090</v>
      </c>
      <c r="B2162" s="301" t="s">
        <v>1604</v>
      </c>
      <c r="C2162" s="301" t="s">
        <v>1561</v>
      </c>
      <c r="D2162" s="302" t="s">
        <v>9795</v>
      </c>
    </row>
    <row r="2163" spans="1:4" ht="13.8">
      <c r="A2163" s="304">
        <v>97091</v>
      </c>
      <c r="B2163" s="301" t="s">
        <v>9796</v>
      </c>
      <c r="C2163" s="301" t="s">
        <v>1561</v>
      </c>
      <c r="D2163" s="302" t="s">
        <v>9797</v>
      </c>
    </row>
    <row r="2164" spans="1:4" ht="13.8">
      <c r="A2164" s="304">
        <v>97092</v>
      </c>
      <c r="B2164" s="301" t="s">
        <v>1605</v>
      </c>
      <c r="C2164" s="301" t="s">
        <v>1561</v>
      </c>
      <c r="D2164" s="302" t="s">
        <v>9798</v>
      </c>
    </row>
    <row r="2165" spans="1:4" ht="13.8">
      <c r="A2165" s="304">
        <v>97093</v>
      </c>
      <c r="B2165" s="301" t="s">
        <v>9799</v>
      </c>
      <c r="C2165" s="301" t="s">
        <v>1561</v>
      </c>
      <c r="D2165" s="302" t="s">
        <v>7937</v>
      </c>
    </row>
    <row r="2166" spans="1:4" ht="13.8">
      <c r="A2166" s="304">
        <v>97096</v>
      </c>
      <c r="B2166" s="301" t="s">
        <v>518</v>
      </c>
      <c r="C2166" s="301" t="s">
        <v>8488</v>
      </c>
      <c r="D2166" s="302" t="s">
        <v>9800</v>
      </c>
    </row>
    <row r="2167" spans="1:4" ht="13.8">
      <c r="A2167" s="304">
        <v>97097</v>
      </c>
      <c r="B2167" s="301" t="s">
        <v>9801</v>
      </c>
      <c r="C2167" s="301" t="s">
        <v>6562</v>
      </c>
      <c r="D2167" s="302" t="s">
        <v>9802</v>
      </c>
    </row>
    <row r="2168" spans="1:4" ht="13.8">
      <c r="A2168" s="304">
        <v>97101</v>
      </c>
      <c r="B2168" s="301" t="s">
        <v>9803</v>
      </c>
      <c r="C2168" s="301" t="s">
        <v>6562</v>
      </c>
      <c r="D2168" s="302" t="s">
        <v>9804</v>
      </c>
    </row>
    <row r="2169" spans="1:4" ht="13.8">
      <c r="A2169" s="304">
        <v>97102</v>
      </c>
      <c r="B2169" s="301" t="s">
        <v>9805</v>
      </c>
      <c r="C2169" s="301" t="s">
        <v>6562</v>
      </c>
      <c r="D2169" s="302" t="s">
        <v>9806</v>
      </c>
    </row>
    <row r="2170" spans="1:4" ht="13.8">
      <c r="A2170" s="304">
        <v>97103</v>
      </c>
      <c r="B2170" s="301" t="s">
        <v>9807</v>
      </c>
      <c r="C2170" s="301" t="s">
        <v>6562</v>
      </c>
      <c r="D2170" s="302" t="s">
        <v>9808</v>
      </c>
    </row>
    <row r="2171" spans="1:4" ht="13.8">
      <c r="A2171" s="304">
        <v>100322</v>
      </c>
      <c r="B2171" s="301" t="s">
        <v>9809</v>
      </c>
      <c r="C2171" s="301" t="s">
        <v>8488</v>
      </c>
      <c r="D2171" s="302" t="s">
        <v>9810</v>
      </c>
    </row>
    <row r="2172" spans="1:4" ht="13.8">
      <c r="A2172" s="304">
        <v>100323</v>
      </c>
      <c r="B2172" s="301" t="s">
        <v>9811</v>
      </c>
      <c r="C2172" s="301" t="s">
        <v>8488</v>
      </c>
      <c r="D2172" s="302" t="s">
        <v>9812</v>
      </c>
    </row>
    <row r="2173" spans="1:4" ht="13.8">
      <c r="A2173" s="304">
        <v>100324</v>
      </c>
      <c r="B2173" s="301" t="s">
        <v>9813</v>
      </c>
      <c r="C2173" s="301" t="s">
        <v>8488</v>
      </c>
      <c r="D2173" s="302" t="s">
        <v>9814</v>
      </c>
    </row>
    <row r="2174" spans="1:4" ht="13.8">
      <c r="A2174" s="304">
        <v>103072</v>
      </c>
      <c r="B2174" s="301" t="s">
        <v>9815</v>
      </c>
      <c r="C2174" s="301" t="s">
        <v>6562</v>
      </c>
      <c r="D2174" s="302" t="s">
        <v>4933</v>
      </c>
    </row>
    <row r="2175" spans="1:4" ht="13.8">
      <c r="A2175" s="304">
        <v>103073</v>
      </c>
      <c r="B2175" s="301" t="s">
        <v>9816</v>
      </c>
      <c r="C2175" s="301" t="s">
        <v>6562</v>
      </c>
      <c r="D2175" s="302" t="s">
        <v>9817</v>
      </c>
    </row>
    <row r="2176" spans="1:4" ht="13.8">
      <c r="A2176" s="304">
        <v>103074</v>
      </c>
      <c r="B2176" s="301" t="s">
        <v>9818</v>
      </c>
      <c r="C2176" s="301" t="s">
        <v>6562</v>
      </c>
      <c r="D2176" s="302" t="s">
        <v>9819</v>
      </c>
    </row>
    <row r="2177" spans="1:4" ht="13.8">
      <c r="A2177" s="304">
        <v>103075</v>
      </c>
      <c r="B2177" s="301" t="s">
        <v>9820</v>
      </c>
      <c r="C2177" s="301" t="s">
        <v>6562</v>
      </c>
      <c r="D2177" s="302" t="s">
        <v>9821</v>
      </c>
    </row>
    <row r="2178" spans="1:4" ht="13.8">
      <c r="A2178" s="304">
        <v>103076</v>
      </c>
      <c r="B2178" s="301" t="s">
        <v>9822</v>
      </c>
      <c r="C2178" s="301" t="s">
        <v>6562</v>
      </c>
      <c r="D2178" s="302" t="s">
        <v>9823</v>
      </c>
    </row>
    <row r="2179" spans="1:4" ht="13.8">
      <c r="A2179" s="304">
        <v>103077</v>
      </c>
      <c r="B2179" s="301" t="s">
        <v>9824</v>
      </c>
      <c r="C2179" s="301" t="s">
        <v>6562</v>
      </c>
      <c r="D2179" s="302" t="s">
        <v>9825</v>
      </c>
    </row>
    <row r="2180" spans="1:4" ht="13.8">
      <c r="A2180" s="304">
        <v>103078</v>
      </c>
      <c r="B2180" s="301" t="s">
        <v>9826</v>
      </c>
      <c r="C2180" s="301" t="s">
        <v>6562</v>
      </c>
      <c r="D2180" s="302" t="s">
        <v>9827</v>
      </c>
    </row>
    <row r="2181" spans="1:4" ht="13.8">
      <c r="A2181" s="304">
        <v>103079</v>
      </c>
      <c r="B2181" s="301" t="s">
        <v>9828</v>
      </c>
      <c r="C2181" s="301" t="s">
        <v>6562</v>
      </c>
      <c r="D2181" s="302" t="s">
        <v>9829</v>
      </c>
    </row>
    <row r="2182" spans="1:4" ht="13.8">
      <c r="A2182" s="304">
        <v>103080</v>
      </c>
      <c r="B2182" s="301" t="s">
        <v>9830</v>
      </c>
      <c r="C2182" s="301" t="s">
        <v>6562</v>
      </c>
      <c r="D2182" s="302" t="s">
        <v>9831</v>
      </c>
    </row>
    <row r="2183" spans="1:4" ht="13.8">
      <c r="A2183" s="304">
        <v>92263</v>
      </c>
      <c r="B2183" s="301" t="s">
        <v>9832</v>
      </c>
      <c r="C2183" s="301" t="s">
        <v>6562</v>
      </c>
      <c r="D2183" s="302" t="s">
        <v>9833</v>
      </c>
    </row>
    <row r="2184" spans="1:4" ht="13.8">
      <c r="A2184" s="304">
        <v>92264</v>
      </c>
      <c r="B2184" s="301" t="s">
        <v>9834</v>
      </c>
      <c r="C2184" s="301" t="s">
        <v>6562</v>
      </c>
      <c r="D2184" s="302" t="s">
        <v>9835</v>
      </c>
    </row>
    <row r="2185" spans="1:4" ht="13.8">
      <c r="A2185" s="304">
        <v>92265</v>
      </c>
      <c r="B2185" s="301" t="s">
        <v>9836</v>
      </c>
      <c r="C2185" s="301" t="s">
        <v>6562</v>
      </c>
      <c r="D2185" s="302" t="s">
        <v>9837</v>
      </c>
    </row>
    <row r="2186" spans="1:4" ht="13.8">
      <c r="A2186" s="304">
        <v>92266</v>
      </c>
      <c r="B2186" s="301" t="s">
        <v>9838</v>
      </c>
      <c r="C2186" s="301" t="s">
        <v>6562</v>
      </c>
      <c r="D2186" s="302" t="s">
        <v>9839</v>
      </c>
    </row>
    <row r="2187" spans="1:4" ht="13.8">
      <c r="A2187" s="304">
        <v>92267</v>
      </c>
      <c r="B2187" s="301" t="s">
        <v>9840</v>
      </c>
      <c r="C2187" s="301" t="s">
        <v>6562</v>
      </c>
      <c r="D2187" s="302" t="s">
        <v>7654</v>
      </c>
    </row>
    <row r="2188" spans="1:4" ht="13.8">
      <c r="A2188" s="304">
        <v>92268</v>
      </c>
      <c r="B2188" s="301" t="s">
        <v>9841</v>
      </c>
      <c r="C2188" s="301" t="s">
        <v>6562</v>
      </c>
      <c r="D2188" s="302" t="s">
        <v>9842</v>
      </c>
    </row>
    <row r="2189" spans="1:4" ht="13.8">
      <c r="A2189" s="304">
        <v>92269</v>
      </c>
      <c r="B2189" s="301" t="s">
        <v>9843</v>
      </c>
      <c r="C2189" s="301" t="s">
        <v>6562</v>
      </c>
      <c r="D2189" s="302" t="s">
        <v>9844</v>
      </c>
    </row>
    <row r="2190" spans="1:4" ht="13.8">
      <c r="A2190" s="304">
        <v>92270</v>
      </c>
      <c r="B2190" s="301" t="s">
        <v>9845</v>
      </c>
      <c r="C2190" s="301" t="s">
        <v>6562</v>
      </c>
      <c r="D2190" s="302" t="s">
        <v>9846</v>
      </c>
    </row>
    <row r="2191" spans="1:4" ht="13.8">
      <c r="A2191" s="304">
        <v>92271</v>
      </c>
      <c r="B2191" s="301" t="s">
        <v>9847</v>
      </c>
      <c r="C2191" s="301" t="s">
        <v>6562</v>
      </c>
      <c r="D2191" s="302" t="s">
        <v>4304</v>
      </c>
    </row>
    <row r="2192" spans="1:4" ht="13.8">
      <c r="A2192" s="304">
        <v>92272</v>
      </c>
      <c r="B2192" s="301" t="s">
        <v>9848</v>
      </c>
      <c r="C2192" s="301" t="s">
        <v>1616</v>
      </c>
      <c r="D2192" s="302" t="s">
        <v>9849</v>
      </c>
    </row>
    <row r="2193" spans="1:4" ht="13.8">
      <c r="A2193" s="304">
        <v>92273</v>
      </c>
      <c r="B2193" s="301" t="s">
        <v>9850</v>
      </c>
      <c r="C2193" s="301" t="s">
        <v>1616</v>
      </c>
      <c r="D2193" s="302" t="s">
        <v>9851</v>
      </c>
    </row>
    <row r="2194" spans="1:4" ht="13.8">
      <c r="A2194" s="304">
        <v>92409</v>
      </c>
      <c r="B2194" s="301" t="s">
        <v>9852</v>
      </c>
      <c r="C2194" s="301" t="s">
        <v>6562</v>
      </c>
      <c r="D2194" s="302" t="s">
        <v>9853</v>
      </c>
    </row>
    <row r="2195" spans="1:4" ht="13.8">
      <c r="A2195" s="304">
        <v>92411</v>
      </c>
      <c r="B2195" s="301" t="s">
        <v>2510</v>
      </c>
      <c r="C2195" s="301" t="s">
        <v>6562</v>
      </c>
      <c r="D2195" s="302" t="s">
        <v>9854</v>
      </c>
    </row>
    <row r="2196" spans="1:4" ht="13.8">
      <c r="A2196" s="304">
        <v>92413</v>
      </c>
      <c r="B2196" s="301" t="s">
        <v>9855</v>
      </c>
      <c r="C2196" s="301" t="s">
        <v>6562</v>
      </c>
      <c r="D2196" s="302" t="s">
        <v>9856</v>
      </c>
    </row>
    <row r="2197" spans="1:4" ht="13.8">
      <c r="A2197" s="304">
        <v>92415</v>
      </c>
      <c r="B2197" s="301" t="s">
        <v>9857</v>
      </c>
      <c r="C2197" s="301" t="s">
        <v>6562</v>
      </c>
      <c r="D2197" s="302" t="s">
        <v>9858</v>
      </c>
    </row>
    <row r="2198" spans="1:4" ht="13.8">
      <c r="A2198" s="304">
        <v>92417</v>
      </c>
      <c r="B2198" s="301" t="s">
        <v>2507</v>
      </c>
      <c r="C2198" s="301" t="s">
        <v>6562</v>
      </c>
      <c r="D2198" s="302" t="s">
        <v>9859</v>
      </c>
    </row>
    <row r="2199" spans="1:4" ht="13.8">
      <c r="A2199" s="304">
        <v>92419</v>
      </c>
      <c r="B2199" s="301" t="s">
        <v>2509</v>
      </c>
      <c r="C2199" s="301" t="s">
        <v>6562</v>
      </c>
      <c r="D2199" s="302" t="s">
        <v>9860</v>
      </c>
    </row>
    <row r="2200" spans="1:4" ht="13.8">
      <c r="A2200" s="304">
        <v>92421</v>
      </c>
      <c r="B2200" s="301" t="s">
        <v>2508</v>
      </c>
      <c r="C2200" s="301" t="s">
        <v>6562</v>
      </c>
      <c r="D2200" s="302" t="s">
        <v>5425</v>
      </c>
    </row>
    <row r="2201" spans="1:4" ht="13.8">
      <c r="A2201" s="304">
        <v>92423</v>
      </c>
      <c r="B2201" s="301" t="s">
        <v>9861</v>
      </c>
      <c r="C2201" s="301" t="s">
        <v>6562</v>
      </c>
      <c r="D2201" s="302" t="s">
        <v>9862</v>
      </c>
    </row>
    <row r="2202" spans="1:4" ht="13.8">
      <c r="A2202" s="304">
        <v>92425</v>
      </c>
      <c r="B2202" s="301" t="s">
        <v>9863</v>
      </c>
      <c r="C2202" s="301" t="s">
        <v>6562</v>
      </c>
      <c r="D2202" s="302" t="s">
        <v>9864</v>
      </c>
    </row>
    <row r="2203" spans="1:4" ht="13.8">
      <c r="A2203" s="304">
        <v>92427</v>
      </c>
      <c r="B2203" s="301" t="s">
        <v>9865</v>
      </c>
      <c r="C2203" s="301" t="s">
        <v>6562</v>
      </c>
      <c r="D2203" s="302" t="s">
        <v>9866</v>
      </c>
    </row>
    <row r="2204" spans="1:4" ht="13.8">
      <c r="A2204" s="304">
        <v>92429</v>
      </c>
      <c r="B2204" s="301" t="s">
        <v>9867</v>
      </c>
      <c r="C2204" s="301" t="s">
        <v>6562</v>
      </c>
      <c r="D2204" s="302" t="s">
        <v>9868</v>
      </c>
    </row>
    <row r="2205" spans="1:4" ht="13.8">
      <c r="A2205" s="304">
        <v>92431</v>
      </c>
      <c r="B2205" s="301" t="s">
        <v>9869</v>
      </c>
      <c r="C2205" s="301" t="s">
        <v>6562</v>
      </c>
      <c r="D2205" s="302" t="s">
        <v>9870</v>
      </c>
    </row>
    <row r="2206" spans="1:4" ht="13.8">
      <c r="A2206" s="304">
        <v>92433</v>
      </c>
      <c r="B2206" s="301" t="s">
        <v>9871</v>
      </c>
      <c r="C2206" s="301" t="s">
        <v>6562</v>
      </c>
      <c r="D2206" s="302" t="s">
        <v>9872</v>
      </c>
    </row>
    <row r="2207" spans="1:4" ht="13.8">
      <c r="A2207" s="304">
        <v>92435</v>
      </c>
      <c r="B2207" s="301" t="s">
        <v>9873</v>
      </c>
      <c r="C2207" s="301" t="s">
        <v>6562</v>
      </c>
      <c r="D2207" s="302" t="s">
        <v>9874</v>
      </c>
    </row>
    <row r="2208" spans="1:4" ht="13.8">
      <c r="A2208" s="304">
        <v>92437</v>
      </c>
      <c r="B2208" s="301" t="s">
        <v>9875</v>
      </c>
      <c r="C2208" s="301" t="s">
        <v>6562</v>
      </c>
      <c r="D2208" s="302" t="s">
        <v>9876</v>
      </c>
    </row>
    <row r="2209" spans="1:4" ht="13.8">
      <c r="A2209" s="304">
        <v>92439</v>
      </c>
      <c r="B2209" s="301" t="s">
        <v>9877</v>
      </c>
      <c r="C2209" s="301" t="s">
        <v>6562</v>
      </c>
      <c r="D2209" s="302" t="s">
        <v>9878</v>
      </c>
    </row>
    <row r="2210" spans="1:4" ht="13.8">
      <c r="A2210" s="304">
        <v>92441</v>
      </c>
      <c r="B2210" s="301" t="s">
        <v>9879</v>
      </c>
      <c r="C2210" s="301" t="s">
        <v>6562</v>
      </c>
      <c r="D2210" s="302" t="s">
        <v>9880</v>
      </c>
    </row>
    <row r="2211" spans="1:4" ht="13.8">
      <c r="A2211" s="304">
        <v>92443</v>
      </c>
      <c r="B2211" s="301" t="s">
        <v>9881</v>
      </c>
      <c r="C2211" s="301" t="s">
        <v>6562</v>
      </c>
      <c r="D2211" s="302" t="s">
        <v>5273</v>
      </c>
    </row>
    <row r="2212" spans="1:4" ht="13.8">
      <c r="A2212" s="304">
        <v>92445</v>
      </c>
      <c r="B2212" s="301" t="s">
        <v>9882</v>
      </c>
      <c r="C2212" s="301" t="s">
        <v>6562</v>
      </c>
      <c r="D2212" s="302" t="s">
        <v>7161</v>
      </c>
    </row>
    <row r="2213" spans="1:4" ht="13.8">
      <c r="A2213" s="304">
        <v>92446</v>
      </c>
      <c r="B2213" s="301" t="s">
        <v>9883</v>
      </c>
      <c r="C2213" s="301" t="s">
        <v>6562</v>
      </c>
      <c r="D2213" s="302" t="s">
        <v>9884</v>
      </c>
    </row>
    <row r="2214" spans="1:4" ht="13.8">
      <c r="A2214" s="304">
        <v>92447</v>
      </c>
      <c r="B2214" s="301" t="s">
        <v>9885</v>
      </c>
      <c r="C2214" s="301" t="s">
        <v>6562</v>
      </c>
      <c r="D2214" s="302" t="s">
        <v>9886</v>
      </c>
    </row>
    <row r="2215" spans="1:4" ht="13.8">
      <c r="A2215" s="304">
        <v>92448</v>
      </c>
      <c r="B2215" s="301" t="s">
        <v>9887</v>
      </c>
      <c r="C2215" s="301" t="s">
        <v>6562</v>
      </c>
      <c r="D2215" s="302" t="s">
        <v>9888</v>
      </c>
    </row>
    <row r="2216" spans="1:4" ht="13.8">
      <c r="A2216" s="304">
        <v>92449</v>
      </c>
      <c r="B2216" s="301" t="s">
        <v>9889</v>
      </c>
      <c r="C2216" s="301" t="s">
        <v>6562</v>
      </c>
      <c r="D2216" s="302" t="s">
        <v>9890</v>
      </c>
    </row>
    <row r="2217" spans="1:4" ht="13.8">
      <c r="A2217" s="304">
        <v>92450</v>
      </c>
      <c r="B2217" s="301" t="s">
        <v>9891</v>
      </c>
      <c r="C2217" s="301" t="s">
        <v>6562</v>
      </c>
      <c r="D2217" s="302" t="s">
        <v>9892</v>
      </c>
    </row>
    <row r="2218" spans="1:4" ht="13.8">
      <c r="A2218" s="304">
        <v>92451</v>
      </c>
      <c r="B2218" s="301" t="s">
        <v>9893</v>
      </c>
      <c r="C2218" s="301" t="s">
        <v>6562</v>
      </c>
      <c r="D2218" s="302" t="s">
        <v>9894</v>
      </c>
    </row>
    <row r="2219" spans="1:4" ht="13.8">
      <c r="A2219" s="304">
        <v>92452</v>
      </c>
      <c r="B2219" s="301" t="s">
        <v>9895</v>
      </c>
      <c r="C2219" s="301" t="s">
        <v>6562</v>
      </c>
      <c r="D2219" s="302" t="s">
        <v>9896</v>
      </c>
    </row>
    <row r="2220" spans="1:4" ht="13.8">
      <c r="A2220" s="304">
        <v>92453</v>
      </c>
      <c r="B2220" s="301" t="s">
        <v>2511</v>
      </c>
      <c r="C2220" s="301" t="s">
        <v>6562</v>
      </c>
      <c r="D2220" s="302" t="s">
        <v>9897</v>
      </c>
    </row>
    <row r="2221" spans="1:4" ht="13.8">
      <c r="A2221" s="304">
        <v>92454</v>
      </c>
      <c r="B2221" s="301" t="s">
        <v>9898</v>
      </c>
      <c r="C2221" s="301" t="s">
        <v>6562</v>
      </c>
      <c r="D2221" s="302" t="s">
        <v>9899</v>
      </c>
    </row>
    <row r="2222" spans="1:4" ht="13.8">
      <c r="A2222" s="304">
        <v>92455</v>
      </c>
      <c r="B2222" s="301" t="s">
        <v>2512</v>
      </c>
      <c r="C2222" s="301" t="s">
        <v>6562</v>
      </c>
      <c r="D2222" s="302" t="s">
        <v>9900</v>
      </c>
    </row>
    <row r="2223" spans="1:4" ht="13.8">
      <c r="A2223" s="304">
        <v>92456</v>
      </c>
      <c r="B2223" s="301" t="s">
        <v>9901</v>
      </c>
      <c r="C2223" s="301" t="s">
        <v>6562</v>
      </c>
      <c r="D2223" s="302" t="s">
        <v>9902</v>
      </c>
    </row>
    <row r="2224" spans="1:4" ht="13.8">
      <c r="A2224" s="304">
        <v>92457</v>
      </c>
      <c r="B2224" s="301" t="s">
        <v>9903</v>
      </c>
      <c r="C2224" s="301" t="s">
        <v>6562</v>
      </c>
      <c r="D2224" s="302" t="s">
        <v>9904</v>
      </c>
    </row>
    <row r="2225" spans="1:4" ht="13.8">
      <c r="A2225" s="304">
        <v>92458</v>
      </c>
      <c r="B2225" s="301" t="s">
        <v>9905</v>
      </c>
      <c r="C2225" s="301" t="s">
        <v>6562</v>
      </c>
      <c r="D2225" s="302" t="s">
        <v>9906</v>
      </c>
    </row>
    <row r="2226" spans="1:4" ht="13.8">
      <c r="A2226" s="304">
        <v>92459</v>
      </c>
      <c r="B2226" s="301" t="s">
        <v>9907</v>
      </c>
      <c r="C2226" s="301" t="s">
        <v>6562</v>
      </c>
      <c r="D2226" s="302" t="s">
        <v>9908</v>
      </c>
    </row>
    <row r="2227" spans="1:4" ht="13.8">
      <c r="A2227" s="304">
        <v>92460</v>
      </c>
      <c r="B2227" s="301" t="s">
        <v>9909</v>
      </c>
      <c r="C2227" s="301" t="s">
        <v>6562</v>
      </c>
      <c r="D2227" s="302" t="s">
        <v>9910</v>
      </c>
    </row>
    <row r="2228" spans="1:4" ht="13.8">
      <c r="A2228" s="304">
        <v>92461</v>
      </c>
      <c r="B2228" s="301" t="s">
        <v>9911</v>
      </c>
      <c r="C2228" s="301" t="s">
        <v>6562</v>
      </c>
      <c r="D2228" s="302" t="s">
        <v>9912</v>
      </c>
    </row>
    <row r="2229" spans="1:4" ht="13.8">
      <c r="A2229" s="304">
        <v>92462</v>
      </c>
      <c r="B2229" s="301" t="s">
        <v>9913</v>
      </c>
      <c r="C2229" s="301" t="s">
        <v>6562</v>
      </c>
      <c r="D2229" s="302" t="s">
        <v>9914</v>
      </c>
    </row>
    <row r="2230" spans="1:4" ht="13.8">
      <c r="A2230" s="304">
        <v>92463</v>
      </c>
      <c r="B2230" s="301" t="s">
        <v>9915</v>
      </c>
      <c r="C2230" s="301" t="s">
        <v>6562</v>
      </c>
      <c r="D2230" s="302" t="s">
        <v>9916</v>
      </c>
    </row>
    <row r="2231" spans="1:4" ht="13.8">
      <c r="A2231" s="304">
        <v>92464</v>
      </c>
      <c r="B2231" s="301" t="s">
        <v>9917</v>
      </c>
      <c r="C2231" s="301" t="s">
        <v>6562</v>
      </c>
      <c r="D2231" s="302" t="s">
        <v>9918</v>
      </c>
    </row>
    <row r="2232" spans="1:4" ht="13.8">
      <c r="A2232" s="304">
        <v>92465</v>
      </c>
      <c r="B2232" s="301" t="s">
        <v>9919</v>
      </c>
      <c r="C2232" s="301" t="s">
        <v>6562</v>
      </c>
      <c r="D2232" s="302" t="s">
        <v>9920</v>
      </c>
    </row>
    <row r="2233" spans="1:4" ht="13.8">
      <c r="A2233" s="304">
        <v>92466</v>
      </c>
      <c r="B2233" s="301" t="s">
        <v>9921</v>
      </c>
      <c r="C2233" s="301" t="s">
        <v>6562</v>
      </c>
      <c r="D2233" s="302" t="s">
        <v>9922</v>
      </c>
    </row>
    <row r="2234" spans="1:4" ht="13.8">
      <c r="A2234" s="304">
        <v>92467</v>
      </c>
      <c r="B2234" s="301" t="s">
        <v>9923</v>
      </c>
      <c r="C2234" s="301" t="s">
        <v>6562</v>
      </c>
      <c r="D2234" s="302" t="s">
        <v>9924</v>
      </c>
    </row>
    <row r="2235" spans="1:4" ht="13.8">
      <c r="A2235" s="304">
        <v>92468</v>
      </c>
      <c r="B2235" s="301" t="s">
        <v>9925</v>
      </c>
      <c r="C2235" s="301" t="s">
        <v>6562</v>
      </c>
      <c r="D2235" s="302" t="s">
        <v>4499</v>
      </c>
    </row>
    <row r="2236" spans="1:4" ht="13.8">
      <c r="A2236" s="304">
        <v>92469</v>
      </c>
      <c r="B2236" s="301" t="s">
        <v>9926</v>
      </c>
      <c r="C2236" s="301" t="s">
        <v>6562</v>
      </c>
      <c r="D2236" s="302" t="s">
        <v>9927</v>
      </c>
    </row>
    <row r="2237" spans="1:4" ht="13.8">
      <c r="A2237" s="304">
        <v>92470</v>
      </c>
      <c r="B2237" s="301" t="s">
        <v>9928</v>
      </c>
      <c r="C2237" s="301" t="s">
        <v>6562</v>
      </c>
      <c r="D2237" s="302" t="s">
        <v>9929</v>
      </c>
    </row>
    <row r="2238" spans="1:4" ht="13.8">
      <c r="A2238" s="304">
        <v>92471</v>
      </c>
      <c r="B2238" s="301" t="s">
        <v>9930</v>
      </c>
      <c r="C2238" s="301" t="s">
        <v>6562</v>
      </c>
      <c r="D2238" s="302" t="s">
        <v>4591</v>
      </c>
    </row>
    <row r="2239" spans="1:4" ht="13.8">
      <c r="A2239" s="304">
        <v>92472</v>
      </c>
      <c r="B2239" s="301" t="s">
        <v>9931</v>
      </c>
      <c r="C2239" s="301" t="s">
        <v>6562</v>
      </c>
      <c r="D2239" s="302" t="s">
        <v>9932</v>
      </c>
    </row>
    <row r="2240" spans="1:4" ht="13.8">
      <c r="A2240" s="304">
        <v>92473</v>
      </c>
      <c r="B2240" s="301" t="s">
        <v>9933</v>
      </c>
      <c r="C2240" s="301" t="s">
        <v>6562</v>
      </c>
      <c r="D2240" s="302" t="s">
        <v>9934</v>
      </c>
    </row>
    <row r="2241" spans="1:4" ht="13.8">
      <c r="A2241" s="304">
        <v>92474</v>
      </c>
      <c r="B2241" s="301" t="s">
        <v>9935</v>
      </c>
      <c r="C2241" s="301" t="s">
        <v>6562</v>
      </c>
      <c r="D2241" s="302" t="s">
        <v>9936</v>
      </c>
    </row>
    <row r="2242" spans="1:4" ht="13.8">
      <c r="A2242" s="304">
        <v>92475</v>
      </c>
      <c r="B2242" s="301" t="s">
        <v>9937</v>
      </c>
      <c r="C2242" s="301" t="s">
        <v>6562</v>
      </c>
      <c r="D2242" s="302" t="s">
        <v>9938</v>
      </c>
    </row>
    <row r="2243" spans="1:4" ht="13.8">
      <c r="A2243" s="304">
        <v>92476</v>
      </c>
      <c r="B2243" s="301" t="s">
        <v>9939</v>
      </c>
      <c r="C2243" s="301" t="s">
        <v>6562</v>
      </c>
      <c r="D2243" s="302" t="s">
        <v>9940</v>
      </c>
    </row>
    <row r="2244" spans="1:4" ht="13.8">
      <c r="A2244" s="304">
        <v>92477</v>
      </c>
      <c r="B2244" s="301" t="s">
        <v>9941</v>
      </c>
      <c r="C2244" s="301" t="s">
        <v>6562</v>
      </c>
      <c r="D2244" s="302" t="s">
        <v>9942</v>
      </c>
    </row>
    <row r="2245" spans="1:4" ht="13.8">
      <c r="A2245" s="304">
        <v>92478</v>
      </c>
      <c r="B2245" s="301" t="s">
        <v>9943</v>
      </c>
      <c r="C2245" s="301" t="s">
        <v>6562</v>
      </c>
      <c r="D2245" s="302" t="s">
        <v>9944</v>
      </c>
    </row>
    <row r="2246" spans="1:4" ht="13.8">
      <c r="A2246" s="304">
        <v>92479</v>
      </c>
      <c r="B2246" s="301" t="s">
        <v>9945</v>
      </c>
      <c r="C2246" s="301" t="s">
        <v>6562</v>
      </c>
      <c r="D2246" s="302" t="s">
        <v>7278</v>
      </c>
    </row>
    <row r="2247" spans="1:4" ht="13.8">
      <c r="A2247" s="304">
        <v>92480</v>
      </c>
      <c r="B2247" s="301" t="s">
        <v>9946</v>
      </c>
      <c r="C2247" s="301" t="s">
        <v>6562</v>
      </c>
      <c r="D2247" s="302" t="s">
        <v>9947</v>
      </c>
    </row>
    <row r="2248" spans="1:4" ht="13.8">
      <c r="A2248" s="304">
        <v>92482</v>
      </c>
      <c r="B2248" s="301" t="s">
        <v>9948</v>
      </c>
      <c r="C2248" s="301" t="s">
        <v>6562</v>
      </c>
      <c r="D2248" s="302" t="s">
        <v>9949</v>
      </c>
    </row>
    <row r="2249" spans="1:4" ht="13.8">
      <c r="A2249" s="304">
        <v>92484</v>
      </c>
      <c r="B2249" s="301" t="s">
        <v>9950</v>
      </c>
      <c r="C2249" s="301" t="s">
        <v>6562</v>
      </c>
      <c r="D2249" s="302" t="s">
        <v>9951</v>
      </c>
    </row>
    <row r="2250" spans="1:4" ht="13.8">
      <c r="A2250" s="304">
        <v>92486</v>
      </c>
      <c r="B2250" s="301" t="s">
        <v>9952</v>
      </c>
      <c r="C2250" s="301" t="s">
        <v>6562</v>
      </c>
      <c r="D2250" s="302" t="s">
        <v>9953</v>
      </c>
    </row>
    <row r="2251" spans="1:4" ht="13.8">
      <c r="A2251" s="304">
        <v>92488</v>
      </c>
      <c r="B2251" s="301" t="s">
        <v>9954</v>
      </c>
      <c r="C2251" s="301" t="s">
        <v>6562</v>
      </c>
      <c r="D2251" s="302" t="s">
        <v>9955</v>
      </c>
    </row>
    <row r="2252" spans="1:4" ht="13.8">
      <c r="A2252" s="304">
        <v>92490</v>
      </c>
      <c r="B2252" s="301" t="s">
        <v>9956</v>
      </c>
      <c r="C2252" s="301" t="s">
        <v>6562</v>
      </c>
      <c r="D2252" s="302" t="s">
        <v>4188</v>
      </c>
    </row>
    <row r="2253" spans="1:4" ht="13.8">
      <c r="A2253" s="304">
        <v>92492</v>
      </c>
      <c r="B2253" s="301" t="s">
        <v>9957</v>
      </c>
      <c r="C2253" s="301" t="s">
        <v>6562</v>
      </c>
      <c r="D2253" s="302" t="s">
        <v>9958</v>
      </c>
    </row>
    <row r="2254" spans="1:4" ht="13.8">
      <c r="A2254" s="304">
        <v>92494</v>
      </c>
      <c r="B2254" s="301" t="s">
        <v>9959</v>
      </c>
      <c r="C2254" s="301" t="s">
        <v>6562</v>
      </c>
      <c r="D2254" s="302" t="s">
        <v>9960</v>
      </c>
    </row>
    <row r="2255" spans="1:4" ht="13.8">
      <c r="A2255" s="304">
        <v>92496</v>
      </c>
      <c r="B2255" s="301" t="s">
        <v>9961</v>
      </c>
      <c r="C2255" s="301" t="s">
        <v>6562</v>
      </c>
      <c r="D2255" s="302" t="s">
        <v>9962</v>
      </c>
    </row>
    <row r="2256" spans="1:4" ht="13.8">
      <c r="A2256" s="304">
        <v>92498</v>
      </c>
      <c r="B2256" s="301" t="s">
        <v>9963</v>
      </c>
      <c r="C2256" s="301" t="s">
        <v>6562</v>
      </c>
      <c r="D2256" s="302" t="s">
        <v>9964</v>
      </c>
    </row>
    <row r="2257" spans="1:4" ht="13.8">
      <c r="A2257" s="304">
        <v>92500</v>
      </c>
      <c r="B2257" s="301" t="s">
        <v>9965</v>
      </c>
      <c r="C2257" s="301" t="s">
        <v>6562</v>
      </c>
      <c r="D2257" s="302" t="s">
        <v>4984</v>
      </c>
    </row>
    <row r="2258" spans="1:4" ht="13.8">
      <c r="A2258" s="304">
        <v>92502</v>
      </c>
      <c r="B2258" s="301" t="s">
        <v>9966</v>
      </c>
      <c r="C2258" s="301" t="s">
        <v>6562</v>
      </c>
      <c r="D2258" s="302" t="s">
        <v>9967</v>
      </c>
    </row>
    <row r="2259" spans="1:4" ht="13.8">
      <c r="A2259" s="304">
        <v>92504</v>
      </c>
      <c r="B2259" s="301" t="s">
        <v>9968</v>
      </c>
      <c r="C2259" s="301" t="s">
        <v>6562</v>
      </c>
      <c r="D2259" s="302" t="s">
        <v>9969</v>
      </c>
    </row>
    <row r="2260" spans="1:4" ht="13.8">
      <c r="A2260" s="304">
        <v>92506</v>
      </c>
      <c r="B2260" s="301" t="s">
        <v>9970</v>
      </c>
      <c r="C2260" s="301" t="s">
        <v>6562</v>
      </c>
      <c r="D2260" s="302" t="s">
        <v>9971</v>
      </c>
    </row>
    <row r="2261" spans="1:4" ht="13.8">
      <c r="A2261" s="304">
        <v>92508</v>
      </c>
      <c r="B2261" s="301" t="s">
        <v>9972</v>
      </c>
      <c r="C2261" s="301" t="s">
        <v>6562</v>
      </c>
      <c r="D2261" s="302" t="s">
        <v>9973</v>
      </c>
    </row>
    <row r="2262" spans="1:4" ht="13.8">
      <c r="A2262" s="304">
        <v>92510</v>
      </c>
      <c r="B2262" s="301" t="s">
        <v>2504</v>
      </c>
      <c r="C2262" s="301" t="s">
        <v>6562</v>
      </c>
      <c r="D2262" s="302" t="s">
        <v>6516</v>
      </c>
    </row>
    <row r="2263" spans="1:4" ht="13.8">
      <c r="A2263" s="304">
        <v>92512</v>
      </c>
      <c r="B2263" s="301" t="s">
        <v>2503</v>
      </c>
      <c r="C2263" s="301" t="s">
        <v>6562</v>
      </c>
      <c r="D2263" s="302" t="s">
        <v>4908</v>
      </c>
    </row>
    <row r="2264" spans="1:4" ht="13.8">
      <c r="A2264" s="304">
        <v>92514</v>
      </c>
      <c r="B2264" s="301" t="s">
        <v>2505</v>
      </c>
      <c r="C2264" s="301" t="s">
        <v>6562</v>
      </c>
      <c r="D2264" s="302" t="s">
        <v>9974</v>
      </c>
    </row>
    <row r="2265" spans="1:4" ht="13.8">
      <c r="A2265" s="304">
        <v>92515</v>
      </c>
      <c r="B2265" s="301" t="s">
        <v>9975</v>
      </c>
      <c r="C2265" s="301" t="s">
        <v>6562</v>
      </c>
      <c r="D2265" s="302" t="s">
        <v>4329</v>
      </c>
    </row>
    <row r="2266" spans="1:4" ht="13.8">
      <c r="A2266" s="304">
        <v>92518</v>
      </c>
      <c r="B2266" s="301" t="s">
        <v>9976</v>
      </c>
      <c r="C2266" s="301" t="s">
        <v>6562</v>
      </c>
      <c r="D2266" s="302" t="s">
        <v>9977</v>
      </c>
    </row>
    <row r="2267" spans="1:4" ht="13.8">
      <c r="A2267" s="304">
        <v>92520</v>
      </c>
      <c r="B2267" s="301" t="s">
        <v>9978</v>
      </c>
      <c r="C2267" s="301" t="s">
        <v>6562</v>
      </c>
      <c r="D2267" s="302" t="s">
        <v>9979</v>
      </c>
    </row>
    <row r="2268" spans="1:4" ht="13.8">
      <c r="A2268" s="304">
        <v>92522</v>
      </c>
      <c r="B2268" s="301" t="s">
        <v>2506</v>
      </c>
      <c r="C2268" s="301" t="s">
        <v>6562</v>
      </c>
      <c r="D2268" s="302" t="s">
        <v>9980</v>
      </c>
    </row>
    <row r="2269" spans="1:4" ht="13.8">
      <c r="A2269" s="304">
        <v>92524</v>
      </c>
      <c r="B2269" s="301" t="s">
        <v>9981</v>
      </c>
      <c r="C2269" s="301" t="s">
        <v>6562</v>
      </c>
      <c r="D2269" s="302" t="s">
        <v>9982</v>
      </c>
    </row>
    <row r="2270" spans="1:4" ht="13.8">
      <c r="A2270" s="304">
        <v>92526</v>
      </c>
      <c r="B2270" s="301" t="s">
        <v>9983</v>
      </c>
      <c r="C2270" s="301" t="s">
        <v>6562</v>
      </c>
      <c r="D2270" s="302" t="s">
        <v>9984</v>
      </c>
    </row>
    <row r="2271" spans="1:4" ht="13.8">
      <c r="A2271" s="304">
        <v>92528</v>
      </c>
      <c r="B2271" s="301" t="s">
        <v>9985</v>
      </c>
      <c r="C2271" s="301" t="s">
        <v>6562</v>
      </c>
      <c r="D2271" s="302" t="s">
        <v>9986</v>
      </c>
    </row>
    <row r="2272" spans="1:4" ht="13.8">
      <c r="A2272" s="304">
        <v>92530</v>
      </c>
      <c r="B2272" s="301" t="s">
        <v>9987</v>
      </c>
      <c r="C2272" s="301" t="s">
        <v>6562</v>
      </c>
      <c r="D2272" s="302" t="s">
        <v>9988</v>
      </c>
    </row>
    <row r="2273" spans="1:4" ht="13.8">
      <c r="A2273" s="304">
        <v>92532</v>
      </c>
      <c r="B2273" s="301" t="s">
        <v>9989</v>
      </c>
      <c r="C2273" s="301" t="s">
        <v>6562</v>
      </c>
      <c r="D2273" s="302" t="s">
        <v>9990</v>
      </c>
    </row>
    <row r="2274" spans="1:4" ht="13.8">
      <c r="A2274" s="304">
        <v>92534</v>
      </c>
      <c r="B2274" s="301" t="s">
        <v>9991</v>
      </c>
      <c r="C2274" s="301" t="s">
        <v>6562</v>
      </c>
      <c r="D2274" s="302" t="s">
        <v>9992</v>
      </c>
    </row>
    <row r="2275" spans="1:4" ht="13.8">
      <c r="A2275" s="304">
        <v>92536</v>
      </c>
      <c r="B2275" s="301" t="s">
        <v>9993</v>
      </c>
      <c r="C2275" s="301" t="s">
        <v>6562</v>
      </c>
      <c r="D2275" s="302" t="s">
        <v>9994</v>
      </c>
    </row>
    <row r="2276" spans="1:4" ht="13.8">
      <c r="A2276" s="304">
        <v>92538</v>
      </c>
      <c r="B2276" s="301" t="s">
        <v>9995</v>
      </c>
      <c r="C2276" s="301" t="s">
        <v>6562</v>
      </c>
      <c r="D2276" s="302" t="s">
        <v>9996</v>
      </c>
    </row>
    <row r="2277" spans="1:4" ht="13.8">
      <c r="A2277" s="304">
        <v>96252</v>
      </c>
      <c r="B2277" s="301" t="s">
        <v>9997</v>
      </c>
      <c r="C2277" s="301" t="s">
        <v>6562</v>
      </c>
      <c r="D2277" s="302" t="s">
        <v>9998</v>
      </c>
    </row>
    <row r="2278" spans="1:4" ht="13.8">
      <c r="A2278" s="304">
        <v>96257</v>
      </c>
      <c r="B2278" s="301" t="s">
        <v>9999</v>
      </c>
      <c r="C2278" s="301" t="s">
        <v>6562</v>
      </c>
      <c r="D2278" s="302" t="s">
        <v>10000</v>
      </c>
    </row>
    <row r="2279" spans="1:4" ht="13.8">
      <c r="A2279" s="304">
        <v>96258</v>
      </c>
      <c r="B2279" s="301" t="s">
        <v>10001</v>
      </c>
      <c r="C2279" s="301" t="s">
        <v>6562</v>
      </c>
      <c r="D2279" s="302" t="s">
        <v>10002</v>
      </c>
    </row>
    <row r="2280" spans="1:4" ht="13.8">
      <c r="A2280" s="304">
        <v>96259</v>
      </c>
      <c r="B2280" s="301" t="s">
        <v>10003</v>
      </c>
      <c r="C2280" s="301" t="s">
        <v>6562</v>
      </c>
      <c r="D2280" s="302" t="s">
        <v>10004</v>
      </c>
    </row>
    <row r="2281" spans="1:4" ht="13.8">
      <c r="A2281" s="304">
        <v>96529</v>
      </c>
      <c r="B2281" s="301" t="s">
        <v>10005</v>
      </c>
      <c r="C2281" s="301" t="s">
        <v>6562</v>
      </c>
      <c r="D2281" s="302" t="s">
        <v>10006</v>
      </c>
    </row>
    <row r="2282" spans="1:4" ht="13.8">
      <c r="A2282" s="304">
        <v>96530</v>
      </c>
      <c r="B2282" s="301" t="s">
        <v>10007</v>
      </c>
      <c r="C2282" s="301" t="s">
        <v>6562</v>
      </c>
      <c r="D2282" s="302" t="s">
        <v>10008</v>
      </c>
    </row>
    <row r="2283" spans="1:4" ht="13.8">
      <c r="A2283" s="304">
        <v>96531</v>
      </c>
      <c r="B2283" s="301" t="s">
        <v>10009</v>
      </c>
      <c r="C2283" s="301" t="s">
        <v>6562</v>
      </c>
      <c r="D2283" s="302" t="s">
        <v>10010</v>
      </c>
    </row>
    <row r="2284" spans="1:4" ht="13.8">
      <c r="A2284" s="304">
        <v>96532</v>
      </c>
      <c r="B2284" s="301" t="s">
        <v>10011</v>
      </c>
      <c r="C2284" s="301" t="s">
        <v>6562</v>
      </c>
      <c r="D2284" s="302" t="s">
        <v>10012</v>
      </c>
    </row>
    <row r="2285" spans="1:4" ht="13.8">
      <c r="A2285" s="304">
        <v>96533</v>
      </c>
      <c r="B2285" s="301" t="s">
        <v>10013</v>
      </c>
      <c r="C2285" s="301" t="s">
        <v>6562</v>
      </c>
      <c r="D2285" s="302" t="s">
        <v>10014</v>
      </c>
    </row>
    <row r="2286" spans="1:4" ht="13.8">
      <c r="A2286" s="304">
        <v>96534</v>
      </c>
      <c r="B2286" s="301" t="s">
        <v>10015</v>
      </c>
      <c r="C2286" s="301" t="s">
        <v>6562</v>
      </c>
      <c r="D2286" s="302" t="s">
        <v>10016</v>
      </c>
    </row>
    <row r="2287" spans="1:4" ht="13.8">
      <c r="A2287" s="304">
        <v>96535</v>
      </c>
      <c r="B2287" s="301" t="s">
        <v>10017</v>
      </c>
      <c r="C2287" s="301" t="s">
        <v>6562</v>
      </c>
      <c r="D2287" s="302" t="s">
        <v>10018</v>
      </c>
    </row>
    <row r="2288" spans="1:4" ht="13.8">
      <c r="A2288" s="304">
        <v>96536</v>
      </c>
      <c r="B2288" s="301" t="s">
        <v>10019</v>
      </c>
      <c r="C2288" s="301" t="s">
        <v>6562</v>
      </c>
      <c r="D2288" s="302" t="s">
        <v>4231</v>
      </c>
    </row>
    <row r="2289" spans="1:4" ht="13.8">
      <c r="A2289" s="304">
        <v>96537</v>
      </c>
      <c r="B2289" s="301" t="s">
        <v>2104</v>
      </c>
      <c r="C2289" s="301" t="s">
        <v>6562</v>
      </c>
      <c r="D2289" s="302" t="s">
        <v>10020</v>
      </c>
    </row>
    <row r="2290" spans="1:4" ht="13.8">
      <c r="A2290" s="304">
        <v>96538</v>
      </c>
      <c r="B2290" s="301" t="s">
        <v>10021</v>
      </c>
      <c r="C2290" s="301" t="s">
        <v>6562</v>
      </c>
      <c r="D2290" s="302" t="s">
        <v>10022</v>
      </c>
    </row>
    <row r="2291" spans="1:4" ht="13.8">
      <c r="A2291" s="304">
        <v>96539</v>
      </c>
      <c r="B2291" s="301" t="s">
        <v>2110</v>
      </c>
      <c r="C2291" s="301" t="s">
        <v>6562</v>
      </c>
      <c r="D2291" s="302" t="s">
        <v>10023</v>
      </c>
    </row>
    <row r="2292" spans="1:4" ht="13.8">
      <c r="A2292" s="304">
        <v>96540</v>
      </c>
      <c r="B2292" s="301" t="s">
        <v>2105</v>
      </c>
      <c r="C2292" s="301" t="s">
        <v>6562</v>
      </c>
      <c r="D2292" s="302" t="s">
        <v>7087</v>
      </c>
    </row>
    <row r="2293" spans="1:4" ht="13.8">
      <c r="A2293" s="304">
        <v>96541</v>
      </c>
      <c r="B2293" s="301" t="s">
        <v>2109</v>
      </c>
      <c r="C2293" s="301" t="s">
        <v>6562</v>
      </c>
      <c r="D2293" s="302" t="s">
        <v>10024</v>
      </c>
    </row>
    <row r="2294" spans="1:4" ht="13.8">
      <c r="A2294" s="304">
        <v>96542</v>
      </c>
      <c r="B2294" s="301" t="s">
        <v>2111</v>
      </c>
      <c r="C2294" s="301" t="s">
        <v>6562</v>
      </c>
      <c r="D2294" s="302" t="s">
        <v>10025</v>
      </c>
    </row>
    <row r="2295" spans="1:4" ht="13.8">
      <c r="A2295" s="304">
        <v>96543</v>
      </c>
      <c r="B2295" s="301" t="s">
        <v>1559</v>
      </c>
      <c r="C2295" s="301" t="s">
        <v>1561</v>
      </c>
      <c r="D2295" s="302" t="s">
        <v>10026</v>
      </c>
    </row>
    <row r="2296" spans="1:4" ht="13.8">
      <c r="A2296" s="304">
        <v>97747</v>
      </c>
      <c r="B2296" s="301" t="s">
        <v>10027</v>
      </c>
      <c r="C2296" s="301" t="s">
        <v>6562</v>
      </c>
      <c r="D2296" s="302" t="s">
        <v>10028</v>
      </c>
    </row>
    <row r="2297" spans="1:4" ht="13.8">
      <c r="A2297" s="304">
        <v>101791</v>
      </c>
      <c r="B2297" s="301" t="s">
        <v>10029</v>
      </c>
      <c r="C2297" s="301" t="s">
        <v>1616</v>
      </c>
      <c r="D2297" s="302" t="s">
        <v>10030</v>
      </c>
    </row>
    <row r="2298" spans="1:4" ht="13.8">
      <c r="A2298" s="304">
        <v>101792</v>
      </c>
      <c r="B2298" s="301" t="s">
        <v>10031</v>
      </c>
      <c r="C2298" s="301" t="s">
        <v>8488</v>
      </c>
      <c r="D2298" s="302" t="s">
        <v>9742</v>
      </c>
    </row>
    <row r="2299" spans="1:4" ht="13.8">
      <c r="A2299" s="304">
        <v>101793</v>
      </c>
      <c r="B2299" s="301" t="s">
        <v>10032</v>
      </c>
      <c r="C2299" s="301" t="s">
        <v>8488</v>
      </c>
      <c r="D2299" s="302" t="s">
        <v>10033</v>
      </c>
    </row>
    <row r="2300" spans="1:4" ht="13.8">
      <c r="A2300" s="304">
        <v>101969</v>
      </c>
      <c r="B2300" s="301" t="s">
        <v>10034</v>
      </c>
      <c r="C2300" s="301" t="s">
        <v>6562</v>
      </c>
      <c r="D2300" s="302" t="s">
        <v>10035</v>
      </c>
    </row>
    <row r="2301" spans="1:4" ht="13.8">
      <c r="A2301" s="304">
        <v>101971</v>
      </c>
      <c r="B2301" s="301" t="s">
        <v>10036</v>
      </c>
      <c r="C2301" s="301" t="s">
        <v>6562</v>
      </c>
      <c r="D2301" s="302" t="s">
        <v>10037</v>
      </c>
    </row>
    <row r="2302" spans="1:4" ht="13.8">
      <c r="A2302" s="304">
        <v>101973</v>
      </c>
      <c r="B2302" s="301" t="s">
        <v>10038</v>
      </c>
      <c r="C2302" s="301" t="s">
        <v>6562</v>
      </c>
      <c r="D2302" s="302" t="s">
        <v>10039</v>
      </c>
    </row>
    <row r="2303" spans="1:4" ht="13.8">
      <c r="A2303" s="304">
        <v>101974</v>
      </c>
      <c r="B2303" s="301" t="s">
        <v>10040</v>
      </c>
      <c r="C2303" s="301" t="s">
        <v>6562</v>
      </c>
      <c r="D2303" s="302" t="s">
        <v>10041</v>
      </c>
    </row>
    <row r="2304" spans="1:4" ht="13.8">
      <c r="A2304" s="304">
        <v>101975</v>
      </c>
      <c r="B2304" s="301" t="s">
        <v>10042</v>
      </c>
      <c r="C2304" s="301" t="s">
        <v>6562</v>
      </c>
      <c r="D2304" s="302" t="s">
        <v>10043</v>
      </c>
    </row>
    <row r="2305" spans="1:4" ht="13.8">
      <c r="A2305" s="304">
        <v>101977</v>
      </c>
      <c r="B2305" s="301" t="s">
        <v>10044</v>
      </c>
      <c r="C2305" s="301" t="s">
        <v>6562</v>
      </c>
      <c r="D2305" s="302" t="s">
        <v>10045</v>
      </c>
    </row>
    <row r="2306" spans="1:4" ht="13.8">
      <c r="A2306" s="304">
        <v>101980</v>
      </c>
      <c r="B2306" s="301" t="s">
        <v>10046</v>
      </c>
      <c r="C2306" s="301" t="s">
        <v>6562</v>
      </c>
      <c r="D2306" s="302" t="s">
        <v>10047</v>
      </c>
    </row>
    <row r="2307" spans="1:4" ht="13.8">
      <c r="A2307" s="304">
        <v>101981</v>
      </c>
      <c r="B2307" s="301" t="s">
        <v>10048</v>
      </c>
      <c r="C2307" s="301" t="s">
        <v>6562</v>
      </c>
      <c r="D2307" s="302" t="s">
        <v>10049</v>
      </c>
    </row>
    <row r="2308" spans="1:4" ht="13.8">
      <c r="A2308" s="304">
        <v>101982</v>
      </c>
      <c r="B2308" s="301" t="s">
        <v>10050</v>
      </c>
      <c r="C2308" s="301" t="s">
        <v>6562</v>
      </c>
      <c r="D2308" s="302" t="s">
        <v>10051</v>
      </c>
    </row>
    <row r="2309" spans="1:4" ht="13.8">
      <c r="A2309" s="304">
        <v>101983</v>
      </c>
      <c r="B2309" s="301" t="s">
        <v>10052</v>
      </c>
      <c r="C2309" s="301" t="s">
        <v>6562</v>
      </c>
      <c r="D2309" s="302" t="s">
        <v>4715</v>
      </c>
    </row>
    <row r="2310" spans="1:4" ht="13.8">
      <c r="A2310" s="304">
        <v>101985</v>
      </c>
      <c r="B2310" s="301" t="s">
        <v>10053</v>
      </c>
      <c r="C2310" s="301" t="s">
        <v>6562</v>
      </c>
      <c r="D2310" s="302" t="s">
        <v>10054</v>
      </c>
    </row>
    <row r="2311" spans="1:4" ht="13.8">
      <c r="A2311" s="304">
        <v>101986</v>
      </c>
      <c r="B2311" s="301" t="s">
        <v>10055</v>
      </c>
      <c r="C2311" s="301" t="s">
        <v>6562</v>
      </c>
      <c r="D2311" s="302" t="s">
        <v>10056</v>
      </c>
    </row>
    <row r="2312" spans="1:4" ht="13.8">
      <c r="A2312" s="304">
        <v>101987</v>
      </c>
      <c r="B2312" s="301" t="s">
        <v>10057</v>
      </c>
      <c r="C2312" s="301" t="s">
        <v>6562</v>
      </c>
      <c r="D2312" s="302" t="s">
        <v>10058</v>
      </c>
    </row>
    <row r="2313" spans="1:4" ht="13.8">
      <c r="A2313" s="304">
        <v>101988</v>
      </c>
      <c r="B2313" s="301" t="s">
        <v>10059</v>
      </c>
      <c r="C2313" s="301" t="s">
        <v>6562</v>
      </c>
      <c r="D2313" s="302" t="s">
        <v>10060</v>
      </c>
    </row>
    <row r="2314" spans="1:4" ht="13.8">
      <c r="A2314" s="304">
        <v>101989</v>
      </c>
      <c r="B2314" s="301" t="s">
        <v>10061</v>
      </c>
      <c r="C2314" s="301" t="s">
        <v>6562</v>
      </c>
      <c r="D2314" s="302" t="s">
        <v>10062</v>
      </c>
    </row>
    <row r="2315" spans="1:4" ht="13.8">
      <c r="A2315" s="304">
        <v>101990</v>
      </c>
      <c r="B2315" s="301" t="s">
        <v>10063</v>
      </c>
      <c r="C2315" s="301" t="s">
        <v>6562</v>
      </c>
      <c r="D2315" s="302" t="s">
        <v>10064</v>
      </c>
    </row>
    <row r="2316" spans="1:4" ht="13.8">
      <c r="A2316" s="304">
        <v>101991</v>
      </c>
      <c r="B2316" s="301" t="s">
        <v>10065</v>
      </c>
      <c r="C2316" s="301" t="s">
        <v>6562</v>
      </c>
      <c r="D2316" s="302" t="s">
        <v>10066</v>
      </c>
    </row>
    <row r="2317" spans="1:4" ht="13.8">
      <c r="A2317" s="304">
        <v>101992</v>
      </c>
      <c r="B2317" s="301" t="s">
        <v>10067</v>
      </c>
      <c r="C2317" s="301" t="s">
        <v>6562</v>
      </c>
      <c r="D2317" s="302" t="s">
        <v>10068</v>
      </c>
    </row>
    <row r="2318" spans="1:4" ht="13.8">
      <c r="A2318" s="304">
        <v>101993</v>
      </c>
      <c r="B2318" s="301" t="s">
        <v>10069</v>
      </c>
      <c r="C2318" s="301" t="s">
        <v>6562</v>
      </c>
      <c r="D2318" s="302" t="s">
        <v>10070</v>
      </c>
    </row>
    <row r="2319" spans="1:4" ht="13.8">
      <c r="A2319" s="304">
        <v>101994</v>
      </c>
      <c r="B2319" s="301" t="s">
        <v>10071</v>
      </c>
      <c r="C2319" s="301" t="s">
        <v>6562</v>
      </c>
      <c r="D2319" s="302" t="s">
        <v>10072</v>
      </c>
    </row>
    <row r="2320" spans="1:4" ht="13.8">
      <c r="A2320" s="304">
        <v>101995</v>
      </c>
      <c r="B2320" s="301" t="s">
        <v>10073</v>
      </c>
      <c r="C2320" s="301" t="s">
        <v>6562</v>
      </c>
      <c r="D2320" s="302" t="s">
        <v>10074</v>
      </c>
    </row>
    <row r="2321" spans="1:4" ht="13.8">
      <c r="A2321" s="304">
        <v>101996</v>
      </c>
      <c r="B2321" s="301" t="s">
        <v>10075</v>
      </c>
      <c r="C2321" s="301" t="s">
        <v>6562</v>
      </c>
      <c r="D2321" s="302" t="s">
        <v>10076</v>
      </c>
    </row>
    <row r="2322" spans="1:4" ht="13.8">
      <c r="A2322" s="304">
        <v>101997</v>
      </c>
      <c r="B2322" s="301" t="s">
        <v>10077</v>
      </c>
      <c r="C2322" s="301" t="s">
        <v>6562</v>
      </c>
      <c r="D2322" s="302" t="s">
        <v>5566</v>
      </c>
    </row>
    <row r="2323" spans="1:4" ht="13.8">
      <c r="A2323" s="304">
        <v>101998</v>
      </c>
      <c r="B2323" s="301" t="s">
        <v>10078</v>
      </c>
      <c r="C2323" s="301" t="s">
        <v>6562</v>
      </c>
      <c r="D2323" s="302" t="s">
        <v>4517</v>
      </c>
    </row>
    <row r="2324" spans="1:4" ht="13.8">
      <c r="A2324" s="304">
        <v>101999</v>
      </c>
      <c r="B2324" s="301" t="s">
        <v>10079</v>
      </c>
      <c r="C2324" s="301" t="s">
        <v>6562</v>
      </c>
      <c r="D2324" s="302" t="s">
        <v>10080</v>
      </c>
    </row>
    <row r="2325" spans="1:4" ht="13.8">
      <c r="A2325" s="304">
        <v>102000</v>
      </c>
      <c r="B2325" s="301" t="s">
        <v>10081</v>
      </c>
      <c r="C2325" s="301" t="s">
        <v>6562</v>
      </c>
      <c r="D2325" s="302" t="s">
        <v>10082</v>
      </c>
    </row>
    <row r="2326" spans="1:4" ht="13.8">
      <c r="A2326" s="304">
        <v>102001</v>
      </c>
      <c r="B2326" s="301" t="s">
        <v>10083</v>
      </c>
      <c r="C2326" s="301" t="s">
        <v>6562</v>
      </c>
      <c r="D2326" s="302" t="s">
        <v>10084</v>
      </c>
    </row>
    <row r="2327" spans="1:4" ht="13.8">
      <c r="A2327" s="304">
        <v>102002</v>
      </c>
      <c r="B2327" s="301" t="s">
        <v>10085</v>
      </c>
      <c r="C2327" s="301" t="s">
        <v>6562</v>
      </c>
      <c r="D2327" s="302" t="s">
        <v>10086</v>
      </c>
    </row>
    <row r="2328" spans="1:4" ht="13.8">
      <c r="A2328" s="304">
        <v>102003</v>
      </c>
      <c r="B2328" s="301" t="s">
        <v>10087</v>
      </c>
      <c r="C2328" s="301" t="s">
        <v>6562</v>
      </c>
      <c r="D2328" s="302" t="s">
        <v>10088</v>
      </c>
    </row>
    <row r="2329" spans="1:4" ht="13.8">
      <c r="A2329" s="304">
        <v>102004</v>
      </c>
      <c r="B2329" s="301" t="s">
        <v>10089</v>
      </c>
      <c r="C2329" s="301" t="s">
        <v>6562</v>
      </c>
      <c r="D2329" s="302" t="s">
        <v>10090</v>
      </c>
    </row>
    <row r="2330" spans="1:4" ht="13.8">
      <c r="A2330" s="304">
        <v>102005</v>
      </c>
      <c r="B2330" s="301" t="s">
        <v>10091</v>
      </c>
      <c r="C2330" s="301" t="s">
        <v>6562</v>
      </c>
      <c r="D2330" s="302" t="s">
        <v>10092</v>
      </c>
    </row>
    <row r="2331" spans="1:4" ht="13.8">
      <c r="A2331" s="304">
        <v>102006</v>
      </c>
      <c r="B2331" s="301" t="s">
        <v>10093</v>
      </c>
      <c r="C2331" s="301" t="s">
        <v>6562</v>
      </c>
      <c r="D2331" s="302" t="s">
        <v>10094</v>
      </c>
    </row>
    <row r="2332" spans="1:4" ht="13.8">
      <c r="A2332" s="304">
        <v>102007</v>
      </c>
      <c r="B2332" s="301" t="s">
        <v>10095</v>
      </c>
      <c r="C2332" s="301" t="s">
        <v>6562</v>
      </c>
      <c r="D2332" s="302" t="s">
        <v>6059</v>
      </c>
    </row>
    <row r="2333" spans="1:4" ht="13.8">
      <c r="A2333" s="304">
        <v>102008</v>
      </c>
      <c r="B2333" s="301" t="s">
        <v>10096</v>
      </c>
      <c r="C2333" s="301" t="s">
        <v>6562</v>
      </c>
      <c r="D2333" s="302" t="s">
        <v>10097</v>
      </c>
    </row>
    <row r="2334" spans="1:4" ht="13.8">
      <c r="A2334" s="304">
        <v>102009</v>
      </c>
      <c r="B2334" s="301" t="s">
        <v>10098</v>
      </c>
      <c r="C2334" s="301" t="s">
        <v>6562</v>
      </c>
      <c r="D2334" s="302" t="s">
        <v>10099</v>
      </c>
    </row>
    <row r="2335" spans="1:4" ht="13.8">
      <c r="A2335" s="304">
        <v>102010</v>
      </c>
      <c r="B2335" s="301" t="s">
        <v>10100</v>
      </c>
      <c r="C2335" s="301" t="s">
        <v>6562</v>
      </c>
      <c r="D2335" s="302" t="s">
        <v>10047</v>
      </c>
    </row>
    <row r="2336" spans="1:4" ht="13.8">
      <c r="A2336" s="304">
        <v>102011</v>
      </c>
      <c r="B2336" s="301" t="s">
        <v>10101</v>
      </c>
      <c r="C2336" s="301" t="s">
        <v>6562</v>
      </c>
      <c r="D2336" s="302" t="s">
        <v>10102</v>
      </c>
    </row>
    <row r="2337" spans="1:4" ht="13.8">
      <c r="A2337" s="304">
        <v>102012</v>
      </c>
      <c r="B2337" s="301" t="s">
        <v>10103</v>
      </c>
      <c r="C2337" s="301" t="s">
        <v>6562</v>
      </c>
      <c r="D2337" s="302" t="s">
        <v>10104</v>
      </c>
    </row>
    <row r="2338" spans="1:4" ht="13.8">
      <c r="A2338" s="304">
        <v>102013</v>
      </c>
      <c r="B2338" s="301" t="s">
        <v>10105</v>
      </c>
      <c r="C2338" s="301" t="s">
        <v>6562</v>
      </c>
      <c r="D2338" s="302" t="s">
        <v>10106</v>
      </c>
    </row>
    <row r="2339" spans="1:4" ht="13.8">
      <c r="A2339" s="304">
        <v>102014</v>
      </c>
      <c r="B2339" s="301" t="s">
        <v>10107</v>
      </c>
      <c r="C2339" s="301" t="s">
        <v>6562</v>
      </c>
      <c r="D2339" s="302" t="s">
        <v>10108</v>
      </c>
    </row>
    <row r="2340" spans="1:4" ht="13.8">
      <c r="A2340" s="304">
        <v>102015</v>
      </c>
      <c r="B2340" s="301" t="s">
        <v>10109</v>
      </c>
      <c r="C2340" s="301" t="s">
        <v>6562</v>
      </c>
      <c r="D2340" s="302" t="s">
        <v>10110</v>
      </c>
    </row>
    <row r="2341" spans="1:4" ht="13.8">
      <c r="A2341" s="304">
        <v>102016</v>
      </c>
      <c r="B2341" s="301" t="s">
        <v>10111</v>
      </c>
      <c r="C2341" s="301" t="s">
        <v>6562</v>
      </c>
      <c r="D2341" s="302" t="s">
        <v>10112</v>
      </c>
    </row>
    <row r="2342" spans="1:4" ht="13.8">
      <c r="A2342" s="304">
        <v>102017</v>
      </c>
      <c r="B2342" s="301" t="s">
        <v>10113</v>
      </c>
      <c r="C2342" s="301" t="s">
        <v>6562</v>
      </c>
      <c r="D2342" s="302" t="s">
        <v>10114</v>
      </c>
    </row>
    <row r="2343" spans="1:4" ht="13.8">
      <c r="A2343" s="304">
        <v>102036</v>
      </c>
      <c r="B2343" s="301" t="s">
        <v>10115</v>
      </c>
      <c r="C2343" s="301" t="s">
        <v>6562</v>
      </c>
      <c r="D2343" s="302" t="s">
        <v>10116</v>
      </c>
    </row>
    <row r="2344" spans="1:4" ht="13.8">
      <c r="A2344" s="304">
        <v>102037</v>
      </c>
      <c r="B2344" s="301" t="s">
        <v>10117</v>
      </c>
      <c r="C2344" s="301" t="s">
        <v>6562</v>
      </c>
      <c r="D2344" s="302" t="s">
        <v>10118</v>
      </c>
    </row>
    <row r="2345" spans="1:4" ht="13.8">
      <c r="A2345" s="304">
        <v>102038</v>
      </c>
      <c r="B2345" s="301" t="s">
        <v>10119</v>
      </c>
      <c r="C2345" s="301" t="s">
        <v>6562</v>
      </c>
      <c r="D2345" s="302" t="s">
        <v>10120</v>
      </c>
    </row>
    <row r="2346" spans="1:4" ht="13.8">
      <c r="A2346" s="304">
        <v>102039</v>
      </c>
      <c r="B2346" s="301" t="s">
        <v>10121</v>
      </c>
      <c r="C2346" s="301" t="s">
        <v>6562</v>
      </c>
      <c r="D2346" s="302" t="s">
        <v>10122</v>
      </c>
    </row>
    <row r="2347" spans="1:4" ht="13.8">
      <c r="A2347" s="304">
        <v>102040</v>
      </c>
      <c r="B2347" s="301" t="s">
        <v>10123</v>
      </c>
      <c r="C2347" s="301" t="s">
        <v>6562</v>
      </c>
      <c r="D2347" s="302" t="s">
        <v>10124</v>
      </c>
    </row>
    <row r="2348" spans="1:4" ht="13.8">
      <c r="A2348" s="304">
        <v>102041</v>
      </c>
      <c r="B2348" s="301" t="s">
        <v>10125</v>
      </c>
      <c r="C2348" s="301" t="s">
        <v>6562</v>
      </c>
      <c r="D2348" s="302" t="s">
        <v>10126</v>
      </c>
    </row>
    <row r="2349" spans="1:4" ht="13.8">
      <c r="A2349" s="304">
        <v>102042</v>
      </c>
      <c r="B2349" s="301" t="s">
        <v>10127</v>
      </c>
      <c r="C2349" s="301" t="s">
        <v>6562</v>
      </c>
      <c r="D2349" s="302" t="s">
        <v>10128</v>
      </c>
    </row>
    <row r="2350" spans="1:4" ht="13.8">
      <c r="A2350" s="304">
        <v>102043</v>
      </c>
      <c r="B2350" s="301" t="s">
        <v>10129</v>
      </c>
      <c r="C2350" s="301" t="s">
        <v>6562</v>
      </c>
      <c r="D2350" s="302" t="s">
        <v>10130</v>
      </c>
    </row>
    <row r="2351" spans="1:4" ht="13.8">
      <c r="A2351" s="304">
        <v>102044</v>
      </c>
      <c r="B2351" s="301" t="s">
        <v>10131</v>
      </c>
      <c r="C2351" s="301" t="s">
        <v>6562</v>
      </c>
      <c r="D2351" s="302" t="s">
        <v>9854</v>
      </c>
    </row>
    <row r="2352" spans="1:4" ht="13.8">
      <c r="A2352" s="304">
        <v>102045</v>
      </c>
      <c r="B2352" s="301" t="s">
        <v>10132</v>
      </c>
      <c r="C2352" s="301" t="s">
        <v>6562</v>
      </c>
      <c r="D2352" s="302" t="s">
        <v>10133</v>
      </c>
    </row>
    <row r="2353" spans="1:4" ht="13.8">
      <c r="A2353" s="304">
        <v>102046</v>
      </c>
      <c r="B2353" s="301" t="s">
        <v>10134</v>
      </c>
      <c r="C2353" s="301" t="s">
        <v>6562</v>
      </c>
      <c r="D2353" s="302" t="s">
        <v>10135</v>
      </c>
    </row>
    <row r="2354" spans="1:4" ht="13.8">
      <c r="A2354" s="304">
        <v>102047</v>
      </c>
      <c r="B2354" s="301" t="s">
        <v>10136</v>
      </c>
      <c r="C2354" s="301" t="s">
        <v>6562</v>
      </c>
      <c r="D2354" s="302" t="s">
        <v>10137</v>
      </c>
    </row>
    <row r="2355" spans="1:4" ht="13.8">
      <c r="A2355" s="304">
        <v>102048</v>
      </c>
      <c r="B2355" s="301" t="s">
        <v>10138</v>
      </c>
      <c r="C2355" s="301" t="s">
        <v>6562</v>
      </c>
      <c r="D2355" s="302" t="s">
        <v>10139</v>
      </c>
    </row>
    <row r="2356" spans="1:4" ht="13.8">
      <c r="A2356" s="304">
        <v>102049</v>
      </c>
      <c r="B2356" s="301" t="s">
        <v>10140</v>
      </c>
      <c r="C2356" s="301" t="s">
        <v>6562</v>
      </c>
      <c r="D2356" s="302" t="s">
        <v>10141</v>
      </c>
    </row>
    <row r="2357" spans="1:4" ht="13.8">
      <c r="A2357" s="304">
        <v>102050</v>
      </c>
      <c r="B2357" s="301" t="s">
        <v>10142</v>
      </c>
      <c r="C2357" s="301" t="s">
        <v>6562</v>
      </c>
      <c r="D2357" s="302" t="s">
        <v>10143</v>
      </c>
    </row>
    <row r="2358" spans="1:4" ht="13.8">
      <c r="A2358" s="304">
        <v>102051</v>
      </c>
      <c r="B2358" s="301" t="s">
        <v>10144</v>
      </c>
      <c r="C2358" s="301" t="s">
        <v>6562</v>
      </c>
      <c r="D2358" s="302" t="s">
        <v>10145</v>
      </c>
    </row>
    <row r="2359" spans="1:4" ht="13.8">
      <c r="A2359" s="304">
        <v>102052</v>
      </c>
      <c r="B2359" s="301" t="s">
        <v>10146</v>
      </c>
      <c r="C2359" s="301" t="s">
        <v>6562</v>
      </c>
      <c r="D2359" s="302" t="s">
        <v>10147</v>
      </c>
    </row>
    <row r="2360" spans="1:4" ht="13.8">
      <c r="A2360" s="304">
        <v>102059</v>
      </c>
      <c r="B2360" s="301" t="s">
        <v>10148</v>
      </c>
      <c r="C2360" s="301" t="s">
        <v>6562</v>
      </c>
      <c r="D2360" s="302" t="s">
        <v>10149</v>
      </c>
    </row>
    <row r="2361" spans="1:4" ht="13.8">
      <c r="A2361" s="304">
        <v>102060</v>
      </c>
      <c r="B2361" s="301" t="s">
        <v>10150</v>
      </c>
      <c r="C2361" s="301" t="s">
        <v>6562</v>
      </c>
      <c r="D2361" s="302" t="s">
        <v>10151</v>
      </c>
    </row>
    <row r="2362" spans="1:4" ht="13.8">
      <c r="A2362" s="304">
        <v>102061</v>
      </c>
      <c r="B2362" s="301" t="s">
        <v>10152</v>
      </c>
      <c r="C2362" s="301" t="s">
        <v>6562</v>
      </c>
      <c r="D2362" s="302" t="s">
        <v>10153</v>
      </c>
    </row>
    <row r="2363" spans="1:4" ht="13.8">
      <c r="A2363" s="304">
        <v>102062</v>
      </c>
      <c r="B2363" s="301" t="s">
        <v>2513</v>
      </c>
      <c r="C2363" s="301" t="s">
        <v>6562</v>
      </c>
      <c r="D2363" s="302" t="s">
        <v>10154</v>
      </c>
    </row>
    <row r="2364" spans="1:4" ht="13.8">
      <c r="A2364" s="304">
        <v>102063</v>
      </c>
      <c r="B2364" s="301" t="s">
        <v>10155</v>
      </c>
      <c r="C2364" s="301" t="s">
        <v>6562</v>
      </c>
      <c r="D2364" s="302" t="s">
        <v>10156</v>
      </c>
    </row>
    <row r="2365" spans="1:4" ht="13.8">
      <c r="A2365" s="304">
        <v>102064</v>
      </c>
      <c r="B2365" s="301" t="s">
        <v>10157</v>
      </c>
      <c r="C2365" s="301" t="s">
        <v>6562</v>
      </c>
      <c r="D2365" s="302" t="s">
        <v>10158</v>
      </c>
    </row>
    <row r="2366" spans="1:4" ht="13.8">
      <c r="A2366" s="304">
        <v>102065</v>
      </c>
      <c r="B2366" s="301" t="s">
        <v>10159</v>
      </c>
      <c r="C2366" s="301" t="s">
        <v>6562</v>
      </c>
      <c r="D2366" s="302" t="s">
        <v>10160</v>
      </c>
    </row>
    <row r="2367" spans="1:4" ht="13.8">
      <c r="A2367" s="304">
        <v>102066</v>
      </c>
      <c r="B2367" s="301" t="s">
        <v>10161</v>
      </c>
      <c r="C2367" s="301" t="s">
        <v>6562</v>
      </c>
      <c r="D2367" s="302" t="s">
        <v>10162</v>
      </c>
    </row>
    <row r="2368" spans="1:4" ht="13.8">
      <c r="A2368" s="304">
        <v>102067</v>
      </c>
      <c r="B2368" s="301" t="s">
        <v>10163</v>
      </c>
      <c r="C2368" s="301" t="s">
        <v>6562</v>
      </c>
      <c r="D2368" s="302" t="s">
        <v>10164</v>
      </c>
    </row>
    <row r="2369" spans="1:4" ht="13.8">
      <c r="A2369" s="304">
        <v>102068</v>
      </c>
      <c r="B2369" s="301" t="s">
        <v>10165</v>
      </c>
      <c r="C2369" s="301" t="s">
        <v>6562</v>
      </c>
      <c r="D2369" s="302" t="s">
        <v>10166</v>
      </c>
    </row>
    <row r="2370" spans="1:4" ht="13.8">
      <c r="A2370" s="304">
        <v>102069</v>
      </c>
      <c r="B2370" s="301" t="s">
        <v>10167</v>
      </c>
      <c r="C2370" s="301" t="s">
        <v>6562</v>
      </c>
      <c r="D2370" s="302" t="s">
        <v>10168</v>
      </c>
    </row>
    <row r="2371" spans="1:4" ht="13.8">
      <c r="A2371" s="304">
        <v>102070</v>
      </c>
      <c r="B2371" s="301" t="s">
        <v>10169</v>
      </c>
      <c r="C2371" s="301" t="s">
        <v>6562</v>
      </c>
      <c r="D2371" s="302" t="s">
        <v>6680</v>
      </c>
    </row>
    <row r="2372" spans="1:4" ht="13.8">
      <c r="A2372" s="304">
        <v>102071</v>
      </c>
      <c r="B2372" s="301" t="s">
        <v>10170</v>
      </c>
      <c r="C2372" s="301" t="s">
        <v>6562</v>
      </c>
      <c r="D2372" s="302" t="s">
        <v>10171</v>
      </c>
    </row>
    <row r="2373" spans="1:4" ht="13.8">
      <c r="A2373" s="304">
        <v>102072</v>
      </c>
      <c r="B2373" s="301" t="s">
        <v>10172</v>
      </c>
      <c r="C2373" s="301" t="s">
        <v>6562</v>
      </c>
      <c r="D2373" s="302" t="s">
        <v>10173</v>
      </c>
    </row>
    <row r="2374" spans="1:4" ht="13.8">
      <c r="A2374" s="304">
        <v>102073</v>
      </c>
      <c r="B2374" s="301" t="s">
        <v>10174</v>
      </c>
      <c r="C2374" s="301" t="s">
        <v>8488</v>
      </c>
      <c r="D2374" s="302" t="s">
        <v>10175</v>
      </c>
    </row>
    <row r="2375" spans="1:4" ht="13.8">
      <c r="A2375" s="304">
        <v>102074</v>
      </c>
      <c r="B2375" s="301" t="s">
        <v>10176</v>
      </c>
      <c r="C2375" s="301" t="s">
        <v>8488</v>
      </c>
      <c r="D2375" s="302" t="s">
        <v>10177</v>
      </c>
    </row>
    <row r="2376" spans="1:4" ht="13.8">
      <c r="A2376" s="304">
        <v>102075</v>
      </c>
      <c r="B2376" s="301" t="s">
        <v>10178</v>
      </c>
      <c r="C2376" s="301" t="s">
        <v>8488</v>
      </c>
      <c r="D2376" s="302" t="s">
        <v>10179</v>
      </c>
    </row>
    <row r="2377" spans="1:4" ht="13.8">
      <c r="A2377" s="304">
        <v>102076</v>
      </c>
      <c r="B2377" s="301" t="s">
        <v>10180</v>
      </c>
      <c r="C2377" s="301" t="s">
        <v>8488</v>
      </c>
      <c r="D2377" s="302" t="s">
        <v>10181</v>
      </c>
    </row>
    <row r="2378" spans="1:4" ht="13.8">
      <c r="A2378" s="304">
        <v>102077</v>
      </c>
      <c r="B2378" s="301" t="s">
        <v>10182</v>
      </c>
      <c r="C2378" s="301" t="s">
        <v>8488</v>
      </c>
      <c r="D2378" s="302" t="s">
        <v>10183</v>
      </c>
    </row>
    <row r="2379" spans="1:4" ht="13.8">
      <c r="A2379" s="304">
        <v>102078</v>
      </c>
      <c r="B2379" s="301" t="s">
        <v>10184</v>
      </c>
      <c r="C2379" s="301" t="s">
        <v>8488</v>
      </c>
      <c r="D2379" s="302" t="s">
        <v>10185</v>
      </c>
    </row>
    <row r="2380" spans="1:4" ht="13.8">
      <c r="A2380" s="304">
        <v>102079</v>
      </c>
      <c r="B2380" s="301" t="s">
        <v>10186</v>
      </c>
      <c r="C2380" s="301" t="s">
        <v>8488</v>
      </c>
      <c r="D2380" s="302" t="s">
        <v>10187</v>
      </c>
    </row>
    <row r="2381" spans="1:4" ht="13.8">
      <c r="A2381" s="304">
        <v>102080</v>
      </c>
      <c r="B2381" s="301" t="s">
        <v>10188</v>
      </c>
      <c r="C2381" s="301" t="s">
        <v>8488</v>
      </c>
      <c r="D2381" s="302" t="s">
        <v>10189</v>
      </c>
    </row>
    <row r="2382" spans="1:4" ht="13.8">
      <c r="A2382" s="304">
        <v>102086</v>
      </c>
      <c r="B2382" s="301" t="s">
        <v>10190</v>
      </c>
      <c r="C2382" s="301" t="s">
        <v>6562</v>
      </c>
      <c r="D2382" s="302" t="s">
        <v>10191</v>
      </c>
    </row>
    <row r="2383" spans="1:4" ht="13.8">
      <c r="A2383" s="304">
        <v>102087</v>
      </c>
      <c r="B2383" s="301" t="s">
        <v>10192</v>
      </c>
      <c r="C2383" s="301" t="s">
        <v>6562</v>
      </c>
      <c r="D2383" s="302" t="s">
        <v>10193</v>
      </c>
    </row>
    <row r="2384" spans="1:4" ht="13.8">
      <c r="A2384" s="304">
        <v>102088</v>
      </c>
      <c r="B2384" s="301" t="s">
        <v>10194</v>
      </c>
      <c r="C2384" s="301" t="s">
        <v>6562</v>
      </c>
      <c r="D2384" s="302" t="s">
        <v>10195</v>
      </c>
    </row>
    <row r="2385" spans="1:4" ht="13.8">
      <c r="A2385" s="304">
        <v>102089</v>
      </c>
      <c r="B2385" s="301" t="s">
        <v>10196</v>
      </c>
      <c r="C2385" s="301" t="s">
        <v>6562</v>
      </c>
      <c r="D2385" s="302" t="s">
        <v>10197</v>
      </c>
    </row>
    <row r="2386" spans="1:4" ht="13.8">
      <c r="A2386" s="304">
        <v>102090</v>
      </c>
      <c r="B2386" s="301" t="s">
        <v>10198</v>
      </c>
      <c r="C2386" s="301" t="s">
        <v>6562</v>
      </c>
      <c r="D2386" s="302" t="s">
        <v>10199</v>
      </c>
    </row>
    <row r="2387" spans="1:4" ht="13.8">
      <c r="A2387" s="304">
        <v>102091</v>
      </c>
      <c r="B2387" s="301" t="s">
        <v>10200</v>
      </c>
      <c r="C2387" s="301" t="s">
        <v>6562</v>
      </c>
      <c r="D2387" s="302" t="s">
        <v>10201</v>
      </c>
    </row>
    <row r="2388" spans="1:4" ht="13.8">
      <c r="A2388" s="304">
        <v>103760</v>
      </c>
      <c r="B2388" s="301" t="s">
        <v>10202</v>
      </c>
      <c r="C2388" s="301" t="s">
        <v>6562</v>
      </c>
      <c r="D2388" s="302" t="s">
        <v>10203</v>
      </c>
    </row>
    <row r="2389" spans="1:4" ht="13.8">
      <c r="A2389" s="304">
        <v>103761</v>
      </c>
      <c r="B2389" s="301" t="s">
        <v>10204</v>
      </c>
      <c r="C2389" s="301" t="s">
        <v>6562</v>
      </c>
      <c r="D2389" s="302" t="s">
        <v>10205</v>
      </c>
    </row>
    <row r="2390" spans="1:4" ht="13.8">
      <c r="A2390" s="304">
        <v>103762</v>
      </c>
      <c r="B2390" s="301" t="s">
        <v>10206</v>
      </c>
      <c r="C2390" s="301" t="s">
        <v>6562</v>
      </c>
      <c r="D2390" s="302" t="s">
        <v>10207</v>
      </c>
    </row>
    <row r="2391" spans="1:4" ht="13.8">
      <c r="A2391" s="304">
        <v>103763</v>
      </c>
      <c r="B2391" s="301" t="s">
        <v>10208</v>
      </c>
      <c r="C2391" s="301" t="s">
        <v>6562</v>
      </c>
      <c r="D2391" s="302" t="s">
        <v>10209</v>
      </c>
    </row>
    <row r="2392" spans="1:4" ht="13.8">
      <c r="A2392" s="304">
        <v>89996</v>
      </c>
      <c r="B2392" s="301" t="s">
        <v>10210</v>
      </c>
      <c r="C2392" s="301" t="s">
        <v>1561</v>
      </c>
      <c r="D2392" s="302" t="s">
        <v>8427</v>
      </c>
    </row>
    <row r="2393" spans="1:4" ht="13.8">
      <c r="A2393" s="304">
        <v>89997</v>
      </c>
      <c r="B2393" s="301" t="s">
        <v>10211</v>
      </c>
      <c r="C2393" s="301" t="s">
        <v>1561</v>
      </c>
      <c r="D2393" s="302" t="s">
        <v>4408</v>
      </c>
    </row>
    <row r="2394" spans="1:4" ht="13.8">
      <c r="A2394" s="304">
        <v>89998</v>
      </c>
      <c r="B2394" s="301" t="s">
        <v>10212</v>
      </c>
      <c r="C2394" s="301" t="s">
        <v>1561</v>
      </c>
      <c r="D2394" s="302" t="s">
        <v>10213</v>
      </c>
    </row>
    <row r="2395" spans="1:4" ht="13.8">
      <c r="A2395" s="304">
        <v>89999</v>
      </c>
      <c r="B2395" s="301" t="s">
        <v>10214</v>
      </c>
      <c r="C2395" s="301" t="s">
        <v>1561</v>
      </c>
      <c r="D2395" s="302" t="s">
        <v>10215</v>
      </c>
    </row>
    <row r="2396" spans="1:4" ht="13.8">
      <c r="A2396" s="304">
        <v>90000</v>
      </c>
      <c r="B2396" s="301" t="s">
        <v>10216</v>
      </c>
      <c r="C2396" s="301" t="s">
        <v>1561</v>
      </c>
      <c r="D2396" s="302" t="s">
        <v>10217</v>
      </c>
    </row>
    <row r="2397" spans="1:4" ht="13.8">
      <c r="A2397" s="304">
        <v>91593</v>
      </c>
      <c r="B2397" s="301" t="s">
        <v>10218</v>
      </c>
      <c r="C2397" s="301" t="s">
        <v>1561</v>
      </c>
      <c r="D2397" s="302" t="s">
        <v>10219</v>
      </c>
    </row>
    <row r="2398" spans="1:4" ht="13.8">
      <c r="A2398" s="304">
        <v>91594</v>
      </c>
      <c r="B2398" s="301" t="s">
        <v>10220</v>
      </c>
      <c r="C2398" s="301" t="s">
        <v>1561</v>
      </c>
      <c r="D2398" s="302" t="s">
        <v>10221</v>
      </c>
    </row>
    <row r="2399" spans="1:4" ht="13.8">
      <c r="A2399" s="304">
        <v>91595</v>
      </c>
      <c r="B2399" s="301" t="s">
        <v>1603</v>
      </c>
      <c r="C2399" s="301" t="s">
        <v>1561</v>
      </c>
      <c r="D2399" s="302" t="s">
        <v>10222</v>
      </c>
    </row>
    <row r="2400" spans="1:4" ht="13.8">
      <c r="A2400" s="304">
        <v>91596</v>
      </c>
      <c r="B2400" s="301" t="s">
        <v>10223</v>
      </c>
      <c r="C2400" s="301" t="s">
        <v>1561</v>
      </c>
      <c r="D2400" s="302" t="s">
        <v>5340</v>
      </c>
    </row>
    <row r="2401" spans="1:4" ht="13.8">
      <c r="A2401" s="304">
        <v>91597</v>
      </c>
      <c r="B2401" s="301" t="s">
        <v>10224</v>
      </c>
      <c r="C2401" s="301" t="s">
        <v>1561</v>
      </c>
      <c r="D2401" s="302" t="s">
        <v>10225</v>
      </c>
    </row>
    <row r="2402" spans="1:4" ht="13.8">
      <c r="A2402" s="304">
        <v>91598</v>
      </c>
      <c r="B2402" s="301" t="s">
        <v>10226</v>
      </c>
      <c r="C2402" s="301" t="s">
        <v>1561</v>
      </c>
      <c r="D2402" s="302" t="s">
        <v>10227</v>
      </c>
    </row>
    <row r="2403" spans="1:4" ht="13.8">
      <c r="A2403" s="304">
        <v>91599</v>
      </c>
      <c r="B2403" s="301" t="s">
        <v>10228</v>
      </c>
      <c r="C2403" s="301" t="s">
        <v>1561</v>
      </c>
      <c r="D2403" s="302" t="s">
        <v>10229</v>
      </c>
    </row>
    <row r="2404" spans="1:4" ht="13.8">
      <c r="A2404" s="304">
        <v>91600</v>
      </c>
      <c r="B2404" s="301" t="s">
        <v>10230</v>
      </c>
      <c r="C2404" s="301" t="s">
        <v>1561</v>
      </c>
      <c r="D2404" s="302" t="s">
        <v>10231</v>
      </c>
    </row>
    <row r="2405" spans="1:4" ht="13.8">
      <c r="A2405" s="304">
        <v>91601</v>
      </c>
      <c r="B2405" s="301" t="s">
        <v>10232</v>
      </c>
      <c r="C2405" s="301" t="s">
        <v>1561</v>
      </c>
      <c r="D2405" s="302" t="s">
        <v>10233</v>
      </c>
    </row>
    <row r="2406" spans="1:4" ht="13.8">
      <c r="A2406" s="304">
        <v>91602</v>
      </c>
      <c r="B2406" s="301" t="s">
        <v>10234</v>
      </c>
      <c r="C2406" s="301" t="s">
        <v>1561</v>
      </c>
      <c r="D2406" s="302" t="s">
        <v>10235</v>
      </c>
    </row>
    <row r="2407" spans="1:4" ht="13.8">
      <c r="A2407" s="304">
        <v>91603</v>
      </c>
      <c r="B2407" s="301" t="s">
        <v>10236</v>
      </c>
      <c r="C2407" s="301" t="s">
        <v>1561</v>
      </c>
      <c r="D2407" s="302" t="s">
        <v>10237</v>
      </c>
    </row>
    <row r="2408" spans="1:4" ht="13.8">
      <c r="A2408" s="304">
        <v>92759</v>
      </c>
      <c r="B2408" s="301" t="s">
        <v>1596</v>
      </c>
      <c r="C2408" s="301" t="s">
        <v>1561</v>
      </c>
      <c r="D2408" s="302" t="s">
        <v>10238</v>
      </c>
    </row>
    <row r="2409" spans="1:4" ht="13.8">
      <c r="A2409" s="304">
        <v>92760</v>
      </c>
      <c r="B2409" s="301" t="s">
        <v>1594</v>
      </c>
      <c r="C2409" s="301" t="s">
        <v>1561</v>
      </c>
      <c r="D2409" s="302" t="s">
        <v>10239</v>
      </c>
    </row>
    <row r="2410" spans="1:4" ht="13.8">
      <c r="A2410" s="304">
        <v>92761</v>
      </c>
      <c r="B2410" s="301" t="s">
        <v>1595</v>
      </c>
      <c r="C2410" s="301" t="s">
        <v>1561</v>
      </c>
      <c r="D2410" s="302" t="s">
        <v>10240</v>
      </c>
    </row>
    <row r="2411" spans="1:4" ht="13.8">
      <c r="A2411" s="304">
        <v>92762</v>
      </c>
      <c r="B2411" s="301" t="s">
        <v>1589</v>
      </c>
      <c r="C2411" s="301" t="s">
        <v>1561</v>
      </c>
      <c r="D2411" s="302" t="s">
        <v>10241</v>
      </c>
    </row>
    <row r="2412" spans="1:4" ht="13.8">
      <c r="A2412" s="304">
        <v>92763</v>
      </c>
      <c r="B2412" s="301" t="s">
        <v>1590</v>
      </c>
      <c r="C2412" s="301" t="s">
        <v>1561</v>
      </c>
      <c r="D2412" s="302" t="s">
        <v>10242</v>
      </c>
    </row>
    <row r="2413" spans="1:4" ht="13.8">
      <c r="A2413" s="304">
        <v>92764</v>
      </c>
      <c r="B2413" s="301" t="s">
        <v>1591</v>
      </c>
      <c r="C2413" s="301" t="s">
        <v>1561</v>
      </c>
      <c r="D2413" s="302" t="s">
        <v>10243</v>
      </c>
    </row>
    <row r="2414" spans="1:4" ht="13.8">
      <c r="A2414" s="304">
        <v>92765</v>
      </c>
      <c r="B2414" s="301" t="s">
        <v>1592</v>
      </c>
      <c r="C2414" s="301" t="s">
        <v>1561</v>
      </c>
      <c r="D2414" s="302" t="s">
        <v>10244</v>
      </c>
    </row>
    <row r="2415" spans="1:4" ht="13.8">
      <c r="A2415" s="304">
        <v>92766</v>
      </c>
      <c r="B2415" s="301" t="s">
        <v>1593</v>
      </c>
      <c r="C2415" s="301" t="s">
        <v>1561</v>
      </c>
      <c r="D2415" s="302" t="s">
        <v>10245</v>
      </c>
    </row>
    <row r="2416" spans="1:4" ht="13.8">
      <c r="A2416" s="304">
        <v>92767</v>
      </c>
      <c r="B2416" s="301" t="s">
        <v>10246</v>
      </c>
      <c r="C2416" s="301" t="s">
        <v>1561</v>
      </c>
      <c r="D2416" s="302" t="s">
        <v>10247</v>
      </c>
    </row>
    <row r="2417" spans="1:4" ht="13.8">
      <c r="A2417" s="304">
        <v>92768</v>
      </c>
      <c r="B2417" s="301" t="s">
        <v>1587</v>
      </c>
      <c r="C2417" s="301" t="s">
        <v>1561</v>
      </c>
      <c r="D2417" s="302" t="s">
        <v>10248</v>
      </c>
    </row>
    <row r="2418" spans="1:4" ht="13.8">
      <c r="A2418" s="304">
        <v>92769</v>
      </c>
      <c r="B2418" s="301" t="s">
        <v>1585</v>
      </c>
      <c r="C2418" s="301" t="s">
        <v>1561</v>
      </c>
      <c r="D2418" s="302" t="s">
        <v>10249</v>
      </c>
    </row>
    <row r="2419" spans="1:4" ht="13.8">
      <c r="A2419" s="304">
        <v>92770</v>
      </c>
      <c r="B2419" s="301" t="s">
        <v>1586</v>
      </c>
      <c r="C2419" s="301" t="s">
        <v>1561</v>
      </c>
      <c r="D2419" s="302" t="s">
        <v>5642</v>
      </c>
    </row>
    <row r="2420" spans="1:4" ht="13.8">
      <c r="A2420" s="304">
        <v>92771</v>
      </c>
      <c r="B2420" s="301" t="s">
        <v>1582</v>
      </c>
      <c r="C2420" s="301" t="s">
        <v>1561</v>
      </c>
      <c r="D2420" s="302" t="s">
        <v>5646</v>
      </c>
    </row>
    <row r="2421" spans="1:4" ht="13.8">
      <c r="A2421" s="304">
        <v>92772</v>
      </c>
      <c r="B2421" s="301" t="s">
        <v>1583</v>
      </c>
      <c r="C2421" s="301" t="s">
        <v>1561</v>
      </c>
      <c r="D2421" s="302" t="s">
        <v>5194</v>
      </c>
    </row>
    <row r="2422" spans="1:4" ht="13.8">
      <c r="A2422" s="304">
        <v>92773</v>
      </c>
      <c r="B2422" s="301" t="s">
        <v>1584</v>
      </c>
      <c r="C2422" s="301" t="s">
        <v>1561</v>
      </c>
      <c r="D2422" s="302" t="s">
        <v>4242</v>
      </c>
    </row>
    <row r="2423" spans="1:4" ht="13.8">
      <c r="A2423" s="304">
        <v>92774</v>
      </c>
      <c r="B2423" s="301" t="s">
        <v>10250</v>
      </c>
      <c r="C2423" s="301" t="s">
        <v>1561</v>
      </c>
      <c r="D2423" s="302" t="s">
        <v>10251</v>
      </c>
    </row>
    <row r="2424" spans="1:4" ht="13.8">
      <c r="A2424" s="304">
        <v>92775</v>
      </c>
      <c r="B2424" s="301" t="s">
        <v>1602</v>
      </c>
      <c r="C2424" s="301" t="s">
        <v>1561</v>
      </c>
      <c r="D2424" s="302" t="s">
        <v>10252</v>
      </c>
    </row>
    <row r="2425" spans="1:4" ht="13.8">
      <c r="A2425" s="304">
        <v>92776</v>
      </c>
      <c r="B2425" s="301" t="s">
        <v>1601</v>
      </c>
      <c r="C2425" s="301" t="s">
        <v>1561</v>
      </c>
      <c r="D2425" s="302" t="s">
        <v>10253</v>
      </c>
    </row>
    <row r="2426" spans="1:4" ht="13.8">
      <c r="A2426" s="304">
        <v>92777</v>
      </c>
      <c r="B2426" s="301" t="s">
        <v>10254</v>
      </c>
      <c r="C2426" s="301" t="s">
        <v>1561</v>
      </c>
      <c r="D2426" s="302" t="s">
        <v>10255</v>
      </c>
    </row>
    <row r="2427" spans="1:4" ht="13.8">
      <c r="A2427" s="304">
        <v>92778</v>
      </c>
      <c r="B2427" s="301" t="s">
        <v>1597</v>
      </c>
      <c r="C2427" s="301" t="s">
        <v>1561</v>
      </c>
      <c r="D2427" s="302" t="s">
        <v>10256</v>
      </c>
    </row>
    <row r="2428" spans="1:4" ht="13.8">
      <c r="A2428" s="304">
        <v>92779</v>
      </c>
      <c r="B2428" s="301" t="s">
        <v>1598</v>
      </c>
      <c r="C2428" s="301" t="s">
        <v>1561</v>
      </c>
      <c r="D2428" s="302" t="s">
        <v>10245</v>
      </c>
    </row>
    <row r="2429" spans="1:4" ht="13.8">
      <c r="A2429" s="304">
        <v>92780</v>
      </c>
      <c r="B2429" s="301" t="s">
        <v>1599</v>
      </c>
      <c r="C2429" s="301" t="s">
        <v>1561</v>
      </c>
      <c r="D2429" s="302" t="s">
        <v>10257</v>
      </c>
    </row>
    <row r="2430" spans="1:4" ht="13.8">
      <c r="A2430" s="304">
        <v>92781</v>
      </c>
      <c r="B2430" s="301" t="s">
        <v>1600</v>
      </c>
      <c r="C2430" s="301" t="s">
        <v>1561</v>
      </c>
      <c r="D2430" s="302" t="s">
        <v>10258</v>
      </c>
    </row>
    <row r="2431" spans="1:4" ht="13.8">
      <c r="A2431" s="304">
        <v>92782</v>
      </c>
      <c r="B2431" s="301" t="s">
        <v>10259</v>
      </c>
      <c r="C2431" s="301" t="s">
        <v>1561</v>
      </c>
      <c r="D2431" s="302" t="s">
        <v>10260</v>
      </c>
    </row>
    <row r="2432" spans="1:4" ht="13.8">
      <c r="A2432" s="304">
        <v>92783</v>
      </c>
      <c r="B2432" s="301" t="s">
        <v>1588</v>
      </c>
      <c r="C2432" s="301" t="s">
        <v>1561</v>
      </c>
      <c r="D2432" s="302" t="s">
        <v>10261</v>
      </c>
    </row>
    <row r="2433" spans="1:4" ht="13.8">
      <c r="A2433" s="304">
        <v>92784</v>
      </c>
      <c r="B2433" s="301" t="s">
        <v>10262</v>
      </c>
      <c r="C2433" s="301" t="s">
        <v>1561</v>
      </c>
      <c r="D2433" s="302" t="s">
        <v>10263</v>
      </c>
    </row>
    <row r="2434" spans="1:4" ht="13.8">
      <c r="A2434" s="304">
        <v>92785</v>
      </c>
      <c r="B2434" s="301" t="s">
        <v>10264</v>
      </c>
      <c r="C2434" s="301" t="s">
        <v>1561</v>
      </c>
      <c r="D2434" s="302" t="s">
        <v>10265</v>
      </c>
    </row>
    <row r="2435" spans="1:4" ht="13.8">
      <c r="A2435" s="304">
        <v>92786</v>
      </c>
      <c r="B2435" s="301" t="s">
        <v>10266</v>
      </c>
      <c r="C2435" s="301" t="s">
        <v>1561</v>
      </c>
      <c r="D2435" s="302" t="s">
        <v>10267</v>
      </c>
    </row>
    <row r="2436" spans="1:4" ht="13.8">
      <c r="A2436" s="304">
        <v>92787</v>
      </c>
      <c r="B2436" s="301" t="s">
        <v>10268</v>
      </c>
      <c r="C2436" s="301" t="s">
        <v>1561</v>
      </c>
      <c r="D2436" s="302" t="s">
        <v>10269</v>
      </c>
    </row>
    <row r="2437" spans="1:4" ht="13.8">
      <c r="A2437" s="304">
        <v>92788</v>
      </c>
      <c r="B2437" s="301" t="s">
        <v>10270</v>
      </c>
      <c r="C2437" s="301" t="s">
        <v>1561</v>
      </c>
      <c r="D2437" s="302" t="s">
        <v>10271</v>
      </c>
    </row>
    <row r="2438" spans="1:4" ht="13.8">
      <c r="A2438" s="304">
        <v>92789</v>
      </c>
      <c r="B2438" s="301" t="s">
        <v>10272</v>
      </c>
      <c r="C2438" s="301" t="s">
        <v>1561</v>
      </c>
      <c r="D2438" s="302" t="s">
        <v>10273</v>
      </c>
    </row>
    <row r="2439" spans="1:4" ht="13.8">
      <c r="A2439" s="304">
        <v>92790</v>
      </c>
      <c r="B2439" s="301" t="s">
        <v>10274</v>
      </c>
      <c r="C2439" s="301" t="s">
        <v>1561</v>
      </c>
      <c r="D2439" s="302" t="s">
        <v>10275</v>
      </c>
    </row>
    <row r="2440" spans="1:4" ht="13.8">
      <c r="A2440" s="304">
        <v>92791</v>
      </c>
      <c r="B2440" s="301" t="s">
        <v>10276</v>
      </c>
      <c r="C2440" s="301" t="s">
        <v>1561</v>
      </c>
      <c r="D2440" s="302" t="s">
        <v>10277</v>
      </c>
    </row>
    <row r="2441" spans="1:4" ht="13.8">
      <c r="A2441" s="304">
        <v>92792</v>
      </c>
      <c r="B2441" s="301" t="s">
        <v>10278</v>
      </c>
      <c r="C2441" s="301" t="s">
        <v>1561</v>
      </c>
      <c r="D2441" s="302" t="s">
        <v>10279</v>
      </c>
    </row>
    <row r="2442" spans="1:4" ht="13.8">
      <c r="A2442" s="304">
        <v>92793</v>
      </c>
      <c r="B2442" s="301" t="s">
        <v>10280</v>
      </c>
      <c r="C2442" s="301" t="s">
        <v>1561</v>
      </c>
      <c r="D2442" s="302" t="s">
        <v>10281</v>
      </c>
    </row>
    <row r="2443" spans="1:4" ht="13.8">
      <c r="A2443" s="304">
        <v>92794</v>
      </c>
      <c r="B2443" s="301" t="s">
        <v>10282</v>
      </c>
      <c r="C2443" s="301" t="s">
        <v>1561</v>
      </c>
      <c r="D2443" s="302" t="s">
        <v>5580</v>
      </c>
    </row>
    <row r="2444" spans="1:4" ht="13.8">
      <c r="A2444" s="304">
        <v>92795</v>
      </c>
      <c r="B2444" s="301" t="s">
        <v>10283</v>
      </c>
      <c r="C2444" s="301" t="s">
        <v>1561</v>
      </c>
      <c r="D2444" s="302" t="s">
        <v>10284</v>
      </c>
    </row>
    <row r="2445" spans="1:4" ht="13.8">
      <c r="A2445" s="304">
        <v>92796</v>
      </c>
      <c r="B2445" s="301" t="s">
        <v>1858</v>
      </c>
      <c r="C2445" s="301" t="s">
        <v>1561</v>
      </c>
      <c r="D2445" s="302" t="s">
        <v>10285</v>
      </c>
    </row>
    <row r="2446" spans="1:4" ht="13.8">
      <c r="A2446" s="304">
        <v>92797</v>
      </c>
      <c r="B2446" s="301" t="s">
        <v>10286</v>
      </c>
      <c r="C2446" s="301" t="s">
        <v>1561</v>
      </c>
      <c r="D2446" s="302" t="s">
        <v>10287</v>
      </c>
    </row>
    <row r="2447" spans="1:4" ht="13.8">
      <c r="A2447" s="304">
        <v>92798</v>
      </c>
      <c r="B2447" s="301" t="s">
        <v>10288</v>
      </c>
      <c r="C2447" s="301" t="s">
        <v>1561</v>
      </c>
      <c r="D2447" s="302" t="s">
        <v>10289</v>
      </c>
    </row>
    <row r="2448" spans="1:4" ht="13.8">
      <c r="A2448" s="304">
        <v>92799</v>
      </c>
      <c r="B2448" s="301" t="s">
        <v>10290</v>
      </c>
      <c r="C2448" s="301" t="s">
        <v>1561</v>
      </c>
      <c r="D2448" s="302" t="s">
        <v>10291</v>
      </c>
    </row>
    <row r="2449" spans="1:4" ht="13.8">
      <c r="A2449" s="304">
        <v>92800</v>
      </c>
      <c r="B2449" s="301" t="s">
        <v>1860</v>
      </c>
      <c r="C2449" s="301" t="s">
        <v>1561</v>
      </c>
      <c r="D2449" s="302" t="s">
        <v>10292</v>
      </c>
    </row>
    <row r="2450" spans="1:4" ht="13.8">
      <c r="A2450" s="304">
        <v>92801</v>
      </c>
      <c r="B2450" s="301" t="s">
        <v>10293</v>
      </c>
      <c r="C2450" s="301" t="s">
        <v>1561</v>
      </c>
      <c r="D2450" s="302" t="s">
        <v>10294</v>
      </c>
    </row>
    <row r="2451" spans="1:4" ht="13.8">
      <c r="A2451" s="304">
        <v>92802</v>
      </c>
      <c r="B2451" s="301" t="s">
        <v>1859</v>
      </c>
      <c r="C2451" s="301" t="s">
        <v>1561</v>
      </c>
      <c r="D2451" s="302" t="s">
        <v>10295</v>
      </c>
    </row>
    <row r="2452" spans="1:4" ht="13.8">
      <c r="A2452" s="304">
        <v>92803</v>
      </c>
      <c r="B2452" s="301" t="s">
        <v>1857</v>
      </c>
      <c r="C2452" s="301" t="s">
        <v>1561</v>
      </c>
      <c r="D2452" s="302" t="s">
        <v>10296</v>
      </c>
    </row>
    <row r="2453" spans="1:4" ht="13.8">
      <c r="A2453" s="304">
        <v>92804</v>
      </c>
      <c r="B2453" s="301" t="s">
        <v>10297</v>
      </c>
      <c r="C2453" s="301" t="s">
        <v>1561</v>
      </c>
      <c r="D2453" s="302" t="s">
        <v>6506</v>
      </c>
    </row>
    <row r="2454" spans="1:4" ht="13.8">
      <c r="A2454" s="304">
        <v>92805</v>
      </c>
      <c r="B2454" s="301" t="s">
        <v>10298</v>
      </c>
      <c r="C2454" s="301" t="s">
        <v>1561</v>
      </c>
      <c r="D2454" s="302" t="s">
        <v>10299</v>
      </c>
    </row>
    <row r="2455" spans="1:4" ht="13.8">
      <c r="A2455" s="304">
        <v>92806</v>
      </c>
      <c r="B2455" s="301" t="s">
        <v>10300</v>
      </c>
      <c r="C2455" s="301" t="s">
        <v>1561</v>
      </c>
      <c r="D2455" s="302" t="s">
        <v>5580</v>
      </c>
    </row>
    <row r="2456" spans="1:4" ht="13.8">
      <c r="A2456" s="304">
        <v>92875</v>
      </c>
      <c r="B2456" s="301" t="s">
        <v>10301</v>
      </c>
      <c r="C2456" s="301" t="s">
        <v>1561</v>
      </c>
      <c r="D2456" s="302" t="s">
        <v>6326</v>
      </c>
    </row>
    <row r="2457" spans="1:4" ht="13.8">
      <c r="A2457" s="304">
        <v>92876</v>
      </c>
      <c r="B2457" s="301" t="s">
        <v>10302</v>
      </c>
      <c r="C2457" s="301" t="s">
        <v>1561</v>
      </c>
      <c r="D2457" s="302" t="s">
        <v>10303</v>
      </c>
    </row>
    <row r="2458" spans="1:4" ht="13.8">
      <c r="A2458" s="304">
        <v>92877</v>
      </c>
      <c r="B2458" s="301" t="s">
        <v>10304</v>
      </c>
      <c r="C2458" s="301" t="s">
        <v>1561</v>
      </c>
      <c r="D2458" s="302" t="s">
        <v>7503</v>
      </c>
    </row>
    <row r="2459" spans="1:4" ht="13.8">
      <c r="A2459" s="304">
        <v>92878</v>
      </c>
      <c r="B2459" s="301" t="s">
        <v>10305</v>
      </c>
      <c r="C2459" s="301" t="s">
        <v>1561</v>
      </c>
      <c r="D2459" s="302" t="s">
        <v>10306</v>
      </c>
    </row>
    <row r="2460" spans="1:4" ht="13.8">
      <c r="A2460" s="304">
        <v>92879</v>
      </c>
      <c r="B2460" s="301" t="s">
        <v>10307</v>
      </c>
      <c r="C2460" s="301" t="s">
        <v>1561</v>
      </c>
      <c r="D2460" s="302" t="s">
        <v>5535</v>
      </c>
    </row>
    <row r="2461" spans="1:4" ht="13.8">
      <c r="A2461" s="304">
        <v>92880</v>
      </c>
      <c r="B2461" s="301" t="s">
        <v>10308</v>
      </c>
      <c r="C2461" s="301" t="s">
        <v>1561</v>
      </c>
      <c r="D2461" s="302" t="s">
        <v>10309</v>
      </c>
    </row>
    <row r="2462" spans="1:4" ht="13.8">
      <c r="A2462" s="304">
        <v>92881</v>
      </c>
      <c r="B2462" s="301" t="s">
        <v>10310</v>
      </c>
      <c r="C2462" s="301" t="s">
        <v>1561</v>
      </c>
      <c r="D2462" s="302" t="s">
        <v>10245</v>
      </c>
    </row>
    <row r="2463" spans="1:4" ht="13.8">
      <c r="A2463" s="304">
        <v>92882</v>
      </c>
      <c r="B2463" s="301" t="s">
        <v>10311</v>
      </c>
      <c r="C2463" s="301" t="s">
        <v>1561</v>
      </c>
      <c r="D2463" s="302" t="s">
        <v>10312</v>
      </c>
    </row>
    <row r="2464" spans="1:4" ht="13.8">
      <c r="A2464" s="304">
        <v>92883</v>
      </c>
      <c r="B2464" s="301" t="s">
        <v>10313</v>
      </c>
      <c r="C2464" s="301" t="s">
        <v>1561</v>
      </c>
      <c r="D2464" s="302" t="s">
        <v>10314</v>
      </c>
    </row>
    <row r="2465" spans="1:4" ht="13.8">
      <c r="A2465" s="304">
        <v>92884</v>
      </c>
      <c r="B2465" s="301" t="s">
        <v>10315</v>
      </c>
      <c r="C2465" s="301" t="s">
        <v>1561</v>
      </c>
      <c r="D2465" s="302" t="s">
        <v>10316</v>
      </c>
    </row>
    <row r="2466" spans="1:4" ht="13.8">
      <c r="A2466" s="304">
        <v>92885</v>
      </c>
      <c r="B2466" s="301" t="s">
        <v>10317</v>
      </c>
      <c r="C2466" s="301" t="s">
        <v>1561</v>
      </c>
      <c r="D2466" s="302" t="s">
        <v>10318</v>
      </c>
    </row>
    <row r="2467" spans="1:4" ht="13.8">
      <c r="A2467" s="304">
        <v>92886</v>
      </c>
      <c r="B2467" s="301" t="s">
        <v>10319</v>
      </c>
      <c r="C2467" s="301" t="s">
        <v>1561</v>
      </c>
      <c r="D2467" s="302" t="s">
        <v>10320</v>
      </c>
    </row>
    <row r="2468" spans="1:4" ht="13.8">
      <c r="A2468" s="304">
        <v>92887</v>
      </c>
      <c r="B2468" s="301" t="s">
        <v>10321</v>
      </c>
      <c r="C2468" s="301" t="s">
        <v>1561</v>
      </c>
      <c r="D2468" s="302" t="s">
        <v>7581</v>
      </c>
    </row>
    <row r="2469" spans="1:4" ht="13.8">
      <c r="A2469" s="304">
        <v>92888</v>
      </c>
      <c r="B2469" s="301" t="s">
        <v>1607</v>
      </c>
      <c r="C2469" s="301" t="s">
        <v>1561</v>
      </c>
      <c r="D2469" s="302" t="s">
        <v>5987</v>
      </c>
    </row>
    <row r="2470" spans="1:4" ht="13.8">
      <c r="A2470" s="304">
        <v>92915</v>
      </c>
      <c r="B2470" s="301" t="s">
        <v>1581</v>
      </c>
      <c r="C2470" s="301" t="s">
        <v>1561</v>
      </c>
      <c r="D2470" s="302" t="s">
        <v>6716</v>
      </c>
    </row>
    <row r="2471" spans="1:4" ht="13.8">
      <c r="A2471" s="304">
        <v>92916</v>
      </c>
      <c r="B2471" s="301" t="s">
        <v>1579</v>
      </c>
      <c r="C2471" s="301" t="s">
        <v>1561</v>
      </c>
      <c r="D2471" s="302" t="s">
        <v>10322</v>
      </c>
    </row>
    <row r="2472" spans="1:4" ht="13.8">
      <c r="A2472" s="304">
        <v>92917</v>
      </c>
      <c r="B2472" s="301" t="s">
        <v>1580</v>
      </c>
      <c r="C2472" s="301" t="s">
        <v>1561</v>
      </c>
      <c r="D2472" s="302" t="s">
        <v>10323</v>
      </c>
    </row>
    <row r="2473" spans="1:4" ht="13.8">
      <c r="A2473" s="304">
        <v>92919</v>
      </c>
      <c r="B2473" s="301" t="s">
        <v>1574</v>
      </c>
      <c r="C2473" s="301" t="s">
        <v>1561</v>
      </c>
      <c r="D2473" s="302" t="s">
        <v>10324</v>
      </c>
    </row>
    <row r="2474" spans="1:4" ht="13.8">
      <c r="A2474" s="304">
        <v>92921</v>
      </c>
      <c r="B2474" s="301" t="s">
        <v>1575</v>
      </c>
      <c r="C2474" s="301" t="s">
        <v>1561</v>
      </c>
      <c r="D2474" s="302" t="s">
        <v>6158</v>
      </c>
    </row>
    <row r="2475" spans="1:4" ht="13.8">
      <c r="A2475" s="304">
        <v>92922</v>
      </c>
      <c r="B2475" s="301" t="s">
        <v>1576</v>
      </c>
      <c r="C2475" s="301" t="s">
        <v>1561</v>
      </c>
      <c r="D2475" s="302" t="s">
        <v>5574</v>
      </c>
    </row>
    <row r="2476" spans="1:4" ht="13.8">
      <c r="A2476" s="304">
        <v>92923</v>
      </c>
      <c r="B2476" s="301" t="s">
        <v>1577</v>
      </c>
      <c r="C2476" s="301" t="s">
        <v>1561</v>
      </c>
      <c r="D2476" s="302" t="s">
        <v>10325</v>
      </c>
    </row>
    <row r="2477" spans="1:4" ht="13.8">
      <c r="A2477" s="304">
        <v>92924</v>
      </c>
      <c r="B2477" s="301" t="s">
        <v>1578</v>
      </c>
      <c r="C2477" s="301" t="s">
        <v>1561</v>
      </c>
      <c r="D2477" s="302" t="s">
        <v>7656</v>
      </c>
    </row>
    <row r="2478" spans="1:4" ht="13.8">
      <c r="A2478" s="304">
        <v>95445</v>
      </c>
      <c r="B2478" s="301" t="s">
        <v>10326</v>
      </c>
      <c r="C2478" s="301" t="s">
        <v>1561</v>
      </c>
      <c r="D2478" s="302" t="s">
        <v>6450</v>
      </c>
    </row>
    <row r="2479" spans="1:4" ht="13.8">
      <c r="A2479" s="304">
        <v>95446</v>
      </c>
      <c r="B2479" s="301" t="s">
        <v>10327</v>
      </c>
      <c r="C2479" s="301" t="s">
        <v>1561</v>
      </c>
      <c r="D2479" s="302" t="s">
        <v>10292</v>
      </c>
    </row>
    <row r="2480" spans="1:4" ht="13.8">
      <c r="A2480" s="304">
        <v>95448</v>
      </c>
      <c r="B2480" s="301" t="s">
        <v>10328</v>
      </c>
      <c r="C2480" s="301" t="s">
        <v>1561</v>
      </c>
      <c r="D2480" s="302" t="s">
        <v>10329</v>
      </c>
    </row>
    <row r="2481" spans="1:4" ht="13.8">
      <c r="A2481" s="304">
        <v>95576</v>
      </c>
      <c r="B2481" s="301" t="s">
        <v>2486</v>
      </c>
      <c r="C2481" s="301" t="s">
        <v>1561</v>
      </c>
      <c r="D2481" s="302" t="s">
        <v>4486</v>
      </c>
    </row>
    <row r="2482" spans="1:4" ht="13.8">
      <c r="A2482" s="304">
        <v>95577</v>
      </c>
      <c r="B2482" s="301" t="s">
        <v>2482</v>
      </c>
      <c r="C2482" s="301" t="s">
        <v>1561</v>
      </c>
      <c r="D2482" s="302" t="s">
        <v>4123</v>
      </c>
    </row>
    <row r="2483" spans="1:4" ht="13.8">
      <c r="A2483" s="304">
        <v>95578</v>
      </c>
      <c r="B2483" s="301" t="s">
        <v>2483</v>
      </c>
      <c r="C2483" s="301" t="s">
        <v>1561</v>
      </c>
      <c r="D2483" s="302" t="s">
        <v>4212</v>
      </c>
    </row>
    <row r="2484" spans="1:4" ht="13.8">
      <c r="A2484" s="304">
        <v>95579</v>
      </c>
      <c r="B2484" s="301" t="s">
        <v>2484</v>
      </c>
      <c r="C2484" s="301" t="s">
        <v>1561</v>
      </c>
      <c r="D2484" s="302" t="s">
        <v>10330</v>
      </c>
    </row>
    <row r="2485" spans="1:4" ht="13.8">
      <c r="A2485" s="304">
        <v>95580</v>
      </c>
      <c r="B2485" s="301" t="s">
        <v>2485</v>
      </c>
      <c r="C2485" s="301" t="s">
        <v>1561</v>
      </c>
      <c r="D2485" s="302" t="s">
        <v>10331</v>
      </c>
    </row>
    <row r="2486" spans="1:4" ht="13.8">
      <c r="A2486" s="304">
        <v>95581</v>
      </c>
      <c r="B2486" s="301" t="s">
        <v>10332</v>
      </c>
      <c r="C2486" s="301" t="s">
        <v>1561</v>
      </c>
      <c r="D2486" s="302" t="s">
        <v>10306</v>
      </c>
    </row>
    <row r="2487" spans="1:4" ht="13.8">
      <c r="A2487" s="304">
        <v>95582</v>
      </c>
      <c r="B2487" s="301" t="s">
        <v>10333</v>
      </c>
      <c r="C2487" s="301" t="s">
        <v>1561</v>
      </c>
      <c r="D2487" s="302" t="s">
        <v>10334</v>
      </c>
    </row>
    <row r="2488" spans="1:4" ht="13.8">
      <c r="A2488" s="304">
        <v>95583</v>
      </c>
      <c r="B2488" s="301" t="s">
        <v>10335</v>
      </c>
      <c r="C2488" s="301" t="s">
        <v>1561</v>
      </c>
      <c r="D2488" s="302" t="s">
        <v>4475</v>
      </c>
    </row>
    <row r="2489" spans="1:4" ht="13.8">
      <c r="A2489" s="304">
        <v>95584</v>
      </c>
      <c r="B2489" s="301" t="s">
        <v>2487</v>
      </c>
      <c r="C2489" s="301" t="s">
        <v>1561</v>
      </c>
      <c r="D2489" s="302" t="s">
        <v>10336</v>
      </c>
    </row>
    <row r="2490" spans="1:4" ht="13.8">
      <c r="A2490" s="304">
        <v>95592</v>
      </c>
      <c r="B2490" s="301" t="s">
        <v>10337</v>
      </c>
      <c r="C2490" s="301" t="s">
        <v>1561</v>
      </c>
      <c r="D2490" s="302" t="s">
        <v>10338</v>
      </c>
    </row>
    <row r="2491" spans="1:4" ht="13.8">
      <c r="A2491" s="304">
        <v>95593</v>
      </c>
      <c r="B2491" s="301" t="s">
        <v>10339</v>
      </c>
      <c r="C2491" s="301" t="s">
        <v>1561</v>
      </c>
      <c r="D2491" s="302" t="s">
        <v>10340</v>
      </c>
    </row>
    <row r="2492" spans="1:4" ht="13.8">
      <c r="A2492" s="304">
        <v>95943</v>
      </c>
      <c r="B2492" s="301" t="s">
        <v>10341</v>
      </c>
      <c r="C2492" s="301" t="s">
        <v>1561</v>
      </c>
      <c r="D2492" s="302" t="s">
        <v>10342</v>
      </c>
    </row>
    <row r="2493" spans="1:4" ht="13.8">
      <c r="A2493" s="304">
        <v>95944</v>
      </c>
      <c r="B2493" s="301" t="s">
        <v>1572</v>
      </c>
      <c r="C2493" s="301" t="s">
        <v>1561</v>
      </c>
      <c r="D2493" s="302" t="s">
        <v>10343</v>
      </c>
    </row>
    <row r="2494" spans="1:4" ht="13.8">
      <c r="A2494" s="304">
        <v>95945</v>
      </c>
      <c r="B2494" s="301" t="s">
        <v>1573</v>
      </c>
      <c r="C2494" s="301" t="s">
        <v>1561</v>
      </c>
      <c r="D2494" s="302" t="s">
        <v>10344</v>
      </c>
    </row>
    <row r="2495" spans="1:4" ht="13.8">
      <c r="A2495" s="304">
        <v>95946</v>
      </c>
      <c r="B2495" s="301" t="s">
        <v>1569</v>
      </c>
      <c r="C2495" s="301" t="s">
        <v>1561</v>
      </c>
      <c r="D2495" s="302" t="s">
        <v>4764</v>
      </c>
    </row>
    <row r="2496" spans="1:4" ht="13.8">
      <c r="A2496" s="304">
        <v>95947</v>
      </c>
      <c r="B2496" s="301" t="s">
        <v>1570</v>
      </c>
      <c r="C2496" s="301" t="s">
        <v>1561</v>
      </c>
      <c r="D2496" s="302" t="s">
        <v>10345</v>
      </c>
    </row>
    <row r="2497" spans="1:4" ht="13.8">
      <c r="A2497" s="304">
        <v>95948</v>
      </c>
      <c r="B2497" s="301" t="s">
        <v>1571</v>
      </c>
      <c r="C2497" s="301" t="s">
        <v>1561</v>
      </c>
      <c r="D2497" s="302" t="s">
        <v>4178</v>
      </c>
    </row>
    <row r="2498" spans="1:4" ht="13.8">
      <c r="A2498" s="304">
        <v>96544</v>
      </c>
      <c r="B2498" s="301" t="s">
        <v>1567</v>
      </c>
      <c r="C2498" s="301" t="s">
        <v>1561</v>
      </c>
      <c r="D2498" s="302" t="s">
        <v>10346</v>
      </c>
    </row>
    <row r="2499" spans="1:4" ht="13.8">
      <c r="A2499" s="304">
        <v>96545</v>
      </c>
      <c r="B2499" s="301" t="s">
        <v>1568</v>
      </c>
      <c r="C2499" s="301" t="s">
        <v>1561</v>
      </c>
      <c r="D2499" s="302" t="s">
        <v>10255</v>
      </c>
    </row>
    <row r="2500" spans="1:4" ht="13.8">
      <c r="A2500" s="304">
        <v>96546</v>
      </c>
      <c r="B2500" s="301" t="s">
        <v>1562</v>
      </c>
      <c r="C2500" s="301" t="s">
        <v>1561</v>
      </c>
      <c r="D2500" s="302" t="s">
        <v>4825</v>
      </c>
    </row>
    <row r="2501" spans="1:4" ht="13.8">
      <c r="A2501" s="304">
        <v>96547</v>
      </c>
      <c r="B2501" s="301" t="s">
        <v>1563</v>
      </c>
      <c r="C2501" s="301" t="s">
        <v>1561</v>
      </c>
      <c r="D2501" s="302" t="s">
        <v>10347</v>
      </c>
    </row>
    <row r="2502" spans="1:4" ht="13.8">
      <c r="A2502" s="304">
        <v>96548</v>
      </c>
      <c r="B2502" s="301" t="s">
        <v>1564</v>
      </c>
      <c r="C2502" s="301" t="s">
        <v>1561</v>
      </c>
      <c r="D2502" s="302" t="s">
        <v>10348</v>
      </c>
    </row>
    <row r="2503" spans="1:4" ht="13.8">
      <c r="A2503" s="304">
        <v>96549</v>
      </c>
      <c r="B2503" s="301" t="s">
        <v>1565</v>
      </c>
      <c r="C2503" s="301" t="s">
        <v>1561</v>
      </c>
      <c r="D2503" s="302" t="s">
        <v>10349</v>
      </c>
    </row>
    <row r="2504" spans="1:4" ht="13.8">
      <c r="A2504" s="304">
        <v>96550</v>
      </c>
      <c r="B2504" s="301" t="s">
        <v>1566</v>
      </c>
      <c r="C2504" s="301" t="s">
        <v>1561</v>
      </c>
      <c r="D2504" s="302" t="s">
        <v>10350</v>
      </c>
    </row>
    <row r="2505" spans="1:4" ht="13.8">
      <c r="A2505" s="304">
        <v>100064</v>
      </c>
      <c r="B2505" s="301" t="s">
        <v>10351</v>
      </c>
      <c r="C2505" s="301" t="s">
        <v>1561</v>
      </c>
      <c r="D2505" s="302" t="s">
        <v>4534</v>
      </c>
    </row>
    <row r="2506" spans="1:4" ht="13.8">
      <c r="A2506" s="304">
        <v>100066</v>
      </c>
      <c r="B2506" s="301" t="s">
        <v>10352</v>
      </c>
      <c r="C2506" s="301" t="s">
        <v>1561</v>
      </c>
      <c r="D2506" s="302" t="s">
        <v>5949</v>
      </c>
    </row>
    <row r="2507" spans="1:4" ht="13.8">
      <c r="A2507" s="304">
        <v>100067</v>
      </c>
      <c r="B2507" s="301" t="s">
        <v>10353</v>
      </c>
      <c r="C2507" s="301" t="s">
        <v>1561</v>
      </c>
      <c r="D2507" s="302" t="s">
        <v>10221</v>
      </c>
    </row>
    <row r="2508" spans="1:4" ht="13.8">
      <c r="A2508" s="304">
        <v>100068</v>
      </c>
      <c r="B2508" s="301" t="s">
        <v>10354</v>
      </c>
      <c r="C2508" s="301" t="s">
        <v>1561</v>
      </c>
      <c r="D2508" s="302" t="s">
        <v>10355</v>
      </c>
    </row>
    <row r="2509" spans="1:4" ht="13.8">
      <c r="A2509" s="304">
        <v>102920</v>
      </c>
      <c r="B2509" s="301" t="s">
        <v>10356</v>
      </c>
      <c r="C2509" s="301" t="s">
        <v>1561</v>
      </c>
      <c r="D2509" s="302" t="s">
        <v>5199</v>
      </c>
    </row>
    <row r="2510" spans="1:4" ht="13.8">
      <c r="A2510" s="304">
        <v>102921</v>
      </c>
      <c r="B2510" s="301" t="s">
        <v>10357</v>
      </c>
      <c r="C2510" s="301" t="s">
        <v>1561</v>
      </c>
      <c r="D2510" s="302" t="s">
        <v>10358</v>
      </c>
    </row>
    <row r="2511" spans="1:4" ht="13.8">
      <c r="A2511" s="304">
        <v>102922</v>
      </c>
      <c r="B2511" s="301" t="s">
        <v>10359</v>
      </c>
      <c r="C2511" s="301" t="s">
        <v>1561</v>
      </c>
      <c r="D2511" s="302" t="s">
        <v>10360</v>
      </c>
    </row>
    <row r="2512" spans="1:4" ht="13.8">
      <c r="A2512" s="304">
        <v>102923</v>
      </c>
      <c r="B2512" s="301" t="s">
        <v>10361</v>
      </c>
      <c r="C2512" s="301" t="s">
        <v>1561</v>
      </c>
      <c r="D2512" s="302" t="s">
        <v>10362</v>
      </c>
    </row>
    <row r="2513" spans="1:4" ht="13.8">
      <c r="A2513" s="304">
        <v>103088</v>
      </c>
      <c r="B2513" s="301" t="s">
        <v>10363</v>
      </c>
      <c r="C2513" s="301" t="s">
        <v>1561</v>
      </c>
      <c r="D2513" s="302" t="s">
        <v>9145</v>
      </c>
    </row>
    <row r="2514" spans="1:4" ht="13.8">
      <c r="A2514" s="304">
        <v>89993</v>
      </c>
      <c r="B2514" s="301" t="s">
        <v>10364</v>
      </c>
      <c r="C2514" s="301" t="s">
        <v>8488</v>
      </c>
      <c r="D2514" s="302" t="s">
        <v>10365</v>
      </c>
    </row>
    <row r="2515" spans="1:4" ht="13.8">
      <c r="A2515" s="304">
        <v>89994</v>
      </c>
      <c r="B2515" s="301" t="s">
        <v>10366</v>
      </c>
      <c r="C2515" s="301" t="s">
        <v>8488</v>
      </c>
      <c r="D2515" s="302" t="s">
        <v>10367</v>
      </c>
    </row>
    <row r="2516" spans="1:4" ht="13.8">
      <c r="A2516" s="304">
        <v>89995</v>
      </c>
      <c r="B2516" s="301" t="s">
        <v>10368</v>
      </c>
      <c r="C2516" s="301" t="s">
        <v>8488</v>
      </c>
      <c r="D2516" s="302" t="s">
        <v>10369</v>
      </c>
    </row>
    <row r="2517" spans="1:4" ht="13.8">
      <c r="A2517" s="304">
        <v>90278</v>
      </c>
      <c r="B2517" s="301" t="s">
        <v>10370</v>
      </c>
      <c r="C2517" s="301" t="s">
        <v>8488</v>
      </c>
      <c r="D2517" s="302" t="s">
        <v>10371</v>
      </c>
    </row>
    <row r="2518" spans="1:4" ht="13.8">
      <c r="A2518" s="304">
        <v>90279</v>
      </c>
      <c r="B2518" s="301" t="s">
        <v>10372</v>
      </c>
      <c r="C2518" s="301" t="s">
        <v>8488</v>
      </c>
      <c r="D2518" s="302" t="s">
        <v>10373</v>
      </c>
    </row>
    <row r="2519" spans="1:4" ht="13.8">
      <c r="A2519" s="304">
        <v>90280</v>
      </c>
      <c r="B2519" s="301" t="s">
        <v>10374</v>
      </c>
      <c r="C2519" s="301" t="s">
        <v>8488</v>
      </c>
      <c r="D2519" s="302" t="s">
        <v>10375</v>
      </c>
    </row>
    <row r="2520" spans="1:4" ht="13.8">
      <c r="A2520" s="304">
        <v>90281</v>
      </c>
      <c r="B2520" s="301" t="s">
        <v>10376</v>
      </c>
      <c r="C2520" s="301" t="s">
        <v>8488</v>
      </c>
      <c r="D2520" s="302" t="s">
        <v>10377</v>
      </c>
    </row>
    <row r="2521" spans="1:4" ht="13.8">
      <c r="A2521" s="304">
        <v>90282</v>
      </c>
      <c r="B2521" s="301" t="s">
        <v>10378</v>
      </c>
      <c r="C2521" s="301" t="s">
        <v>8488</v>
      </c>
      <c r="D2521" s="302" t="s">
        <v>10379</v>
      </c>
    </row>
    <row r="2522" spans="1:4" ht="13.8">
      <c r="A2522" s="304">
        <v>90283</v>
      </c>
      <c r="B2522" s="301" t="s">
        <v>10380</v>
      </c>
      <c r="C2522" s="301" t="s">
        <v>8488</v>
      </c>
      <c r="D2522" s="302" t="s">
        <v>10381</v>
      </c>
    </row>
    <row r="2523" spans="1:4" ht="13.8">
      <c r="A2523" s="304">
        <v>90284</v>
      </c>
      <c r="B2523" s="301" t="s">
        <v>10382</v>
      </c>
      <c r="C2523" s="301" t="s">
        <v>8488</v>
      </c>
      <c r="D2523" s="302" t="s">
        <v>10383</v>
      </c>
    </row>
    <row r="2524" spans="1:4" ht="13.8">
      <c r="A2524" s="304">
        <v>90285</v>
      </c>
      <c r="B2524" s="301" t="s">
        <v>10384</v>
      </c>
      <c r="C2524" s="301" t="s">
        <v>8488</v>
      </c>
      <c r="D2524" s="302" t="s">
        <v>10385</v>
      </c>
    </row>
    <row r="2525" spans="1:4" ht="13.8">
      <c r="A2525" s="304">
        <v>94962</v>
      </c>
      <c r="B2525" s="301" t="s">
        <v>10386</v>
      </c>
      <c r="C2525" s="301" t="s">
        <v>8488</v>
      </c>
      <c r="D2525" s="302" t="s">
        <v>10387</v>
      </c>
    </row>
    <row r="2526" spans="1:4" ht="13.8">
      <c r="A2526" s="304">
        <v>94963</v>
      </c>
      <c r="B2526" s="301" t="s">
        <v>10388</v>
      </c>
      <c r="C2526" s="301" t="s">
        <v>8488</v>
      </c>
      <c r="D2526" s="302" t="s">
        <v>10389</v>
      </c>
    </row>
    <row r="2527" spans="1:4" ht="13.8">
      <c r="A2527" s="304">
        <v>94964</v>
      </c>
      <c r="B2527" s="301" t="s">
        <v>10390</v>
      </c>
      <c r="C2527" s="301" t="s">
        <v>8488</v>
      </c>
      <c r="D2527" s="302" t="s">
        <v>10391</v>
      </c>
    </row>
    <row r="2528" spans="1:4" ht="13.8">
      <c r="A2528" s="304">
        <v>94965</v>
      </c>
      <c r="B2528" s="301" t="s">
        <v>10392</v>
      </c>
      <c r="C2528" s="301" t="s">
        <v>8488</v>
      </c>
      <c r="D2528" s="302" t="s">
        <v>10393</v>
      </c>
    </row>
    <row r="2529" spans="1:4" ht="13.8">
      <c r="A2529" s="304">
        <v>94966</v>
      </c>
      <c r="B2529" s="301" t="s">
        <v>10394</v>
      </c>
      <c r="C2529" s="301" t="s">
        <v>8488</v>
      </c>
      <c r="D2529" s="302" t="s">
        <v>10395</v>
      </c>
    </row>
    <row r="2530" spans="1:4" ht="13.8">
      <c r="A2530" s="304">
        <v>94967</v>
      </c>
      <c r="B2530" s="301" t="s">
        <v>10396</v>
      </c>
      <c r="C2530" s="301" t="s">
        <v>8488</v>
      </c>
      <c r="D2530" s="302" t="s">
        <v>10397</v>
      </c>
    </row>
    <row r="2531" spans="1:4" ht="13.8">
      <c r="A2531" s="304">
        <v>94968</v>
      </c>
      <c r="B2531" s="301" t="s">
        <v>10398</v>
      </c>
      <c r="C2531" s="301" t="s">
        <v>8488</v>
      </c>
      <c r="D2531" s="302" t="s">
        <v>10399</v>
      </c>
    </row>
    <row r="2532" spans="1:4" ht="13.8">
      <c r="A2532" s="304">
        <v>94969</v>
      </c>
      <c r="B2532" s="301" t="s">
        <v>10400</v>
      </c>
      <c r="C2532" s="301" t="s">
        <v>8488</v>
      </c>
      <c r="D2532" s="302" t="s">
        <v>10401</v>
      </c>
    </row>
    <row r="2533" spans="1:4" ht="13.8">
      <c r="A2533" s="304">
        <v>94970</v>
      </c>
      <c r="B2533" s="301" t="s">
        <v>10402</v>
      </c>
      <c r="C2533" s="301" t="s">
        <v>8488</v>
      </c>
      <c r="D2533" s="302" t="s">
        <v>10403</v>
      </c>
    </row>
    <row r="2534" spans="1:4" ht="13.8">
      <c r="A2534" s="304">
        <v>94971</v>
      </c>
      <c r="B2534" s="301" t="s">
        <v>10404</v>
      </c>
      <c r="C2534" s="301" t="s">
        <v>8488</v>
      </c>
      <c r="D2534" s="302" t="s">
        <v>10405</v>
      </c>
    </row>
    <row r="2535" spans="1:4" ht="13.8">
      <c r="A2535" s="304">
        <v>94972</v>
      </c>
      <c r="B2535" s="301" t="s">
        <v>10406</v>
      </c>
      <c r="C2535" s="301" t="s">
        <v>8488</v>
      </c>
      <c r="D2535" s="302" t="s">
        <v>10407</v>
      </c>
    </row>
    <row r="2536" spans="1:4" ht="13.8">
      <c r="A2536" s="304">
        <v>94973</v>
      </c>
      <c r="B2536" s="301" t="s">
        <v>10408</v>
      </c>
      <c r="C2536" s="301" t="s">
        <v>8488</v>
      </c>
      <c r="D2536" s="302" t="s">
        <v>10409</v>
      </c>
    </row>
    <row r="2537" spans="1:4" ht="13.8">
      <c r="A2537" s="304">
        <v>94974</v>
      </c>
      <c r="B2537" s="301" t="s">
        <v>10410</v>
      </c>
      <c r="C2537" s="301" t="s">
        <v>8488</v>
      </c>
      <c r="D2537" s="302" t="s">
        <v>10411</v>
      </c>
    </row>
    <row r="2538" spans="1:4" ht="13.8">
      <c r="A2538" s="304">
        <v>94975</v>
      </c>
      <c r="B2538" s="301" t="s">
        <v>10412</v>
      </c>
      <c r="C2538" s="301" t="s">
        <v>8488</v>
      </c>
      <c r="D2538" s="302" t="s">
        <v>10413</v>
      </c>
    </row>
    <row r="2539" spans="1:4" ht="13.8">
      <c r="A2539" s="304">
        <v>96555</v>
      </c>
      <c r="B2539" s="301" t="s">
        <v>10414</v>
      </c>
      <c r="C2539" s="301" t="s">
        <v>8488</v>
      </c>
      <c r="D2539" s="302" t="s">
        <v>10415</v>
      </c>
    </row>
    <row r="2540" spans="1:4" ht="13.8">
      <c r="A2540" s="304">
        <v>96556</v>
      </c>
      <c r="B2540" s="301" t="s">
        <v>10416</v>
      </c>
      <c r="C2540" s="301" t="s">
        <v>8488</v>
      </c>
      <c r="D2540" s="302" t="s">
        <v>10417</v>
      </c>
    </row>
    <row r="2541" spans="1:4" ht="13.8">
      <c r="A2541" s="304">
        <v>96557</v>
      </c>
      <c r="B2541" s="301" t="s">
        <v>514</v>
      </c>
      <c r="C2541" s="301" t="s">
        <v>8488</v>
      </c>
      <c r="D2541" s="302" t="s">
        <v>10418</v>
      </c>
    </row>
    <row r="2542" spans="1:4" ht="13.8">
      <c r="A2542" s="304">
        <v>96558</v>
      </c>
      <c r="B2542" s="301" t="s">
        <v>10419</v>
      </c>
      <c r="C2542" s="301" t="s">
        <v>8488</v>
      </c>
      <c r="D2542" s="302" t="s">
        <v>10420</v>
      </c>
    </row>
    <row r="2543" spans="1:4" ht="13.8">
      <c r="A2543" s="304">
        <v>99235</v>
      </c>
      <c r="B2543" s="301" t="s">
        <v>10421</v>
      </c>
      <c r="C2543" s="301" t="s">
        <v>8488</v>
      </c>
      <c r="D2543" s="302" t="s">
        <v>10422</v>
      </c>
    </row>
    <row r="2544" spans="1:4" ht="13.8">
      <c r="A2544" s="304">
        <v>99431</v>
      </c>
      <c r="B2544" s="301" t="s">
        <v>10423</v>
      </c>
      <c r="C2544" s="301" t="s">
        <v>8488</v>
      </c>
      <c r="D2544" s="302" t="s">
        <v>10424</v>
      </c>
    </row>
    <row r="2545" spans="1:4" ht="13.8">
      <c r="A2545" s="304">
        <v>99432</v>
      </c>
      <c r="B2545" s="301" t="s">
        <v>10425</v>
      </c>
      <c r="C2545" s="301" t="s">
        <v>8488</v>
      </c>
      <c r="D2545" s="302" t="s">
        <v>10426</v>
      </c>
    </row>
    <row r="2546" spans="1:4" ht="13.8">
      <c r="A2546" s="304">
        <v>99433</v>
      </c>
      <c r="B2546" s="301" t="s">
        <v>10427</v>
      </c>
      <c r="C2546" s="301" t="s">
        <v>8488</v>
      </c>
      <c r="D2546" s="302" t="s">
        <v>10428</v>
      </c>
    </row>
    <row r="2547" spans="1:4" ht="13.8">
      <c r="A2547" s="304">
        <v>99434</v>
      </c>
      <c r="B2547" s="301" t="s">
        <v>10429</v>
      </c>
      <c r="C2547" s="301" t="s">
        <v>8488</v>
      </c>
      <c r="D2547" s="302" t="s">
        <v>10430</v>
      </c>
    </row>
    <row r="2548" spans="1:4" ht="13.8">
      <c r="A2548" s="304">
        <v>99435</v>
      </c>
      <c r="B2548" s="301" t="s">
        <v>10431</v>
      </c>
      <c r="C2548" s="301" t="s">
        <v>8488</v>
      </c>
      <c r="D2548" s="302" t="s">
        <v>10432</v>
      </c>
    </row>
    <row r="2549" spans="1:4" ht="13.8">
      <c r="A2549" s="304">
        <v>99436</v>
      </c>
      <c r="B2549" s="301" t="s">
        <v>10433</v>
      </c>
      <c r="C2549" s="301" t="s">
        <v>8488</v>
      </c>
      <c r="D2549" s="302" t="s">
        <v>10434</v>
      </c>
    </row>
    <row r="2550" spans="1:4" ht="13.8">
      <c r="A2550" s="304">
        <v>99437</v>
      </c>
      <c r="B2550" s="301" t="s">
        <v>10435</v>
      </c>
      <c r="C2550" s="301" t="s">
        <v>8488</v>
      </c>
      <c r="D2550" s="302" t="s">
        <v>10436</v>
      </c>
    </row>
    <row r="2551" spans="1:4" ht="13.8">
      <c r="A2551" s="304">
        <v>99438</v>
      </c>
      <c r="B2551" s="301" t="s">
        <v>10437</v>
      </c>
      <c r="C2551" s="301" t="s">
        <v>8488</v>
      </c>
      <c r="D2551" s="302" t="s">
        <v>10438</v>
      </c>
    </row>
    <row r="2552" spans="1:4" ht="13.8">
      <c r="A2552" s="304">
        <v>99439</v>
      </c>
      <c r="B2552" s="301" t="s">
        <v>1786</v>
      </c>
      <c r="C2552" s="301" t="s">
        <v>8488</v>
      </c>
      <c r="D2552" s="302" t="s">
        <v>10439</v>
      </c>
    </row>
    <row r="2553" spans="1:4" ht="13.8">
      <c r="A2553" s="304">
        <v>102473</v>
      </c>
      <c r="B2553" s="301" t="s">
        <v>10440</v>
      </c>
      <c r="C2553" s="301" t="s">
        <v>8488</v>
      </c>
      <c r="D2553" s="302" t="s">
        <v>10441</v>
      </c>
    </row>
    <row r="2554" spans="1:4" ht="13.8">
      <c r="A2554" s="304">
        <v>102474</v>
      </c>
      <c r="B2554" s="301" t="s">
        <v>10442</v>
      </c>
      <c r="C2554" s="301" t="s">
        <v>8488</v>
      </c>
      <c r="D2554" s="302" t="s">
        <v>10443</v>
      </c>
    </row>
    <row r="2555" spans="1:4" ht="13.8">
      <c r="A2555" s="304">
        <v>102475</v>
      </c>
      <c r="B2555" s="301" t="s">
        <v>10444</v>
      </c>
      <c r="C2555" s="301" t="s">
        <v>8488</v>
      </c>
      <c r="D2555" s="302" t="s">
        <v>10445</v>
      </c>
    </row>
    <row r="2556" spans="1:4" ht="13.8">
      <c r="A2556" s="304">
        <v>102476</v>
      </c>
      <c r="B2556" s="301" t="s">
        <v>10446</v>
      </c>
      <c r="C2556" s="301" t="s">
        <v>8488</v>
      </c>
      <c r="D2556" s="302" t="s">
        <v>10447</v>
      </c>
    </row>
    <row r="2557" spans="1:4" ht="13.8">
      <c r="A2557" s="304">
        <v>102477</v>
      </c>
      <c r="B2557" s="301" t="s">
        <v>10448</v>
      </c>
      <c r="C2557" s="301" t="s">
        <v>8488</v>
      </c>
      <c r="D2557" s="302" t="s">
        <v>10449</v>
      </c>
    </row>
    <row r="2558" spans="1:4" ht="13.8">
      <c r="A2558" s="304">
        <v>102478</v>
      </c>
      <c r="B2558" s="301" t="s">
        <v>10450</v>
      </c>
      <c r="C2558" s="301" t="s">
        <v>8488</v>
      </c>
      <c r="D2558" s="302" t="s">
        <v>5481</v>
      </c>
    </row>
    <row r="2559" spans="1:4" ht="13.8">
      <c r="A2559" s="304">
        <v>102479</v>
      </c>
      <c r="B2559" s="301" t="s">
        <v>10451</v>
      </c>
      <c r="C2559" s="301" t="s">
        <v>8488</v>
      </c>
      <c r="D2559" s="302" t="s">
        <v>10452</v>
      </c>
    </row>
    <row r="2560" spans="1:4" ht="13.8">
      <c r="A2560" s="304">
        <v>102480</v>
      </c>
      <c r="B2560" s="301" t="s">
        <v>10453</v>
      </c>
      <c r="C2560" s="301" t="s">
        <v>8488</v>
      </c>
      <c r="D2560" s="302" t="s">
        <v>10454</v>
      </c>
    </row>
    <row r="2561" spans="1:4" ht="13.8">
      <c r="A2561" s="304">
        <v>102481</v>
      </c>
      <c r="B2561" s="301" t="s">
        <v>10455</v>
      </c>
      <c r="C2561" s="301" t="s">
        <v>8488</v>
      </c>
      <c r="D2561" s="302" t="s">
        <v>10456</v>
      </c>
    </row>
    <row r="2562" spans="1:4" ht="13.8">
      <c r="A2562" s="304">
        <v>102482</v>
      </c>
      <c r="B2562" s="301" t="s">
        <v>10457</v>
      </c>
      <c r="C2562" s="301" t="s">
        <v>8488</v>
      </c>
      <c r="D2562" s="302" t="s">
        <v>10458</v>
      </c>
    </row>
    <row r="2563" spans="1:4" ht="13.8">
      <c r="A2563" s="304">
        <v>102483</v>
      </c>
      <c r="B2563" s="301" t="s">
        <v>10459</v>
      </c>
      <c r="C2563" s="301" t="s">
        <v>8488</v>
      </c>
      <c r="D2563" s="302" t="s">
        <v>10460</v>
      </c>
    </row>
    <row r="2564" spans="1:4" ht="13.8">
      <c r="A2564" s="304">
        <v>102484</v>
      </c>
      <c r="B2564" s="301" t="s">
        <v>10461</v>
      </c>
      <c r="C2564" s="301" t="s">
        <v>8488</v>
      </c>
      <c r="D2564" s="302" t="s">
        <v>10462</v>
      </c>
    </row>
    <row r="2565" spans="1:4" ht="13.8">
      <c r="A2565" s="304">
        <v>102485</v>
      </c>
      <c r="B2565" s="301" t="s">
        <v>10463</v>
      </c>
      <c r="C2565" s="301" t="s">
        <v>8488</v>
      </c>
      <c r="D2565" s="302" t="s">
        <v>10464</v>
      </c>
    </row>
    <row r="2566" spans="1:4" ht="13.8">
      <c r="A2566" s="304">
        <v>102486</v>
      </c>
      <c r="B2566" s="301" t="s">
        <v>10465</v>
      </c>
      <c r="C2566" s="301" t="s">
        <v>8488</v>
      </c>
      <c r="D2566" s="302" t="s">
        <v>10466</v>
      </c>
    </row>
    <row r="2567" spans="1:4" ht="13.8">
      <c r="A2567" s="304">
        <v>102487</v>
      </c>
      <c r="B2567" s="301" t="s">
        <v>10467</v>
      </c>
      <c r="C2567" s="301" t="s">
        <v>8488</v>
      </c>
      <c r="D2567" s="302" t="s">
        <v>10468</v>
      </c>
    </row>
    <row r="2568" spans="1:4" ht="13.8">
      <c r="A2568" s="304">
        <v>103183</v>
      </c>
      <c r="B2568" s="301" t="s">
        <v>10469</v>
      </c>
      <c r="C2568" s="301" t="s">
        <v>8488</v>
      </c>
      <c r="D2568" s="302" t="s">
        <v>10470</v>
      </c>
    </row>
    <row r="2569" spans="1:4" ht="13.8">
      <c r="A2569" s="304">
        <v>103184</v>
      </c>
      <c r="B2569" s="301" t="s">
        <v>10471</v>
      </c>
      <c r="C2569" s="301" t="s">
        <v>8488</v>
      </c>
      <c r="D2569" s="302" t="s">
        <v>5514</v>
      </c>
    </row>
    <row r="2570" spans="1:4" ht="13.8">
      <c r="A2570" s="304">
        <v>103669</v>
      </c>
      <c r="B2570" s="301" t="s">
        <v>10472</v>
      </c>
      <c r="C2570" s="301" t="s">
        <v>8488</v>
      </c>
      <c r="D2570" s="302" t="s">
        <v>10473</v>
      </c>
    </row>
    <row r="2571" spans="1:4" ht="13.8">
      <c r="A2571" s="304">
        <v>103670</v>
      </c>
      <c r="B2571" s="301" t="s">
        <v>10474</v>
      </c>
      <c r="C2571" s="301" t="s">
        <v>8488</v>
      </c>
      <c r="D2571" s="302" t="s">
        <v>10475</v>
      </c>
    </row>
    <row r="2572" spans="1:4" ht="13.8">
      <c r="A2572" s="304">
        <v>103671</v>
      </c>
      <c r="B2572" s="301" t="s">
        <v>10476</v>
      </c>
      <c r="C2572" s="301" t="s">
        <v>8488</v>
      </c>
      <c r="D2572" s="302" t="s">
        <v>10477</v>
      </c>
    </row>
    <row r="2573" spans="1:4" ht="13.8">
      <c r="A2573" s="304">
        <v>103672</v>
      </c>
      <c r="B2573" s="301" t="s">
        <v>516</v>
      </c>
      <c r="C2573" s="301" t="s">
        <v>8488</v>
      </c>
      <c r="D2573" s="302" t="s">
        <v>10478</v>
      </c>
    </row>
    <row r="2574" spans="1:4" ht="13.8">
      <c r="A2574" s="304">
        <v>103673</v>
      </c>
      <c r="B2574" s="301" t="s">
        <v>2366</v>
      </c>
      <c r="C2574" s="301" t="s">
        <v>8488</v>
      </c>
      <c r="D2574" s="302" t="s">
        <v>10479</v>
      </c>
    </row>
    <row r="2575" spans="1:4" ht="13.8">
      <c r="A2575" s="304">
        <v>103674</v>
      </c>
      <c r="B2575" s="301" t="s">
        <v>10480</v>
      </c>
      <c r="C2575" s="301" t="s">
        <v>8488</v>
      </c>
      <c r="D2575" s="302" t="s">
        <v>10481</v>
      </c>
    </row>
    <row r="2576" spans="1:4" ht="13.8">
      <c r="A2576" s="304">
        <v>103675</v>
      </c>
      <c r="B2576" s="301" t="s">
        <v>520</v>
      </c>
      <c r="C2576" s="301" t="s">
        <v>8488</v>
      </c>
      <c r="D2576" s="302" t="s">
        <v>10482</v>
      </c>
    </row>
    <row r="2577" spans="1:4" ht="13.8">
      <c r="A2577" s="304">
        <v>103676</v>
      </c>
      <c r="B2577" s="301" t="s">
        <v>10483</v>
      </c>
      <c r="C2577" s="301" t="s">
        <v>8488</v>
      </c>
      <c r="D2577" s="302" t="s">
        <v>10484</v>
      </c>
    </row>
    <row r="2578" spans="1:4" ht="13.8">
      <c r="A2578" s="304">
        <v>103677</v>
      </c>
      <c r="B2578" s="301" t="s">
        <v>10485</v>
      </c>
      <c r="C2578" s="301" t="s">
        <v>8488</v>
      </c>
      <c r="D2578" s="302" t="s">
        <v>10486</v>
      </c>
    </row>
    <row r="2579" spans="1:4" ht="13.8">
      <c r="A2579" s="304">
        <v>103678</v>
      </c>
      <c r="B2579" s="301" t="s">
        <v>10487</v>
      </c>
      <c r="C2579" s="301" t="s">
        <v>8488</v>
      </c>
      <c r="D2579" s="302" t="s">
        <v>10488</v>
      </c>
    </row>
    <row r="2580" spans="1:4" ht="13.8">
      <c r="A2580" s="304">
        <v>103679</v>
      </c>
      <c r="B2580" s="301" t="s">
        <v>10489</v>
      </c>
      <c r="C2580" s="301" t="s">
        <v>8488</v>
      </c>
      <c r="D2580" s="302" t="s">
        <v>10490</v>
      </c>
    </row>
    <row r="2581" spans="1:4" ht="13.8">
      <c r="A2581" s="304">
        <v>103680</v>
      </c>
      <c r="B2581" s="301" t="s">
        <v>10491</v>
      </c>
      <c r="C2581" s="301" t="s">
        <v>8488</v>
      </c>
      <c r="D2581" s="302" t="s">
        <v>10492</v>
      </c>
    </row>
    <row r="2582" spans="1:4" ht="13.8">
      <c r="A2582" s="304">
        <v>103681</v>
      </c>
      <c r="B2582" s="301" t="s">
        <v>10493</v>
      </c>
      <c r="C2582" s="301" t="s">
        <v>8488</v>
      </c>
      <c r="D2582" s="302" t="s">
        <v>10494</v>
      </c>
    </row>
    <row r="2583" spans="1:4" ht="13.8">
      <c r="A2583" s="304">
        <v>103682</v>
      </c>
      <c r="B2583" s="301" t="s">
        <v>10495</v>
      </c>
      <c r="C2583" s="301" t="s">
        <v>8488</v>
      </c>
      <c r="D2583" s="302" t="s">
        <v>10496</v>
      </c>
    </row>
    <row r="2584" spans="1:4" ht="13.8">
      <c r="A2584" s="304">
        <v>103683</v>
      </c>
      <c r="B2584" s="301" t="s">
        <v>10497</v>
      </c>
      <c r="C2584" s="301" t="s">
        <v>8488</v>
      </c>
      <c r="D2584" s="302" t="s">
        <v>10498</v>
      </c>
    </row>
    <row r="2585" spans="1:4" ht="13.8">
      <c r="A2585" s="304">
        <v>103684</v>
      </c>
      <c r="B2585" s="301" t="s">
        <v>10499</v>
      </c>
      <c r="C2585" s="301" t="s">
        <v>8488</v>
      </c>
      <c r="D2585" s="302" t="s">
        <v>10500</v>
      </c>
    </row>
    <row r="2586" spans="1:4" ht="13.8">
      <c r="A2586" s="304">
        <v>103685</v>
      </c>
      <c r="B2586" s="301" t="s">
        <v>10501</v>
      </c>
      <c r="C2586" s="301" t="s">
        <v>8488</v>
      </c>
      <c r="D2586" s="302" t="s">
        <v>10502</v>
      </c>
    </row>
    <row r="2587" spans="1:4" ht="13.8">
      <c r="A2587" s="304">
        <v>103686</v>
      </c>
      <c r="B2587" s="301" t="s">
        <v>10503</v>
      </c>
      <c r="C2587" s="301" t="s">
        <v>8488</v>
      </c>
      <c r="D2587" s="302" t="s">
        <v>10504</v>
      </c>
    </row>
    <row r="2588" spans="1:4" ht="13.8">
      <c r="A2588" s="304">
        <v>103687</v>
      </c>
      <c r="B2588" s="301" t="s">
        <v>10505</v>
      </c>
      <c r="C2588" s="301" t="s">
        <v>8488</v>
      </c>
      <c r="D2588" s="302" t="s">
        <v>10506</v>
      </c>
    </row>
    <row r="2589" spans="1:4" ht="13.8">
      <c r="A2589" s="304">
        <v>103688</v>
      </c>
      <c r="B2589" s="301" t="s">
        <v>10507</v>
      </c>
      <c r="C2589" s="301" t="s">
        <v>8488</v>
      </c>
      <c r="D2589" s="302" t="s">
        <v>10508</v>
      </c>
    </row>
    <row r="2590" spans="1:4" ht="13.8">
      <c r="A2590" s="304">
        <v>101963</v>
      </c>
      <c r="B2590" s="301" t="s">
        <v>10509</v>
      </c>
      <c r="C2590" s="301" t="s">
        <v>6562</v>
      </c>
      <c r="D2590" s="302" t="s">
        <v>10510</v>
      </c>
    </row>
    <row r="2591" spans="1:4" ht="13.8">
      <c r="A2591" s="304">
        <v>101964</v>
      </c>
      <c r="B2591" s="301" t="s">
        <v>10511</v>
      </c>
      <c r="C2591" s="301" t="s">
        <v>6562</v>
      </c>
      <c r="D2591" s="302" t="s">
        <v>10512</v>
      </c>
    </row>
    <row r="2592" spans="1:4" ht="13.8">
      <c r="A2592" s="304">
        <v>101165</v>
      </c>
      <c r="B2592" s="301" t="s">
        <v>10513</v>
      </c>
      <c r="C2592" s="301" t="s">
        <v>8488</v>
      </c>
      <c r="D2592" s="302" t="s">
        <v>10514</v>
      </c>
    </row>
    <row r="2593" spans="1:4" ht="13.8">
      <c r="A2593" s="304">
        <v>101166</v>
      </c>
      <c r="B2593" s="301" t="s">
        <v>10515</v>
      </c>
      <c r="C2593" s="301" t="s">
        <v>8488</v>
      </c>
      <c r="D2593" s="302" t="s">
        <v>10516</v>
      </c>
    </row>
    <row r="2594" spans="1:4" ht="13.8">
      <c r="A2594" s="304">
        <v>98575</v>
      </c>
      <c r="B2594" s="301" t="s">
        <v>3067</v>
      </c>
      <c r="C2594" s="301" t="s">
        <v>1616</v>
      </c>
      <c r="D2594" s="302" t="s">
        <v>10517</v>
      </c>
    </row>
    <row r="2595" spans="1:4" ht="13.8">
      <c r="A2595" s="304">
        <v>98576</v>
      </c>
      <c r="B2595" s="301" t="s">
        <v>10518</v>
      </c>
      <c r="C2595" s="301" t="s">
        <v>1616</v>
      </c>
      <c r="D2595" s="302" t="s">
        <v>10519</v>
      </c>
    </row>
    <row r="2596" spans="1:4" ht="13.8">
      <c r="A2596" s="304">
        <v>98577</v>
      </c>
      <c r="B2596" s="301" t="s">
        <v>10520</v>
      </c>
      <c r="C2596" s="301" t="s">
        <v>1616</v>
      </c>
      <c r="D2596" s="302" t="s">
        <v>10521</v>
      </c>
    </row>
    <row r="2597" spans="1:4" ht="13.8">
      <c r="A2597" s="304">
        <v>93182</v>
      </c>
      <c r="B2597" s="301" t="s">
        <v>10522</v>
      </c>
      <c r="C2597" s="301" t="s">
        <v>1616</v>
      </c>
      <c r="D2597" s="302" t="s">
        <v>10523</v>
      </c>
    </row>
    <row r="2598" spans="1:4" ht="13.8">
      <c r="A2598" s="304">
        <v>93183</v>
      </c>
      <c r="B2598" s="301" t="s">
        <v>10524</v>
      </c>
      <c r="C2598" s="301" t="s">
        <v>1616</v>
      </c>
      <c r="D2598" s="302" t="s">
        <v>10525</v>
      </c>
    </row>
    <row r="2599" spans="1:4" ht="13.8">
      <c r="A2599" s="304">
        <v>93184</v>
      </c>
      <c r="B2599" s="301" t="s">
        <v>10526</v>
      </c>
      <c r="C2599" s="301" t="s">
        <v>1616</v>
      </c>
      <c r="D2599" s="302" t="s">
        <v>10527</v>
      </c>
    </row>
    <row r="2600" spans="1:4" ht="13.8">
      <c r="A2600" s="304">
        <v>93185</v>
      </c>
      <c r="B2600" s="301" t="s">
        <v>10528</v>
      </c>
      <c r="C2600" s="301" t="s">
        <v>1616</v>
      </c>
      <c r="D2600" s="302" t="s">
        <v>10529</v>
      </c>
    </row>
    <row r="2601" spans="1:4" ht="13.8">
      <c r="A2601" s="304">
        <v>93186</v>
      </c>
      <c r="B2601" s="301" t="s">
        <v>10530</v>
      </c>
      <c r="C2601" s="301" t="s">
        <v>1616</v>
      </c>
      <c r="D2601" s="302" t="s">
        <v>10531</v>
      </c>
    </row>
    <row r="2602" spans="1:4" ht="13.8">
      <c r="A2602" s="304">
        <v>93187</v>
      </c>
      <c r="B2602" s="301" t="s">
        <v>10532</v>
      </c>
      <c r="C2602" s="301" t="s">
        <v>1616</v>
      </c>
      <c r="D2602" s="302" t="s">
        <v>10533</v>
      </c>
    </row>
    <row r="2603" spans="1:4" ht="13.8">
      <c r="A2603" s="304">
        <v>93188</v>
      </c>
      <c r="B2603" s="301" t="s">
        <v>10534</v>
      </c>
      <c r="C2603" s="301" t="s">
        <v>1616</v>
      </c>
      <c r="D2603" s="302" t="s">
        <v>10535</v>
      </c>
    </row>
    <row r="2604" spans="1:4" ht="13.8">
      <c r="A2604" s="304">
        <v>93189</v>
      </c>
      <c r="B2604" s="301" t="s">
        <v>10536</v>
      </c>
      <c r="C2604" s="301" t="s">
        <v>1616</v>
      </c>
      <c r="D2604" s="302" t="s">
        <v>10537</v>
      </c>
    </row>
    <row r="2605" spans="1:4" ht="13.8">
      <c r="A2605" s="304">
        <v>93190</v>
      </c>
      <c r="B2605" s="301" t="s">
        <v>10538</v>
      </c>
      <c r="C2605" s="301" t="s">
        <v>1616</v>
      </c>
      <c r="D2605" s="302" t="s">
        <v>10539</v>
      </c>
    </row>
    <row r="2606" spans="1:4" ht="13.8">
      <c r="A2606" s="304">
        <v>93191</v>
      </c>
      <c r="B2606" s="301" t="s">
        <v>10540</v>
      </c>
      <c r="C2606" s="301" t="s">
        <v>1616</v>
      </c>
      <c r="D2606" s="302" t="s">
        <v>10541</v>
      </c>
    </row>
    <row r="2607" spans="1:4" ht="13.8">
      <c r="A2607" s="304">
        <v>93192</v>
      </c>
      <c r="B2607" s="301" t="s">
        <v>10542</v>
      </c>
      <c r="C2607" s="301" t="s">
        <v>1616</v>
      </c>
      <c r="D2607" s="302" t="s">
        <v>10543</v>
      </c>
    </row>
    <row r="2608" spans="1:4" ht="13.8">
      <c r="A2608" s="304">
        <v>93193</v>
      </c>
      <c r="B2608" s="301" t="s">
        <v>10544</v>
      </c>
      <c r="C2608" s="301" t="s">
        <v>1616</v>
      </c>
      <c r="D2608" s="302" t="s">
        <v>10545</v>
      </c>
    </row>
    <row r="2609" spans="1:4" ht="13.8">
      <c r="A2609" s="304">
        <v>93194</v>
      </c>
      <c r="B2609" s="301" t="s">
        <v>10546</v>
      </c>
      <c r="C2609" s="301" t="s">
        <v>1616</v>
      </c>
      <c r="D2609" s="302" t="s">
        <v>10547</v>
      </c>
    </row>
    <row r="2610" spans="1:4" ht="13.8">
      <c r="A2610" s="304">
        <v>93195</v>
      </c>
      <c r="B2610" s="301" t="s">
        <v>10548</v>
      </c>
      <c r="C2610" s="301" t="s">
        <v>1616</v>
      </c>
      <c r="D2610" s="302" t="s">
        <v>10549</v>
      </c>
    </row>
    <row r="2611" spans="1:4" ht="13.8">
      <c r="A2611" s="304">
        <v>93196</v>
      </c>
      <c r="B2611" s="301" t="s">
        <v>10550</v>
      </c>
      <c r="C2611" s="301" t="s">
        <v>1616</v>
      </c>
      <c r="D2611" s="302" t="s">
        <v>10551</v>
      </c>
    </row>
    <row r="2612" spans="1:4" ht="13.8">
      <c r="A2612" s="304">
        <v>93197</v>
      </c>
      <c r="B2612" s="301" t="s">
        <v>10552</v>
      </c>
      <c r="C2612" s="301" t="s">
        <v>1616</v>
      </c>
      <c r="D2612" s="302" t="s">
        <v>10553</v>
      </c>
    </row>
    <row r="2613" spans="1:4" ht="13.8">
      <c r="A2613" s="304">
        <v>93198</v>
      </c>
      <c r="B2613" s="301" t="s">
        <v>10554</v>
      </c>
      <c r="C2613" s="301" t="s">
        <v>1616</v>
      </c>
      <c r="D2613" s="302" t="s">
        <v>10555</v>
      </c>
    </row>
    <row r="2614" spans="1:4" ht="13.8">
      <c r="A2614" s="304">
        <v>93199</v>
      </c>
      <c r="B2614" s="301" t="s">
        <v>10556</v>
      </c>
      <c r="C2614" s="301" t="s">
        <v>1616</v>
      </c>
      <c r="D2614" s="302" t="s">
        <v>10557</v>
      </c>
    </row>
    <row r="2615" spans="1:4" ht="13.8">
      <c r="A2615" s="304">
        <v>93200</v>
      </c>
      <c r="B2615" s="301" t="s">
        <v>10558</v>
      </c>
      <c r="C2615" s="301" t="s">
        <v>1616</v>
      </c>
      <c r="D2615" s="302" t="s">
        <v>8033</v>
      </c>
    </row>
    <row r="2616" spans="1:4" ht="13.8">
      <c r="A2616" s="304">
        <v>93201</v>
      </c>
      <c r="B2616" s="301" t="s">
        <v>10559</v>
      </c>
      <c r="C2616" s="301" t="s">
        <v>1616</v>
      </c>
      <c r="D2616" s="302" t="s">
        <v>10560</v>
      </c>
    </row>
    <row r="2617" spans="1:4" ht="13.8">
      <c r="A2617" s="304">
        <v>93202</v>
      </c>
      <c r="B2617" s="301" t="s">
        <v>2118</v>
      </c>
      <c r="C2617" s="301" t="s">
        <v>1616</v>
      </c>
      <c r="D2617" s="302" t="s">
        <v>10561</v>
      </c>
    </row>
    <row r="2618" spans="1:4" ht="13.8">
      <c r="A2618" s="304">
        <v>93203</v>
      </c>
      <c r="B2618" s="301" t="s">
        <v>10562</v>
      </c>
      <c r="C2618" s="301" t="s">
        <v>1616</v>
      </c>
      <c r="D2618" s="302" t="s">
        <v>10563</v>
      </c>
    </row>
    <row r="2619" spans="1:4" ht="13.8">
      <c r="A2619" s="304">
        <v>93204</v>
      </c>
      <c r="B2619" s="301" t="s">
        <v>10564</v>
      </c>
      <c r="C2619" s="301" t="s">
        <v>1616</v>
      </c>
      <c r="D2619" s="302" t="s">
        <v>10565</v>
      </c>
    </row>
    <row r="2620" spans="1:4" ht="13.8">
      <c r="A2620" s="304">
        <v>93205</v>
      </c>
      <c r="B2620" s="301" t="s">
        <v>10566</v>
      </c>
      <c r="C2620" s="301" t="s">
        <v>1616</v>
      </c>
      <c r="D2620" s="302" t="s">
        <v>7133</v>
      </c>
    </row>
    <row r="2621" spans="1:4" ht="13.8">
      <c r="A2621" s="304">
        <v>95952</v>
      </c>
      <c r="B2621" s="301" t="s">
        <v>10567</v>
      </c>
      <c r="C2621" s="301" t="s">
        <v>8488</v>
      </c>
      <c r="D2621" s="302" t="s">
        <v>10568</v>
      </c>
    </row>
    <row r="2622" spans="1:4" ht="13.8">
      <c r="A2622" s="304">
        <v>95953</v>
      </c>
      <c r="B2622" s="301" t="s">
        <v>10569</v>
      </c>
      <c r="C2622" s="301" t="s">
        <v>8488</v>
      </c>
      <c r="D2622" s="302" t="s">
        <v>10570</v>
      </c>
    </row>
    <row r="2623" spans="1:4" ht="13.8">
      <c r="A2623" s="304">
        <v>95954</v>
      </c>
      <c r="B2623" s="301" t="s">
        <v>10571</v>
      </c>
      <c r="C2623" s="301" t="s">
        <v>8488</v>
      </c>
      <c r="D2623" s="302" t="s">
        <v>10572</v>
      </c>
    </row>
    <row r="2624" spans="1:4" ht="13.8">
      <c r="A2624" s="304">
        <v>95955</v>
      </c>
      <c r="B2624" s="301" t="s">
        <v>10573</v>
      </c>
      <c r="C2624" s="301" t="s">
        <v>8488</v>
      </c>
      <c r="D2624" s="302" t="s">
        <v>10574</v>
      </c>
    </row>
    <row r="2625" spans="1:4" ht="13.8">
      <c r="A2625" s="304">
        <v>95956</v>
      </c>
      <c r="B2625" s="301" t="s">
        <v>10575</v>
      </c>
      <c r="C2625" s="301" t="s">
        <v>8488</v>
      </c>
      <c r="D2625" s="302" t="s">
        <v>10576</v>
      </c>
    </row>
    <row r="2626" spans="1:4" ht="13.8">
      <c r="A2626" s="304">
        <v>95957</v>
      </c>
      <c r="B2626" s="301" t="s">
        <v>10577</v>
      </c>
      <c r="C2626" s="301" t="s">
        <v>8488</v>
      </c>
      <c r="D2626" s="302" t="s">
        <v>10578</v>
      </c>
    </row>
    <row r="2627" spans="1:4" ht="13.8">
      <c r="A2627" s="304">
        <v>95969</v>
      </c>
      <c r="B2627" s="301" t="s">
        <v>10579</v>
      </c>
      <c r="C2627" s="301" t="s">
        <v>8488</v>
      </c>
      <c r="D2627" s="302" t="s">
        <v>10580</v>
      </c>
    </row>
    <row r="2628" spans="1:4" ht="13.8">
      <c r="A2628" s="304">
        <v>97733</v>
      </c>
      <c r="B2628" s="301" t="s">
        <v>10581</v>
      </c>
      <c r="C2628" s="301" t="s">
        <v>8488</v>
      </c>
      <c r="D2628" s="302" t="s">
        <v>10582</v>
      </c>
    </row>
    <row r="2629" spans="1:4" ht="13.8">
      <c r="A2629" s="304">
        <v>97734</v>
      </c>
      <c r="B2629" s="301" t="s">
        <v>10583</v>
      </c>
      <c r="C2629" s="301" t="s">
        <v>8488</v>
      </c>
      <c r="D2629" s="302" t="s">
        <v>10584</v>
      </c>
    </row>
    <row r="2630" spans="1:4" ht="13.8">
      <c r="A2630" s="304">
        <v>97735</v>
      </c>
      <c r="B2630" s="301" t="s">
        <v>10585</v>
      </c>
      <c r="C2630" s="301" t="s">
        <v>8488</v>
      </c>
      <c r="D2630" s="302" t="s">
        <v>10586</v>
      </c>
    </row>
    <row r="2631" spans="1:4" ht="13.8">
      <c r="A2631" s="304">
        <v>97736</v>
      </c>
      <c r="B2631" s="301" t="s">
        <v>10587</v>
      </c>
      <c r="C2631" s="301" t="s">
        <v>8488</v>
      </c>
      <c r="D2631" s="302" t="s">
        <v>10588</v>
      </c>
    </row>
    <row r="2632" spans="1:4" ht="13.8">
      <c r="A2632" s="304">
        <v>97737</v>
      </c>
      <c r="B2632" s="301" t="s">
        <v>10589</v>
      </c>
      <c r="C2632" s="301" t="s">
        <v>8488</v>
      </c>
      <c r="D2632" s="302" t="s">
        <v>10590</v>
      </c>
    </row>
    <row r="2633" spans="1:4" ht="13.8">
      <c r="A2633" s="304">
        <v>97738</v>
      </c>
      <c r="B2633" s="301" t="s">
        <v>10591</v>
      </c>
      <c r="C2633" s="301" t="s">
        <v>8488</v>
      </c>
      <c r="D2633" s="302" t="s">
        <v>10592</v>
      </c>
    </row>
    <row r="2634" spans="1:4" ht="13.8">
      <c r="A2634" s="304">
        <v>97739</v>
      </c>
      <c r="B2634" s="301" t="s">
        <v>10593</v>
      </c>
      <c r="C2634" s="301" t="s">
        <v>8488</v>
      </c>
      <c r="D2634" s="302" t="s">
        <v>10594</v>
      </c>
    </row>
    <row r="2635" spans="1:4" ht="13.8">
      <c r="A2635" s="304">
        <v>97740</v>
      </c>
      <c r="B2635" s="301" t="s">
        <v>10595</v>
      </c>
      <c r="C2635" s="301" t="s">
        <v>8488</v>
      </c>
      <c r="D2635" s="302" t="s">
        <v>10596</v>
      </c>
    </row>
    <row r="2636" spans="1:4" ht="13.8">
      <c r="A2636" s="304">
        <v>98615</v>
      </c>
      <c r="B2636" s="301" t="s">
        <v>10597</v>
      </c>
      <c r="C2636" s="301" t="s">
        <v>6562</v>
      </c>
      <c r="D2636" s="302" t="s">
        <v>5597</v>
      </c>
    </row>
    <row r="2637" spans="1:4" ht="13.8">
      <c r="A2637" s="304">
        <v>98616</v>
      </c>
      <c r="B2637" s="301" t="s">
        <v>10598</v>
      </c>
      <c r="C2637" s="301" t="s">
        <v>6562</v>
      </c>
      <c r="D2637" s="302" t="s">
        <v>4695</v>
      </c>
    </row>
    <row r="2638" spans="1:4" ht="13.8">
      <c r="A2638" s="304">
        <v>98617</v>
      </c>
      <c r="B2638" s="301" t="s">
        <v>10599</v>
      </c>
      <c r="C2638" s="301" t="s">
        <v>6562</v>
      </c>
      <c r="D2638" s="302" t="s">
        <v>4327</v>
      </c>
    </row>
    <row r="2639" spans="1:4" ht="13.8">
      <c r="A2639" s="304">
        <v>98618</v>
      </c>
      <c r="B2639" s="301" t="s">
        <v>10600</v>
      </c>
      <c r="C2639" s="301" t="s">
        <v>6562</v>
      </c>
      <c r="D2639" s="302" t="s">
        <v>10601</v>
      </c>
    </row>
    <row r="2640" spans="1:4" ht="13.8">
      <c r="A2640" s="304">
        <v>98619</v>
      </c>
      <c r="B2640" s="301" t="s">
        <v>10602</v>
      </c>
      <c r="C2640" s="301" t="s">
        <v>6562</v>
      </c>
      <c r="D2640" s="302" t="s">
        <v>10603</v>
      </c>
    </row>
    <row r="2641" spans="1:4" ht="13.8">
      <c r="A2641" s="304">
        <v>98620</v>
      </c>
      <c r="B2641" s="301" t="s">
        <v>10604</v>
      </c>
      <c r="C2641" s="301" t="s">
        <v>6562</v>
      </c>
      <c r="D2641" s="302" t="s">
        <v>10605</v>
      </c>
    </row>
    <row r="2642" spans="1:4" ht="13.8">
      <c r="A2642" s="304">
        <v>98621</v>
      </c>
      <c r="B2642" s="301" t="s">
        <v>10606</v>
      </c>
      <c r="C2642" s="301" t="s">
        <v>6562</v>
      </c>
      <c r="D2642" s="302" t="s">
        <v>10607</v>
      </c>
    </row>
    <row r="2643" spans="1:4" ht="13.8">
      <c r="A2643" s="304">
        <v>98622</v>
      </c>
      <c r="B2643" s="301" t="s">
        <v>10608</v>
      </c>
      <c r="C2643" s="301" t="s">
        <v>6562</v>
      </c>
      <c r="D2643" s="302" t="s">
        <v>10609</v>
      </c>
    </row>
    <row r="2644" spans="1:4" ht="13.8">
      <c r="A2644" s="304">
        <v>98623</v>
      </c>
      <c r="B2644" s="301" t="s">
        <v>10610</v>
      </c>
      <c r="C2644" s="301" t="s">
        <v>6562</v>
      </c>
      <c r="D2644" s="302" t="s">
        <v>10611</v>
      </c>
    </row>
    <row r="2645" spans="1:4" ht="13.8">
      <c r="A2645" s="304">
        <v>98624</v>
      </c>
      <c r="B2645" s="301" t="s">
        <v>10612</v>
      </c>
      <c r="C2645" s="301" t="s">
        <v>6562</v>
      </c>
      <c r="D2645" s="302" t="s">
        <v>10613</v>
      </c>
    </row>
    <row r="2646" spans="1:4" ht="13.8">
      <c r="A2646" s="304">
        <v>98625</v>
      </c>
      <c r="B2646" s="301" t="s">
        <v>10614</v>
      </c>
      <c r="C2646" s="301" t="s">
        <v>6562</v>
      </c>
      <c r="D2646" s="302" t="s">
        <v>10615</v>
      </c>
    </row>
    <row r="2647" spans="1:4" ht="13.8">
      <c r="A2647" s="304">
        <v>98626</v>
      </c>
      <c r="B2647" s="301" t="s">
        <v>10616</v>
      </c>
      <c r="C2647" s="301" t="s">
        <v>6562</v>
      </c>
      <c r="D2647" s="302" t="s">
        <v>10617</v>
      </c>
    </row>
    <row r="2648" spans="1:4" ht="13.8">
      <c r="A2648" s="304">
        <v>98655</v>
      </c>
      <c r="B2648" s="301" t="s">
        <v>10618</v>
      </c>
      <c r="C2648" s="301" t="s">
        <v>1616</v>
      </c>
      <c r="D2648" s="302" t="s">
        <v>10619</v>
      </c>
    </row>
    <row r="2649" spans="1:4" ht="13.8">
      <c r="A2649" s="304">
        <v>98656</v>
      </c>
      <c r="B2649" s="301" t="s">
        <v>10620</v>
      </c>
      <c r="C2649" s="301" t="s">
        <v>1616</v>
      </c>
      <c r="D2649" s="302" t="s">
        <v>10621</v>
      </c>
    </row>
    <row r="2650" spans="1:4" ht="13.8">
      <c r="A2650" s="304">
        <v>98657</v>
      </c>
      <c r="B2650" s="301" t="s">
        <v>10622</v>
      </c>
      <c r="C2650" s="301" t="s">
        <v>1616</v>
      </c>
      <c r="D2650" s="302" t="s">
        <v>10623</v>
      </c>
    </row>
    <row r="2651" spans="1:4" ht="13.8">
      <c r="A2651" s="304">
        <v>98658</v>
      </c>
      <c r="B2651" s="301" t="s">
        <v>10624</v>
      </c>
      <c r="C2651" s="301" t="s">
        <v>1616</v>
      </c>
      <c r="D2651" s="302" t="s">
        <v>10625</v>
      </c>
    </row>
    <row r="2652" spans="1:4" ht="13.8">
      <c r="A2652" s="304">
        <v>98659</v>
      </c>
      <c r="B2652" s="301" t="s">
        <v>10626</v>
      </c>
      <c r="C2652" s="301" t="s">
        <v>1616</v>
      </c>
      <c r="D2652" s="302" t="s">
        <v>10627</v>
      </c>
    </row>
    <row r="2653" spans="1:4" ht="13.8">
      <c r="A2653" s="304">
        <v>98746</v>
      </c>
      <c r="B2653" s="301" t="s">
        <v>10628</v>
      </c>
      <c r="C2653" s="301" t="s">
        <v>1616</v>
      </c>
      <c r="D2653" s="302" t="s">
        <v>10629</v>
      </c>
    </row>
    <row r="2654" spans="1:4" ht="13.8">
      <c r="A2654" s="304">
        <v>98749</v>
      </c>
      <c r="B2654" s="301" t="s">
        <v>10630</v>
      </c>
      <c r="C2654" s="301" t="s">
        <v>1616</v>
      </c>
      <c r="D2654" s="302" t="s">
        <v>5265</v>
      </c>
    </row>
    <row r="2655" spans="1:4" ht="13.8">
      <c r="A2655" s="304">
        <v>98750</v>
      </c>
      <c r="B2655" s="301" t="s">
        <v>10631</v>
      </c>
      <c r="C2655" s="301" t="s">
        <v>1616</v>
      </c>
      <c r="D2655" s="302" t="s">
        <v>10632</v>
      </c>
    </row>
    <row r="2656" spans="1:4" ht="13.8">
      <c r="A2656" s="304">
        <v>98751</v>
      </c>
      <c r="B2656" s="301" t="s">
        <v>10633</v>
      </c>
      <c r="C2656" s="301" t="s">
        <v>1616</v>
      </c>
      <c r="D2656" s="302" t="s">
        <v>10634</v>
      </c>
    </row>
    <row r="2657" spans="1:4" ht="13.8">
      <c r="A2657" s="304">
        <v>98752</v>
      </c>
      <c r="B2657" s="301" t="s">
        <v>10635</v>
      </c>
      <c r="C2657" s="301" t="s">
        <v>1616</v>
      </c>
      <c r="D2657" s="302" t="s">
        <v>10636</v>
      </c>
    </row>
    <row r="2658" spans="1:4" ht="13.8">
      <c r="A2658" s="304">
        <v>98753</v>
      </c>
      <c r="B2658" s="301" t="s">
        <v>10637</v>
      </c>
      <c r="C2658" s="301" t="s">
        <v>1616</v>
      </c>
      <c r="D2658" s="302" t="s">
        <v>10638</v>
      </c>
    </row>
    <row r="2659" spans="1:4" ht="13.8">
      <c r="A2659" s="304">
        <v>100763</v>
      </c>
      <c r="B2659" s="301" t="s">
        <v>10639</v>
      </c>
      <c r="C2659" s="301" t="s">
        <v>1561</v>
      </c>
      <c r="D2659" s="302" t="s">
        <v>10640</v>
      </c>
    </row>
    <row r="2660" spans="1:4" ht="13.8">
      <c r="A2660" s="304">
        <v>100764</v>
      </c>
      <c r="B2660" s="301" t="s">
        <v>10641</v>
      </c>
      <c r="C2660" s="301" t="s">
        <v>1561</v>
      </c>
      <c r="D2660" s="302" t="s">
        <v>10642</v>
      </c>
    </row>
    <row r="2661" spans="1:4" ht="13.8">
      <c r="A2661" s="304">
        <v>100765</v>
      </c>
      <c r="B2661" s="301" t="s">
        <v>10643</v>
      </c>
      <c r="C2661" s="301" t="s">
        <v>1561</v>
      </c>
      <c r="D2661" s="302" t="s">
        <v>10644</v>
      </c>
    </row>
    <row r="2662" spans="1:4" ht="13.8">
      <c r="A2662" s="304">
        <v>100766</v>
      </c>
      <c r="B2662" s="301" t="s">
        <v>10645</v>
      </c>
      <c r="C2662" s="301" t="s">
        <v>1561</v>
      </c>
      <c r="D2662" s="302" t="s">
        <v>10646</v>
      </c>
    </row>
    <row r="2663" spans="1:4" ht="13.8">
      <c r="A2663" s="304">
        <v>100767</v>
      </c>
      <c r="B2663" s="301" t="s">
        <v>10647</v>
      </c>
      <c r="C2663" s="301" t="s">
        <v>1561</v>
      </c>
      <c r="D2663" s="302" t="s">
        <v>10648</v>
      </c>
    </row>
    <row r="2664" spans="1:4" ht="13.8">
      <c r="A2664" s="304">
        <v>100768</v>
      </c>
      <c r="B2664" s="301" t="s">
        <v>10649</v>
      </c>
      <c r="C2664" s="301" t="s">
        <v>1561</v>
      </c>
      <c r="D2664" s="302" t="s">
        <v>10650</v>
      </c>
    </row>
    <row r="2665" spans="1:4" ht="13.8">
      <c r="A2665" s="304">
        <v>100769</v>
      </c>
      <c r="B2665" s="301" t="s">
        <v>10651</v>
      </c>
      <c r="C2665" s="301" t="s">
        <v>1561</v>
      </c>
      <c r="D2665" s="302" t="s">
        <v>10652</v>
      </c>
    </row>
    <row r="2666" spans="1:4" ht="13.8">
      <c r="A2666" s="304">
        <v>100770</v>
      </c>
      <c r="B2666" s="301" t="s">
        <v>10653</v>
      </c>
      <c r="C2666" s="301" t="s">
        <v>1561</v>
      </c>
      <c r="D2666" s="302" t="s">
        <v>5540</v>
      </c>
    </row>
    <row r="2667" spans="1:4" ht="13.8">
      <c r="A2667" s="304">
        <v>100771</v>
      </c>
      <c r="B2667" s="301" t="s">
        <v>10654</v>
      </c>
      <c r="C2667" s="301" t="s">
        <v>1561</v>
      </c>
      <c r="D2667" s="302" t="s">
        <v>10655</v>
      </c>
    </row>
    <row r="2668" spans="1:4" ht="13.8">
      <c r="A2668" s="304">
        <v>100772</v>
      </c>
      <c r="B2668" s="301" t="s">
        <v>10656</v>
      </c>
      <c r="C2668" s="301" t="s">
        <v>1561</v>
      </c>
      <c r="D2668" s="302" t="s">
        <v>10657</v>
      </c>
    </row>
    <row r="2669" spans="1:4" ht="13.8">
      <c r="A2669" s="304">
        <v>100773</v>
      </c>
      <c r="B2669" s="301" t="s">
        <v>10658</v>
      </c>
      <c r="C2669" s="301" t="s">
        <v>1561</v>
      </c>
      <c r="D2669" s="302" t="s">
        <v>10659</v>
      </c>
    </row>
    <row r="2670" spans="1:4" ht="13.8">
      <c r="A2670" s="304">
        <v>100774</v>
      </c>
      <c r="B2670" s="301" t="s">
        <v>10660</v>
      </c>
      <c r="C2670" s="301" t="s">
        <v>1561</v>
      </c>
      <c r="D2670" s="302" t="s">
        <v>10260</v>
      </c>
    </row>
    <row r="2671" spans="1:4" ht="13.8">
      <c r="A2671" s="304">
        <v>100775</v>
      </c>
      <c r="B2671" s="301" t="s">
        <v>10661</v>
      </c>
      <c r="C2671" s="301" t="s">
        <v>1561</v>
      </c>
      <c r="D2671" s="302" t="s">
        <v>10662</v>
      </c>
    </row>
    <row r="2672" spans="1:4" ht="13.8">
      <c r="A2672" s="304">
        <v>100776</v>
      </c>
      <c r="B2672" s="301" t="s">
        <v>10663</v>
      </c>
      <c r="C2672" s="301" t="s">
        <v>1561</v>
      </c>
      <c r="D2672" s="302" t="s">
        <v>10664</v>
      </c>
    </row>
    <row r="2673" spans="1:4" ht="13.8">
      <c r="A2673" s="304">
        <v>100777</v>
      </c>
      <c r="B2673" s="301" t="s">
        <v>10665</v>
      </c>
      <c r="C2673" s="301" t="s">
        <v>1561</v>
      </c>
      <c r="D2673" s="302" t="s">
        <v>10666</v>
      </c>
    </row>
    <row r="2674" spans="1:4" ht="13.8">
      <c r="A2674" s="304">
        <v>100778</v>
      </c>
      <c r="B2674" s="301" t="s">
        <v>10667</v>
      </c>
      <c r="C2674" s="301" t="s">
        <v>1561</v>
      </c>
      <c r="D2674" s="302" t="s">
        <v>10668</v>
      </c>
    </row>
    <row r="2675" spans="1:4" ht="13.8">
      <c r="A2675" s="304">
        <v>98560</v>
      </c>
      <c r="B2675" s="301" t="s">
        <v>10669</v>
      </c>
      <c r="C2675" s="301" t="s">
        <v>6562</v>
      </c>
      <c r="D2675" s="302" t="s">
        <v>10670</v>
      </c>
    </row>
    <row r="2676" spans="1:4" ht="13.8">
      <c r="A2676" s="304">
        <v>98561</v>
      </c>
      <c r="B2676" s="301" t="s">
        <v>2289</v>
      </c>
      <c r="C2676" s="301" t="s">
        <v>6562</v>
      </c>
      <c r="D2676" s="302" t="s">
        <v>10671</v>
      </c>
    </row>
    <row r="2677" spans="1:4" ht="13.8">
      <c r="A2677" s="304">
        <v>98562</v>
      </c>
      <c r="B2677" s="301" t="s">
        <v>10672</v>
      </c>
      <c r="C2677" s="301" t="s">
        <v>6562</v>
      </c>
      <c r="D2677" s="302" t="s">
        <v>10673</v>
      </c>
    </row>
    <row r="2678" spans="1:4" ht="13.8">
      <c r="A2678" s="304">
        <v>98555</v>
      </c>
      <c r="B2678" s="301" t="s">
        <v>10674</v>
      </c>
      <c r="C2678" s="301" t="s">
        <v>6562</v>
      </c>
      <c r="D2678" s="302" t="s">
        <v>10675</v>
      </c>
    </row>
    <row r="2679" spans="1:4" ht="13.8">
      <c r="A2679" s="304">
        <v>98556</v>
      </c>
      <c r="B2679" s="301" t="s">
        <v>10676</v>
      </c>
      <c r="C2679" s="301" t="s">
        <v>6562</v>
      </c>
      <c r="D2679" s="302" t="s">
        <v>10677</v>
      </c>
    </row>
    <row r="2680" spans="1:4" ht="13.8">
      <c r="A2680" s="304">
        <v>98558</v>
      </c>
      <c r="B2680" s="301" t="s">
        <v>10678</v>
      </c>
      <c r="C2680" s="301" t="s">
        <v>1507</v>
      </c>
      <c r="D2680" s="302" t="s">
        <v>10679</v>
      </c>
    </row>
    <row r="2681" spans="1:4" ht="13.8">
      <c r="A2681" s="304">
        <v>98559</v>
      </c>
      <c r="B2681" s="301" t="s">
        <v>10680</v>
      </c>
      <c r="C2681" s="301" t="s">
        <v>1616</v>
      </c>
      <c r="D2681" s="302" t="s">
        <v>8048</v>
      </c>
    </row>
    <row r="2682" spans="1:4" ht="13.8">
      <c r="A2682" s="304">
        <v>98546</v>
      </c>
      <c r="B2682" s="301" t="s">
        <v>10681</v>
      </c>
      <c r="C2682" s="301" t="s">
        <v>6562</v>
      </c>
      <c r="D2682" s="302" t="s">
        <v>10682</v>
      </c>
    </row>
    <row r="2683" spans="1:4" ht="13.8">
      <c r="A2683" s="304">
        <v>98547</v>
      </c>
      <c r="B2683" s="301" t="s">
        <v>10683</v>
      </c>
      <c r="C2683" s="301" t="s">
        <v>6562</v>
      </c>
      <c r="D2683" s="302" t="s">
        <v>10684</v>
      </c>
    </row>
    <row r="2684" spans="1:4" ht="13.8">
      <c r="A2684" s="304">
        <v>98553</v>
      </c>
      <c r="B2684" s="301" t="s">
        <v>10685</v>
      </c>
      <c r="C2684" s="301" t="s">
        <v>6562</v>
      </c>
      <c r="D2684" s="302" t="s">
        <v>10686</v>
      </c>
    </row>
    <row r="2685" spans="1:4" ht="13.8">
      <c r="A2685" s="304">
        <v>98554</v>
      </c>
      <c r="B2685" s="301" t="s">
        <v>2294</v>
      </c>
      <c r="C2685" s="301" t="s">
        <v>6562</v>
      </c>
      <c r="D2685" s="302" t="s">
        <v>8464</v>
      </c>
    </row>
    <row r="2686" spans="1:4" ht="13.8">
      <c r="A2686" s="304">
        <v>98557</v>
      </c>
      <c r="B2686" s="301" t="s">
        <v>2291</v>
      </c>
      <c r="C2686" s="301" t="s">
        <v>6562</v>
      </c>
      <c r="D2686" s="302" t="s">
        <v>5548</v>
      </c>
    </row>
    <row r="2687" spans="1:4" ht="13.8">
      <c r="A2687" s="304">
        <v>98563</v>
      </c>
      <c r="B2687" s="301" t="s">
        <v>10687</v>
      </c>
      <c r="C2687" s="301" t="s">
        <v>6562</v>
      </c>
      <c r="D2687" s="302" t="s">
        <v>10688</v>
      </c>
    </row>
    <row r="2688" spans="1:4" ht="13.8">
      <c r="A2688" s="304">
        <v>98564</v>
      </c>
      <c r="B2688" s="301" t="s">
        <v>10689</v>
      </c>
      <c r="C2688" s="301" t="s">
        <v>6562</v>
      </c>
      <c r="D2688" s="302" t="s">
        <v>10690</v>
      </c>
    </row>
    <row r="2689" spans="1:4" ht="13.8">
      <c r="A2689" s="304">
        <v>98565</v>
      </c>
      <c r="B2689" s="301" t="s">
        <v>10691</v>
      </c>
      <c r="C2689" s="301" t="s">
        <v>6562</v>
      </c>
      <c r="D2689" s="302" t="s">
        <v>4124</v>
      </c>
    </row>
    <row r="2690" spans="1:4" ht="13.8">
      <c r="A2690" s="304">
        <v>98566</v>
      </c>
      <c r="B2690" s="301" t="s">
        <v>10692</v>
      </c>
      <c r="C2690" s="301" t="s">
        <v>6562</v>
      </c>
      <c r="D2690" s="302" t="s">
        <v>10693</v>
      </c>
    </row>
    <row r="2691" spans="1:4" ht="13.8">
      <c r="A2691" s="304">
        <v>98567</v>
      </c>
      <c r="B2691" s="301" t="s">
        <v>10694</v>
      </c>
      <c r="C2691" s="301" t="s">
        <v>6562</v>
      </c>
      <c r="D2691" s="302" t="s">
        <v>10695</v>
      </c>
    </row>
    <row r="2692" spans="1:4" ht="13.8">
      <c r="A2692" s="304">
        <v>98568</v>
      </c>
      <c r="B2692" s="301" t="s">
        <v>10696</v>
      </c>
      <c r="C2692" s="301" t="s">
        <v>6562</v>
      </c>
      <c r="D2692" s="302" t="s">
        <v>10697</v>
      </c>
    </row>
    <row r="2693" spans="1:4" ht="13.8">
      <c r="A2693" s="304">
        <v>98569</v>
      </c>
      <c r="B2693" s="301" t="s">
        <v>10698</v>
      </c>
      <c r="C2693" s="301" t="s">
        <v>6562</v>
      </c>
      <c r="D2693" s="302" t="s">
        <v>10699</v>
      </c>
    </row>
    <row r="2694" spans="1:4" ht="13.8">
      <c r="A2694" s="304">
        <v>98570</v>
      </c>
      <c r="B2694" s="301" t="s">
        <v>10700</v>
      </c>
      <c r="C2694" s="301" t="s">
        <v>6562</v>
      </c>
      <c r="D2694" s="302" t="s">
        <v>10701</v>
      </c>
    </row>
    <row r="2695" spans="1:4" ht="13.8">
      <c r="A2695" s="304">
        <v>98571</v>
      </c>
      <c r="B2695" s="301" t="s">
        <v>10702</v>
      </c>
      <c r="C2695" s="301" t="s">
        <v>6562</v>
      </c>
      <c r="D2695" s="302" t="s">
        <v>5488</v>
      </c>
    </row>
    <row r="2696" spans="1:4" ht="13.8">
      <c r="A2696" s="304">
        <v>98572</v>
      </c>
      <c r="B2696" s="301" t="s">
        <v>10703</v>
      </c>
      <c r="C2696" s="301" t="s">
        <v>6562</v>
      </c>
      <c r="D2696" s="302" t="s">
        <v>10704</v>
      </c>
    </row>
    <row r="2697" spans="1:4" ht="13.8">
      <c r="A2697" s="304">
        <v>98573</v>
      </c>
      <c r="B2697" s="301" t="s">
        <v>10705</v>
      </c>
      <c r="C2697" s="301" t="s">
        <v>6562</v>
      </c>
      <c r="D2697" s="302" t="s">
        <v>10706</v>
      </c>
    </row>
    <row r="2698" spans="1:4" ht="13.8">
      <c r="A2698" s="304">
        <v>91831</v>
      </c>
      <c r="B2698" s="301" t="s">
        <v>10707</v>
      </c>
      <c r="C2698" s="301" t="s">
        <v>1616</v>
      </c>
      <c r="D2698" s="302" t="s">
        <v>10708</v>
      </c>
    </row>
    <row r="2699" spans="1:4" ht="13.8">
      <c r="A2699" s="304">
        <v>91833</v>
      </c>
      <c r="B2699" s="301" t="s">
        <v>10709</v>
      </c>
      <c r="C2699" s="301" t="s">
        <v>1616</v>
      </c>
      <c r="D2699" s="302" t="s">
        <v>10710</v>
      </c>
    </row>
    <row r="2700" spans="1:4" ht="13.8">
      <c r="A2700" s="304">
        <v>91834</v>
      </c>
      <c r="B2700" s="301" t="s">
        <v>10711</v>
      </c>
      <c r="C2700" s="301" t="s">
        <v>1616</v>
      </c>
      <c r="D2700" s="302" t="s">
        <v>10712</v>
      </c>
    </row>
    <row r="2701" spans="1:4" ht="13.8">
      <c r="A2701" s="304">
        <v>91835</v>
      </c>
      <c r="B2701" s="301" t="s">
        <v>10713</v>
      </c>
      <c r="C2701" s="301" t="s">
        <v>1616</v>
      </c>
      <c r="D2701" s="302" t="s">
        <v>10714</v>
      </c>
    </row>
    <row r="2702" spans="1:4" ht="13.8">
      <c r="A2702" s="304">
        <v>91836</v>
      </c>
      <c r="B2702" s="301" t="s">
        <v>10715</v>
      </c>
      <c r="C2702" s="301" t="s">
        <v>1616</v>
      </c>
      <c r="D2702" s="302" t="s">
        <v>7796</v>
      </c>
    </row>
    <row r="2703" spans="1:4" ht="13.8">
      <c r="A2703" s="304">
        <v>91837</v>
      </c>
      <c r="B2703" s="301" t="s">
        <v>10716</v>
      </c>
      <c r="C2703" s="301" t="s">
        <v>1616</v>
      </c>
      <c r="D2703" s="302" t="s">
        <v>10717</v>
      </c>
    </row>
    <row r="2704" spans="1:4" ht="13.8">
      <c r="A2704" s="304">
        <v>91839</v>
      </c>
      <c r="B2704" s="301" t="s">
        <v>10718</v>
      </c>
      <c r="C2704" s="301" t="s">
        <v>1616</v>
      </c>
      <c r="D2704" s="302" t="s">
        <v>10719</v>
      </c>
    </row>
    <row r="2705" spans="1:4" ht="13.8">
      <c r="A2705" s="304">
        <v>91840</v>
      </c>
      <c r="B2705" s="301" t="s">
        <v>10720</v>
      </c>
      <c r="C2705" s="301" t="s">
        <v>1616</v>
      </c>
      <c r="D2705" s="302" t="s">
        <v>10242</v>
      </c>
    </row>
    <row r="2706" spans="1:4" ht="13.8">
      <c r="A2706" s="304">
        <v>91841</v>
      </c>
      <c r="B2706" s="301" t="s">
        <v>10721</v>
      </c>
      <c r="C2706" s="301" t="s">
        <v>1616</v>
      </c>
      <c r="D2706" s="302" t="s">
        <v>10722</v>
      </c>
    </row>
    <row r="2707" spans="1:4" ht="13.8">
      <c r="A2707" s="304">
        <v>91842</v>
      </c>
      <c r="B2707" s="301" t="s">
        <v>10723</v>
      </c>
      <c r="C2707" s="301" t="s">
        <v>1616</v>
      </c>
      <c r="D2707" s="302" t="s">
        <v>6706</v>
      </c>
    </row>
    <row r="2708" spans="1:4" ht="13.8">
      <c r="A2708" s="304">
        <v>91843</v>
      </c>
      <c r="B2708" s="301" t="s">
        <v>10724</v>
      </c>
      <c r="C2708" s="301" t="s">
        <v>1616</v>
      </c>
      <c r="D2708" s="302" t="s">
        <v>5591</v>
      </c>
    </row>
    <row r="2709" spans="1:4" ht="13.8">
      <c r="A2709" s="304">
        <v>91844</v>
      </c>
      <c r="B2709" s="301" t="s">
        <v>10725</v>
      </c>
      <c r="C2709" s="301" t="s">
        <v>1616</v>
      </c>
      <c r="D2709" s="302" t="s">
        <v>8112</v>
      </c>
    </row>
    <row r="2710" spans="1:4" ht="13.8">
      <c r="A2710" s="304">
        <v>91845</v>
      </c>
      <c r="B2710" s="301" t="s">
        <v>10726</v>
      </c>
      <c r="C2710" s="301" t="s">
        <v>1616</v>
      </c>
      <c r="D2710" s="302" t="s">
        <v>10727</v>
      </c>
    </row>
    <row r="2711" spans="1:4" ht="13.8">
      <c r="A2711" s="304">
        <v>91846</v>
      </c>
      <c r="B2711" s="301" t="s">
        <v>10728</v>
      </c>
      <c r="C2711" s="301" t="s">
        <v>1616</v>
      </c>
      <c r="D2711" s="302" t="s">
        <v>10729</v>
      </c>
    </row>
    <row r="2712" spans="1:4" ht="13.8">
      <c r="A2712" s="304">
        <v>91847</v>
      </c>
      <c r="B2712" s="301" t="s">
        <v>10730</v>
      </c>
      <c r="C2712" s="301" t="s">
        <v>1616</v>
      </c>
      <c r="D2712" s="302" t="s">
        <v>10251</v>
      </c>
    </row>
    <row r="2713" spans="1:4" ht="13.8">
      <c r="A2713" s="304">
        <v>91849</v>
      </c>
      <c r="B2713" s="301" t="s">
        <v>10731</v>
      </c>
      <c r="C2713" s="301" t="s">
        <v>1616</v>
      </c>
      <c r="D2713" s="302" t="s">
        <v>10732</v>
      </c>
    </row>
    <row r="2714" spans="1:4" ht="13.8">
      <c r="A2714" s="304">
        <v>91850</v>
      </c>
      <c r="B2714" s="301" t="s">
        <v>10733</v>
      </c>
      <c r="C2714" s="301" t="s">
        <v>1616</v>
      </c>
      <c r="D2714" s="302" t="s">
        <v>5981</v>
      </c>
    </row>
    <row r="2715" spans="1:4" ht="13.8">
      <c r="A2715" s="304">
        <v>91851</v>
      </c>
      <c r="B2715" s="301" t="s">
        <v>10734</v>
      </c>
      <c r="C2715" s="301" t="s">
        <v>1616</v>
      </c>
      <c r="D2715" s="302" t="s">
        <v>10735</v>
      </c>
    </row>
    <row r="2716" spans="1:4" ht="13.8">
      <c r="A2716" s="304">
        <v>91852</v>
      </c>
      <c r="B2716" s="301" t="s">
        <v>10736</v>
      </c>
      <c r="C2716" s="301" t="s">
        <v>1616</v>
      </c>
      <c r="D2716" s="302" t="s">
        <v>5943</v>
      </c>
    </row>
    <row r="2717" spans="1:4" ht="13.8">
      <c r="A2717" s="304">
        <v>91853</v>
      </c>
      <c r="B2717" s="301" t="s">
        <v>10737</v>
      </c>
      <c r="C2717" s="301" t="s">
        <v>1616</v>
      </c>
      <c r="D2717" s="302" t="s">
        <v>10738</v>
      </c>
    </row>
    <row r="2718" spans="1:4" ht="13.8">
      <c r="A2718" s="304">
        <v>91854</v>
      </c>
      <c r="B2718" s="301" t="s">
        <v>10739</v>
      </c>
      <c r="C2718" s="301" t="s">
        <v>1616</v>
      </c>
      <c r="D2718" s="302" t="s">
        <v>10740</v>
      </c>
    </row>
    <row r="2719" spans="1:4" ht="13.8">
      <c r="A2719" s="304">
        <v>91855</v>
      </c>
      <c r="B2719" s="301" t="s">
        <v>10741</v>
      </c>
      <c r="C2719" s="301" t="s">
        <v>1616</v>
      </c>
      <c r="D2719" s="302" t="s">
        <v>10742</v>
      </c>
    </row>
    <row r="2720" spans="1:4" ht="13.8">
      <c r="A2720" s="304">
        <v>91856</v>
      </c>
      <c r="B2720" s="301" t="s">
        <v>10743</v>
      </c>
      <c r="C2720" s="301" t="s">
        <v>1616</v>
      </c>
      <c r="D2720" s="302" t="s">
        <v>10273</v>
      </c>
    </row>
    <row r="2721" spans="1:4" ht="13.8">
      <c r="A2721" s="304">
        <v>91857</v>
      </c>
      <c r="B2721" s="301" t="s">
        <v>10744</v>
      </c>
      <c r="C2721" s="301" t="s">
        <v>1616</v>
      </c>
      <c r="D2721" s="302" t="s">
        <v>10745</v>
      </c>
    </row>
    <row r="2722" spans="1:4" ht="13.8">
      <c r="A2722" s="304">
        <v>91859</v>
      </c>
      <c r="B2722" s="301" t="s">
        <v>10746</v>
      </c>
      <c r="C2722" s="301" t="s">
        <v>1616</v>
      </c>
      <c r="D2722" s="302" t="s">
        <v>10747</v>
      </c>
    </row>
    <row r="2723" spans="1:4" ht="13.8">
      <c r="A2723" s="304">
        <v>91860</v>
      </c>
      <c r="B2723" s="301" t="s">
        <v>10748</v>
      </c>
      <c r="C2723" s="301" t="s">
        <v>1616</v>
      </c>
      <c r="D2723" s="302" t="s">
        <v>10749</v>
      </c>
    </row>
    <row r="2724" spans="1:4" ht="13.8">
      <c r="A2724" s="304">
        <v>91861</v>
      </c>
      <c r="B2724" s="301" t="s">
        <v>10750</v>
      </c>
      <c r="C2724" s="301" t="s">
        <v>1616</v>
      </c>
      <c r="D2724" s="302" t="s">
        <v>6820</v>
      </c>
    </row>
    <row r="2725" spans="1:4" ht="13.8">
      <c r="A2725" s="304">
        <v>91862</v>
      </c>
      <c r="B2725" s="301" t="s">
        <v>10751</v>
      </c>
      <c r="C2725" s="301" t="s">
        <v>1616</v>
      </c>
      <c r="D2725" s="302" t="s">
        <v>10752</v>
      </c>
    </row>
    <row r="2726" spans="1:4" ht="13.8">
      <c r="A2726" s="304">
        <v>91863</v>
      </c>
      <c r="B2726" s="301" t="s">
        <v>1997</v>
      </c>
      <c r="C2726" s="301" t="s">
        <v>1616</v>
      </c>
      <c r="D2726" s="302" t="s">
        <v>4642</v>
      </c>
    </row>
    <row r="2727" spans="1:4" ht="13.8">
      <c r="A2727" s="304">
        <v>91864</v>
      </c>
      <c r="B2727" s="301" t="s">
        <v>1999</v>
      </c>
      <c r="C2727" s="301" t="s">
        <v>1616</v>
      </c>
      <c r="D2727" s="302" t="s">
        <v>10753</v>
      </c>
    </row>
    <row r="2728" spans="1:4" ht="13.8">
      <c r="A2728" s="304">
        <v>91865</v>
      </c>
      <c r="B2728" s="301" t="s">
        <v>10754</v>
      </c>
      <c r="C2728" s="301" t="s">
        <v>1616</v>
      </c>
      <c r="D2728" s="302" t="s">
        <v>7912</v>
      </c>
    </row>
    <row r="2729" spans="1:4" ht="13.8">
      <c r="A2729" s="304">
        <v>91866</v>
      </c>
      <c r="B2729" s="301" t="s">
        <v>10755</v>
      </c>
      <c r="C2729" s="301" t="s">
        <v>1616</v>
      </c>
      <c r="D2729" s="302" t="s">
        <v>4365</v>
      </c>
    </row>
    <row r="2730" spans="1:4" ht="13.8">
      <c r="A2730" s="304">
        <v>91867</v>
      </c>
      <c r="B2730" s="301" t="s">
        <v>10756</v>
      </c>
      <c r="C2730" s="301" t="s">
        <v>1616</v>
      </c>
      <c r="D2730" s="302" t="s">
        <v>10757</v>
      </c>
    </row>
    <row r="2731" spans="1:4" ht="13.8">
      <c r="A2731" s="304">
        <v>91868</v>
      </c>
      <c r="B2731" s="301" t="s">
        <v>10758</v>
      </c>
      <c r="C2731" s="301" t="s">
        <v>1616</v>
      </c>
      <c r="D2731" s="302" t="s">
        <v>10759</v>
      </c>
    </row>
    <row r="2732" spans="1:4" ht="13.8">
      <c r="A2732" s="304">
        <v>91869</v>
      </c>
      <c r="B2732" s="301" t="s">
        <v>10760</v>
      </c>
      <c r="C2732" s="301" t="s">
        <v>1616</v>
      </c>
      <c r="D2732" s="302" t="s">
        <v>10238</v>
      </c>
    </row>
    <row r="2733" spans="1:4" ht="13.8">
      <c r="A2733" s="304">
        <v>91870</v>
      </c>
      <c r="B2733" s="301" t="s">
        <v>10761</v>
      </c>
      <c r="C2733" s="301" t="s">
        <v>1616</v>
      </c>
      <c r="D2733" s="302" t="s">
        <v>10762</v>
      </c>
    </row>
    <row r="2734" spans="1:4" ht="13.8">
      <c r="A2734" s="304">
        <v>91871</v>
      </c>
      <c r="B2734" s="301" t="s">
        <v>1998</v>
      </c>
      <c r="C2734" s="301" t="s">
        <v>1616</v>
      </c>
      <c r="D2734" s="302" t="s">
        <v>4276</v>
      </c>
    </row>
    <row r="2735" spans="1:4" ht="13.8">
      <c r="A2735" s="304">
        <v>91872</v>
      </c>
      <c r="B2735" s="301" t="s">
        <v>2000</v>
      </c>
      <c r="C2735" s="301" t="s">
        <v>1616</v>
      </c>
      <c r="D2735" s="302" t="s">
        <v>10763</v>
      </c>
    </row>
    <row r="2736" spans="1:4" ht="13.8">
      <c r="A2736" s="304">
        <v>91873</v>
      </c>
      <c r="B2736" s="301" t="s">
        <v>10764</v>
      </c>
      <c r="C2736" s="301" t="s">
        <v>1616</v>
      </c>
      <c r="D2736" s="302" t="s">
        <v>10765</v>
      </c>
    </row>
    <row r="2737" spans="1:4" ht="13.8">
      <c r="A2737" s="304">
        <v>93008</v>
      </c>
      <c r="B2737" s="301" t="s">
        <v>10766</v>
      </c>
      <c r="C2737" s="301" t="s">
        <v>1616</v>
      </c>
      <c r="D2737" s="302" t="s">
        <v>10767</v>
      </c>
    </row>
    <row r="2738" spans="1:4" ht="13.8">
      <c r="A2738" s="304">
        <v>93009</v>
      </c>
      <c r="B2738" s="301" t="s">
        <v>2001</v>
      </c>
      <c r="C2738" s="301" t="s">
        <v>1616</v>
      </c>
      <c r="D2738" s="302" t="s">
        <v>10561</v>
      </c>
    </row>
    <row r="2739" spans="1:4" ht="13.8">
      <c r="A2739" s="304">
        <v>93010</v>
      </c>
      <c r="B2739" s="301" t="s">
        <v>2002</v>
      </c>
      <c r="C2739" s="301" t="s">
        <v>1616</v>
      </c>
      <c r="D2739" s="302" t="s">
        <v>5232</v>
      </c>
    </row>
    <row r="2740" spans="1:4" ht="13.8">
      <c r="A2740" s="304">
        <v>93011</v>
      </c>
      <c r="B2740" s="301" t="s">
        <v>2003</v>
      </c>
      <c r="C2740" s="301" t="s">
        <v>1616</v>
      </c>
      <c r="D2740" s="302" t="s">
        <v>10768</v>
      </c>
    </row>
    <row r="2741" spans="1:4" ht="13.8">
      <c r="A2741" s="304">
        <v>93012</v>
      </c>
      <c r="B2741" s="301" t="s">
        <v>1996</v>
      </c>
      <c r="C2741" s="301" t="s">
        <v>1616</v>
      </c>
      <c r="D2741" s="302" t="s">
        <v>10769</v>
      </c>
    </row>
    <row r="2742" spans="1:4" ht="13.8">
      <c r="A2742" s="304">
        <v>95726</v>
      </c>
      <c r="B2742" s="301" t="s">
        <v>10770</v>
      </c>
      <c r="C2742" s="301" t="s">
        <v>1616</v>
      </c>
      <c r="D2742" s="302" t="s">
        <v>8112</v>
      </c>
    </row>
    <row r="2743" spans="1:4" ht="13.8">
      <c r="A2743" s="304">
        <v>95727</v>
      </c>
      <c r="B2743" s="301" t="s">
        <v>10771</v>
      </c>
      <c r="C2743" s="301" t="s">
        <v>1616</v>
      </c>
      <c r="D2743" s="302" t="s">
        <v>10772</v>
      </c>
    </row>
    <row r="2744" spans="1:4" ht="13.8">
      <c r="A2744" s="304">
        <v>95728</v>
      </c>
      <c r="B2744" s="301" t="s">
        <v>10773</v>
      </c>
      <c r="C2744" s="301" t="s">
        <v>1616</v>
      </c>
      <c r="D2744" s="302" t="s">
        <v>10752</v>
      </c>
    </row>
    <row r="2745" spans="1:4" ht="13.8">
      <c r="A2745" s="304">
        <v>95729</v>
      </c>
      <c r="B2745" s="301" t="s">
        <v>10774</v>
      </c>
      <c r="C2745" s="301" t="s">
        <v>1616</v>
      </c>
      <c r="D2745" s="302" t="s">
        <v>10775</v>
      </c>
    </row>
    <row r="2746" spans="1:4" ht="13.8">
      <c r="A2746" s="304">
        <v>95730</v>
      </c>
      <c r="B2746" s="301" t="s">
        <v>10776</v>
      </c>
      <c r="C2746" s="301" t="s">
        <v>1616</v>
      </c>
      <c r="D2746" s="302" t="s">
        <v>10777</v>
      </c>
    </row>
    <row r="2747" spans="1:4" ht="13.8">
      <c r="A2747" s="304">
        <v>95731</v>
      </c>
      <c r="B2747" s="301" t="s">
        <v>10778</v>
      </c>
      <c r="C2747" s="301" t="s">
        <v>1616</v>
      </c>
      <c r="D2747" s="302" t="s">
        <v>10668</v>
      </c>
    </row>
    <row r="2748" spans="1:4" ht="13.8">
      <c r="A2748" s="304">
        <v>95732</v>
      </c>
      <c r="B2748" s="301" t="s">
        <v>10779</v>
      </c>
      <c r="C2748" s="301" t="s">
        <v>1507</v>
      </c>
      <c r="D2748" s="302" t="s">
        <v>10780</v>
      </c>
    </row>
    <row r="2749" spans="1:4" ht="13.8">
      <c r="A2749" s="304">
        <v>95745</v>
      </c>
      <c r="B2749" s="301" t="s">
        <v>1984</v>
      </c>
      <c r="C2749" s="301" t="s">
        <v>1616</v>
      </c>
      <c r="D2749" s="302" t="s">
        <v>7120</v>
      </c>
    </row>
    <row r="2750" spans="1:4" ht="13.8">
      <c r="A2750" s="304">
        <v>95746</v>
      </c>
      <c r="B2750" s="301" t="s">
        <v>1986</v>
      </c>
      <c r="C2750" s="301" t="s">
        <v>1616</v>
      </c>
      <c r="D2750" s="302" t="s">
        <v>10781</v>
      </c>
    </row>
    <row r="2751" spans="1:4" ht="13.8">
      <c r="A2751" s="304">
        <v>95747</v>
      </c>
      <c r="B2751" s="301" t="s">
        <v>10782</v>
      </c>
      <c r="C2751" s="301" t="s">
        <v>1616</v>
      </c>
      <c r="D2751" s="302" t="s">
        <v>10783</v>
      </c>
    </row>
    <row r="2752" spans="1:4" ht="13.8">
      <c r="A2752" s="304">
        <v>95748</v>
      </c>
      <c r="B2752" s="301" t="s">
        <v>10784</v>
      </c>
      <c r="C2752" s="301" t="s">
        <v>1616</v>
      </c>
      <c r="D2752" s="302" t="s">
        <v>10785</v>
      </c>
    </row>
    <row r="2753" spans="1:4" ht="13.8">
      <c r="A2753" s="304">
        <v>95749</v>
      </c>
      <c r="B2753" s="301" t="s">
        <v>1983</v>
      </c>
      <c r="C2753" s="301" t="s">
        <v>1616</v>
      </c>
      <c r="D2753" s="302" t="s">
        <v>10786</v>
      </c>
    </row>
    <row r="2754" spans="1:4" ht="13.8">
      <c r="A2754" s="304">
        <v>95750</v>
      </c>
      <c r="B2754" s="301" t="s">
        <v>1985</v>
      </c>
      <c r="C2754" s="301" t="s">
        <v>1616</v>
      </c>
      <c r="D2754" s="302" t="s">
        <v>4923</v>
      </c>
    </row>
    <row r="2755" spans="1:4" ht="13.8">
      <c r="A2755" s="304">
        <v>95751</v>
      </c>
      <c r="B2755" s="301" t="s">
        <v>10787</v>
      </c>
      <c r="C2755" s="301" t="s">
        <v>1616</v>
      </c>
      <c r="D2755" s="302" t="s">
        <v>10788</v>
      </c>
    </row>
    <row r="2756" spans="1:4" ht="13.8">
      <c r="A2756" s="304">
        <v>95752</v>
      </c>
      <c r="B2756" s="301" t="s">
        <v>10789</v>
      </c>
      <c r="C2756" s="301" t="s">
        <v>1616</v>
      </c>
      <c r="D2756" s="302" t="s">
        <v>10790</v>
      </c>
    </row>
    <row r="2757" spans="1:4" ht="13.8">
      <c r="A2757" s="304">
        <v>97667</v>
      </c>
      <c r="B2757" s="301" t="s">
        <v>1988</v>
      </c>
      <c r="C2757" s="301" t="s">
        <v>1616</v>
      </c>
      <c r="D2757" s="302" t="s">
        <v>10791</v>
      </c>
    </row>
    <row r="2758" spans="1:4" ht="13.8">
      <c r="A2758" s="304">
        <v>97668</v>
      </c>
      <c r="B2758" s="301" t="s">
        <v>1989</v>
      </c>
      <c r="C2758" s="301" t="s">
        <v>1616</v>
      </c>
      <c r="D2758" s="302" t="s">
        <v>10792</v>
      </c>
    </row>
    <row r="2759" spans="1:4" ht="13.8">
      <c r="A2759" s="304">
        <v>97669</v>
      </c>
      <c r="B2759" s="301" t="s">
        <v>1990</v>
      </c>
      <c r="C2759" s="301" t="s">
        <v>1616</v>
      </c>
      <c r="D2759" s="302" t="s">
        <v>10793</v>
      </c>
    </row>
    <row r="2760" spans="1:4" ht="13.8">
      <c r="A2760" s="304">
        <v>97670</v>
      </c>
      <c r="B2760" s="301" t="s">
        <v>1987</v>
      </c>
      <c r="C2760" s="301" t="s">
        <v>1616</v>
      </c>
      <c r="D2760" s="302" t="s">
        <v>10794</v>
      </c>
    </row>
    <row r="2761" spans="1:4" ht="13.8">
      <c r="A2761" s="304">
        <v>91874</v>
      </c>
      <c r="B2761" s="301" t="s">
        <v>10795</v>
      </c>
      <c r="C2761" s="301" t="s">
        <v>1507</v>
      </c>
      <c r="D2761" s="302" t="s">
        <v>10796</v>
      </c>
    </row>
    <row r="2762" spans="1:4" ht="13.8">
      <c r="A2762" s="304">
        <v>91875</v>
      </c>
      <c r="B2762" s="301" t="s">
        <v>10797</v>
      </c>
      <c r="C2762" s="301" t="s">
        <v>1507</v>
      </c>
      <c r="D2762" s="302" t="s">
        <v>5152</v>
      </c>
    </row>
    <row r="2763" spans="1:4" ht="13.8">
      <c r="A2763" s="304">
        <v>91876</v>
      </c>
      <c r="B2763" s="301" t="s">
        <v>10798</v>
      </c>
      <c r="C2763" s="301" t="s">
        <v>1507</v>
      </c>
      <c r="D2763" s="302" t="s">
        <v>10799</v>
      </c>
    </row>
    <row r="2764" spans="1:4" ht="13.8">
      <c r="A2764" s="304">
        <v>91877</v>
      </c>
      <c r="B2764" s="301" t="s">
        <v>10800</v>
      </c>
      <c r="C2764" s="301" t="s">
        <v>1507</v>
      </c>
      <c r="D2764" s="302" t="s">
        <v>5451</v>
      </c>
    </row>
    <row r="2765" spans="1:4" ht="13.8">
      <c r="A2765" s="304">
        <v>91878</v>
      </c>
      <c r="B2765" s="301" t="s">
        <v>10801</v>
      </c>
      <c r="C2765" s="301" t="s">
        <v>1507</v>
      </c>
      <c r="D2765" s="302" t="s">
        <v>10802</v>
      </c>
    </row>
    <row r="2766" spans="1:4" ht="13.8">
      <c r="A2766" s="304">
        <v>91879</v>
      </c>
      <c r="B2766" s="301" t="s">
        <v>10803</v>
      </c>
      <c r="C2766" s="301" t="s">
        <v>1507</v>
      </c>
      <c r="D2766" s="302" t="s">
        <v>4385</v>
      </c>
    </row>
    <row r="2767" spans="1:4" ht="13.8">
      <c r="A2767" s="304">
        <v>91880</v>
      </c>
      <c r="B2767" s="301" t="s">
        <v>10804</v>
      </c>
      <c r="C2767" s="301" t="s">
        <v>1507</v>
      </c>
      <c r="D2767" s="302" t="s">
        <v>10805</v>
      </c>
    </row>
    <row r="2768" spans="1:4" ht="13.8">
      <c r="A2768" s="304">
        <v>91881</v>
      </c>
      <c r="B2768" s="301" t="s">
        <v>10806</v>
      </c>
      <c r="C2768" s="301" t="s">
        <v>1507</v>
      </c>
      <c r="D2768" s="302" t="s">
        <v>10348</v>
      </c>
    </row>
    <row r="2769" spans="1:4" ht="13.8">
      <c r="A2769" s="304">
        <v>91882</v>
      </c>
      <c r="B2769" s="301" t="s">
        <v>10807</v>
      </c>
      <c r="C2769" s="301" t="s">
        <v>1507</v>
      </c>
      <c r="D2769" s="302" t="s">
        <v>10808</v>
      </c>
    </row>
    <row r="2770" spans="1:4" ht="13.8">
      <c r="A2770" s="304">
        <v>91884</v>
      </c>
      <c r="B2770" s="301" t="s">
        <v>10809</v>
      </c>
      <c r="C2770" s="301" t="s">
        <v>1507</v>
      </c>
      <c r="D2770" s="302" t="s">
        <v>10810</v>
      </c>
    </row>
    <row r="2771" spans="1:4" ht="13.8">
      <c r="A2771" s="304">
        <v>91885</v>
      </c>
      <c r="B2771" s="301" t="s">
        <v>10811</v>
      </c>
      <c r="C2771" s="301" t="s">
        <v>1507</v>
      </c>
      <c r="D2771" s="302" t="s">
        <v>5518</v>
      </c>
    </row>
    <row r="2772" spans="1:4" ht="13.8">
      <c r="A2772" s="304">
        <v>91886</v>
      </c>
      <c r="B2772" s="301" t="s">
        <v>10812</v>
      </c>
      <c r="C2772" s="301" t="s">
        <v>1507</v>
      </c>
      <c r="D2772" s="302" t="s">
        <v>5985</v>
      </c>
    </row>
    <row r="2773" spans="1:4" ht="13.8">
      <c r="A2773" s="304">
        <v>91887</v>
      </c>
      <c r="B2773" s="301" t="s">
        <v>10813</v>
      </c>
      <c r="C2773" s="301" t="s">
        <v>1507</v>
      </c>
      <c r="D2773" s="302" t="s">
        <v>10814</v>
      </c>
    </row>
    <row r="2774" spans="1:4" ht="13.8">
      <c r="A2774" s="304">
        <v>91889</v>
      </c>
      <c r="B2774" s="301" t="s">
        <v>10815</v>
      </c>
      <c r="C2774" s="301" t="s">
        <v>1507</v>
      </c>
      <c r="D2774" s="302" t="s">
        <v>10816</v>
      </c>
    </row>
    <row r="2775" spans="1:4" ht="13.8">
      <c r="A2775" s="304">
        <v>91890</v>
      </c>
      <c r="B2775" s="301" t="s">
        <v>1870</v>
      </c>
      <c r="C2775" s="301" t="s">
        <v>1507</v>
      </c>
      <c r="D2775" s="302" t="s">
        <v>10817</v>
      </c>
    </row>
    <row r="2776" spans="1:4" ht="13.8">
      <c r="A2776" s="304">
        <v>91892</v>
      </c>
      <c r="B2776" s="301" t="s">
        <v>10818</v>
      </c>
      <c r="C2776" s="301" t="s">
        <v>1507</v>
      </c>
      <c r="D2776" s="302" t="s">
        <v>10819</v>
      </c>
    </row>
    <row r="2777" spans="1:4" ht="13.8">
      <c r="A2777" s="304">
        <v>91893</v>
      </c>
      <c r="B2777" s="301" t="s">
        <v>10820</v>
      </c>
      <c r="C2777" s="301" t="s">
        <v>1507</v>
      </c>
      <c r="D2777" s="302" t="s">
        <v>10821</v>
      </c>
    </row>
    <row r="2778" spans="1:4" ht="13.8">
      <c r="A2778" s="304">
        <v>91895</v>
      </c>
      <c r="B2778" s="301" t="s">
        <v>10822</v>
      </c>
      <c r="C2778" s="301" t="s">
        <v>1507</v>
      </c>
      <c r="D2778" s="302" t="s">
        <v>4455</v>
      </c>
    </row>
    <row r="2779" spans="1:4" ht="13.8">
      <c r="A2779" s="304">
        <v>91896</v>
      </c>
      <c r="B2779" s="301" t="s">
        <v>10823</v>
      </c>
      <c r="C2779" s="301" t="s">
        <v>1507</v>
      </c>
      <c r="D2779" s="302" t="s">
        <v>10824</v>
      </c>
    </row>
    <row r="2780" spans="1:4" ht="13.8">
      <c r="A2780" s="304">
        <v>91898</v>
      </c>
      <c r="B2780" s="301" t="s">
        <v>10825</v>
      </c>
      <c r="C2780" s="301" t="s">
        <v>1507</v>
      </c>
      <c r="D2780" s="302" t="s">
        <v>10826</v>
      </c>
    </row>
    <row r="2781" spans="1:4" ht="13.8">
      <c r="A2781" s="304">
        <v>91899</v>
      </c>
      <c r="B2781" s="301" t="s">
        <v>10827</v>
      </c>
      <c r="C2781" s="301" t="s">
        <v>1507</v>
      </c>
      <c r="D2781" s="302" t="s">
        <v>4361</v>
      </c>
    </row>
    <row r="2782" spans="1:4" ht="13.8">
      <c r="A2782" s="304">
        <v>91901</v>
      </c>
      <c r="B2782" s="301" t="s">
        <v>10828</v>
      </c>
      <c r="C2782" s="301" t="s">
        <v>1507</v>
      </c>
      <c r="D2782" s="302" t="s">
        <v>8472</v>
      </c>
    </row>
    <row r="2783" spans="1:4" ht="13.8">
      <c r="A2783" s="304">
        <v>91902</v>
      </c>
      <c r="B2783" s="301" t="s">
        <v>10829</v>
      </c>
      <c r="C2783" s="301" t="s">
        <v>1507</v>
      </c>
      <c r="D2783" s="302" t="s">
        <v>10830</v>
      </c>
    </row>
    <row r="2784" spans="1:4" ht="13.8">
      <c r="A2784" s="304">
        <v>91904</v>
      </c>
      <c r="B2784" s="301" t="s">
        <v>10831</v>
      </c>
      <c r="C2784" s="301" t="s">
        <v>1507</v>
      </c>
      <c r="D2784" s="302" t="s">
        <v>10832</v>
      </c>
    </row>
    <row r="2785" spans="1:4" ht="13.8">
      <c r="A2785" s="304">
        <v>91905</v>
      </c>
      <c r="B2785" s="301" t="s">
        <v>10833</v>
      </c>
      <c r="C2785" s="301" t="s">
        <v>1507</v>
      </c>
      <c r="D2785" s="302" t="s">
        <v>10834</v>
      </c>
    </row>
    <row r="2786" spans="1:4" ht="13.8">
      <c r="A2786" s="304">
        <v>91907</v>
      </c>
      <c r="B2786" s="301" t="s">
        <v>10835</v>
      </c>
      <c r="C2786" s="301" t="s">
        <v>1507</v>
      </c>
      <c r="D2786" s="302" t="s">
        <v>10836</v>
      </c>
    </row>
    <row r="2787" spans="1:4" ht="13.8">
      <c r="A2787" s="304">
        <v>91908</v>
      </c>
      <c r="B2787" s="301" t="s">
        <v>10837</v>
      </c>
      <c r="C2787" s="301" t="s">
        <v>1507</v>
      </c>
      <c r="D2787" s="302" t="s">
        <v>4254</v>
      </c>
    </row>
    <row r="2788" spans="1:4" ht="13.8">
      <c r="A2788" s="304">
        <v>91910</v>
      </c>
      <c r="B2788" s="301" t="s">
        <v>10838</v>
      </c>
      <c r="C2788" s="301" t="s">
        <v>1507</v>
      </c>
      <c r="D2788" s="302" t="s">
        <v>7636</v>
      </c>
    </row>
    <row r="2789" spans="1:4" ht="13.8">
      <c r="A2789" s="304">
        <v>91911</v>
      </c>
      <c r="B2789" s="301" t="s">
        <v>10839</v>
      </c>
      <c r="C2789" s="301" t="s">
        <v>1507</v>
      </c>
      <c r="D2789" s="302" t="s">
        <v>8661</v>
      </c>
    </row>
    <row r="2790" spans="1:4" ht="13.8">
      <c r="A2790" s="304">
        <v>91913</v>
      </c>
      <c r="B2790" s="301" t="s">
        <v>10840</v>
      </c>
      <c r="C2790" s="301" t="s">
        <v>1507</v>
      </c>
      <c r="D2790" s="302" t="s">
        <v>10841</v>
      </c>
    </row>
    <row r="2791" spans="1:4" ht="13.8">
      <c r="A2791" s="304">
        <v>91914</v>
      </c>
      <c r="B2791" s="301" t="s">
        <v>10842</v>
      </c>
      <c r="C2791" s="301" t="s">
        <v>1507</v>
      </c>
      <c r="D2791" s="302" t="s">
        <v>10235</v>
      </c>
    </row>
    <row r="2792" spans="1:4" ht="13.8">
      <c r="A2792" s="304">
        <v>91916</v>
      </c>
      <c r="B2792" s="301" t="s">
        <v>10843</v>
      </c>
      <c r="C2792" s="301" t="s">
        <v>1507</v>
      </c>
      <c r="D2792" s="302" t="s">
        <v>10844</v>
      </c>
    </row>
    <row r="2793" spans="1:4" ht="13.8">
      <c r="A2793" s="304">
        <v>91917</v>
      </c>
      <c r="B2793" s="301" t="s">
        <v>10845</v>
      </c>
      <c r="C2793" s="301" t="s">
        <v>1507</v>
      </c>
      <c r="D2793" s="302" t="s">
        <v>10846</v>
      </c>
    </row>
    <row r="2794" spans="1:4" ht="13.8">
      <c r="A2794" s="304">
        <v>91919</v>
      </c>
      <c r="B2794" s="301" t="s">
        <v>10847</v>
      </c>
      <c r="C2794" s="301" t="s">
        <v>1507</v>
      </c>
      <c r="D2794" s="302" t="s">
        <v>6063</v>
      </c>
    </row>
    <row r="2795" spans="1:4" ht="13.8">
      <c r="A2795" s="304">
        <v>91920</v>
      </c>
      <c r="B2795" s="301" t="s">
        <v>10848</v>
      </c>
      <c r="C2795" s="301" t="s">
        <v>1507</v>
      </c>
      <c r="D2795" s="302" t="s">
        <v>10849</v>
      </c>
    </row>
    <row r="2796" spans="1:4" ht="13.8">
      <c r="A2796" s="304">
        <v>91922</v>
      </c>
      <c r="B2796" s="301" t="s">
        <v>10850</v>
      </c>
      <c r="C2796" s="301" t="s">
        <v>1507</v>
      </c>
      <c r="D2796" s="302" t="s">
        <v>10851</v>
      </c>
    </row>
    <row r="2797" spans="1:4" ht="13.8">
      <c r="A2797" s="304">
        <v>93013</v>
      </c>
      <c r="B2797" s="301" t="s">
        <v>10852</v>
      </c>
      <c r="C2797" s="301" t="s">
        <v>1507</v>
      </c>
      <c r="D2797" s="302" t="s">
        <v>10853</v>
      </c>
    </row>
    <row r="2798" spans="1:4" ht="13.8">
      <c r="A2798" s="304">
        <v>93014</v>
      </c>
      <c r="B2798" s="301" t="s">
        <v>10854</v>
      </c>
      <c r="C2798" s="301" t="s">
        <v>1507</v>
      </c>
      <c r="D2798" s="302" t="s">
        <v>10855</v>
      </c>
    </row>
    <row r="2799" spans="1:4" ht="13.8">
      <c r="A2799" s="304">
        <v>93015</v>
      </c>
      <c r="B2799" s="301" t="s">
        <v>10856</v>
      </c>
      <c r="C2799" s="301" t="s">
        <v>1507</v>
      </c>
      <c r="D2799" s="302" t="s">
        <v>10857</v>
      </c>
    </row>
    <row r="2800" spans="1:4" ht="13.8">
      <c r="A2800" s="304">
        <v>93016</v>
      </c>
      <c r="B2800" s="301" t="s">
        <v>10858</v>
      </c>
      <c r="C2800" s="301" t="s">
        <v>1507</v>
      </c>
      <c r="D2800" s="302" t="s">
        <v>10859</v>
      </c>
    </row>
    <row r="2801" spans="1:4" ht="13.8">
      <c r="A2801" s="304">
        <v>93017</v>
      </c>
      <c r="B2801" s="301" t="s">
        <v>10860</v>
      </c>
      <c r="C2801" s="301" t="s">
        <v>1507</v>
      </c>
      <c r="D2801" s="302" t="s">
        <v>10861</v>
      </c>
    </row>
    <row r="2802" spans="1:4" ht="13.8">
      <c r="A2802" s="304">
        <v>93018</v>
      </c>
      <c r="B2802" s="301" t="s">
        <v>10862</v>
      </c>
      <c r="C2802" s="301" t="s">
        <v>1507</v>
      </c>
      <c r="D2802" s="302" t="s">
        <v>10863</v>
      </c>
    </row>
    <row r="2803" spans="1:4" ht="13.8">
      <c r="A2803" s="304">
        <v>93020</v>
      </c>
      <c r="B2803" s="301" t="s">
        <v>1871</v>
      </c>
      <c r="C2803" s="301" t="s">
        <v>1507</v>
      </c>
      <c r="D2803" s="302" t="s">
        <v>10864</v>
      </c>
    </row>
    <row r="2804" spans="1:4" ht="13.8">
      <c r="A2804" s="304">
        <v>93022</v>
      </c>
      <c r="B2804" s="301" t="s">
        <v>10865</v>
      </c>
      <c r="C2804" s="301" t="s">
        <v>1507</v>
      </c>
      <c r="D2804" s="302" t="s">
        <v>10866</v>
      </c>
    </row>
    <row r="2805" spans="1:4" ht="13.8">
      <c r="A2805" s="304">
        <v>93024</v>
      </c>
      <c r="B2805" s="301" t="s">
        <v>1872</v>
      </c>
      <c r="C2805" s="301" t="s">
        <v>1507</v>
      </c>
      <c r="D2805" s="302" t="s">
        <v>10867</v>
      </c>
    </row>
    <row r="2806" spans="1:4" ht="13.8">
      <c r="A2806" s="304">
        <v>93026</v>
      </c>
      <c r="B2806" s="301" t="s">
        <v>1869</v>
      </c>
      <c r="C2806" s="301" t="s">
        <v>1507</v>
      </c>
      <c r="D2806" s="302" t="s">
        <v>4383</v>
      </c>
    </row>
    <row r="2807" spans="1:4" ht="13.8">
      <c r="A2807" s="304">
        <v>95733</v>
      </c>
      <c r="B2807" s="301" t="s">
        <v>10868</v>
      </c>
      <c r="C2807" s="301" t="s">
        <v>1507</v>
      </c>
      <c r="D2807" s="302" t="s">
        <v>5499</v>
      </c>
    </row>
    <row r="2808" spans="1:4" ht="13.8">
      <c r="A2808" s="304">
        <v>95734</v>
      </c>
      <c r="B2808" s="301" t="s">
        <v>10869</v>
      </c>
      <c r="C2808" s="301" t="s">
        <v>1507</v>
      </c>
      <c r="D2808" s="302" t="s">
        <v>5538</v>
      </c>
    </row>
    <row r="2809" spans="1:4" ht="13.8">
      <c r="A2809" s="304">
        <v>95735</v>
      </c>
      <c r="B2809" s="301" t="s">
        <v>10870</v>
      </c>
      <c r="C2809" s="301" t="s">
        <v>1507</v>
      </c>
      <c r="D2809" s="302" t="s">
        <v>10871</v>
      </c>
    </row>
    <row r="2810" spans="1:4" ht="13.8">
      <c r="A2810" s="304">
        <v>95736</v>
      </c>
      <c r="B2810" s="301" t="s">
        <v>10872</v>
      </c>
      <c r="C2810" s="301" t="s">
        <v>1507</v>
      </c>
      <c r="D2810" s="302" t="s">
        <v>5977</v>
      </c>
    </row>
    <row r="2811" spans="1:4" ht="13.8">
      <c r="A2811" s="304">
        <v>95738</v>
      </c>
      <c r="B2811" s="301" t="s">
        <v>10873</v>
      </c>
      <c r="C2811" s="301" t="s">
        <v>1507</v>
      </c>
      <c r="D2811" s="302" t="s">
        <v>10874</v>
      </c>
    </row>
    <row r="2812" spans="1:4" ht="13.8">
      <c r="A2812" s="304">
        <v>95753</v>
      </c>
      <c r="B2812" s="301" t="s">
        <v>10875</v>
      </c>
      <c r="C2812" s="301" t="s">
        <v>1507</v>
      </c>
      <c r="D2812" s="302" t="s">
        <v>10876</v>
      </c>
    </row>
    <row r="2813" spans="1:4" ht="13.8">
      <c r="A2813" s="304">
        <v>95754</v>
      </c>
      <c r="B2813" s="301" t="s">
        <v>10877</v>
      </c>
      <c r="C2813" s="301" t="s">
        <v>1507</v>
      </c>
      <c r="D2813" s="302" t="s">
        <v>4769</v>
      </c>
    </row>
    <row r="2814" spans="1:4" ht="13.8">
      <c r="A2814" s="304">
        <v>95755</v>
      </c>
      <c r="B2814" s="301" t="s">
        <v>10878</v>
      </c>
      <c r="C2814" s="301" t="s">
        <v>1507</v>
      </c>
      <c r="D2814" s="302" t="s">
        <v>10879</v>
      </c>
    </row>
    <row r="2815" spans="1:4" ht="13.8">
      <c r="A2815" s="304">
        <v>95756</v>
      </c>
      <c r="B2815" s="301" t="s">
        <v>10880</v>
      </c>
      <c r="C2815" s="301" t="s">
        <v>1507</v>
      </c>
      <c r="D2815" s="302" t="s">
        <v>10644</v>
      </c>
    </row>
    <row r="2816" spans="1:4" ht="13.8">
      <c r="A2816" s="304">
        <v>95757</v>
      </c>
      <c r="B2816" s="301" t="s">
        <v>10881</v>
      </c>
      <c r="C2816" s="301" t="s">
        <v>1507</v>
      </c>
      <c r="D2816" s="302" t="s">
        <v>6154</v>
      </c>
    </row>
    <row r="2817" spans="1:4" ht="13.8">
      <c r="A2817" s="304">
        <v>95758</v>
      </c>
      <c r="B2817" s="301" t="s">
        <v>10882</v>
      </c>
      <c r="C2817" s="301" t="s">
        <v>1507</v>
      </c>
      <c r="D2817" s="302" t="s">
        <v>10883</v>
      </c>
    </row>
    <row r="2818" spans="1:4" ht="13.8">
      <c r="A2818" s="304">
        <v>95759</v>
      </c>
      <c r="B2818" s="301" t="s">
        <v>10884</v>
      </c>
      <c r="C2818" s="301" t="s">
        <v>1507</v>
      </c>
      <c r="D2818" s="302" t="s">
        <v>7618</v>
      </c>
    </row>
    <row r="2819" spans="1:4" ht="13.8">
      <c r="A2819" s="304">
        <v>95760</v>
      </c>
      <c r="B2819" s="301" t="s">
        <v>10885</v>
      </c>
      <c r="C2819" s="301" t="s">
        <v>1507</v>
      </c>
      <c r="D2819" s="302" t="s">
        <v>10886</v>
      </c>
    </row>
    <row r="2820" spans="1:4" ht="13.8">
      <c r="A2820" s="304">
        <v>97559</v>
      </c>
      <c r="B2820" s="301" t="s">
        <v>10887</v>
      </c>
      <c r="C2820" s="301" t="s">
        <v>1507</v>
      </c>
      <c r="D2820" s="302" t="s">
        <v>10888</v>
      </c>
    </row>
    <row r="2821" spans="1:4" ht="13.8">
      <c r="A2821" s="304">
        <v>97562</v>
      </c>
      <c r="B2821" s="301" t="s">
        <v>10889</v>
      </c>
      <c r="C2821" s="301" t="s">
        <v>1507</v>
      </c>
      <c r="D2821" s="302" t="s">
        <v>4420</v>
      </c>
    </row>
    <row r="2822" spans="1:4" ht="13.8">
      <c r="A2822" s="304">
        <v>97564</v>
      </c>
      <c r="B2822" s="301" t="s">
        <v>10890</v>
      </c>
      <c r="C2822" s="301" t="s">
        <v>1507</v>
      </c>
      <c r="D2822" s="302" t="s">
        <v>10891</v>
      </c>
    </row>
    <row r="2823" spans="1:4" ht="13.8">
      <c r="A2823" s="304">
        <v>91924</v>
      </c>
      <c r="B2823" s="301" t="s">
        <v>1676</v>
      </c>
      <c r="C2823" s="301" t="s">
        <v>1616</v>
      </c>
      <c r="D2823" s="302" t="s">
        <v>5513</v>
      </c>
    </row>
    <row r="2824" spans="1:4" ht="13.8">
      <c r="A2824" s="304">
        <v>91925</v>
      </c>
      <c r="B2824" s="301" t="s">
        <v>10892</v>
      </c>
      <c r="C2824" s="301" t="s">
        <v>1616</v>
      </c>
      <c r="D2824" s="302" t="s">
        <v>7429</v>
      </c>
    </row>
    <row r="2825" spans="1:4" ht="13.8">
      <c r="A2825" s="304">
        <v>91926</v>
      </c>
      <c r="B2825" s="301" t="s">
        <v>1681</v>
      </c>
      <c r="C2825" s="301" t="s">
        <v>1616</v>
      </c>
      <c r="D2825" s="302" t="s">
        <v>10893</v>
      </c>
    </row>
    <row r="2826" spans="1:4" ht="13.8">
      <c r="A2826" s="304">
        <v>91927</v>
      </c>
      <c r="B2826" s="301" t="s">
        <v>1680</v>
      </c>
      <c r="C2826" s="301" t="s">
        <v>1616</v>
      </c>
      <c r="D2826" s="302" t="s">
        <v>5593</v>
      </c>
    </row>
    <row r="2827" spans="1:4" ht="13.8">
      <c r="A2827" s="304">
        <v>91928</v>
      </c>
      <c r="B2827" s="301" t="s">
        <v>1685</v>
      </c>
      <c r="C2827" s="301" t="s">
        <v>1616</v>
      </c>
      <c r="D2827" s="302" t="s">
        <v>10894</v>
      </c>
    </row>
    <row r="2828" spans="1:4" ht="13.8">
      <c r="A2828" s="304">
        <v>91929</v>
      </c>
      <c r="B2828" s="301" t="s">
        <v>1684</v>
      </c>
      <c r="C2828" s="301" t="s">
        <v>1616</v>
      </c>
      <c r="D2828" s="302" t="s">
        <v>6319</v>
      </c>
    </row>
    <row r="2829" spans="1:4" ht="13.8">
      <c r="A2829" s="304">
        <v>91930</v>
      </c>
      <c r="B2829" s="301" t="s">
        <v>1687</v>
      </c>
      <c r="C2829" s="301" t="s">
        <v>1616</v>
      </c>
      <c r="D2829" s="302" t="s">
        <v>10895</v>
      </c>
    </row>
    <row r="2830" spans="1:4" ht="13.8">
      <c r="A2830" s="304">
        <v>91931</v>
      </c>
      <c r="B2830" s="301" t="s">
        <v>1686</v>
      </c>
      <c r="C2830" s="301" t="s">
        <v>1616</v>
      </c>
      <c r="D2830" s="302" t="s">
        <v>5397</v>
      </c>
    </row>
    <row r="2831" spans="1:4" ht="13.8">
      <c r="A2831" s="304">
        <v>91932</v>
      </c>
      <c r="B2831" s="301" t="s">
        <v>1678</v>
      </c>
      <c r="C2831" s="301" t="s">
        <v>1616</v>
      </c>
      <c r="D2831" s="302" t="s">
        <v>7869</v>
      </c>
    </row>
    <row r="2832" spans="1:4" ht="13.8">
      <c r="A2832" s="304">
        <v>91933</v>
      </c>
      <c r="B2832" s="301" t="s">
        <v>10896</v>
      </c>
      <c r="C2832" s="301" t="s">
        <v>1616</v>
      </c>
      <c r="D2832" s="302" t="s">
        <v>10897</v>
      </c>
    </row>
    <row r="2833" spans="1:4" ht="13.8">
      <c r="A2833" s="304">
        <v>91934</v>
      </c>
      <c r="B2833" s="301" t="s">
        <v>10898</v>
      </c>
      <c r="C2833" s="301" t="s">
        <v>1616</v>
      </c>
      <c r="D2833" s="302" t="s">
        <v>10899</v>
      </c>
    </row>
    <row r="2834" spans="1:4" ht="13.8">
      <c r="A2834" s="304">
        <v>91935</v>
      </c>
      <c r="B2834" s="301" t="s">
        <v>10900</v>
      </c>
      <c r="C2834" s="301" t="s">
        <v>1616</v>
      </c>
      <c r="D2834" s="302" t="s">
        <v>5501</v>
      </c>
    </row>
    <row r="2835" spans="1:4" ht="13.8">
      <c r="A2835" s="304">
        <v>92979</v>
      </c>
      <c r="B2835" s="301" t="s">
        <v>10901</v>
      </c>
      <c r="C2835" s="301" t="s">
        <v>1616</v>
      </c>
      <c r="D2835" s="302" t="s">
        <v>10902</v>
      </c>
    </row>
    <row r="2836" spans="1:4" ht="13.8">
      <c r="A2836" s="304">
        <v>92980</v>
      </c>
      <c r="B2836" s="301" t="s">
        <v>10903</v>
      </c>
      <c r="C2836" s="301" t="s">
        <v>1616</v>
      </c>
      <c r="D2836" s="302" t="s">
        <v>10303</v>
      </c>
    </row>
    <row r="2837" spans="1:4" ht="13.8">
      <c r="A2837" s="304">
        <v>92981</v>
      </c>
      <c r="B2837" s="301" t="s">
        <v>10904</v>
      </c>
      <c r="C2837" s="301" t="s">
        <v>1616</v>
      </c>
      <c r="D2837" s="302" t="s">
        <v>10905</v>
      </c>
    </row>
    <row r="2838" spans="1:4" ht="13.8">
      <c r="A2838" s="304">
        <v>92982</v>
      </c>
      <c r="B2838" s="301" t="s">
        <v>10906</v>
      </c>
      <c r="C2838" s="301" t="s">
        <v>1616</v>
      </c>
      <c r="D2838" s="302" t="s">
        <v>10907</v>
      </c>
    </row>
    <row r="2839" spans="1:4" ht="13.8">
      <c r="A2839" s="304">
        <v>92984</v>
      </c>
      <c r="B2839" s="301" t="s">
        <v>1682</v>
      </c>
      <c r="C2839" s="301" t="s">
        <v>1616</v>
      </c>
      <c r="D2839" s="302" t="s">
        <v>10908</v>
      </c>
    </row>
    <row r="2840" spans="1:4" ht="13.8">
      <c r="A2840" s="304">
        <v>92986</v>
      </c>
      <c r="B2840" s="301" t="s">
        <v>1683</v>
      </c>
      <c r="C2840" s="301" t="s">
        <v>1616</v>
      </c>
      <c r="D2840" s="302" t="s">
        <v>10909</v>
      </c>
    </row>
    <row r="2841" spans="1:4" ht="13.8">
      <c r="A2841" s="304">
        <v>92988</v>
      </c>
      <c r="B2841" s="301" t="s">
        <v>10910</v>
      </c>
      <c r="C2841" s="301" t="s">
        <v>1616</v>
      </c>
      <c r="D2841" s="302" t="s">
        <v>10911</v>
      </c>
    </row>
    <row r="2842" spans="1:4" ht="13.8">
      <c r="A2842" s="304">
        <v>92990</v>
      </c>
      <c r="B2842" s="301" t="s">
        <v>10912</v>
      </c>
      <c r="C2842" s="301" t="s">
        <v>1616</v>
      </c>
      <c r="D2842" s="302" t="s">
        <v>10913</v>
      </c>
    </row>
    <row r="2843" spans="1:4" ht="13.8">
      <c r="A2843" s="304">
        <v>92992</v>
      </c>
      <c r="B2843" s="301" t="s">
        <v>10914</v>
      </c>
      <c r="C2843" s="301" t="s">
        <v>1616</v>
      </c>
      <c r="D2843" s="302" t="s">
        <v>4127</v>
      </c>
    </row>
    <row r="2844" spans="1:4" ht="13.8">
      <c r="A2844" s="304">
        <v>92994</v>
      </c>
      <c r="B2844" s="301" t="s">
        <v>1679</v>
      </c>
      <c r="C2844" s="301" t="s">
        <v>1616</v>
      </c>
      <c r="D2844" s="302" t="s">
        <v>10915</v>
      </c>
    </row>
    <row r="2845" spans="1:4" ht="13.8">
      <c r="A2845" s="304">
        <v>92996</v>
      </c>
      <c r="B2845" s="301" t="s">
        <v>10916</v>
      </c>
      <c r="C2845" s="301" t="s">
        <v>1616</v>
      </c>
      <c r="D2845" s="302" t="s">
        <v>5167</v>
      </c>
    </row>
    <row r="2846" spans="1:4" ht="13.8">
      <c r="A2846" s="304">
        <v>92998</v>
      </c>
      <c r="B2846" s="301" t="s">
        <v>10917</v>
      </c>
      <c r="C2846" s="301" t="s">
        <v>1616</v>
      </c>
      <c r="D2846" s="302" t="s">
        <v>10918</v>
      </c>
    </row>
    <row r="2847" spans="1:4" ht="13.8">
      <c r="A2847" s="304">
        <v>93000</v>
      </c>
      <c r="B2847" s="301" t="s">
        <v>10919</v>
      </c>
      <c r="C2847" s="301" t="s">
        <v>1616</v>
      </c>
      <c r="D2847" s="302" t="s">
        <v>10920</v>
      </c>
    </row>
    <row r="2848" spans="1:4" ht="13.8">
      <c r="A2848" s="304">
        <v>93002</v>
      </c>
      <c r="B2848" s="301" t="s">
        <v>10921</v>
      </c>
      <c r="C2848" s="301" t="s">
        <v>1616</v>
      </c>
      <c r="D2848" s="302" t="s">
        <v>10922</v>
      </c>
    </row>
    <row r="2849" spans="1:4" ht="13.8">
      <c r="A2849" s="304">
        <v>101884</v>
      </c>
      <c r="B2849" s="301" t="s">
        <v>10923</v>
      </c>
      <c r="C2849" s="301" t="s">
        <v>1616</v>
      </c>
      <c r="D2849" s="302" t="s">
        <v>10924</v>
      </c>
    </row>
    <row r="2850" spans="1:4" ht="13.8">
      <c r="A2850" s="304">
        <v>101885</v>
      </c>
      <c r="B2850" s="301" t="s">
        <v>10925</v>
      </c>
      <c r="C2850" s="301" t="s">
        <v>1616</v>
      </c>
      <c r="D2850" s="302" t="s">
        <v>10926</v>
      </c>
    </row>
    <row r="2851" spans="1:4" ht="13.8">
      <c r="A2851" s="304">
        <v>101886</v>
      </c>
      <c r="B2851" s="301" t="s">
        <v>10927</v>
      </c>
      <c r="C2851" s="301" t="s">
        <v>1616</v>
      </c>
      <c r="D2851" s="302" t="s">
        <v>10928</v>
      </c>
    </row>
    <row r="2852" spans="1:4" ht="13.8">
      <c r="A2852" s="304">
        <v>101887</v>
      </c>
      <c r="B2852" s="301" t="s">
        <v>10929</v>
      </c>
      <c r="C2852" s="301" t="s">
        <v>1616</v>
      </c>
      <c r="D2852" s="302" t="s">
        <v>5076</v>
      </c>
    </row>
    <row r="2853" spans="1:4" ht="13.8">
      <c r="A2853" s="304">
        <v>101888</v>
      </c>
      <c r="B2853" s="301" t="s">
        <v>10930</v>
      </c>
      <c r="C2853" s="301" t="s">
        <v>1616</v>
      </c>
      <c r="D2853" s="302" t="s">
        <v>10931</v>
      </c>
    </row>
    <row r="2854" spans="1:4" ht="13.8">
      <c r="A2854" s="304">
        <v>101889</v>
      </c>
      <c r="B2854" s="301" t="s">
        <v>10932</v>
      </c>
      <c r="C2854" s="301" t="s">
        <v>1616</v>
      </c>
      <c r="D2854" s="302" t="s">
        <v>10933</v>
      </c>
    </row>
    <row r="2855" spans="1:4" ht="13.8">
      <c r="A2855" s="304">
        <v>91936</v>
      </c>
      <c r="B2855" s="301" t="s">
        <v>10934</v>
      </c>
      <c r="C2855" s="301" t="s">
        <v>1507</v>
      </c>
      <c r="D2855" s="302" t="s">
        <v>10935</v>
      </c>
    </row>
    <row r="2856" spans="1:4" ht="13.8">
      <c r="A2856" s="304">
        <v>91937</v>
      </c>
      <c r="B2856" s="301" t="s">
        <v>10936</v>
      </c>
      <c r="C2856" s="301" t="s">
        <v>1507</v>
      </c>
      <c r="D2856" s="302" t="s">
        <v>4199</v>
      </c>
    </row>
    <row r="2857" spans="1:4" ht="13.8">
      <c r="A2857" s="304">
        <v>91939</v>
      </c>
      <c r="B2857" s="301" t="s">
        <v>10937</v>
      </c>
      <c r="C2857" s="301" t="s">
        <v>1507</v>
      </c>
      <c r="D2857" s="302" t="s">
        <v>10938</v>
      </c>
    </row>
    <row r="2858" spans="1:4" ht="13.8">
      <c r="A2858" s="304">
        <v>91940</v>
      </c>
      <c r="B2858" s="301" t="s">
        <v>10939</v>
      </c>
      <c r="C2858" s="301" t="s">
        <v>1507</v>
      </c>
      <c r="D2858" s="302" t="s">
        <v>10853</v>
      </c>
    </row>
    <row r="2859" spans="1:4" ht="13.8">
      <c r="A2859" s="304">
        <v>91941</v>
      </c>
      <c r="B2859" s="301" t="s">
        <v>10940</v>
      </c>
      <c r="C2859" s="301" t="s">
        <v>1507</v>
      </c>
      <c r="D2859" s="302" t="s">
        <v>10941</v>
      </c>
    </row>
    <row r="2860" spans="1:4" ht="13.8">
      <c r="A2860" s="304">
        <v>91942</v>
      </c>
      <c r="B2860" s="301" t="s">
        <v>10942</v>
      </c>
      <c r="C2860" s="301" t="s">
        <v>1507</v>
      </c>
      <c r="D2860" s="302" t="s">
        <v>10943</v>
      </c>
    </row>
    <row r="2861" spans="1:4" ht="13.8">
      <c r="A2861" s="304">
        <v>91943</v>
      </c>
      <c r="B2861" s="301" t="s">
        <v>10944</v>
      </c>
      <c r="C2861" s="301" t="s">
        <v>1507</v>
      </c>
      <c r="D2861" s="302" t="s">
        <v>10945</v>
      </c>
    </row>
    <row r="2862" spans="1:4" ht="13.8">
      <c r="A2862" s="304">
        <v>91944</v>
      </c>
      <c r="B2862" s="301" t="s">
        <v>10946</v>
      </c>
      <c r="C2862" s="301" t="s">
        <v>1507</v>
      </c>
      <c r="D2862" s="302" t="s">
        <v>10947</v>
      </c>
    </row>
    <row r="2863" spans="1:4" ht="13.8">
      <c r="A2863" s="304">
        <v>92865</v>
      </c>
      <c r="B2863" s="301" t="s">
        <v>10948</v>
      </c>
      <c r="C2863" s="301" t="s">
        <v>1507</v>
      </c>
      <c r="D2863" s="302" t="s">
        <v>4280</v>
      </c>
    </row>
    <row r="2864" spans="1:4" ht="13.8">
      <c r="A2864" s="304">
        <v>92866</v>
      </c>
      <c r="B2864" s="301" t="s">
        <v>10949</v>
      </c>
      <c r="C2864" s="301" t="s">
        <v>1507</v>
      </c>
      <c r="D2864" s="302" t="s">
        <v>5457</v>
      </c>
    </row>
    <row r="2865" spans="1:4" ht="13.8">
      <c r="A2865" s="304">
        <v>92867</v>
      </c>
      <c r="B2865" s="301" t="s">
        <v>10950</v>
      </c>
      <c r="C2865" s="301" t="s">
        <v>1507</v>
      </c>
      <c r="D2865" s="302" t="s">
        <v>10951</v>
      </c>
    </row>
    <row r="2866" spans="1:4" ht="13.8">
      <c r="A2866" s="304">
        <v>92868</v>
      </c>
      <c r="B2866" s="301" t="s">
        <v>10952</v>
      </c>
      <c r="C2866" s="301" t="s">
        <v>1507</v>
      </c>
      <c r="D2866" s="302" t="s">
        <v>10953</v>
      </c>
    </row>
    <row r="2867" spans="1:4" ht="13.8">
      <c r="A2867" s="304">
        <v>92869</v>
      </c>
      <c r="B2867" s="301" t="s">
        <v>10954</v>
      </c>
      <c r="C2867" s="301" t="s">
        <v>1507</v>
      </c>
      <c r="D2867" s="302" t="s">
        <v>10955</v>
      </c>
    </row>
    <row r="2868" spans="1:4" ht="13.8">
      <c r="A2868" s="304">
        <v>92870</v>
      </c>
      <c r="B2868" s="301" t="s">
        <v>10956</v>
      </c>
      <c r="C2868" s="301" t="s">
        <v>1507</v>
      </c>
      <c r="D2868" s="302" t="s">
        <v>4102</v>
      </c>
    </row>
    <row r="2869" spans="1:4" ht="13.8">
      <c r="A2869" s="304">
        <v>92871</v>
      </c>
      <c r="B2869" s="301" t="s">
        <v>10957</v>
      </c>
      <c r="C2869" s="301" t="s">
        <v>1507</v>
      </c>
      <c r="D2869" s="302" t="s">
        <v>10958</v>
      </c>
    </row>
    <row r="2870" spans="1:4" ht="13.8">
      <c r="A2870" s="304">
        <v>92872</v>
      </c>
      <c r="B2870" s="301" t="s">
        <v>10959</v>
      </c>
      <c r="C2870" s="301" t="s">
        <v>1507</v>
      </c>
      <c r="D2870" s="302" t="s">
        <v>10960</v>
      </c>
    </row>
    <row r="2871" spans="1:4" ht="13.8">
      <c r="A2871" s="304">
        <v>95777</v>
      </c>
      <c r="B2871" s="301" t="s">
        <v>1792</v>
      </c>
      <c r="C2871" s="301" t="s">
        <v>1507</v>
      </c>
      <c r="D2871" s="302" t="s">
        <v>10961</v>
      </c>
    </row>
    <row r="2872" spans="1:4" ht="13.8">
      <c r="A2872" s="304">
        <v>95778</v>
      </c>
      <c r="B2872" s="301" t="s">
        <v>1794</v>
      </c>
      <c r="C2872" s="301" t="s">
        <v>1507</v>
      </c>
      <c r="D2872" s="302" t="s">
        <v>5647</v>
      </c>
    </row>
    <row r="2873" spans="1:4" ht="13.8">
      <c r="A2873" s="304">
        <v>95779</v>
      </c>
      <c r="B2873" s="301" t="s">
        <v>1797</v>
      </c>
      <c r="C2873" s="301" t="s">
        <v>1507</v>
      </c>
      <c r="D2873" s="302" t="s">
        <v>5138</v>
      </c>
    </row>
    <row r="2874" spans="1:4" ht="13.8">
      <c r="A2874" s="304">
        <v>95780</v>
      </c>
      <c r="B2874" s="301" t="s">
        <v>1793</v>
      </c>
      <c r="C2874" s="301" t="s">
        <v>1507</v>
      </c>
      <c r="D2874" s="302" t="s">
        <v>10962</v>
      </c>
    </row>
    <row r="2875" spans="1:4" ht="13.8">
      <c r="A2875" s="304">
        <v>95781</v>
      </c>
      <c r="B2875" s="301" t="s">
        <v>1795</v>
      </c>
      <c r="C2875" s="301" t="s">
        <v>1507</v>
      </c>
      <c r="D2875" s="302" t="s">
        <v>7380</v>
      </c>
    </row>
    <row r="2876" spans="1:4" ht="13.8">
      <c r="A2876" s="304">
        <v>95782</v>
      </c>
      <c r="B2876" s="301" t="s">
        <v>1796</v>
      </c>
      <c r="C2876" s="301" t="s">
        <v>1507</v>
      </c>
      <c r="D2876" s="302" t="s">
        <v>10963</v>
      </c>
    </row>
    <row r="2877" spans="1:4" ht="13.8">
      <c r="A2877" s="304">
        <v>95785</v>
      </c>
      <c r="B2877" s="301" t="s">
        <v>10964</v>
      </c>
      <c r="C2877" s="301" t="s">
        <v>1507</v>
      </c>
      <c r="D2877" s="302" t="s">
        <v>10965</v>
      </c>
    </row>
    <row r="2878" spans="1:4" ht="13.8">
      <c r="A2878" s="304">
        <v>95787</v>
      </c>
      <c r="B2878" s="301" t="s">
        <v>1798</v>
      </c>
      <c r="C2878" s="301" t="s">
        <v>1507</v>
      </c>
      <c r="D2878" s="302" t="s">
        <v>10966</v>
      </c>
    </row>
    <row r="2879" spans="1:4" ht="13.8">
      <c r="A2879" s="304">
        <v>95789</v>
      </c>
      <c r="B2879" s="301" t="s">
        <v>1799</v>
      </c>
      <c r="C2879" s="301" t="s">
        <v>1507</v>
      </c>
      <c r="D2879" s="302" t="s">
        <v>10967</v>
      </c>
    </row>
    <row r="2880" spans="1:4" ht="13.8">
      <c r="A2880" s="304">
        <v>95791</v>
      </c>
      <c r="B2880" s="301" t="s">
        <v>10968</v>
      </c>
      <c r="C2880" s="301" t="s">
        <v>1507</v>
      </c>
      <c r="D2880" s="302" t="s">
        <v>10969</v>
      </c>
    </row>
    <row r="2881" spans="1:4" ht="13.8">
      <c r="A2881" s="304">
        <v>95795</v>
      </c>
      <c r="B2881" s="301" t="s">
        <v>1800</v>
      </c>
      <c r="C2881" s="301" t="s">
        <v>1507</v>
      </c>
      <c r="D2881" s="302" t="s">
        <v>10970</v>
      </c>
    </row>
    <row r="2882" spans="1:4" ht="13.8">
      <c r="A2882" s="304">
        <v>95796</v>
      </c>
      <c r="B2882" s="301" t="s">
        <v>1801</v>
      </c>
      <c r="C2882" s="301" t="s">
        <v>1507</v>
      </c>
      <c r="D2882" s="302" t="s">
        <v>7052</v>
      </c>
    </row>
    <row r="2883" spans="1:4" ht="13.8">
      <c r="A2883" s="304">
        <v>95797</v>
      </c>
      <c r="B2883" s="301" t="s">
        <v>10971</v>
      </c>
      <c r="C2883" s="301" t="s">
        <v>1507</v>
      </c>
      <c r="D2883" s="302" t="s">
        <v>7250</v>
      </c>
    </row>
    <row r="2884" spans="1:4" ht="13.8">
      <c r="A2884" s="304">
        <v>95801</v>
      </c>
      <c r="B2884" s="301" t="s">
        <v>1802</v>
      </c>
      <c r="C2884" s="301" t="s">
        <v>1507</v>
      </c>
      <c r="D2884" s="302" t="s">
        <v>10972</v>
      </c>
    </row>
    <row r="2885" spans="1:4" ht="13.8">
      <c r="A2885" s="304">
        <v>95802</v>
      </c>
      <c r="B2885" s="301" t="s">
        <v>1803</v>
      </c>
      <c r="C2885" s="301" t="s">
        <v>1507</v>
      </c>
      <c r="D2885" s="302" t="s">
        <v>10973</v>
      </c>
    </row>
    <row r="2886" spans="1:4" ht="13.8">
      <c r="A2886" s="304">
        <v>95803</v>
      </c>
      <c r="B2886" s="301" t="s">
        <v>10974</v>
      </c>
      <c r="C2886" s="301" t="s">
        <v>1507</v>
      </c>
      <c r="D2886" s="302" t="s">
        <v>10975</v>
      </c>
    </row>
    <row r="2887" spans="1:4" ht="13.8">
      <c r="A2887" s="304">
        <v>95804</v>
      </c>
      <c r="B2887" s="301" t="s">
        <v>10976</v>
      </c>
      <c r="C2887" s="301" t="s">
        <v>1507</v>
      </c>
      <c r="D2887" s="302" t="s">
        <v>10977</v>
      </c>
    </row>
    <row r="2888" spans="1:4" ht="13.8">
      <c r="A2888" s="304">
        <v>95805</v>
      </c>
      <c r="B2888" s="301" t="s">
        <v>10978</v>
      </c>
      <c r="C2888" s="301" t="s">
        <v>1507</v>
      </c>
      <c r="D2888" s="302" t="s">
        <v>10979</v>
      </c>
    </row>
    <row r="2889" spans="1:4" ht="13.8">
      <c r="A2889" s="304">
        <v>95806</v>
      </c>
      <c r="B2889" s="301" t="s">
        <v>10980</v>
      </c>
      <c r="C2889" s="301" t="s">
        <v>1507</v>
      </c>
      <c r="D2889" s="302" t="s">
        <v>10981</v>
      </c>
    </row>
    <row r="2890" spans="1:4" ht="13.8">
      <c r="A2890" s="304">
        <v>95807</v>
      </c>
      <c r="B2890" s="301" t="s">
        <v>10982</v>
      </c>
      <c r="C2890" s="301" t="s">
        <v>1507</v>
      </c>
      <c r="D2890" s="302" t="s">
        <v>8501</v>
      </c>
    </row>
    <row r="2891" spans="1:4" ht="13.8">
      <c r="A2891" s="304">
        <v>95808</v>
      </c>
      <c r="B2891" s="301" t="s">
        <v>10983</v>
      </c>
      <c r="C2891" s="301" t="s">
        <v>1507</v>
      </c>
      <c r="D2891" s="302" t="s">
        <v>10984</v>
      </c>
    </row>
    <row r="2892" spans="1:4" ht="13.8">
      <c r="A2892" s="304">
        <v>95809</v>
      </c>
      <c r="B2892" s="301" t="s">
        <v>10985</v>
      </c>
      <c r="C2892" s="301" t="s">
        <v>1507</v>
      </c>
      <c r="D2892" s="302" t="s">
        <v>10986</v>
      </c>
    </row>
    <row r="2893" spans="1:4" ht="13.8">
      <c r="A2893" s="304">
        <v>95810</v>
      </c>
      <c r="B2893" s="301" t="s">
        <v>10987</v>
      </c>
      <c r="C2893" s="301" t="s">
        <v>1507</v>
      </c>
      <c r="D2893" s="302" t="s">
        <v>10988</v>
      </c>
    </row>
    <row r="2894" spans="1:4" ht="13.8">
      <c r="A2894" s="304">
        <v>95811</v>
      </c>
      <c r="B2894" s="301" t="s">
        <v>10989</v>
      </c>
      <c r="C2894" s="301" t="s">
        <v>1507</v>
      </c>
      <c r="D2894" s="302" t="s">
        <v>10990</v>
      </c>
    </row>
    <row r="2895" spans="1:4" ht="13.8">
      <c r="A2895" s="304">
        <v>95812</v>
      </c>
      <c r="B2895" s="301" t="s">
        <v>10991</v>
      </c>
      <c r="C2895" s="301" t="s">
        <v>1507</v>
      </c>
      <c r="D2895" s="302" t="s">
        <v>10992</v>
      </c>
    </row>
    <row r="2896" spans="1:4" ht="13.8">
      <c r="A2896" s="304">
        <v>95813</v>
      </c>
      <c r="B2896" s="301" t="s">
        <v>10993</v>
      </c>
      <c r="C2896" s="301" t="s">
        <v>1507</v>
      </c>
      <c r="D2896" s="302" t="s">
        <v>10994</v>
      </c>
    </row>
    <row r="2897" spans="1:4" ht="13.8">
      <c r="A2897" s="304">
        <v>95814</v>
      </c>
      <c r="B2897" s="301" t="s">
        <v>10995</v>
      </c>
      <c r="C2897" s="301" t="s">
        <v>1507</v>
      </c>
      <c r="D2897" s="302" t="s">
        <v>10996</v>
      </c>
    </row>
    <row r="2898" spans="1:4" ht="13.8">
      <c r="A2898" s="304">
        <v>95815</v>
      </c>
      <c r="B2898" s="301" t="s">
        <v>10997</v>
      </c>
      <c r="C2898" s="301" t="s">
        <v>1507</v>
      </c>
      <c r="D2898" s="302" t="s">
        <v>10998</v>
      </c>
    </row>
    <row r="2899" spans="1:4" ht="13.8">
      <c r="A2899" s="304">
        <v>95816</v>
      </c>
      <c r="B2899" s="301" t="s">
        <v>10999</v>
      </c>
      <c r="C2899" s="301" t="s">
        <v>1507</v>
      </c>
      <c r="D2899" s="302" t="s">
        <v>11000</v>
      </c>
    </row>
    <row r="2900" spans="1:4" ht="13.8">
      <c r="A2900" s="304">
        <v>95817</v>
      </c>
      <c r="B2900" s="301" t="s">
        <v>11001</v>
      </c>
      <c r="C2900" s="301" t="s">
        <v>1507</v>
      </c>
      <c r="D2900" s="302" t="s">
        <v>11002</v>
      </c>
    </row>
    <row r="2901" spans="1:4" ht="13.8">
      <c r="A2901" s="304">
        <v>95818</v>
      </c>
      <c r="B2901" s="301" t="s">
        <v>11003</v>
      </c>
      <c r="C2901" s="301" t="s">
        <v>1507</v>
      </c>
      <c r="D2901" s="302" t="s">
        <v>11004</v>
      </c>
    </row>
    <row r="2902" spans="1:4" ht="13.8">
      <c r="A2902" s="304">
        <v>97881</v>
      </c>
      <c r="B2902" s="301" t="s">
        <v>11005</v>
      </c>
      <c r="C2902" s="301" t="s">
        <v>1507</v>
      </c>
      <c r="D2902" s="302" t="s">
        <v>11006</v>
      </c>
    </row>
    <row r="2903" spans="1:4" ht="13.8">
      <c r="A2903" s="304">
        <v>97882</v>
      </c>
      <c r="B2903" s="301" t="s">
        <v>11007</v>
      </c>
      <c r="C2903" s="301" t="s">
        <v>1507</v>
      </c>
      <c r="D2903" s="302" t="s">
        <v>11008</v>
      </c>
    </row>
    <row r="2904" spans="1:4" ht="13.8">
      <c r="A2904" s="304">
        <v>97883</v>
      </c>
      <c r="B2904" s="301" t="s">
        <v>11009</v>
      </c>
      <c r="C2904" s="301" t="s">
        <v>1507</v>
      </c>
      <c r="D2904" s="302" t="s">
        <v>11010</v>
      </c>
    </row>
    <row r="2905" spans="1:4" ht="13.8">
      <c r="A2905" s="304">
        <v>97884</v>
      </c>
      <c r="B2905" s="301" t="s">
        <v>11011</v>
      </c>
      <c r="C2905" s="301" t="s">
        <v>1507</v>
      </c>
      <c r="D2905" s="302" t="s">
        <v>11012</v>
      </c>
    </row>
    <row r="2906" spans="1:4" ht="13.8">
      <c r="A2906" s="304">
        <v>97885</v>
      </c>
      <c r="B2906" s="301" t="s">
        <v>11013</v>
      </c>
      <c r="C2906" s="301" t="s">
        <v>1507</v>
      </c>
      <c r="D2906" s="302" t="s">
        <v>11014</v>
      </c>
    </row>
    <row r="2907" spans="1:4" ht="13.8">
      <c r="A2907" s="304">
        <v>97886</v>
      </c>
      <c r="B2907" s="301" t="s">
        <v>11015</v>
      </c>
      <c r="C2907" s="301" t="s">
        <v>1507</v>
      </c>
      <c r="D2907" s="302" t="s">
        <v>11016</v>
      </c>
    </row>
    <row r="2908" spans="1:4" ht="13.8">
      <c r="A2908" s="304">
        <v>97887</v>
      </c>
      <c r="B2908" s="301" t="s">
        <v>11017</v>
      </c>
      <c r="C2908" s="301" t="s">
        <v>1507</v>
      </c>
      <c r="D2908" s="302" t="s">
        <v>11018</v>
      </c>
    </row>
    <row r="2909" spans="1:4" ht="13.8">
      <c r="A2909" s="304">
        <v>97888</v>
      </c>
      <c r="B2909" s="301" t="s">
        <v>11019</v>
      </c>
      <c r="C2909" s="301" t="s">
        <v>1507</v>
      </c>
      <c r="D2909" s="302" t="s">
        <v>11020</v>
      </c>
    </row>
    <row r="2910" spans="1:4" ht="13.8">
      <c r="A2910" s="304">
        <v>97889</v>
      </c>
      <c r="B2910" s="301" t="s">
        <v>11021</v>
      </c>
      <c r="C2910" s="301" t="s">
        <v>1507</v>
      </c>
      <c r="D2910" s="302" t="s">
        <v>11022</v>
      </c>
    </row>
    <row r="2911" spans="1:4" ht="13.8">
      <c r="A2911" s="304">
        <v>97890</v>
      </c>
      <c r="B2911" s="301" t="s">
        <v>11023</v>
      </c>
      <c r="C2911" s="301" t="s">
        <v>1507</v>
      </c>
      <c r="D2911" s="302" t="s">
        <v>11024</v>
      </c>
    </row>
    <row r="2912" spans="1:4" ht="13.8">
      <c r="A2912" s="304">
        <v>97891</v>
      </c>
      <c r="B2912" s="301" t="s">
        <v>11025</v>
      </c>
      <c r="C2912" s="301" t="s">
        <v>1507</v>
      </c>
      <c r="D2912" s="302" t="s">
        <v>11026</v>
      </c>
    </row>
    <row r="2913" spans="1:4" ht="13.8">
      <c r="A2913" s="304">
        <v>97892</v>
      </c>
      <c r="B2913" s="301" t="s">
        <v>11027</v>
      </c>
      <c r="C2913" s="301" t="s">
        <v>1507</v>
      </c>
      <c r="D2913" s="302" t="s">
        <v>11028</v>
      </c>
    </row>
    <row r="2914" spans="1:4" ht="13.8">
      <c r="A2914" s="304">
        <v>97893</v>
      </c>
      <c r="B2914" s="301" t="s">
        <v>11029</v>
      </c>
      <c r="C2914" s="301" t="s">
        <v>1507</v>
      </c>
      <c r="D2914" s="302" t="s">
        <v>11030</v>
      </c>
    </row>
    <row r="2915" spans="1:4" ht="13.8">
      <c r="A2915" s="304">
        <v>97894</v>
      </c>
      <c r="B2915" s="301" t="s">
        <v>11031</v>
      </c>
      <c r="C2915" s="301" t="s">
        <v>1507</v>
      </c>
      <c r="D2915" s="302" t="s">
        <v>11032</v>
      </c>
    </row>
    <row r="2916" spans="1:4" ht="13.8">
      <c r="A2916" s="304">
        <v>93653</v>
      </c>
      <c r="B2916" s="301" t="s">
        <v>11033</v>
      </c>
      <c r="C2916" s="301" t="s">
        <v>1507</v>
      </c>
      <c r="D2916" s="302" t="s">
        <v>11034</v>
      </c>
    </row>
    <row r="2917" spans="1:4" ht="13.8">
      <c r="A2917" s="304">
        <v>93654</v>
      </c>
      <c r="B2917" s="301" t="s">
        <v>11035</v>
      </c>
      <c r="C2917" s="301" t="s">
        <v>1507</v>
      </c>
      <c r="D2917" s="302" t="s">
        <v>11036</v>
      </c>
    </row>
    <row r="2918" spans="1:4" ht="13.8">
      <c r="A2918" s="304">
        <v>93655</v>
      </c>
      <c r="B2918" s="301" t="s">
        <v>11037</v>
      </c>
      <c r="C2918" s="301" t="s">
        <v>1507</v>
      </c>
      <c r="D2918" s="302" t="s">
        <v>6714</v>
      </c>
    </row>
    <row r="2919" spans="1:4" ht="13.8">
      <c r="A2919" s="304">
        <v>93656</v>
      </c>
      <c r="B2919" s="301" t="s">
        <v>11038</v>
      </c>
      <c r="C2919" s="301" t="s">
        <v>1507</v>
      </c>
      <c r="D2919" s="302" t="s">
        <v>6714</v>
      </c>
    </row>
    <row r="2920" spans="1:4" ht="13.8">
      <c r="A2920" s="304">
        <v>93657</v>
      </c>
      <c r="B2920" s="301" t="s">
        <v>11039</v>
      </c>
      <c r="C2920" s="301" t="s">
        <v>1507</v>
      </c>
      <c r="D2920" s="302" t="s">
        <v>11040</v>
      </c>
    </row>
    <row r="2921" spans="1:4" ht="13.8">
      <c r="A2921" s="304">
        <v>93658</v>
      </c>
      <c r="B2921" s="301" t="s">
        <v>11041</v>
      </c>
      <c r="C2921" s="301" t="s">
        <v>1507</v>
      </c>
      <c r="D2921" s="302" t="s">
        <v>11042</v>
      </c>
    </row>
    <row r="2922" spans="1:4" ht="13.8">
      <c r="A2922" s="304">
        <v>93659</v>
      </c>
      <c r="B2922" s="301" t="s">
        <v>11043</v>
      </c>
      <c r="C2922" s="301" t="s">
        <v>1507</v>
      </c>
      <c r="D2922" s="302" t="s">
        <v>5440</v>
      </c>
    </row>
    <row r="2923" spans="1:4" ht="13.8">
      <c r="A2923" s="304">
        <v>93660</v>
      </c>
      <c r="B2923" s="301" t="s">
        <v>11044</v>
      </c>
      <c r="C2923" s="301" t="s">
        <v>1507</v>
      </c>
      <c r="D2923" s="302" t="s">
        <v>11045</v>
      </c>
    </row>
    <row r="2924" spans="1:4" ht="13.8">
      <c r="A2924" s="304">
        <v>93661</v>
      </c>
      <c r="B2924" s="301" t="s">
        <v>11046</v>
      </c>
      <c r="C2924" s="301" t="s">
        <v>1507</v>
      </c>
      <c r="D2924" s="302" t="s">
        <v>11047</v>
      </c>
    </row>
    <row r="2925" spans="1:4" ht="13.8">
      <c r="A2925" s="304">
        <v>93662</v>
      </c>
      <c r="B2925" s="301" t="s">
        <v>11048</v>
      </c>
      <c r="C2925" s="301" t="s">
        <v>1507</v>
      </c>
      <c r="D2925" s="302" t="s">
        <v>11049</v>
      </c>
    </row>
    <row r="2926" spans="1:4" ht="13.8">
      <c r="A2926" s="304">
        <v>93663</v>
      </c>
      <c r="B2926" s="301" t="s">
        <v>11050</v>
      </c>
      <c r="C2926" s="301" t="s">
        <v>1507</v>
      </c>
      <c r="D2926" s="302" t="s">
        <v>11049</v>
      </c>
    </row>
    <row r="2927" spans="1:4" ht="13.8">
      <c r="A2927" s="304">
        <v>93664</v>
      </c>
      <c r="B2927" s="301" t="s">
        <v>11051</v>
      </c>
      <c r="C2927" s="301" t="s">
        <v>1507</v>
      </c>
      <c r="D2927" s="302" t="s">
        <v>11052</v>
      </c>
    </row>
    <row r="2928" spans="1:4" ht="13.8">
      <c r="A2928" s="304">
        <v>93665</v>
      </c>
      <c r="B2928" s="301" t="s">
        <v>11053</v>
      </c>
      <c r="C2928" s="301" t="s">
        <v>1507</v>
      </c>
      <c r="D2928" s="302" t="s">
        <v>11054</v>
      </c>
    </row>
    <row r="2929" spans="1:4" ht="13.8">
      <c r="A2929" s="304">
        <v>93666</v>
      </c>
      <c r="B2929" s="301" t="s">
        <v>11055</v>
      </c>
      <c r="C2929" s="301" t="s">
        <v>1507</v>
      </c>
      <c r="D2929" s="302" t="s">
        <v>11056</v>
      </c>
    </row>
    <row r="2930" spans="1:4" ht="13.8">
      <c r="A2930" s="304">
        <v>93667</v>
      </c>
      <c r="B2930" s="301" t="s">
        <v>11057</v>
      </c>
      <c r="C2930" s="301" t="s">
        <v>1507</v>
      </c>
      <c r="D2930" s="302" t="s">
        <v>4240</v>
      </c>
    </row>
    <row r="2931" spans="1:4" ht="13.8">
      <c r="A2931" s="304">
        <v>93668</v>
      </c>
      <c r="B2931" s="301" t="s">
        <v>11058</v>
      </c>
      <c r="C2931" s="301" t="s">
        <v>1507</v>
      </c>
      <c r="D2931" s="302" t="s">
        <v>11059</v>
      </c>
    </row>
    <row r="2932" spans="1:4" ht="13.8">
      <c r="A2932" s="304">
        <v>93669</v>
      </c>
      <c r="B2932" s="301" t="s">
        <v>11060</v>
      </c>
      <c r="C2932" s="301" t="s">
        <v>1507</v>
      </c>
      <c r="D2932" s="302" t="s">
        <v>11061</v>
      </c>
    </row>
    <row r="2933" spans="1:4" ht="13.8">
      <c r="A2933" s="304">
        <v>93670</v>
      </c>
      <c r="B2933" s="301" t="s">
        <v>11062</v>
      </c>
      <c r="C2933" s="301" t="s">
        <v>1507</v>
      </c>
      <c r="D2933" s="302" t="s">
        <v>11061</v>
      </c>
    </row>
    <row r="2934" spans="1:4" ht="13.8">
      <c r="A2934" s="304">
        <v>93671</v>
      </c>
      <c r="B2934" s="301" t="s">
        <v>11063</v>
      </c>
      <c r="C2934" s="301" t="s">
        <v>1507</v>
      </c>
      <c r="D2934" s="302" t="s">
        <v>11064</v>
      </c>
    </row>
    <row r="2935" spans="1:4" ht="13.8">
      <c r="A2935" s="304">
        <v>93672</v>
      </c>
      <c r="B2935" s="301" t="s">
        <v>11065</v>
      </c>
      <c r="C2935" s="301" t="s">
        <v>1507</v>
      </c>
      <c r="D2935" s="302" t="s">
        <v>11066</v>
      </c>
    </row>
    <row r="2936" spans="1:4" ht="13.8">
      <c r="A2936" s="304">
        <v>93673</v>
      </c>
      <c r="B2936" s="301" t="s">
        <v>11067</v>
      </c>
      <c r="C2936" s="301" t="s">
        <v>1507</v>
      </c>
      <c r="D2936" s="302" t="s">
        <v>11068</v>
      </c>
    </row>
    <row r="2937" spans="1:4" ht="13.8">
      <c r="A2937" s="304">
        <v>97359</v>
      </c>
      <c r="B2937" s="301" t="s">
        <v>11069</v>
      </c>
      <c r="C2937" s="301" t="s">
        <v>1507</v>
      </c>
      <c r="D2937" s="302" t="s">
        <v>11070</v>
      </c>
    </row>
    <row r="2938" spans="1:4" ht="13.8">
      <c r="A2938" s="304">
        <v>97360</v>
      </c>
      <c r="B2938" s="301" t="s">
        <v>11071</v>
      </c>
      <c r="C2938" s="301" t="s">
        <v>1507</v>
      </c>
      <c r="D2938" s="302" t="s">
        <v>11072</v>
      </c>
    </row>
    <row r="2939" spans="1:4" ht="13.8">
      <c r="A2939" s="304">
        <v>97361</v>
      </c>
      <c r="B2939" s="301" t="s">
        <v>11073</v>
      </c>
      <c r="C2939" s="301" t="s">
        <v>1507</v>
      </c>
      <c r="D2939" s="302" t="s">
        <v>11074</v>
      </c>
    </row>
    <row r="2940" spans="1:4" ht="13.8">
      <c r="A2940" s="304">
        <v>97362</v>
      </c>
      <c r="B2940" s="301" t="s">
        <v>11075</v>
      </c>
      <c r="C2940" s="301" t="s">
        <v>1507</v>
      </c>
      <c r="D2940" s="302" t="s">
        <v>11076</v>
      </c>
    </row>
    <row r="2941" spans="1:4" ht="13.8">
      <c r="A2941" s="304">
        <v>101875</v>
      </c>
      <c r="B2941" s="301" t="s">
        <v>11077</v>
      </c>
      <c r="C2941" s="301" t="s">
        <v>1507</v>
      </c>
      <c r="D2941" s="302" t="s">
        <v>11078</v>
      </c>
    </row>
    <row r="2942" spans="1:4" ht="13.8">
      <c r="A2942" s="304">
        <v>101876</v>
      </c>
      <c r="B2942" s="301" t="s">
        <v>11079</v>
      </c>
      <c r="C2942" s="301" t="s">
        <v>1507</v>
      </c>
      <c r="D2942" s="302" t="s">
        <v>11080</v>
      </c>
    </row>
    <row r="2943" spans="1:4" ht="13.8">
      <c r="A2943" s="304">
        <v>101877</v>
      </c>
      <c r="B2943" s="301" t="s">
        <v>11081</v>
      </c>
      <c r="C2943" s="301" t="s">
        <v>1507</v>
      </c>
      <c r="D2943" s="302" t="s">
        <v>11082</v>
      </c>
    </row>
    <row r="2944" spans="1:4" ht="13.8">
      <c r="A2944" s="304">
        <v>101878</v>
      </c>
      <c r="B2944" s="301" t="s">
        <v>11083</v>
      </c>
      <c r="C2944" s="301" t="s">
        <v>1507</v>
      </c>
      <c r="D2944" s="302" t="s">
        <v>11084</v>
      </c>
    </row>
    <row r="2945" spans="1:4" ht="13.8">
      <c r="A2945" s="304">
        <v>101879</v>
      </c>
      <c r="B2945" s="301" t="s">
        <v>11085</v>
      </c>
      <c r="C2945" s="301" t="s">
        <v>1507</v>
      </c>
      <c r="D2945" s="302" t="s">
        <v>11086</v>
      </c>
    </row>
    <row r="2946" spans="1:4" ht="13.8">
      <c r="A2946" s="304">
        <v>101880</v>
      </c>
      <c r="B2946" s="301" t="s">
        <v>11087</v>
      </c>
      <c r="C2946" s="301" t="s">
        <v>1507</v>
      </c>
      <c r="D2946" s="302" t="s">
        <v>11088</v>
      </c>
    </row>
    <row r="2947" spans="1:4" ht="13.8">
      <c r="A2947" s="304">
        <v>101881</v>
      </c>
      <c r="B2947" s="301" t="s">
        <v>11089</v>
      </c>
      <c r="C2947" s="301" t="s">
        <v>1507</v>
      </c>
      <c r="D2947" s="302" t="s">
        <v>11090</v>
      </c>
    </row>
    <row r="2948" spans="1:4" ht="13.8">
      <c r="A2948" s="304">
        <v>101882</v>
      </c>
      <c r="B2948" s="301" t="s">
        <v>11091</v>
      </c>
      <c r="C2948" s="301" t="s">
        <v>1507</v>
      </c>
      <c r="D2948" s="302" t="s">
        <v>11092</v>
      </c>
    </row>
    <row r="2949" spans="1:4" ht="13.8">
      <c r="A2949" s="304">
        <v>101883</v>
      </c>
      <c r="B2949" s="301" t="s">
        <v>11093</v>
      </c>
      <c r="C2949" s="301" t="s">
        <v>1507</v>
      </c>
      <c r="D2949" s="302" t="s">
        <v>11094</v>
      </c>
    </row>
    <row r="2950" spans="1:4" ht="13.8">
      <c r="A2950" s="304">
        <v>101890</v>
      </c>
      <c r="B2950" s="301" t="s">
        <v>11095</v>
      </c>
      <c r="C2950" s="301" t="s">
        <v>1507</v>
      </c>
      <c r="D2950" s="302" t="s">
        <v>11096</v>
      </c>
    </row>
    <row r="2951" spans="1:4" ht="13.8">
      <c r="A2951" s="304">
        <v>101891</v>
      </c>
      <c r="B2951" s="301" t="s">
        <v>11097</v>
      </c>
      <c r="C2951" s="301" t="s">
        <v>1507</v>
      </c>
      <c r="D2951" s="302" t="s">
        <v>11098</v>
      </c>
    </row>
    <row r="2952" spans="1:4" ht="13.8">
      <c r="A2952" s="304">
        <v>101892</v>
      </c>
      <c r="B2952" s="301" t="s">
        <v>11099</v>
      </c>
      <c r="C2952" s="301" t="s">
        <v>1507</v>
      </c>
      <c r="D2952" s="302" t="s">
        <v>11100</v>
      </c>
    </row>
    <row r="2953" spans="1:4" ht="13.8">
      <c r="A2953" s="304">
        <v>101893</v>
      </c>
      <c r="B2953" s="301" t="s">
        <v>11101</v>
      </c>
      <c r="C2953" s="301" t="s">
        <v>1507</v>
      </c>
      <c r="D2953" s="302" t="s">
        <v>11102</v>
      </c>
    </row>
    <row r="2954" spans="1:4" ht="13.8">
      <c r="A2954" s="304">
        <v>101894</v>
      </c>
      <c r="B2954" s="301" t="s">
        <v>11103</v>
      </c>
      <c r="C2954" s="301" t="s">
        <v>1507</v>
      </c>
      <c r="D2954" s="302" t="s">
        <v>11104</v>
      </c>
    </row>
    <row r="2955" spans="1:4" ht="13.8">
      <c r="A2955" s="304">
        <v>101895</v>
      </c>
      <c r="B2955" s="301" t="s">
        <v>11105</v>
      </c>
      <c r="C2955" s="301" t="s">
        <v>1507</v>
      </c>
      <c r="D2955" s="302" t="s">
        <v>11106</v>
      </c>
    </row>
    <row r="2956" spans="1:4" ht="13.8">
      <c r="A2956" s="304">
        <v>101896</v>
      </c>
      <c r="B2956" s="301" t="s">
        <v>11107</v>
      </c>
      <c r="C2956" s="301" t="s">
        <v>1507</v>
      </c>
      <c r="D2956" s="302" t="s">
        <v>11108</v>
      </c>
    </row>
    <row r="2957" spans="1:4" ht="13.8">
      <c r="A2957" s="304">
        <v>101897</v>
      </c>
      <c r="B2957" s="301" t="s">
        <v>11109</v>
      </c>
      <c r="C2957" s="301" t="s">
        <v>1507</v>
      </c>
      <c r="D2957" s="302" t="s">
        <v>11110</v>
      </c>
    </row>
    <row r="2958" spans="1:4" ht="13.8">
      <c r="A2958" s="304">
        <v>101898</v>
      </c>
      <c r="B2958" s="301" t="s">
        <v>11111</v>
      </c>
      <c r="C2958" s="301" t="s">
        <v>1507</v>
      </c>
      <c r="D2958" s="302" t="s">
        <v>11112</v>
      </c>
    </row>
    <row r="2959" spans="1:4" ht="13.8">
      <c r="A2959" s="304">
        <v>101899</v>
      </c>
      <c r="B2959" s="301" t="s">
        <v>11113</v>
      </c>
      <c r="C2959" s="301" t="s">
        <v>1507</v>
      </c>
      <c r="D2959" s="302" t="s">
        <v>11114</v>
      </c>
    </row>
    <row r="2960" spans="1:4" ht="13.8">
      <c r="A2960" s="304">
        <v>101900</v>
      </c>
      <c r="B2960" s="301" t="s">
        <v>11115</v>
      </c>
      <c r="C2960" s="301" t="s">
        <v>1507</v>
      </c>
      <c r="D2960" s="302" t="s">
        <v>11116</v>
      </c>
    </row>
    <row r="2961" spans="1:4" ht="13.8">
      <c r="A2961" s="304">
        <v>101901</v>
      </c>
      <c r="B2961" s="301" t="s">
        <v>11117</v>
      </c>
      <c r="C2961" s="301" t="s">
        <v>1507</v>
      </c>
      <c r="D2961" s="302" t="s">
        <v>11118</v>
      </c>
    </row>
    <row r="2962" spans="1:4" ht="13.8">
      <c r="A2962" s="304">
        <v>101902</v>
      </c>
      <c r="B2962" s="301" t="s">
        <v>11119</v>
      </c>
      <c r="C2962" s="301" t="s">
        <v>1507</v>
      </c>
      <c r="D2962" s="302" t="s">
        <v>11120</v>
      </c>
    </row>
    <row r="2963" spans="1:4" ht="13.8">
      <c r="A2963" s="304">
        <v>101903</v>
      </c>
      <c r="B2963" s="301" t="s">
        <v>11121</v>
      </c>
      <c r="C2963" s="301" t="s">
        <v>1507</v>
      </c>
      <c r="D2963" s="302" t="s">
        <v>11122</v>
      </c>
    </row>
    <row r="2964" spans="1:4" ht="13.8">
      <c r="A2964" s="304">
        <v>101904</v>
      </c>
      <c r="B2964" s="301" t="s">
        <v>11123</v>
      </c>
      <c r="C2964" s="301" t="s">
        <v>1507</v>
      </c>
      <c r="D2964" s="302" t="s">
        <v>11124</v>
      </c>
    </row>
    <row r="2965" spans="1:4" ht="13.8">
      <c r="A2965" s="304">
        <v>101938</v>
      </c>
      <c r="B2965" s="301" t="s">
        <v>11125</v>
      </c>
      <c r="C2965" s="301" t="s">
        <v>1507</v>
      </c>
      <c r="D2965" s="302" t="s">
        <v>11126</v>
      </c>
    </row>
    <row r="2966" spans="1:4" ht="13.8">
      <c r="A2966" s="304">
        <v>101946</v>
      </c>
      <c r="B2966" s="301" t="s">
        <v>11127</v>
      </c>
      <c r="C2966" s="301" t="s">
        <v>1507</v>
      </c>
      <c r="D2966" s="302" t="s">
        <v>11128</v>
      </c>
    </row>
    <row r="2967" spans="1:4" ht="13.8">
      <c r="A2967" s="304">
        <v>91945</v>
      </c>
      <c r="B2967" s="301" t="s">
        <v>11129</v>
      </c>
      <c r="C2967" s="301" t="s">
        <v>1507</v>
      </c>
      <c r="D2967" s="302" t="s">
        <v>11130</v>
      </c>
    </row>
    <row r="2968" spans="1:4" ht="13.8">
      <c r="A2968" s="304">
        <v>91946</v>
      </c>
      <c r="B2968" s="301" t="s">
        <v>11131</v>
      </c>
      <c r="C2968" s="301" t="s">
        <v>1507</v>
      </c>
      <c r="D2968" s="302" t="s">
        <v>11132</v>
      </c>
    </row>
    <row r="2969" spans="1:4" ht="13.8">
      <c r="A2969" s="304">
        <v>91947</v>
      </c>
      <c r="B2969" s="301" t="s">
        <v>11133</v>
      </c>
      <c r="C2969" s="301" t="s">
        <v>1507</v>
      </c>
      <c r="D2969" s="302" t="s">
        <v>6634</v>
      </c>
    </row>
    <row r="2970" spans="1:4" ht="13.8">
      <c r="A2970" s="304">
        <v>91949</v>
      </c>
      <c r="B2970" s="301" t="s">
        <v>11134</v>
      </c>
      <c r="C2970" s="301" t="s">
        <v>1507</v>
      </c>
      <c r="D2970" s="302" t="s">
        <v>11135</v>
      </c>
    </row>
    <row r="2971" spans="1:4" ht="13.8">
      <c r="A2971" s="304">
        <v>91950</v>
      </c>
      <c r="B2971" s="301" t="s">
        <v>11136</v>
      </c>
      <c r="C2971" s="301" t="s">
        <v>1507</v>
      </c>
      <c r="D2971" s="302" t="s">
        <v>5645</v>
      </c>
    </row>
    <row r="2972" spans="1:4" ht="13.8">
      <c r="A2972" s="304">
        <v>91951</v>
      </c>
      <c r="B2972" s="301" t="s">
        <v>11137</v>
      </c>
      <c r="C2972" s="301" t="s">
        <v>1507</v>
      </c>
      <c r="D2972" s="302" t="s">
        <v>11138</v>
      </c>
    </row>
    <row r="2973" spans="1:4" ht="13.8">
      <c r="A2973" s="304">
        <v>91952</v>
      </c>
      <c r="B2973" s="301" t="s">
        <v>11139</v>
      </c>
      <c r="C2973" s="301" t="s">
        <v>1507</v>
      </c>
      <c r="D2973" s="302" t="s">
        <v>10958</v>
      </c>
    </row>
    <row r="2974" spans="1:4" ht="13.8">
      <c r="A2974" s="304">
        <v>91953</v>
      </c>
      <c r="B2974" s="301" t="s">
        <v>11140</v>
      </c>
      <c r="C2974" s="301" t="s">
        <v>1507</v>
      </c>
      <c r="D2974" s="302" t="s">
        <v>10931</v>
      </c>
    </row>
    <row r="2975" spans="1:4" ht="13.8">
      <c r="A2975" s="304">
        <v>91954</v>
      </c>
      <c r="B2975" s="301" t="s">
        <v>11141</v>
      </c>
      <c r="C2975" s="301" t="s">
        <v>1507</v>
      </c>
      <c r="D2975" s="302" t="s">
        <v>11142</v>
      </c>
    </row>
    <row r="2976" spans="1:4" ht="13.8">
      <c r="A2976" s="304">
        <v>91955</v>
      </c>
      <c r="B2976" s="301" t="s">
        <v>11143</v>
      </c>
      <c r="C2976" s="301" t="s">
        <v>1507</v>
      </c>
      <c r="D2976" s="302" t="s">
        <v>4645</v>
      </c>
    </row>
    <row r="2977" spans="1:4" ht="13.8">
      <c r="A2977" s="304">
        <v>91956</v>
      </c>
      <c r="B2977" s="301" t="s">
        <v>11144</v>
      </c>
      <c r="C2977" s="301" t="s">
        <v>1507</v>
      </c>
      <c r="D2977" s="302" t="s">
        <v>11145</v>
      </c>
    </row>
    <row r="2978" spans="1:4" ht="13.8">
      <c r="A2978" s="304">
        <v>91957</v>
      </c>
      <c r="B2978" s="301" t="s">
        <v>11146</v>
      </c>
      <c r="C2978" s="301" t="s">
        <v>1507</v>
      </c>
      <c r="D2978" s="302" t="s">
        <v>11147</v>
      </c>
    </row>
    <row r="2979" spans="1:4" ht="13.8">
      <c r="A2979" s="304">
        <v>91958</v>
      </c>
      <c r="B2979" s="301" t="s">
        <v>11148</v>
      </c>
      <c r="C2979" s="301" t="s">
        <v>1507</v>
      </c>
      <c r="D2979" s="302" t="s">
        <v>11149</v>
      </c>
    </row>
    <row r="2980" spans="1:4" ht="13.8">
      <c r="A2980" s="304">
        <v>91959</v>
      </c>
      <c r="B2980" s="301" t="s">
        <v>11150</v>
      </c>
      <c r="C2980" s="301" t="s">
        <v>1507</v>
      </c>
      <c r="D2980" s="302" t="s">
        <v>11151</v>
      </c>
    </row>
    <row r="2981" spans="1:4" ht="13.8">
      <c r="A2981" s="304">
        <v>91960</v>
      </c>
      <c r="B2981" s="301" t="s">
        <v>11152</v>
      </c>
      <c r="C2981" s="301" t="s">
        <v>1507</v>
      </c>
      <c r="D2981" s="302" t="s">
        <v>11153</v>
      </c>
    </row>
    <row r="2982" spans="1:4" ht="13.8">
      <c r="A2982" s="304">
        <v>91961</v>
      </c>
      <c r="B2982" s="301" t="s">
        <v>11154</v>
      </c>
      <c r="C2982" s="301" t="s">
        <v>1507</v>
      </c>
      <c r="D2982" s="302" t="s">
        <v>11155</v>
      </c>
    </row>
    <row r="2983" spans="1:4" ht="13.8">
      <c r="A2983" s="304">
        <v>91962</v>
      </c>
      <c r="B2983" s="301" t="s">
        <v>11156</v>
      </c>
      <c r="C2983" s="301" t="s">
        <v>1507</v>
      </c>
      <c r="D2983" s="302" t="s">
        <v>11157</v>
      </c>
    </row>
    <row r="2984" spans="1:4" ht="13.8">
      <c r="A2984" s="304">
        <v>91963</v>
      </c>
      <c r="B2984" s="301" t="s">
        <v>11158</v>
      </c>
      <c r="C2984" s="301" t="s">
        <v>1507</v>
      </c>
      <c r="D2984" s="302" t="s">
        <v>11159</v>
      </c>
    </row>
    <row r="2985" spans="1:4" ht="13.8">
      <c r="A2985" s="304">
        <v>91964</v>
      </c>
      <c r="B2985" s="301" t="s">
        <v>11160</v>
      </c>
      <c r="C2985" s="301" t="s">
        <v>1507</v>
      </c>
      <c r="D2985" s="302" t="s">
        <v>7082</v>
      </c>
    </row>
    <row r="2986" spans="1:4" ht="13.8">
      <c r="A2986" s="304">
        <v>91965</v>
      </c>
      <c r="B2986" s="301" t="s">
        <v>11161</v>
      </c>
      <c r="C2986" s="301" t="s">
        <v>1507</v>
      </c>
      <c r="D2986" s="302" t="s">
        <v>11162</v>
      </c>
    </row>
    <row r="2987" spans="1:4" ht="13.8">
      <c r="A2987" s="304">
        <v>91966</v>
      </c>
      <c r="B2987" s="301" t="s">
        <v>11163</v>
      </c>
      <c r="C2987" s="301" t="s">
        <v>1507</v>
      </c>
      <c r="D2987" s="302" t="s">
        <v>11164</v>
      </c>
    </row>
    <row r="2988" spans="1:4" ht="13.8">
      <c r="A2988" s="304">
        <v>91967</v>
      </c>
      <c r="B2988" s="301" t="s">
        <v>11165</v>
      </c>
      <c r="C2988" s="301" t="s">
        <v>1507</v>
      </c>
      <c r="D2988" s="302" t="s">
        <v>9129</v>
      </c>
    </row>
    <row r="2989" spans="1:4" ht="13.8">
      <c r="A2989" s="304">
        <v>91968</v>
      </c>
      <c r="B2989" s="301" t="s">
        <v>11166</v>
      </c>
      <c r="C2989" s="301" t="s">
        <v>1507</v>
      </c>
      <c r="D2989" s="302" t="s">
        <v>4209</v>
      </c>
    </row>
    <row r="2990" spans="1:4" ht="13.8">
      <c r="A2990" s="304">
        <v>91969</v>
      </c>
      <c r="B2990" s="301" t="s">
        <v>11167</v>
      </c>
      <c r="C2990" s="301" t="s">
        <v>1507</v>
      </c>
      <c r="D2990" s="302" t="s">
        <v>11168</v>
      </c>
    </row>
    <row r="2991" spans="1:4" ht="13.8">
      <c r="A2991" s="304">
        <v>91970</v>
      </c>
      <c r="B2991" s="301" t="s">
        <v>11169</v>
      </c>
      <c r="C2991" s="301" t="s">
        <v>1507</v>
      </c>
      <c r="D2991" s="302" t="s">
        <v>11170</v>
      </c>
    </row>
    <row r="2992" spans="1:4" ht="13.8">
      <c r="A2992" s="304">
        <v>91971</v>
      </c>
      <c r="B2992" s="301" t="s">
        <v>11171</v>
      </c>
      <c r="C2992" s="301" t="s">
        <v>1507</v>
      </c>
      <c r="D2992" s="302" t="s">
        <v>11172</v>
      </c>
    </row>
    <row r="2993" spans="1:4" ht="13.8">
      <c r="A2993" s="304">
        <v>91972</v>
      </c>
      <c r="B2993" s="301" t="s">
        <v>11173</v>
      </c>
      <c r="C2993" s="301" t="s">
        <v>1507</v>
      </c>
      <c r="D2993" s="302" t="s">
        <v>11174</v>
      </c>
    </row>
    <row r="2994" spans="1:4" ht="13.8">
      <c r="A2994" s="304">
        <v>91973</v>
      </c>
      <c r="B2994" s="301" t="s">
        <v>11175</v>
      </c>
      <c r="C2994" s="301" t="s">
        <v>1507</v>
      </c>
      <c r="D2994" s="302" t="s">
        <v>11176</v>
      </c>
    </row>
    <row r="2995" spans="1:4" ht="13.8">
      <c r="A2995" s="304">
        <v>91974</v>
      </c>
      <c r="B2995" s="301" t="s">
        <v>11177</v>
      </c>
      <c r="C2995" s="301" t="s">
        <v>1507</v>
      </c>
      <c r="D2995" s="302" t="s">
        <v>11178</v>
      </c>
    </row>
    <row r="2996" spans="1:4" ht="13.8">
      <c r="A2996" s="304">
        <v>91975</v>
      </c>
      <c r="B2996" s="301" t="s">
        <v>11179</v>
      </c>
      <c r="C2996" s="301" t="s">
        <v>1507</v>
      </c>
      <c r="D2996" s="302" t="s">
        <v>11180</v>
      </c>
    </row>
    <row r="2997" spans="1:4" ht="13.8">
      <c r="A2997" s="304">
        <v>91976</v>
      </c>
      <c r="B2997" s="301" t="s">
        <v>11181</v>
      </c>
      <c r="C2997" s="301" t="s">
        <v>1507</v>
      </c>
      <c r="D2997" s="302" t="s">
        <v>4738</v>
      </c>
    </row>
    <row r="2998" spans="1:4" ht="13.8">
      <c r="A2998" s="304">
        <v>91977</v>
      </c>
      <c r="B2998" s="301" t="s">
        <v>11182</v>
      </c>
      <c r="C2998" s="301" t="s">
        <v>1507</v>
      </c>
      <c r="D2998" s="302" t="s">
        <v>11183</v>
      </c>
    </row>
    <row r="2999" spans="1:4" ht="13.8">
      <c r="A2999" s="304">
        <v>91978</v>
      </c>
      <c r="B2999" s="301" t="s">
        <v>11184</v>
      </c>
      <c r="C2999" s="301" t="s">
        <v>1507</v>
      </c>
      <c r="D2999" s="302" t="s">
        <v>5534</v>
      </c>
    </row>
    <row r="3000" spans="1:4" ht="13.8">
      <c r="A3000" s="304">
        <v>91979</v>
      </c>
      <c r="B3000" s="301" t="s">
        <v>11185</v>
      </c>
      <c r="C3000" s="301" t="s">
        <v>1507</v>
      </c>
      <c r="D3000" s="302" t="s">
        <v>11186</v>
      </c>
    </row>
    <row r="3001" spans="1:4" ht="13.8">
      <c r="A3001" s="304">
        <v>91980</v>
      </c>
      <c r="B3001" s="301" t="s">
        <v>11187</v>
      </c>
      <c r="C3001" s="301" t="s">
        <v>1507</v>
      </c>
      <c r="D3001" s="302" t="s">
        <v>11188</v>
      </c>
    </row>
    <row r="3002" spans="1:4" ht="13.8">
      <c r="A3002" s="304">
        <v>91981</v>
      </c>
      <c r="B3002" s="301" t="s">
        <v>11189</v>
      </c>
      <c r="C3002" s="301" t="s">
        <v>1507</v>
      </c>
      <c r="D3002" s="302" t="s">
        <v>11190</v>
      </c>
    </row>
    <row r="3003" spans="1:4" ht="13.8">
      <c r="A3003" s="304">
        <v>91982</v>
      </c>
      <c r="B3003" s="301" t="s">
        <v>11191</v>
      </c>
      <c r="C3003" s="301" t="s">
        <v>1507</v>
      </c>
      <c r="D3003" s="302" t="s">
        <v>11192</v>
      </c>
    </row>
    <row r="3004" spans="1:4" ht="13.8">
      <c r="A3004" s="304">
        <v>91983</v>
      </c>
      <c r="B3004" s="301" t="s">
        <v>11193</v>
      </c>
      <c r="C3004" s="301" t="s">
        <v>1507</v>
      </c>
      <c r="D3004" s="302" t="s">
        <v>11194</v>
      </c>
    </row>
    <row r="3005" spans="1:4" ht="13.8">
      <c r="A3005" s="304">
        <v>91984</v>
      </c>
      <c r="B3005" s="301" t="s">
        <v>11195</v>
      </c>
      <c r="C3005" s="301" t="s">
        <v>1507</v>
      </c>
      <c r="D3005" s="302" t="s">
        <v>7606</v>
      </c>
    </row>
    <row r="3006" spans="1:4" ht="13.8">
      <c r="A3006" s="304">
        <v>91985</v>
      </c>
      <c r="B3006" s="301" t="s">
        <v>11196</v>
      </c>
      <c r="C3006" s="301" t="s">
        <v>1507</v>
      </c>
      <c r="D3006" s="302" t="s">
        <v>11197</v>
      </c>
    </row>
    <row r="3007" spans="1:4" ht="13.8">
      <c r="A3007" s="304">
        <v>91986</v>
      </c>
      <c r="B3007" s="301" t="s">
        <v>11198</v>
      </c>
      <c r="C3007" s="301" t="s">
        <v>1507</v>
      </c>
      <c r="D3007" s="302" t="s">
        <v>11199</v>
      </c>
    </row>
    <row r="3008" spans="1:4" ht="13.8">
      <c r="A3008" s="304">
        <v>91987</v>
      </c>
      <c r="B3008" s="301" t="s">
        <v>11200</v>
      </c>
      <c r="C3008" s="301" t="s">
        <v>1507</v>
      </c>
      <c r="D3008" s="302" t="s">
        <v>5605</v>
      </c>
    </row>
    <row r="3009" spans="1:4" ht="13.8">
      <c r="A3009" s="304">
        <v>91988</v>
      </c>
      <c r="B3009" s="301" t="s">
        <v>11201</v>
      </c>
      <c r="C3009" s="301" t="s">
        <v>1507</v>
      </c>
      <c r="D3009" s="302" t="s">
        <v>7824</v>
      </c>
    </row>
    <row r="3010" spans="1:4" ht="13.8">
      <c r="A3010" s="304">
        <v>91989</v>
      </c>
      <c r="B3010" s="301" t="s">
        <v>11202</v>
      </c>
      <c r="C3010" s="301" t="s">
        <v>1507</v>
      </c>
      <c r="D3010" s="302" t="s">
        <v>11203</v>
      </c>
    </row>
    <row r="3011" spans="1:4" ht="13.8">
      <c r="A3011" s="304">
        <v>91990</v>
      </c>
      <c r="B3011" s="301" t="s">
        <v>11204</v>
      </c>
      <c r="C3011" s="301" t="s">
        <v>1507</v>
      </c>
      <c r="D3011" s="302" t="s">
        <v>11205</v>
      </c>
    </row>
    <row r="3012" spans="1:4" ht="13.8">
      <c r="A3012" s="304">
        <v>91991</v>
      </c>
      <c r="B3012" s="301" t="s">
        <v>11206</v>
      </c>
      <c r="C3012" s="301" t="s">
        <v>1507</v>
      </c>
      <c r="D3012" s="302" t="s">
        <v>11207</v>
      </c>
    </row>
    <row r="3013" spans="1:4" ht="13.8">
      <c r="A3013" s="304">
        <v>91992</v>
      </c>
      <c r="B3013" s="301" t="s">
        <v>11208</v>
      </c>
      <c r="C3013" s="301" t="s">
        <v>1507</v>
      </c>
      <c r="D3013" s="302" t="s">
        <v>11209</v>
      </c>
    </row>
    <row r="3014" spans="1:4" ht="13.8">
      <c r="A3014" s="304">
        <v>91993</v>
      </c>
      <c r="B3014" s="301" t="s">
        <v>11210</v>
      </c>
      <c r="C3014" s="301" t="s">
        <v>1507</v>
      </c>
      <c r="D3014" s="302" t="s">
        <v>11211</v>
      </c>
    </row>
    <row r="3015" spans="1:4" ht="13.8">
      <c r="A3015" s="304">
        <v>91994</v>
      </c>
      <c r="B3015" s="301" t="s">
        <v>11212</v>
      </c>
      <c r="C3015" s="301" t="s">
        <v>1507</v>
      </c>
      <c r="D3015" s="302" t="s">
        <v>11213</v>
      </c>
    </row>
    <row r="3016" spans="1:4" ht="13.8">
      <c r="A3016" s="304">
        <v>91995</v>
      </c>
      <c r="B3016" s="301" t="s">
        <v>11214</v>
      </c>
      <c r="C3016" s="301" t="s">
        <v>1507</v>
      </c>
      <c r="D3016" s="302" t="s">
        <v>10561</v>
      </c>
    </row>
    <row r="3017" spans="1:4" ht="13.8">
      <c r="A3017" s="304">
        <v>91996</v>
      </c>
      <c r="B3017" s="301" t="s">
        <v>11215</v>
      </c>
      <c r="C3017" s="301" t="s">
        <v>1507</v>
      </c>
      <c r="D3017" s="302" t="s">
        <v>11216</v>
      </c>
    </row>
    <row r="3018" spans="1:4" ht="13.8">
      <c r="A3018" s="304">
        <v>91997</v>
      </c>
      <c r="B3018" s="301" t="s">
        <v>11217</v>
      </c>
      <c r="C3018" s="301" t="s">
        <v>1507</v>
      </c>
      <c r="D3018" s="302" t="s">
        <v>11218</v>
      </c>
    </row>
    <row r="3019" spans="1:4" ht="13.8">
      <c r="A3019" s="304">
        <v>91998</v>
      </c>
      <c r="B3019" s="301" t="s">
        <v>11219</v>
      </c>
      <c r="C3019" s="301" t="s">
        <v>1507</v>
      </c>
      <c r="D3019" s="302" t="s">
        <v>5181</v>
      </c>
    </row>
    <row r="3020" spans="1:4" ht="13.8">
      <c r="A3020" s="304">
        <v>91999</v>
      </c>
      <c r="B3020" s="301" t="s">
        <v>11220</v>
      </c>
      <c r="C3020" s="301" t="s">
        <v>1507</v>
      </c>
      <c r="D3020" s="302" t="s">
        <v>11221</v>
      </c>
    </row>
    <row r="3021" spans="1:4" ht="13.8">
      <c r="A3021" s="304">
        <v>92000</v>
      </c>
      <c r="B3021" s="301" t="s">
        <v>11222</v>
      </c>
      <c r="C3021" s="301" t="s">
        <v>1507</v>
      </c>
      <c r="D3021" s="302" t="s">
        <v>6191</v>
      </c>
    </row>
    <row r="3022" spans="1:4" ht="13.8">
      <c r="A3022" s="304">
        <v>92001</v>
      </c>
      <c r="B3022" s="301" t="s">
        <v>11223</v>
      </c>
      <c r="C3022" s="301" t="s">
        <v>1507</v>
      </c>
      <c r="D3022" s="302" t="s">
        <v>11224</v>
      </c>
    </row>
    <row r="3023" spans="1:4" ht="13.8">
      <c r="A3023" s="304">
        <v>92002</v>
      </c>
      <c r="B3023" s="301" t="s">
        <v>11225</v>
      </c>
      <c r="C3023" s="301" t="s">
        <v>1507</v>
      </c>
      <c r="D3023" s="302" t="s">
        <v>11226</v>
      </c>
    </row>
    <row r="3024" spans="1:4" ht="13.8">
      <c r="A3024" s="304">
        <v>92003</v>
      </c>
      <c r="B3024" s="301" t="s">
        <v>11227</v>
      </c>
      <c r="C3024" s="301" t="s">
        <v>1507</v>
      </c>
      <c r="D3024" s="302" t="s">
        <v>11228</v>
      </c>
    </row>
    <row r="3025" spans="1:4" ht="13.8">
      <c r="A3025" s="304">
        <v>92004</v>
      </c>
      <c r="B3025" s="301" t="s">
        <v>11229</v>
      </c>
      <c r="C3025" s="301" t="s">
        <v>1507</v>
      </c>
      <c r="D3025" s="302" t="s">
        <v>11230</v>
      </c>
    </row>
    <row r="3026" spans="1:4" ht="13.8">
      <c r="A3026" s="304">
        <v>92005</v>
      </c>
      <c r="B3026" s="301" t="s">
        <v>11231</v>
      </c>
      <c r="C3026" s="301" t="s">
        <v>1507</v>
      </c>
      <c r="D3026" s="302" t="s">
        <v>11232</v>
      </c>
    </row>
    <row r="3027" spans="1:4" ht="13.8">
      <c r="A3027" s="304">
        <v>92006</v>
      </c>
      <c r="B3027" s="301" t="s">
        <v>11233</v>
      </c>
      <c r="C3027" s="301" t="s">
        <v>1507</v>
      </c>
      <c r="D3027" s="302" t="s">
        <v>11234</v>
      </c>
    </row>
    <row r="3028" spans="1:4" ht="13.8">
      <c r="A3028" s="304">
        <v>92007</v>
      </c>
      <c r="B3028" s="301" t="s">
        <v>11235</v>
      </c>
      <c r="C3028" s="301" t="s">
        <v>1507</v>
      </c>
      <c r="D3028" s="302" t="s">
        <v>11236</v>
      </c>
    </row>
    <row r="3029" spans="1:4" ht="13.8">
      <c r="A3029" s="304">
        <v>92008</v>
      </c>
      <c r="B3029" s="301" t="s">
        <v>11237</v>
      </c>
      <c r="C3029" s="301" t="s">
        <v>1507</v>
      </c>
      <c r="D3029" s="302" t="s">
        <v>11238</v>
      </c>
    </row>
    <row r="3030" spans="1:4" ht="13.8">
      <c r="A3030" s="304">
        <v>92009</v>
      </c>
      <c r="B3030" s="301" t="s">
        <v>11239</v>
      </c>
      <c r="C3030" s="301" t="s">
        <v>1507</v>
      </c>
      <c r="D3030" s="302" t="s">
        <v>11240</v>
      </c>
    </row>
    <row r="3031" spans="1:4" ht="13.8">
      <c r="A3031" s="304">
        <v>92010</v>
      </c>
      <c r="B3031" s="301" t="s">
        <v>11241</v>
      </c>
      <c r="C3031" s="301" t="s">
        <v>1507</v>
      </c>
      <c r="D3031" s="302" t="s">
        <v>11242</v>
      </c>
    </row>
    <row r="3032" spans="1:4" ht="13.8">
      <c r="A3032" s="304">
        <v>92011</v>
      </c>
      <c r="B3032" s="301" t="s">
        <v>11243</v>
      </c>
      <c r="C3032" s="301" t="s">
        <v>1507</v>
      </c>
      <c r="D3032" s="302" t="s">
        <v>11244</v>
      </c>
    </row>
    <row r="3033" spans="1:4" ht="13.8">
      <c r="A3033" s="304">
        <v>92012</v>
      </c>
      <c r="B3033" s="301" t="s">
        <v>11245</v>
      </c>
      <c r="C3033" s="301" t="s">
        <v>1507</v>
      </c>
      <c r="D3033" s="302" t="s">
        <v>4477</v>
      </c>
    </row>
    <row r="3034" spans="1:4" ht="13.8">
      <c r="A3034" s="304">
        <v>92013</v>
      </c>
      <c r="B3034" s="301" t="s">
        <v>11246</v>
      </c>
      <c r="C3034" s="301" t="s">
        <v>1507</v>
      </c>
      <c r="D3034" s="302" t="s">
        <v>11247</v>
      </c>
    </row>
    <row r="3035" spans="1:4" ht="13.8">
      <c r="A3035" s="304">
        <v>92014</v>
      </c>
      <c r="B3035" s="301" t="s">
        <v>11248</v>
      </c>
      <c r="C3035" s="301" t="s">
        <v>1507</v>
      </c>
      <c r="D3035" s="302" t="s">
        <v>11249</v>
      </c>
    </row>
    <row r="3036" spans="1:4" ht="13.8">
      <c r="A3036" s="304">
        <v>92015</v>
      </c>
      <c r="B3036" s="301" t="s">
        <v>11250</v>
      </c>
      <c r="C3036" s="301" t="s">
        <v>1507</v>
      </c>
      <c r="D3036" s="302" t="s">
        <v>11251</v>
      </c>
    </row>
    <row r="3037" spans="1:4" ht="13.8">
      <c r="A3037" s="304">
        <v>92016</v>
      </c>
      <c r="B3037" s="301" t="s">
        <v>11252</v>
      </c>
      <c r="C3037" s="301" t="s">
        <v>1507</v>
      </c>
      <c r="D3037" s="302" t="s">
        <v>4159</v>
      </c>
    </row>
    <row r="3038" spans="1:4" ht="13.8">
      <c r="A3038" s="304">
        <v>92017</v>
      </c>
      <c r="B3038" s="301" t="s">
        <v>11253</v>
      </c>
      <c r="C3038" s="301" t="s">
        <v>1507</v>
      </c>
      <c r="D3038" s="302" t="s">
        <v>11254</v>
      </c>
    </row>
    <row r="3039" spans="1:4" ht="13.8">
      <c r="A3039" s="304">
        <v>92018</v>
      </c>
      <c r="B3039" s="301" t="s">
        <v>11255</v>
      </c>
      <c r="C3039" s="301" t="s">
        <v>1507</v>
      </c>
      <c r="D3039" s="302" t="s">
        <v>11256</v>
      </c>
    </row>
    <row r="3040" spans="1:4" ht="13.8">
      <c r="A3040" s="304">
        <v>92019</v>
      </c>
      <c r="B3040" s="301" t="s">
        <v>11257</v>
      </c>
      <c r="C3040" s="301" t="s">
        <v>1507</v>
      </c>
      <c r="D3040" s="302" t="s">
        <v>11258</v>
      </c>
    </row>
    <row r="3041" spans="1:4" ht="13.8">
      <c r="A3041" s="304">
        <v>92020</v>
      </c>
      <c r="B3041" s="301" t="s">
        <v>11259</v>
      </c>
      <c r="C3041" s="301" t="s">
        <v>1507</v>
      </c>
      <c r="D3041" s="302" t="s">
        <v>11260</v>
      </c>
    </row>
    <row r="3042" spans="1:4" ht="13.8">
      <c r="A3042" s="304">
        <v>92021</v>
      </c>
      <c r="B3042" s="301" t="s">
        <v>11261</v>
      </c>
      <c r="C3042" s="301" t="s">
        <v>1507</v>
      </c>
      <c r="D3042" s="302" t="s">
        <v>11262</v>
      </c>
    </row>
    <row r="3043" spans="1:4" ht="13.8">
      <c r="A3043" s="304">
        <v>92022</v>
      </c>
      <c r="B3043" s="301" t="s">
        <v>11263</v>
      </c>
      <c r="C3043" s="301" t="s">
        <v>1507</v>
      </c>
      <c r="D3043" s="302" t="s">
        <v>9121</v>
      </c>
    </row>
    <row r="3044" spans="1:4" ht="13.8">
      <c r="A3044" s="304">
        <v>92023</v>
      </c>
      <c r="B3044" s="301" t="s">
        <v>11264</v>
      </c>
      <c r="C3044" s="301" t="s">
        <v>1507</v>
      </c>
      <c r="D3044" s="302" t="s">
        <v>5273</v>
      </c>
    </row>
    <row r="3045" spans="1:4" ht="13.8">
      <c r="A3045" s="304">
        <v>92024</v>
      </c>
      <c r="B3045" s="301" t="s">
        <v>11265</v>
      </c>
      <c r="C3045" s="301" t="s">
        <v>1507</v>
      </c>
      <c r="D3045" s="302" t="s">
        <v>11266</v>
      </c>
    </row>
    <row r="3046" spans="1:4" ht="13.8">
      <c r="A3046" s="304">
        <v>92025</v>
      </c>
      <c r="B3046" s="301" t="s">
        <v>11267</v>
      </c>
      <c r="C3046" s="301" t="s">
        <v>1507</v>
      </c>
      <c r="D3046" s="302" t="s">
        <v>11268</v>
      </c>
    </row>
    <row r="3047" spans="1:4" ht="13.8">
      <c r="A3047" s="304">
        <v>92026</v>
      </c>
      <c r="B3047" s="301" t="s">
        <v>11269</v>
      </c>
      <c r="C3047" s="301" t="s">
        <v>1507</v>
      </c>
      <c r="D3047" s="302" t="s">
        <v>4995</v>
      </c>
    </row>
    <row r="3048" spans="1:4" ht="13.8">
      <c r="A3048" s="304">
        <v>92027</v>
      </c>
      <c r="B3048" s="301" t="s">
        <v>11270</v>
      </c>
      <c r="C3048" s="301" t="s">
        <v>1507</v>
      </c>
      <c r="D3048" s="302" t="s">
        <v>11271</v>
      </c>
    </row>
    <row r="3049" spans="1:4" ht="13.8">
      <c r="A3049" s="304">
        <v>92028</v>
      </c>
      <c r="B3049" s="301" t="s">
        <v>11272</v>
      </c>
      <c r="C3049" s="301" t="s">
        <v>1507</v>
      </c>
      <c r="D3049" s="302" t="s">
        <v>10704</v>
      </c>
    </row>
    <row r="3050" spans="1:4" ht="13.8">
      <c r="A3050" s="304">
        <v>92029</v>
      </c>
      <c r="B3050" s="301" t="s">
        <v>11273</v>
      </c>
      <c r="C3050" s="301" t="s">
        <v>1507</v>
      </c>
      <c r="D3050" s="302" t="s">
        <v>11274</v>
      </c>
    </row>
    <row r="3051" spans="1:4" ht="13.8">
      <c r="A3051" s="304">
        <v>92030</v>
      </c>
      <c r="B3051" s="301" t="s">
        <v>11275</v>
      </c>
      <c r="C3051" s="301" t="s">
        <v>1507</v>
      </c>
      <c r="D3051" s="302" t="s">
        <v>8305</v>
      </c>
    </row>
    <row r="3052" spans="1:4" ht="13.8">
      <c r="A3052" s="304">
        <v>92031</v>
      </c>
      <c r="B3052" s="301" t="s">
        <v>11276</v>
      </c>
      <c r="C3052" s="301" t="s">
        <v>1507</v>
      </c>
      <c r="D3052" s="302" t="s">
        <v>11277</v>
      </c>
    </row>
    <row r="3053" spans="1:4" ht="13.8">
      <c r="A3053" s="304">
        <v>92032</v>
      </c>
      <c r="B3053" s="301" t="s">
        <v>11278</v>
      </c>
      <c r="C3053" s="301" t="s">
        <v>1507</v>
      </c>
      <c r="D3053" s="302" t="s">
        <v>11279</v>
      </c>
    </row>
    <row r="3054" spans="1:4" ht="13.8">
      <c r="A3054" s="304">
        <v>92033</v>
      </c>
      <c r="B3054" s="301" t="s">
        <v>11280</v>
      </c>
      <c r="C3054" s="301" t="s">
        <v>1507</v>
      </c>
      <c r="D3054" s="302" t="s">
        <v>11281</v>
      </c>
    </row>
    <row r="3055" spans="1:4" ht="13.8">
      <c r="A3055" s="304">
        <v>92034</v>
      </c>
      <c r="B3055" s="301" t="s">
        <v>11282</v>
      </c>
      <c r="C3055" s="301" t="s">
        <v>1507</v>
      </c>
      <c r="D3055" s="302" t="s">
        <v>11283</v>
      </c>
    </row>
    <row r="3056" spans="1:4" ht="13.8">
      <c r="A3056" s="304">
        <v>92035</v>
      </c>
      <c r="B3056" s="301" t="s">
        <v>11284</v>
      </c>
      <c r="C3056" s="301" t="s">
        <v>1507</v>
      </c>
      <c r="D3056" s="302" t="s">
        <v>11285</v>
      </c>
    </row>
    <row r="3057" spans="1:4" ht="13.8">
      <c r="A3057" s="304">
        <v>97583</v>
      </c>
      <c r="B3057" s="301" t="s">
        <v>11286</v>
      </c>
      <c r="C3057" s="301" t="s">
        <v>1507</v>
      </c>
      <c r="D3057" s="302" t="s">
        <v>11287</v>
      </c>
    </row>
    <row r="3058" spans="1:4" ht="13.8">
      <c r="A3058" s="304">
        <v>97584</v>
      </c>
      <c r="B3058" s="301" t="s">
        <v>11288</v>
      </c>
      <c r="C3058" s="301" t="s">
        <v>1507</v>
      </c>
      <c r="D3058" s="302" t="s">
        <v>11289</v>
      </c>
    </row>
    <row r="3059" spans="1:4" ht="13.8">
      <c r="A3059" s="304">
        <v>97585</v>
      </c>
      <c r="B3059" s="301" t="s">
        <v>11290</v>
      </c>
      <c r="C3059" s="301" t="s">
        <v>1507</v>
      </c>
      <c r="D3059" s="302" t="s">
        <v>11291</v>
      </c>
    </row>
    <row r="3060" spans="1:4" ht="13.8">
      <c r="A3060" s="304">
        <v>97586</v>
      </c>
      <c r="B3060" s="301" t="s">
        <v>11292</v>
      </c>
      <c r="C3060" s="301" t="s">
        <v>1507</v>
      </c>
      <c r="D3060" s="302" t="s">
        <v>11293</v>
      </c>
    </row>
    <row r="3061" spans="1:4" ht="13.8">
      <c r="A3061" s="304">
        <v>97587</v>
      </c>
      <c r="B3061" s="301" t="s">
        <v>11294</v>
      </c>
      <c r="C3061" s="301" t="s">
        <v>1507</v>
      </c>
      <c r="D3061" s="302" t="s">
        <v>11295</v>
      </c>
    </row>
    <row r="3062" spans="1:4" ht="13.8">
      <c r="A3062" s="304">
        <v>97589</v>
      </c>
      <c r="B3062" s="301" t="s">
        <v>11296</v>
      </c>
      <c r="C3062" s="301" t="s">
        <v>1507</v>
      </c>
      <c r="D3062" s="302" t="s">
        <v>5488</v>
      </c>
    </row>
    <row r="3063" spans="1:4" ht="13.8">
      <c r="A3063" s="304">
        <v>97590</v>
      </c>
      <c r="B3063" s="301" t="s">
        <v>11297</v>
      </c>
      <c r="C3063" s="301" t="s">
        <v>1507</v>
      </c>
      <c r="D3063" s="302" t="s">
        <v>5395</v>
      </c>
    </row>
    <row r="3064" spans="1:4" ht="13.8">
      <c r="A3064" s="304">
        <v>97591</v>
      </c>
      <c r="B3064" s="301" t="s">
        <v>11298</v>
      </c>
      <c r="C3064" s="301" t="s">
        <v>1507</v>
      </c>
      <c r="D3064" s="302" t="s">
        <v>4487</v>
      </c>
    </row>
    <row r="3065" spans="1:4" ht="13.8">
      <c r="A3065" s="304">
        <v>97593</v>
      </c>
      <c r="B3065" s="301" t="s">
        <v>11299</v>
      </c>
      <c r="C3065" s="301" t="s">
        <v>1507</v>
      </c>
      <c r="D3065" s="302" t="s">
        <v>11300</v>
      </c>
    </row>
    <row r="3066" spans="1:4" ht="13.8">
      <c r="A3066" s="304">
        <v>97594</v>
      </c>
      <c r="B3066" s="301" t="s">
        <v>11301</v>
      </c>
      <c r="C3066" s="301" t="s">
        <v>1507</v>
      </c>
      <c r="D3066" s="302" t="s">
        <v>11302</v>
      </c>
    </row>
    <row r="3067" spans="1:4" ht="13.8">
      <c r="A3067" s="304">
        <v>97595</v>
      </c>
      <c r="B3067" s="301" t="s">
        <v>11303</v>
      </c>
      <c r="C3067" s="301" t="s">
        <v>1507</v>
      </c>
      <c r="D3067" s="302" t="s">
        <v>11304</v>
      </c>
    </row>
    <row r="3068" spans="1:4" ht="13.8">
      <c r="A3068" s="304">
        <v>97596</v>
      </c>
      <c r="B3068" s="301" t="s">
        <v>11305</v>
      </c>
      <c r="C3068" s="301" t="s">
        <v>1507</v>
      </c>
      <c r="D3068" s="302" t="s">
        <v>11306</v>
      </c>
    </row>
    <row r="3069" spans="1:4" ht="13.8">
      <c r="A3069" s="304">
        <v>97597</v>
      </c>
      <c r="B3069" s="301" t="s">
        <v>11307</v>
      </c>
      <c r="C3069" s="301" t="s">
        <v>1507</v>
      </c>
      <c r="D3069" s="302" t="s">
        <v>11308</v>
      </c>
    </row>
    <row r="3070" spans="1:4" ht="13.8">
      <c r="A3070" s="304">
        <v>97598</v>
      </c>
      <c r="B3070" s="301" t="s">
        <v>11309</v>
      </c>
      <c r="C3070" s="301" t="s">
        <v>1507</v>
      </c>
      <c r="D3070" s="302" t="s">
        <v>11310</v>
      </c>
    </row>
    <row r="3071" spans="1:4" ht="13.8">
      <c r="A3071" s="304">
        <v>97599</v>
      </c>
      <c r="B3071" s="301" t="s">
        <v>11311</v>
      </c>
      <c r="C3071" s="301" t="s">
        <v>1507</v>
      </c>
      <c r="D3071" s="302" t="s">
        <v>5603</v>
      </c>
    </row>
    <row r="3072" spans="1:4" ht="13.8">
      <c r="A3072" s="304">
        <v>97609</v>
      </c>
      <c r="B3072" s="301" t="s">
        <v>11312</v>
      </c>
      <c r="C3072" s="301" t="s">
        <v>1507</v>
      </c>
      <c r="D3072" s="302" t="s">
        <v>11313</v>
      </c>
    </row>
    <row r="3073" spans="1:4" ht="13.8">
      <c r="A3073" s="304">
        <v>97610</v>
      </c>
      <c r="B3073" s="301" t="s">
        <v>11314</v>
      </c>
      <c r="C3073" s="301" t="s">
        <v>1507</v>
      </c>
      <c r="D3073" s="302" t="s">
        <v>11315</v>
      </c>
    </row>
    <row r="3074" spans="1:4" ht="13.8">
      <c r="A3074" s="304">
        <v>97611</v>
      </c>
      <c r="B3074" s="301" t="s">
        <v>11316</v>
      </c>
      <c r="C3074" s="301" t="s">
        <v>1507</v>
      </c>
      <c r="D3074" s="302" t="s">
        <v>11317</v>
      </c>
    </row>
    <row r="3075" spans="1:4" ht="13.8">
      <c r="A3075" s="304">
        <v>97612</v>
      </c>
      <c r="B3075" s="301" t="s">
        <v>11318</v>
      </c>
      <c r="C3075" s="301" t="s">
        <v>1507</v>
      </c>
      <c r="D3075" s="302" t="s">
        <v>8217</v>
      </c>
    </row>
    <row r="3076" spans="1:4" ht="13.8">
      <c r="A3076" s="304">
        <v>97613</v>
      </c>
      <c r="B3076" s="301" t="s">
        <v>11319</v>
      </c>
      <c r="C3076" s="301" t="s">
        <v>1507</v>
      </c>
      <c r="D3076" s="302" t="s">
        <v>11320</v>
      </c>
    </row>
    <row r="3077" spans="1:4" ht="13.8">
      <c r="A3077" s="304">
        <v>97614</v>
      </c>
      <c r="B3077" s="301" t="s">
        <v>11321</v>
      </c>
      <c r="C3077" s="301" t="s">
        <v>1507</v>
      </c>
      <c r="D3077" s="302" t="s">
        <v>11322</v>
      </c>
    </row>
    <row r="3078" spans="1:4" ht="13.8">
      <c r="A3078" s="304">
        <v>97615</v>
      </c>
      <c r="B3078" s="301" t="s">
        <v>11323</v>
      </c>
      <c r="C3078" s="301" t="s">
        <v>1507</v>
      </c>
      <c r="D3078" s="302" t="s">
        <v>11324</v>
      </c>
    </row>
    <row r="3079" spans="1:4" ht="13.8">
      <c r="A3079" s="304">
        <v>97616</v>
      </c>
      <c r="B3079" s="301" t="s">
        <v>11325</v>
      </c>
      <c r="C3079" s="301" t="s">
        <v>1507</v>
      </c>
      <c r="D3079" s="302" t="s">
        <v>11326</v>
      </c>
    </row>
    <row r="3080" spans="1:4" ht="13.8">
      <c r="A3080" s="304">
        <v>97617</v>
      </c>
      <c r="B3080" s="301" t="s">
        <v>11327</v>
      </c>
      <c r="C3080" s="301" t="s">
        <v>1507</v>
      </c>
      <c r="D3080" s="302" t="s">
        <v>11328</v>
      </c>
    </row>
    <row r="3081" spans="1:4" ht="13.8">
      <c r="A3081" s="304">
        <v>97618</v>
      </c>
      <c r="B3081" s="301" t="s">
        <v>11329</v>
      </c>
      <c r="C3081" s="301" t="s">
        <v>1507</v>
      </c>
      <c r="D3081" s="302" t="s">
        <v>11330</v>
      </c>
    </row>
    <row r="3082" spans="1:4" ht="13.8">
      <c r="A3082" s="304">
        <v>100902</v>
      </c>
      <c r="B3082" s="301" t="s">
        <v>11331</v>
      </c>
      <c r="C3082" s="301" t="s">
        <v>1507</v>
      </c>
      <c r="D3082" s="302" t="s">
        <v>11332</v>
      </c>
    </row>
    <row r="3083" spans="1:4" ht="13.8">
      <c r="A3083" s="304">
        <v>100903</v>
      </c>
      <c r="B3083" s="301" t="s">
        <v>11333</v>
      </c>
      <c r="C3083" s="301" t="s">
        <v>1507</v>
      </c>
      <c r="D3083" s="302" t="s">
        <v>11334</v>
      </c>
    </row>
    <row r="3084" spans="1:4" ht="13.8">
      <c r="A3084" s="304">
        <v>100904</v>
      </c>
      <c r="B3084" s="301" t="s">
        <v>11335</v>
      </c>
      <c r="C3084" s="301" t="s">
        <v>1507</v>
      </c>
      <c r="D3084" s="302" t="s">
        <v>11287</v>
      </c>
    </row>
    <row r="3085" spans="1:4" ht="13.8">
      <c r="A3085" s="304">
        <v>100905</v>
      </c>
      <c r="B3085" s="301" t="s">
        <v>11336</v>
      </c>
      <c r="C3085" s="301" t="s">
        <v>1507</v>
      </c>
      <c r="D3085" s="302" t="s">
        <v>11337</v>
      </c>
    </row>
    <row r="3086" spans="1:4" ht="13.8">
      <c r="A3086" s="304">
        <v>100906</v>
      </c>
      <c r="B3086" s="301" t="s">
        <v>11338</v>
      </c>
      <c r="C3086" s="301" t="s">
        <v>1507</v>
      </c>
      <c r="D3086" s="302" t="s">
        <v>11339</v>
      </c>
    </row>
    <row r="3087" spans="1:4" ht="13.8">
      <c r="A3087" s="304">
        <v>100919</v>
      </c>
      <c r="B3087" s="301" t="s">
        <v>11340</v>
      </c>
      <c r="C3087" s="301" t="s">
        <v>1507</v>
      </c>
      <c r="D3087" s="302" t="s">
        <v>11341</v>
      </c>
    </row>
    <row r="3088" spans="1:4" ht="13.8">
      <c r="A3088" s="304">
        <v>100920</v>
      </c>
      <c r="B3088" s="301" t="s">
        <v>11342</v>
      </c>
      <c r="C3088" s="301" t="s">
        <v>1507</v>
      </c>
      <c r="D3088" s="302" t="s">
        <v>11343</v>
      </c>
    </row>
    <row r="3089" spans="1:4" ht="13.8">
      <c r="A3089" s="304">
        <v>100921</v>
      </c>
      <c r="B3089" s="301" t="s">
        <v>11344</v>
      </c>
      <c r="C3089" s="301" t="s">
        <v>1507</v>
      </c>
      <c r="D3089" s="302" t="s">
        <v>11345</v>
      </c>
    </row>
    <row r="3090" spans="1:4" ht="13.8">
      <c r="A3090" s="304">
        <v>100922</v>
      </c>
      <c r="B3090" s="301" t="s">
        <v>11346</v>
      </c>
      <c r="C3090" s="301" t="s">
        <v>1507</v>
      </c>
      <c r="D3090" s="302" t="s">
        <v>11347</v>
      </c>
    </row>
    <row r="3091" spans="1:4" ht="13.8">
      <c r="A3091" s="304">
        <v>100923</v>
      </c>
      <c r="B3091" s="301" t="s">
        <v>11348</v>
      </c>
      <c r="C3091" s="301" t="s">
        <v>1507</v>
      </c>
      <c r="D3091" s="302" t="s">
        <v>11349</v>
      </c>
    </row>
    <row r="3092" spans="1:4" ht="13.8">
      <c r="A3092" s="304">
        <v>103782</v>
      </c>
      <c r="B3092" s="301" t="s">
        <v>11350</v>
      </c>
      <c r="C3092" s="301" t="s">
        <v>1507</v>
      </c>
      <c r="D3092" s="302" t="s">
        <v>11351</v>
      </c>
    </row>
    <row r="3093" spans="1:4" ht="13.8">
      <c r="A3093" s="304">
        <v>101489</v>
      </c>
      <c r="B3093" s="301" t="s">
        <v>11352</v>
      </c>
      <c r="C3093" s="301" t="s">
        <v>1507</v>
      </c>
      <c r="D3093" s="302" t="s">
        <v>11353</v>
      </c>
    </row>
    <row r="3094" spans="1:4" ht="13.8">
      <c r="A3094" s="304">
        <v>101490</v>
      </c>
      <c r="B3094" s="301" t="s">
        <v>11354</v>
      </c>
      <c r="C3094" s="301" t="s">
        <v>1507</v>
      </c>
      <c r="D3094" s="302" t="s">
        <v>11355</v>
      </c>
    </row>
    <row r="3095" spans="1:4" ht="13.8">
      <c r="A3095" s="304">
        <v>101491</v>
      </c>
      <c r="B3095" s="301" t="s">
        <v>11356</v>
      </c>
      <c r="C3095" s="301" t="s">
        <v>1507</v>
      </c>
      <c r="D3095" s="302" t="s">
        <v>11357</v>
      </c>
    </row>
    <row r="3096" spans="1:4" ht="13.8">
      <c r="A3096" s="304">
        <v>101492</v>
      </c>
      <c r="B3096" s="301" t="s">
        <v>11358</v>
      </c>
      <c r="C3096" s="301" t="s">
        <v>1507</v>
      </c>
      <c r="D3096" s="302" t="s">
        <v>11359</v>
      </c>
    </row>
    <row r="3097" spans="1:4" ht="13.8">
      <c r="A3097" s="304">
        <v>101493</v>
      </c>
      <c r="B3097" s="301" t="s">
        <v>11360</v>
      </c>
      <c r="C3097" s="301" t="s">
        <v>1507</v>
      </c>
      <c r="D3097" s="302" t="s">
        <v>11361</v>
      </c>
    </row>
    <row r="3098" spans="1:4" ht="13.8">
      <c r="A3098" s="304">
        <v>101494</v>
      </c>
      <c r="B3098" s="301" t="s">
        <v>11362</v>
      </c>
      <c r="C3098" s="301" t="s">
        <v>1507</v>
      </c>
      <c r="D3098" s="302" t="s">
        <v>11363</v>
      </c>
    </row>
    <row r="3099" spans="1:4" ht="13.8">
      <c r="A3099" s="304">
        <v>101495</v>
      </c>
      <c r="B3099" s="301" t="s">
        <v>11364</v>
      </c>
      <c r="C3099" s="301" t="s">
        <v>1507</v>
      </c>
      <c r="D3099" s="302" t="s">
        <v>11365</v>
      </c>
    </row>
    <row r="3100" spans="1:4" ht="13.8">
      <c r="A3100" s="304">
        <v>101496</v>
      </c>
      <c r="B3100" s="301" t="s">
        <v>11366</v>
      </c>
      <c r="C3100" s="301" t="s">
        <v>1507</v>
      </c>
      <c r="D3100" s="302" t="s">
        <v>11367</v>
      </c>
    </row>
    <row r="3101" spans="1:4" ht="13.8">
      <c r="A3101" s="304">
        <v>101497</v>
      </c>
      <c r="B3101" s="301" t="s">
        <v>11368</v>
      </c>
      <c r="C3101" s="301" t="s">
        <v>1507</v>
      </c>
      <c r="D3101" s="302" t="s">
        <v>11369</v>
      </c>
    </row>
    <row r="3102" spans="1:4" ht="13.8">
      <c r="A3102" s="304">
        <v>101498</v>
      </c>
      <c r="B3102" s="301" t="s">
        <v>11370</v>
      </c>
      <c r="C3102" s="301" t="s">
        <v>1507</v>
      </c>
      <c r="D3102" s="302" t="s">
        <v>11371</v>
      </c>
    </row>
    <row r="3103" spans="1:4" ht="13.8">
      <c r="A3103" s="304">
        <v>101499</v>
      </c>
      <c r="B3103" s="301" t="s">
        <v>11372</v>
      </c>
      <c r="C3103" s="301" t="s">
        <v>1507</v>
      </c>
      <c r="D3103" s="302" t="s">
        <v>11373</v>
      </c>
    </row>
    <row r="3104" spans="1:4" ht="13.8">
      <c r="A3104" s="304">
        <v>101500</v>
      </c>
      <c r="B3104" s="301" t="s">
        <v>11374</v>
      </c>
      <c r="C3104" s="301" t="s">
        <v>1507</v>
      </c>
      <c r="D3104" s="302" t="s">
        <v>11375</v>
      </c>
    </row>
    <row r="3105" spans="1:4" ht="13.8">
      <c r="A3105" s="304">
        <v>101501</v>
      </c>
      <c r="B3105" s="301" t="s">
        <v>11376</v>
      </c>
      <c r="C3105" s="301" t="s">
        <v>1507</v>
      </c>
      <c r="D3105" s="302" t="s">
        <v>11377</v>
      </c>
    </row>
    <row r="3106" spans="1:4" ht="13.8">
      <c r="A3106" s="304">
        <v>101502</v>
      </c>
      <c r="B3106" s="301" t="s">
        <v>11378</v>
      </c>
      <c r="C3106" s="301" t="s">
        <v>1507</v>
      </c>
      <c r="D3106" s="302" t="s">
        <v>11379</v>
      </c>
    </row>
    <row r="3107" spans="1:4" ht="13.8">
      <c r="A3107" s="304">
        <v>101503</v>
      </c>
      <c r="B3107" s="301" t="s">
        <v>11380</v>
      </c>
      <c r="C3107" s="301" t="s">
        <v>1507</v>
      </c>
      <c r="D3107" s="302" t="s">
        <v>11381</v>
      </c>
    </row>
    <row r="3108" spans="1:4" ht="13.8">
      <c r="A3108" s="304">
        <v>101504</v>
      </c>
      <c r="B3108" s="301" t="s">
        <v>11382</v>
      </c>
      <c r="C3108" s="301" t="s">
        <v>1507</v>
      </c>
      <c r="D3108" s="302" t="s">
        <v>11383</v>
      </c>
    </row>
    <row r="3109" spans="1:4" ht="13.8">
      <c r="A3109" s="304">
        <v>101505</v>
      </c>
      <c r="B3109" s="301" t="s">
        <v>11384</v>
      </c>
      <c r="C3109" s="301" t="s">
        <v>1507</v>
      </c>
      <c r="D3109" s="302" t="s">
        <v>11385</v>
      </c>
    </row>
    <row r="3110" spans="1:4" ht="13.8">
      <c r="A3110" s="304">
        <v>101506</v>
      </c>
      <c r="B3110" s="301" t="s">
        <v>11386</v>
      </c>
      <c r="C3110" s="301" t="s">
        <v>1507</v>
      </c>
      <c r="D3110" s="302" t="s">
        <v>11387</v>
      </c>
    </row>
    <row r="3111" spans="1:4" ht="13.8">
      <c r="A3111" s="304">
        <v>101507</v>
      </c>
      <c r="B3111" s="301" t="s">
        <v>11388</v>
      </c>
      <c r="C3111" s="301" t="s">
        <v>1507</v>
      </c>
      <c r="D3111" s="302" t="s">
        <v>11389</v>
      </c>
    </row>
    <row r="3112" spans="1:4" ht="13.8">
      <c r="A3112" s="304">
        <v>101508</v>
      </c>
      <c r="B3112" s="301" t="s">
        <v>11390</v>
      </c>
      <c r="C3112" s="301" t="s">
        <v>1507</v>
      </c>
      <c r="D3112" s="302" t="s">
        <v>11391</v>
      </c>
    </row>
    <row r="3113" spans="1:4" ht="13.8">
      <c r="A3113" s="304">
        <v>101509</v>
      </c>
      <c r="B3113" s="301" t="s">
        <v>11392</v>
      </c>
      <c r="C3113" s="301" t="s">
        <v>1507</v>
      </c>
      <c r="D3113" s="302" t="s">
        <v>11393</v>
      </c>
    </row>
    <row r="3114" spans="1:4" ht="13.8">
      <c r="A3114" s="304">
        <v>101510</v>
      </c>
      <c r="B3114" s="301" t="s">
        <v>11394</v>
      </c>
      <c r="C3114" s="301" t="s">
        <v>1507</v>
      </c>
      <c r="D3114" s="302" t="s">
        <v>11395</v>
      </c>
    </row>
    <row r="3115" spans="1:4" ht="13.8">
      <c r="A3115" s="304">
        <v>101511</v>
      </c>
      <c r="B3115" s="301" t="s">
        <v>11396</v>
      </c>
      <c r="C3115" s="301" t="s">
        <v>1507</v>
      </c>
      <c r="D3115" s="302" t="s">
        <v>11397</v>
      </c>
    </row>
    <row r="3116" spans="1:4" ht="13.8">
      <c r="A3116" s="304">
        <v>101512</v>
      </c>
      <c r="B3116" s="301" t="s">
        <v>11398</v>
      </c>
      <c r="C3116" s="301" t="s">
        <v>1507</v>
      </c>
      <c r="D3116" s="302" t="s">
        <v>11399</v>
      </c>
    </row>
    <row r="3117" spans="1:4" ht="13.8">
      <c r="A3117" s="304">
        <v>101513</v>
      </c>
      <c r="B3117" s="301" t="s">
        <v>11400</v>
      </c>
      <c r="C3117" s="301" t="s">
        <v>1507</v>
      </c>
      <c r="D3117" s="302" t="s">
        <v>11401</v>
      </c>
    </row>
    <row r="3118" spans="1:4" ht="13.8">
      <c r="A3118" s="304">
        <v>101514</v>
      </c>
      <c r="B3118" s="301" t="s">
        <v>11402</v>
      </c>
      <c r="C3118" s="301" t="s">
        <v>1507</v>
      </c>
      <c r="D3118" s="302" t="s">
        <v>11403</v>
      </c>
    </row>
    <row r="3119" spans="1:4" ht="13.8">
      <c r="A3119" s="304">
        <v>101515</v>
      </c>
      <c r="B3119" s="301" t="s">
        <v>11404</v>
      </c>
      <c r="C3119" s="301" t="s">
        <v>1507</v>
      </c>
      <c r="D3119" s="302" t="s">
        <v>11405</v>
      </c>
    </row>
    <row r="3120" spans="1:4" ht="13.8">
      <c r="A3120" s="304">
        <v>101516</v>
      </c>
      <c r="B3120" s="301" t="s">
        <v>11406</v>
      </c>
      <c r="C3120" s="301" t="s">
        <v>1507</v>
      </c>
      <c r="D3120" s="302" t="s">
        <v>11407</v>
      </c>
    </row>
    <row r="3121" spans="1:4" ht="13.8">
      <c r="A3121" s="304">
        <v>101517</v>
      </c>
      <c r="B3121" s="301" t="s">
        <v>11408</v>
      </c>
      <c r="C3121" s="301" t="s">
        <v>1507</v>
      </c>
      <c r="D3121" s="302" t="s">
        <v>11409</v>
      </c>
    </row>
    <row r="3122" spans="1:4" ht="13.8">
      <c r="A3122" s="304">
        <v>101518</v>
      </c>
      <c r="B3122" s="301" t="s">
        <v>11410</v>
      </c>
      <c r="C3122" s="301" t="s">
        <v>1507</v>
      </c>
      <c r="D3122" s="302" t="s">
        <v>11411</v>
      </c>
    </row>
    <row r="3123" spans="1:4" ht="13.8">
      <c r="A3123" s="304">
        <v>101519</v>
      </c>
      <c r="B3123" s="301" t="s">
        <v>11412</v>
      </c>
      <c r="C3123" s="301" t="s">
        <v>1507</v>
      </c>
      <c r="D3123" s="302" t="s">
        <v>11413</v>
      </c>
    </row>
    <row r="3124" spans="1:4" ht="13.8">
      <c r="A3124" s="304">
        <v>101520</v>
      </c>
      <c r="B3124" s="301" t="s">
        <v>11414</v>
      </c>
      <c r="C3124" s="301" t="s">
        <v>1507</v>
      </c>
      <c r="D3124" s="302" t="s">
        <v>11415</v>
      </c>
    </row>
    <row r="3125" spans="1:4" ht="13.8">
      <c r="A3125" s="304">
        <v>101521</v>
      </c>
      <c r="B3125" s="301" t="s">
        <v>11416</v>
      </c>
      <c r="C3125" s="301" t="s">
        <v>1507</v>
      </c>
      <c r="D3125" s="302" t="s">
        <v>11417</v>
      </c>
    </row>
    <row r="3126" spans="1:4" ht="13.8">
      <c r="A3126" s="304">
        <v>101522</v>
      </c>
      <c r="B3126" s="301" t="s">
        <v>11418</v>
      </c>
      <c r="C3126" s="301" t="s">
        <v>1507</v>
      </c>
      <c r="D3126" s="302" t="s">
        <v>11419</v>
      </c>
    </row>
    <row r="3127" spans="1:4" ht="13.8">
      <c r="A3127" s="304">
        <v>101523</v>
      </c>
      <c r="B3127" s="301" t="s">
        <v>11420</v>
      </c>
      <c r="C3127" s="301" t="s">
        <v>1507</v>
      </c>
      <c r="D3127" s="302" t="s">
        <v>11421</v>
      </c>
    </row>
    <row r="3128" spans="1:4" ht="13.8">
      <c r="A3128" s="304">
        <v>101524</v>
      </c>
      <c r="B3128" s="301" t="s">
        <v>11422</v>
      </c>
      <c r="C3128" s="301" t="s">
        <v>1507</v>
      </c>
      <c r="D3128" s="302" t="s">
        <v>11423</v>
      </c>
    </row>
    <row r="3129" spans="1:4" ht="13.8">
      <c r="A3129" s="304">
        <v>101525</v>
      </c>
      <c r="B3129" s="301" t="s">
        <v>11424</v>
      </c>
      <c r="C3129" s="301" t="s">
        <v>1507</v>
      </c>
      <c r="D3129" s="302" t="s">
        <v>11425</v>
      </c>
    </row>
    <row r="3130" spans="1:4" ht="13.8">
      <c r="A3130" s="304">
        <v>101526</v>
      </c>
      <c r="B3130" s="301" t="s">
        <v>11426</v>
      </c>
      <c r="C3130" s="301" t="s">
        <v>1507</v>
      </c>
      <c r="D3130" s="302" t="s">
        <v>11427</v>
      </c>
    </row>
    <row r="3131" spans="1:4" ht="13.8">
      <c r="A3131" s="304">
        <v>101527</v>
      </c>
      <c r="B3131" s="301" t="s">
        <v>11428</v>
      </c>
      <c r="C3131" s="301" t="s">
        <v>1507</v>
      </c>
      <c r="D3131" s="302" t="s">
        <v>11429</v>
      </c>
    </row>
    <row r="3132" spans="1:4" ht="13.8">
      <c r="A3132" s="304">
        <v>101528</v>
      </c>
      <c r="B3132" s="301" t="s">
        <v>11430</v>
      </c>
      <c r="C3132" s="301" t="s">
        <v>1507</v>
      </c>
      <c r="D3132" s="302" t="s">
        <v>11431</v>
      </c>
    </row>
    <row r="3133" spans="1:4" ht="13.8">
      <c r="A3133" s="304">
        <v>101529</v>
      </c>
      <c r="B3133" s="301" t="s">
        <v>11432</v>
      </c>
      <c r="C3133" s="301" t="s">
        <v>1507</v>
      </c>
      <c r="D3133" s="302" t="s">
        <v>11433</v>
      </c>
    </row>
    <row r="3134" spans="1:4" ht="13.8">
      <c r="A3134" s="304">
        <v>101530</v>
      </c>
      <c r="B3134" s="301" t="s">
        <v>11434</v>
      </c>
      <c r="C3134" s="301" t="s">
        <v>1507</v>
      </c>
      <c r="D3134" s="302" t="s">
        <v>11435</v>
      </c>
    </row>
    <row r="3135" spans="1:4" ht="13.8">
      <c r="A3135" s="304">
        <v>101531</v>
      </c>
      <c r="B3135" s="301" t="s">
        <v>11436</v>
      </c>
      <c r="C3135" s="301" t="s">
        <v>1507</v>
      </c>
      <c r="D3135" s="302" t="s">
        <v>11437</v>
      </c>
    </row>
    <row r="3136" spans="1:4" ht="13.8">
      <c r="A3136" s="304">
        <v>101532</v>
      </c>
      <c r="B3136" s="301" t="s">
        <v>11438</v>
      </c>
      <c r="C3136" s="301" t="s">
        <v>1507</v>
      </c>
      <c r="D3136" s="302" t="s">
        <v>11439</v>
      </c>
    </row>
    <row r="3137" spans="1:4" ht="13.8">
      <c r="A3137" s="304">
        <v>101533</v>
      </c>
      <c r="B3137" s="301" t="s">
        <v>11440</v>
      </c>
      <c r="C3137" s="301" t="s">
        <v>1507</v>
      </c>
      <c r="D3137" s="302" t="s">
        <v>11441</v>
      </c>
    </row>
    <row r="3138" spans="1:4" ht="13.8">
      <c r="A3138" s="304">
        <v>101534</v>
      </c>
      <c r="B3138" s="301" t="s">
        <v>11442</v>
      </c>
      <c r="C3138" s="301" t="s">
        <v>1507</v>
      </c>
      <c r="D3138" s="302" t="s">
        <v>11443</v>
      </c>
    </row>
    <row r="3139" spans="1:4" ht="13.8">
      <c r="A3139" s="304">
        <v>101535</v>
      </c>
      <c r="B3139" s="301" t="s">
        <v>11444</v>
      </c>
      <c r="C3139" s="301" t="s">
        <v>1507</v>
      </c>
      <c r="D3139" s="302" t="s">
        <v>11445</v>
      </c>
    </row>
    <row r="3140" spans="1:4" ht="13.8">
      <c r="A3140" s="304">
        <v>101536</v>
      </c>
      <c r="B3140" s="301" t="s">
        <v>11446</v>
      </c>
      <c r="C3140" s="301" t="s">
        <v>1507</v>
      </c>
      <c r="D3140" s="302" t="s">
        <v>11447</v>
      </c>
    </row>
    <row r="3141" spans="1:4" ht="13.8">
      <c r="A3141" s="304">
        <v>101537</v>
      </c>
      <c r="B3141" s="301" t="s">
        <v>11448</v>
      </c>
      <c r="C3141" s="301" t="s">
        <v>1507</v>
      </c>
      <c r="D3141" s="302" t="s">
        <v>11449</v>
      </c>
    </row>
    <row r="3142" spans="1:4" ht="13.8">
      <c r="A3142" s="304">
        <v>101538</v>
      </c>
      <c r="B3142" s="301" t="s">
        <v>11450</v>
      </c>
      <c r="C3142" s="301" t="s">
        <v>1507</v>
      </c>
      <c r="D3142" s="302" t="s">
        <v>11232</v>
      </c>
    </row>
    <row r="3143" spans="1:4" ht="13.8">
      <c r="A3143" s="304">
        <v>101539</v>
      </c>
      <c r="B3143" s="301" t="s">
        <v>11451</v>
      </c>
      <c r="C3143" s="301" t="s">
        <v>1507</v>
      </c>
      <c r="D3143" s="302" t="s">
        <v>4406</v>
      </c>
    </row>
    <row r="3144" spans="1:4" ht="13.8">
      <c r="A3144" s="304">
        <v>101540</v>
      </c>
      <c r="B3144" s="301" t="s">
        <v>11452</v>
      </c>
      <c r="C3144" s="301" t="s">
        <v>1507</v>
      </c>
      <c r="D3144" s="302" t="s">
        <v>11453</v>
      </c>
    </row>
    <row r="3145" spans="1:4" ht="13.8">
      <c r="A3145" s="304">
        <v>101541</v>
      </c>
      <c r="B3145" s="301" t="s">
        <v>11454</v>
      </c>
      <c r="C3145" s="301" t="s">
        <v>1507</v>
      </c>
      <c r="D3145" s="302" t="s">
        <v>11455</v>
      </c>
    </row>
    <row r="3146" spans="1:4" ht="13.8">
      <c r="A3146" s="304">
        <v>101542</v>
      </c>
      <c r="B3146" s="301" t="s">
        <v>11456</v>
      </c>
      <c r="C3146" s="301" t="s">
        <v>1507</v>
      </c>
      <c r="D3146" s="302" t="s">
        <v>11457</v>
      </c>
    </row>
    <row r="3147" spans="1:4" ht="13.8">
      <c r="A3147" s="304">
        <v>101543</v>
      </c>
      <c r="B3147" s="301" t="s">
        <v>11458</v>
      </c>
      <c r="C3147" s="301" t="s">
        <v>1507</v>
      </c>
      <c r="D3147" s="302" t="s">
        <v>5469</v>
      </c>
    </row>
    <row r="3148" spans="1:4" ht="13.8">
      <c r="A3148" s="304">
        <v>101544</v>
      </c>
      <c r="B3148" s="301" t="s">
        <v>11459</v>
      </c>
      <c r="C3148" s="301" t="s">
        <v>1507</v>
      </c>
      <c r="D3148" s="302" t="s">
        <v>11460</v>
      </c>
    </row>
    <row r="3149" spans="1:4" ht="13.8">
      <c r="A3149" s="304">
        <v>101545</v>
      </c>
      <c r="B3149" s="301" t="s">
        <v>11461</v>
      </c>
      <c r="C3149" s="301" t="s">
        <v>1507</v>
      </c>
      <c r="D3149" s="302" t="s">
        <v>11462</v>
      </c>
    </row>
    <row r="3150" spans="1:4" ht="13.8">
      <c r="A3150" s="304">
        <v>101546</v>
      </c>
      <c r="B3150" s="301" t="s">
        <v>11463</v>
      </c>
      <c r="C3150" s="301" t="s">
        <v>1507</v>
      </c>
      <c r="D3150" s="302" t="s">
        <v>5584</v>
      </c>
    </row>
    <row r="3151" spans="1:4" ht="13.8">
      <c r="A3151" s="304">
        <v>101547</v>
      </c>
      <c r="B3151" s="301" t="s">
        <v>11464</v>
      </c>
      <c r="C3151" s="301" t="s">
        <v>1507</v>
      </c>
      <c r="D3151" s="302" t="s">
        <v>4574</v>
      </c>
    </row>
    <row r="3152" spans="1:4" ht="13.8">
      <c r="A3152" s="304">
        <v>101548</v>
      </c>
      <c r="B3152" s="301" t="s">
        <v>11465</v>
      </c>
      <c r="C3152" s="301" t="s">
        <v>1507</v>
      </c>
      <c r="D3152" s="302" t="s">
        <v>11466</v>
      </c>
    </row>
    <row r="3153" spans="1:4" ht="13.8">
      <c r="A3153" s="304">
        <v>101549</v>
      </c>
      <c r="B3153" s="301" t="s">
        <v>11467</v>
      </c>
      <c r="C3153" s="301" t="s">
        <v>1507</v>
      </c>
      <c r="D3153" s="302" t="s">
        <v>11468</v>
      </c>
    </row>
    <row r="3154" spans="1:4" ht="13.8">
      <c r="A3154" s="304">
        <v>101553</v>
      </c>
      <c r="B3154" s="301" t="s">
        <v>11469</v>
      </c>
      <c r="C3154" s="301" t="s">
        <v>1507</v>
      </c>
      <c r="D3154" s="302" t="s">
        <v>11470</v>
      </c>
    </row>
    <row r="3155" spans="1:4" ht="13.8">
      <c r="A3155" s="304">
        <v>101554</v>
      </c>
      <c r="B3155" s="301" t="s">
        <v>11471</v>
      </c>
      <c r="C3155" s="301" t="s">
        <v>1507</v>
      </c>
      <c r="D3155" s="302" t="s">
        <v>10227</v>
      </c>
    </row>
    <row r="3156" spans="1:4" ht="13.8">
      <c r="A3156" s="304">
        <v>101555</v>
      </c>
      <c r="B3156" s="301" t="s">
        <v>11472</v>
      </c>
      <c r="C3156" s="301" t="s">
        <v>1507</v>
      </c>
      <c r="D3156" s="302" t="s">
        <v>11473</v>
      </c>
    </row>
    <row r="3157" spans="1:4" ht="13.8">
      <c r="A3157" s="304">
        <v>101556</v>
      </c>
      <c r="B3157" s="301" t="s">
        <v>11474</v>
      </c>
      <c r="C3157" s="301" t="s">
        <v>1507</v>
      </c>
      <c r="D3157" s="302" t="s">
        <v>7471</v>
      </c>
    </row>
    <row r="3158" spans="1:4" ht="13.8">
      <c r="A3158" s="304">
        <v>101560</v>
      </c>
      <c r="B3158" s="301" t="s">
        <v>11475</v>
      </c>
      <c r="C3158" s="301" t="s">
        <v>1616</v>
      </c>
      <c r="D3158" s="302" t="s">
        <v>4200</v>
      </c>
    </row>
    <row r="3159" spans="1:4" ht="13.8">
      <c r="A3159" s="304">
        <v>101561</v>
      </c>
      <c r="B3159" s="301" t="s">
        <v>11476</v>
      </c>
      <c r="C3159" s="301" t="s">
        <v>1616</v>
      </c>
      <c r="D3159" s="302" t="s">
        <v>11477</v>
      </c>
    </row>
    <row r="3160" spans="1:4" ht="13.8">
      <c r="A3160" s="304">
        <v>101562</v>
      </c>
      <c r="B3160" s="301" t="s">
        <v>11478</v>
      </c>
      <c r="C3160" s="301" t="s">
        <v>1616</v>
      </c>
      <c r="D3160" s="302" t="s">
        <v>11479</v>
      </c>
    </row>
    <row r="3161" spans="1:4" ht="13.8">
      <c r="A3161" s="304">
        <v>101563</v>
      </c>
      <c r="B3161" s="301" t="s">
        <v>11480</v>
      </c>
      <c r="C3161" s="301" t="s">
        <v>1616</v>
      </c>
      <c r="D3161" s="302" t="s">
        <v>7534</v>
      </c>
    </row>
    <row r="3162" spans="1:4" ht="13.8">
      <c r="A3162" s="304">
        <v>101564</v>
      </c>
      <c r="B3162" s="301" t="s">
        <v>11481</v>
      </c>
      <c r="C3162" s="301" t="s">
        <v>1616</v>
      </c>
      <c r="D3162" s="302" t="s">
        <v>11482</v>
      </c>
    </row>
    <row r="3163" spans="1:4" ht="13.8">
      <c r="A3163" s="304">
        <v>101565</v>
      </c>
      <c r="B3163" s="301" t="s">
        <v>11483</v>
      </c>
      <c r="C3163" s="301" t="s">
        <v>1616</v>
      </c>
      <c r="D3163" s="302" t="s">
        <v>11484</v>
      </c>
    </row>
    <row r="3164" spans="1:4" ht="13.8">
      <c r="A3164" s="304">
        <v>101567</v>
      </c>
      <c r="B3164" s="301" t="s">
        <v>11485</v>
      </c>
      <c r="C3164" s="301" t="s">
        <v>1616</v>
      </c>
      <c r="D3164" s="302" t="s">
        <v>11486</v>
      </c>
    </row>
    <row r="3165" spans="1:4" ht="13.8">
      <c r="A3165" s="304">
        <v>101568</v>
      </c>
      <c r="B3165" s="301" t="s">
        <v>11487</v>
      </c>
      <c r="C3165" s="301" t="s">
        <v>1616</v>
      </c>
      <c r="D3165" s="302" t="s">
        <v>11488</v>
      </c>
    </row>
    <row r="3166" spans="1:4" ht="13.8">
      <c r="A3166" s="304">
        <v>101626</v>
      </c>
      <c r="B3166" s="301" t="s">
        <v>11489</v>
      </c>
      <c r="C3166" s="301" t="s">
        <v>1507</v>
      </c>
      <c r="D3166" s="302" t="s">
        <v>4840</v>
      </c>
    </row>
    <row r="3167" spans="1:4" ht="13.8">
      <c r="A3167" s="304">
        <v>101627</v>
      </c>
      <c r="B3167" s="301" t="s">
        <v>11490</v>
      </c>
      <c r="C3167" s="301" t="s">
        <v>1507</v>
      </c>
      <c r="D3167" s="302" t="s">
        <v>11491</v>
      </c>
    </row>
    <row r="3168" spans="1:4" ht="13.8">
      <c r="A3168" s="304">
        <v>101628</v>
      </c>
      <c r="B3168" s="301" t="s">
        <v>11492</v>
      </c>
      <c r="C3168" s="301" t="s">
        <v>1507</v>
      </c>
      <c r="D3168" s="302" t="s">
        <v>11493</v>
      </c>
    </row>
    <row r="3169" spans="1:4" ht="13.8">
      <c r="A3169" s="304">
        <v>101629</v>
      </c>
      <c r="B3169" s="301" t="s">
        <v>11494</v>
      </c>
      <c r="C3169" s="301" t="s">
        <v>1507</v>
      </c>
      <c r="D3169" s="302" t="s">
        <v>11495</v>
      </c>
    </row>
    <row r="3170" spans="1:4" ht="13.8">
      <c r="A3170" s="304">
        <v>101630</v>
      </c>
      <c r="B3170" s="301" t="s">
        <v>11496</v>
      </c>
      <c r="C3170" s="301" t="s">
        <v>1507</v>
      </c>
      <c r="D3170" s="302" t="s">
        <v>4870</v>
      </c>
    </row>
    <row r="3171" spans="1:4" ht="13.8">
      <c r="A3171" s="304">
        <v>101631</v>
      </c>
      <c r="B3171" s="301" t="s">
        <v>11497</v>
      </c>
      <c r="C3171" s="301" t="s">
        <v>1507</v>
      </c>
      <c r="D3171" s="302" t="s">
        <v>11498</v>
      </c>
    </row>
    <row r="3172" spans="1:4" ht="13.8">
      <c r="A3172" s="304">
        <v>101632</v>
      </c>
      <c r="B3172" s="301" t="s">
        <v>11499</v>
      </c>
      <c r="C3172" s="301" t="s">
        <v>1507</v>
      </c>
      <c r="D3172" s="302" t="s">
        <v>5990</v>
      </c>
    </row>
    <row r="3173" spans="1:4" ht="13.8">
      <c r="A3173" s="304">
        <v>101633</v>
      </c>
      <c r="B3173" s="301" t="s">
        <v>11500</v>
      </c>
      <c r="C3173" s="301" t="s">
        <v>1507</v>
      </c>
      <c r="D3173" s="302" t="s">
        <v>5608</v>
      </c>
    </row>
    <row r="3174" spans="1:4" ht="13.8">
      <c r="A3174" s="304">
        <v>101636</v>
      </c>
      <c r="B3174" s="301" t="s">
        <v>11501</v>
      </c>
      <c r="C3174" s="301" t="s">
        <v>1507</v>
      </c>
      <c r="D3174" s="302" t="s">
        <v>11502</v>
      </c>
    </row>
    <row r="3175" spans="1:4" ht="13.8">
      <c r="A3175" s="304">
        <v>101637</v>
      </c>
      <c r="B3175" s="301" t="s">
        <v>11503</v>
      </c>
      <c r="C3175" s="301" t="s">
        <v>1507</v>
      </c>
      <c r="D3175" s="302" t="s">
        <v>11504</v>
      </c>
    </row>
    <row r="3176" spans="1:4" ht="13.8">
      <c r="A3176" s="304">
        <v>101640</v>
      </c>
      <c r="B3176" s="301" t="s">
        <v>11505</v>
      </c>
      <c r="C3176" s="301" t="s">
        <v>1507</v>
      </c>
      <c r="D3176" s="302" t="s">
        <v>4929</v>
      </c>
    </row>
    <row r="3177" spans="1:4" ht="13.8">
      <c r="A3177" s="304">
        <v>101641</v>
      </c>
      <c r="B3177" s="301" t="s">
        <v>11506</v>
      </c>
      <c r="C3177" s="301" t="s">
        <v>1507</v>
      </c>
      <c r="D3177" s="302" t="s">
        <v>11507</v>
      </c>
    </row>
    <row r="3178" spans="1:4" ht="13.8">
      <c r="A3178" s="304">
        <v>101642</v>
      </c>
      <c r="B3178" s="301" t="s">
        <v>11508</v>
      </c>
      <c r="C3178" s="301" t="s">
        <v>1507</v>
      </c>
      <c r="D3178" s="302" t="s">
        <v>11509</v>
      </c>
    </row>
    <row r="3179" spans="1:4" ht="13.8">
      <c r="A3179" s="304">
        <v>101643</v>
      </c>
      <c r="B3179" s="301" t="s">
        <v>11510</v>
      </c>
      <c r="C3179" s="301" t="s">
        <v>1507</v>
      </c>
      <c r="D3179" s="302" t="s">
        <v>11511</v>
      </c>
    </row>
    <row r="3180" spans="1:4" ht="13.8">
      <c r="A3180" s="304">
        <v>101644</v>
      </c>
      <c r="B3180" s="301" t="s">
        <v>11512</v>
      </c>
      <c r="C3180" s="301" t="s">
        <v>1507</v>
      </c>
      <c r="D3180" s="302" t="s">
        <v>11513</v>
      </c>
    </row>
    <row r="3181" spans="1:4" ht="13.8">
      <c r="A3181" s="304">
        <v>101645</v>
      </c>
      <c r="B3181" s="301" t="s">
        <v>11514</v>
      </c>
      <c r="C3181" s="301" t="s">
        <v>1507</v>
      </c>
      <c r="D3181" s="302" t="s">
        <v>10961</v>
      </c>
    </row>
    <row r="3182" spans="1:4" ht="13.8">
      <c r="A3182" s="304">
        <v>101646</v>
      </c>
      <c r="B3182" s="301" t="s">
        <v>11515</v>
      </c>
      <c r="C3182" s="301" t="s">
        <v>1507</v>
      </c>
      <c r="D3182" s="302" t="s">
        <v>11516</v>
      </c>
    </row>
    <row r="3183" spans="1:4" ht="13.8">
      <c r="A3183" s="304">
        <v>101647</v>
      </c>
      <c r="B3183" s="301" t="s">
        <v>11517</v>
      </c>
      <c r="C3183" s="301" t="s">
        <v>1507</v>
      </c>
      <c r="D3183" s="302" t="s">
        <v>11518</v>
      </c>
    </row>
    <row r="3184" spans="1:4" ht="13.8">
      <c r="A3184" s="304">
        <v>101648</v>
      </c>
      <c r="B3184" s="301" t="s">
        <v>11519</v>
      </c>
      <c r="C3184" s="301" t="s">
        <v>1507</v>
      </c>
      <c r="D3184" s="302" t="s">
        <v>11520</v>
      </c>
    </row>
    <row r="3185" spans="1:4" ht="13.8">
      <c r="A3185" s="304">
        <v>101649</v>
      </c>
      <c r="B3185" s="301" t="s">
        <v>11521</v>
      </c>
      <c r="C3185" s="301" t="s">
        <v>1507</v>
      </c>
      <c r="D3185" s="302" t="s">
        <v>11522</v>
      </c>
    </row>
    <row r="3186" spans="1:4" ht="13.8">
      <c r="A3186" s="304">
        <v>101650</v>
      </c>
      <c r="B3186" s="301" t="s">
        <v>11523</v>
      </c>
      <c r="C3186" s="301" t="s">
        <v>1507</v>
      </c>
      <c r="D3186" s="302" t="s">
        <v>11524</v>
      </c>
    </row>
    <row r="3187" spans="1:4" ht="13.8">
      <c r="A3187" s="304">
        <v>101651</v>
      </c>
      <c r="B3187" s="301" t="s">
        <v>11525</v>
      </c>
      <c r="C3187" s="301" t="s">
        <v>1507</v>
      </c>
      <c r="D3187" s="302" t="s">
        <v>11526</v>
      </c>
    </row>
    <row r="3188" spans="1:4" ht="13.8">
      <c r="A3188" s="304">
        <v>101652</v>
      </c>
      <c r="B3188" s="301" t="s">
        <v>11527</v>
      </c>
      <c r="C3188" s="301" t="s">
        <v>1507</v>
      </c>
      <c r="D3188" s="302" t="s">
        <v>11528</v>
      </c>
    </row>
    <row r="3189" spans="1:4" ht="13.8">
      <c r="A3189" s="304">
        <v>101653</v>
      </c>
      <c r="B3189" s="301" t="s">
        <v>11529</v>
      </c>
      <c r="C3189" s="301" t="s">
        <v>1507</v>
      </c>
      <c r="D3189" s="302" t="s">
        <v>11530</v>
      </c>
    </row>
    <row r="3190" spans="1:4" ht="13.8">
      <c r="A3190" s="304">
        <v>101654</v>
      </c>
      <c r="B3190" s="301" t="s">
        <v>11531</v>
      </c>
      <c r="C3190" s="301" t="s">
        <v>1507</v>
      </c>
      <c r="D3190" s="302" t="s">
        <v>11532</v>
      </c>
    </row>
    <row r="3191" spans="1:4" ht="13.8">
      <c r="A3191" s="304">
        <v>101655</v>
      </c>
      <c r="B3191" s="301" t="s">
        <v>11533</v>
      </c>
      <c r="C3191" s="301" t="s">
        <v>1507</v>
      </c>
      <c r="D3191" s="302" t="s">
        <v>11534</v>
      </c>
    </row>
    <row r="3192" spans="1:4" ht="13.8">
      <c r="A3192" s="304">
        <v>101656</v>
      </c>
      <c r="B3192" s="301" t="s">
        <v>11535</v>
      </c>
      <c r="C3192" s="301" t="s">
        <v>1507</v>
      </c>
      <c r="D3192" s="302" t="s">
        <v>11536</v>
      </c>
    </row>
    <row r="3193" spans="1:4" ht="13.8">
      <c r="A3193" s="304">
        <v>101657</v>
      </c>
      <c r="B3193" s="301" t="s">
        <v>11537</v>
      </c>
      <c r="C3193" s="301" t="s">
        <v>1507</v>
      </c>
      <c r="D3193" s="302" t="s">
        <v>11538</v>
      </c>
    </row>
    <row r="3194" spans="1:4" ht="13.8">
      <c r="A3194" s="304">
        <v>101658</v>
      </c>
      <c r="B3194" s="301" t="s">
        <v>11539</v>
      </c>
      <c r="C3194" s="301" t="s">
        <v>1507</v>
      </c>
      <c r="D3194" s="302" t="s">
        <v>11540</v>
      </c>
    </row>
    <row r="3195" spans="1:4" ht="13.8">
      <c r="A3195" s="304">
        <v>101659</v>
      </c>
      <c r="B3195" s="301" t="s">
        <v>11541</v>
      </c>
      <c r="C3195" s="301" t="s">
        <v>1507</v>
      </c>
      <c r="D3195" s="302" t="s">
        <v>11542</v>
      </c>
    </row>
    <row r="3196" spans="1:4" ht="13.8">
      <c r="A3196" s="304">
        <v>101660</v>
      </c>
      <c r="B3196" s="301" t="s">
        <v>11543</v>
      </c>
      <c r="C3196" s="301" t="s">
        <v>1507</v>
      </c>
      <c r="D3196" s="302" t="s">
        <v>11544</v>
      </c>
    </row>
    <row r="3197" spans="1:4" ht="13.8">
      <c r="A3197" s="304">
        <v>101661</v>
      </c>
      <c r="B3197" s="301" t="s">
        <v>11545</v>
      </c>
      <c r="C3197" s="301" t="s">
        <v>1507</v>
      </c>
      <c r="D3197" s="302" t="s">
        <v>11546</v>
      </c>
    </row>
    <row r="3198" spans="1:4" ht="13.8">
      <c r="A3198" s="304">
        <v>101662</v>
      </c>
      <c r="B3198" s="301" t="s">
        <v>11547</v>
      </c>
      <c r="C3198" s="301" t="s">
        <v>1507</v>
      </c>
      <c r="D3198" s="302" t="s">
        <v>11548</v>
      </c>
    </row>
    <row r="3199" spans="1:4" ht="13.8">
      <c r="A3199" s="304">
        <v>101663</v>
      </c>
      <c r="B3199" s="301" t="s">
        <v>11549</v>
      </c>
      <c r="C3199" s="301" t="s">
        <v>1507</v>
      </c>
      <c r="D3199" s="302" t="s">
        <v>11550</v>
      </c>
    </row>
    <row r="3200" spans="1:4" ht="13.8">
      <c r="A3200" s="304">
        <v>101664</v>
      </c>
      <c r="B3200" s="301" t="s">
        <v>11551</v>
      </c>
      <c r="C3200" s="301" t="s">
        <v>1507</v>
      </c>
      <c r="D3200" s="302" t="s">
        <v>11552</v>
      </c>
    </row>
    <row r="3201" spans="1:4" ht="13.8">
      <c r="A3201" s="304">
        <v>101665</v>
      </c>
      <c r="B3201" s="301" t="s">
        <v>11553</v>
      </c>
      <c r="C3201" s="301" t="s">
        <v>1507</v>
      </c>
      <c r="D3201" s="302" t="s">
        <v>11554</v>
      </c>
    </row>
    <row r="3202" spans="1:4" ht="13.8">
      <c r="A3202" s="304">
        <v>101666</v>
      </c>
      <c r="B3202" s="301" t="s">
        <v>11555</v>
      </c>
      <c r="C3202" s="301" t="s">
        <v>1507</v>
      </c>
      <c r="D3202" s="302" t="s">
        <v>11556</v>
      </c>
    </row>
    <row r="3203" spans="1:4" ht="13.8">
      <c r="A3203" s="304">
        <v>102085</v>
      </c>
      <c r="B3203" s="301" t="s">
        <v>11557</v>
      </c>
      <c r="C3203" s="301" t="s">
        <v>1507</v>
      </c>
      <c r="D3203" s="302" t="s">
        <v>11558</v>
      </c>
    </row>
    <row r="3204" spans="1:4" ht="13.8">
      <c r="A3204" s="304">
        <v>100578</v>
      </c>
      <c r="B3204" s="301" t="s">
        <v>11559</v>
      </c>
      <c r="C3204" s="301" t="s">
        <v>1507</v>
      </c>
      <c r="D3204" s="302" t="s">
        <v>11560</v>
      </c>
    </row>
    <row r="3205" spans="1:4" ht="13.8">
      <c r="A3205" s="304">
        <v>100579</v>
      </c>
      <c r="B3205" s="301" t="s">
        <v>11561</v>
      </c>
      <c r="C3205" s="301" t="s">
        <v>1507</v>
      </c>
      <c r="D3205" s="302" t="s">
        <v>11562</v>
      </c>
    </row>
    <row r="3206" spans="1:4" ht="13.8">
      <c r="A3206" s="304">
        <v>100580</v>
      </c>
      <c r="B3206" s="301" t="s">
        <v>11563</v>
      </c>
      <c r="C3206" s="301" t="s">
        <v>1507</v>
      </c>
      <c r="D3206" s="302" t="s">
        <v>11564</v>
      </c>
    </row>
    <row r="3207" spans="1:4" ht="13.8">
      <c r="A3207" s="304">
        <v>100581</v>
      </c>
      <c r="B3207" s="301" t="s">
        <v>11565</v>
      </c>
      <c r="C3207" s="301" t="s">
        <v>1507</v>
      </c>
      <c r="D3207" s="302" t="s">
        <v>11566</v>
      </c>
    </row>
    <row r="3208" spans="1:4" ht="13.8">
      <c r="A3208" s="304">
        <v>100582</v>
      </c>
      <c r="B3208" s="301" t="s">
        <v>11567</v>
      </c>
      <c r="C3208" s="301" t="s">
        <v>1507</v>
      </c>
      <c r="D3208" s="302" t="s">
        <v>11568</v>
      </c>
    </row>
    <row r="3209" spans="1:4" ht="13.8">
      <c r="A3209" s="304">
        <v>100583</v>
      </c>
      <c r="B3209" s="301" t="s">
        <v>11569</v>
      </c>
      <c r="C3209" s="301" t="s">
        <v>1507</v>
      </c>
      <c r="D3209" s="302" t="s">
        <v>11570</v>
      </c>
    </row>
    <row r="3210" spans="1:4" ht="13.8">
      <c r="A3210" s="304">
        <v>100584</v>
      </c>
      <c r="B3210" s="301" t="s">
        <v>11571</v>
      </c>
      <c r="C3210" s="301" t="s">
        <v>1507</v>
      </c>
      <c r="D3210" s="302" t="s">
        <v>11572</v>
      </c>
    </row>
    <row r="3211" spans="1:4" ht="13.8">
      <c r="A3211" s="304">
        <v>100585</v>
      </c>
      <c r="B3211" s="301" t="s">
        <v>11573</v>
      </c>
      <c r="C3211" s="301" t="s">
        <v>1507</v>
      </c>
      <c r="D3211" s="302" t="s">
        <v>11574</v>
      </c>
    </row>
    <row r="3212" spans="1:4" ht="13.8">
      <c r="A3212" s="304">
        <v>100586</v>
      </c>
      <c r="B3212" s="301" t="s">
        <v>11575</v>
      </c>
      <c r="C3212" s="301" t="s">
        <v>1507</v>
      </c>
      <c r="D3212" s="302" t="s">
        <v>11576</v>
      </c>
    </row>
    <row r="3213" spans="1:4" ht="13.8">
      <c r="A3213" s="304">
        <v>100587</v>
      </c>
      <c r="B3213" s="301" t="s">
        <v>11577</v>
      </c>
      <c r="C3213" s="301" t="s">
        <v>1507</v>
      </c>
      <c r="D3213" s="302" t="s">
        <v>11578</v>
      </c>
    </row>
    <row r="3214" spans="1:4" ht="13.8">
      <c r="A3214" s="304">
        <v>100588</v>
      </c>
      <c r="B3214" s="301" t="s">
        <v>11579</v>
      </c>
      <c r="C3214" s="301" t="s">
        <v>1507</v>
      </c>
      <c r="D3214" s="302" t="s">
        <v>11580</v>
      </c>
    </row>
    <row r="3215" spans="1:4" ht="13.8">
      <c r="A3215" s="304">
        <v>100589</v>
      </c>
      <c r="B3215" s="301" t="s">
        <v>11581</v>
      </c>
      <c r="C3215" s="301" t="s">
        <v>1507</v>
      </c>
      <c r="D3215" s="302" t="s">
        <v>11582</v>
      </c>
    </row>
    <row r="3216" spans="1:4" ht="13.8">
      <c r="A3216" s="304">
        <v>100590</v>
      </c>
      <c r="B3216" s="301" t="s">
        <v>11583</v>
      </c>
      <c r="C3216" s="301" t="s">
        <v>1507</v>
      </c>
      <c r="D3216" s="302" t="s">
        <v>11584</v>
      </c>
    </row>
    <row r="3217" spans="1:4" ht="13.8">
      <c r="A3217" s="304">
        <v>100591</v>
      </c>
      <c r="B3217" s="301" t="s">
        <v>11585</v>
      </c>
      <c r="C3217" s="301" t="s">
        <v>1507</v>
      </c>
      <c r="D3217" s="302" t="s">
        <v>11586</v>
      </c>
    </row>
    <row r="3218" spans="1:4" ht="13.8">
      <c r="A3218" s="304">
        <v>100592</v>
      </c>
      <c r="B3218" s="301" t="s">
        <v>11587</v>
      </c>
      <c r="C3218" s="301" t="s">
        <v>1507</v>
      </c>
      <c r="D3218" s="302" t="s">
        <v>11588</v>
      </c>
    </row>
    <row r="3219" spans="1:4" ht="13.8">
      <c r="A3219" s="304">
        <v>100593</v>
      </c>
      <c r="B3219" s="301" t="s">
        <v>11589</v>
      </c>
      <c r="C3219" s="301" t="s">
        <v>1507</v>
      </c>
      <c r="D3219" s="302" t="s">
        <v>11590</v>
      </c>
    </row>
    <row r="3220" spans="1:4" ht="13.8">
      <c r="A3220" s="304">
        <v>100594</v>
      </c>
      <c r="B3220" s="301" t="s">
        <v>11591</v>
      </c>
      <c r="C3220" s="301" t="s">
        <v>1507</v>
      </c>
      <c r="D3220" s="302" t="s">
        <v>11592</v>
      </c>
    </row>
    <row r="3221" spans="1:4" ht="13.8">
      <c r="A3221" s="304">
        <v>100595</v>
      </c>
      <c r="B3221" s="301" t="s">
        <v>11593</v>
      </c>
      <c r="C3221" s="301" t="s">
        <v>1507</v>
      </c>
      <c r="D3221" s="302" t="s">
        <v>11594</v>
      </c>
    </row>
    <row r="3222" spans="1:4" ht="13.8">
      <c r="A3222" s="304">
        <v>100596</v>
      </c>
      <c r="B3222" s="301" t="s">
        <v>11595</v>
      </c>
      <c r="C3222" s="301" t="s">
        <v>1507</v>
      </c>
      <c r="D3222" s="302" t="s">
        <v>11596</v>
      </c>
    </row>
    <row r="3223" spans="1:4" ht="13.8">
      <c r="A3223" s="304">
        <v>100597</v>
      </c>
      <c r="B3223" s="301" t="s">
        <v>11597</v>
      </c>
      <c r="C3223" s="301" t="s">
        <v>1507</v>
      </c>
      <c r="D3223" s="302" t="s">
        <v>11598</v>
      </c>
    </row>
    <row r="3224" spans="1:4" ht="13.8">
      <c r="A3224" s="304">
        <v>100598</v>
      </c>
      <c r="B3224" s="301" t="s">
        <v>11599</v>
      </c>
      <c r="C3224" s="301" t="s">
        <v>1507</v>
      </c>
      <c r="D3224" s="302" t="s">
        <v>11600</v>
      </c>
    </row>
    <row r="3225" spans="1:4" ht="13.8">
      <c r="A3225" s="304">
        <v>100599</v>
      </c>
      <c r="B3225" s="301" t="s">
        <v>11601</v>
      </c>
      <c r="C3225" s="301" t="s">
        <v>1507</v>
      </c>
      <c r="D3225" s="302" t="s">
        <v>11602</v>
      </c>
    </row>
    <row r="3226" spans="1:4" ht="13.8">
      <c r="A3226" s="304">
        <v>100600</v>
      </c>
      <c r="B3226" s="301" t="s">
        <v>11603</v>
      </c>
      <c r="C3226" s="301" t="s">
        <v>1507</v>
      </c>
      <c r="D3226" s="302" t="s">
        <v>11604</v>
      </c>
    </row>
    <row r="3227" spans="1:4" ht="13.8">
      <c r="A3227" s="304">
        <v>100601</v>
      </c>
      <c r="B3227" s="301" t="s">
        <v>11605</v>
      </c>
      <c r="C3227" s="301" t="s">
        <v>1507</v>
      </c>
      <c r="D3227" s="302" t="s">
        <v>11606</v>
      </c>
    </row>
    <row r="3228" spans="1:4" ht="13.8">
      <c r="A3228" s="304">
        <v>100602</v>
      </c>
      <c r="B3228" s="301" t="s">
        <v>11607</v>
      </c>
      <c r="C3228" s="301" t="s">
        <v>1507</v>
      </c>
      <c r="D3228" s="302" t="s">
        <v>11608</v>
      </c>
    </row>
    <row r="3229" spans="1:4" ht="13.8">
      <c r="A3229" s="304">
        <v>100603</v>
      </c>
      <c r="B3229" s="301" t="s">
        <v>11609</v>
      </c>
      <c r="C3229" s="301" t="s">
        <v>1507</v>
      </c>
      <c r="D3229" s="302" t="s">
        <v>11610</v>
      </c>
    </row>
    <row r="3230" spans="1:4" ht="13.8">
      <c r="A3230" s="304">
        <v>100604</v>
      </c>
      <c r="B3230" s="301" t="s">
        <v>11611</v>
      </c>
      <c r="C3230" s="301" t="s">
        <v>1507</v>
      </c>
      <c r="D3230" s="302" t="s">
        <v>11612</v>
      </c>
    </row>
    <row r="3231" spans="1:4" ht="13.8">
      <c r="A3231" s="304">
        <v>100605</v>
      </c>
      <c r="B3231" s="301" t="s">
        <v>11613</v>
      </c>
      <c r="C3231" s="301" t="s">
        <v>1507</v>
      </c>
      <c r="D3231" s="302" t="s">
        <v>11614</v>
      </c>
    </row>
    <row r="3232" spans="1:4" ht="13.8">
      <c r="A3232" s="304">
        <v>100606</v>
      </c>
      <c r="B3232" s="301" t="s">
        <v>11615</v>
      </c>
      <c r="C3232" s="301" t="s">
        <v>1507</v>
      </c>
      <c r="D3232" s="302" t="s">
        <v>11616</v>
      </c>
    </row>
    <row r="3233" spans="1:4" ht="13.8">
      <c r="A3233" s="304">
        <v>100607</v>
      </c>
      <c r="B3233" s="301" t="s">
        <v>11617</v>
      </c>
      <c r="C3233" s="301" t="s">
        <v>1507</v>
      </c>
      <c r="D3233" s="302" t="s">
        <v>11618</v>
      </c>
    </row>
    <row r="3234" spans="1:4" ht="13.8">
      <c r="A3234" s="304">
        <v>100608</v>
      </c>
      <c r="B3234" s="301" t="s">
        <v>11619</v>
      </c>
      <c r="C3234" s="301" t="s">
        <v>1507</v>
      </c>
      <c r="D3234" s="302" t="s">
        <v>11620</v>
      </c>
    </row>
    <row r="3235" spans="1:4" ht="13.8">
      <c r="A3235" s="304">
        <v>100609</v>
      </c>
      <c r="B3235" s="301" t="s">
        <v>11621</v>
      </c>
      <c r="C3235" s="301" t="s">
        <v>1507</v>
      </c>
      <c r="D3235" s="302" t="s">
        <v>11622</v>
      </c>
    </row>
    <row r="3236" spans="1:4" ht="13.8">
      <c r="A3236" s="304">
        <v>100610</v>
      </c>
      <c r="B3236" s="301" t="s">
        <v>11623</v>
      </c>
      <c r="C3236" s="301" t="s">
        <v>1507</v>
      </c>
      <c r="D3236" s="302" t="s">
        <v>11624</v>
      </c>
    </row>
    <row r="3237" spans="1:4" ht="13.8">
      <c r="A3237" s="304">
        <v>100611</v>
      </c>
      <c r="B3237" s="301" t="s">
        <v>11625</v>
      </c>
      <c r="C3237" s="301" t="s">
        <v>1507</v>
      </c>
      <c r="D3237" s="302" t="s">
        <v>11626</v>
      </c>
    </row>
    <row r="3238" spans="1:4" ht="13.8">
      <c r="A3238" s="304">
        <v>100612</v>
      </c>
      <c r="B3238" s="301" t="s">
        <v>11627</v>
      </c>
      <c r="C3238" s="301" t="s">
        <v>1507</v>
      </c>
      <c r="D3238" s="302" t="s">
        <v>11628</v>
      </c>
    </row>
    <row r="3239" spans="1:4" ht="13.8">
      <c r="A3239" s="304">
        <v>100613</v>
      </c>
      <c r="B3239" s="301" t="s">
        <v>11629</v>
      </c>
      <c r="C3239" s="301" t="s">
        <v>1507</v>
      </c>
      <c r="D3239" s="302" t="s">
        <v>11630</v>
      </c>
    </row>
    <row r="3240" spans="1:4" ht="13.8">
      <c r="A3240" s="304">
        <v>100614</v>
      </c>
      <c r="B3240" s="301" t="s">
        <v>11631</v>
      </c>
      <c r="C3240" s="301" t="s">
        <v>1507</v>
      </c>
      <c r="D3240" s="302" t="s">
        <v>11632</v>
      </c>
    </row>
    <row r="3241" spans="1:4" ht="13.8">
      <c r="A3241" s="304">
        <v>100615</v>
      </c>
      <c r="B3241" s="301" t="s">
        <v>11633</v>
      </c>
      <c r="C3241" s="301" t="s">
        <v>1507</v>
      </c>
      <c r="D3241" s="302" t="s">
        <v>11634</v>
      </c>
    </row>
    <row r="3242" spans="1:4" ht="13.8">
      <c r="A3242" s="304">
        <v>100616</v>
      </c>
      <c r="B3242" s="301" t="s">
        <v>11635</v>
      </c>
      <c r="C3242" s="301" t="s">
        <v>1507</v>
      </c>
      <c r="D3242" s="302" t="s">
        <v>11636</v>
      </c>
    </row>
    <row r="3243" spans="1:4" ht="13.8">
      <c r="A3243" s="304">
        <v>100617</v>
      </c>
      <c r="B3243" s="301" t="s">
        <v>11637</v>
      </c>
      <c r="C3243" s="301" t="s">
        <v>1507</v>
      </c>
      <c r="D3243" s="302" t="s">
        <v>11638</v>
      </c>
    </row>
    <row r="3244" spans="1:4" ht="13.8">
      <c r="A3244" s="304">
        <v>100618</v>
      </c>
      <c r="B3244" s="301" t="s">
        <v>11639</v>
      </c>
      <c r="C3244" s="301" t="s">
        <v>1507</v>
      </c>
      <c r="D3244" s="302" t="s">
        <v>11640</v>
      </c>
    </row>
    <row r="3245" spans="1:4" ht="13.8">
      <c r="A3245" s="304">
        <v>100619</v>
      </c>
      <c r="B3245" s="301" t="s">
        <v>2632</v>
      </c>
      <c r="C3245" s="301" t="s">
        <v>1507</v>
      </c>
      <c r="D3245" s="302" t="s">
        <v>11641</v>
      </c>
    </row>
    <row r="3246" spans="1:4" ht="13.8">
      <c r="A3246" s="304">
        <v>100620</v>
      </c>
      <c r="B3246" s="301" t="s">
        <v>2631</v>
      </c>
      <c r="C3246" s="301" t="s">
        <v>1507</v>
      </c>
      <c r="D3246" s="302" t="s">
        <v>11642</v>
      </c>
    </row>
    <row r="3247" spans="1:4" ht="13.8">
      <c r="A3247" s="304">
        <v>100621</v>
      </c>
      <c r="B3247" s="301" t="s">
        <v>2630</v>
      </c>
      <c r="C3247" s="301" t="s">
        <v>1507</v>
      </c>
      <c r="D3247" s="302" t="s">
        <v>11643</v>
      </c>
    </row>
    <row r="3248" spans="1:4" ht="13.8">
      <c r="A3248" s="304">
        <v>100622</v>
      </c>
      <c r="B3248" s="301" t="s">
        <v>11644</v>
      </c>
      <c r="C3248" s="301" t="s">
        <v>1507</v>
      </c>
      <c r="D3248" s="302" t="s">
        <v>11645</v>
      </c>
    </row>
    <row r="3249" spans="1:4" ht="13.8">
      <c r="A3249" s="304">
        <v>100623</v>
      </c>
      <c r="B3249" s="301" t="s">
        <v>11646</v>
      </c>
      <c r="C3249" s="301" t="s">
        <v>1507</v>
      </c>
      <c r="D3249" s="302" t="s">
        <v>11647</v>
      </c>
    </row>
    <row r="3250" spans="1:4" ht="13.8">
      <c r="A3250" s="304">
        <v>97600</v>
      </c>
      <c r="B3250" s="301" t="s">
        <v>11648</v>
      </c>
      <c r="C3250" s="301" t="s">
        <v>1507</v>
      </c>
      <c r="D3250" s="302" t="s">
        <v>11649</v>
      </c>
    </row>
    <row r="3251" spans="1:4" ht="13.8">
      <c r="A3251" s="304">
        <v>97601</v>
      </c>
      <c r="B3251" s="301" t="s">
        <v>11650</v>
      </c>
      <c r="C3251" s="301" t="s">
        <v>1507</v>
      </c>
      <c r="D3251" s="302" t="s">
        <v>11651</v>
      </c>
    </row>
    <row r="3252" spans="1:4" ht="13.8">
      <c r="A3252" s="304">
        <v>97605</v>
      </c>
      <c r="B3252" s="301" t="s">
        <v>11652</v>
      </c>
      <c r="C3252" s="301" t="s">
        <v>1507</v>
      </c>
      <c r="D3252" s="302" t="s">
        <v>11653</v>
      </c>
    </row>
    <row r="3253" spans="1:4" ht="13.8">
      <c r="A3253" s="304">
        <v>97606</v>
      </c>
      <c r="B3253" s="301" t="s">
        <v>11654</v>
      </c>
      <c r="C3253" s="301" t="s">
        <v>1507</v>
      </c>
      <c r="D3253" s="302" t="s">
        <v>6388</v>
      </c>
    </row>
    <row r="3254" spans="1:4" ht="13.8">
      <c r="A3254" s="304">
        <v>97607</v>
      </c>
      <c r="B3254" s="301" t="s">
        <v>11655</v>
      </c>
      <c r="C3254" s="301" t="s">
        <v>1507</v>
      </c>
      <c r="D3254" s="302" t="s">
        <v>11656</v>
      </c>
    </row>
    <row r="3255" spans="1:4" ht="13.8">
      <c r="A3255" s="304">
        <v>97608</v>
      </c>
      <c r="B3255" s="301" t="s">
        <v>11657</v>
      </c>
      <c r="C3255" s="301" t="s">
        <v>1507</v>
      </c>
      <c r="D3255" s="302" t="s">
        <v>4244</v>
      </c>
    </row>
    <row r="3256" spans="1:4" ht="13.8">
      <c r="A3256" s="304">
        <v>102102</v>
      </c>
      <c r="B3256" s="301" t="s">
        <v>11658</v>
      </c>
      <c r="C3256" s="301" t="s">
        <v>1507</v>
      </c>
      <c r="D3256" s="302" t="s">
        <v>11659</v>
      </c>
    </row>
    <row r="3257" spans="1:4" ht="13.8">
      <c r="A3257" s="304">
        <v>102103</v>
      </c>
      <c r="B3257" s="301" t="s">
        <v>11660</v>
      </c>
      <c r="C3257" s="301" t="s">
        <v>1507</v>
      </c>
      <c r="D3257" s="302" t="s">
        <v>11661</v>
      </c>
    </row>
    <row r="3258" spans="1:4" ht="13.8">
      <c r="A3258" s="304">
        <v>102104</v>
      </c>
      <c r="B3258" s="301" t="s">
        <v>11662</v>
      </c>
      <c r="C3258" s="301" t="s">
        <v>1507</v>
      </c>
      <c r="D3258" s="302" t="s">
        <v>11663</v>
      </c>
    </row>
    <row r="3259" spans="1:4" ht="13.8">
      <c r="A3259" s="304">
        <v>102105</v>
      </c>
      <c r="B3259" s="301" t="s">
        <v>11664</v>
      </c>
      <c r="C3259" s="301" t="s">
        <v>1507</v>
      </c>
      <c r="D3259" s="302" t="s">
        <v>11665</v>
      </c>
    </row>
    <row r="3260" spans="1:4" ht="13.8">
      <c r="A3260" s="304">
        <v>102106</v>
      </c>
      <c r="B3260" s="301" t="s">
        <v>11666</v>
      </c>
      <c r="C3260" s="301" t="s">
        <v>1507</v>
      </c>
      <c r="D3260" s="302" t="s">
        <v>11667</v>
      </c>
    </row>
    <row r="3261" spans="1:4" ht="13.8">
      <c r="A3261" s="304">
        <v>102107</v>
      </c>
      <c r="B3261" s="301" t="s">
        <v>11668</v>
      </c>
      <c r="C3261" s="301" t="s">
        <v>1507</v>
      </c>
      <c r="D3261" s="302" t="s">
        <v>11669</v>
      </c>
    </row>
    <row r="3262" spans="1:4" ht="13.8">
      <c r="A3262" s="304">
        <v>102108</v>
      </c>
      <c r="B3262" s="301" t="s">
        <v>11670</v>
      </c>
      <c r="C3262" s="301" t="s">
        <v>1507</v>
      </c>
      <c r="D3262" s="302" t="s">
        <v>11671</v>
      </c>
    </row>
    <row r="3263" spans="1:4" ht="13.8">
      <c r="A3263" s="304">
        <v>102109</v>
      </c>
      <c r="B3263" s="301" t="s">
        <v>11672</v>
      </c>
      <c r="C3263" s="301" t="s">
        <v>1507</v>
      </c>
      <c r="D3263" s="302" t="s">
        <v>11673</v>
      </c>
    </row>
    <row r="3264" spans="1:4" ht="13.8">
      <c r="A3264" s="304">
        <v>102110</v>
      </c>
      <c r="B3264" s="301" t="s">
        <v>11674</v>
      </c>
      <c r="C3264" s="301" t="s">
        <v>1507</v>
      </c>
      <c r="D3264" s="302" t="s">
        <v>11675</v>
      </c>
    </row>
    <row r="3265" spans="1:4" ht="13.8">
      <c r="A3265" s="304">
        <v>103654</v>
      </c>
      <c r="B3265" s="301" t="s">
        <v>11676</v>
      </c>
      <c r="C3265" s="301" t="s">
        <v>1507</v>
      </c>
      <c r="D3265" s="302" t="s">
        <v>11677</v>
      </c>
    </row>
    <row r="3266" spans="1:4" ht="13.8">
      <c r="A3266" s="304">
        <v>103655</v>
      </c>
      <c r="B3266" s="301" t="s">
        <v>11678</v>
      </c>
      <c r="C3266" s="301" t="s">
        <v>1507</v>
      </c>
      <c r="D3266" s="302" t="s">
        <v>11679</v>
      </c>
    </row>
    <row r="3267" spans="1:4" ht="13.8">
      <c r="A3267" s="304">
        <v>103656</v>
      </c>
      <c r="B3267" s="301" t="s">
        <v>11680</v>
      </c>
      <c r="C3267" s="301" t="s">
        <v>1507</v>
      </c>
      <c r="D3267" s="302" t="s">
        <v>11681</v>
      </c>
    </row>
    <row r="3268" spans="1:4" ht="13.8">
      <c r="A3268" s="304">
        <v>93128</v>
      </c>
      <c r="B3268" s="301" t="s">
        <v>11682</v>
      </c>
      <c r="C3268" s="301" t="s">
        <v>1507</v>
      </c>
      <c r="D3268" s="302" t="s">
        <v>11683</v>
      </c>
    </row>
    <row r="3269" spans="1:4" ht="13.8">
      <c r="A3269" s="304">
        <v>93137</v>
      </c>
      <c r="B3269" s="301" t="s">
        <v>11684</v>
      </c>
      <c r="C3269" s="301" t="s">
        <v>1507</v>
      </c>
      <c r="D3269" s="302" t="s">
        <v>11685</v>
      </c>
    </row>
    <row r="3270" spans="1:4" ht="13.8">
      <c r="A3270" s="304">
        <v>93138</v>
      </c>
      <c r="B3270" s="301" t="s">
        <v>11686</v>
      </c>
      <c r="C3270" s="301" t="s">
        <v>1507</v>
      </c>
      <c r="D3270" s="302" t="s">
        <v>11687</v>
      </c>
    </row>
    <row r="3271" spans="1:4" ht="13.8">
      <c r="A3271" s="304">
        <v>93139</v>
      </c>
      <c r="B3271" s="301" t="s">
        <v>11688</v>
      </c>
      <c r="C3271" s="301" t="s">
        <v>1507</v>
      </c>
      <c r="D3271" s="302" t="s">
        <v>11689</v>
      </c>
    </row>
    <row r="3272" spans="1:4" ht="13.8">
      <c r="A3272" s="304">
        <v>93140</v>
      </c>
      <c r="B3272" s="301" t="s">
        <v>11690</v>
      </c>
      <c r="C3272" s="301" t="s">
        <v>1507</v>
      </c>
      <c r="D3272" s="302" t="s">
        <v>11691</v>
      </c>
    </row>
    <row r="3273" spans="1:4" ht="13.8">
      <c r="A3273" s="304">
        <v>93141</v>
      </c>
      <c r="B3273" s="301" t="s">
        <v>2615</v>
      </c>
      <c r="C3273" s="301" t="s">
        <v>1507</v>
      </c>
      <c r="D3273" s="302" t="s">
        <v>11692</v>
      </c>
    </row>
    <row r="3274" spans="1:4" ht="13.8">
      <c r="A3274" s="304">
        <v>93142</v>
      </c>
      <c r="B3274" s="301" t="s">
        <v>11693</v>
      </c>
      <c r="C3274" s="301" t="s">
        <v>1507</v>
      </c>
      <c r="D3274" s="302" t="s">
        <v>11694</v>
      </c>
    </row>
    <row r="3275" spans="1:4" ht="13.8">
      <c r="A3275" s="304">
        <v>93143</v>
      </c>
      <c r="B3275" s="301" t="s">
        <v>2616</v>
      </c>
      <c r="C3275" s="301" t="s">
        <v>1507</v>
      </c>
      <c r="D3275" s="302" t="s">
        <v>11695</v>
      </c>
    </row>
    <row r="3276" spans="1:4" ht="13.8">
      <c r="A3276" s="304">
        <v>93144</v>
      </c>
      <c r="B3276" s="301" t="s">
        <v>11696</v>
      </c>
      <c r="C3276" s="301" t="s">
        <v>1507</v>
      </c>
      <c r="D3276" s="302" t="s">
        <v>11697</v>
      </c>
    </row>
    <row r="3277" spans="1:4" ht="13.8">
      <c r="A3277" s="304">
        <v>93145</v>
      </c>
      <c r="B3277" s="301" t="s">
        <v>11698</v>
      </c>
      <c r="C3277" s="301" t="s">
        <v>1507</v>
      </c>
      <c r="D3277" s="302" t="s">
        <v>11699</v>
      </c>
    </row>
    <row r="3278" spans="1:4" ht="13.8">
      <c r="A3278" s="304">
        <v>93146</v>
      </c>
      <c r="B3278" s="301" t="s">
        <v>11700</v>
      </c>
      <c r="C3278" s="301" t="s">
        <v>1507</v>
      </c>
      <c r="D3278" s="302" t="s">
        <v>11701</v>
      </c>
    </row>
    <row r="3279" spans="1:4" ht="13.8">
      <c r="A3279" s="304">
        <v>93147</v>
      </c>
      <c r="B3279" s="301" t="s">
        <v>11702</v>
      </c>
      <c r="C3279" s="301" t="s">
        <v>1507</v>
      </c>
      <c r="D3279" s="302" t="s">
        <v>11703</v>
      </c>
    </row>
    <row r="3280" spans="1:4" ht="13.8">
      <c r="A3280" s="304">
        <v>96971</v>
      </c>
      <c r="B3280" s="301" t="s">
        <v>11704</v>
      </c>
      <c r="C3280" s="301" t="s">
        <v>1616</v>
      </c>
      <c r="D3280" s="302" t="s">
        <v>11705</v>
      </c>
    </row>
    <row r="3281" spans="1:4" ht="13.8">
      <c r="A3281" s="304">
        <v>96972</v>
      </c>
      <c r="B3281" s="301" t="s">
        <v>11706</v>
      </c>
      <c r="C3281" s="301" t="s">
        <v>1616</v>
      </c>
      <c r="D3281" s="302" t="s">
        <v>11707</v>
      </c>
    </row>
    <row r="3282" spans="1:4" ht="13.8">
      <c r="A3282" s="304">
        <v>96973</v>
      </c>
      <c r="B3282" s="301" t="s">
        <v>1835</v>
      </c>
      <c r="C3282" s="301" t="s">
        <v>1616</v>
      </c>
      <c r="D3282" s="302" t="s">
        <v>11708</v>
      </c>
    </row>
    <row r="3283" spans="1:4" ht="13.8">
      <c r="A3283" s="304">
        <v>96974</v>
      </c>
      <c r="B3283" s="301" t="s">
        <v>1836</v>
      </c>
      <c r="C3283" s="301" t="s">
        <v>1616</v>
      </c>
      <c r="D3283" s="302" t="s">
        <v>6341</v>
      </c>
    </row>
    <row r="3284" spans="1:4" ht="13.8">
      <c r="A3284" s="304">
        <v>96975</v>
      </c>
      <c r="B3284" s="301" t="s">
        <v>1837</v>
      </c>
      <c r="C3284" s="301" t="s">
        <v>1616</v>
      </c>
      <c r="D3284" s="302" t="s">
        <v>4466</v>
      </c>
    </row>
    <row r="3285" spans="1:4" ht="13.8">
      <c r="A3285" s="304">
        <v>96976</v>
      </c>
      <c r="B3285" s="301" t="s">
        <v>11709</v>
      </c>
      <c r="C3285" s="301" t="s">
        <v>1616</v>
      </c>
      <c r="D3285" s="302" t="s">
        <v>11710</v>
      </c>
    </row>
    <row r="3286" spans="1:4" ht="13.8">
      <c r="A3286" s="304">
        <v>96977</v>
      </c>
      <c r="B3286" s="301" t="s">
        <v>11711</v>
      </c>
      <c r="C3286" s="301" t="s">
        <v>1616</v>
      </c>
      <c r="D3286" s="302" t="s">
        <v>11712</v>
      </c>
    </row>
    <row r="3287" spans="1:4" ht="13.8">
      <c r="A3287" s="304">
        <v>96978</v>
      </c>
      <c r="B3287" s="301" t="s">
        <v>11713</v>
      </c>
      <c r="C3287" s="301" t="s">
        <v>1616</v>
      </c>
      <c r="D3287" s="302" t="s">
        <v>11714</v>
      </c>
    </row>
    <row r="3288" spans="1:4" ht="13.8">
      <c r="A3288" s="304">
        <v>96979</v>
      </c>
      <c r="B3288" s="301" t="s">
        <v>11715</v>
      </c>
      <c r="C3288" s="301" t="s">
        <v>1616</v>
      </c>
      <c r="D3288" s="302" t="s">
        <v>11716</v>
      </c>
    </row>
    <row r="3289" spans="1:4" ht="13.8">
      <c r="A3289" s="304">
        <v>96984</v>
      </c>
      <c r="B3289" s="301" t="s">
        <v>11717</v>
      </c>
      <c r="C3289" s="301" t="s">
        <v>1507</v>
      </c>
      <c r="D3289" s="302" t="s">
        <v>11718</v>
      </c>
    </row>
    <row r="3290" spans="1:4" ht="13.8">
      <c r="A3290" s="304">
        <v>96985</v>
      </c>
      <c r="B3290" s="301" t="s">
        <v>2285</v>
      </c>
      <c r="C3290" s="301" t="s">
        <v>1507</v>
      </c>
      <c r="D3290" s="302" t="s">
        <v>11719</v>
      </c>
    </row>
    <row r="3291" spans="1:4" ht="13.8">
      <c r="A3291" s="304">
        <v>96986</v>
      </c>
      <c r="B3291" s="301" t="s">
        <v>2284</v>
      </c>
      <c r="C3291" s="301" t="s">
        <v>1507</v>
      </c>
      <c r="D3291" s="302" t="s">
        <v>11720</v>
      </c>
    </row>
    <row r="3292" spans="1:4" ht="13.8">
      <c r="A3292" s="304">
        <v>96987</v>
      </c>
      <c r="B3292" s="301" t="s">
        <v>11721</v>
      </c>
      <c r="C3292" s="301" t="s">
        <v>1507</v>
      </c>
      <c r="D3292" s="302" t="s">
        <v>4378</v>
      </c>
    </row>
    <row r="3293" spans="1:4" ht="13.8">
      <c r="A3293" s="304">
        <v>96988</v>
      </c>
      <c r="B3293" s="301" t="s">
        <v>11722</v>
      </c>
      <c r="C3293" s="301" t="s">
        <v>1507</v>
      </c>
      <c r="D3293" s="302" t="s">
        <v>11723</v>
      </c>
    </row>
    <row r="3294" spans="1:4" ht="13.8">
      <c r="A3294" s="304">
        <v>96989</v>
      </c>
      <c r="B3294" s="301" t="s">
        <v>11724</v>
      </c>
      <c r="C3294" s="301" t="s">
        <v>1507</v>
      </c>
      <c r="D3294" s="302" t="s">
        <v>11725</v>
      </c>
    </row>
    <row r="3295" spans="1:4" ht="13.8">
      <c r="A3295" s="304">
        <v>98463</v>
      </c>
      <c r="B3295" s="301" t="s">
        <v>2952</v>
      </c>
      <c r="C3295" s="301" t="s">
        <v>1507</v>
      </c>
      <c r="D3295" s="302" t="s">
        <v>11726</v>
      </c>
    </row>
    <row r="3296" spans="1:4" ht="13.8">
      <c r="A3296" s="304">
        <v>103490</v>
      </c>
      <c r="B3296" s="301" t="s">
        <v>11727</v>
      </c>
      <c r="C3296" s="301" t="s">
        <v>8488</v>
      </c>
      <c r="D3296" s="302" t="s">
        <v>11728</v>
      </c>
    </row>
    <row r="3297" spans="1:4" ht="13.8">
      <c r="A3297" s="304">
        <v>103491</v>
      </c>
      <c r="B3297" s="301" t="s">
        <v>11729</v>
      </c>
      <c r="C3297" s="301" t="s">
        <v>8488</v>
      </c>
      <c r="D3297" s="302" t="s">
        <v>11730</v>
      </c>
    </row>
    <row r="3298" spans="1:4" ht="13.8">
      <c r="A3298" s="304">
        <v>96765</v>
      </c>
      <c r="B3298" s="301" t="s">
        <v>11731</v>
      </c>
      <c r="C3298" s="301" t="s">
        <v>1507</v>
      </c>
      <c r="D3298" s="302" t="s">
        <v>11732</v>
      </c>
    </row>
    <row r="3299" spans="1:4" ht="13.8">
      <c r="A3299" s="304">
        <v>101905</v>
      </c>
      <c r="B3299" s="301" t="s">
        <v>11733</v>
      </c>
      <c r="C3299" s="301" t="s">
        <v>1507</v>
      </c>
      <c r="D3299" s="302" t="s">
        <v>11734</v>
      </c>
    </row>
    <row r="3300" spans="1:4" ht="13.8">
      <c r="A3300" s="304">
        <v>101906</v>
      </c>
      <c r="B3300" s="301" t="s">
        <v>11735</v>
      </c>
      <c r="C3300" s="301" t="s">
        <v>1507</v>
      </c>
      <c r="D3300" s="302" t="s">
        <v>11736</v>
      </c>
    </row>
    <row r="3301" spans="1:4" ht="13.8">
      <c r="A3301" s="304">
        <v>101907</v>
      </c>
      <c r="B3301" s="301" t="s">
        <v>11737</v>
      </c>
      <c r="C3301" s="301" t="s">
        <v>1507</v>
      </c>
      <c r="D3301" s="302" t="s">
        <v>11738</v>
      </c>
    </row>
    <row r="3302" spans="1:4" ht="13.8">
      <c r="A3302" s="304">
        <v>101908</v>
      </c>
      <c r="B3302" s="301" t="s">
        <v>11739</v>
      </c>
      <c r="C3302" s="301" t="s">
        <v>1507</v>
      </c>
      <c r="D3302" s="302" t="s">
        <v>11740</v>
      </c>
    </row>
    <row r="3303" spans="1:4" ht="13.8">
      <c r="A3303" s="304">
        <v>101909</v>
      </c>
      <c r="B3303" s="301" t="s">
        <v>2097</v>
      </c>
      <c r="C3303" s="301" t="s">
        <v>1507</v>
      </c>
      <c r="D3303" s="302" t="s">
        <v>11741</v>
      </c>
    </row>
    <row r="3304" spans="1:4" ht="13.8">
      <c r="A3304" s="304">
        <v>101910</v>
      </c>
      <c r="B3304" s="301" t="s">
        <v>11742</v>
      </c>
      <c r="C3304" s="301" t="s">
        <v>1507</v>
      </c>
      <c r="D3304" s="302" t="s">
        <v>11743</v>
      </c>
    </row>
    <row r="3305" spans="1:4" ht="13.8">
      <c r="A3305" s="304">
        <v>101911</v>
      </c>
      <c r="B3305" s="301" t="s">
        <v>11744</v>
      </c>
      <c r="C3305" s="301" t="s">
        <v>1507</v>
      </c>
      <c r="D3305" s="302" t="s">
        <v>11745</v>
      </c>
    </row>
    <row r="3306" spans="1:4" ht="13.8">
      <c r="A3306" s="304">
        <v>101912</v>
      </c>
      <c r="B3306" s="301" t="s">
        <v>11746</v>
      </c>
      <c r="C3306" s="301" t="s">
        <v>1507</v>
      </c>
      <c r="D3306" s="302" t="s">
        <v>11747</v>
      </c>
    </row>
    <row r="3307" spans="1:4" ht="13.8">
      <c r="A3307" s="304">
        <v>101913</v>
      </c>
      <c r="B3307" s="301" t="s">
        <v>11748</v>
      </c>
      <c r="C3307" s="301" t="s">
        <v>1507</v>
      </c>
      <c r="D3307" s="302" t="s">
        <v>11749</v>
      </c>
    </row>
    <row r="3308" spans="1:4" ht="13.8">
      <c r="A3308" s="304">
        <v>101914</v>
      </c>
      <c r="B3308" s="301" t="s">
        <v>11750</v>
      </c>
      <c r="C3308" s="301" t="s">
        <v>1507</v>
      </c>
      <c r="D3308" s="302" t="s">
        <v>11751</v>
      </c>
    </row>
    <row r="3309" spans="1:4" ht="13.8">
      <c r="A3309" s="304">
        <v>101915</v>
      </c>
      <c r="B3309" s="301" t="s">
        <v>11752</v>
      </c>
      <c r="C3309" s="301" t="s">
        <v>1507</v>
      </c>
      <c r="D3309" s="302" t="s">
        <v>11753</v>
      </c>
    </row>
    <row r="3310" spans="1:4" ht="13.8">
      <c r="A3310" s="304">
        <v>101916</v>
      </c>
      <c r="B3310" s="301" t="s">
        <v>11754</v>
      </c>
      <c r="C3310" s="301" t="s">
        <v>1507</v>
      </c>
      <c r="D3310" s="302" t="s">
        <v>11755</v>
      </c>
    </row>
    <row r="3311" spans="1:4" ht="13.8">
      <c r="A3311" s="304">
        <v>101917</v>
      </c>
      <c r="B3311" s="301" t="s">
        <v>11756</v>
      </c>
      <c r="C3311" s="301" t="s">
        <v>1507</v>
      </c>
      <c r="D3311" s="302" t="s">
        <v>11757</v>
      </c>
    </row>
    <row r="3312" spans="1:4" ht="13.8">
      <c r="A3312" s="304">
        <v>98261</v>
      </c>
      <c r="B3312" s="301" t="s">
        <v>11758</v>
      </c>
      <c r="C3312" s="301" t="s">
        <v>1616</v>
      </c>
      <c r="D3312" s="302" t="s">
        <v>11759</v>
      </c>
    </row>
    <row r="3313" spans="1:4" ht="13.8">
      <c r="A3313" s="304">
        <v>98262</v>
      </c>
      <c r="B3313" s="301" t="s">
        <v>11760</v>
      </c>
      <c r="C3313" s="301" t="s">
        <v>1616</v>
      </c>
      <c r="D3313" s="302" t="s">
        <v>7826</v>
      </c>
    </row>
    <row r="3314" spans="1:4" ht="13.8">
      <c r="A3314" s="304">
        <v>98263</v>
      </c>
      <c r="B3314" s="301" t="s">
        <v>11761</v>
      </c>
      <c r="C3314" s="301" t="s">
        <v>1616</v>
      </c>
      <c r="D3314" s="302" t="s">
        <v>6089</v>
      </c>
    </row>
    <row r="3315" spans="1:4" ht="13.8">
      <c r="A3315" s="304">
        <v>98264</v>
      </c>
      <c r="B3315" s="301" t="s">
        <v>11762</v>
      </c>
      <c r="C3315" s="301" t="s">
        <v>1616</v>
      </c>
      <c r="D3315" s="302" t="s">
        <v>11763</v>
      </c>
    </row>
    <row r="3316" spans="1:4" ht="13.8">
      <c r="A3316" s="304">
        <v>98265</v>
      </c>
      <c r="B3316" s="301" t="s">
        <v>11764</v>
      </c>
      <c r="C3316" s="301" t="s">
        <v>1616</v>
      </c>
      <c r="D3316" s="302" t="s">
        <v>7221</v>
      </c>
    </row>
    <row r="3317" spans="1:4" ht="13.8">
      <c r="A3317" s="304">
        <v>98266</v>
      </c>
      <c r="B3317" s="301" t="s">
        <v>11765</v>
      </c>
      <c r="C3317" s="301" t="s">
        <v>1616</v>
      </c>
      <c r="D3317" s="302" t="s">
        <v>11766</v>
      </c>
    </row>
    <row r="3318" spans="1:4" ht="13.8">
      <c r="A3318" s="304">
        <v>98267</v>
      </c>
      <c r="B3318" s="301" t="s">
        <v>11767</v>
      </c>
      <c r="C3318" s="301" t="s">
        <v>1616</v>
      </c>
      <c r="D3318" s="302" t="s">
        <v>11768</v>
      </c>
    </row>
    <row r="3319" spans="1:4" ht="13.8">
      <c r="A3319" s="304">
        <v>98268</v>
      </c>
      <c r="B3319" s="301" t="s">
        <v>11769</v>
      </c>
      <c r="C3319" s="301" t="s">
        <v>1616</v>
      </c>
      <c r="D3319" s="302" t="s">
        <v>11770</v>
      </c>
    </row>
    <row r="3320" spans="1:4" ht="13.8">
      <c r="A3320" s="304">
        <v>98269</v>
      </c>
      <c r="B3320" s="301" t="s">
        <v>11771</v>
      </c>
      <c r="C3320" s="301" t="s">
        <v>1616</v>
      </c>
      <c r="D3320" s="302" t="s">
        <v>11772</v>
      </c>
    </row>
    <row r="3321" spans="1:4" ht="13.8">
      <c r="A3321" s="304">
        <v>98270</v>
      </c>
      <c r="B3321" s="301" t="s">
        <v>11773</v>
      </c>
      <c r="C3321" s="301" t="s">
        <v>1616</v>
      </c>
      <c r="D3321" s="302" t="s">
        <v>11774</v>
      </c>
    </row>
    <row r="3322" spans="1:4" ht="13.8">
      <c r="A3322" s="304">
        <v>98271</v>
      </c>
      <c r="B3322" s="301" t="s">
        <v>11775</v>
      </c>
      <c r="C3322" s="301" t="s">
        <v>1616</v>
      </c>
      <c r="D3322" s="302" t="s">
        <v>11776</v>
      </c>
    </row>
    <row r="3323" spans="1:4" ht="13.8">
      <c r="A3323" s="304">
        <v>98272</v>
      </c>
      <c r="B3323" s="301" t="s">
        <v>11777</v>
      </c>
      <c r="C3323" s="301" t="s">
        <v>1616</v>
      </c>
      <c r="D3323" s="302" t="s">
        <v>11778</v>
      </c>
    </row>
    <row r="3324" spans="1:4" ht="13.8">
      <c r="A3324" s="304">
        <v>98273</v>
      </c>
      <c r="B3324" s="301" t="s">
        <v>11779</v>
      </c>
      <c r="C3324" s="301" t="s">
        <v>1616</v>
      </c>
      <c r="D3324" s="302" t="s">
        <v>11780</v>
      </c>
    </row>
    <row r="3325" spans="1:4" ht="13.8">
      <c r="A3325" s="304">
        <v>98274</v>
      </c>
      <c r="B3325" s="301" t="s">
        <v>11781</v>
      </c>
      <c r="C3325" s="301" t="s">
        <v>1616</v>
      </c>
      <c r="D3325" s="302" t="s">
        <v>5633</v>
      </c>
    </row>
    <row r="3326" spans="1:4" ht="13.8">
      <c r="A3326" s="304">
        <v>98275</v>
      </c>
      <c r="B3326" s="301" t="s">
        <v>11782</v>
      </c>
      <c r="C3326" s="301" t="s">
        <v>1616</v>
      </c>
      <c r="D3326" s="302" t="s">
        <v>11783</v>
      </c>
    </row>
    <row r="3327" spans="1:4" ht="13.8">
      <c r="A3327" s="304">
        <v>98276</v>
      </c>
      <c r="B3327" s="301" t="s">
        <v>11784</v>
      </c>
      <c r="C3327" s="301" t="s">
        <v>1616</v>
      </c>
      <c r="D3327" s="302" t="s">
        <v>11785</v>
      </c>
    </row>
    <row r="3328" spans="1:4" ht="13.8">
      <c r="A3328" s="304">
        <v>98277</v>
      </c>
      <c r="B3328" s="301" t="s">
        <v>11786</v>
      </c>
      <c r="C3328" s="301" t="s">
        <v>1616</v>
      </c>
      <c r="D3328" s="302" t="s">
        <v>11787</v>
      </c>
    </row>
    <row r="3329" spans="1:4" ht="13.8">
      <c r="A3329" s="304">
        <v>98278</v>
      </c>
      <c r="B3329" s="301" t="s">
        <v>11788</v>
      </c>
      <c r="C3329" s="301" t="s">
        <v>1616</v>
      </c>
      <c r="D3329" s="302" t="s">
        <v>11789</v>
      </c>
    </row>
    <row r="3330" spans="1:4" ht="13.8">
      <c r="A3330" s="304">
        <v>98279</v>
      </c>
      <c r="B3330" s="301" t="s">
        <v>11790</v>
      </c>
      <c r="C3330" s="301" t="s">
        <v>1616</v>
      </c>
      <c r="D3330" s="302" t="s">
        <v>11791</v>
      </c>
    </row>
    <row r="3331" spans="1:4" ht="13.8">
      <c r="A3331" s="304">
        <v>98280</v>
      </c>
      <c r="B3331" s="301" t="s">
        <v>11792</v>
      </c>
      <c r="C3331" s="301" t="s">
        <v>1616</v>
      </c>
      <c r="D3331" s="302" t="s">
        <v>5527</v>
      </c>
    </row>
    <row r="3332" spans="1:4" ht="13.8">
      <c r="A3332" s="304">
        <v>98281</v>
      </c>
      <c r="B3332" s="301" t="s">
        <v>11793</v>
      </c>
      <c r="C3332" s="301" t="s">
        <v>1616</v>
      </c>
      <c r="D3332" s="302" t="s">
        <v>6319</v>
      </c>
    </row>
    <row r="3333" spans="1:4" ht="13.8">
      <c r="A3333" s="304">
        <v>98282</v>
      </c>
      <c r="B3333" s="301" t="s">
        <v>11794</v>
      </c>
      <c r="C3333" s="301" t="s">
        <v>1616</v>
      </c>
      <c r="D3333" s="302" t="s">
        <v>11795</v>
      </c>
    </row>
    <row r="3334" spans="1:4" ht="13.8">
      <c r="A3334" s="304">
        <v>98283</v>
      </c>
      <c r="B3334" s="301" t="s">
        <v>11796</v>
      </c>
      <c r="C3334" s="301" t="s">
        <v>1616</v>
      </c>
      <c r="D3334" s="302" t="s">
        <v>11797</v>
      </c>
    </row>
    <row r="3335" spans="1:4" ht="13.8">
      <c r="A3335" s="304">
        <v>98284</v>
      </c>
      <c r="B3335" s="301" t="s">
        <v>11798</v>
      </c>
      <c r="C3335" s="301" t="s">
        <v>1616</v>
      </c>
      <c r="D3335" s="302" t="s">
        <v>7691</v>
      </c>
    </row>
    <row r="3336" spans="1:4" ht="13.8">
      <c r="A3336" s="304">
        <v>98285</v>
      </c>
      <c r="B3336" s="301" t="s">
        <v>11799</v>
      </c>
      <c r="C3336" s="301" t="s">
        <v>1616</v>
      </c>
      <c r="D3336" s="302" t="s">
        <v>11800</v>
      </c>
    </row>
    <row r="3337" spans="1:4" ht="13.8">
      <c r="A3337" s="304">
        <v>98286</v>
      </c>
      <c r="B3337" s="301" t="s">
        <v>11801</v>
      </c>
      <c r="C3337" s="301" t="s">
        <v>1616</v>
      </c>
      <c r="D3337" s="302" t="s">
        <v>11802</v>
      </c>
    </row>
    <row r="3338" spans="1:4" ht="13.8">
      <c r="A3338" s="304">
        <v>98287</v>
      </c>
      <c r="B3338" s="301" t="s">
        <v>11803</v>
      </c>
      <c r="C3338" s="301" t="s">
        <v>1616</v>
      </c>
      <c r="D3338" s="302" t="s">
        <v>11804</v>
      </c>
    </row>
    <row r="3339" spans="1:4" ht="13.8">
      <c r="A3339" s="304">
        <v>98288</v>
      </c>
      <c r="B3339" s="301" t="s">
        <v>11805</v>
      </c>
      <c r="C3339" s="301" t="s">
        <v>1616</v>
      </c>
      <c r="D3339" s="302" t="s">
        <v>4243</v>
      </c>
    </row>
    <row r="3340" spans="1:4" ht="13.8">
      <c r="A3340" s="304">
        <v>98289</v>
      </c>
      <c r="B3340" s="301" t="s">
        <v>11806</v>
      </c>
      <c r="C3340" s="301" t="s">
        <v>1616</v>
      </c>
      <c r="D3340" s="302" t="s">
        <v>11807</v>
      </c>
    </row>
    <row r="3341" spans="1:4" ht="13.8">
      <c r="A3341" s="304">
        <v>98290</v>
      </c>
      <c r="B3341" s="301" t="s">
        <v>11808</v>
      </c>
      <c r="C3341" s="301" t="s">
        <v>1616</v>
      </c>
      <c r="D3341" s="302" t="s">
        <v>7094</v>
      </c>
    </row>
    <row r="3342" spans="1:4" ht="13.8">
      <c r="A3342" s="304">
        <v>98291</v>
      </c>
      <c r="B3342" s="301" t="s">
        <v>11809</v>
      </c>
      <c r="C3342" s="301" t="s">
        <v>1616</v>
      </c>
      <c r="D3342" s="302" t="s">
        <v>11810</v>
      </c>
    </row>
    <row r="3343" spans="1:4" ht="13.8">
      <c r="A3343" s="304">
        <v>98292</v>
      </c>
      <c r="B3343" s="301" t="s">
        <v>11811</v>
      </c>
      <c r="C3343" s="301" t="s">
        <v>1616</v>
      </c>
      <c r="D3343" s="302" t="s">
        <v>10802</v>
      </c>
    </row>
    <row r="3344" spans="1:4" ht="13.8">
      <c r="A3344" s="304">
        <v>98293</v>
      </c>
      <c r="B3344" s="301" t="s">
        <v>11812</v>
      </c>
      <c r="C3344" s="301" t="s">
        <v>1616</v>
      </c>
      <c r="D3344" s="302" t="s">
        <v>5194</v>
      </c>
    </row>
    <row r="3345" spans="1:4" ht="13.8">
      <c r="A3345" s="304">
        <v>98400</v>
      </c>
      <c r="B3345" s="301" t="s">
        <v>11813</v>
      </c>
      <c r="C3345" s="301" t="s">
        <v>1616</v>
      </c>
      <c r="D3345" s="302" t="s">
        <v>10834</v>
      </c>
    </row>
    <row r="3346" spans="1:4" ht="13.8">
      <c r="A3346" s="304">
        <v>98401</v>
      </c>
      <c r="B3346" s="301" t="s">
        <v>11814</v>
      </c>
      <c r="C3346" s="301" t="s">
        <v>1616</v>
      </c>
      <c r="D3346" s="302" t="s">
        <v>11815</v>
      </c>
    </row>
    <row r="3347" spans="1:4" ht="13.8">
      <c r="A3347" s="304">
        <v>98402</v>
      </c>
      <c r="B3347" s="301" t="s">
        <v>11816</v>
      </c>
      <c r="C3347" s="301" t="s">
        <v>1616</v>
      </c>
      <c r="D3347" s="302" t="s">
        <v>11817</v>
      </c>
    </row>
    <row r="3348" spans="1:4" ht="13.8">
      <c r="A3348" s="304">
        <v>100556</v>
      </c>
      <c r="B3348" s="301" t="s">
        <v>11818</v>
      </c>
      <c r="C3348" s="301" t="s">
        <v>1507</v>
      </c>
      <c r="D3348" s="302" t="s">
        <v>11819</v>
      </c>
    </row>
    <row r="3349" spans="1:4" ht="13.8">
      <c r="A3349" s="304">
        <v>100557</v>
      </c>
      <c r="B3349" s="301" t="s">
        <v>11820</v>
      </c>
      <c r="C3349" s="301" t="s">
        <v>1507</v>
      </c>
      <c r="D3349" s="302" t="s">
        <v>11821</v>
      </c>
    </row>
    <row r="3350" spans="1:4" ht="13.8">
      <c r="A3350" s="304">
        <v>100560</v>
      </c>
      <c r="B3350" s="301" t="s">
        <v>11822</v>
      </c>
      <c r="C3350" s="301" t="s">
        <v>1507</v>
      </c>
      <c r="D3350" s="302" t="s">
        <v>11823</v>
      </c>
    </row>
    <row r="3351" spans="1:4" ht="13.8">
      <c r="A3351" s="304">
        <v>100561</v>
      </c>
      <c r="B3351" s="301" t="s">
        <v>11824</v>
      </c>
      <c r="C3351" s="301" t="s">
        <v>1507</v>
      </c>
      <c r="D3351" s="302" t="s">
        <v>11825</v>
      </c>
    </row>
    <row r="3352" spans="1:4" ht="13.8">
      <c r="A3352" s="304">
        <v>100562</v>
      </c>
      <c r="B3352" s="301" t="s">
        <v>11826</v>
      </c>
      <c r="C3352" s="301" t="s">
        <v>1507</v>
      </c>
      <c r="D3352" s="302" t="s">
        <v>11827</v>
      </c>
    </row>
    <row r="3353" spans="1:4" ht="13.8">
      <c r="A3353" s="304">
        <v>100563</v>
      </c>
      <c r="B3353" s="301" t="s">
        <v>11828</v>
      </c>
      <c r="C3353" s="301" t="s">
        <v>1507</v>
      </c>
      <c r="D3353" s="302" t="s">
        <v>11829</v>
      </c>
    </row>
    <row r="3354" spans="1:4" ht="13.8">
      <c r="A3354" s="304">
        <v>101795</v>
      </c>
      <c r="B3354" s="301" t="s">
        <v>11830</v>
      </c>
      <c r="C3354" s="301" t="s">
        <v>1507</v>
      </c>
      <c r="D3354" s="302" t="s">
        <v>11831</v>
      </c>
    </row>
    <row r="3355" spans="1:4" ht="13.8">
      <c r="A3355" s="304">
        <v>101798</v>
      </c>
      <c r="B3355" s="301" t="s">
        <v>2971</v>
      </c>
      <c r="C3355" s="301" t="s">
        <v>1507</v>
      </c>
      <c r="D3355" s="302" t="s">
        <v>11832</v>
      </c>
    </row>
    <row r="3356" spans="1:4" ht="13.8">
      <c r="A3356" s="304">
        <v>101799</v>
      </c>
      <c r="B3356" s="301" t="s">
        <v>11833</v>
      </c>
      <c r="C3356" s="301" t="s">
        <v>1507</v>
      </c>
      <c r="D3356" s="302" t="s">
        <v>11834</v>
      </c>
    </row>
    <row r="3357" spans="1:4" ht="13.8">
      <c r="A3357" s="304">
        <v>98397</v>
      </c>
      <c r="B3357" s="301" t="s">
        <v>11835</v>
      </c>
      <c r="C3357" s="301" t="s">
        <v>6562</v>
      </c>
      <c r="D3357" s="302" t="s">
        <v>10273</v>
      </c>
    </row>
    <row r="3358" spans="1:4" ht="13.8">
      <c r="A3358" s="304">
        <v>103244</v>
      </c>
      <c r="B3358" s="301" t="s">
        <v>11836</v>
      </c>
      <c r="C3358" s="301" t="s">
        <v>1507</v>
      </c>
      <c r="D3358" s="302" t="s">
        <v>11837</v>
      </c>
    </row>
    <row r="3359" spans="1:4" ht="13.8">
      <c r="A3359" s="304">
        <v>103245</v>
      </c>
      <c r="B3359" s="301" t="s">
        <v>11838</v>
      </c>
      <c r="C3359" s="301" t="s">
        <v>1507</v>
      </c>
      <c r="D3359" s="302" t="s">
        <v>11839</v>
      </c>
    </row>
    <row r="3360" spans="1:4" ht="13.8">
      <c r="A3360" s="304">
        <v>103246</v>
      </c>
      <c r="B3360" s="301" t="s">
        <v>11840</v>
      </c>
      <c r="C3360" s="301" t="s">
        <v>1507</v>
      </c>
      <c r="D3360" s="302" t="s">
        <v>11841</v>
      </c>
    </row>
    <row r="3361" spans="1:4" ht="13.8">
      <c r="A3361" s="304">
        <v>103247</v>
      </c>
      <c r="B3361" s="301" t="s">
        <v>11842</v>
      </c>
      <c r="C3361" s="301" t="s">
        <v>1507</v>
      </c>
      <c r="D3361" s="302" t="s">
        <v>11843</v>
      </c>
    </row>
    <row r="3362" spans="1:4" ht="13.8">
      <c r="A3362" s="304">
        <v>103248</v>
      </c>
      <c r="B3362" s="301" t="s">
        <v>11844</v>
      </c>
      <c r="C3362" s="301" t="s">
        <v>1507</v>
      </c>
      <c r="D3362" s="302" t="s">
        <v>11845</v>
      </c>
    </row>
    <row r="3363" spans="1:4" ht="13.8">
      <c r="A3363" s="304">
        <v>103249</v>
      </c>
      <c r="B3363" s="301" t="s">
        <v>11846</v>
      </c>
      <c r="C3363" s="301" t="s">
        <v>1507</v>
      </c>
      <c r="D3363" s="302" t="s">
        <v>11847</v>
      </c>
    </row>
    <row r="3364" spans="1:4" ht="13.8">
      <c r="A3364" s="304">
        <v>103250</v>
      </c>
      <c r="B3364" s="301" t="s">
        <v>11848</v>
      </c>
      <c r="C3364" s="301" t="s">
        <v>1507</v>
      </c>
      <c r="D3364" s="302" t="s">
        <v>11849</v>
      </c>
    </row>
    <row r="3365" spans="1:4" ht="13.8">
      <c r="A3365" s="304">
        <v>103251</v>
      </c>
      <c r="B3365" s="301" t="s">
        <v>11850</v>
      </c>
      <c r="C3365" s="301" t="s">
        <v>1507</v>
      </c>
      <c r="D3365" s="302" t="s">
        <v>11851</v>
      </c>
    </row>
    <row r="3366" spans="1:4" ht="13.8">
      <c r="A3366" s="304">
        <v>103252</v>
      </c>
      <c r="B3366" s="301" t="s">
        <v>11852</v>
      </c>
      <c r="C3366" s="301" t="s">
        <v>1507</v>
      </c>
      <c r="D3366" s="302" t="s">
        <v>11853</v>
      </c>
    </row>
    <row r="3367" spans="1:4" ht="13.8">
      <c r="A3367" s="304">
        <v>103253</v>
      </c>
      <c r="B3367" s="301" t="s">
        <v>11854</v>
      </c>
      <c r="C3367" s="301" t="s">
        <v>1507</v>
      </c>
      <c r="D3367" s="302" t="s">
        <v>11855</v>
      </c>
    </row>
    <row r="3368" spans="1:4" ht="13.8">
      <c r="A3368" s="304">
        <v>103254</v>
      </c>
      <c r="B3368" s="301" t="s">
        <v>11856</v>
      </c>
      <c r="C3368" s="301" t="s">
        <v>1507</v>
      </c>
      <c r="D3368" s="302" t="s">
        <v>11857</v>
      </c>
    </row>
    <row r="3369" spans="1:4" ht="13.8">
      <c r="A3369" s="304">
        <v>103255</v>
      </c>
      <c r="B3369" s="301" t="s">
        <v>11858</v>
      </c>
      <c r="C3369" s="301" t="s">
        <v>1507</v>
      </c>
      <c r="D3369" s="302" t="s">
        <v>11859</v>
      </c>
    </row>
    <row r="3370" spans="1:4" ht="13.8">
      <c r="A3370" s="304">
        <v>103256</v>
      </c>
      <c r="B3370" s="301" t="s">
        <v>11860</v>
      </c>
      <c r="C3370" s="301" t="s">
        <v>1507</v>
      </c>
      <c r="D3370" s="302" t="s">
        <v>11861</v>
      </c>
    </row>
    <row r="3371" spans="1:4" ht="13.8">
      <c r="A3371" s="304">
        <v>103257</v>
      </c>
      <c r="B3371" s="301" t="s">
        <v>11862</v>
      </c>
      <c r="C3371" s="301" t="s">
        <v>1507</v>
      </c>
      <c r="D3371" s="302" t="s">
        <v>11863</v>
      </c>
    </row>
    <row r="3372" spans="1:4" ht="13.8">
      <c r="A3372" s="304">
        <v>103258</v>
      </c>
      <c r="B3372" s="301" t="s">
        <v>11864</v>
      </c>
      <c r="C3372" s="301" t="s">
        <v>1507</v>
      </c>
      <c r="D3372" s="302" t="s">
        <v>11865</v>
      </c>
    </row>
    <row r="3373" spans="1:4" ht="13.8">
      <c r="A3373" s="304">
        <v>103259</v>
      </c>
      <c r="B3373" s="301" t="s">
        <v>11866</v>
      </c>
      <c r="C3373" s="301" t="s">
        <v>1507</v>
      </c>
      <c r="D3373" s="302" t="s">
        <v>11867</v>
      </c>
    </row>
    <row r="3374" spans="1:4" ht="13.8">
      <c r="A3374" s="304">
        <v>103260</v>
      </c>
      <c r="B3374" s="301" t="s">
        <v>11868</v>
      </c>
      <c r="C3374" s="301" t="s">
        <v>1507</v>
      </c>
      <c r="D3374" s="302" t="s">
        <v>11869</v>
      </c>
    </row>
    <row r="3375" spans="1:4" ht="13.8">
      <c r="A3375" s="304">
        <v>103261</v>
      </c>
      <c r="B3375" s="301" t="s">
        <v>11870</v>
      </c>
      <c r="C3375" s="301" t="s">
        <v>1507</v>
      </c>
      <c r="D3375" s="302" t="s">
        <v>11871</v>
      </c>
    </row>
    <row r="3376" spans="1:4" ht="13.8">
      <c r="A3376" s="304">
        <v>103262</v>
      </c>
      <c r="B3376" s="301" t="s">
        <v>11872</v>
      </c>
      <c r="C3376" s="301" t="s">
        <v>1507</v>
      </c>
      <c r="D3376" s="302" t="s">
        <v>11873</v>
      </c>
    </row>
    <row r="3377" spans="1:4" ht="13.8">
      <c r="A3377" s="304">
        <v>103263</v>
      </c>
      <c r="B3377" s="301" t="s">
        <v>11874</v>
      </c>
      <c r="C3377" s="301" t="s">
        <v>1507</v>
      </c>
      <c r="D3377" s="302" t="s">
        <v>11875</v>
      </c>
    </row>
    <row r="3378" spans="1:4" ht="13.8">
      <c r="A3378" s="304">
        <v>103264</v>
      </c>
      <c r="B3378" s="301" t="s">
        <v>11876</v>
      </c>
      <c r="C3378" s="301" t="s">
        <v>1507</v>
      </c>
      <c r="D3378" s="302" t="s">
        <v>11877</v>
      </c>
    </row>
    <row r="3379" spans="1:4" ht="13.8">
      <c r="A3379" s="304">
        <v>103265</v>
      </c>
      <c r="B3379" s="301" t="s">
        <v>11878</v>
      </c>
      <c r="C3379" s="301" t="s">
        <v>1507</v>
      </c>
      <c r="D3379" s="302" t="s">
        <v>11879</v>
      </c>
    </row>
    <row r="3380" spans="1:4" ht="13.8">
      <c r="A3380" s="304">
        <v>103266</v>
      </c>
      <c r="B3380" s="301" t="s">
        <v>11880</v>
      </c>
      <c r="C3380" s="301" t="s">
        <v>1507</v>
      </c>
      <c r="D3380" s="302" t="s">
        <v>11881</v>
      </c>
    </row>
    <row r="3381" spans="1:4" ht="13.8">
      <c r="A3381" s="304">
        <v>103267</v>
      </c>
      <c r="B3381" s="301" t="s">
        <v>11882</v>
      </c>
      <c r="C3381" s="301" t="s">
        <v>1507</v>
      </c>
      <c r="D3381" s="302" t="s">
        <v>11883</v>
      </c>
    </row>
    <row r="3382" spans="1:4" ht="13.8">
      <c r="A3382" s="304">
        <v>103268</v>
      </c>
      <c r="B3382" s="301" t="s">
        <v>11884</v>
      </c>
      <c r="C3382" s="301" t="s">
        <v>1507</v>
      </c>
      <c r="D3382" s="302" t="s">
        <v>11885</v>
      </c>
    </row>
    <row r="3383" spans="1:4" ht="13.8">
      <c r="A3383" s="304">
        <v>103269</v>
      </c>
      <c r="B3383" s="301" t="s">
        <v>11886</v>
      </c>
      <c r="C3383" s="301" t="s">
        <v>1507</v>
      </c>
      <c r="D3383" s="302" t="s">
        <v>11887</v>
      </c>
    </row>
    <row r="3384" spans="1:4" ht="13.8">
      <c r="A3384" s="304">
        <v>103270</v>
      </c>
      <c r="B3384" s="301" t="s">
        <v>11888</v>
      </c>
      <c r="C3384" s="301" t="s">
        <v>1507</v>
      </c>
      <c r="D3384" s="302" t="s">
        <v>11889</v>
      </c>
    </row>
    <row r="3385" spans="1:4" ht="13.8">
      <c r="A3385" s="304">
        <v>103271</v>
      </c>
      <c r="B3385" s="301" t="s">
        <v>11890</v>
      </c>
      <c r="C3385" s="301" t="s">
        <v>1507</v>
      </c>
      <c r="D3385" s="302" t="s">
        <v>11891</v>
      </c>
    </row>
    <row r="3386" spans="1:4" ht="13.8">
      <c r="A3386" s="304">
        <v>103272</v>
      </c>
      <c r="B3386" s="301" t="s">
        <v>11892</v>
      </c>
      <c r="C3386" s="301" t="s">
        <v>1507</v>
      </c>
      <c r="D3386" s="302" t="s">
        <v>11893</v>
      </c>
    </row>
    <row r="3387" spans="1:4" ht="13.8">
      <c r="A3387" s="304">
        <v>103273</v>
      </c>
      <c r="B3387" s="301" t="s">
        <v>11894</v>
      </c>
      <c r="C3387" s="301" t="s">
        <v>1507</v>
      </c>
      <c r="D3387" s="302" t="s">
        <v>11895</v>
      </c>
    </row>
    <row r="3388" spans="1:4" ht="13.8">
      <c r="A3388" s="304">
        <v>103274</v>
      </c>
      <c r="B3388" s="301" t="s">
        <v>11896</v>
      </c>
      <c r="C3388" s="301" t="s">
        <v>1507</v>
      </c>
      <c r="D3388" s="302" t="s">
        <v>11897</v>
      </c>
    </row>
    <row r="3389" spans="1:4" ht="13.8">
      <c r="A3389" s="304">
        <v>103275</v>
      </c>
      <c r="B3389" s="301" t="s">
        <v>11898</v>
      </c>
      <c r="C3389" s="301" t="s">
        <v>1507</v>
      </c>
      <c r="D3389" s="302" t="s">
        <v>11899</v>
      </c>
    </row>
    <row r="3390" spans="1:4" ht="13.8">
      <c r="A3390" s="304">
        <v>103276</v>
      </c>
      <c r="B3390" s="301" t="s">
        <v>11900</v>
      </c>
      <c r="C3390" s="301" t="s">
        <v>1507</v>
      </c>
      <c r="D3390" s="302" t="s">
        <v>11901</v>
      </c>
    </row>
    <row r="3391" spans="1:4" ht="13.8">
      <c r="A3391" s="304">
        <v>103277</v>
      </c>
      <c r="B3391" s="301" t="s">
        <v>11902</v>
      </c>
      <c r="C3391" s="301" t="s">
        <v>1507</v>
      </c>
      <c r="D3391" s="302" t="s">
        <v>11903</v>
      </c>
    </row>
    <row r="3392" spans="1:4" ht="13.8">
      <c r="A3392" s="304">
        <v>103278</v>
      </c>
      <c r="B3392" s="301" t="s">
        <v>11904</v>
      </c>
      <c r="C3392" s="301" t="s">
        <v>1507</v>
      </c>
      <c r="D3392" s="302" t="s">
        <v>11905</v>
      </c>
    </row>
    <row r="3393" spans="1:4" ht="13.8">
      <c r="A3393" s="304">
        <v>103288</v>
      </c>
      <c r="B3393" s="301" t="s">
        <v>11906</v>
      </c>
      <c r="C3393" s="301" t="s">
        <v>1507</v>
      </c>
      <c r="D3393" s="302" t="s">
        <v>11907</v>
      </c>
    </row>
    <row r="3394" spans="1:4" ht="13.8">
      <c r="A3394" s="304">
        <v>103289</v>
      </c>
      <c r="B3394" s="301" t="s">
        <v>11908</v>
      </c>
      <c r="C3394" s="301" t="s">
        <v>1616</v>
      </c>
      <c r="D3394" s="302" t="s">
        <v>11909</v>
      </c>
    </row>
    <row r="3395" spans="1:4" ht="13.8">
      <c r="A3395" s="304">
        <v>103290</v>
      </c>
      <c r="B3395" s="301" t="s">
        <v>11910</v>
      </c>
      <c r="C3395" s="301" t="s">
        <v>1616</v>
      </c>
      <c r="D3395" s="302" t="s">
        <v>11911</v>
      </c>
    </row>
    <row r="3396" spans="1:4" ht="13.8">
      <c r="A3396" s="304">
        <v>103291</v>
      </c>
      <c r="B3396" s="301" t="s">
        <v>11912</v>
      </c>
      <c r="C3396" s="301" t="s">
        <v>1616</v>
      </c>
      <c r="D3396" s="302" t="s">
        <v>11913</v>
      </c>
    </row>
    <row r="3397" spans="1:4" ht="13.8">
      <c r="A3397" s="304">
        <v>103292</v>
      </c>
      <c r="B3397" s="301" t="s">
        <v>11914</v>
      </c>
      <c r="C3397" s="301" t="s">
        <v>1616</v>
      </c>
      <c r="D3397" s="302" t="s">
        <v>11915</v>
      </c>
    </row>
    <row r="3398" spans="1:4" ht="13.8">
      <c r="A3398" s="304">
        <v>101936</v>
      </c>
      <c r="B3398" s="301" t="s">
        <v>11916</v>
      </c>
      <c r="C3398" s="301" t="s">
        <v>1507</v>
      </c>
      <c r="D3398" s="302" t="s">
        <v>11917</v>
      </c>
    </row>
    <row r="3399" spans="1:4" ht="13.8">
      <c r="A3399" s="304">
        <v>101937</v>
      </c>
      <c r="B3399" s="301" t="s">
        <v>11918</v>
      </c>
      <c r="C3399" s="301" t="s">
        <v>1507</v>
      </c>
      <c r="D3399" s="302" t="s">
        <v>11919</v>
      </c>
    </row>
    <row r="3400" spans="1:4" ht="13.8">
      <c r="A3400" s="304">
        <v>98294</v>
      </c>
      <c r="B3400" s="301" t="s">
        <v>11920</v>
      </c>
      <c r="C3400" s="301" t="s">
        <v>1616</v>
      </c>
      <c r="D3400" s="302" t="s">
        <v>11921</v>
      </c>
    </row>
    <row r="3401" spans="1:4" ht="13.8">
      <c r="A3401" s="304">
        <v>98295</v>
      </c>
      <c r="B3401" s="301" t="s">
        <v>11922</v>
      </c>
      <c r="C3401" s="301" t="s">
        <v>1616</v>
      </c>
      <c r="D3401" s="302" t="s">
        <v>6110</v>
      </c>
    </row>
    <row r="3402" spans="1:4" ht="13.8">
      <c r="A3402" s="304">
        <v>98296</v>
      </c>
      <c r="B3402" s="301" t="s">
        <v>11923</v>
      </c>
      <c r="C3402" s="301" t="s">
        <v>1616</v>
      </c>
      <c r="D3402" s="302" t="s">
        <v>7387</v>
      </c>
    </row>
    <row r="3403" spans="1:4" ht="13.8">
      <c r="A3403" s="304">
        <v>98297</v>
      </c>
      <c r="B3403" s="301" t="s">
        <v>11924</v>
      </c>
      <c r="C3403" s="301" t="s">
        <v>1616</v>
      </c>
      <c r="D3403" s="302" t="s">
        <v>5625</v>
      </c>
    </row>
    <row r="3404" spans="1:4" ht="13.8">
      <c r="A3404" s="304">
        <v>98301</v>
      </c>
      <c r="B3404" s="301" t="s">
        <v>11925</v>
      </c>
      <c r="C3404" s="301" t="s">
        <v>1507</v>
      </c>
      <c r="D3404" s="302" t="s">
        <v>11926</v>
      </c>
    </row>
    <row r="3405" spans="1:4" ht="13.8">
      <c r="A3405" s="304">
        <v>98302</v>
      </c>
      <c r="B3405" s="301" t="s">
        <v>11927</v>
      </c>
      <c r="C3405" s="301" t="s">
        <v>1507</v>
      </c>
      <c r="D3405" s="302" t="s">
        <v>11928</v>
      </c>
    </row>
    <row r="3406" spans="1:4" ht="13.8">
      <c r="A3406" s="304">
        <v>98304</v>
      </c>
      <c r="B3406" s="301" t="s">
        <v>11929</v>
      </c>
      <c r="C3406" s="301" t="s">
        <v>1507</v>
      </c>
      <c r="D3406" s="302" t="s">
        <v>11930</v>
      </c>
    </row>
    <row r="3407" spans="1:4" ht="13.8">
      <c r="A3407" s="304">
        <v>98307</v>
      </c>
      <c r="B3407" s="301" t="s">
        <v>11931</v>
      </c>
      <c r="C3407" s="301" t="s">
        <v>1507</v>
      </c>
      <c r="D3407" s="302" t="s">
        <v>11932</v>
      </c>
    </row>
    <row r="3408" spans="1:4" ht="13.8">
      <c r="A3408" s="304">
        <v>98308</v>
      </c>
      <c r="B3408" s="301" t="s">
        <v>11933</v>
      </c>
      <c r="C3408" s="301" t="s">
        <v>1507</v>
      </c>
      <c r="D3408" s="302" t="s">
        <v>11934</v>
      </c>
    </row>
    <row r="3409" spans="1:4" ht="13.8">
      <c r="A3409" s="304">
        <v>98593</v>
      </c>
      <c r="B3409" s="301" t="s">
        <v>11935</v>
      </c>
      <c r="C3409" s="301" t="s">
        <v>1507</v>
      </c>
      <c r="D3409" s="302" t="s">
        <v>11936</v>
      </c>
    </row>
    <row r="3410" spans="1:4" ht="13.8">
      <c r="A3410" s="304">
        <v>89355</v>
      </c>
      <c r="B3410" s="301" t="s">
        <v>3103</v>
      </c>
      <c r="C3410" s="301" t="s">
        <v>1616</v>
      </c>
      <c r="D3410" s="302" t="s">
        <v>4976</v>
      </c>
    </row>
    <row r="3411" spans="1:4" ht="13.8">
      <c r="A3411" s="304">
        <v>89356</v>
      </c>
      <c r="B3411" s="301" t="s">
        <v>3106</v>
      </c>
      <c r="C3411" s="301" t="s">
        <v>1616</v>
      </c>
      <c r="D3411" s="302" t="s">
        <v>11937</v>
      </c>
    </row>
    <row r="3412" spans="1:4" ht="13.8">
      <c r="A3412" s="304">
        <v>89357</v>
      </c>
      <c r="B3412" s="301" t="s">
        <v>3109</v>
      </c>
      <c r="C3412" s="301" t="s">
        <v>1616</v>
      </c>
      <c r="D3412" s="302" t="s">
        <v>7245</v>
      </c>
    </row>
    <row r="3413" spans="1:4" ht="13.8">
      <c r="A3413" s="304">
        <v>89401</v>
      </c>
      <c r="B3413" s="301" t="s">
        <v>11938</v>
      </c>
      <c r="C3413" s="301" t="s">
        <v>1616</v>
      </c>
      <c r="D3413" s="302" t="s">
        <v>4746</v>
      </c>
    </row>
    <row r="3414" spans="1:4" ht="13.8">
      <c r="A3414" s="304">
        <v>89402</v>
      </c>
      <c r="B3414" s="301" t="s">
        <v>3105</v>
      </c>
      <c r="C3414" s="301" t="s">
        <v>1616</v>
      </c>
      <c r="D3414" s="302" t="s">
        <v>11939</v>
      </c>
    </row>
    <row r="3415" spans="1:4" ht="13.8">
      <c r="A3415" s="304">
        <v>89403</v>
      </c>
      <c r="B3415" s="301" t="s">
        <v>3108</v>
      </c>
      <c r="C3415" s="301" t="s">
        <v>1616</v>
      </c>
      <c r="D3415" s="302" t="s">
        <v>10905</v>
      </c>
    </row>
    <row r="3416" spans="1:4" ht="13.8">
      <c r="A3416" s="304">
        <v>89446</v>
      </c>
      <c r="B3416" s="301" t="s">
        <v>3104</v>
      </c>
      <c r="C3416" s="301" t="s">
        <v>1616</v>
      </c>
      <c r="D3416" s="302" t="s">
        <v>7958</v>
      </c>
    </row>
    <row r="3417" spans="1:4" ht="13.8">
      <c r="A3417" s="304">
        <v>89447</v>
      </c>
      <c r="B3417" s="301" t="s">
        <v>3107</v>
      </c>
      <c r="C3417" s="301" t="s">
        <v>1616</v>
      </c>
      <c r="D3417" s="302" t="s">
        <v>10883</v>
      </c>
    </row>
    <row r="3418" spans="1:4" ht="13.8">
      <c r="A3418" s="304">
        <v>89448</v>
      </c>
      <c r="B3418" s="301" t="s">
        <v>3110</v>
      </c>
      <c r="C3418" s="301" t="s">
        <v>1616</v>
      </c>
      <c r="D3418" s="302" t="s">
        <v>11940</v>
      </c>
    </row>
    <row r="3419" spans="1:4" ht="13.8">
      <c r="A3419" s="304">
        <v>89449</v>
      </c>
      <c r="B3419" s="301" t="s">
        <v>3112</v>
      </c>
      <c r="C3419" s="301" t="s">
        <v>1616</v>
      </c>
      <c r="D3419" s="302" t="s">
        <v>11941</v>
      </c>
    </row>
    <row r="3420" spans="1:4" ht="13.8">
      <c r="A3420" s="304">
        <v>89450</v>
      </c>
      <c r="B3420" s="301" t="s">
        <v>11942</v>
      </c>
      <c r="C3420" s="301" t="s">
        <v>1616</v>
      </c>
      <c r="D3420" s="302" t="s">
        <v>11943</v>
      </c>
    </row>
    <row r="3421" spans="1:4" ht="13.8">
      <c r="A3421" s="304">
        <v>89451</v>
      </c>
      <c r="B3421" s="301" t="s">
        <v>11944</v>
      </c>
      <c r="C3421" s="301" t="s">
        <v>1616</v>
      </c>
      <c r="D3421" s="302" t="s">
        <v>11945</v>
      </c>
    </row>
    <row r="3422" spans="1:4" ht="13.8">
      <c r="A3422" s="304">
        <v>89452</v>
      </c>
      <c r="B3422" s="301" t="s">
        <v>11946</v>
      </c>
      <c r="C3422" s="301" t="s">
        <v>1616</v>
      </c>
      <c r="D3422" s="302" t="s">
        <v>11947</v>
      </c>
    </row>
    <row r="3423" spans="1:4" ht="13.8">
      <c r="A3423" s="304">
        <v>89508</v>
      </c>
      <c r="B3423" s="301" t="s">
        <v>3100</v>
      </c>
      <c r="C3423" s="301" t="s">
        <v>1616</v>
      </c>
      <c r="D3423" s="302" t="s">
        <v>11948</v>
      </c>
    </row>
    <row r="3424" spans="1:4" ht="13.8">
      <c r="A3424" s="304">
        <v>89509</v>
      </c>
      <c r="B3424" s="301" t="s">
        <v>3101</v>
      </c>
      <c r="C3424" s="301" t="s">
        <v>1616</v>
      </c>
      <c r="D3424" s="302" t="s">
        <v>11949</v>
      </c>
    </row>
    <row r="3425" spans="1:4" ht="13.8">
      <c r="A3425" s="304">
        <v>89511</v>
      </c>
      <c r="B3425" s="301" t="s">
        <v>3102</v>
      </c>
      <c r="C3425" s="301" t="s">
        <v>1616</v>
      </c>
      <c r="D3425" s="302" t="s">
        <v>11950</v>
      </c>
    </row>
    <row r="3426" spans="1:4" ht="13.8">
      <c r="A3426" s="304">
        <v>89512</v>
      </c>
      <c r="B3426" s="301" t="s">
        <v>3097</v>
      </c>
      <c r="C3426" s="301" t="s">
        <v>1616</v>
      </c>
      <c r="D3426" s="302" t="s">
        <v>11951</v>
      </c>
    </row>
    <row r="3427" spans="1:4" ht="13.8">
      <c r="A3427" s="304">
        <v>89576</v>
      </c>
      <c r="B3427" s="301" t="s">
        <v>11952</v>
      </c>
      <c r="C3427" s="301" t="s">
        <v>1616</v>
      </c>
      <c r="D3427" s="302" t="s">
        <v>11953</v>
      </c>
    </row>
    <row r="3428" spans="1:4" ht="13.8">
      <c r="A3428" s="304">
        <v>89578</v>
      </c>
      <c r="B3428" s="301" t="s">
        <v>11954</v>
      </c>
      <c r="C3428" s="301" t="s">
        <v>1616</v>
      </c>
      <c r="D3428" s="302" t="s">
        <v>11955</v>
      </c>
    </row>
    <row r="3429" spans="1:4" ht="13.8">
      <c r="A3429" s="304">
        <v>89580</v>
      </c>
      <c r="B3429" s="301" t="s">
        <v>3098</v>
      </c>
      <c r="C3429" s="301" t="s">
        <v>1616</v>
      </c>
      <c r="D3429" s="302" t="s">
        <v>11956</v>
      </c>
    </row>
    <row r="3430" spans="1:4" ht="13.8">
      <c r="A3430" s="304">
        <v>89633</v>
      </c>
      <c r="B3430" s="301" t="s">
        <v>11957</v>
      </c>
      <c r="C3430" s="301" t="s">
        <v>1616</v>
      </c>
      <c r="D3430" s="302" t="s">
        <v>11958</v>
      </c>
    </row>
    <row r="3431" spans="1:4" ht="13.8">
      <c r="A3431" s="304">
        <v>89634</v>
      </c>
      <c r="B3431" s="301" t="s">
        <v>11959</v>
      </c>
      <c r="C3431" s="301" t="s">
        <v>1616</v>
      </c>
      <c r="D3431" s="302" t="s">
        <v>11960</v>
      </c>
    </row>
    <row r="3432" spans="1:4" ht="13.8">
      <c r="A3432" s="304">
        <v>89635</v>
      </c>
      <c r="B3432" s="301" t="s">
        <v>11961</v>
      </c>
      <c r="C3432" s="301" t="s">
        <v>1616</v>
      </c>
      <c r="D3432" s="302" t="s">
        <v>11962</v>
      </c>
    </row>
    <row r="3433" spans="1:4" ht="13.8">
      <c r="A3433" s="304">
        <v>89636</v>
      </c>
      <c r="B3433" s="301" t="s">
        <v>11963</v>
      </c>
      <c r="C3433" s="301" t="s">
        <v>1616</v>
      </c>
      <c r="D3433" s="302" t="s">
        <v>11964</v>
      </c>
    </row>
    <row r="3434" spans="1:4" ht="13.8">
      <c r="A3434" s="304">
        <v>89711</v>
      </c>
      <c r="B3434" s="301" t="s">
        <v>11965</v>
      </c>
      <c r="C3434" s="301" t="s">
        <v>1616</v>
      </c>
      <c r="D3434" s="302" t="s">
        <v>11966</v>
      </c>
    </row>
    <row r="3435" spans="1:4" ht="13.8">
      <c r="A3435" s="304">
        <v>89712</v>
      </c>
      <c r="B3435" s="301" t="s">
        <v>11967</v>
      </c>
      <c r="C3435" s="301" t="s">
        <v>1616</v>
      </c>
      <c r="D3435" s="302" t="s">
        <v>11968</v>
      </c>
    </row>
    <row r="3436" spans="1:4" ht="13.8">
      <c r="A3436" s="304">
        <v>89713</v>
      </c>
      <c r="B3436" s="301" t="s">
        <v>11969</v>
      </c>
      <c r="C3436" s="301" t="s">
        <v>1616</v>
      </c>
      <c r="D3436" s="302" t="s">
        <v>11970</v>
      </c>
    </row>
    <row r="3437" spans="1:4" ht="13.8">
      <c r="A3437" s="304">
        <v>89714</v>
      </c>
      <c r="B3437" s="301" t="s">
        <v>11971</v>
      </c>
      <c r="C3437" s="301" t="s">
        <v>1616</v>
      </c>
      <c r="D3437" s="302" t="s">
        <v>11972</v>
      </c>
    </row>
    <row r="3438" spans="1:4" ht="13.8">
      <c r="A3438" s="304">
        <v>89716</v>
      </c>
      <c r="B3438" s="301" t="s">
        <v>11973</v>
      </c>
      <c r="C3438" s="301" t="s">
        <v>1616</v>
      </c>
      <c r="D3438" s="302" t="s">
        <v>11498</v>
      </c>
    </row>
    <row r="3439" spans="1:4" ht="13.8">
      <c r="A3439" s="304">
        <v>89717</v>
      </c>
      <c r="B3439" s="301" t="s">
        <v>11974</v>
      </c>
      <c r="C3439" s="301" t="s">
        <v>1616</v>
      </c>
      <c r="D3439" s="302" t="s">
        <v>11975</v>
      </c>
    </row>
    <row r="3440" spans="1:4" ht="13.8">
      <c r="A3440" s="304">
        <v>89770</v>
      </c>
      <c r="B3440" s="301" t="s">
        <v>11976</v>
      </c>
      <c r="C3440" s="301" t="s">
        <v>1616</v>
      </c>
      <c r="D3440" s="302" t="s">
        <v>11977</v>
      </c>
    </row>
    <row r="3441" spans="1:4" ht="13.8">
      <c r="A3441" s="304">
        <v>89771</v>
      </c>
      <c r="B3441" s="301" t="s">
        <v>11978</v>
      </c>
      <c r="C3441" s="301" t="s">
        <v>1616</v>
      </c>
      <c r="D3441" s="302" t="s">
        <v>11979</v>
      </c>
    </row>
    <row r="3442" spans="1:4" ht="13.8">
      <c r="A3442" s="304">
        <v>89773</v>
      </c>
      <c r="B3442" s="301" t="s">
        <v>11980</v>
      </c>
      <c r="C3442" s="301" t="s">
        <v>1616</v>
      </c>
      <c r="D3442" s="302" t="s">
        <v>11981</v>
      </c>
    </row>
    <row r="3443" spans="1:4" ht="13.8">
      <c r="A3443" s="304">
        <v>89775</v>
      </c>
      <c r="B3443" s="301" t="s">
        <v>11982</v>
      </c>
      <c r="C3443" s="301" t="s">
        <v>1616</v>
      </c>
      <c r="D3443" s="302" t="s">
        <v>11983</v>
      </c>
    </row>
    <row r="3444" spans="1:4" ht="13.8">
      <c r="A3444" s="304">
        <v>89798</v>
      </c>
      <c r="B3444" s="301" t="s">
        <v>3095</v>
      </c>
      <c r="C3444" s="301" t="s">
        <v>1616</v>
      </c>
      <c r="D3444" s="302" t="s">
        <v>11984</v>
      </c>
    </row>
    <row r="3445" spans="1:4" ht="13.8">
      <c r="A3445" s="304">
        <v>89799</v>
      </c>
      <c r="B3445" s="301" t="s">
        <v>3096</v>
      </c>
      <c r="C3445" s="301" t="s">
        <v>1616</v>
      </c>
      <c r="D3445" s="302" t="s">
        <v>7716</v>
      </c>
    </row>
    <row r="3446" spans="1:4" ht="13.8">
      <c r="A3446" s="304">
        <v>89800</v>
      </c>
      <c r="B3446" s="301" t="s">
        <v>11985</v>
      </c>
      <c r="C3446" s="301" t="s">
        <v>1616</v>
      </c>
      <c r="D3446" s="302" t="s">
        <v>11986</v>
      </c>
    </row>
    <row r="3447" spans="1:4" ht="13.8">
      <c r="A3447" s="304">
        <v>89848</v>
      </c>
      <c r="B3447" s="301" t="s">
        <v>11987</v>
      </c>
      <c r="C3447" s="301" t="s">
        <v>1616</v>
      </c>
      <c r="D3447" s="302" t="s">
        <v>9996</v>
      </c>
    </row>
    <row r="3448" spans="1:4" ht="13.8">
      <c r="A3448" s="304">
        <v>89849</v>
      </c>
      <c r="B3448" s="301" t="s">
        <v>11988</v>
      </c>
      <c r="C3448" s="301" t="s">
        <v>1616</v>
      </c>
      <c r="D3448" s="302" t="s">
        <v>11989</v>
      </c>
    </row>
    <row r="3449" spans="1:4" ht="13.8">
      <c r="A3449" s="304">
        <v>89865</v>
      </c>
      <c r="B3449" s="301" t="s">
        <v>11990</v>
      </c>
      <c r="C3449" s="301" t="s">
        <v>1616</v>
      </c>
      <c r="D3449" s="302" t="s">
        <v>7656</v>
      </c>
    </row>
    <row r="3450" spans="1:4" ht="13.8">
      <c r="A3450" s="304">
        <v>91784</v>
      </c>
      <c r="B3450" s="301" t="s">
        <v>11991</v>
      </c>
      <c r="C3450" s="301" t="s">
        <v>1616</v>
      </c>
      <c r="D3450" s="302" t="s">
        <v>11992</v>
      </c>
    </row>
    <row r="3451" spans="1:4" ht="13.8">
      <c r="A3451" s="304">
        <v>91785</v>
      </c>
      <c r="B3451" s="301" t="s">
        <v>11993</v>
      </c>
      <c r="C3451" s="301" t="s">
        <v>1616</v>
      </c>
      <c r="D3451" s="302" t="s">
        <v>11994</v>
      </c>
    </row>
    <row r="3452" spans="1:4" ht="13.8">
      <c r="A3452" s="304">
        <v>91786</v>
      </c>
      <c r="B3452" s="301" t="s">
        <v>11995</v>
      </c>
      <c r="C3452" s="301" t="s">
        <v>1616</v>
      </c>
      <c r="D3452" s="302" t="s">
        <v>11772</v>
      </c>
    </row>
    <row r="3453" spans="1:4" ht="13.8">
      <c r="A3453" s="304">
        <v>91787</v>
      </c>
      <c r="B3453" s="301" t="s">
        <v>11996</v>
      </c>
      <c r="C3453" s="301" t="s">
        <v>1616</v>
      </c>
      <c r="D3453" s="302" t="s">
        <v>11997</v>
      </c>
    </row>
    <row r="3454" spans="1:4" ht="13.8">
      <c r="A3454" s="304">
        <v>91788</v>
      </c>
      <c r="B3454" s="301" t="s">
        <v>11998</v>
      </c>
      <c r="C3454" s="301" t="s">
        <v>1616</v>
      </c>
      <c r="D3454" s="302" t="s">
        <v>11999</v>
      </c>
    </row>
    <row r="3455" spans="1:4" ht="13.8">
      <c r="A3455" s="304">
        <v>91789</v>
      </c>
      <c r="B3455" s="301" t="s">
        <v>12000</v>
      </c>
      <c r="C3455" s="301" t="s">
        <v>1616</v>
      </c>
      <c r="D3455" s="302" t="s">
        <v>12001</v>
      </c>
    </row>
    <row r="3456" spans="1:4" ht="13.8">
      <c r="A3456" s="304">
        <v>91790</v>
      </c>
      <c r="B3456" s="301" t="s">
        <v>12002</v>
      </c>
      <c r="C3456" s="301" t="s">
        <v>1616</v>
      </c>
      <c r="D3456" s="302" t="s">
        <v>12003</v>
      </c>
    </row>
    <row r="3457" spans="1:4" ht="13.8">
      <c r="A3457" s="304">
        <v>91791</v>
      </c>
      <c r="B3457" s="301" t="s">
        <v>12004</v>
      </c>
      <c r="C3457" s="301" t="s">
        <v>1616</v>
      </c>
      <c r="D3457" s="302" t="s">
        <v>12005</v>
      </c>
    </row>
    <row r="3458" spans="1:4" ht="13.8">
      <c r="A3458" s="304">
        <v>91792</v>
      </c>
      <c r="B3458" s="301" t="s">
        <v>12006</v>
      </c>
      <c r="C3458" s="301" t="s">
        <v>1616</v>
      </c>
      <c r="D3458" s="302" t="s">
        <v>12007</v>
      </c>
    </row>
    <row r="3459" spans="1:4" ht="13.8">
      <c r="A3459" s="304">
        <v>91793</v>
      </c>
      <c r="B3459" s="301" t="s">
        <v>12008</v>
      </c>
      <c r="C3459" s="301" t="s">
        <v>1616</v>
      </c>
      <c r="D3459" s="302" t="s">
        <v>5379</v>
      </c>
    </row>
    <row r="3460" spans="1:4" ht="13.8">
      <c r="A3460" s="304">
        <v>91794</v>
      </c>
      <c r="B3460" s="301" t="s">
        <v>12009</v>
      </c>
      <c r="C3460" s="301" t="s">
        <v>1616</v>
      </c>
      <c r="D3460" s="302" t="s">
        <v>12010</v>
      </c>
    </row>
    <row r="3461" spans="1:4" ht="13.8">
      <c r="A3461" s="304">
        <v>91795</v>
      </c>
      <c r="B3461" s="301" t="s">
        <v>12011</v>
      </c>
      <c r="C3461" s="301" t="s">
        <v>1616</v>
      </c>
      <c r="D3461" s="302" t="s">
        <v>12012</v>
      </c>
    </row>
    <row r="3462" spans="1:4" ht="13.8">
      <c r="A3462" s="304">
        <v>91796</v>
      </c>
      <c r="B3462" s="301" t="s">
        <v>12013</v>
      </c>
      <c r="C3462" s="301" t="s">
        <v>1616</v>
      </c>
      <c r="D3462" s="302" t="s">
        <v>12014</v>
      </c>
    </row>
    <row r="3463" spans="1:4" ht="13.8">
      <c r="A3463" s="304">
        <v>92275</v>
      </c>
      <c r="B3463" s="301" t="s">
        <v>12015</v>
      </c>
      <c r="C3463" s="301" t="s">
        <v>1616</v>
      </c>
      <c r="D3463" s="302" t="s">
        <v>4436</v>
      </c>
    </row>
    <row r="3464" spans="1:4" ht="13.8">
      <c r="A3464" s="304">
        <v>92276</v>
      </c>
      <c r="B3464" s="301" t="s">
        <v>12016</v>
      </c>
      <c r="C3464" s="301" t="s">
        <v>1616</v>
      </c>
      <c r="D3464" s="302" t="s">
        <v>12017</v>
      </c>
    </row>
    <row r="3465" spans="1:4" ht="13.8">
      <c r="A3465" s="304">
        <v>92277</v>
      </c>
      <c r="B3465" s="301" t="s">
        <v>12018</v>
      </c>
      <c r="C3465" s="301" t="s">
        <v>1616</v>
      </c>
      <c r="D3465" s="302" t="s">
        <v>12019</v>
      </c>
    </row>
    <row r="3466" spans="1:4" ht="13.8">
      <c r="A3466" s="304">
        <v>92278</v>
      </c>
      <c r="B3466" s="301" t="s">
        <v>12020</v>
      </c>
      <c r="C3466" s="301" t="s">
        <v>1616</v>
      </c>
      <c r="D3466" s="302" t="s">
        <v>6615</v>
      </c>
    </row>
    <row r="3467" spans="1:4" ht="13.8">
      <c r="A3467" s="304">
        <v>92279</v>
      </c>
      <c r="B3467" s="301" t="s">
        <v>12021</v>
      </c>
      <c r="C3467" s="301" t="s">
        <v>1616</v>
      </c>
      <c r="D3467" s="302" t="s">
        <v>12022</v>
      </c>
    </row>
    <row r="3468" spans="1:4" ht="13.8">
      <c r="A3468" s="304">
        <v>92280</v>
      </c>
      <c r="B3468" s="301" t="s">
        <v>12023</v>
      </c>
      <c r="C3468" s="301" t="s">
        <v>1616</v>
      </c>
      <c r="D3468" s="302" t="s">
        <v>12024</v>
      </c>
    </row>
    <row r="3469" spans="1:4" ht="13.8">
      <c r="A3469" s="304">
        <v>92281</v>
      </c>
      <c r="B3469" s="301" t="s">
        <v>12025</v>
      </c>
      <c r="C3469" s="301" t="s">
        <v>1616</v>
      </c>
      <c r="D3469" s="302" t="s">
        <v>12026</v>
      </c>
    </row>
    <row r="3470" spans="1:4" ht="13.8">
      <c r="A3470" s="304">
        <v>92282</v>
      </c>
      <c r="B3470" s="301" t="s">
        <v>12027</v>
      </c>
      <c r="C3470" s="301" t="s">
        <v>1616</v>
      </c>
      <c r="D3470" s="302" t="s">
        <v>12028</v>
      </c>
    </row>
    <row r="3471" spans="1:4" ht="13.8">
      <c r="A3471" s="304">
        <v>92283</v>
      </c>
      <c r="B3471" s="301" t="s">
        <v>12029</v>
      </c>
      <c r="C3471" s="301" t="s">
        <v>1616</v>
      </c>
      <c r="D3471" s="302" t="s">
        <v>12030</v>
      </c>
    </row>
    <row r="3472" spans="1:4" ht="13.8">
      <c r="A3472" s="304">
        <v>92284</v>
      </c>
      <c r="B3472" s="301" t="s">
        <v>12031</v>
      </c>
      <c r="C3472" s="301" t="s">
        <v>1616</v>
      </c>
      <c r="D3472" s="302" t="s">
        <v>12032</v>
      </c>
    </row>
    <row r="3473" spans="1:4" ht="13.8">
      <c r="A3473" s="304">
        <v>92285</v>
      </c>
      <c r="B3473" s="301" t="s">
        <v>12033</v>
      </c>
      <c r="C3473" s="301" t="s">
        <v>1616</v>
      </c>
      <c r="D3473" s="302" t="s">
        <v>12034</v>
      </c>
    </row>
    <row r="3474" spans="1:4" ht="13.8">
      <c r="A3474" s="304">
        <v>92286</v>
      </c>
      <c r="B3474" s="301" t="s">
        <v>12035</v>
      </c>
      <c r="C3474" s="301" t="s">
        <v>1616</v>
      </c>
      <c r="D3474" s="302" t="s">
        <v>12036</v>
      </c>
    </row>
    <row r="3475" spans="1:4" ht="13.8">
      <c r="A3475" s="304">
        <v>92305</v>
      </c>
      <c r="B3475" s="301" t="s">
        <v>12037</v>
      </c>
      <c r="C3475" s="301" t="s">
        <v>1616</v>
      </c>
      <c r="D3475" s="302" t="s">
        <v>12038</v>
      </c>
    </row>
    <row r="3476" spans="1:4" ht="13.8">
      <c r="A3476" s="304">
        <v>92306</v>
      </c>
      <c r="B3476" s="301" t="s">
        <v>12039</v>
      </c>
      <c r="C3476" s="301" t="s">
        <v>1616</v>
      </c>
      <c r="D3476" s="302" t="s">
        <v>12040</v>
      </c>
    </row>
    <row r="3477" spans="1:4" ht="13.8">
      <c r="A3477" s="304">
        <v>92307</v>
      </c>
      <c r="B3477" s="301" t="s">
        <v>12041</v>
      </c>
      <c r="C3477" s="301" t="s">
        <v>1616</v>
      </c>
      <c r="D3477" s="302" t="s">
        <v>12042</v>
      </c>
    </row>
    <row r="3478" spans="1:4" ht="13.8">
      <c r="A3478" s="304">
        <v>92308</v>
      </c>
      <c r="B3478" s="301" t="s">
        <v>12043</v>
      </c>
      <c r="C3478" s="301" t="s">
        <v>1616</v>
      </c>
      <c r="D3478" s="302" t="s">
        <v>12044</v>
      </c>
    </row>
    <row r="3479" spans="1:4" ht="13.8">
      <c r="A3479" s="304">
        <v>92309</v>
      </c>
      <c r="B3479" s="301" t="s">
        <v>12045</v>
      </c>
      <c r="C3479" s="301" t="s">
        <v>1616</v>
      </c>
      <c r="D3479" s="302" t="s">
        <v>12046</v>
      </c>
    </row>
    <row r="3480" spans="1:4" ht="13.8">
      <c r="A3480" s="304">
        <v>92310</v>
      </c>
      <c r="B3480" s="301" t="s">
        <v>12047</v>
      </c>
      <c r="C3480" s="301" t="s">
        <v>1616</v>
      </c>
      <c r="D3480" s="302" t="s">
        <v>12048</v>
      </c>
    </row>
    <row r="3481" spans="1:4" ht="13.8">
      <c r="A3481" s="304">
        <v>92320</v>
      </c>
      <c r="B3481" s="301" t="s">
        <v>12049</v>
      </c>
      <c r="C3481" s="301" t="s">
        <v>1616</v>
      </c>
      <c r="D3481" s="302" t="s">
        <v>12050</v>
      </c>
    </row>
    <row r="3482" spans="1:4" ht="13.8">
      <c r="A3482" s="304">
        <v>92321</v>
      </c>
      <c r="B3482" s="301" t="s">
        <v>12051</v>
      </c>
      <c r="C3482" s="301" t="s">
        <v>1616</v>
      </c>
      <c r="D3482" s="302" t="s">
        <v>12052</v>
      </c>
    </row>
    <row r="3483" spans="1:4" ht="13.8">
      <c r="A3483" s="304">
        <v>92322</v>
      </c>
      <c r="B3483" s="301" t="s">
        <v>12053</v>
      </c>
      <c r="C3483" s="301" t="s">
        <v>1616</v>
      </c>
      <c r="D3483" s="302" t="s">
        <v>12054</v>
      </c>
    </row>
    <row r="3484" spans="1:4" ht="13.8">
      <c r="A3484" s="304">
        <v>92323</v>
      </c>
      <c r="B3484" s="301" t="s">
        <v>12055</v>
      </c>
      <c r="C3484" s="301" t="s">
        <v>1616</v>
      </c>
      <c r="D3484" s="302" t="s">
        <v>12056</v>
      </c>
    </row>
    <row r="3485" spans="1:4" ht="13.8">
      <c r="A3485" s="304">
        <v>92324</v>
      </c>
      <c r="B3485" s="301" t="s">
        <v>12057</v>
      </c>
      <c r="C3485" s="301" t="s">
        <v>1616</v>
      </c>
      <c r="D3485" s="302" t="s">
        <v>12058</v>
      </c>
    </row>
    <row r="3486" spans="1:4" ht="13.8">
      <c r="A3486" s="304">
        <v>92325</v>
      </c>
      <c r="B3486" s="301" t="s">
        <v>12059</v>
      </c>
      <c r="C3486" s="301" t="s">
        <v>1616</v>
      </c>
      <c r="D3486" s="302" t="s">
        <v>12060</v>
      </c>
    </row>
    <row r="3487" spans="1:4" ht="13.8">
      <c r="A3487" s="304">
        <v>92335</v>
      </c>
      <c r="B3487" s="301" t="s">
        <v>12061</v>
      </c>
      <c r="C3487" s="301" t="s">
        <v>1616</v>
      </c>
      <c r="D3487" s="302" t="s">
        <v>12062</v>
      </c>
    </row>
    <row r="3488" spans="1:4" ht="13.8">
      <c r="A3488" s="304">
        <v>92336</v>
      </c>
      <c r="B3488" s="301" t="s">
        <v>12063</v>
      </c>
      <c r="C3488" s="301" t="s">
        <v>1616</v>
      </c>
      <c r="D3488" s="302" t="s">
        <v>12064</v>
      </c>
    </row>
    <row r="3489" spans="1:4" ht="13.8">
      <c r="A3489" s="304">
        <v>92337</v>
      </c>
      <c r="B3489" s="301" t="s">
        <v>12065</v>
      </c>
      <c r="C3489" s="301" t="s">
        <v>1616</v>
      </c>
      <c r="D3489" s="302" t="s">
        <v>12066</v>
      </c>
    </row>
    <row r="3490" spans="1:4" ht="13.8">
      <c r="A3490" s="304">
        <v>92338</v>
      </c>
      <c r="B3490" s="301" t="s">
        <v>12067</v>
      </c>
      <c r="C3490" s="301" t="s">
        <v>1616</v>
      </c>
      <c r="D3490" s="302" t="s">
        <v>12068</v>
      </c>
    </row>
    <row r="3491" spans="1:4" ht="13.8">
      <c r="A3491" s="304">
        <v>92339</v>
      </c>
      <c r="B3491" s="301" t="s">
        <v>12069</v>
      </c>
      <c r="C3491" s="301" t="s">
        <v>1616</v>
      </c>
      <c r="D3491" s="302" t="s">
        <v>12070</v>
      </c>
    </row>
    <row r="3492" spans="1:4" ht="13.8">
      <c r="A3492" s="304">
        <v>92341</v>
      </c>
      <c r="B3492" s="301" t="s">
        <v>12071</v>
      </c>
      <c r="C3492" s="301" t="s">
        <v>1616</v>
      </c>
      <c r="D3492" s="302" t="s">
        <v>12072</v>
      </c>
    </row>
    <row r="3493" spans="1:4" ht="13.8">
      <c r="A3493" s="304">
        <v>92342</v>
      </c>
      <c r="B3493" s="301" t="s">
        <v>12073</v>
      </c>
      <c r="C3493" s="301" t="s">
        <v>1616</v>
      </c>
      <c r="D3493" s="302" t="s">
        <v>12074</v>
      </c>
    </row>
    <row r="3494" spans="1:4" ht="13.8">
      <c r="A3494" s="304">
        <v>92343</v>
      </c>
      <c r="B3494" s="301" t="s">
        <v>12075</v>
      </c>
      <c r="C3494" s="301" t="s">
        <v>1616</v>
      </c>
      <c r="D3494" s="302" t="s">
        <v>12076</v>
      </c>
    </row>
    <row r="3495" spans="1:4" ht="13.8">
      <c r="A3495" s="304">
        <v>92359</v>
      </c>
      <c r="B3495" s="301" t="s">
        <v>12077</v>
      </c>
      <c r="C3495" s="301" t="s">
        <v>1616</v>
      </c>
      <c r="D3495" s="302" t="s">
        <v>12078</v>
      </c>
    </row>
    <row r="3496" spans="1:4" ht="13.8">
      <c r="A3496" s="304">
        <v>92360</v>
      </c>
      <c r="B3496" s="301" t="s">
        <v>12079</v>
      </c>
      <c r="C3496" s="301" t="s">
        <v>1616</v>
      </c>
      <c r="D3496" s="302" t="s">
        <v>12080</v>
      </c>
    </row>
    <row r="3497" spans="1:4" ht="13.8">
      <c r="A3497" s="304">
        <v>92361</v>
      </c>
      <c r="B3497" s="301" t="s">
        <v>12081</v>
      </c>
      <c r="C3497" s="301" t="s">
        <v>1616</v>
      </c>
      <c r="D3497" s="302" t="s">
        <v>12082</v>
      </c>
    </row>
    <row r="3498" spans="1:4" ht="13.8">
      <c r="A3498" s="304">
        <v>92362</v>
      </c>
      <c r="B3498" s="301" t="s">
        <v>12083</v>
      </c>
      <c r="C3498" s="301" t="s">
        <v>1616</v>
      </c>
      <c r="D3498" s="302" t="s">
        <v>12084</v>
      </c>
    </row>
    <row r="3499" spans="1:4" ht="13.8">
      <c r="A3499" s="304">
        <v>92364</v>
      </c>
      <c r="B3499" s="301" t="s">
        <v>12085</v>
      </c>
      <c r="C3499" s="301" t="s">
        <v>1616</v>
      </c>
      <c r="D3499" s="302" t="s">
        <v>12086</v>
      </c>
    </row>
    <row r="3500" spans="1:4" ht="13.8">
      <c r="A3500" s="304">
        <v>92365</v>
      </c>
      <c r="B3500" s="301" t="s">
        <v>12087</v>
      </c>
      <c r="C3500" s="301" t="s">
        <v>1616</v>
      </c>
      <c r="D3500" s="302" t="s">
        <v>12088</v>
      </c>
    </row>
    <row r="3501" spans="1:4" ht="13.8">
      <c r="A3501" s="304">
        <v>92366</v>
      </c>
      <c r="B3501" s="301" t="s">
        <v>12089</v>
      </c>
      <c r="C3501" s="301" t="s">
        <v>1616</v>
      </c>
      <c r="D3501" s="302" t="s">
        <v>12090</v>
      </c>
    </row>
    <row r="3502" spans="1:4" ht="13.8">
      <c r="A3502" s="304">
        <v>92367</v>
      </c>
      <c r="B3502" s="301" t="s">
        <v>3077</v>
      </c>
      <c r="C3502" s="301" t="s">
        <v>1616</v>
      </c>
      <c r="D3502" s="302" t="s">
        <v>12091</v>
      </c>
    </row>
    <row r="3503" spans="1:4" ht="13.8">
      <c r="A3503" s="304">
        <v>92368</v>
      </c>
      <c r="B3503" s="301" t="s">
        <v>3078</v>
      </c>
      <c r="C3503" s="301" t="s">
        <v>1616</v>
      </c>
      <c r="D3503" s="302" t="s">
        <v>12092</v>
      </c>
    </row>
    <row r="3504" spans="1:4" ht="13.8">
      <c r="A3504" s="304">
        <v>92645</v>
      </c>
      <c r="B3504" s="301" t="s">
        <v>12093</v>
      </c>
      <c r="C3504" s="301" t="s">
        <v>1616</v>
      </c>
      <c r="D3504" s="302" t="s">
        <v>12094</v>
      </c>
    </row>
    <row r="3505" spans="1:4" ht="13.8">
      <c r="A3505" s="304">
        <v>92646</v>
      </c>
      <c r="B3505" s="301" t="s">
        <v>12095</v>
      </c>
      <c r="C3505" s="301" t="s">
        <v>1616</v>
      </c>
      <c r="D3505" s="302" t="s">
        <v>11061</v>
      </c>
    </row>
    <row r="3506" spans="1:4" ht="13.8">
      <c r="A3506" s="304">
        <v>92648</v>
      </c>
      <c r="B3506" s="301" t="s">
        <v>12096</v>
      </c>
      <c r="C3506" s="301" t="s">
        <v>1616</v>
      </c>
      <c r="D3506" s="302" t="s">
        <v>12097</v>
      </c>
    </row>
    <row r="3507" spans="1:4" ht="13.8">
      <c r="A3507" s="304">
        <v>92649</v>
      </c>
      <c r="B3507" s="301" t="s">
        <v>12098</v>
      </c>
      <c r="C3507" s="301" t="s">
        <v>1616</v>
      </c>
      <c r="D3507" s="302" t="s">
        <v>12099</v>
      </c>
    </row>
    <row r="3508" spans="1:4" ht="13.8">
      <c r="A3508" s="304">
        <v>92650</v>
      </c>
      <c r="B3508" s="301" t="s">
        <v>12100</v>
      </c>
      <c r="C3508" s="301" t="s">
        <v>1616</v>
      </c>
      <c r="D3508" s="302" t="s">
        <v>12101</v>
      </c>
    </row>
    <row r="3509" spans="1:4" ht="13.8">
      <c r="A3509" s="304">
        <v>92652</v>
      </c>
      <c r="B3509" s="301" t="s">
        <v>12102</v>
      </c>
      <c r="C3509" s="301" t="s">
        <v>1616</v>
      </c>
      <c r="D3509" s="302" t="s">
        <v>12103</v>
      </c>
    </row>
    <row r="3510" spans="1:4" ht="13.8">
      <c r="A3510" s="304">
        <v>92653</v>
      </c>
      <c r="B3510" s="301" t="s">
        <v>12104</v>
      </c>
      <c r="C3510" s="301" t="s">
        <v>1616</v>
      </c>
      <c r="D3510" s="302" t="s">
        <v>12105</v>
      </c>
    </row>
    <row r="3511" spans="1:4" ht="13.8">
      <c r="A3511" s="304">
        <v>92654</v>
      </c>
      <c r="B3511" s="301" t="s">
        <v>12106</v>
      </c>
      <c r="C3511" s="301" t="s">
        <v>1616</v>
      </c>
      <c r="D3511" s="302" t="s">
        <v>12107</v>
      </c>
    </row>
    <row r="3512" spans="1:4" ht="13.8">
      <c r="A3512" s="304">
        <v>92655</v>
      </c>
      <c r="B3512" s="301" t="s">
        <v>12108</v>
      </c>
      <c r="C3512" s="301" t="s">
        <v>1616</v>
      </c>
      <c r="D3512" s="302" t="s">
        <v>12109</v>
      </c>
    </row>
    <row r="3513" spans="1:4" ht="13.8">
      <c r="A3513" s="304">
        <v>92656</v>
      </c>
      <c r="B3513" s="301" t="s">
        <v>12110</v>
      </c>
      <c r="C3513" s="301" t="s">
        <v>1616</v>
      </c>
      <c r="D3513" s="302" t="s">
        <v>12111</v>
      </c>
    </row>
    <row r="3514" spans="1:4" ht="13.8">
      <c r="A3514" s="304">
        <v>92687</v>
      </c>
      <c r="B3514" s="301" t="s">
        <v>12112</v>
      </c>
      <c r="C3514" s="301" t="s">
        <v>1616</v>
      </c>
      <c r="D3514" s="302" t="s">
        <v>12113</v>
      </c>
    </row>
    <row r="3515" spans="1:4" ht="13.8">
      <c r="A3515" s="304">
        <v>92688</v>
      </c>
      <c r="B3515" s="301" t="s">
        <v>12114</v>
      </c>
      <c r="C3515" s="301" t="s">
        <v>1616</v>
      </c>
      <c r="D3515" s="302" t="s">
        <v>11238</v>
      </c>
    </row>
    <row r="3516" spans="1:4" ht="13.8">
      <c r="A3516" s="304">
        <v>92689</v>
      </c>
      <c r="B3516" s="301" t="s">
        <v>12115</v>
      </c>
      <c r="C3516" s="301" t="s">
        <v>1616</v>
      </c>
      <c r="D3516" s="302" t="s">
        <v>12116</v>
      </c>
    </row>
    <row r="3517" spans="1:4" ht="13.8">
      <c r="A3517" s="304">
        <v>92690</v>
      </c>
      <c r="B3517" s="301" t="s">
        <v>12117</v>
      </c>
      <c r="C3517" s="301" t="s">
        <v>1616</v>
      </c>
      <c r="D3517" s="302" t="s">
        <v>12118</v>
      </c>
    </row>
    <row r="3518" spans="1:4" ht="13.8">
      <c r="A3518" s="304">
        <v>92691</v>
      </c>
      <c r="B3518" s="301" t="s">
        <v>12119</v>
      </c>
      <c r="C3518" s="301" t="s">
        <v>1616</v>
      </c>
      <c r="D3518" s="302" t="s">
        <v>12120</v>
      </c>
    </row>
    <row r="3519" spans="1:4" ht="13.8">
      <c r="A3519" s="304">
        <v>94462</v>
      </c>
      <c r="B3519" s="301" t="s">
        <v>12121</v>
      </c>
      <c r="C3519" s="301" t="s">
        <v>1616</v>
      </c>
      <c r="D3519" s="302" t="s">
        <v>12122</v>
      </c>
    </row>
    <row r="3520" spans="1:4" ht="13.8">
      <c r="A3520" s="304">
        <v>94463</v>
      </c>
      <c r="B3520" s="301" t="s">
        <v>12123</v>
      </c>
      <c r="C3520" s="301" t="s">
        <v>1616</v>
      </c>
      <c r="D3520" s="302" t="s">
        <v>12124</v>
      </c>
    </row>
    <row r="3521" spans="1:4" ht="13.8">
      <c r="A3521" s="304">
        <v>94464</v>
      </c>
      <c r="B3521" s="301" t="s">
        <v>12125</v>
      </c>
      <c r="C3521" s="301" t="s">
        <v>1616</v>
      </c>
      <c r="D3521" s="302" t="s">
        <v>12126</v>
      </c>
    </row>
    <row r="3522" spans="1:4" ht="13.8">
      <c r="A3522" s="304">
        <v>94602</v>
      </c>
      <c r="B3522" s="301" t="s">
        <v>12127</v>
      </c>
      <c r="C3522" s="301" t="s">
        <v>1616</v>
      </c>
      <c r="D3522" s="302" t="s">
        <v>12128</v>
      </c>
    </row>
    <row r="3523" spans="1:4" ht="13.8">
      <c r="A3523" s="304">
        <v>94603</v>
      </c>
      <c r="B3523" s="301" t="s">
        <v>12129</v>
      </c>
      <c r="C3523" s="301" t="s">
        <v>1616</v>
      </c>
      <c r="D3523" s="302" t="s">
        <v>12130</v>
      </c>
    </row>
    <row r="3524" spans="1:4" ht="13.8">
      <c r="A3524" s="304">
        <v>94604</v>
      </c>
      <c r="B3524" s="301" t="s">
        <v>12131</v>
      </c>
      <c r="C3524" s="301" t="s">
        <v>1616</v>
      </c>
      <c r="D3524" s="302" t="s">
        <v>12132</v>
      </c>
    </row>
    <row r="3525" spans="1:4" ht="13.8">
      <c r="A3525" s="304">
        <v>94605</v>
      </c>
      <c r="B3525" s="301" t="s">
        <v>12133</v>
      </c>
      <c r="C3525" s="301" t="s">
        <v>1616</v>
      </c>
      <c r="D3525" s="302" t="s">
        <v>12134</v>
      </c>
    </row>
    <row r="3526" spans="1:4" ht="13.8">
      <c r="A3526" s="304">
        <v>94648</v>
      </c>
      <c r="B3526" s="301" t="s">
        <v>12135</v>
      </c>
      <c r="C3526" s="301" t="s">
        <v>1616</v>
      </c>
      <c r="D3526" s="302" t="s">
        <v>12136</v>
      </c>
    </row>
    <row r="3527" spans="1:4" ht="13.8">
      <c r="A3527" s="304">
        <v>94649</v>
      </c>
      <c r="B3527" s="301" t="s">
        <v>12137</v>
      </c>
      <c r="C3527" s="301" t="s">
        <v>1616</v>
      </c>
      <c r="D3527" s="302" t="s">
        <v>12138</v>
      </c>
    </row>
    <row r="3528" spans="1:4" ht="13.8">
      <c r="A3528" s="304">
        <v>94650</v>
      </c>
      <c r="B3528" s="301" t="s">
        <v>12139</v>
      </c>
      <c r="C3528" s="301" t="s">
        <v>1616</v>
      </c>
      <c r="D3528" s="302" t="s">
        <v>12140</v>
      </c>
    </row>
    <row r="3529" spans="1:4" ht="13.8">
      <c r="A3529" s="304">
        <v>94651</v>
      </c>
      <c r="B3529" s="301" t="s">
        <v>3111</v>
      </c>
      <c r="C3529" s="301" t="s">
        <v>1616</v>
      </c>
      <c r="D3529" s="302" t="s">
        <v>12141</v>
      </c>
    </row>
    <row r="3530" spans="1:4" ht="13.8">
      <c r="A3530" s="304">
        <v>94652</v>
      </c>
      <c r="B3530" s="301" t="s">
        <v>12142</v>
      </c>
      <c r="C3530" s="301" t="s">
        <v>1616</v>
      </c>
      <c r="D3530" s="302" t="s">
        <v>12143</v>
      </c>
    </row>
    <row r="3531" spans="1:4" ht="13.8">
      <c r="A3531" s="304">
        <v>94653</v>
      </c>
      <c r="B3531" s="301" t="s">
        <v>12144</v>
      </c>
      <c r="C3531" s="301" t="s">
        <v>1616</v>
      </c>
      <c r="D3531" s="302" t="s">
        <v>12145</v>
      </c>
    </row>
    <row r="3532" spans="1:4" ht="13.8">
      <c r="A3532" s="304">
        <v>94654</v>
      </c>
      <c r="B3532" s="301" t="s">
        <v>12146</v>
      </c>
      <c r="C3532" s="301" t="s">
        <v>1616</v>
      </c>
      <c r="D3532" s="302" t="s">
        <v>12147</v>
      </c>
    </row>
    <row r="3533" spans="1:4" ht="13.8">
      <c r="A3533" s="304">
        <v>94655</v>
      </c>
      <c r="B3533" s="301" t="s">
        <v>12148</v>
      </c>
      <c r="C3533" s="301" t="s">
        <v>1616</v>
      </c>
      <c r="D3533" s="302" t="s">
        <v>12149</v>
      </c>
    </row>
    <row r="3534" spans="1:4" ht="13.8">
      <c r="A3534" s="304">
        <v>94716</v>
      </c>
      <c r="B3534" s="301" t="s">
        <v>12150</v>
      </c>
      <c r="C3534" s="301" t="s">
        <v>1616</v>
      </c>
      <c r="D3534" s="302" t="s">
        <v>12151</v>
      </c>
    </row>
    <row r="3535" spans="1:4" ht="13.8">
      <c r="A3535" s="304">
        <v>94717</v>
      </c>
      <c r="B3535" s="301" t="s">
        <v>12152</v>
      </c>
      <c r="C3535" s="301" t="s">
        <v>1616</v>
      </c>
      <c r="D3535" s="302" t="s">
        <v>12153</v>
      </c>
    </row>
    <row r="3536" spans="1:4" ht="13.8">
      <c r="A3536" s="304">
        <v>94718</v>
      </c>
      <c r="B3536" s="301" t="s">
        <v>12154</v>
      </c>
      <c r="C3536" s="301" t="s">
        <v>1616</v>
      </c>
      <c r="D3536" s="302" t="s">
        <v>12155</v>
      </c>
    </row>
    <row r="3537" spans="1:4" ht="13.8">
      <c r="A3537" s="304">
        <v>94719</v>
      </c>
      <c r="B3537" s="301" t="s">
        <v>12156</v>
      </c>
      <c r="C3537" s="301" t="s">
        <v>1616</v>
      </c>
      <c r="D3537" s="302" t="s">
        <v>12157</v>
      </c>
    </row>
    <row r="3538" spans="1:4" ht="13.8">
      <c r="A3538" s="304">
        <v>94720</v>
      </c>
      <c r="B3538" s="301" t="s">
        <v>12158</v>
      </c>
      <c r="C3538" s="301" t="s">
        <v>1616</v>
      </c>
      <c r="D3538" s="302" t="s">
        <v>12120</v>
      </c>
    </row>
    <row r="3539" spans="1:4" ht="13.8">
      <c r="A3539" s="304">
        <v>94721</v>
      </c>
      <c r="B3539" s="301" t="s">
        <v>12159</v>
      </c>
      <c r="C3539" s="301" t="s">
        <v>1616</v>
      </c>
      <c r="D3539" s="302" t="s">
        <v>12160</v>
      </c>
    </row>
    <row r="3540" spans="1:4" ht="13.8">
      <c r="A3540" s="304">
        <v>94722</v>
      </c>
      <c r="B3540" s="301" t="s">
        <v>12161</v>
      </c>
      <c r="C3540" s="301" t="s">
        <v>1616</v>
      </c>
      <c r="D3540" s="302" t="s">
        <v>12162</v>
      </c>
    </row>
    <row r="3541" spans="1:4" ht="13.8">
      <c r="A3541" s="304">
        <v>95697</v>
      </c>
      <c r="B3541" s="301" t="s">
        <v>12163</v>
      </c>
      <c r="C3541" s="301" t="s">
        <v>1616</v>
      </c>
      <c r="D3541" s="302" t="s">
        <v>12164</v>
      </c>
    </row>
    <row r="3542" spans="1:4" ht="13.8">
      <c r="A3542" s="304">
        <v>96635</v>
      </c>
      <c r="B3542" s="301" t="s">
        <v>12165</v>
      </c>
      <c r="C3542" s="301" t="s">
        <v>1616</v>
      </c>
      <c r="D3542" s="302" t="s">
        <v>12166</v>
      </c>
    </row>
    <row r="3543" spans="1:4" ht="13.8">
      <c r="A3543" s="304">
        <v>96636</v>
      </c>
      <c r="B3543" s="301" t="s">
        <v>12167</v>
      </c>
      <c r="C3543" s="301" t="s">
        <v>1616</v>
      </c>
      <c r="D3543" s="302" t="s">
        <v>12168</v>
      </c>
    </row>
    <row r="3544" spans="1:4" ht="13.8">
      <c r="A3544" s="304">
        <v>96644</v>
      </c>
      <c r="B3544" s="301" t="s">
        <v>12169</v>
      </c>
      <c r="C3544" s="301" t="s">
        <v>1616</v>
      </c>
      <c r="D3544" s="302" t="s">
        <v>4532</v>
      </c>
    </row>
    <row r="3545" spans="1:4" ht="13.8">
      <c r="A3545" s="304">
        <v>96645</v>
      </c>
      <c r="B3545" s="301" t="s">
        <v>12170</v>
      </c>
      <c r="C3545" s="301" t="s">
        <v>1616</v>
      </c>
      <c r="D3545" s="302" t="s">
        <v>12171</v>
      </c>
    </row>
    <row r="3546" spans="1:4" ht="13.8">
      <c r="A3546" s="304">
        <v>96646</v>
      </c>
      <c r="B3546" s="301" t="s">
        <v>12172</v>
      </c>
      <c r="C3546" s="301" t="s">
        <v>1616</v>
      </c>
      <c r="D3546" s="302" t="s">
        <v>6072</v>
      </c>
    </row>
    <row r="3547" spans="1:4" ht="13.8">
      <c r="A3547" s="304">
        <v>96647</v>
      </c>
      <c r="B3547" s="301" t="s">
        <v>12173</v>
      </c>
      <c r="C3547" s="301" t="s">
        <v>1616</v>
      </c>
      <c r="D3547" s="302" t="s">
        <v>12174</v>
      </c>
    </row>
    <row r="3548" spans="1:4" ht="13.8">
      <c r="A3548" s="304">
        <v>96648</v>
      </c>
      <c r="B3548" s="301" t="s">
        <v>12175</v>
      </c>
      <c r="C3548" s="301" t="s">
        <v>1616</v>
      </c>
      <c r="D3548" s="302" t="s">
        <v>12176</v>
      </c>
    </row>
    <row r="3549" spans="1:4" ht="13.8">
      <c r="A3549" s="304">
        <v>96649</v>
      </c>
      <c r="B3549" s="301" t="s">
        <v>12177</v>
      </c>
      <c r="C3549" s="301" t="s">
        <v>1616</v>
      </c>
      <c r="D3549" s="302" t="s">
        <v>12178</v>
      </c>
    </row>
    <row r="3550" spans="1:4" ht="13.8">
      <c r="A3550" s="304">
        <v>96668</v>
      </c>
      <c r="B3550" s="301" t="s">
        <v>12179</v>
      </c>
      <c r="C3550" s="301" t="s">
        <v>1616</v>
      </c>
      <c r="D3550" s="302" t="s">
        <v>12180</v>
      </c>
    </row>
    <row r="3551" spans="1:4" ht="13.8">
      <c r="A3551" s="304">
        <v>96669</v>
      </c>
      <c r="B3551" s="301" t="s">
        <v>12181</v>
      </c>
      <c r="C3551" s="301" t="s">
        <v>1616</v>
      </c>
      <c r="D3551" s="302" t="s">
        <v>12182</v>
      </c>
    </row>
    <row r="3552" spans="1:4" ht="13.8">
      <c r="A3552" s="304">
        <v>96670</v>
      </c>
      <c r="B3552" s="301" t="s">
        <v>12183</v>
      </c>
      <c r="C3552" s="301" t="s">
        <v>1616</v>
      </c>
      <c r="D3552" s="302" t="s">
        <v>12184</v>
      </c>
    </row>
    <row r="3553" spans="1:4" ht="13.8">
      <c r="A3553" s="304">
        <v>96671</v>
      </c>
      <c r="B3553" s="301" t="s">
        <v>12185</v>
      </c>
      <c r="C3553" s="301" t="s">
        <v>1616</v>
      </c>
      <c r="D3553" s="302" t="s">
        <v>12186</v>
      </c>
    </row>
    <row r="3554" spans="1:4" ht="13.8">
      <c r="A3554" s="304">
        <v>96672</v>
      </c>
      <c r="B3554" s="301" t="s">
        <v>12187</v>
      </c>
      <c r="C3554" s="301" t="s">
        <v>1616</v>
      </c>
      <c r="D3554" s="302" t="s">
        <v>12188</v>
      </c>
    </row>
    <row r="3555" spans="1:4" ht="13.8">
      <c r="A3555" s="304">
        <v>96673</v>
      </c>
      <c r="B3555" s="301" t="s">
        <v>12189</v>
      </c>
      <c r="C3555" s="301" t="s">
        <v>1616</v>
      </c>
      <c r="D3555" s="302" t="s">
        <v>4467</v>
      </c>
    </row>
    <row r="3556" spans="1:4" ht="13.8">
      <c r="A3556" s="304">
        <v>96674</v>
      </c>
      <c r="B3556" s="301" t="s">
        <v>12190</v>
      </c>
      <c r="C3556" s="301" t="s">
        <v>1616</v>
      </c>
      <c r="D3556" s="302" t="s">
        <v>12191</v>
      </c>
    </row>
    <row r="3557" spans="1:4" ht="13.8">
      <c r="A3557" s="304">
        <v>96675</v>
      </c>
      <c r="B3557" s="301" t="s">
        <v>12192</v>
      </c>
      <c r="C3557" s="301" t="s">
        <v>1616</v>
      </c>
      <c r="D3557" s="302" t="s">
        <v>12193</v>
      </c>
    </row>
    <row r="3558" spans="1:4" ht="13.8">
      <c r="A3558" s="304">
        <v>96676</v>
      </c>
      <c r="B3558" s="301" t="s">
        <v>12194</v>
      </c>
      <c r="C3558" s="301" t="s">
        <v>1616</v>
      </c>
      <c r="D3558" s="302" t="s">
        <v>7618</v>
      </c>
    </row>
    <row r="3559" spans="1:4" ht="13.8">
      <c r="A3559" s="304">
        <v>96677</v>
      </c>
      <c r="B3559" s="301" t="s">
        <v>12195</v>
      </c>
      <c r="C3559" s="301" t="s">
        <v>1616</v>
      </c>
      <c r="D3559" s="302" t="s">
        <v>12196</v>
      </c>
    </row>
    <row r="3560" spans="1:4" ht="13.8">
      <c r="A3560" s="304">
        <v>96678</v>
      </c>
      <c r="B3560" s="301" t="s">
        <v>12197</v>
      </c>
      <c r="C3560" s="301" t="s">
        <v>1616</v>
      </c>
      <c r="D3560" s="302" t="s">
        <v>12198</v>
      </c>
    </row>
    <row r="3561" spans="1:4" ht="13.8">
      <c r="A3561" s="304">
        <v>96679</v>
      </c>
      <c r="B3561" s="301" t="s">
        <v>12199</v>
      </c>
      <c r="C3561" s="301" t="s">
        <v>1616</v>
      </c>
      <c r="D3561" s="302" t="s">
        <v>7960</v>
      </c>
    </row>
    <row r="3562" spans="1:4" ht="13.8">
      <c r="A3562" s="304">
        <v>96680</v>
      </c>
      <c r="B3562" s="301" t="s">
        <v>12200</v>
      </c>
      <c r="C3562" s="301" t="s">
        <v>1616</v>
      </c>
      <c r="D3562" s="302" t="s">
        <v>12201</v>
      </c>
    </row>
    <row r="3563" spans="1:4" ht="13.8">
      <c r="A3563" s="304">
        <v>96681</v>
      </c>
      <c r="B3563" s="301" t="s">
        <v>12202</v>
      </c>
      <c r="C3563" s="301" t="s">
        <v>1616</v>
      </c>
      <c r="D3563" s="302" t="s">
        <v>12203</v>
      </c>
    </row>
    <row r="3564" spans="1:4" ht="13.8">
      <c r="A3564" s="304">
        <v>96682</v>
      </c>
      <c r="B3564" s="301" t="s">
        <v>12204</v>
      </c>
      <c r="C3564" s="301" t="s">
        <v>1616</v>
      </c>
      <c r="D3564" s="302" t="s">
        <v>12205</v>
      </c>
    </row>
    <row r="3565" spans="1:4" ht="13.8">
      <c r="A3565" s="304">
        <v>96683</v>
      </c>
      <c r="B3565" s="301" t="s">
        <v>12206</v>
      </c>
      <c r="C3565" s="301" t="s">
        <v>1616</v>
      </c>
      <c r="D3565" s="302" t="s">
        <v>12207</v>
      </c>
    </row>
    <row r="3566" spans="1:4" ht="13.8">
      <c r="A3566" s="304">
        <v>96718</v>
      </c>
      <c r="B3566" s="301" t="s">
        <v>12208</v>
      </c>
      <c r="C3566" s="301" t="s">
        <v>1616</v>
      </c>
      <c r="D3566" s="302" t="s">
        <v>10299</v>
      </c>
    </row>
    <row r="3567" spans="1:4" ht="13.8">
      <c r="A3567" s="304">
        <v>96719</v>
      </c>
      <c r="B3567" s="301" t="s">
        <v>12209</v>
      </c>
      <c r="C3567" s="301" t="s">
        <v>1616</v>
      </c>
      <c r="D3567" s="302" t="s">
        <v>12210</v>
      </c>
    </row>
    <row r="3568" spans="1:4" ht="13.8">
      <c r="A3568" s="304">
        <v>96720</v>
      </c>
      <c r="B3568" s="301" t="s">
        <v>12211</v>
      </c>
      <c r="C3568" s="301" t="s">
        <v>1616</v>
      </c>
      <c r="D3568" s="302" t="s">
        <v>12212</v>
      </c>
    </row>
    <row r="3569" spans="1:4" ht="13.8">
      <c r="A3569" s="304">
        <v>96721</v>
      </c>
      <c r="B3569" s="301" t="s">
        <v>12213</v>
      </c>
      <c r="C3569" s="301" t="s">
        <v>1616</v>
      </c>
      <c r="D3569" s="302" t="s">
        <v>12214</v>
      </c>
    </row>
    <row r="3570" spans="1:4" ht="13.8">
      <c r="A3570" s="304">
        <v>96722</v>
      </c>
      <c r="B3570" s="301" t="s">
        <v>12215</v>
      </c>
      <c r="C3570" s="301" t="s">
        <v>1616</v>
      </c>
      <c r="D3570" s="302" t="s">
        <v>4413</v>
      </c>
    </row>
    <row r="3571" spans="1:4" ht="13.8">
      <c r="A3571" s="304">
        <v>96723</v>
      </c>
      <c r="B3571" s="301" t="s">
        <v>12216</v>
      </c>
      <c r="C3571" s="301" t="s">
        <v>1616</v>
      </c>
      <c r="D3571" s="302" t="s">
        <v>12217</v>
      </c>
    </row>
    <row r="3572" spans="1:4" ht="13.8">
      <c r="A3572" s="304">
        <v>96724</v>
      </c>
      <c r="B3572" s="301" t="s">
        <v>12218</v>
      </c>
      <c r="C3572" s="301" t="s">
        <v>1616</v>
      </c>
      <c r="D3572" s="302" t="s">
        <v>4703</v>
      </c>
    </row>
    <row r="3573" spans="1:4" ht="13.8">
      <c r="A3573" s="304">
        <v>96725</v>
      </c>
      <c r="B3573" s="301" t="s">
        <v>12219</v>
      </c>
      <c r="C3573" s="301" t="s">
        <v>1616</v>
      </c>
      <c r="D3573" s="302" t="s">
        <v>12220</v>
      </c>
    </row>
    <row r="3574" spans="1:4" ht="13.8">
      <c r="A3574" s="304">
        <v>96726</v>
      </c>
      <c r="B3574" s="301" t="s">
        <v>12221</v>
      </c>
      <c r="C3574" s="301" t="s">
        <v>1616</v>
      </c>
      <c r="D3574" s="302" t="s">
        <v>12222</v>
      </c>
    </row>
    <row r="3575" spans="1:4" ht="13.8">
      <c r="A3575" s="304">
        <v>96727</v>
      </c>
      <c r="B3575" s="301" t="s">
        <v>12223</v>
      </c>
      <c r="C3575" s="301" t="s">
        <v>1616</v>
      </c>
      <c r="D3575" s="302" t="s">
        <v>8653</v>
      </c>
    </row>
    <row r="3576" spans="1:4" ht="13.8">
      <c r="A3576" s="304">
        <v>96728</v>
      </c>
      <c r="B3576" s="301" t="s">
        <v>12224</v>
      </c>
      <c r="C3576" s="301" t="s">
        <v>1616</v>
      </c>
      <c r="D3576" s="302" t="s">
        <v>5353</v>
      </c>
    </row>
    <row r="3577" spans="1:4" ht="13.8">
      <c r="A3577" s="304">
        <v>96729</v>
      </c>
      <c r="B3577" s="301" t="s">
        <v>12225</v>
      </c>
      <c r="C3577" s="301" t="s">
        <v>1616</v>
      </c>
      <c r="D3577" s="302" t="s">
        <v>12226</v>
      </c>
    </row>
    <row r="3578" spans="1:4" ht="13.8">
      <c r="A3578" s="304">
        <v>96730</v>
      </c>
      <c r="B3578" s="301" t="s">
        <v>12227</v>
      </c>
      <c r="C3578" s="301" t="s">
        <v>1616</v>
      </c>
      <c r="D3578" s="302" t="s">
        <v>12228</v>
      </c>
    </row>
    <row r="3579" spans="1:4" ht="13.8">
      <c r="A3579" s="304">
        <v>96731</v>
      </c>
      <c r="B3579" s="301" t="s">
        <v>12229</v>
      </c>
      <c r="C3579" s="301" t="s">
        <v>1616</v>
      </c>
      <c r="D3579" s="302" t="s">
        <v>12230</v>
      </c>
    </row>
    <row r="3580" spans="1:4" ht="13.8">
      <c r="A3580" s="304">
        <v>96732</v>
      </c>
      <c r="B3580" s="301" t="s">
        <v>12231</v>
      </c>
      <c r="C3580" s="301" t="s">
        <v>1616</v>
      </c>
      <c r="D3580" s="302" t="s">
        <v>12232</v>
      </c>
    </row>
    <row r="3581" spans="1:4" ht="13.8">
      <c r="A3581" s="304">
        <v>96733</v>
      </c>
      <c r="B3581" s="301" t="s">
        <v>12233</v>
      </c>
      <c r="C3581" s="301" t="s">
        <v>1616</v>
      </c>
      <c r="D3581" s="302" t="s">
        <v>12234</v>
      </c>
    </row>
    <row r="3582" spans="1:4" ht="13.8">
      <c r="A3582" s="304">
        <v>96734</v>
      </c>
      <c r="B3582" s="301" t="s">
        <v>12235</v>
      </c>
      <c r="C3582" s="301" t="s">
        <v>1616</v>
      </c>
      <c r="D3582" s="302" t="s">
        <v>5233</v>
      </c>
    </row>
    <row r="3583" spans="1:4" ht="13.8">
      <c r="A3583" s="304">
        <v>96735</v>
      </c>
      <c r="B3583" s="301" t="s">
        <v>12236</v>
      </c>
      <c r="C3583" s="301" t="s">
        <v>1616</v>
      </c>
      <c r="D3583" s="302" t="s">
        <v>12237</v>
      </c>
    </row>
    <row r="3584" spans="1:4" ht="13.8">
      <c r="A3584" s="304">
        <v>96794</v>
      </c>
      <c r="B3584" s="301" t="s">
        <v>12238</v>
      </c>
      <c r="C3584" s="301" t="s">
        <v>1616</v>
      </c>
      <c r="D3584" s="302" t="s">
        <v>6321</v>
      </c>
    </row>
    <row r="3585" spans="1:4" ht="13.8">
      <c r="A3585" s="304">
        <v>96795</v>
      </c>
      <c r="B3585" s="301" t="s">
        <v>12239</v>
      </c>
      <c r="C3585" s="301" t="s">
        <v>1616</v>
      </c>
      <c r="D3585" s="302" t="s">
        <v>12240</v>
      </c>
    </row>
    <row r="3586" spans="1:4" ht="13.8">
      <c r="A3586" s="304">
        <v>96796</v>
      </c>
      <c r="B3586" s="301" t="s">
        <v>12241</v>
      </c>
      <c r="C3586" s="301" t="s">
        <v>1616</v>
      </c>
      <c r="D3586" s="302" t="s">
        <v>12242</v>
      </c>
    </row>
    <row r="3587" spans="1:4" ht="13.8">
      <c r="A3587" s="304">
        <v>96797</v>
      </c>
      <c r="B3587" s="301" t="s">
        <v>12243</v>
      </c>
      <c r="C3587" s="301" t="s">
        <v>1616</v>
      </c>
      <c r="D3587" s="302" t="s">
        <v>12244</v>
      </c>
    </row>
    <row r="3588" spans="1:4" ht="13.8">
      <c r="A3588" s="304">
        <v>96798</v>
      </c>
      <c r="B3588" s="301" t="s">
        <v>12245</v>
      </c>
      <c r="C3588" s="301" t="s">
        <v>1616</v>
      </c>
      <c r="D3588" s="302" t="s">
        <v>12246</v>
      </c>
    </row>
    <row r="3589" spans="1:4" ht="13.8">
      <c r="A3589" s="304">
        <v>96799</v>
      </c>
      <c r="B3589" s="301" t="s">
        <v>12247</v>
      </c>
      <c r="C3589" s="301" t="s">
        <v>1616</v>
      </c>
      <c r="D3589" s="302" t="s">
        <v>5947</v>
      </c>
    </row>
    <row r="3590" spans="1:4" ht="13.8">
      <c r="A3590" s="304">
        <v>96800</v>
      </c>
      <c r="B3590" s="301" t="s">
        <v>12248</v>
      </c>
      <c r="C3590" s="301" t="s">
        <v>1616</v>
      </c>
      <c r="D3590" s="302" t="s">
        <v>12249</v>
      </c>
    </row>
    <row r="3591" spans="1:4" ht="13.8">
      <c r="A3591" s="304">
        <v>96801</v>
      </c>
      <c r="B3591" s="301" t="s">
        <v>12250</v>
      </c>
      <c r="C3591" s="301" t="s">
        <v>1616</v>
      </c>
      <c r="D3591" s="302" t="s">
        <v>5109</v>
      </c>
    </row>
    <row r="3592" spans="1:4" ht="13.8">
      <c r="A3592" s="304">
        <v>97327</v>
      </c>
      <c r="B3592" s="301" t="s">
        <v>12251</v>
      </c>
      <c r="C3592" s="301" t="s">
        <v>1616</v>
      </c>
      <c r="D3592" s="302" t="s">
        <v>12252</v>
      </c>
    </row>
    <row r="3593" spans="1:4" ht="13.8">
      <c r="A3593" s="304">
        <v>97328</v>
      </c>
      <c r="B3593" s="301" t="s">
        <v>12253</v>
      </c>
      <c r="C3593" s="301" t="s">
        <v>1616</v>
      </c>
      <c r="D3593" s="302" t="s">
        <v>4204</v>
      </c>
    </row>
    <row r="3594" spans="1:4" ht="13.8">
      <c r="A3594" s="304">
        <v>97329</v>
      </c>
      <c r="B3594" s="301" t="s">
        <v>12254</v>
      </c>
      <c r="C3594" s="301" t="s">
        <v>1616</v>
      </c>
      <c r="D3594" s="302" t="s">
        <v>12255</v>
      </c>
    </row>
    <row r="3595" spans="1:4" ht="13.8">
      <c r="A3595" s="304">
        <v>97330</v>
      </c>
      <c r="B3595" s="301" t="s">
        <v>12256</v>
      </c>
      <c r="C3595" s="301" t="s">
        <v>1616</v>
      </c>
      <c r="D3595" s="302" t="s">
        <v>12257</v>
      </c>
    </row>
    <row r="3596" spans="1:4" ht="13.8">
      <c r="A3596" s="304">
        <v>97331</v>
      </c>
      <c r="B3596" s="301" t="s">
        <v>12258</v>
      </c>
      <c r="C3596" s="301" t="s">
        <v>1616</v>
      </c>
      <c r="D3596" s="302" t="s">
        <v>12259</v>
      </c>
    </row>
    <row r="3597" spans="1:4" ht="13.8">
      <c r="A3597" s="304">
        <v>97332</v>
      </c>
      <c r="B3597" s="301" t="s">
        <v>12260</v>
      </c>
      <c r="C3597" s="301" t="s">
        <v>1616</v>
      </c>
      <c r="D3597" s="302" t="s">
        <v>12261</v>
      </c>
    </row>
    <row r="3598" spans="1:4" ht="13.8">
      <c r="A3598" s="304">
        <v>97333</v>
      </c>
      <c r="B3598" s="301" t="s">
        <v>12262</v>
      </c>
      <c r="C3598" s="301" t="s">
        <v>1616</v>
      </c>
      <c r="D3598" s="302" t="s">
        <v>12263</v>
      </c>
    </row>
    <row r="3599" spans="1:4" ht="13.8">
      <c r="A3599" s="304">
        <v>97334</v>
      </c>
      <c r="B3599" s="301" t="s">
        <v>12264</v>
      </c>
      <c r="C3599" s="301" t="s">
        <v>1616</v>
      </c>
      <c r="D3599" s="302" t="s">
        <v>12265</v>
      </c>
    </row>
    <row r="3600" spans="1:4" ht="13.8">
      <c r="A3600" s="304">
        <v>97335</v>
      </c>
      <c r="B3600" s="301" t="s">
        <v>12266</v>
      </c>
      <c r="C3600" s="301" t="s">
        <v>1616</v>
      </c>
      <c r="D3600" s="302" t="s">
        <v>12267</v>
      </c>
    </row>
    <row r="3601" spans="1:4" ht="13.8">
      <c r="A3601" s="304">
        <v>97336</v>
      </c>
      <c r="B3601" s="301" t="s">
        <v>12268</v>
      </c>
      <c r="C3601" s="301" t="s">
        <v>1616</v>
      </c>
      <c r="D3601" s="302" t="s">
        <v>12269</v>
      </c>
    </row>
    <row r="3602" spans="1:4" ht="13.8">
      <c r="A3602" s="304">
        <v>97337</v>
      </c>
      <c r="B3602" s="301" t="s">
        <v>12270</v>
      </c>
      <c r="C3602" s="301" t="s">
        <v>1616</v>
      </c>
      <c r="D3602" s="302" t="s">
        <v>12271</v>
      </c>
    </row>
    <row r="3603" spans="1:4" ht="13.8">
      <c r="A3603" s="304">
        <v>97338</v>
      </c>
      <c r="B3603" s="301" t="s">
        <v>12272</v>
      </c>
      <c r="C3603" s="301" t="s">
        <v>1616</v>
      </c>
      <c r="D3603" s="302" t="s">
        <v>12273</v>
      </c>
    </row>
    <row r="3604" spans="1:4" ht="13.8">
      <c r="A3604" s="304">
        <v>97339</v>
      </c>
      <c r="B3604" s="301" t="s">
        <v>12274</v>
      </c>
      <c r="C3604" s="301" t="s">
        <v>1616</v>
      </c>
      <c r="D3604" s="302" t="s">
        <v>12022</v>
      </c>
    </row>
    <row r="3605" spans="1:4" ht="13.8">
      <c r="A3605" s="304">
        <v>97340</v>
      </c>
      <c r="B3605" s="301" t="s">
        <v>12275</v>
      </c>
      <c r="C3605" s="301" t="s">
        <v>1616</v>
      </c>
      <c r="D3605" s="302" t="s">
        <v>12276</v>
      </c>
    </row>
    <row r="3606" spans="1:4" ht="13.8">
      <c r="A3606" s="304">
        <v>97347</v>
      </c>
      <c r="B3606" s="301" t="s">
        <v>12277</v>
      </c>
      <c r="C3606" s="301" t="s">
        <v>1616</v>
      </c>
      <c r="D3606" s="302" t="s">
        <v>12278</v>
      </c>
    </row>
    <row r="3607" spans="1:4" ht="13.8">
      <c r="A3607" s="304">
        <v>97348</v>
      </c>
      <c r="B3607" s="301" t="s">
        <v>12279</v>
      </c>
      <c r="C3607" s="301" t="s">
        <v>1616</v>
      </c>
      <c r="D3607" s="302" t="s">
        <v>12280</v>
      </c>
    </row>
    <row r="3608" spans="1:4" ht="13.8">
      <c r="A3608" s="304">
        <v>97349</v>
      </c>
      <c r="B3608" s="301" t="s">
        <v>12281</v>
      </c>
      <c r="C3608" s="301" t="s">
        <v>1616</v>
      </c>
      <c r="D3608" s="302" t="s">
        <v>12282</v>
      </c>
    </row>
    <row r="3609" spans="1:4" ht="13.8">
      <c r="A3609" s="304">
        <v>97350</v>
      </c>
      <c r="B3609" s="301" t="s">
        <v>12283</v>
      </c>
      <c r="C3609" s="301" t="s">
        <v>1616</v>
      </c>
      <c r="D3609" s="302" t="s">
        <v>12284</v>
      </c>
    </row>
    <row r="3610" spans="1:4" ht="13.8">
      <c r="A3610" s="304">
        <v>97351</v>
      </c>
      <c r="B3610" s="301" t="s">
        <v>12285</v>
      </c>
      <c r="C3610" s="301" t="s">
        <v>1616</v>
      </c>
      <c r="D3610" s="302" t="s">
        <v>12286</v>
      </c>
    </row>
    <row r="3611" spans="1:4" ht="13.8">
      <c r="A3611" s="304">
        <v>97352</v>
      </c>
      <c r="B3611" s="301" t="s">
        <v>12287</v>
      </c>
      <c r="C3611" s="301" t="s">
        <v>1616</v>
      </c>
      <c r="D3611" s="302" t="s">
        <v>12288</v>
      </c>
    </row>
    <row r="3612" spans="1:4" ht="13.8">
      <c r="A3612" s="304">
        <v>97353</v>
      </c>
      <c r="B3612" s="301" t="s">
        <v>12289</v>
      </c>
      <c r="C3612" s="301" t="s">
        <v>1616</v>
      </c>
      <c r="D3612" s="302" t="s">
        <v>12290</v>
      </c>
    </row>
    <row r="3613" spans="1:4" ht="13.8">
      <c r="A3613" s="304">
        <v>97354</v>
      </c>
      <c r="B3613" s="301" t="s">
        <v>12291</v>
      </c>
      <c r="C3613" s="301" t="s">
        <v>1616</v>
      </c>
      <c r="D3613" s="302" t="s">
        <v>12292</v>
      </c>
    </row>
    <row r="3614" spans="1:4" ht="13.8">
      <c r="A3614" s="304">
        <v>97355</v>
      </c>
      <c r="B3614" s="301" t="s">
        <v>12293</v>
      </c>
      <c r="C3614" s="301" t="s">
        <v>1616</v>
      </c>
      <c r="D3614" s="302" t="s">
        <v>12294</v>
      </c>
    </row>
    <row r="3615" spans="1:4" ht="13.8">
      <c r="A3615" s="304">
        <v>97356</v>
      </c>
      <c r="B3615" s="301" t="s">
        <v>12295</v>
      </c>
      <c r="C3615" s="301" t="s">
        <v>1616</v>
      </c>
      <c r="D3615" s="302" t="s">
        <v>6288</v>
      </c>
    </row>
    <row r="3616" spans="1:4" ht="13.8">
      <c r="A3616" s="304">
        <v>97357</v>
      </c>
      <c r="B3616" s="301" t="s">
        <v>12296</v>
      </c>
      <c r="C3616" s="301" t="s">
        <v>1616</v>
      </c>
      <c r="D3616" s="302" t="s">
        <v>12297</v>
      </c>
    </row>
    <row r="3617" spans="1:4" ht="13.8">
      <c r="A3617" s="304">
        <v>97358</v>
      </c>
      <c r="B3617" s="301" t="s">
        <v>12298</v>
      </c>
      <c r="C3617" s="301" t="s">
        <v>1616</v>
      </c>
      <c r="D3617" s="302" t="s">
        <v>12299</v>
      </c>
    </row>
    <row r="3618" spans="1:4" ht="13.8">
      <c r="A3618" s="304">
        <v>97498</v>
      </c>
      <c r="B3618" s="301" t="s">
        <v>12300</v>
      </c>
      <c r="C3618" s="301" t="s">
        <v>1616</v>
      </c>
      <c r="D3618" s="302" t="s">
        <v>12301</v>
      </c>
    </row>
    <row r="3619" spans="1:4" ht="13.8">
      <c r="A3619" s="304">
        <v>97535</v>
      </c>
      <c r="B3619" s="301" t="s">
        <v>12302</v>
      </c>
      <c r="C3619" s="301" t="s">
        <v>1616</v>
      </c>
      <c r="D3619" s="302" t="s">
        <v>12303</v>
      </c>
    </row>
    <row r="3620" spans="1:4" ht="13.8">
      <c r="A3620" s="304">
        <v>97536</v>
      </c>
      <c r="B3620" s="301" t="s">
        <v>12304</v>
      </c>
      <c r="C3620" s="301" t="s">
        <v>1616</v>
      </c>
      <c r="D3620" s="302" t="s">
        <v>12305</v>
      </c>
    </row>
    <row r="3621" spans="1:4" ht="13.8">
      <c r="A3621" s="304">
        <v>100788</v>
      </c>
      <c r="B3621" s="301" t="s">
        <v>12306</v>
      </c>
      <c r="C3621" s="301" t="s">
        <v>1507</v>
      </c>
      <c r="D3621" s="302" t="s">
        <v>12307</v>
      </c>
    </row>
    <row r="3622" spans="1:4" ht="13.8">
      <c r="A3622" s="304">
        <v>100791</v>
      </c>
      <c r="B3622" s="301" t="s">
        <v>12308</v>
      </c>
      <c r="C3622" s="301" t="s">
        <v>1616</v>
      </c>
      <c r="D3622" s="302" t="s">
        <v>12309</v>
      </c>
    </row>
    <row r="3623" spans="1:4" ht="13.8">
      <c r="A3623" s="304">
        <v>100792</v>
      </c>
      <c r="B3623" s="301" t="s">
        <v>12310</v>
      </c>
      <c r="C3623" s="301" t="s">
        <v>1616</v>
      </c>
      <c r="D3623" s="302" t="s">
        <v>12311</v>
      </c>
    </row>
    <row r="3624" spans="1:4" ht="13.8">
      <c r="A3624" s="304">
        <v>100793</v>
      </c>
      <c r="B3624" s="301" t="s">
        <v>12312</v>
      </c>
      <c r="C3624" s="301" t="s">
        <v>1616</v>
      </c>
      <c r="D3624" s="302" t="s">
        <v>12313</v>
      </c>
    </row>
    <row r="3625" spans="1:4" ht="13.8">
      <c r="A3625" s="304">
        <v>100794</v>
      </c>
      <c r="B3625" s="301" t="s">
        <v>12314</v>
      </c>
      <c r="C3625" s="301" t="s">
        <v>1616</v>
      </c>
      <c r="D3625" s="302" t="s">
        <v>12315</v>
      </c>
    </row>
    <row r="3626" spans="1:4" ht="13.8">
      <c r="A3626" s="304">
        <v>100799</v>
      </c>
      <c r="B3626" s="301" t="s">
        <v>12316</v>
      </c>
      <c r="C3626" s="301" t="s">
        <v>1616</v>
      </c>
      <c r="D3626" s="302" t="s">
        <v>12317</v>
      </c>
    </row>
    <row r="3627" spans="1:4" ht="13.8">
      <c r="A3627" s="304">
        <v>100800</v>
      </c>
      <c r="B3627" s="301" t="s">
        <v>12318</v>
      </c>
      <c r="C3627" s="301" t="s">
        <v>1616</v>
      </c>
      <c r="D3627" s="302" t="s">
        <v>12319</v>
      </c>
    </row>
    <row r="3628" spans="1:4" ht="13.8">
      <c r="A3628" s="304">
        <v>100801</v>
      </c>
      <c r="B3628" s="301" t="s">
        <v>12320</v>
      </c>
      <c r="C3628" s="301" t="s">
        <v>1616</v>
      </c>
      <c r="D3628" s="302" t="s">
        <v>12321</v>
      </c>
    </row>
    <row r="3629" spans="1:4" ht="13.8">
      <c r="A3629" s="304">
        <v>100802</v>
      </c>
      <c r="B3629" s="301" t="s">
        <v>12322</v>
      </c>
      <c r="C3629" s="301" t="s">
        <v>1616</v>
      </c>
      <c r="D3629" s="302" t="s">
        <v>5555</v>
      </c>
    </row>
    <row r="3630" spans="1:4" ht="13.8">
      <c r="A3630" s="304">
        <v>100803</v>
      </c>
      <c r="B3630" s="301" t="s">
        <v>12323</v>
      </c>
      <c r="C3630" s="301" t="s">
        <v>1616</v>
      </c>
      <c r="D3630" s="302" t="s">
        <v>10263</v>
      </c>
    </row>
    <row r="3631" spans="1:4" ht="13.8">
      <c r="A3631" s="304">
        <v>100804</v>
      </c>
      <c r="B3631" s="301" t="s">
        <v>12324</v>
      </c>
      <c r="C3631" s="301" t="s">
        <v>1616</v>
      </c>
      <c r="D3631" s="302" t="s">
        <v>12325</v>
      </c>
    </row>
    <row r="3632" spans="1:4" ht="13.8">
      <c r="A3632" s="304">
        <v>100805</v>
      </c>
      <c r="B3632" s="301" t="s">
        <v>12326</v>
      </c>
      <c r="C3632" s="301" t="s">
        <v>1616</v>
      </c>
      <c r="D3632" s="302" t="s">
        <v>12327</v>
      </c>
    </row>
    <row r="3633" spans="1:4" ht="13.8">
      <c r="A3633" s="304">
        <v>100806</v>
      </c>
      <c r="B3633" s="301" t="s">
        <v>12328</v>
      </c>
      <c r="C3633" s="301" t="s">
        <v>1616</v>
      </c>
      <c r="D3633" s="302" t="s">
        <v>12329</v>
      </c>
    </row>
    <row r="3634" spans="1:4" ht="13.8">
      <c r="A3634" s="304">
        <v>100807</v>
      </c>
      <c r="B3634" s="301" t="s">
        <v>12330</v>
      </c>
      <c r="C3634" s="301" t="s">
        <v>1616</v>
      </c>
      <c r="D3634" s="302" t="s">
        <v>12331</v>
      </c>
    </row>
    <row r="3635" spans="1:4" ht="13.8">
      <c r="A3635" s="304">
        <v>100808</v>
      </c>
      <c r="B3635" s="301" t="s">
        <v>12332</v>
      </c>
      <c r="C3635" s="301" t="s">
        <v>1616</v>
      </c>
      <c r="D3635" s="302" t="s">
        <v>12333</v>
      </c>
    </row>
    <row r="3636" spans="1:4" ht="13.8">
      <c r="A3636" s="304">
        <v>100809</v>
      </c>
      <c r="B3636" s="301" t="s">
        <v>12334</v>
      </c>
      <c r="C3636" s="301" t="s">
        <v>1616</v>
      </c>
      <c r="D3636" s="302" t="s">
        <v>12335</v>
      </c>
    </row>
    <row r="3637" spans="1:4" ht="13.8">
      <c r="A3637" s="304">
        <v>100810</v>
      </c>
      <c r="B3637" s="301" t="s">
        <v>12336</v>
      </c>
      <c r="C3637" s="301" t="s">
        <v>1616</v>
      </c>
      <c r="D3637" s="302" t="s">
        <v>12337</v>
      </c>
    </row>
    <row r="3638" spans="1:4" ht="13.8">
      <c r="A3638" s="304">
        <v>101918</v>
      </c>
      <c r="B3638" s="301" t="s">
        <v>12338</v>
      </c>
      <c r="C3638" s="301" t="s">
        <v>1616</v>
      </c>
      <c r="D3638" s="302" t="s">
        <v>12339</v>
      </c>
    </row>
    <row r="3639" spans="1:4" ht="13.8">
      <c r="A3639" s="304">
        <v>101919</v>
      </c>
      <c r="B3639" s="301" t="s">
        <v>12340</v>
      </c>
      <c r="C3639" s="301" t="s">
        <v>1507</v>
      </c>
      <c r="D3639" s="302" t="s">
        <v>12341</v>
      </c>
    </row>
    <row r="3640" spans="1:4" ht="13.8">
      <c r="A3640" s="304">
        <v>101920</v>
      </c>
      <c r="B3640" s="301" t="s">
        <v>2449</v>
      </c>
      <c r="C3640" s="301" t="s">
        <v>1507</v>
      </c>
      <c r="D3640" s="302" t="s">
        <v>12342</v>
      </c>
    </row>
    <row r="3641" spans="1:4" ht="13.8">
      <c r="A3641" s="304">
        <v>101921</v>
      </c>
      <c r="B3641" s="301" t="s">
        <v>12343</v>
      </c>
      <c r="C3641" s="301" t="s">
        <v>1507</v>
      </c>
      <c r="D3641" s="302" t="s">
        <v>12344</v>
      </c>
    </row>
    <row r="3642" spans="1:4" ht="13.8">
      <c r="A3642" s="304">
        <v>101922</v>
      </c>
      <c r="B3642" s="301" t="s">
        <v>12345</v>
      </c>
      <c r="C3642" s="301" t="s">
        <v>1507</v>
      </c>
      <c r="D3642" s="302" t="s">
        <v>12344</v>
      </c>
    </row>
    <row r="3643" spans="1:4" ht="13.8">
      <c r="A3643" s="304">
        <v>101923</v>
      </c>
      <c r="B3643" s="301" t="s">
        <v>12346</v>
      </c>
      <c r="C3643" s="301" t="s">
        <v>1507</v>
      </c>
      <c r="D3643" s="302" t="s">
        <v>12344</v>
      </c>
    </row>
    <row r="3644" spans="1:4" ht="13.8">
      <c r="A3644" s="304">
        <v>101924</v>
      </c>
      <c r="B3644" s="301" t="s">
        <v>12347</v>
      </c>
      <c r="C3644" s="301" t="s">
        <v>1507</v>
      </c>
      <c r="D3644" s="302" t="s">
        <v>12348</v>
      </c>
    </row>
    <row r="3645" spans="1:4" ht="13.8">
      <c r="A3645" s="304">
        <v>101925</v>
      </c>
      <c r="B3645" s="301" t="s">
        <v>12349</v>
      </c>
      <c r="C3645" s="301" t="s">
        <v>1507</v>
      </c>
      <c r="D3645" s="302" t="s">
        <v>5543</v>
      </c>
    </row>
    <row r="3646" spans="1:4" ht="13.8">
      <c r="A3646" s="304">
        <v>101926</v>
      </c>
      <c r="B3646" s="301" t="s">
        <v>2994</v>
      </c>
      <c r="C3646" s="301" t="s">
        <v>1507</v>
      </c>
      <c r="D3646" s="302" t="s">
        <v>12350</v>
      </c>
    </row>
    <row r="3647" spans="1:4" ht="13.8">
      <c r="A3647" s="304">
        <v>101927</v>
      </c>
      <c r="B3647" s="301" t="s">
        <v>12351</v>
      </c>
      <c r="C3647" s="301" t="s">
        <v>1616</v>
      </c>
      <c r="D3647" s="302" t="s">
        <v>12352</v>
      </c>
    </row>
    <row r="3648" spans="1:4" ht="13.8">
      <c r="A3648" s="304">
        <v>101928</v>
      </c>
      <c r="B3648" s="301" t="s">
        <v>12353</v>
      </c>
      <c r="C3648" s="301" t="s">
        <v>1507</v>
      </c>
      <c r="D3648" s="302" t="s">
        <v>12354</v>
      </c>
    </row>
    <row r="3649" spans="1:4" ht="13.8">
      <c r="A3649" s="304">
        <v>101929</v>
      </c>
      <c r="B3649" s="301" t="s">
        <v>2450</v>
      </c>
      <c r="C3649" s="301" t="s">
        <v>1507</v>
      </c>
      <c r="D3649" s="302" t="s">
        <v>12060</v>
      </c>
    </row>
    <row r="3650" spans="1:4" ht="13.8">
      <c r="A3650" s="304">
        <v>101930</v>
      </c>
      <c r="B3650" s="301" t="s">
        <v>12355</v>
      </c>
      <c r="C3650" s="301" t="s">
        <v>1507</v>
      </c>
      <c r="D3650" s="302" t="s">
        <v>12356</v>
      </c>
    </row>
    <row r="3651" spans="1:4" ht="13.8">
      <c r="A3651" s="304">
        <v>101931</v>
      </c>
      <c r="B3651" s="301" t="s">
        <v>12357</v>
      </c>
      <c r="C3651" s="301" t="s">
        <v>1507</v>
      </c>
      <c r="D3651" s="302" t="s">
        <v>12356</v>
      </c>
    </row>
    <row r="3652" spans="1:4" ht="13.8">
      <c r="A3652" s="304">
        <v>101932</v>
      </c>
      <c r="B3652" s="301" t="s">
        <v>2437</v>
      </c>
      <c r="C3652" s="301" t="s">
        <v>1507</v>
      </c>
      <c r="D3652" s="302" t="s">
        <v>12356</v>
      </c>
    </row>
    <row r="3653" spans="1:4" ht="13.8">
      <c r="A3653" s="304">
        <v>101933</v>
      </c>
      <c r="B3653" s="301" t="s">
        <v>12358</v>
      </c>
      <c r="C3653" s="301" t="s">
        <v>1507</v>
      </c>
      <c r="D3653" s="302" t="s">
        <v>12359</v>
      </c>
    </row>
    <row r="3654" spans="1:4" ht="13.8">
      <c r="A3654" s="304">
        <v>101934</v>
      </c>
      <c r="B3654" s="301" t="s">
        <v>12360</v>
      </c>
      <c r="C3654" s="301" t="s">
        <v>1507</v>
      </c>
      <c r="D3654" s="302" t="s">
        <v>12361</v>
      </c>
    </row>
    <row r="3655" spans="1:4" ht="13.8">
      <c r="A3655" s="304">
        <v>101935</v>
      </c>
      <c r="B3655" s="301" t="s">
        <v>2995</v>
      </c>
      <c r="C3655" s="301" t="s">
        <v>1507</v>
      </c>
      <c r="D3655" s="302" t="s">
        <v>12362</v>
      </c>
    </row>
    <row r="3656" spans="1:4" ht="13.8">
      <c r="A3656" s="304">
        <v>103802</v>
      </c>
      <c r="B3656" s="301" t="s">
        <v>12363</v>
      </c>
      <c r="C3656" s="301" t="s">
        <v>1616</v>
      </c>
      <c r="D3656" s="302" t="s">
        <v>12364</v>
      </c>
    </row>
    <row r="3657" spans="1:4" ht="13.8">
      <c r="A3657" s="304">
        <v>103803</v>
      </c>
      <c r="B3657" s="301" t="s">
        <v>12365</v>
      </c>
      <c r="C3657" s="301" t="s">
        <v>1616</v>
      </c>
      <c r="D3657" s="302" t="s">
        <v>12366</v>
      </c>
    </row>
    <row r="3658" spans="1:4" ht="13.8">
      <c r="A3658" s="304">
        <v>103804</v>
      </c>
      <c r="B3658" s="301" t="s">
        <v>12367</v>
      </c>
      <c r="C3658" s="301" t="s">
        <v>1616</v>
      </c>
      <c r="D3658" s="302" t="s">
        <v>12368</v>
      </c>
    </row>
    <row r="3659" spans="1:4" ht="13.8">
      <c r="A3659" s="304">
        <v>103835</v>
      </c>
      <c r="B3659" s="301" t="s">
        <v>12369</v>
      </c>
      <c r="C3659" s="301" t="s">
        <v>1616</v>
      </c>
      <c r="D3659" s="302" t="s">
        <v>12370</v>
      </c>
    </row>
    <row r="3660" spans="1:4" ht="13.8">
      <c r="A3660" s="304">
        <v>103836</v>
      </c>
      <c r="B3660" s="301" t="s">
        <v>12371</v>
      </c>
      <c r="C3660" s="301" t="s">
        <v>1616</v>
      </c>
      <c r="D3660" s="302" t="s">
        <v>12372</v>
      </c>
    </row>
    <row r="3661" spans="1:4" ht="13.8">
      <c r="A3661" s="304">
        <v>103837</v>
      </c>
      <c r="B3661" s="301" t="s">
        <v>12373</v>
      </c>
      <c r="C3661" s="301" t="s">
        <v>1616</v>
      </c>
      <c r="D3661" s="302" t="s">
        <v>12374</v>
      </c>
    </row>
    <row r="3662" spans="1:4" ht="13.8">
      <c r="A3662" s="304">
        <v>103868</v>
      </c>
      <c r="B3662" s="301" t="s">
        <v>12375</v>
      </c>
      <c r="C3662" s="301" t="s">
        <v>1616</v>
      </c>
      <c r="D3662" s="302" t="s">
        <v>12376</v>
      </c>
    </row>
    <row r="3663" spans="1:4" ht="13.8">
      <c r="A3663" s="304">
        <v>103869</v>
      </c>
      <c r="B3663" s="301" t="s">
        <v>12377</v>
      </c>
      <c r="C3663" s="301" t="s">
        <v>1616</v>
      </c>
      <c r="D3663" s="302" t="s">
        <v>4115</v>
      </c>
    </row>
    <row r="3664" spans="1:4" ht="13.8">
      <c r="A3664" s="304">
        <v>103870</v>
      </c>
      <c r="B3664" s="301" t="s">
        <v>12378</v>
      </c>
      <c r="C3664" s="301" t="s">
        <v>1616</v>
      </c>
      <c r="D3664" s="302" t="s">
        <v>12379</v>
      </c>
    </row>
    <row r="3665" spans="1:4" ht="13.8">
      <c r="A3665" s="304">
        <v>103871</v>
      </c>
      <c r="B3665" s="301" t="s">
        <v>12380</v>
      </c>
      <c r="C3665" s="301" t="s">
        <v>1616</v>
      </c>
      <c r="D3665" s="302" t="s">
        <v>12381</v>
      </c>
    </row>
    <row r="3666" spans="1:4" ht="13.8">
      <c r="A3666" s="304">
        <v>103872</v>
      </c>
      <c r="B3666" s="301" t="s">
        <v>12382</v>
      </c>
      <c r="C3666" s="301" t="s">
        <v>1616</v>
      </c>
      <c r="D3666" s="302" t="s">
        <v>12383</v>
      </c>
    </row>
    <row r="3667" spans="1:4" ht="13.8">
      <c r="A3667" s="304">
        <v>103873</v>
      </c>
      <c r="B3667" s="301" t="s">
        <v>12384</v>
      </c>
      <c r="C3667" s="301" t="s">
        <v>1616</v>
      </c>
      <c r="D3667" s="302" t="s">
        <v>12385</v>
      </c>
    </row>
    <row r="3668" spans="1:4" ht="13.8">
      <c r="A3668" s="304">
        <v>89358</v>
      </c>
      <c r="B3668" s="301" t="s">
        <v>2330</v>
      </c>
      <c r="C3668" s="301" t="s">
        <v>1507</v>
      </c>
      <c r="D3668" s="302" t="s">
        <v>4510</v>
      </c>
    </row>
    <row r="3669" spans="1:4" ht="13.8">
      <c r="A3669" s="304">
        <v>89359</v>
      </c>
      <c r="B3669" s="301" t="s">
        <v>12386</v>
      </c>
      <c r="C3669" s="301" t="s">
        <v>1507</v>
      </c>
      <c r="D3669" s="302" t="s">
        <v>12387</v>
      </c>
    </row>
    <row r="3670" spans="1:4" ht="13.8">
      <c r="A3670" s="304">
        <v>89360</v>
      </c>
      <c r="B3670" s="301" t="s">
        <v>12388</v>
      </c>
      <c r="C3670" s="301" t="s">
        <v>1507</v>
      </c>
      <c r="D3670" s="302" t="s">
        <v>10895</v>
      </c>
    </row>
    <row r="3671" spans="1:4" ht="13.8">
      <c r="A3671" s="304">
        <v>89361</v>
      </c>
      <c r="B3671" s="301" t="s">
        <v>12389</v>
      </c>
      <c r="C3671" s="301" t="s">
        <v>1507</v>
      </c>
      <c r="D3671" s="302" t="s">
        <v>5422</v>
      </c>
    </row>
    <row r="3672" spans="1:4" ht="13.8">
      <c r="A3672" s="304">
        <v>89362</v>
      </c>
      <c r="B3672" s="301" t="s">
        <v>2333</v>
      </c>
      <c r="C3672" s="301" t="s">
        <v>1507</v>
      </c>
      <c r="D3672" s="302" t="s">
        <v>10710</v>
      </c>
    </row>
    <row r="3673" spans="1:4" ht="13.8">
      <c r="A3673" s="304">
        <v>89363</v>
      </c>
      <c r="B3673" s="301" t="s">
        <v>12390</v>
      </c>
      <c r="C3673" s="301" t="s">
        <v>1507</v>
      </c>
      <c r="D3673" s="302" t="s">
        <v>12391</v>
      </c>
    </row>
    <row r="3674" spans="1:4" ht="13.8">
      <c r="A3674" s="304">
        <v>89364</v>
      </c>
      <c r="B3674" s="301" t="s">
        <v>12392</v>
      </c>
      <c r="C3674" s="301" t="s">
        <v>1507</v>
      </c>
      <c r="D3674" s="302" t="s">
        <v>12393</v>
      </c>
    </row>
    <row r="3675" spans="1:4" ht="13.8">
      <c r="A3675" s="304">
        <v>89365</v>
      </c>
      <c r="B3675" s="301" t="s">
        <v>12394</v>
      </c>
      <c r="C3675" s="301" t="s">
        <v>1507</v>
      </c>
      <c r="D3675" s="302" t="s">
        <v>8472</v>
      </c>
    </row>
    <row r="3676" spans="1:4" ht="13.8">
      <c r="A3676" s="304">
        <v>89366</v>
      </c>
      <c r="B3676" s="301" t="s">
        <v>2319</v>
      </c>
      <c r="C3676" s="301" t="s">
        <v>1507</v>
      </c>
      <c r="D3676" s="302" t="s">
        <v>10231</v>
      </c>
    </row>
    <row r="3677" spans="1:4" ht="13.8">
      <c r="A3677" s="304">
        <v>89367</v>
      </c>
      <c r="B3677" s="301" t="s">
        <v>12395</v>
      </c>
      <c r="C3677" s="301" t="s">
        <v>1507</v>
      </c>
      <c r="D3677" s="302" t="s">
        <v>5612</v>
      </c>
    </row>
    <row r="3678" spans="1:4" ht="13.8">
      <c r="A3678" s="304">
        <v>89368</v>
      </c>
      <c r="B3678" s="301" t="s">
        <v>12396</v>
      </c>
      <c r="C3678" s="301" t="s">
        <v>1507</v>
      </c>
      <c r="D3678" s="302" t="s">
        <v>12397</v>
      </c>
    </row>
    <row r="3679" spans="1:4" ht="13.8">
      <c r="A3679" s="304">
        <v>89369</v>
      </c>
      <c r="B3679" s="301" t="s">
        <v>12398</v>
      </c>
      <c r="C3679" s="301" t="s">
        <v>1507</v>
      </c>
      <c r="D3679" s="302" t="s">
        <v>12399</v>
      </c>
    </row>
    <row r="3680" spans="1:4" ht="13.8">
      <c r="A3680" s="304">
        <v>89370</v>
      </c>
      <c r="B3680" s="301" t="s">
        <v>12400</v>
      </c>
      <c r="C3680" s="301" t="s">
        <v>1507</v>
      </c>
      <c r="D3680" s="302" t="s">
        <v>12401</v>
      </c>
    </row>
    <row r="3681" spans="1:4" ht="13.8">
      <c r="A3681" s="304">
        <v>89371</v>
      </c>
      <c r="B3681" s="301" t="s">
        <v>2454</v>
      </c>
      <c r="C3681" s="301" t="s">
        <v>1507</v>
      </c>
      <c r="D3681" s="302" t="s">
        <v>12402</v>
      </c>
    </row>
    <row r="3682" spans="1:4" ht="13.8">
      <c r="A3682" s="304">
        <v>89372</v>
      </c>
      <c r="B3682" s="301" t="s">
        <v>12403</v>
      </c>
      <c r="C3682" s="301" t="s">
        <v>1507</v>
      </c>
      <c r="D3682" s="302" t="s">
        <v>4411</v>
      </c>
    </row>
    <row r="3683" spans="1:4" ht="13.8">
      <c r="A3683" s="304">
        <v>89373</v>
      </c>
      <c r="B3683" s="301" t="s">
        <v>2438</v>
      </c>
      <c r="C3683" s="301" t="s">
        <v>1507</v>
      </c>
      <c r="D3683" s="302" t="s">
        <v>5342</v>
      </c>
    </row>
    <row r="3684" spans="1:4" ht="13.8">
      <c r="A3684" s="304">
        <v>89374</v>
      </c>
      <c r="B3684" s="301" t="s">
        <v>12404</v>
      </c>
      <c r="C3684" s="301" t="s">
        <v>1507</v>
      </c>
      <c r="D3684" s="302" t="s">
        <v>12405</v>
      </c>
    </row>
    <row r="3685" spans="1:4" ht="13.8">
      <c r="A3685" s="304">
        <v>89375</v>
      </c>
      <c r="B3685" s="301" t="s">
        <v>12406</v>
      </c>
      <c r="C3685" s="301" t="s">
        <v>1507</v>
      </c>
      <c r="D3685" s="302" t="s">
        <v>12407</v>
      </c>
    </row>
    <row r="3686" spans="1:4" ht="13.8">
      <c r="A3686" s="304">
        <v>89376</v>
      </c>
      <c r="B3686" s="301" t="s">
        <v>1520</v>
      </c>
      <c r="C3686" s="301" t="s">
        <v>1507</v>
      </c>
      <c r="D3686" s="302" t="s">
        <v>12408</v>
      </c>
    </row>
    <row r="3687" spans="1:4" ht="13.8">
      <c r="A3687" s="304">
        <v>89377</v>
      </c>
      <c r="B3687" s="301" t="s">
        <v>12409</v>
      </c>
      <c r="C3687" s="301" t="s">
        <v>1507</v>
      </c>
      <c r="D3687" s="302" t="s">
        <v>12410</v>
      </c>
    </row>
    <row r="3688" spans="1:4" ht="13.8">
      <c r="A3688" s="304">
        <v>89378</v>
      </c>
      <c r="B3688" s="301" t="s">
        <v>2456</v>
      </c>
      <c r="C3688" s="301" t="s">
        <v>1507</v>
      </c>
      <c r="D3688" s="302" t="s">
        <v>7645</v>
      </c>
    </row>
    <row r="3689" spans="1:4" ht="13.8">
      <c r="A3689" s="304">
        <v>89379</v>
      </c>
      <c r="B3689" s="301" t="s">
        <v>12411</v>
      </c>
      <c r="C3689" s="301" t="s">
        <v>1507</v>
      </c>
      <c r="D3689" s="302" t="s">
        <v>5577</v>
      </c>
    </row>
    <row r="3690" spans="1:4" ht="13.8">
      <c r="A3690" s="304">
        <v>89380</v>
      </c>
      <c r="B3690" s="301" t="s">
        <v>12412</v>
      </c>
      <c r="C3690" s="301" t="s">
        <v>1507</v>
      </c>
      <c r="D3690" s="302" t="s">
        <v>5981</v>
      </c>
    </row>
    <row r="3691" spans="1:4" ht="13.8">
      <c r="A3691" s="304">
        <v>89381</v>
      </c>
      <c r="B3691" s="301" t="s">
        <v>12413</v>
      </c>
      <c r="C3691" s="301" t="s">
        <v>1507</v>
      </c>
      <c r="D3691" s="302" t="s">
        <v>12414</v>
      </c>
    </row>
    <row r="3692" spans="1:4" ht="13.8">
      <c r="A3692" s="304">
        <v>89382</v>
      </c>
      <c r="B3692" s="301" t="s">
        <v>12415</v>
      </c>
      <c r="C3692" s="301" t="s">
        <v>1507</v>
      </c>
      <c r="D3692" s="302" t="s">
        <v>4475</v>
      </c>
    </row>
    <row r="3693" spans="1:4" ht="13.8">
      <c r="A3693" s="304">
        <v>89383</v>
      </c>
      <c r="B3693" s="301" t="s">
        <v>1523</v>
      </c>
      <c r="C3693" s="301" t="s">
        <v>1507</v>
      </c>
      <c r="D3693" s="302" t="s">
        <v>12416</v>
      </c>
    </row>
    <row r="3694" spans="1:4" ht="13.8">
      <c r="A3694" s="304">
        <v>89384</v>
      </c>
      <c r="B3694" s="301" t="s">
        <v>12417</v>
      </c>
      <c r="C3694" s="301" t="s">
        <v>1507</v>
      </c>
      <c r="D3694" s="302" t="s">
        <v>12418</v>
      </c>
    </row>
    <row r="3695" spans="1:4" ht="13.8">
      <c r="A3695" s="304">
        <v>89385</v>
      </c>
      <c r="B3695" s="301" t="s">
        <v>12419</v>
      </c>
      <c r="C3695" s="301" t="s">
        <v>1507</v>
      </c>
      <c r="D3695" s="302" t="s">
        <v>6634</v>
      </c>
    </row>
    <row r="3696" spans="1:4" ht="13.8">
      <c r="A3696" s="304">
        <v>89386</v>
      </c>
      <c r="B3696" s="301" t="s">
        <v>2459</v>
      </c>
      <c r="C3696" s="301" t="s">
        <v>1507</v>
      </c>
      <c r="D3696" s="302" t="s">
        <v>7409</v>
      </c>
    </row>
    <row r="3697" spans="1:4" ht="13.8">
      <c r="A3697" s="304">
        <v>89387</v>
      </c>
      <c r="B3697" s="301" t="s">
        <v>12420</v>
      </c>
      <c r="C3697" s="301" t="s">
        <v>1507</v>
      </c>
      <c r="D3697" s="302" t="s">
        <v>12421</v>
      </c>
    </row>
    <row r="3698" spans="1:4" ht="13.8">
      <c r="A3698" s="304">
        <v>89388</v>
      </c>
      <c r="B3698" s="301" t="s">
        <v>12422</v>
      </c>
      <c r="C3698" s="301" t="s">
        <v>1507</v>
      </c>
      <c r="D3698" s="302" t="s">
        <v>12423</v>
      </c>
    </row>
    <row r="3699" spans="1:4" ht="13.8">
      <c r="A3699" s="304">
        <v>89389</v>
      </c>
      <c r="B3699" s="301" t="s">
        <v>12424</v>
      </c>
      <c r="C3699" s="301" t="s">
        <v>1507</v>
      </c>
      <c r="D3699" s="302" t="s">
        <v>12425</v>
      </c>
    </row>
    <row r="3700" spans="1:4" ht="13.8">
      <c r="A3700" s="304">
        <v>89390</v>
      </c>
      <c r="B3700" s="301" t="s">
        <v>12426</v>
      </c>
      <c r="C3700" s="301" t="s">
        <v>1507</v>
      </c>
      <c r="D3700" s="302" t="s">
        <v>4146</v>
      </c>
    </row>
    <row r="3701" spans="1:4" ht="13.8">
      <c r="A3701" s="304">
        <v>89391</v>
      </c>
      <c r="B3701" s="301" t="s">
        <v>1525</v>
      </c>
      <c r="C3701" s="301" t="s">
        <v>1507</v>
      </c>
      <c r="D3701" s="302" t="s">
        <v>12427</v>
      </c>
    </row>
    <row r="3702" spans="1:4" ht="13.8">
      <c r="A3702" s="304">
        <v>89392</v>
      </c>
      <c r="B3702" s="301" t="s">
        <v>12428</v>
      </c>
      <c r="C3702" s="301" t="s">
        <v>1507</v>
      </c>
      <c r="D3702" s="302" t="s">
        <v>6067</v>
      </c>
    </row>
    <row r="3703" spans="1:4" ht="13.8">
      <c r="A3703" s="304">
        <v>89393</v>
      </c>
      <c r="B3703" s="301" t="s">
        <v>3005</v>
      </c>
      <c r="C3703" s="301" t="s">
        <v>1507</v>
      </c>
      <c r="D3703" s="302" t="s">
        <v>12429</v>
      </c>
    </row>
    <row r="3704" spans="1:4" ht="13.8">
      <c r="A3704" s="304">
        <v>89394</v>
      </c>
      <c r="B3704" s="301" t="s">
        <v>2977</v>
      </c>
      <c r="C3704" s="301" t="s">
        <v>1507</v>
      </c>
      <c r="D3704" s="302" t="s">
        <v>10664</v>
      </c>
    </row>
    <row r="3705" spans="1:4" ht="13.8">
      <c r="A3705" s="304">
        <v>89395</v>
      </c>
      <c r="B3705" s="301" t="s">
        <v>3008</v>
      </c>
      <c r="C3705" s="301" t="s">
        <v>1507</v>
      </c>
      <c r="D3705" s="302" t="s">
        <v>5574</v>
      </c>
    </row>
    <row r="3706" spans="1:4" ht="13.8">
      <c r="A3706" s="304">
        <v>89396</v>
      </c>
      <c r="B3706" s="301" t="s">
        <v>2978</v>
      </c>
      <c r="C3706" s="301" t="s">
        <v>1507</v>
      </c>
      <c r="D3706" s="302" t="s">
        <v>12430</v>
      </c>
    </row>
    <row r="3707" spans="1:4" ht="13.8">
      <c r="A3707" s="304">
        <v>89397</v>
      </c>
      <c r="B3707" s="301" t="s">
        <v>2987</v>
      </c>
      <c r="C3707" s="301" t="s">
        <v>1507</v>
      </c>
      <c r="D3707" s="302" t="s">
        <v>12431</v>
      </c>
    </row>
    <row r="3708" spans="1:4" ht="13.8">
      <c r="A3708" s="304">
        <v>89398</v>
      </c>
      <c r="B3708" s="301" t="s">
        <v>12432</v>
      </c>
      <c r="C3708" s="301" t="s">
        <v>1507</v>
      </c>
      <c r="D3708" s="302" t="s">
        <v>5348</v>
      </c>
    </row>
    <row r="3709" spans="1:4" ht="13.8">
      <c r="A3709" s="304">
        <v>89399</v>
      </c>
      <c r="B3709" s="301" t="s">
        <v>12433</v>
      </c>
      <c r="C3709" s="301" t="s">
        <v>1507</v>
      </c>
      <c r="D3709" s="302" t="s">
        <v>12153</v>
      </c>
    </row>
    <row r="3710" spans="1:4" ht="13.8">
      <c r="A3710" s="304">
        <v>89400</v>
      </c>
      <c r="B3710" s="301" t="s">
        <v>2989</v>
      </c>
      <c r="C3710" s="301" t="s">
        <v>1507</v>
      </c>
      <c r="D3710" s="302" t="s">
        <v>12434</v>
      </c>
    </row>
    <row r="3711" spans="1:4" ht="13.8">
      <c r="A3711" s="304">
        <v>89404</v>
      </c>
      <c r="B3711" s="301" t="s">
        <v>12435</v>
      </c>
      <c r="C3711" s="301" t="s">
        <v>1507</v>
      </c>
      <c r="D3711" s="302" t="s">
        <v>12436</v>
      </c>
    </row>
    <row r="3712" spans="1:4" ht="13.8">
      <c r="A3712" s="304">
        <v>89405</v>
      </c>
      <c r="B3712" s="301" t="s">
        <v>12437</v>
      </c>
      <c r="C3712" s="301" t="s">
        <v>1507</v>
      </c>
      <c r="D3712" s="302" t="s">
        <v>12438</v>
      </c>
    </row>
    <row r="3713" spans="1:4" ht="13.8">
      <c r="A3713" s="304">
        <v>89406</v>
      </c>
      <c r="B3713" s="301" t="s">
        <v>12439</v>
      </c>
      <c r="C3713" s="301" t="s">
        <v>1507</v>
      </c>
      <c r="D3713" s="302" t="s">
        <v>12440</v>
      </c>
    </row>
    <row r="3714" spans="1:4" ht="13.8">
      <c r="A3714" s="304">
        <v>89407</v>
      </c>
      <c r="B3714" s="301" t="s">
        <v>12441</v>
      </c>
      <c r="C3714" s="301" t="s">
        <v>1507</v>
      </c>
      <c r="D3714" s="302" t="s">
        <v>7645</v>
      </c>
    </row>
    <row r="3715" spans="1:4" ht="13.8">
      <c r="A3715" s="304">
        <v>89408</v>
      </c>
      <c r="B3715" s="301" t="s">
        <v>2332</v>
      </c>
      <c r="C3715" s="301" t="s">
        <v>1507</v>
      </c>
      <c r="D3715" s="302" t="s">
        <v>6960</v>
      </c>
    </row>
    <row r="3716" spans="1:4" ht="13.8">
      <c r="A3716" s="304">
        <v>89409</v>
      </c>
      <c r="B3716" s="301" t="s">
        <v>12442</v>
      </c>
      <c r="C3716" s="301" t="s">
        <v>1507</v>
      </c>
      <c r="D3716" s="302" t="s">
        <v>5644</v>
      </c>
    </row>
    <row r="3717" spans="1:4" ht="13.8">
      <c r="A3717" s="304">
        <v>89410</v>
      </c>
      <c r="B3717" s="301" t="s">
        <v>12443</v>
      </c>
      <c r="C3717" s="301" t="s">
        <v>1507</v>
      </c>
      <c r="D3717" s="302" t="s">
        <v>12444</v>
      </c>
    </row>
    <row r="3718" spans="1:4" ht="13.8">
      <c r="A3718" s="304">
        <v>89411</v>
      </c>
      <c r="B3718" s="301" t="s">
        <v>12445</v>
      </c>
      <c r="C3718" s="301" t="s">
        <v>1507</v>
      </c>
      <c r="D3718" s="302" t="s">
        <v>12446</v>
      </c>
    </row>
    <row r="3719" spans="1:4" ht="13.8">
      <c r="A3719" s="304">
        <v>89412</v>
      </c>
      <c r="B3719" s="301" t="s">
        <v>12447</v>
      </c>
      <c r="C3719" s="301" t="s">
        <v>1507</v>
      </c>
      <c r="D3719" s="302" t="s">
        <v>12448</v>
      </c>
    </row>
    <row r="3720" spans="1:4" ht="13.8">
      <c r="A3720" s="304">
        <v>89413</v>
      </c>
      <c r="B3720" s="301" t="s">
        <v>2335</v>
      </c>
      <c r="C3720" s="301" t="s">
        <v>1507</v>
      </c>
      <c r="D3720" s="302" t="s">
        <v>5308</v>
      </c>
    </row>
    <row r="3721" spans="1:4" ht="13.8">
      <c r="A3721" s="304">
        <v>89414</v>
      </c>
      <c r="B3721" s="301" t="s">
        <v>12449</v>
      </c>
      <c r="C3721" s="301" t="s">
        <v>1507</v>
      </c>
      <c r="D3721" s="302" t="s">
        <v>4642</v>
      </c>
    </row>
    <row r="3722" spans="1:4" ht="13.8">
      <c r="A3722" s="304">
        <v>89415</v>
      </c>
      <c r="B3722" s="301" t="s">
        <v>12450</v>
      </c>
      <c r="C3722" s="301" t="s">
        <v>1507</v>
      </c>
      <c r="D3722" s="302" t="s">
        <v>12451</v>
      </c>
    </row>
    <row r="3723" spans="1:4" ht="13.8">
      <c r="A3723" s="304">
        <v>89416</v>
      </c>
      <c r="B3723" s="301" t="s">
        <v>12452</v>
      </c>
      <c r="C3723" s="301" t="s">
        <v>1507</v>
      </c>
      <c r="D3723" s="302" t="s">
        <v>12453</v>
      </c>
    </row>
    <row r="3724" spans="1:4" ht="13.8">
      <c r="A3724" s="304">
        <v>89417</v>
      </c>
      <c r="B3724" s="301" t="s">
        <v>12454</v>
      </c>
      <c r="C3724" s="301" t="s">
        <v>1507</v>
      </c>
      <c r="D3724" s="302" t="s">
        <v>12455</v>
      </c>
    </row>
    <row r="3725" spans="1:4" ht="13.8">
      <c r="A3725" s="304">
        <v>89418</v>
      </c>
      <c r="B3725" s="301" t="s">
        <v>12456</v>
      </c>
      <c r="C3725" s="301" t="s">
        <v>1507</v>
      </c>
      <c r="D3725" s="302" t="s">
        <v>5314</v>
      </c>
    </row>
    <row r="3726" spans="1:4" ht="13.8">
      <c r="A3726" s="304">
        <v>89419</v>
      </c>
      <c r="B3726" s="301" t="s">
        <v>12457</v>
      </c>
      <c r="C3726" s="301" t="s">
        <v>1507</v>
      </c>
      <c r="D3726" s="302" t="s">
        <v>7387</v>
      </c>
    </row>
    <row r="3727" spans="1:4" ht="13.8">
      <c r="A3727" s="304">
        <v>89420</v>
      </c>
      <c r="B3727" s="301" t="s">
        <v>12458</v>
      </c>
      <c r="C3727" s="301" t="s">
        <v>1507</v>
      </c>
      <c r="D3727" s="302" t="s">
        <v>12459</v>
      </c>
    </row>
    <row r="3728" spans="1:4" ht="13.8">
      <c r="A3728" s="304">
        <v>89421</v>
      </c>
      <c r="B3728" s="301" t="s">
        <v>12460</v>
      </c>
      <c r="C3728" s="301" t="s">
        <v>1507</v>
      </c>
      <c r="D3728" s="302" t="s">
        <v>5062</v>
      </c>
    </row>
    <row r="3729" spans="1:4" ht="13.8">
      <c r="A3729" s="304">
        <v>89422</v>
      </c>
      <c r="B3729" s="301" t="s">
        <v>12461</v>
      </c>
      <c r="C3729" s="301" t="s">
        <v>1507</v>
      </c>
      <c r="D3729" s="302" t="s">
        <v>12462</v>
      </c>
    </row>
    <row r="3730" spans="1:4" ht="13.8">
      <c r="A3730" s="304">
        <v>89423</v>
      </c>
      <c r="B3730" s="301" t="s">
        <v>12463</v>
      </c>
      <c r="C3730" s="301" t="s">
        <v>1507</v>
      </c>
      <c r="D3730" s="302" t="s">
        <v>12444</v>
      </c>
    </row>
    <row r="3731" spans="1:4" ht="13.8">
      <c r="A3731" s="304">
        <v>89424</v>
      </c>
      <c r="B3731" s="301" t="s">
        <v>2455</v>
      </c>
      <c r="C3731" s="301" t="s">
        <v>1507</v>
      </c>
      <c r="D3731" s="302" t="s">
        <v>12464</v>
      </c>
    </row>
    <row r="3732" spans="1:4" ht="13.8">
      <c r="A3732" s="304">
        <v>89425</v>
      </c>
      <c r="B3732" s="301" t="s">
        <v>12465</v>
      </c>
      <c r="C3732" s="301" t="s">
        <v>1507</v>
      </c>
      <c r="D3732" s="302" t="s">
        <v>12466</v>
      </c>
    </row>
    <row r="3733" spans="1:4" ht="13.8">
      <c r="A3733" s="304">
        <v>89426</v>
      </c>
      <c r="B3733" s="301" t="s">
        <v>2439</v>
      </c>
      <c r="C3733" s="301" t="s">
        <v>1507</v>
      </c>
      <c r="D3733" s="302" t="s">
        <v>12467</v>
      </c>
    </row>
    <row r="3734" spans="1:4" ht="13.8">
      <c r="A3734" s="304">
        <v>89427</v>
      </c>
      <c r="B3734" s="301" t="s">
        <v>12468</v>
      </c>
      <c r="C3734" s="301" t="s">
        <v>1507</v>
      </c>
      <c r="D3734" s="302" t="s">
        <v>12469</v>
      </c>
    </row>
    <row r="3735" spans="1:4" ht="13.8">
      <c r="A3735" s="304">
        <v>89428</v>
      </c>
      <c r="B3735" s="301" t="s">
        <v>12470</v>
      </c>
      <c r="C3735" s="301" t="s">
        <v>1507</v>
      </c>
      <c r="D3735" s="302" t="s">
        <v>12471</v>
      </c>
    </row>
    <row r="3736" spans="1:4" ht="13.8">
      <c r="A3736" s="304">
        <v>89429</v>
      </c>
      <c r="B3736" s="301" t="s">
        <v>12472</v>
      </c>
      <c r="C3736" s="301" t="s">
        <v>1507</v>
      </c>
      <c r="D3736" s="302" t="s">
        <v>12473</v>
      </c>
    </row>
    <row r="3737" spans="1:4" ht="13.8">
      <c r="A3737" s="304">
        <v>89430</v>
      </c>
      <c r="B3737" s="301" t="s">
        <v>12474</v>
      </c>
      <c r="C3737" s="301" t="s">
        <v>1507</v>
      </c>
      <c r="D3737" s="302" t="s">
        <v>10257</v>
      </c>
    </row>
    <row r="3738" spans="1:4" ht="13.8">
      <c r="A3738" s="304">
        <v>89431</v>
      </c>
      <c r="B3738" s="301" t="s">
        <v>2458</v>
      </c>
      <c r="C3738" s="301" t="s">
        <v>1507</v>
      </c>
      <c r="D3738" s="302" t="s">
        <v>12475</v>
      </c>
    </row>
    <row r="3739" spans="1:4" ht="13.8">
      <c r="A3739" s="304">
        <v>89432</v>
      </c>
      <c r="B3739" s="301" t="s">
        <v>12476</v>
      </c>
      <c r="C3739" s="301" t="s">
        <v>1507</v>
      </c>
      <c r="D3739" s="302" t="s">
        <v>12477</v>
      </c>
    </row>
    <row r="3740" spans="1:4" ht="13.8">
      <c r="A3740" s="304">
        <v>89433</v>
      </c>
      <c r="B3740" s="301" t="s">
        <v>2440</v>
      </c>
      <c r="C3740" s="301" t="s">
        <v>1507</v>
      </c>
      <c r="D3740" s="302" t="s">
        <v>5576</v>
      </c>
    </row>
    <row r="3741" spans="1:4" ht="13.8">
      <c r="A3741" s="304">
        <v>89434</v>
      </c>
      <c r="B3741" s="301" t="s">
        <v>12478</v>
      </c>
      <c r="C3741" s="301" t="s">
        <v>1507</v>
      </c>
      <c r="D3741" s="302" t="s">
        <v>4382</v>
      </c>
    </row>
    <row r="3742" spans="1:4" ht="13.8">
      <c r="A3742" s="304">
        <v>89435</v>
      </c>
      <c r="B3742" s="301" t="s">
        <v>12479</v>
      </c>
      <c r="C3742" s="301" t="s">
        <v>1507</v>
      </c>
      <c r="D3742" s="302" t="s">
        <v>5047</v>
      </c>
    </row>
    <row r="3743" spans="1:4" ht="13.8">
      <c r="A3743" s="304">
        <v>89436</v>
      </c>
      <c r="B3743" s="301" t="s">
        <v>12480</v>
      </c>
      <c r="C3743" s="301" t="s">
        <v>1507</v>
      </c>
      <c r="D3743" s="302" t="s">
        <v>12481</v>
      </c>
    </row>
    <row r="3744" spans="1:4" ht="13.8">
      <c r="A3744" s="304">
        <v>89437</v>
      </c>
      <c r="B3744" s="301" t="s">
        <v>12482</v>
      </c>
      <c r="C3744" s="301" t="s">
        <v>1507</v>
      </c>
      <c r="D3744" s="302" t="s">
        <v>12483</v>
      </c>
    </row>
    <row r="3745" spans="1:4" ht="13.8">
      <c r="A3745" s="304">
        <v>89438</v>
      </c>
      <c r="B3745" s="301" t="s">
        <v>12484</v>
      </c>
      <c r="C3745" s="301" t="s">
        <v>1507</v>
      </c>
      <c r="D3745" s="302" t="s">
        <v>7044</v>
      </c>
    </row>
    <row r="3746" spans="1:4" ht="13.8">
      <c r="A3746" s="304">
        <v>89439</v>
      </c>
      <c r="B3746" s="301" t="s">
        <v>12485</v>
      </c>
      <c r="C3746" s="301" t="s">
        <v>1507</v>
      </c>
      <c r="D3746" s="302" t="s">
        <v>12391</v>
      </c>
    </row>
    <row r="3747" spans="1:4" ht="13.8">
      <c r="A3747" s="304">
        <v>89440</v>
      </c>
      <c r="B3747" s="301" t="s">
        <v>3007</v>
      </c>
      <c r="C3747" s="301" t="s">
        <v>1507</v>
      </c>
      <c r="D3747" s="302" t="s">
        <v>12486</v>
      </c>
    </row>
    <row r="3748" spans="1:4" ht="13.8">
      <c r="A3748" s="304">
        <v>89441</v>
      </c>
      <c r="B3748" s="301" t="s">
        <v>12487</v>
      </c>
      <c r="C3748" s="301" t="s">
        <v>1507</v>
      </c>
      <c r="D3748" s="302" t="s">
        <v>10215</v>
      </c>
    </row>
    <row r="3749" spans="1:4" ht="13.8">
      <c r="A3749" s="304">
        <v>89442</v>
      </c>
      <c r="B3749" s="301" t="s">
        <v>12488</v>
      </c>
      <c r="C3749" s="301" t="s">
        <v>1507</v>
      </c>
      <c r="D3749" s="302" t="s">
        <v>4361</v>
      </c>
    </row>
    <row r="3750" spans="1:4" ht="13.8">
      <c r="A3750" s="304">
        <v>89443</v>
      </c>
      <c r="B3750" s="301" t="s">
        <v>3009</v>
      </c>
      <c r="C3750" s="301" t="s">
        <v>1507</v>
      </c>
      <c r="D3750" s="302" t="s">
        <v>12489</v>
      </c>
    </row>
    <row r="3751" spans="1:4" ht="13.8">
      <c r="A3751" s="304">
        <v>89444</v>
      </c>
      <c r="B3751" s="301" t="s">
        <v>12490</v>
      </c>
      <c r="C3751" s="301" t="s">
        <v>1507</v>
      </c>
      <c r="D3751" s="302" t="s">
        <v>12491</v>
      </c>
    </row>
    <row r="3752" spans="1:4" ht="13.8">
      <c r="A3752" s="304">
        <v>89445</v>
      </c>
      <c r="B3752" s="301" t="s">
        <v>2988</v>
      </c>
      <c r="C3752" s="301" t="s">
        <v>1507</v>
      </c>
      <c r="D3752" s="302" t="s">
        <v>12492</v>
      </c>
    </row>
    <row r="3753" spans="1:4" ht="13.8">
      <c r="A3753" s="304">
        <v>89481</v>
      </c>
      <c r="B3753" s="301" t="s">
        <v>2331</v>
      </c>
      <c r="C3753" s="301" t="s">
        <v>1507</v>
      </c>
      <c r="D3753" s="302" t="s">
        <v>12493</v>
      </c>
    </row>
    <row r="3754" spans="1:4" ht="13.8">
      <c r="A3754" s="304">
        <v>89485</v>
      </c>
      <c r="B3754" s="301" t="s">
        <v>12494</v>
      </c>
      <c r="C3754" s="301" t="s">
        <v>1507</v>
      </c>
      <c r="D3754" s="302" t="s">
        <v>12495</v>
      </c>
    </row>
    <row r="3755" spans="1:4" ht="13.8">
      <c r="A3755" s="304">
        <v>89489</v>
      </c>
      <c r="B3755" s="301" t="s">
        <v>12496</v>
      </c>
      <c r="C3755" s="301" t="s">
        <v>1507</v>
      </c>
      <c r="D3755" s="302" t="s">
        <v>5977</v>
      </c>
    </row>
    <row r="3756" spans="1:4" ht="13.8">
      <c r="A3756" s="304">
        <v>89490</v>
      </c>
      <c r="B3756" s="301" t="s">
        <v>12497</v>
      </c>
      <c r="C3756" s="301" t="s">
        <v>1507</v>
      </c>
      <c r="D3756" s="302" t="s">
        <v>12498</v>
      </c>
    </row>
    <row r="3757" spans="1:4" ht="13.8">
      <c r="A3757" s="304">
        <v>89492</v>
      </c>
      <c r="B3757" s="301" t="s">
        <v>2334</v>
      </c>
      <c r="C3757" s="301" t="s">
        <v>1507</v>
      </c>
      <c r="D3757" s="302" t="s">
        <v>7382</v>
      </c>
    </row>
    <row r="3758" spans="1:4" ht="13.8">
      <c r="A3758" s="304">
        <v>89493</v>
      </c>
      <c r="B3758" s="301" t="s">
        <v>12499</v>
      </c>
      <c r="C3758" s="301" t="s">
        <v>1507</v>
      </c>
      <c r="D3758" s="302" t="s">
        <v>12500</v>
      </c>
    </row>
    <row r="3759" spans="1:4" ht="13.8">
      <c r="A3759" s="304">
        <v>89494</v>
      </c>
      <c r="B3759" s="301" t="s">
        <v>12501</v>
      </c>
      <c r="C3759" s="301" t="s">
        <v>1507</v>
      </c>
      <c r="D3759" s="302" t="s">
        <v>12502</v>
      </c>
    </row>
    <row r="3760" spans="1:4" ht="13.8">
      <c r="A3760" s="304">
        <v>89496</v>
      </c>
      <c r="B3760" s="301" t="s">
        <v>12503</v>
      </c>
      <c r="C3760" s="301" t="s">
        <v>1507</v>
      </c>
      <c r="D3760" s="302" t="s">
        <v>12504</v>
      </c>
    </row>
    <row r="3761" spans="1:4" ht="13.8">
      <c r="A3761" s="304">
        <v>89497</v>
      </c>
      <c r="B3761" s="301" t="s">
        <v>2336</v>
      </c>
      <c r="C3761" s="301" t="s">
        <v>1507</v>
      </c>
      <c r="D3761" s="302" t="s">
        <v>10345</v>
      </c>
    </row>
    <row r="3762" spans="1:4" ht="13.8">
      <c r="A3762" s="304">
        <v>89498</v>
      </c>
      <c r="B3762" s="301" t="s">
        <v>12505</v>
      </c>
      <c r="C3762" s="301" t="s">
        <v>1507</v>
      </c>
      <c r="D3762" s="302" t="s">
        <v>4833</v>
      </c>
    </row>
    <row r="3763" spans="1:4" ht="13.8">
      <c r="A3763" s="304">
        <v>89499</v>
      </c>
      <c r="B3763" s="301" t="s">
        <v>12506</v>
      </c>
      <c r="C3763" s="301" t="s">
        <v>1507</v>
      </c>
      <c r="D3763" s="302" t="s">
        <v>12507</v>
      </c>
    </row>
    <row r="3764" spans="1:4" ht="13.8">
      <c r="A3764" s="304">
        <v>89500</v>
      </c>
      <c r="B3764" s="301" t="s">
        <v>12508</v>
      </c>
      <c r="C3764" s="301" t="s">
        <v>1507</v>
      </c>
      <c r="D3764" s="302" t="s">
        <v>8425</v>
      </c>
    </row>
    <row r="3765" spans="1:4" ht="13.8">
      <c r="A3765" s="304">
        <v>89501</v>
      </c>
      <c r="B3765" s="301" t="s">
        <v>2337</v>
      </c>
      <c r="C3765" s="301" t="s">
        <v>1507</v>
      </c>
      <c r="D3765" s="302" t="s">
        <v>12509</v>
      </c>
    </row>
    <row r="3766" spans="1:4" ht="13.8">
      <c r="A3766" s="304">
        <v>89502</v>
      </c>
      <c r="B3766" s="301" t="s">
        <v>12510</v>
      </c>
      <c r="C3766" s="301" t="s">
        <v>1507</v>
      </c>
      <c r="D3766" s="302" t="s">
        <v>12511</v>
      </c>
    </row>
    <row r="3767" spans="1:4" ht="13.8">
      <c r="A3767" s="304">
        <v>89503</v>
      </c>
      <c r="B3767" s="301" t="s">
        <v>12512</v>
      </c>
      <c r="C3767" s="301" t="s">
        <v>1507</v>
      </c>
      <c r="D3767" s="302" t="s">
        <v>12513</v>
      </c>
    </row>
    <row r="3768" spans="1:4" ht="13.8">
      <c r="A3768" s="304">
        <v>89504</v>
      </c>
      <c r="B3768" s="301" t="s">
        <v>12514</v>
      </c>
      <c r="C3768" s="301" t="s">
        <v>1507</v>
      </c>
      <c r="D3768" s="302" t="s">
        <v>8024</v>
      </c>
    </row>
    <row r="3769" spans="1:4" ht="13.8">
      <c r="A3769" s="304">
        <v>89505</v>
      </c>
      <c r="B3769" s="301" t="s">
        <v>12515</v>
      </c>
      <c r="C3769" s="301" t="s">
        <v>1507</v>
      </c>
      <c r="D3769" s="302" t="s">
        <v>12516</v>
      </c>
    </row>
    <row r="3770" spans="1:4" ht="13.8">
      <c r="A3770" s="304">
        <v>89506</v>
      </c>
      <c r="B3770" s="301" t="s">
        <v>12517</v>
      </c>
      <c r="C3770" s="301" t="s">
        <v>1507</v>
      </c>
      <c r="D3770" s="302" t="s">
        <v>12518</v>
      </c>
    </row>
    <row r="3771" spans="1:4" ht="13.8">
      <c r="A3771" s="304">
        <v>89507</v>
      </c>
      <c r="B3771" s="301" t="s">
        <v>12519</v>
      </c>
      <c r="C3771" s="301" t="s">
        <v>1507</v>
      </c>
      <c r="D3771" s="302" t="s">
        <v>12520</v>
      </c>
    </row>
    <row r="3772" spans="1:4" ht="13.8">
      <c r="A3772" s="304">
        <v>89510</v>
      </c>
      <c r="B3772" s="301" t="s">
        <v>12521</v>
      </c>
      <c r="C3772" s="301" t="s">
        <v>1507</v>
      </c>
      <c r="D3772" s="302" t="s">
        <v>5357</v>
      </c>
    </row>
    <row r="3773" spans="1:4" ht="13.8">
      <c r="A3773" s="304">
        <v>89513</v>
      </c>
      <c r="B3773" s="301" t="s">
        <v>12522</v>
      </c>
      <c r="C3773" s="301" t="s">
        <v>1507</v>
      </c>
      <c r="D3773" s="302" t="s">
        <v>5483</v>
      </c>
    </row>
    <row r="3774" spans="1:4" ht="13.8">
      <c r="A3774" s="304">
        <v>89514</v>
      </c>
      <c r="B3774" s="301" t="s">
        <v>2327</v>
      </c>
      <c r="C3774" s="301" t="s">
        <v>1507</v>
      </c>
      <c r="D3774" s="302" t="s">
        <v>12523</v>
      </c>
    </row>
    <row r="3775" spans="1:4" ht="13.8">
      <c r="A3775" s="304">
        <v>89515</v>
      </c>
      <c r="B3775" s="301" t="s">
        <v>12524</v>
      </c>
      <c r="C3775" s="301" t="s">
        <v>1507</v>
      </c>
      <c r="D3775" s="302" t="s">
        <v>4562</v>
      </c>
    </row>
    <row r="3776" spans="1:4" ht="13.8">
      <c r="A3776" s="304">
        <v>89516</v>
      </c>
      <c r="B3776" s="301" t="s">
        <v>2314</v>
      </c>
      <c r="C3776" s="301" t="s">
        <v>1507</v>
      </c>
      <c r="D3776" s="302" t="s">
        <v>10362</v>
      </c>
    </row>
    <row r="3777" spans="1:4" ht="13.8">
      <c r="A3777" s="304">
        <v>89517</v>
      </c>
      <c r="B3777" s="301" t="s">
        <v>12525</v>
      </c>
      <c r="C3777" s="301" t="s">
        <v>1507</v>
      </c>
      <c r="D3777" s="302" t="s">
        <v>12526</v>
      </c>
    </row>
    <row r="3778" spans="1:4" ht="13.8">
      <c r="A3778" s="304">
        <v>89518</v>
      </c>
      <c r="B3778" s="301" t="s">
        <v>2328</v>
      </c>
      <c r="C3778" s="301" t="s">
        <v>1507</v>
      </c>
      <c r="D3778" s="302" t="s">
        <v>10642</v>
      </c>
    </row>
    <row r="3779" spans="1:4" ht="13.8">
      <c r="A3779" s="304">
        <v>89519</v>
      </c>
      <c r="B3779" s="301" t="s">
        <v>12527</v>
      </c>
      <c r="C3779" s="301" t="s">
        <v>1507</v>
      </c>
      <c r="D3779" s="302" t="s">
        <v>4932</v>
      </c>
    </row>
    <row r="3780" spans="1:4" ht="13.8">
      <c r="A3780" s="304">
        <v>89520</v>
      </c>
      <c r="B3780" s="301" t="s">
        <v>2315</v>
      </c>
      <c r="C3780" s="301" t="s">
        <v>1507</v>
      </c>
      <c r="D3780" s="302" t="s">
        <v>12528</v>
      </c>
    </row>
    <row r="3781" spans="1:4" ht="13.8">
      <c r="A3781" s="304">
        <v>89521</v>
      </c>
      <c r="B3781" s="301" t="s">
        <v>12529</v>
      </c>
      <c r="C3781" s="301" t="s">
        <v>1507</v>
      </c>
      <c r="D3781" s="302" t="s">
        <v>12530</v>
      </c>
    </row>
    <row r="3782" spans="1:4" ht="13.8">
      <c r="A3782" s="304">
        <v>89522</v>
      </c>
      <c r="B3782" s="301" t="s">
        <v>2329</v>
      </c>
      <c r="C3782" s="301" t="s">
        <v>1507</v>
      </c>
      <c r="D3782" s="302" t="s">
        <v>11149</v>
      </c>
    </row>
    <row r="3783" spans="1:4" ht="13.8">
      <c r="A3783" s="304">
        <v>89523</v>
      </c>
      <c r="B3783" s="301" t="s">
        <v>12531</v>
      </c>
      <c r="C3783" s="301" t="s">
        <v>1507</v>
      </c>
      <c r="D3783" s="302" t="s">
        <v>12532</v>
      </c>
    </row>
    <row r="3784" spans="1:4" ht="13.8">
      <c r="A3784" s="304">
        <v>89524</v>
      </c>
      <c r="B3784" s="301" t="s">
        <v>2316</v>
      </c>
      <c r="C3784" s="301" t="s">
        <v>1507</v>
      </c>
      <c r="D3784" s="302" t="s">
        <v>12533</v>
      </c>
    </row>
    <row r="3785" spans="1:4" ht="13.8">
      <c r="A3785" s="304">
        <v>89525</v>
      </c>
      <c r="B3785" s="301" t="s">
        <v>12534</v>
      </c>
      <c r="C3785" s="301" t="s">
        <v>1507</v>
      </c>
      <c r="D3785" s="302" t="s">
        <v>12535</v>
      </c>
    </row>
    <row r="3786" spans="1:4" ht="13.8">
      <c r="A3786" s="304">
        <v>89526</v>
      </c>
      <c r="B3786" s="301" t="s">
        <v>1868</v>
      </c>
      <c r="C3786" s="301" t="s">
        <v>1507</v>
      </c>
      <c r="D3786" s="302" t="s">
        <v>12518</v>
      </c>
    </row>
    <row r="3787" spans="1:4" ht="13.8">
      <c r="A3787" s="304">
        <v>89527</v>
      </c>
      <c r="B3787" s="301" t="s">
        <v>12536</v>
      </c>
      <c r="C3787" s="301" t="s">
        <v>1507</v>
      </c>
      <c r="D3787" s="302" t="s">
        <v>12537</v>
      </c>
    </row>
    <row r="3788" spans="1:4" ht="13.8">
      <c r="A3788" s="304">
        <v>89528</v>
      </c>
      <c r="B3788" s="301" t="s">
        <v>12538</v>
      </c>
      <c r="C3788" s="301" t="s">
        <v>1507</v>
      </c>
      <c r="D3788" s="302" t="s">
        <v>12539</v>
      </c>
    </row>
    <row r="3789" spans="1:4" ht="13.8">
      <c r="A3789" s="304">
        <v>89529</v>
      </c>
      <c r="B3789" s="301" t="s">
        <v>2326</v>
      </c>
      <c r="C3789" s="301" t="s">
        <v>1507</v>
      </c>
      <c r="D3789" s="302" t="s">
        <v>12540</v>
      </c>
    </row>
    <row r="3790" spans="1:4" ht="13.8">
      <c r="A3790" s="304">
        <v>89530</v>
      </c>
      <c r="B3790" s="301" t="s">
        <v>12541</v>
      </c>
      <c r="C3790" s="301" t="s">
        <v>1507</v>
      </c>
      <c r="D3790" s="302" t="s">
        <v>10256</v>
      </c>
    </row>
    <row r="3791" spans="1:4" ht="13.8">
      <c r="A3791" s="304">
        <v>89531</v>
      </c>
      <c r="B3791" s="301" t="s">
        <v>2312</v>
      </c>
      <c r="C3791" s="301" t="s">
        <v>1507</v>
      </c>
      <c r="D3791" s="302" t="s">
        <v>12542</v>
      </c>
    </row>
    <row r="3792" spans="1:4" ht="13.8">
      <c r="A3792" s="304">
        <v>89532</v>
      </c>
      <c r="B3792" s="301" t="s">
        <v>12543</v>
      </c>
      <c r="C3792" s="301" t="s">
        <v>1507</v>
      </c>
      <c r="D3792" s="302" t="s">
        <v>12544</v>
      </c>
    </row>
    <row r="3793" spans="1:4" ht="13.8">
      <c r="A3793" s="304">
        <v>89533</v>
      </c>
      <c r="B3793" s="301" t="s">
        <v>12545</v>
      </c>
      <c r="C3793" s="301" t="s">
        <v>1507</v>
      </c>
      <c r="D3793" s="302" t="s">
        <v>12542</v>
      </c>
    </row>
    <row r="3794" spans="1:4" ht="13.8">
      <c r="A3794" s="304">
        <v>89534</v>
      </c>
      <c r="B3794" s="301" t="s">
        <v>2448</v>
      </c>
      <c r="C3794" s="301" t="s">
        <v>1507</v>
      </c>
      <c r="D3794" s="302" t="s">
        <v>7229</v>
      </c>
    </row>
    <row r="3795" spans="1:4" ht="13.8">
      <c r="A3795" s="304">
        <v>89535</v>
      </c>
      <c r="B3795" s="301" t="s">
        <v>12546</v>
      </c>
      <c r="C3795" s="301" t="s">
        <v>1507</v>
      </c>
      <c r="D3795" s="302" t="s">
        <v>4174</v>
      </c>
    </row>
    <row r="3796" spans="1:4" ht="13.8">
      <c r="A3796" s="304">
        <v>89536</v>
      </c>
      <c r="B3796" s="301" t="s">
        <v>12547</v>
      </c>
      <c r="C3796" s="301" t="s">
        <v>1507</v>
      </c>
      <c r="D3796" s="302" t="s">
        <v>12548</v>
      </c>
    </row>
    <row r="3797" spans="1:4" ht="13.8">
      <c r="A3797" s="304">
        <v>89538</v>
      </c>
      <c r="B3797" s="301" t="s">
        <v>1522</v>
      </c>
      <c r="C3797" s="301" t="s">
        <v>1507</v>
      </c>
      <c r="D3797" s="302" t="s">
        <v>12549</v>
      </c>
    </row>
    <row r="3798" spans="1:4" ht="13.8">
      <c r="A3798" s="304">
        <v>89539</v>
      </c>
      <c r="B3798" s="301" t="s">
        <v>12550</v>
      </c>
      <c r="C3798" s="301" t="s">
        <v>1507</v>
      </c>
      <c r="D3798" s="302" t="s">
        <v>12551</v>
      </c>
    </row>
    <row r="3799" spans="1:4" ht="13.8">
      <c r="A3799" s="304">
        <v>89540</v>
      </c>
      <c r="B3799" s="301" t="s">
        <v>12552</v>
      </c>
      <c r="C3799" s="301" t="s">
        <v>1507</v>
      </c>
      <c r="D3799" s="302" t="s">
        <v>12553</v>
      </c>
    </row>
    <row r="3800" spans="1:4" ht="13.8">
      <c r="A3800" s="304">
        <v>89541</v>
      </c>
      <c r="B3800" s="301" t="s">
        <v>2457</v>
      </c>
      <c r="C3800" s="301" t="s">
        <v>1507</v>
      </c>
      <c r="D3800" s="302" t="s">
        <v>12554</v>
      </c>
    </row>
    <row r="3801" spans="1:4" ht="13.8">
      <c r="A3801" s="304">
        <v>89542</v>
      </c>
      <c r="B3801" s="301" t="s">
        <v>12555</v>
      </c>
      <c r="C3801" s="301" t="s">
        <v>1507</v>
      </c>
      <c r="D3801" s="302" t="s">
        <v>12556</v>
      </c>
    </row>
    <row r="3802" spans="1:4" ht="13.8">
      <c r="A3802" s="304">
        <v>89544</v>
      </c>
      <c r="B3802" s="301" t="s">
        <v>2444</v>
      </c>
      <c r="C3802" s="301" t="s">
        <v>1507</v>
      </c>
      <c r="D3802" s="302" t="s">
        <v>12557</v>
      </c>
    </row>
    <row r="3803" spans="1:4" ht="13.8">
      <c r="A3803" s="304">
        <v>89545</v>
      </c>
      <c r="B3803" s="301" t="s">
        <v>2445</v>
      </c>
      <c r="C3803" s="301" t="s">
        <v>1507</v>
      </c>
      <c r="D3803" s="302" t="s">
        <v>6527</v>
      </c>
    </row>
    <row r="3804" spans="1:4" ht="13.8">
      <c r="A3804" s="304">
        <v>89546</v>
      </c>
      <c r="B3804" s="301" t="s">
        <v>12558</v>
      </c>
      <c r="C3804" s="301" t="s">
        <v>1507</v>
      </c>
      <c r="D3804" s="302" t="s">
        <v>12559</v>
      </c>
    </row>
    <row r="3805" spans="1:4" ht="13.8">
      <c r="A3805" s="304">
        <v>89547</v>
      </c>
      <c r="B3805" s="301" t="s">
        <v>2446</v>
      </c>
      <c r="C3805" s="301" t="s">
        <v>1507</v>
      </c>
      <c r="D3805" s="302" t="s">
        <v>5036</v>
      </c>
    </row>
    <row r="3806" spans="1:4" ht="13.8">
      <c r="A3806" s="304">
        <v>89548</v>
      </c>
      <c r="B3806" s="301" t="s">
        <v>2433</v>
      </c>
      <c r="C3806" s="301" t="s">
        <v>1507</v>
      </c>
      <c r="D3806" s="302" t="s">
        <v>12560</v>
      </c>
    </row>
    <row r="3807" spans="1:4" ht="13.8">
      <c r="A3807" s="304">
        <v>89549</v>
      </c>
      <c r="B3807" s="301" t="s">
        <v>12561</v>
      </c>
      <c r="C3807" s="301" t="s">
        <v>1507</v>
      </c>
      <c r="D3807" s="302" t="s">
        <v>12562</v>
      </c>
    </row>
    <row r="3808" spans="1:4" ht="13.8">
      <c r="A3808" s="304">
        <v>89550</v>
      </c>
      <c r="B3808" s="301" t="s">
        <v>12563</v>
      </c>
      <c r="C3808" s="301" t="s">
        <v>1507</v>
      </c>
      <c r="D3808" s="302" t="s">
        <v>12564</v>
      </c>
    </row>
    <row r="3809" spans="1:4" ht="13.8">
      <c r="A3809" s="304">
        <v>89551</v>
      </c>
      <c r="B3809" s="301" t="s">
        <v>12565</v>
      </c>
      <c r="C3809" s="301" t="s">
        <v>1507</v>
      </c>
      <c r="D3809" s="302" t="s">
        <v>12566</v>
      </c>
    </row>
    <row r="3810" spans="1:4" ht="13.8">
      <c r="A3810" s="304">
        <v>89552</v>
      </c>
      <c r="B3810" s="301" t="s">
        <v>12567</v>
      </c>
      <c r="C3810" s="301" t="s">
        <v>1507</v>
      </c>
      <c r="D3810" s="302" t="s">
        <v>4338</v>
      </c>
    </row>
    <row r="3811" spans="1:4" ht="13.8">
      <c r="A3811" s="304">
        <v>89553</v>
      </c>
      <c r="B3811" s="301" t="s">
        <v>1524</v>
      </c>
      <c r="C3811" s="301" t="s">
        <v>1507</v>
      </c>
      <c r="D3811" s="302" t="s">
        <v>12568</v>
      </c>
    </row>
    <row r="3812" spans="1:4" ht="13.8">
      <c r="A3812" s="304">
        <v>89554</v>
      </c>
      <c r="B3812" s="301" t="s">
        <v>2443</v>
      </c>
      <c r="C3812" s="301" t="s">
        <v>1507</v>
      </c>
      <c r="D3812" s="302" t="s">
        <v>12569</v>
      </c>
    </row>
    <row r="3813" spans="1:4" ht="13.8">
      <c r="A3813" s="304">
        <v>89555</v>
      </c>
      <c r="B3813" s="301" t="s">
        <v>12570</v>
      </c>
      <c r="C3813" s="301" t="s">
        <v>1507</v>
      </c>
      <c r="D3813" s="302" t="s">
        <v>5143</v>
      </c>
    </row>
    <row r="3814" spans="1:4" ht="13.8">
      <c r="A3814" s="304">
        <v>89556</v>
      </c>
      <c r="B3814" s="301" t="s">
        <v>12571</v>
      </c>
      <c r="C3814" s="301" t="s">
        <v>1507</v>
      </c>
      <c r="D3814" s="302" t="s">
        <v>5541</v>
      </c>
    </row>
    <row r="3815" spans="1:4" ht="13.8">
      <c r="A3815" s="304">
        <v>89557</v>
      </c>
      <c r="B3815" s="301" t="s">
        <v>12572</v>
      </c>
      <c r="C3815" s="301" t="s">
        <v>1507</v>
      </c>
      <c r="D3815" s="302" t="s">
        <v>4373</v>
      </c>
    </row>
    <row r="3816" spans="1:4" ht="13.8">
      <c r="A3816" s="304">
        <v>89558</v>
      </c>
      <c r="B3816" s="301" t="s">
        <v>2460</v>
      </c>
      <c r="C3816" s="301" t="s">
        <v>1507</v>
      </c>
      <c r="D3816" s="302" t="s">
        <v>12573</v>
      </c>
    </row>
    <row r="3817" spans="1:4" ht="13.8">
      <c r="A3817" s="304">
        <v>89559</v>
      </c>
      <c r="B3817" s="301" t="s">
        <v>12574</v>
      </c>
      <c r="C3817" s="301" t="s">
        <v>1507</v>
      </c>
      <c r="D3817" s="302" t="s">
        <v>12575</v>
      </c>
    </row>
    <row r="3818" spans="1:4" ht="13.8">
      <c r="A3818" s="304">
        <v>89561</v>
      </c>
      <c r="B3818" s="301" t="s">
        <v>2351</v>
      </c>
      <c r="C3818" s="301" t="s">
        <v>1507</v>
      </c>
      <c r="D3818" s="302" t="s">
        <v>12471</v>
      </c>
    </row>
    <row r="3819" spans="1:4" ht="13.8">
      <c r="A3819" s="304">
        <v>89562</v>
      </c>
      <c r="B3819" s="301" t="s">
        <v>12576</v>
      </c>
      <c r="C3819" s="301" t="s">
        <v>1507</v>
      </c>
      <c r="D3819" s="302" t="s">
        <v>12577</v>
      </c>
    </row>
    <row r="3820" spans="1:4" ht="13.8">
      <c r="A3820" s="304">
        <v>89563</v>
      </c>
      <c r="B3820" s="301" t="s">
        <v>2352</v>
      </c>
      <c r="C3820" s="301" t="s">
        <v>1507</v>
      </c>
      <c r="D3820" s="302" t="s">
        <v>12578</v>
      </c>
    </row>
    <row r="3821" spans="1:4" ht="13.8">
      <c r="A3821" s="304">
        <v>89564</v>
      </c>
      <c r="B3821" s="301" t="s">
        <v>12579</v>
      </c>
      <c r="C3821" s="301" t="s">
        <v>1507</v>
      </c>
      <c r="D3821" s="302" t="s">
        <v>12580</v>
      </c>
    </row>
    <row r="3822" spans="1:4" ht="13.8">
      <c r="A3822" s="304">
        <v>89565</v>
      </c>
      <c r="B3822" s="301" t="s">
        <v>2353</v>
      </c>
      <c r="C3822" s="301" t="s">
        <v>1507</v>
      </c>
      <c r="D3822" s="302" t="s">
        <v>12581</v>
      </c>
    </row>
    <row r="3823" spans="1:4" ht="13.8">
      <c r="A3823" s="304">
        <v>89566</v>
      </c>
      <c r="B3823" s="301" t="s">
        <v>3003</v>
      </c>
      <c r="C3823" s="301" t="s">
        <v>1507</v>
      </c>
      <c r="D3823" s="302" t="s">
        <v>12582</v>
      </c>
    </row>
    <row r="3824" spans="1:4" ht="13.8">
      <c r="A3824" s="304">
        <v>89567</v>
      </c>
      <c r="B3824" s="301" t="s">
        <v>2349</v>
      </c>
      <c r="C3824" s="301" t="s">
        <v>1507</v>
      </c>
      <c r="D3824" s="302" t="s">
        <v>12583</v>
      </c>
    </row>
    <row r="3825" spans="1:4" ht="13.8">
      <c r="A3825" s="304">
        <v>89568</v>
      </c>
      <c r="B3825" s="301" t="s">
        <v>12584</v>
      </c>
      <c r="C3825" s="301" t="s">
        <v>1507</v>
      </c>
      <c r="D3825" s="302" t="s">
        <v>7155</v>
      </c>
    </row>
    <row r="3826" spans="1:4" ht="13.8">
      <c r="A3826" s="304">
        <v>89569</v>
      </c>
      <c r="B3826" s="301" t="s">
        <v>2350</v>
      </c>
      <c r="C3826" s="301" t="s">
        <v>1507</v>
      </c>
      <c r="D3826" s="302" t="s">
        <v>12585</v>
      </c>
    </row>
    <row r="3827" spans="1:4" ht="13.8">
      <c r="A3827" s="304">
        <v>89570</v>
      </c>
      <c r="B3827" s="301" t="s">
        <v>12586</v>
      </c>
      <c r="C3827" s="301" t="s">
        <v>1507</v>
      </c>
      <c r="D3827" s="302" t="s">
        <v>8356</v>
      </c>
    </row>
    <row r="3828" spans="1:4" ht="13.8">
      <c r="A3828" s="304">
        <v>89571</v>
      </c>
      <c r="B3828" s="301" t="s">
        <v>12587</v>
      </c>
      <c r="C3828" s="301" t="s">
        <v>1507</v>
      </c>
      <c r="D3828" s="302" t="s">
        <v>12588</v>
      </c>
    </row>
    <row r="3829" spans="1:4" ht="13.8">
      <c r="A3829" s="304">
        <v>89572</v>
      </c>
      <c r="B3829" s="301" t="s">
        <v>12589</v>
      </c>
      <c r="C3829" s="301" t="s">
        <v>1507</v>
      </c>
      <c r="D3829" s="302" t="s">
        <v>12590</v>
      </c>
    </row>
    <row r="3830" spans="1:4" ht="13.8">
      <c r="A3830" s="304">
        <v>89573</v>
      </c>
      <c r="B3830" s="301" t="s">
        <v>12591</v>
      </c>
      <c r="C3830" s="301" t="s">
        <v>1507</v>
      </c>
      <c r="D3830" s="302" t="s">
        <v>12592</v>
      </c>
    </row>
    <row r="3831" spans="1:4" ht="13.8">
      <c r="A3831" s="304">
        <v>89574</v>
      </c>
      <c r="B3831" s="301" t="s">
        <v>12593</v>
      </c>
      <c r="C3831" s="301" t="s">
        <v>1507</v>
      </c>
      <c r="D3831" s="302" t="s">
        <v>12594</v>
      </c>
    </row>
    <row r="3832" spans="1:4" ht="13.8">
      <c r="A3832" s="304">
        <v>89575</v>
      </c>
      <c r="B3832" s="301" t="s">
        <v>12595</v>
      </c>
      <c r="C3832" s="301" t="s">
        <v>1507</v>
      </c>
      <c r="D3832" s="302" t="s">
        <v>12596</v>
      </c>
    </row>
    <row r="3833" spans="1:4" ht="13.8">
      <c r="A3833" s="304">
        <v>89577</v>
      </c>
      <c r="B3833" s="301" t="s">
        <v>12597</v>
      </c>
      <c r="C3833" s="301" t="s">
        <v>1507</v>
      </c>
      <c r="D3833" s="302" t="s">
        <v>12598</v>
      </c>
    </row>
    <row r="3834" spans="1:4" ht="13.8">
      <c r="A3834" s="304">
        <v>89579</v>
      </c>
      <c r="B3834" s="301" t="s">
        <v>12599</v>
      </c>
      <c r="C3834" s="301" t="s">
        <v>1507</v>
      </c>
      <c r="D3834" s="302" t="s">
        <v>12600</v>
      </c>
    </row>
    <row r="3835" spans="1:4" ht="13.8">
      <c r="A3835" s="304">
        <v>89581</v>
      </c>
      <c r="B3835" s="301" t="s">
        <v>12601</v>
      </c>
      <c r="C3835" s="301" t="s">
        <v>1507</v>
      </c>
      <c r="D3835" s="302" t="s">
        <v>11347</v>
      </c>
    </row>
    <row r="3836" spans="1:4" ht="13.8">
      <c r="A3836" s="304">
        <v>89582</v>
      </c>
      <c r="B3836" s="301" t="s">
        <v>12602</v>
      </c>
      <c r="C3836" s="301" t="s">
        <v>1507</v>
      </c>
      <c r="D3836" s="302" t="s">
        <v>8044</v>
      </c>
    </row>
    <row r="3837" spans="1:4" ht="13.8">
      <c r="A3837" s="304">
        <v>89583</v>
      </c>
      <c r="B3837" s="301" t="s">
        <v>1867</v>
      </c>
      <c r="C3837" s="301" t="s">
        <v>1507</v>
      </c>
      <c r="D3837" s="302" t="s">
        <v>12551</v>
      </c>
    </row>
    <row r="3838" spans="1:4" ht="13.8">
      <c r="A3838" s="304">
        <v>89584</v>
      </c>
      <c r="B3838" s="301" t="s">
        <v>12603</v>
      </c>
      <c r="C3838" s="301" t="s">
        <v>1507</v>
      </c>
      <c r="D3838" s="302" t="s">
        <v>12604</v>
      </c>
    </row>
    <row r="3839" spans="1:4" ht="13.8">
      <c r="A3839" s="304">
        <v>89585</v>
      </c>
      <c r="B3839" s="301" t="s">
        <v>12605</v>
      </c>
      <c r="C3839" s="301" t="s">
        <v>1507</v>
      </c>
      <c r="D3839" s="302" t="s">
        <v>11188</v>
      </c>
    </row>
    <row r="3840" spans="1:4" ht="13.8">
      <c r="A3840" s="304">
        <v>89586</v>
      </c>
      <c r="B3840" s="301" t="s">
        <v>12606</v>
      </c>
      <c r="C3840" s="301" t="s">
        <v>1507</v>
      </c>
      <c r="D3840" s="302" t="s">
        <v>11188</v>
      </c>
    </row>
    <row r="3841" spans="1:4" ht="13.8">
      <c r="A3841" s="304">
        <v>89587</v>
      </c>
      <c r="B3841" s="301" t="s">
        <v>12607</v>
      </c>
      <c r="C3841" s="301" t="s">
        <v>1507</v>
      </c>
      <c r="D3841" s="302" t="s">
        <v>12608</v>
      </c>
    </row>
    <row r="3842" spans="1:4" ht="13.8">
      <c r="A3842" s="304">
        <v>89589</v>
      </c>
      <c r="B3842" s="301" t="s">
        <v>12609</v>
      </c>
      <c r="C3842" s="301" t="s">
        <v>1507</v>
      </c>
      <c r="D3842" s="302" t="s">
        <v>9849</v>
      </c>
    </row>
    <row r="3843" spans="1:4" ht="13.8">
      <c r="A3843" s="304">
        <v>89590</v>
      </c>
      <c r="B3843" s="301" t="s">
        <v>12610</v>
      </c>
      <c r="C3843" s="301" t="s">
        <v>1507</v>
      </c>
      <c r="D3843" s="302" t="s">
        <v>12611</v>
      </c>
    </row>
    <row r="3844" spans="1:4" ht="13.8">
      <c r="A3844" s="304">
        <v>89591</v>
      </c>
      <c r="B3844" s="301" t="s">
        <v>2313</v>
      </c>
      <c r="C3844" s="301" t="s">
        <v>1507</v>
      </c>
      <c r="D3844" s="302" t="s">
        <v>12612</v>
      </c>
    </row>
    <row r="3845" spans="1:4" ht="13.8">
      <c r="A3845" s="304">
        <v>89592</v>
      </c>
      <c r="B3845" s="301" t="s">
        <v>12613</v>
      </c>
      <c r="C3845" s="301" t="s">
        <v>1507</v>
      </c>
      <c r="D3845" s="302" t="s">
        <v>12614</v>
      </c>
    </row>
    <row r="3846" spans="1:4" ht="13.8">
      <c r="A3846" s="304">
        <v>89593</v>
      </c>
      <c r="B3846" s="301" t="s">
        <v>12615</v>
      </c>
      <c r="C3846" s="301" t="s">
        <v>1507</v>
      </c>
      <c r="D3846" s="302" t="s">
        <v>12616</v>
      </c>
    </row>
    <row r="3847" spans="1:4" ht="13.8">
      <c r="A3847" s="304">
        <v>89594</v>
      </c>
      <c r="B3847" s="301" t="s">
        <v>12617</v>
      </c>
      <c r="C3847" s="301" t="s">
        <v>1507</v>
      </c>
      <c r="D3847" s="302" t="s">
        <v>12618</v>
      </c>
    </row>
    <row r="3848" spans="1:4" ht="13.8">
      <c r="A3848" s="304">
        <v>89595</v>
      </c>
      <c r="B3848" s="301" t="s">
        <v>12619</v>
      </c>
      <c r="C3848" s="301" t="s">
        <v>1507</v>
      </c>
      <c r="D3848" s="302" t="s">
        <v>12492</v>
      </c>
    </row>
    <row r="3849" spans="1:4" ht="13.8">
      <c r="A3849" s="304">
        <v>89596</v>
      </c>
      <c r="B3849" s="301" t="s">
        <v>12620</v>
      </c>
      <c r="C3849" s="301" t="s">
        <v>1507</v>
      </c>
      <c r="D3849" s="302" t="s">
        <v>12621</v>
      </c>
    </row>
    <row r="3850" spans="1:4" ht="13.8">
      <c r="A3850" s="304">
        <v>89597</v>
      </c>
      <c r="B3850" s="301" t="s">
        <v>2461</v>
      </c>
      <c r="C3850" s="301" t="s">
        <v>1507</v>
      </c>
      <c r="D3850" s="302" t="s">
        <v>12622</v>
      </c>
    </row>
    <row r="3851" spans="1:4" ht="13.8">
      <c r="A3851" s="304">
        <v>89598</v>
      </c>
      <c r="B3851" s="301" t="s">
        <v>12623</v>
      </c>
      <c r="C3851" s="301" t="s">
        <v>1507</v>
      </c>
      <c r="D3851" s="302" t="s">
        <v>5618</v>
      </c>
    </row>
    <row r="3852" spans="1:4" ht="13.8">
      <c r="A3852" s="304">
        <v>89599</v>
      </c>
      <c r="B3852" s="301" t="s">
        <v>12624</v>
      </c>
      <c r="C3852" s="301" t="s">
        <v>1507</v>
      </c>
      <c r="D3852" s="302" t="s">
        <v>12625</v>
      </c>
    </row>
    <row r="3853" spans="1:4" ht="13.8">
      <c r="A3853" s="304">
        <v>89600</v>
      </c>
      <c r="B3853" s="301" t="s">
        <v>12626</v>
      </c>
      <c r="C3853" s="301" t="s">
        <v>1507</v>
      </c>
      <c r="D3853" s="302" t="s">
        <v>12627</v>
      </c>
    </row>
    <row r="3854" spans="1:4" ht="13.8">
      <c r="A3854" s="304">
        <v>89605</v>
      </c>
      <c r="B3854" s="301" t="s">
        <v>12628</v>
      </c>
      <c r="C3854" s="301" t="s">
        <v>1507</v>
      </c>
      <c r="D3854" s="302" t="s">
        <v>12629</v>
      </c>
    </row>
    <row r="3855" spans="1:4" ht="13.8">
      <c r="A3855" s="304">
        <v>89609</v>
      </c>
      <c r="B3855" s="301" t="s">
        <v>12630</v>
      </c>
      <c r="C3855" s="301" t="s">
        <v>1507</v>
      </c>
      <c r="D3855" s="302" t="s">
        <v>12631</v>
      </c>
    </row>
    <row r="3856" spans="1:4" ht="13.8">
      <c r="A3856" s="304">
        <v>89610</v>
      </c>
      <c r="B3856" s="301" t="s">
        <v>12632</v>
      </c>
      <c r="C3856" s="301" t="s">
        <v>1507</v>
      </c>
      <c r="D3856" s="302" t="s">
        <v>12633</v>
      </c>
    </row>
    <row r="3857" spans="1:4" ht="13.8">
      <c r="A3857" s="304">
        <v>89611</v>
      </c>
      <c r="B3857" s="301" t="s">
        <v>12634</v>
      </c>
      <c r="C3857" s="301" t="s">
        <v>1507</v>
      </c>
      <c r="D3857" s="302" t="s">
        <v>12635</v>
      </c>
    </row>
    <row r="3858" spans="1:4" ht="13.8">
      <c r="A3858" s="304">
        <v>89612</v>
      </c>
      <c r="B3858" s="301" t="s">
        <v>12636</v>
      </c>
      <c r="C3858" s="301" t="s">
        <v>1507</v>
      </c>
      <c r="D3858" s="302" t="s">
        <v>12637</v>
      </c>
    </row>
    <row r="3859" spans="1:4" ht="13.8">
      <c r="A3859" s="304">
        <v>89613</v>
      </c>
      <c r="B3859" s="301" t="s">
        <v>12638</v>
      </c>
      <c r="C3859" s="301" t="s">
        <v>1507</v>
      </c>
      <c r="D3859" s="302" t="s">
        <v>12639</v>
      </c>
    </row>
    <row r="3860" spans="1:4" ht="13.8">
      <c r="A3860" s="304">
        <v>89614</v>
      </c>
      <c r="B3860" s="301" t="s">
        <v>12640</v>
      </c>
      <c r="C3860" s="301" t="s">
        <v>1507</v>
      </c>
      <c r="D3860" s="302" t="s">
        <v>12641</v>
      </c>
    </row>
    <row r="3861" spans="1:4" ht="13.8">
      <c r="A3861" s="304">
        <v>89615</v>
      </c>
      <c r="B3861" s="301" t="s">
        <v>12642</v>
      </c>
      <c r="C3861" s="301" t="s">
        <v>1507</v>
      </c>
      <c r="D3861" s="302" t="s">
        <v>12643</v>
      </c>
    </row>
    <row r="3862" spans="1:4" ht="13.8">
      <c r="A3862" s="304">
        <v>89616</v>
      </c>
      <c r="B3862" s="301" t="s">
        <v>12644</v>
      </c>
      <c r="C3862" s="301" t="s">
        <v>1507</v>
      </c>
      <c r="D3862" s="302" t="s">
        <v>12645</v>
      </c>
    </row>
    <row r="3863" spans="1:4" ht="13.8">
      <c r="A3863" s="304">
        <v>89617</v>
      </c>
      <c r="B3863" s="301" t="s">
        <v>3006</v>
      </c>
      <c r="C3863" s="301" t="s">
        <v>1507</v>
      </c>
      <c r="D3863" s="302" t="s">
        <v>8112</v>
      </c>
    </row>
    <row r="3864" spans="1:4" ht="13.8">
      <c r="A3864" s="304">
        <v>89618</v>
      </c>
      <c r="B3864" s="301" t="s">
        <v>12646</v>
      </c>
      <c r="C3864" s="301" t="s">
        <v>1507</v>
      </c>
      <c r="D3864" s="302" t="s">
        <v>12647</v>
      </c>
    </row>
    <row r="3865" spans="1:4" ht="13.8">
      <c r="A3865" s="304">
        <v>89619</v>
      </c>
      <c r="B3865" s="301" t="s">
        <v>12648</v>
      </c>
      <c r="C3865" s="301" t="s">
        <v>1507</v>
      </c>
      <c r="D3865" s="302" t="s">
        <v>12649</v>
      </c>
    </row>
    <row r="3866" spans="1:4" ht="13.8">
      <c r="A3866" s="304">
        <v>89620</v>
      </c>
      <c r="B3866" s="301" t="s">
        <v>12650</v>
      </c>
      <c r="C3866" s="301" t="s">
        <v>1507</v>
      </c>
      <c r="D3866" s="302" t="s">
        <v>12651</v>
      </c>
    </row>
    <row r="3867" spans="1:4" ht="13.8">
      <c r="A3867" s="304">
        <v>89621</v>
      </c>
      <c r="B3867" s="301" t="s">
        <v>12652</v>
      </c>
      <c r="C3867" s="301" t="s">
        <v>1507</v>
      </c>
      <c r="D3867" s="302" t="s">
        <v>12653</v>
      </c>
    </row>
    <row r="3868" spans="1:4" ht="13.8">
      <c r="A3868" s="304">
        <v>89622</v>
      </c>
      <c r="B3868" s="301" t="s">
        <v>12654</v>
      </c>
      <c r="C3868" s="301" t="s">
        <v>1507</v>
      </c>
      <c r="D3868" s="302" t="s">
        <v>7693</v>
      </c>
    </row>
    <row r="3869" spans="1:4" ht="13.8">
      <c r="A3869" s="304">
        <v>89623</v>
      </c>
      <c r="B3869" s="301" t="s">
        <v>3010</v>
      </c>
      <c r="C3869" s="301" t="s">
        <v>1507</v>
      </c>
      <c r="D3869" s="302" t="s">
        <v>8064</v>
      </c>
    </row>
    <row r="3870" spans="1:4" ht="13.8">
      <c r="A3870" s="304">
        <v>89624</v>
      </c>
      <c r="B3870" s="301" t="s">
        <v>2990</v>
      </c>
      <c r="C3870" s="301" t="s">
        <v>1507</v>
      </c>
      <c r="D3870" s="302" t="s">
        <v>12655</v>
      </c>
    </row>
    <row r="3871" spans="1:4" ht="13.8">
      <c r="A3871" s="304">
        <v>89625</v>
      </c>
      <c r="B3871" s="301" t="s">
        <v>3011</v>
      </c>
      <c r="C3871" s="301" t="s">
        <v>1507</v>
      </c>
      <c r="D3871" s="302" t="s">
        <v>12656</v>
      </c>
    </row>
    <row r="3872" spans="1:4" ht="13.8">
      <c r="A3872" s="304">
        <v>89626</v>
      </c>
      <c r="B3872" s="301" t="s">
        <v>12657</v>
      </c>
      <c r="C3872" s="301" t="s">
        <v>1507</v>
      </c>
      <c r="D3872" s="302" t="s">
        <v>12658</v>
      </c>
    </row>
    <row r="3873" spans="1:4" ht="13.8">
      <c r="A3873" s="304">
        <v>89627</v>
      </c>
      <c r="B3873" s="301" t="s">
        <v>12659</v>
      </c>
      <c r="C3873" s="301" t="s">
        <v>1507</v>
      </c>
      <c r="D3873" s="302" t="s">
        <v>5316</v>
      </c>
    </row>
    <row r="3874" spans="1:4" ht="13.8">
      <c r="A3874" s="304">
        <v>89628</v>
      </c>
      <c r="B3874" s="301" t="s">
        <v>12660</v>
      </c>
      <c r="C3874" s="301" t="s">
        <v>1507</v>
      </c>
      <c r="D3874" s="302" t="s">
        <v>12661</v>
      </c>
    </row>
    <row r="3875" spans="1:4" ht="13.8">
      <c r="A3875" s="304">
        <v>89629</v>
      </c>
      <c r="B3875" s="301" t="s">
        <v>12662</v>
      </c>
      <c r="C3875" s="301" t="s">
        <v>1507</v>
      </c>
      <c r="D3875" s="302" t="s">
        <v>12663</v>
      </c>
    </row>
    <row r="3876" spans="1:4" ht="13.8">
      <c r="A3876" s="304">
        <v>89630</v>
      </c>
      <c r="B3876" s="301" t="s">
        <v>12664</v>
      </c>
      <c r="C3876" s="301" t="s">
        <v>1507</v>
      </c>
      <c r="D3876" s="302" t="s">
        <v>12665</v>
      </c>
    </row>
    <row r="3877" spans="1:4" ht="13.8">
      <c r="A3877" s="304">
        <v>89631</v>
      </c>
      <c r="B3877" s="301" t="s">
        <v>12666</v>
      </c>
      <c r="C3877" s="301" t="s">
        <v>1507</v>
      </c>
      <c r="D3877" s="302" t="s">
        <v>12667</v>
      </c>
    </row>
    <row r="3878" spans="1:4" ht="13.8">
      <c r="A3878" s="304">
        <v>89632</v>
      </c>
      <c r="B3878" s="301" t="s">
        <v>12668</v>
      </c>
      <c r="C3878" s="301" t="s">
        <v>1507</v>
      </c>
      <c r="D3878" s="302" t="s">
        <v>12669</v>
      </c>
    </row>
    <row r="3879" spans="1:4" ht="13.8">
      <c r="A3879" s="304">
        <v>89637</v>
      </c>
      <c r="B3879" s="301" t="s">
        <v>12670</v>
      </c>
      <c r="C3879" s="301" t="s">
        <v>1507</v>
      </c>
      <c r="D3879" s="302" t="s">
        <v>9478</v>
      </c>
    </row>
    <row r="3880" spans="1:4" ht="13.8">
      <c r="A3880" s="304">
        <v>89638</v>
      </c>
      <c r="B3880" s="301" t="s">
        <v>12671</v>
      </c>
      <c r="C3880" s="301" t="s">
        <v>1507</v>
      </c>
      <c r="D3880" s="302" t="s">
        <v>10225</v>
      </c>
    </row>
    <row r="3881" spans="1:4" ht="13.8">
      <c r="A3881" s="304">
        <v>89639</v>
      </c>
      <c r="B3881" s="301" t="s">
        <v>12672</v>
      </c>
      <c r="C3881" s="301" t="s">
        <v>1507</v>
      </c>
      <c r="D3881" s="302" t="s">
        <v>10284</v>
      </c>
    </row>
    <row r="3882" spans="1:4" ht="13.8">
      <c r="A3882" s="304">
        <v>89640</v>
      </c>
      <c r="B3882" s="301" t="s">
        <v>12673</v>
      </c>
      <c r="C3882" s="301" t="s">
        <v>1507</v>
      </c>
      <c r="D3882" s="302" t="s">
        <v>5537</v>
      </c>
    </row>
    <row r="3883" spans="1:4" ht="13.8">
      <c r="A3883" s="304">
        <v>89641</v>
      </c>
      <c r="B3883" s="301" t="s">
        <v>12674</v>
      </c>
      <c r="C3883" s="301" t="s">
        <v>1507</v>
      </c>
      <c r="D3883" s="302" t="s">
        <v>10563</v>
      </c>
    </row>
    <row r="3884" spans="1:4" ht="13.8">
      <c r="A3884" s="304">
        <v>89642</v>
      </c>
      <c r="B3884" s="301" t="s">
        <v>12675</v>
      </c>
      <c r="C3884" s="301" t="s">
        <v>1507</v>
      </c>
      <c r="D3884" s="302" t="s">
        <v>12676</v>
      </c>
    </row>
    <row r="3885" spans="1:4" ht="13.8">
      <c r="A3885" s="304">
        <v>89643</v>
      </c>
      <c r="B3885" s="301" t="s">
        <v>12677</v>
      </c>
      <c r="C3885" s="301" t="s">
        <v>1507</v>
      </c>
      <c r="D3885" s="302" t="s">
        <v>12678</v>
      </c>
    </row>
    <row r="3886" spans="1:4" ht="13.8">
      <c r="A3886" s="304">
        <v>89644</v>
      </c>
      <c r="B3886" s="301" t="s">
        <v>12679</v>
      </c>
      <c r="C3886" s="301" t="s">
        <v>1507</v>
      </c>
      <c r="D3886" s="302" t="s">
        <v>12680</v>
      </c>
    </row>
    <row r="3887" spans="1:4" ht="13.8">
      <c r="A3887" s="304">
        <v>89645</v>
      </c>
      <c r="B3887" s="301" t="s">
        <v>12681</v>
      </c>
      <c r="C3887" s="301" t="s">
        <v>1507</v>
      </c>
      <c r="D3887" s="302" t="s">
        <v>12682</v>
      </c>
    </row>
    <row r="3888" spans="1:4" ht="13.8">
      <c r="A3888" s="304">
        <v>89646</v>
      </c>
      <c r="B3888" s="301" t="s">
        <v>12683</v>
      </c>
      <c r="C3888" s="301" t="s">
        <v>1507</v>
      </c>
      <c r="D3888" s="302" t="s">
        <v>12684</v>
      </c>
    </row>
    <row r="3889" spans="1:4" ht="13.8">
      <c r="A3889" s="304">
        <v>89647</v>
      </c>
      <c r="B3889" s="301" t="s">
        <v>12685</v>
      </c>
      <c r="C3889" s="301" t="s">
        <v>1507</v>
      </c>
      <c r="D3889" s="302" t="s">
        <v>12686</v>
      </c>
    </row>
    <row r="3890" spans="1:4" ht="13.8">
      <c r="A3890" s="304">
        <v>89648</v>
      </c>
      <c r="B3890" s="301" t="s">
        <v>12687</v>
      </c>
      <c r="C3890" s="301" t="s">
        <v>1507</v>
      </c>
      <c r="D3890" s="302" t="s">
        <v>10664</v>
      </c>
    </row>
    <row r="3891" spans="1:4" ht="13.8">
      <c r="A3891" s="304">
        <v>89649</v>
      </c>
      <c r="B3891" s="301" t="s">
        <v>12688</v>
      </c>
      <c r="C3891" s="301" t="s">
        <v>1507</v>
      </c>
      <c r="D3891" s="302" t="s">
        <v>12689</v>
      </c>
    </row>
    <row r="3892" spans="1:4" ht="13.8">
      <c r="A3892" s="304">
        <v>89650</v>
      </c>
      <c r="B3892" s="301" t="s">
        <v>12690</v>
      </c>
      <c r="C3892" s="301" t="s">
        <v>1507</v>
      </c>
      <c r="D3892" s="302" t="s">
        <v>12689</v>
      </c>
    </row>
    <row r="3893" spans="1:4" ht="13.8">
      <c r="A3893" s="304">
        <v>89651</v>
      </c>
      <c r="B3893" s="301" t="s">
        <v>12691</v>
      </c>
      <c r="C3893" s="301" t="s">
        <v>1507</v>
      </c>
      <c r="D3893" s="302" t="s">
        <v>12692</v>
      </c>
    </row>
    <row r="3894" spans="1:4" ht="13.8">
      <c r="A3894" s="304">
        <v>89652</v>
      </c>
      <c r="B3894" s="301" t="s">
        <v>12693</v>
      </c>
      <c r="C3894" s="301" t="s">
        <v>1507</v>
      </c>
      <c r="D3894" s="302" t="s">
        <v>12694</v>
      </c>
    </row>
    <row r="3895" spans="1:4" ht="13.8">
      <c r="A3895" s="304">
        <v>89653</v>
      </c>
      <c r="B3895" s="301" t="s">
        <v>12695</v>
      </c>
      <c r="C3895" s="301" t="s">
        <v>1507</v>
      </c>
      <c r="D3895" s="302" t="s">
        <v>12696</v>
      </c>
    </row>
    <row r="3896" spans="1:4" ht="13.8">
      <c r="A3896" s="304">
        <v>89654</v>
      </c>
      <c r="B3896" s="301" t="s">
        <v>12697</v>
      </c>
      <c r="C3896" s="301" t="s">
        <v>1507</v>
      </c>
      <c r="D3896" s="302" t="s">
        <v>12698</v>
      </c>
    </row>
    <row r="3897" spans="1:4" ht="13.8">
      <c r="A3897" s="304">
        <v>89655</v>
      </c>
      <c r="B3897" s="301" t="s">
        <v>12699</v>
      </c>
      <c r="C3897" s="301" t="s">
        <v>1507</v>
      </c>
      <c r="D3897" s="302" t="s">
        <v>12700</v>
      </c>
    </row>
    <row r="3898" spans="1:4" ht="13.8">
      <c r="A3898" s="304">
        <v>89656</v>
      </c>
      <c r="B3898" s="301" t="s">
        <v>12701</v>
      </c>
      <c r="C3898" s="301" t="s">
        <v>1507</v>
      </c>
      <c r="D3898" s="302" t="s">
        <v>4387</v>
      </c>
    </row>
    <row r="3899" spans="1:4" ht="13.8">
      <c r="A3899" s="304">
        <v>89657</v>
      </c>
      <c r="B3899" s="301" t="s">
        <v>12702</v>
      </c>
      <c r="C3899" s="301" t="s">
        <v>1507</v>
      </c>
      <c r="D3899" s="302" t="s">
        <v>12703</v>
      </c>
    </row>
    <row r="3900" spans="1:4" ht="13.8">
      <c r="A3900" s="304">
        <v>89658</v>
      </c>
      <c r="B3900" s="301" t="s">
        <v>12704</v>
      </c>
      <c r="C3900" s="301" t="s">
        <v>1507</v>
      </c>
      <c r="D3900" s="302" t="s">
        <v>7409</v>
      </c>
    </row>
    <row r="3901" spans="1:4" ht="13.8">
      <c r="A3901" s="304">
        <v>89659</v>
      </c>
      <c r="B3901" s="301" t="s">
        <v>12705</v>
      </c>
      <c r="C3901" s="301" t="s">
        <v>1507</v>
      </c>
      <c r="D3901" s="302" t="s">
        <v>12706</v>
      </c>
    </row>
    <row r="3902" spans="1:4" ht="13.8">
      <c r="A3902" s="304">
        <v>89660</v>
      </c>
      <c r="B3902" s="301" t="s">
        <v>12707</v>
      </c>
      <c r="C3902" s="301" t="s">
        <v>1507</v>
      </c>
      <c r="D3902" s="302" t="s">
        <v>5457</v>
      </c>
    </row>
    <row r="3903" spans="1:4" ht="13.8">
      <c r="A3903" s="304">
        <v>89661</v>
      </c>
      <c r="B3903" s="301" t="s">
        <v>12708</v>
      </c>
      <c r="C3903" s="301" t="s">
        <v>1507</v>
      </c>
      <c r="D3903" s="302" t="s">
        <v>12709</v>
      </c>
    </row>
    <row r="3904" spans="1:4" ht="13.8">
      <c r="A3904" s="304">
        <v>89662</v>
      </c>
      <c r="B3904" s="301" t="s">
        <v>12710</v>
      </c>
      <c r="C3904" s="301" t="s">
        <v>1507</v>
      </c>
      <c r="D3904" s="302" t="s">
        <v>5647</v>
      </c>
    </row>
    <row r="3905" spans="1:4" ht="13.8">
      <c r="A3905" s="304">
        <v>89663</v>
      </c>
      <c r="B3905" s="301" t="s">
        <v>12711</v>
      </c>
      <c r="C3905" s="301" t="s">
        <v>1507</v>
      </c>
      <c r="D3905" s="302" t="s">
        <v>12712</v>
      </c>
    </row>
    <row r="3906" spans="1:4" ht="13.8">
      <c r="A3906" s="304">
        <v>89664</v>
      </c>
      <c r="B3906" s="301" t="s">
        <v>12713</v>
      </c>
      <c r="C3906" s="301" t="s">
        <v>1507</v>
      </c>
      <c r="D3906" s="302" t="s">
        <v>12706</v>
      </c>
    </row>
    <row r="3907" spans="1:4" ht="13.8">
      <c r="A3907" s="304">
        <v>89665</v>
      </c>
      <c r="B3907" s="301" t="s">
        <v>12714</v>
      </c>
      <c r="C3907" s="301" t="s">
        <v>1507</v>
      </c>
      <c r="D3907" s="302" t="s">
        <v>12715</v>
      </c>
    </row>
    <row r="3908" spans="1:4" ht="13.8">
      <c r="A3908" s="304">
        <v>89666</v>
      </c>
      <c r="B3908" s="301" t="s">
        <v>12716</v>
      </c>
      <c r="C3908" s="301" t="s">
        <v>1507</v>
      </c>
      <c r="D3908" s="302" t="s">
        <v>10679</v>
      </c>
    </row>
    <row r="3909" spans="1:4" ht="13.8">
      <c r="A3909" s="304">
        <v>89667</v>
      </c>
      <c r="B3909" s="301" t="s">
        <v>12717</v>
      </c>
      <c r="C3909" s="301" t="s">
        <v>1507</v>
      </c>
      <c r="D3909" s="302" t="s">
        <v>12718</v>
      </c>
    </row>
    <row r="3910" spans="1:4" ht="13.8">
      <c r="A3910" s="304">
        <v>89668</v>
      </c>
      <c r="B3910" s="301" t="s">
        <v>12719</v>
      </c>
      <c r="C3910" s="301" t="s">
        <v>1507</v>
      </c>
      <c r="D3910" s="302" t="s">
        <v>12720</v>
      </c>
    </row>
    <row r="3911" spans="1:4" ht="13.8">
      <c r="A3911" s="304">
        <v>89669</v>
      </c>
      <c r="B3911" s="301" t="s">
        <v>12721</v>
      </c>
      <c r="C3911" s="301" t="s">
        <v>1507</v>
      </c>
      <c r="D3911" s="302" t="s">
        <v>12722</v>
      </c>
    </row>
    <row r="3912" spans="1:4" ht="13.8">
      <c r="A3912" s="304">
        <v>89670</v>
      </c>
      <c r="B3912" s="301" t="s">
        <v>12723</v>
      </c>
      <c r="C3912" s="301" t="s">
        <v>1507</v>
      </c>
      <c r="D3912" s="302" t="s">
        <v>12724</v>
      </c>
    </row>
    <row r="3913" spans="1:4" ht="13.8">
      <c r="A3913" s="304">
        <v>89671</v>
      </c>
      <c r="B3913" s="301" t="s">
        <v>12725</v>
      </c>
      <c r="C3913" s="301" t="s">
        <v>1507</v>
      </c>
      <c r="D3913" s="302" t="s">
        <v>12726</v>
      </c>
    </row>
    <row r="3914" spans="1:4" ht="13.8">
      <c r="A3914" s="304">
        <v>89672</v>
      </c>
      <c r="B3914" s="301" t="s">
        <v>12727</v>
      </c>
      <c r="C3914" s="301" t="s">
        <v>1507</v>
      </c>
      <c r="D3914" s="302" t="s">
        <v>5181</v>
      </c>
    </row>
    <row r="3915" spans="1:4" ht="13.8">
      <c r="A3915" s="304">
        <v>89673</v>
      </c>
      <c r="B3915" s="301" t="s">
        <v>2895</v>
      </c>
      <c r="C3915" s="301" t="s">
        <v>1507</v>
      </c>
      <c r="D3915" s="302" t="s">
        <v>12728</v>
      </c>
    </row>
    <row r="3916" spans="1:4" ht="13.8">
      <c r="A3916" s="304">
        <v>89674</v>
      </c>
      <c r="B3916" s="301" t="s">
        <v>12729</v>
      </c>
      <c r="C3916" s="301" t="s">
        <v>1507</v>
      </c>
      <c r="D3916" s="302" t="s">
        <v>5634</v>
      </c>
    </row>
    <row r="3917" spans="1:4" ht="13.8">
      <c r="A3917" s="304">
        <v>89675</v>
      </c>
      <c r="B3917" s="301" t="s">
        <v>12730</v>
      </c>
      <c r="C3917" s="301" t="s">
        <v>1507</v>
      </c>
      <c r="D3917" s="302" t="s">
        <v>12731</v>
      </c>
    </row>
    <row r="3918" spans="1:4" ht="13.8">
      <c r="A3918" s="304">
        <v>89676</v>
      </c>
      <c r="B3918" s="301" t="s">
        <v>12732</v>
      </c>
      <c r="C3918" s="301" t="s">
        <v>1507</v>
      </c>
      <c r="D3918" s="302" t="s">
        <v>12733</v>
      </c>
    </row>
    <row r="3919" spans="1:4" ht="13.8">
      <c r="A3919" s="304">
        <v>89677</v>
      </c>
      <c r="B3919" s="301" t="s">
        <v>12734</v>
      </c>
      <c r="C3919" s="301" t="s">
        <v>1507</v>
      </c>
      <c r="D3919" s="302" t="s">
        <v>12735</v>
      </c>
    </row>
    <row r="3920" spans="1:4" ht="13.8">
      <c r="A3920" s="304">
        <v>89678</v>
      </c>
      <c r="B3920" s="301" t="s">
        <v>12736</v>
      </c>
      <c r="C3920" s="301" t="s">
        <v>1507</v>
      </c>
      <c r="D3920" s="302" t="s">
        <v>5424</v>
      </c>
    </row>
    <row r="3921" spans="1:4" ht="13.8">
      <c r="A3921" s="304">
        <v>89679</v>
      </c>
      <c r="B3921" s="301" t="s">
        <v>12737</v>
      </c>
      <c r="C3921" s="301" t="s">
        <v>1507</v>
      </c>
      <c r="D3921" s="302" t="s">
        <v>12738</v>
      </c>
    </row>
    <row r="3922" spans="1:4" ht="13.8">
      <c r="A3922" s="304">
        <v>89680</v>
      </c>
      <c r="B3922" s="301" t="s">
        <v>12739</v>
      </c>
      <c r="C3922" s="301" t="s">
        <v>1507</v>
      </c>
      <c r="D3922" s="302" t="s">
        <v>11468</v>
      </c>
    </row>
    <row r="3923" spans="1:4" ht="13.8">
      <c r="A3923" s="304">
        <v>89681</v>
      </c>
      <c r="B3923" s="301" t="s">
        <v>12740</v>
      </c>
      <c r="C3923" s="301" t="s">
        <v>1507</v>
      </c>
      <c r="D3923" s="302" t="s">
        <v>12042</v>
      </c>
    </row>
    <row r="3924" spans="1:4" ht="13.8">
      <c r="A3924" s="304">
        <v>89682</v>
      </c>
      <c r="B3924" s="301" t="s">
        <v>12741</v>
      </c>
      <c r="C3924" s="301" t="s">
        <v>1507</v>
      </c>
      <c r="D3924" s="302" t="s">
        <v>12742</v>
      </c>
    </row>
    <row r="3925" spans="1:4" ht="13.8">
      <c r="A3925" s="304">
        <v>89683</v>
      </c>
      <c r="B3925" s="301" t="s">
        <v>12743</v>
      </c>
      <c r="C3925" s="301" t="s">
        <v>1507</v>
      </c>
      <c r="D3925" s="302" t="s">
        <v>12744</v>
      </c>
    </row>
    <row r="3926" spans="1:4" ht="13.8">
      <c r="A3926" s="304">
        <v>89684</v>
      </c>
      <c r="B3926" s="301" t="s">
        <v>12745</v>
      </c>
      <c r="C3926" s="301" t="s">
        <v>1507</v>
      </c>
      <c r="D3926" s="302" t="s">
        <v>12746</v>
      </c>
    </row>
    <row r="3927" spans="1:4" ht="13.8">
      <c r="A3927" s="304">
        <v>89685</v>
      </c>
      <c r="B3927" s="301" t="s">
        <v>12747</v>
      </c>
      <c r="C3927" s="301" t="s">
        <v>1507</v>
      </c>
      <c r="D3927" s="302" t="s">
        <v>12748</v>
      </c>
    </row>
    <row r="3928" spans="1:4" ht="13.8">
      <c r="A3928" s="304">
        <v>89686</v>
      </c>
      <c r="B3928" s="301" t="s">
        <v>12749</v>
      </c>
      <c r="C3928" s="301" t="s">
        <v>1507</v>
      </c>
      <c r="D3928" s="302" t="s">
        <v>12750</v>
      </c>
    </row>
    <row r="3929" spans="1:4" ht="13.8">
      <c r="A3929" s="304">
        <v>89687</v>
      </c>
      <c r="B3929" s="301" t="s">
        <v>3004</v>
      </c>
      <c r="C3929" s="301" t="s">
        <v>1507</v>
      </c>
      <c r="D3929" s="302" t="s">
        <v>12751</v>
      </c>
    </row>
    <row r="3930" spans="1:4" ht="13.8">
      <c r="A3930" s="304">
        <v>89689</v>
      </c>
      <c r="B3930" s="301" t="s">
        <v>12752</v>
      </c>
      <c r="C3930" s="301" t="s">
        <v>1507</v>
      </c>
      <c r="D3930" s="302" t="s">
        <v>8476</v>
      </c>
    </row>
    <row r="3931" spans="1:4" ht="13.8">
      <c r="A3931" s="304">
        <v>89690</v>
      </c>
      <c r="B3931" s="301" t="s">
        <v>12753</v>
      </c>
      <c r="C3931" s="301" t="s">
        <v>1507</v>
      </c>
      <c r="D3931" s="302" t="s">
        <v>6519</v>
      </c>
    </row>
    <row r="3932" spans="1:4" ht="13.8">
      <c r="A3932" s="304">
        <v>89691</v>
      </c>
      <c r="B3932" s="301" t="s">
        <v>12754</v>
      </c>
      <c r="C3932" s="301" t="s">
        <v>1507</v>
      </c>
      <c r="D3932" s="302" t="s">
        <v>7670</v>
      </c>
    </row>
    <row r="3933" spans="1:4" ht="13.8">
      <c r="A3933" s="304">
        <v>89692</v>
      </c>
      <c r="B3933" s="301" t="s">
        <v>12755</v>
      </c>
      <c r="C3933" s="301" t="s">
        <v>1507</v>
      </c>
      <c r="D3933" s="302" t="s">
        <v>12756</v>
      </c>
    </row>
    <row r="3934" spans="1:4" ht="13.8">
      <c r="A3934" s="304">
        <v>89693</v>
      </c>
      <c r="B3934" s="301" t="s">
        <v>12757</v>
      </c>
      <c r="C3934" s="301" t="s">
        <v>1507</v>
      </c>
      <c r="D3934" s="302" t="s">
        <v>12758</v>
      </c>
    </row>
    <row r="3935" spans="1:4" ht="13.8">
      <c r="A3935" s="304">
        <v>89694</v>
      </c>
      <c r="B3935" s="301" t="s">
        <v>12759</v>
      </c>
      <c r="C3935" s="301" t="s">
        <v>1507</v>
      </c>
      <c r="D3935" s="302" t="s">
        <v>4973</v>
      </c>
    </row>
    <row r="3936" spans="1:4" ht="13.8">
      <c r="A3936" s="304">
        <v>89695</v>
      </c>
      <c r="B3936" s="301" t="s">
        <v>12760</v>
      </c>
      <c r="C3936" s="301" t="s">
        <v>1507</v>
      </c>
      <c r="D3936" s="302" t="s">
        <v>4219</v>
      </c>
    </row>
    <row r="3937" spans="1:4" ht="13.8">
      <c r="A3937" s="304">
        <v>89696</v>
      </c>
      <c r="B3937" s="301" t="s">
        <v>3002</v>
      </c>
      <c r="C3937" s="301" t="s">
        <v>1507</v>
      </c>
      <c r="D3937" s="302" t="s">
        <v>12761</v>
      </c>
    </row>
    <row r="3938" spans="1:4" ht="13.8">
      <c r="A3938" s="304">
        <v>89697</v>
      </c>
      <c r="B3938" s="301" t="s">
        <v>12762</v>
      </c>
      <c r="C3938" s="301" t="s">
        <v>1507</v>
      </c>
      <c r="D3938" s="302" t="s">
        <v>12763</v>
      </c>
    </row>
    <row r="3939" spans="1:4" ht="13.8">
      <c r="A3939" s="304">
        <v>89698</v>
      </c>
      <c r="B3939" s="301" t="s">
        <v>12764</v>
      </c>
      <c r="C3939" s="301" t="s">
        <v>1507</v>
      </c>
      <c r="D3939" s="302" t="s">
        <v>12765</v>
      </c>
    </row>
    <row r="3940" spans="1:4" ht="13.8">
      <c r="A3940" s="304">
        <v>89699</v>
      </c>
      <c r="B3940" s="301" t="s">
        <v>12766</v>
      </c>
      <c r="C3940" s="301" t="s">
        <v>1507</v>
      </c>
      <c r="D3940" s="302" t="s">
        <v>12767</v>
      </c>
    </row>
    <row r="3941" spans="1:4" ht="13.8">
      <c r="A3941" s="304">
        <v>89700</v>
      </c>
      <c r="B3941" s="301" t="s">
        <v>12768</v>
      </c>
      <c r="C3941" s="301" t="s">
        <v>1507</v>
      </c>
      <c r="D3941" s="302" t="s">
        <v>12769</v>
      </c>
    </row>
    <row r="3942" spans="1:4" ht="13.8">
      <c r="A3942" s="304">
        <v>89701</v>
      </c>
      <c r="B3942" s="301" t="s">
        <v>12770</v>
      </c>
      <c r="C3942" s="301" t="s">
        <v>1507</v>
      </c>
      <c r="D3942" s="302" t="s">
        <v>12771</v>
      </c>
    </row>
    <row r="3943" spans="1:4" ht="13.8">
      <c r="A3943" s="304">
        <v>89702</v>
      </c>
      <c r="B3943" s="301" t="s">
        <v>12772</v>
      </c>
      <c r="C3943" s="301" t="s">
        <v>1507</v>
      </c>
      <c r="D3943" s="302" t="s">
        <v>12769</v>
      </c>
    </row>
    <row r="3944" spans="1:4" ht="13.8">
      <c r="A3944" s="304">
        <v>89703</v>
      </c>
      <c r="B3944" s="301" t="s">
        <v>12773</v>
      </c>
      <c r="C3944" s="301" t="s">
        <v>1507</v>
      </c>
      <c r="D3944" s="302" t="s">
        <v>12774</v>
      </c>
    </row>
    <row r="3945" spans="1:4" ht="13.8">
      <c r="A3945" s="304">
        <v>89704</v>
      </c>
      <c r="B3945" s="301" t="s">
        <v>12775</v>
      </c>
      <c r="C3945" s="301" t="s">
        <v>1507</v>
      </c>
      <c r="D3945" s="302" t="s">
        <v>12776</v>
      </c>
    </row>
    <row r="3946" spans="1:4" ht="13.8">
      <c r="A3946" s="304">
        <v>89705</v>
      </c>
      <c r="B3946" s="301" t="s">
        <v>12777</v>
      </c>
      <c r="C3946" s="301" t="s">
        <v>1507</v>
      </c>
      <c r="D3946" s="302" t="s">
        <v>12778</v>
      </c>
    </row>
    <row r="3947" spans="1:4" ht="13.8">
      <c r="A3947" s="304">
        <v>89706</v>
      </c>
      <c r="B3947" s="301" t="s">
        <v>12779</v>
      </c>
      <c r="C3947" s="301" t="s">
        <v>1507</v>
      </c>
      <c r="D3947" s="302" t="s">
        <v>12780</v>
      </c>
    </row>
    <row r="3948" spans="1:4" ht="13.8">
      <c r="A3948" s="304">
        <v>89718</v>
      </c>
      <c r="B3948" s="301" t="s">
        <v>12781</v>
      </c>
      <c r="C3948" s="301" t="s">
        <v>1616</v>
      </c>
      <c r="D3948" s="302" t="s">
        <v>12782</v>
      </c>
    </row>
    <row r="3949" spans="1:4" ht="13.8">
      <c r="A3949" s="304">
        <v>89719</v>
      </c>
      <c r="B3949" s="301" t="s">
        <v>12783</v>
      </c>
      <c r="C3949" s="301" t="s">
        <v>1507</v>
      </c>
      <c r="D3949" s="302" t="s">
        <v>12136</v>
      </c>
    </row>
    <row r="3950" spans="1:4" ht="13.8">
      <c r="A3950" s="304">
        <v>89720</v>
      </c>
      <c r="B3950" s="301" t="s">
        <v>12784</v>
      </c>
      <c r="C3950" s="301" t="s">
        <v>1507</v>
      </c>
      <c r="D3950" s="302" t="s">
        <v>10345</v>
      </c>
    </row>
    <row r="3951" spans="1:4" ht="13.8">
      <c r="A3951" s="304">
        <v>89721</v>
      </c>
      <c r="B3951" s="301" t="s">
        <v>12785</v>
      </c>
      <c r="C3951" s="301" t="s">
        <v>1507</v>
      </c>
      <c r="D3951" s="302" t="s">
        <v>5314</v>
      </c>
    </row>
    <row r="3952" spans="1:4" ht="13.8">
      <c r="A3952" s="304">
        <v>89722</v>
      </c>
      <c r="B3952" s="301" t="s">
        <v>12786</v>
      </c>
      <c r="C3952" s="301" t="s">
        <v>1507</v>
      </c>
      <c r="D3952" s="302" t="s">
        <v>4491</v>
      </c>
    </row>
    <row r="3953" spans="1:4" ht="13.8">
      <c r="A3953" s="304">
        <v>89723</v>
      </c>
      <c r="B3953" s="301" t="s">
        <v>12787</v>
      </c>
      <c r="C3953" s="301" t="s">
        <v>1507</v>
      </c>
      <c r="D3953" s="302" t="s">
        <v>10844</v>
      </c>
    </row>
    <row r="3954" spans="1:4" ht="13.8">
      <c r="A3954" s="304">
        <v>89724</v>
      </c>
      <c r="B3954" s="301" t="s">
        <v>12788</v>
      </c>
      <c r="C3954" s="301" t="s">
        <v>1507</v>
      </c>
      <c r="D3954" s="302" t="s">
        <v>10360</v>
      </c>
    </row>
    <row r="3955" spans="1:4" ht="13.8">
      <c r="A3955" s="304">
        <v>89725</v>
      </c>
      <c r="B3955" s="301" t="s">
        <v>12789</v>
      </c>
      <c r="C3955" s="301" t="s">
        <v>1507</v>
      </c>
      <c r="D3955" s="302" t="s">
        <v>12790</v>
      </c>
    </row>
    <row r="3956" spans="1:4" ht="13.8">
      <c r="A3956" s="304">
        <v>89726</v>
      </c>
      <c r="B3956" s="301" t="s">
        <v>12791</v>
      </c>
      <c r="C3956" s="301" t="s">
        <v>1507</v>
      </c>
      <c r="D3956" s="302" t="s">
        <v>6634</v>
      </c>
    </row>
    <row r="3957" spans="1:4" ht="13.8">
      <c r="A3957" s="304">
        <v>89727</v>
      </c>
      <c r="B3957" s="301" t="s">
        <v>12792</v>
      </c>
      <c r="C3957" s="301" t="s">
        <v>1507</v>
      </c>
      <c r="D3957" s="302" t="s">
        <v>10855</v>
      </c>
    </row>
    <row r="3958" spans="1:4" ht="13.8">
      <c r="A3958" s="304">
        <v>89728</v>
      </c>
      <c r="B3958" s="301" t="s">
        <v>12793</v>
      </c>
      <c r="C3958" s="301" t="s">
        <v>1507</v>
      </c>
      <c r="D3958" s="302" t="s">
        <v>5194</v>
      </c>
    </row>
    <row r="3959" spans="1:4" ht="13.8">
      <c r="A3959" s="304">
        <v>89729</v>
      </c>
      <c r="B3959" s="301" t="s">
        <v>12794</v>
      </c>
      <c r="C3959" s="301" t="s">
        <v>1507</v>
      </c>
      <c r="D3959" s="302" t="s">
        <v>12795</v>
      </c>
    </row>
    <row r="3960" spans="1:4" ht="13.8">
      <c r="A3960" s="304">
        <v>89730</v>
      </c>
      <c r="B3960" s="301" t="s">
        <v>12796</v>
      </c>
      <c r="C3960" s="301" t="s">
        <v>1507</v>
      </c>
      <c r="D3960" s="302" t="s">
        <v>12797</v>
      </c>
    </row>
    <row r="3961" spans="1:4" ht="13.8">
      <c r="A3961" s="304">
        <v>89731</v>
      </c>
      <c r="B3961" s="301" t="s">
        <v>12798</v>
      </c>
      <c r="C3961" s="301" t="s">
        <v>1507</v>
      </c>
      <c r="D3961" s="302" t="s">
        <v>6450</v>
      </c>
    </row>
    <row r="3962" spans="1:4" ht="13.8">
      <c r="A3962" s="304">
        <v>89732</v>
      </c>
      <c r="B3962" s="301" t="s">
        <v>12799</v>
      </c>
      <c r="C3962" s="301" t="s">
        <v>1507</v>
      </c>
      <c r="D3962" s="302" t="s">
        <v>10242</v>
      </c>
    </row>
    <row r="3963" spans="1:4" ht="13.8">
      <c r="A3963" s="304">
        <v>89733</v>
      </c>
      <c r="B3963" s="301" t="s">
        <v>12800</v>
      </c>
      <c r="C3963" s="301" t="s">
        <v>1507</v>
      </c>
      <c r="D3963" s="302" t="s">
        <v>12801</v>
      </c>
    </row>
    <row r="3964" spans="1:4" ht="13.8">
      <c r="A3964" s="304">
        <v>89734</v>
      </c>
      <c r="B3964" s="301" t="s">
        <v>12802</v>
      </c>
      <c r="C3964" s="301" t="s">
        <v>1507</v>
      </c>
      <c r="D3964" s="302" t="s">
        <v>12795</v>
      </c>
    </row>
    <row r="3965" spans="1:4" ht="13.8">
      <c r="A3965" s="304">
        <v>89735</v>
      </c>
      <c r="B3965" s="301" t="s">
        <v>12803</v>
      </c>
      <c r="C3965" s="301" t="s">
        <v>1507</v>
      </c>
      <c r="D3965" s="302" t="s">
        <v>10992</v>
      </c>
    </row>
    <row r="3966" spans="1:4" ht="13.8">
      <c r="A3966" s="304">
        <v>89736</v>
      </c>
      <c r="B3966" s="301" t="s">
        <v>12804</v>
      </c>
      <c r="C3966" s="301" t="s">
        <v>1507</v>
      </c>
      <c r="D3966" s="302" t="s">
        <v>5977</v>
      </c>
    </row>
    <row r="3967" spans="1:4" ht="13.8">
      <c r="A3967" s="304">
        <v>89737</v>
      </c>
      <c r="B3967" s="301" t="s">
        <v>12805</v>
      </c>
      <c r="C3967" s="301" t="s">
        <v>1507</v>
      </c>
      <c r="D3967" s="302" t="s">
        <v>12806</v>
      </c>
    </row>
    <row r="3968" spans="1:4" ht="13.8">
      <c r="A3968" s="304">
        <v>89738</v>
      </c>
      <c r="B3968" s="301" t="s">
        <v>12807</v>
      </c>
      <c r="C3968" s="301" t="s">
        <v>1507</v>
      </c>
      <c r="D3968" s="302" t="s">
        <v>10819</v>
      </c>
    </row>
    <row r="3969" spans="1:4" ht="13.8">
      <c r="A3969" s="304">
        <v>89739</v>
      </c>
      <c r="B3969" s="301" t="s">
        <v>12808</v>
      </c>
      <c r="C3969" s="301" t="s">
        <v>1507</v>
      </c>
      <c r="D3969" s="302" t="s">
        <v>6860</v>
      </c>
    </row>
    <row r="3970" spans="1:4" ht="13.8">
      <c r="A3970" s="304">
        <v>89740</v>
      </c>
      <c r="B3970" s="301" t="s">
        <v>12809</v>
      </c>
      <c r="C3970" s="301" t="s">
        <v>1507</v>
      </c>
      <c r="D3970" s="302" t="s">
        <v>7044</v>
      </c>
    </row>
    <row r="3971" spans="1:4" ht="13.8">
      <c r="A3971" s="304">
        <v>89741</v>
      </c>
      <c r="B3971" s="301" t="s">
        <v>12810</v>
      </c>
      <c r="C3971" s="301" t="s">
        <v>1507</v>
      </c>
      <c r="D3971" s="302" t="s">
        <v>12811</v>
      </c>
    </row>
    <row r="3972" spans="1:4" ht="13.8">
      <c r="A3972" s="304">
        <v>89742</v>
      </c>
      <c r="B3972" s="301" t="s">
        <v>12812</v>
      </c>
      <c r="C3972" s="301" t="s">
        <v>1507</v>
      </c>
      <c r="D3972" s="302" t="s">
        <v>12813</v>
      </c>
    </row>
    <row r="3973" spans="1:4" ht="13.8">
      <c r="A3973" s="304">
        <v>89743</v>
      </c>
      <c r="B3973" s="301" t="s">
        <v>12814</v>
      </c>
      <c r="C3973" s="301" t="s">
        <v>1507</v>
      </c>
      <c r="D3973" s="302" t="s">
        <v>12815</v>
      </c>
    </row>
    <row r="3974" spans="1:4" ht="13.8">
      <c r="A3974" s="304">
        <v>89744</v>
      </c>
      <c r="B3974" s="301" t="s">
        <v>12816</v>
      </c>
      <c r="C3974" s="301" t="s">
        <v>1507</v>
      </c>
      <c r="D3974" s="302" t="s">
        <v>12817</v>
      </c>
    </row>
    <row r="3975" spans="1:4" ht="13.8">
      <c r="A3975" s="304">
        <v>89745</v>
      </c>
      <c r="B3975" s="301" t="s">
        <v>12818</v>
      </c>
      <c r="C3975" s="301" t="s">
        <v>1507</v>
      </c>
      <c r="D3975" s="302" t="s">
        <v>12819</v>
      </c>
    </row>
    <row r="3976" spans="1:4" ht="13.8">
      <c r="A3976" s="304">
        <v>89746</v>
      </c>
      <c r="B3976" s="301" t="s">
        <v>12820</v>
      </c>
      <c r="C3976" s="301" t="s">
        <v>1507</v>
      </c>
      <c r="D3976" s="302" t="s">
        <v>12821</v>
      </c>
    </row>
    <row r="3977" spans="1:4" ht="13.8">
      <c r="A3977" s="304">
        <v>89747</v>
      </c>
      <c r="B3977" s="301" t="s">
        <v>12822</v>
      </c>
      <c r="C3977" s="301" t="s">
        <v>1507</v>
      </c>
      <c r="D3977" s="302" t="s">
        <v>5455</v>
      </c>
    </row>
    <row r="3978" spans="1:4" ht="13.8">
      <c r="A3978" s="304">
        <v>89748</v>
      </c>
      <c r="B3978" s="301" t="s">
        <v>12823</v>
      </c>
      <c r="C3978" s="301" t="s">
        <v>1507</v>
      </c>
      <c r="D3978" s="302" t="s">
        <v>12824</v>
      </c>
    </row>
    <row r="3979" spans="1:4" ht="13.8">
      <c r="A3979" s="304">
        <v>89749</v>
      </c>
      <c r="B3979" s="301" t="s">
        <v>12825</v>
      </c>
      <c r="C3979" s="301" t="s">
        <v>1507</v>
      </c>
      <c r="D3979" s="302" t="s">
        <v>10819</v>
      </c>
    </row>
    <row r="3980" spans="1:4" ht="13.8">
      <c r="A3980" s="304">
        <v>89750</v>
      </c>
      <c r="B3980" s="301" t="s">
        <v>12826</v>
      </c>
      <c r="C3980" s="301" t="s">
        <v>1507</v>
      </c>
      <c r="D3980" s="302" t="s">
        <v>12827</v>
      </c>
    </row>
    <row r="3981" spans="1:4" ht="13.8">
      <c r="A3981" s="304">
        <v>89751</v>
      </c>
      <c r="B3981" s="301" t="s">
        <v>12828</v>
      </c>
      <c r="C3981" s="301" t="s">
        <v>1507</v>
      </c>
      <c r="D3981" s="302" t="s">
        <v>12829</v>
      </c>
    </row>
    <row r="3982" spans="1:4" ht="13.8">
      <c r="A3982" s="304">
        <v>89752</v>
      </c>
      <c r="B3982" s="301" t="s">
        <v>12830</v>
      </c>
      <c r="C3982" s="301" t="s">
        <v>1507</v>
      </c>
      <c r="D3982" s="302" t="s">
        <v>12831</v>
      </c>
    </row>
    <row r="3983" spans="1:4" ht="13.8">
      <c r="A3983" s="304">
        <v>89753</v>
      </c>
      <c r="B3983" s="301" t="s">
        <v>12832</v>
      </c>
      <c r="C3983" s="301" t="s">
        <v>1507</v>
      </c>
      <c r="D3983" s="302" t="s">
        <v>12833</v>
      </c>
    </row>
    <row r="3984" spans="1:4" ht="13.8">
      <c r="A3984" s="304">
        <v>89754</v>
      </c>
      <c r="B3984" s="301" t="s">
        <v>12834</v>
      </c>
      <c r="C3984" s="301" t="s">
        <v>1507</v>
      </c>
      <c r="D3984" s="302" t="s">
        <v>7912</v>
      </c>
    </row>
    <row r="3985" spans="1:4" ht="13.8">
      <c r="A3985" s="304">
        <v>89755</v>
      </c>
      <c r="B3985" s="301" t="s">
        <v>12835</v>
      </c>
      <c r="C3985" s="301" t="s">
        <v>1507</v>
      </c>
      <c r="D3985" s="302" t="s">
        <v>5090</v>
      </c>
    </row>
    <row r="3986" spans="1:4" ht="13.8">
      <c r="A3986" s="304">
        <v>89756</v>
      </c>
      <c r="B3986" s="301" t="s">
        <v>12836</v>
      </c>
      <c r="C3986" s="301" t="s">
        <v>1507</v>
      </c>
      <c r="D3986" s="302" t="s">
        <v>5526</v>
      </c>
    </row>
    <row r="3987" spans="1:4" ht="13.8">
      <c r="A3987" s="304">
        <v>89757</v>
      </c>
      <c r="B3987" s="301" t="s">
        <v>12837</v>
      </c>
      <c r="C3987" s="301" t="s">
        <v>1507</v>
      </c>
      <c r="D3987" s="302" t="s">
        <v>12838</v>
      </c>
    </row>
    <row r="3988" spans="1:4" ht="13.8">
      <c r="A3988" s="304">
        <v>89758</v>
      </c>
      <c r="B3988" s="301" t="s">
        <v>12839</v>
      </c>
      <c r="C3988" s="301" t="s">
        <v>1507</v>
      </c>
      <c r="D3988" s="302" t="s">
        <v>7176</v>
      </c>
    </row>
    <row r="3989" spans="1:4" ht="13.8">
      <c r="A3989" s="304">
        <v>89759</v>
      </c>
      <c r="B3989" s="301" t="s">
        <v>12840</v>
      </c>
      <c r="C3989" s="301" t="s">
        <v>1507</v>
      </c>
      <c r="D3989" s="302" t="s">
        <v>12841</v>
      </c>
    </row>
    <row r="3990" spans="1:4" ht="13.8">
      <c r="A3990" s="304">
        <v>89760</v>
      </c>
      <c r="B3990" s="301" t="s">
        <v>12842</v>
      </c>
      <c r="C3990" s="301" t="s">
        <v>1507</v>
      </c>
      <c r="D3990" s="302" t="s">
        <v>12843</v>
      </c>
    </row>
    <row r="3991" spans="1:4" ht="13.8">
      <c r="A3991" s="304">
        <v>89761</v>
      </c>
      <c r="B3991" s="301" t="s">
        <v>12844</v>
      </c>
      <c r="C3991" s="301" t="s">
        <v>1507</v>
      </c>
      <c r="D3991" s="302" t="s">
        <v>5072</v>
      </c>
    </row>
    <row r="3992" spans="1:4" ht="13.8">
      <c r="A3992" s="304">
        <v>89762</v>
      </c>
      <c r="B3992" s="301" t="s">
        <v>12845</v>
      </c>
      <c r="C3992" s="301" t="s">
        <v>1507</v>
      </c>
      <c r="D3992" s="302" t="s">
        <v>12846</v>
      </c>
    </row>
    <row r="3993" spans="1:4" ht="13.8">
      <c r="A3993" s="304">
        <v>89763</v>
      </c>
      <c r="B3993" s="301" t="s">
        <v>12847</v>
      </c>
      <c r="C3993" s="301" t="s">
        <v>1507</v>
      </c>
      <c r="D3993" s="302" t="s">
        <v>12848</v>
      </c>
    </row>
    <row r="3994" spans="1:4" ht="13.8">
      <c r="A3994" s="304">
        <v>89764</v>
      </c>
      <c r="B3994" s="301" t="s">
        <v>12849</v>
      </c>
      <c r="C3994" s="301" t="s">
        <v>1507</v>
      </c>
      <c r="D3994" s="302" t="s">
        <v>12850</v>
      </c>
    </row>
    <row r="3995" spans="1:4" ht="13.8">
      <c r="A3995" s="304">
        <v>89765</v>
      </c>
      <c r="B3995" s="301" t="s">
        <v>12851</v>
      </c>
      <c r="C3995" s="301" t="s">
        <v>1507</v>
      </c>
      <c r="D3995" s="302" t="s">
        <v>12852</v>
      </c>
    </row>
    <row r="3996" spans="1:4" ht="13.8">
      <c r="A3996" s="304">
        <v>89766</v>
      </c>
      <c r="B3996" s="301" t="s">
        <v>12853</v>
      </c>
      <c r="C3996" s="301" t="s">
        <v>1507</v>
      </c>
      <c r="D3996" s="302" t="s">
        <v>8242</v>
      </c>
    </row>
    <row r="3997" spans="1:4" ht="13.8">
      <c r="A3997" s="304">
        <v>89767</v>
      </c>
      <c r="B3997" s="301" t="s">
        <v>12854</v>
      </c>
      <c r="C3997" s="301" t="s">
        <v>1507</v>
      </c>
      <c r="D3997" s="302" t="s">
        <v>8242</v>
      </c>
    </row>
    <row r="3998" spans="1:4" ht="13.8">
      <c r="A3998" s="304">
        <v>89768</v>
      </c>
      <c r="B3998" s="301" t="s">
        <v>12855</v>
      </c>
      <c r="C3998" s="301" t="s">
        <v>1507</v>
      </c>
      <c r="D3998" s="302" t="s">
        <v>12856</v>
      </c>
    </row>
    <row r="3999" spans="1:4" ht="13.8">
      <c r="A3999" s="304">
        <v>89769</v>
      </c>
      <c r="B3999" s="301" t="s">
        <v>12857</v>
      </c>
      <c r="C3999" s="301" t="s">
        <v>1507</v>
      </c>
      <c r="D3999" s="302" t="s">
        <v>12858</v>
      </c>
    </row>
    <row r="4000" spans="1:4" ht="13.8">
      <c r="A4000" s="304">
        <v>89772</v>
      </c>
      <c r="B4000" s="301" t="s">
        <v>12859</v>
      </c>
      <c r="C4000" s="301" t="s">
        <v>1616</v>
      </c>
      <c r="D4000" s="302" t="s">
        <v>12860</v>
      </c>
    </row>
    <row r="4001" spans="1:4" ht="13.8">
      <c r="A4001" s="304">
        <v>89774</v>
      </c>
      <c r="B4001" s="301" t="s">
        <v>12861</v>
      </c>
      <c r="C4001" s="301" t="s">
        <v>1507</v>
      </c>
      <c r="D4001" s="302" t="s">
        <v>12862</v>
      </c>
    </row>
    <row r="4002" spans="1:4" ht="13.8">
      <c r="A4002" s="304">
        <v>89776</v>
      </c>
      <c r="B4002" s="301" t="s">
        <v>12863</v>
      </c>
      <c r="C4002" s="301" t="s">
        <v>1507</v>
      </c>
      <c r="D4002" s="302" t="s">
        <v>12864</v>
      </c>
    </row>
    <row r="4003" spans="1:4" ht="13.8">
      <c r="A4003" s="304">
        <v>89777</v>
      </c>
      <c r="B4003" s="301" t="s">
        <v>12865</v>
      </c>
      <c r="C4003" s="301" t="s">
        <v>1507</v>
      </c>
      <c r="D4003" s="302" t="s">
        <v>12866</v>
      </c>
    </row>
    <row r="4004" spans="1:4" ht="13.8">
      <c r="A4004" s="304">
        <v>89778</v>
      </c>
      <c r="B4004" s="301" t="s">
        <v>12867</v>
      </c>
      <c r="C4004" s="301" t="s">
        <v>1507</v>
      </c>
      <c r="D4004" s="302" t="s">
        <v>5321</v>
      </c>
    </row>
    <row r="4005" spans="1:4" ht="13.8">
      <c r="A4005" s="304">
        <v>89779</v>
      </c>
      <c r="B4005" s="301" t="s">
        <v>12868</v>
      </c>
      <c r="C4005" s="301" t="s">
        <v>1507</v>
      </c>
      <c r="D4005" s="302" t="s">
        <v>12869</v>
      </c>
    </row>
    <row r="4006" spans="1:4" ht="13.8">
      <c r="A4006" s="304">
        <v>89780</v>
      </c>
      <c r="B4006" s="301" t="s">
        <v>12870</v>
      </c>
      <c r="C4006" s="301" t="s">
        <v>1507</v>
      </c>
      <c r="D4006" s="302" t="s">
        <v>12866</v>
      </c>
    </row>
    <row r="4007" spans="1:4" ht="13.8">
      <c r="A4007" s="304">
        <v>89781</v>
      </c>
      <c r="B4007" s="301" t="s">
        <v>12871</v>
      </c>
      <c r="C4007" s="301" t="s">
        <v>1507</v>
      </c>
      <c r="D4007" s="302" t="s">
        <v>12872</v>
      </c>
    </row>
    <row r="4008" spans="1:4" ht="13.8">
      <c r="A4008" s="304">
        <v>89782</v>
      </c>
      <c r="B4008" s="301" t="s">
        <v>12873</v>
      </c>
      <c r="C4008" s="301" t="s">
        <v>1507</v>
      </c>
      <c r="D4008" s="302" t="s">
        <v>12874</v>
      </c>
    </row>
    <row r="4009" spans="1:4" ht="13.8">
      <c r="A4009" s="304">
        <v>89783</v>
      </c>
      <c r="B4009" s="301" t="s">
        <v>12875</v>
      </c>
      <c r="C4009" s="301" t="s">
        <v>1507</v>
      </c>
      <c r="D4009" s="302" t="s">
        <v>5276</v>
      </c>
    </row>
    <row r="4010" spans="1:4" ht="13.8">
      <c r="A4010" s="304">
        <v>89784</v>
      </c>
      <c r="B4010" s="301" t="s">
        <v>2999</v>
      </c>
      <c r="C4010" s="301" t="s">
        <v>1507</v>
      </c>
      <c r="D4010" s="302" t="s">
        <v>12876</v>
      </c>
    </row>
    <row r="4011" spans="1:4" ht="13.8">
      <c r="A4011" s="304">
        <v>89785</v>
      </c>
      <c r="B4011" s="301" t="s">
        <v>12877</v>
      </c>
      <c r="C4011" s="301" t="s">
        <v>1507</v>
      </c>
      <c r="D4011" s="302" t="s">
        <v>12878</v>
      </c>
    </row>
    <row r="4012" spans="1:4" ht="13.8">
      <c r="A4012" s="304">
        <v>89786</v>
      </c>
      <c r="B4012" s="301" t="s">
        <v>12879</v>
      </c>
      <c r="C4012" s="301" t="s">
        <v>1507</v>
      </c>
      <c r="D4012" s="302" t="s">
        <v>12880</v>
      </c>
    </row>
    <row r="4013" spans="1:4" ht="13.8">
      <c r="A4013" s="304">
        <v>89787</v>
      </c>
      <c r="B4013" s="301" t="s">
        <v>12881</v>
      </c>
      <c r="C4013" s="301" t="s">
        <v>1507</v>
      </c>
      <c r="D4013" s="302" t="s">
        <v>12872</v>
      </c>
    </row>
    <row r="4014" spans="1:4" ht="13.8">
      <c r="A4014" s="304">
        <v>89788</v>
      </c>
      <c r="B4014" s="301" t="s">
        <v>12882</v>
      </c>
      <c r="C4014" s="301" t="s">
        <v>1507</v>
      </c>
      <c r="D4014" s="302" t="s">
        <v>12883</v>
      </c>
    </row>
    <row r="4015" spans="1:4" ht="13.8">
      <c r="A4015" s="304">
        <v>89789</v>
      </c>
      <c r="B4015" s="301" t="s">
        <v>12884</v>
      </c>
      <c r="C4015" s="301" t="s">
        <v>1507</v>
      </c>
      <c r="D4015" s="302" t="s">
        <v>12885</v>
      </c>
    </row>
    <row r="4016" spans="1:4" ht="13.8">
      <c r="A4016" s="304">
        <v>89790</v>
      </c>
      <c r="B4016" s="301" t="s">
        <v>12886</v>
      </c>
      <c r="C4016" s="301" t="s">
        <v>1507</v>
      </c>
      <c r="D4016" s="302" t="s">
        <v>12887</v>
      </c>
    </row>
    <row r="4017" spans="1:4" ht="13.8">
      <c r="A4017" s="304">
        <v>89791</v>
      </c>
      <c r="B4017" s="301" t="s">
        <v>12888</v>
      </c>
      <c r="C4017" s="301" t="s">
        <v>1507</v>
      </c>
      <c r="D4017" s="302" t="s">
        <v>12889</v>
      </c>
    </row>
    <row r="4018" spans="1:4" ht="13.8">
      <c r="A4018" s="304">
        <v>89792</v>
      </c>
      <c r="B4018" s="301" t="s">
        <v>12890</v>
      </c>
      <c r="C4018" s="301" t="s">
        <v>1507</v>
      </c>
      <c r="D4018" s="302" t="s">
        <v>12891</v>
      </c>
    </row>
    <row r="4019" spans="1:4" ht="13.8">
      <c r="A4019" s="304">
        <v>89793</v>
      </c>
      <c r="B4019" s="301" t="s">
        <v>12892</v>
      </c>
      <c r="C4019" s="301" t="s">
        <v>1507</v>
      </c>
      <c r="D4019" s="302" t="s">
        <v>12893</v>
      </c>
    </row>
    <row r="4020" spans="1:4" ht="13.8">
      <c r="A4020" s="304">
        <v>89794</v>
      </c>
      <c r="B4020" s="301" t="s">
        <v>12894</v>
      </c>
      <c r="C4020" s="301" t="s">
        <v>1507</v>
      </c>
      <c r="D4020" s="302" t="s">
        <v>12895</v>
      </c>
    </row>
    <row r="4021" spans="1:4" ht="13.8">
      <c r="A4021" s="304">
        <v>89795</v>
      </c>
      <c r="B4021" s="301" t="s">
        <v>12896</v>
      </c>
      <c r="C4021" s="301" t="s">
        <v>1507</v>
      </c>
      <c r="D4021" s="302" t="s">
        <v>12897</v>
      </c>
    </row>
    <row r="4022" spans="1:4" ht="13.8">
      <c r="A4022" s="304">
        <v>89796</v>
      </c>
      <c r="B4022" s="301" t="s">
        <v>12898</v>
      </c>
      <c r="C4022" s="301" t="s">
        <v>1507</v>
      </c>
      <c r="D4022" s="302" t="s">
        <v>12899</v>
      </c>
    </row>
    <row r="4023" spans="1:4" ht="13.8">
      <c r="A4023" s="304">
        <v>89797</v>
      </c>
      <c r="B4023" s="301" t="s">
        <v>12900</v>
      </c>
      <c r="C4023" s="301" t="s">
        <v>1507</v>
      </c>
      <c r="D4023" s="302" t="s">
        <v>12901</v>
      </c>
    </row>
    <row r="4024" spans="1:4" ht="13.8">
      <c r="A4024" s="304">
        <v>89801</v>
      </c>
      <c r="B4024" s="301" t="s">
        <v>2324</v>
      </c>
      <c r="C4024" s="301" t="s">
        <v>1507</v>
      </c>
      <c r="D4024" s="302" t="s">
        <v>5977</v>
      </c>
    </row>
    <row r="4025" spans="1:4" ht="13.8">
      <c r="A4025" s="304">
        <v>89802</v>
      </c>
      <c r="B4025" s="301" t="s">
        <v>2310</v>
      </c>
      <c r="C4025" s="301" t="s">
        <v>1507</v>
      </c>
      <c r="D4025" s="302" t="s">
        <v>12467</v>
      </c>
    </row>
    <row r="4026" spans="1:4" ht="13.8">
      <c r="A4026" s="304">
        <v>89803</v>
      </c>
      <c r="B4026" s="301" t="s">
        <v>12902</v>
      </c>
      <c r="C4026" s="301" t="s">
        <v>1507</v>
      </c>
      <c r="D4026" s="302" t="s">
        <v>12903</v>
      </c>
    </row>
    <row r="4027" spans="1:4" ht="13.8">
      <c r="A4027" s="304">
        <v>89804</v>
      </c>
      <c r="B4027" s="301" t="s">
        <v>12904</v>
      </c>
      <c r="C4027" s="301" t="s">
        <v>1507</v>
      </c>
      <c r="D4027" s="302" t="s">
        <v>10988</v>
      </c>
    </row>
    <row r="4028" spans="1:4" ht="13.8">
      <c r="A4028" s="304">
        <v>89805</v>
      </c>
      <c r="B4028" s="301" t="s">
        <v>2325</v>
      </c>
      <c r="C4028" s="301" t="s">
        <v>1507</v>
      </c>
      <c r="D4028" s="302" t="s">
        <v>6104</v>
      </c>
    </row>
    <row r="4029" spans="1:4" ht="13.8">
      <c r="A4029" s="304">
        <v>89806</v>
      </c>
      <c r="B4029" s="301" t="s">
        <v>2311</v>
      </c>
      <c r="C4029" s="301" t="s">
        <v>1507</v>
      </c>
      <c r="D4029" s="302" t="s">
        <v>5492</v>
      </c>
    </row>
    <row r="4030" spans="1:4" ht="13.8">
      <c r="A4030" s="304">
        <v>89807</v>
      </c>
      <c r="B4030" s="301" t="s">
        <v>12905</v>
      </c>
      <c r="C4030" s="301" t="s">
        <v>1507</v>
      </c>
      <c r="D4030" s="302" t="s">
        <v>12906</v>
      </c>
    </row>
    <row r="4031" spans="1:4" ht="13.8">
      <c r="A4031" s="304">
        <v>89808</v>
      </c>
      <c r="B4031" s="301" t="s">
        <v>12907</v>
      </c>
      <c r="C4031" s="301" t="s">
        <v>1507</v>
      </c>
      <c r="D4031" s="302" t="s">
        <v>12908</v>
      </c>
    </row>
    <row r="4032" spans="1:4" ht="13.8">
      <c r="A4032" s="304">
        <v>89809</v>
      </c>
      <c r="B4032" s="301" t="s">
        <v>12909</v>
      </c>
      <c r="C4032" s="301" t="s">
        <v>1507</v>
      </c>
      <c r="D4032" s="302" t="s">
        <v>12910</v>
      </c>
    </row>
    <row r="4033" spans="1:4" ht="13.8">
      <c r="A4033" s="304">
        <v>89810</v>
      </c>
      <c r="B4033" s="301" t="s">
        <v>12911</v>
      </c>
      <c r="C4033" s="301" t="s">
        <v>1507</v>
      </c>
      <c r="D4033" s="302" t="s">
        <v>12912</v>
      </c>
    </row>
    <row r="4034" spans="1:4" ht="13.8">
      <c r="A4034" s="304">
        <v>89811</v>
      </c>
      <c r="B4034" s="301" t="s">
        <v>12913</v>
      </c>
      <c r="C4034" s="301" t="s">
        <v>1507</v>
      </c>
      <c r="D4034" s="302" t="s">
        <v>12914</v>
      </c>
    </row>
    <row r="4035" spans="1:4" ht="13.8">
      <c r="A4035" s="304">
        <v>89812</v>
      </c>
      <c r="B4035" s="301" t="s">
        <v>12915</v>
      </c>
      <c r="C4035" s="301" t="s">
        <v>1507</v>
      </c>
      <c r="D4035" s="302" t="s">
        <v>9862</v>
      </c>
    </row>
    <row r="4036" spans="1:4" ht="13.8">
      <c r="A4036" s="304">
        <v>89813</v>
      </c>
      <c r="B4036" s="301" t="s">
        <v>2441</v>
      </c>
      <c r="C4036" s="301" t="s">
        <v>1507</v>
      </c>
      <c r="D4036" s="302" t="s">
        <v>12916</v>
      </c>
    </row>
    <row r="4037" spans="1:4" ht="13.8">
      <c r="A4037" s="304">
        <v>89814</v>
      </c>
      <c r="B4037" s="301" t="s">
        <v>12917</v>
      </c>
      <c r="C4037" s="301" t="s">
        <v>1507</v>
      </c>
      <c r="D4037" s="302" t="s">
        <v>12918</v>
      </c>
    </row>
    <row r="4038" spans="1:4" ht="13.8">
      <c r="A4038" s="304">
        <v>89815</v>
      </c>
      <c r="B4038" s="301" t="s">
        <v>12919</v>
      </c>
      <c r="C4038" s="301" t="s">
        <v>1507</v>
      </c>
      <c r="D4038" s="302" t="s">
        <v>10931</v>
      </c>
    </row>
    <row r="4039" spans="1:4" ht="13.8">
      <c r="A4039" s="304">
        <v>89816</v>
      </c>
      <c r="B4039" s="301" t="s">
        <v>12920</v>
      </c>
      <c r="C4039" s="301" t="s">
        <v>1507</v>
      </c>
      <c r="D4039" s="302" t="s">
        <v>12921</v>
      </c>
    </row>
    <row r="4040" spans="1:4" ht="13.8">
      <c r="A4040" s="304">
        <v>89817</v>
      </c>
      <c r="B4040" s="301" t="s">
        <v>2442</v>
      </c>
      <c r="C4040" s="301" t="s">
        <v>1507</v>
      </c>
      <c r="D4040" s="302" t="s">
        <v>10759</v>
      </c>
    </row>
    <row r="4041" spans="1:4" ht="13.8">
      <c r="A4041" s="304">
        <v>89818</v>
      </c>
      <c r="B4041" s="301" t="s">
        <v>12922</v>
      </c>
      <c r="C4041" s="301" t="s">
        <v>1507</v>
      </c>
      <c r="D4041" s="302" t="s">
        <v>12923</v>
      </c>
    </row>
    <row r="4042" spans="1:4" ht="13.8">
      <c r="A4042" s="304">
        <v>89819</v>
      </c>
      <c r="B4042" s="301" t="s">
        <v>12924</v>
      </c>
      <c r="C4042" s="301" t="s">
        <v>1507</v>
      </c>
      <c r="D4042" s="302" t="s">
        <v>12925</v>
      </c>
    </row>
    <row r="4043" spans="1:4" ht="13.8">
      <c r="A4043" s="304">
        <v>89820</v>
      </c>
      <c r="B4043" s="301" t="s">
        <v>12926</v>
      </c>
      <c r="C4043" s="301" t="s">
        <v>1507</v>
      </c>
      <c r="D4043" s="302" t="s">
        <v>5647</v>
      </c>
    </row>
    <row r="4044" spans="1:4" ht="13.8">
      <c r="A4044" s="304">
        <v>89821</v>
      </c>
      <c r="B4044" s="301" t="s">
        <v>12927</v>
      </c>
      <c r="C4044" s="301" t="s">
        <v>1507</v>
      </c>
      <c r="D4044" s="302" t="s">
        <v>9141</v>
      </c>
    </row>
    <row r="4045" spans="1:4" ht="13.8">
      <c r="A4045" s="304">
        <v>89822</v>
      </c>
      <c r="B4045" s="301" t="s">
        <v>12928</v>
      </c>
      <c r="C4045" s="301" t="s">
        <v>1507</v>
      </c>
      <c r="D4045" s="302" t="s">
        <v>12929</v>
      </c>
    </row>
    <row r="4046" spans="1:4" ht="13.8">
      <c r="A4046" s="304">
        <v>89823</v>
      </c>
      <c r="B4046" s="301" t="s">
        <v>12930</v>
      </c>
      <c r="C4046" s="301" t="s">
        <v>1507</v>
      </c>
      <c r="D4046" s="302" t="s">
        <v>12931</v>
      </c>
    </row>
    <row r="4047" spans="1:4" ht="13.8">
      <c r="A4047" s="304">
        <v>89824</v>
      </c>
      <c r="B4047" s="301" t="s">
        <v>12932</v>
      </c>
      <c r="C4047" s="301" t="s">
        <v>1507</v>
      </c>
      <c r="D4047" s="302" t="s">
        <v>12933</v>
      </c>
    </row>
    <row r="4048" spans="1:4" ht="13.8">
      <c r="A4048" s="304">
        <v>89825</v>
      </c>
      <c r="B4048" s="301" t="s">
        <v>12934</v>
      </c>
      <c r="C4048" s="301" t="s">
        <v>1507</v>
      </c>
      <c r="D4048" s="302" t="s">
        <v>12511</v>
      </c>
    </row>
    <row r="4049" spans="1:4" ht="13.8">
      <c r="A4049" s="304">
        <v>89826</v>
      </c>
      <c r="B4049" s="301" t="s">
        <v>12935</v>
      </c>
      <c r="C4049" s="301" t="s">
        <v>1507</v>
      </c>
      <c r="D4049" s="302" t="s">
        <v>12936</v>
      </c>
    </row>
    <row r="4050" spans="1:4" ht="13.8">
      <c r="A4050" s="304">
        <v>89827</v>
      </c>
      <c r="B4050" s="301" t="s">
        <v>2347</v>
      </c>
      <c r="C4050" s="301" t="s">
        <v>1507</v>
      </c>
      <c r="D4050" s="302" t="s">
        <v>12937</v>
      </c>
    </row>
    <row r="4051" spans="1:4" ht="13.8">
      <c r="A4051" s="304">
        <v>89828</v>
      </c>
      <c r="B4051" s="301" t="s">
        <v>12938</v>
      </c>
      <c r="C4051" s="301" t="s">
        <v>1507</v>
      </c>
      <c r="D4051" s="302" t="s">
        <v>9971</v>
      </c>
    </row>
    <row r="4052" spans="1:4" ht="13.8">
      <c r="A4052" s="304">
        <v>89829</v>
      </c>
      <c r="B4052" s="301" t="s">
        <v>3001</v>
      </c>
      <c r="C4052" s="301" t="s">
        <v>1507</v>
      </c>
      <c r="D4052" s="302" t="s">
        <v>12939</v>
      </c>
    </row>
    <row r="4053" spans="1:4" ht="13.8">
      <c r="A4053" s="304">
        <v>89830</v>
      </c>
      <c r="B4053" s="301" t="s">
        <v>2348</v>
      </c>
      <c r="C4053" s="301" t="s">
        <v>1507</v>
      </c>
      <c r="D4053" s="302" t="s">
        <v>12940</v>
      </c>
    </row>
    <row r="4054" spans="1:4" ht="13.8">
      <c r="A4054" s="304">
        <v>89831</v>
      </c>
      <c r="B4054" s="301" t="s">
        <v>12941</v>
      </c>
      <c r="C4054" s="301" t="s">
        <v>1507</v>
      </c>
      <c r="D4054" s="302" t="s">
        <v>12942</v>
      </c>
    </row>
    <row r="4055" spans="1:4" ht="13.8">
      <c r="A4055" s="304">
        <v>89832</v>
      </c>
      <c r="B4055" s="301" t="s">
        <v>12943</v>
      </c>
      <c r="C4055" s="301" t="s">
        <v>1507</v>
      </c>
      <c r="D4055" s="302" t="s">
        <v>12944</v>
      </c>
    </row>
    <row r="4056" spans="1:4" ht="13.8">
      <c r="A4056" s="304">
        <v>89833</v>
      </c>
      <c r="B4056" s="301" t="s">
        <v>12945</v>
      </c>
      <c r="C4056" s="301" t="s">
        <v>1507</v>
      </c>
      <c r="D4056" s="302" t="s">
        <v>12946</v>
      </c>
    </row>
    <row r="4057" spans="1:4" ht="13.8">
      <c r="A4057" s="304">
        <v>89834</v>
      </c>
      <c r="B4057" s="301" t="s">
        <v>12947</v>
      </c>
      <c r="C4057" s="301" t="s">
        <v>1507</v>
      </c>
      <c r="D4057" s="302" t="s">
        <v>6261</v>
      </c>
    </row>
    <row r="4058" spans="1:4" ht="13.8">
      <c r="A4058" s="304">
        <v>89835</v>
      </c>
      <c r="B4058" s="301" t="s">
        <v>12948</v>
      </c>
      <c r="C4058" s="301" t="s">
        <v>1507</v>
      </c>
      <c r="D4058" s="302" t="s">
        <v>12949</v>
      </c>
    </row>
    <row r="4059" spans="1:4" ht="13.8">
      <c r="A4059" s="304">
        <v>89836</v>
      </c>
      <c r="B4059" s="301" t="s">
        <v>12950</v>
      </c>
      <c r="C4059" s="301" t="s">
        <v>1507</v>
      </c>
      <c r="D4059" s="302" t="s">
        <v>12951</v>
      </c>
    </row>
    <row r="4060" spans="1:4" ht="13.8">
      <c r="A4060" s="304">
        <v>89837</v>
      </c>
      <c r="B4060" s="301" t="s">
        <v>12952</v>
      </c>
      <c r="C4060" s="301" t="s">
        <v>1507</v>
      </c>
      <c r="D4060" s="302" t="s">
        <v>12953</v>
      </c>
    </row>
    <row r="4061" spans="1:4" ht="13.8">
      <c r="A4061" s="304">
        <v>89838</v>
      </c>
      <c r="B4061" s="301" t="s">
        <v>12954</v>
      </c>
      <c r="C4061" s="301" t="s">
        <v>1507</v>
      </c>
      <c r="D4061" s="302" t="s">
        <v>12955</v>
      </c>
    </row>
    <row r="4062" spans="1:4" ht="13.8">
      <c r="A4062" s="304">
        <v>89839</v>
      </c>
      <c r="B4062" s="301" t="s">
        <v>12956</v>
      </c>
      <c r="C4062" s="301" t="s">
        <v>1507</v>
      </c>
      <c r="D4062" s="302" t="s">
        <v>12957</v>
      </c>
    </row>
    <row r="4063" spans="1:4" ht="13.8">
      <c r="A4063" s="304">
        <v>89840</v>
      </c>
      <c r="B4063" s="301" t="s">
        <v>12958</v>
      </c>
      <c r="C4063" s="301" t="s">
        <v>1507</v>
      </c>
      <c r="D4063" s="302" t="s">
        <v>12959</v>
      </c>
    </row>
    <row r="4064" spans="1:4" ht="13.8">
      <c r="A4064" s="304">
        <v>89841</v>
      </c>
      <c r="B4064" s="301" t="s">
        <v>12960</v>
      </c>
      <c r="C4064" s="301" t="s">
        <v>1507</v>
      </c>
      <c r="D4064" s="302" t="s">
        <v>12961</v>
      </c>
    </row>
    <row r="4065" spans="1:4" ht="13.8">
      <c r="A4065" s="304">
        <v>89842</v>
      </c>
      <c r="B4065" s="301" t="s">
        <v>12962</v>
      </c>
      <c r="C4065" s="301" t="s">
        <v>1507</v>
      </c>
      <c r="D4065" s="302" t="s">
        <v>12963</v>
      </c>
    </row>
    <row r="4066" spans="1:4" ht="13.8">
      <c r="A4066" s="304">
        <v>89844</v>
      </c>
      <c r="B4066" s="301" t="s">
        <v>12964</v>
      </c>
      <c r="C4066" s="301" t="s">
        <v>1507</v>
      </c>
      <c r="D4066" s="302" t="s">
        <v>12965</v>
      </c>
    </row>
    <row r="4067" spans="1:4" ht="13.8">
      <c r="A4067" s="304">
        <v>89845</v>
      </c>
      <c r="B4067" s="301" t="s">
        <v>12966</v>
      </c>
      <c r="C4067" s="301" t="s">
        <v>1507</v>
      </c>
      <c r="D4067" s="302" t="s">
        <v>12967</v>
      </c>
    </row>
    <row r="4068" spans="1:4" ht="13.8">
      <c r="A4068" s="304">
        <v>89846</v>
      </c>
      <c r="B4068" s="301" t="s">
        <v>12968</v>
      </c>
      <c r="C4068" s="301" t="s">
        <v>1507</v>
      </c>
      <c r="D4068" s="302" t="s">
        <v>10133</v>
      </c>
    </row>
    <row r="4069" spans="1:4" ht="13.8">
      <c r="A4069" s="304">
        <v>89847</v>
      </c>
      <c r="B4069" s="301" t="s">
        <v>12969</v>
      </c>
      <c r="C4069" s="301" t="s">
        <v>1507</v>
      </c>
      <c r="D4069" s="302" t="s">
        <v>12970</v>
      </c>
    </row>
    <row r="4070" spans="1:4" ht="13.8">
      <c r="A4070" s="304">
        <v>89850</v>
      </c>
      <c r="B4070" s="301" t="s">
        <v>12971</v>
      </c>
      <c r="C4070" s="301" t="s">
        <v>1507</v>
      </c>
      <c r="D4070" s="302" t="s">
        <v>12972</v>
      </c>
    </row>
    <row r="4071" spans="1:4" ht="13.8">
      <c r="A4071" s="304">
        <v>89851</v>
      </c>
      <c r="B4071" s="301" t="s">
        <v>12973</v>
      </c>
      <c r="C4071" s="301" t="s">
        <v>1507</v>
      </c>
      <c r="D4071" s="302" t="s">
        <v>12974</v>
      </c>
    </row>
    <row r="4072" spans="1:4" ht="13.8">
      <c r="A4072" s="304">
        <v>89852</v>
      </c>
      <c r="B4072" s="301" t="s">
        <v>12975</v>
      </c>
      <c r="C4072" s="301" t="s">
        <v>1507</v>
      </c>
      <c r="D4072" s="302" t="s">
        <v>12976</v>
      </c>
    </row>
    <row r="4073" spans="1:4" ht="13.8">
      <c r="A4073" s="304">
        <v>89853</v>
      </c>
      <c r="B4073" s="301" t="s">
        <v>12977</v>
      </c>
      <c r="C4073" s="301" t="s">
        <v>1507</v>
      </c>
      <c r="D4073" s="302" t="s">
        <v>12978</v>
      </c>
    </row>
    <row r="4074" spans="1:4" ht="13.8">
      <c r="A4074" s="304">
        <v>89854</v>
      </c>
      <c r="B4074" s="301" t="s">
        <v>12979</v>
      </c>
      <c r="C4074" s="301" t="s">
        <v>1507</v>
      </c>
      <c r="D4074" s="302" t="s">
        <v>12980</v>
      </c>
    </row>
    <row r="4075" spans="1:4" ht="13.8">
      <c r="A4075" s="304">
        <v>89855</v>
      </c>
      <c r="B4075" s="301" t="s">
        <v>12981</v>
      </c>
      <c r="C4075" s="301" t="s">
        <v>1507</v>
      </c>
      <c r="D4075" s="302" t="s">
        <v>12982</v>
      </c>
    </row>
    <row r="4076" spans="1:4" ht="13.8">
      <c r="A4076" s="304">
        <v>89856</v>
      </c>
      <c r="B4076" s="301" t="s">
        <v>12983</v>
      </c>
      <c r="C4076" s="301" t="s">
        <v>1507</v>
      </c>
      <c r="D4076" s="302" t="s">
        <v>12984</v>
      </c>
    </row>
    <row r="4077" spans="1:4" ht="13.8">
      <c r="A4077" s="304">
        <v>89857</v>
      </c>
      <c r="B4077" s="301" t="s">
        <v>12985</v>
      </c>
      <c r="C4077" s="301" t="s">
        <v>1507</v>
      </c>
      <c r="D4077" s="302" t="s">
        <v>5630</v>
      </c>
    </row>
    <row r="4078" spans="1:4" ht="13.8">
      <c r="A4078" s="304">
        <v>89859</v>
      </c>
      <c r="B4078" s="301" t="s">
        <v>12986</v>
      </c>
      <c r="C4078" s="301" t="s">
        <v>1507</v>
      </c>
      <c r="D4078" s="302" t="s">
        <v>12987</v>
      </c>
    </row>
    <row r="4079" spans="1:4" ht="13.8">
      <c r="A4079" s="304">
        <v>89860</v>
      </c>
      <c r="B4079" s="301" t="s">
        <v>12988</v>
      </c>
      <c r="C4079" s="301" t="s">
        <v>1507</v>
      </c>
      <c r="D4079" s="302" t="s">
        <v>12989</v>
      </c>
    </row>
    <row r="4080" spans="1:4" ht="13.8">
      <c r="A4080" s="304">
        <v>89861</v>
      </c>
      <c r="B4080" s="301" t="s">
        <v>12990</v>
      </c>
      <c r="C4080" s="301" t="s">
        <v>1507</v>
      </c>
      <c r="D4080" s="302" t="s">
        <v>12991</v>
      </c>
    </row>
    <row r="4081" spans="1:4" ht="13.8">
      <c r="A4081" s="304">
        <v>89862</v>
      </c>
      <c r="B4081" s="301" t="s">
        <v>12992</v>
      </c>
      <c r="C4081" s="301" t="s">
        <v>1507</v>
      </c>
      <c r="D4081" s="302" t="s">
        <v>4947</v>
      </c>
    </row>
    <row r="4082" spans="1:4" ht="13.8">
      <c r="A4082" s="304">
        <v>89863</v>
      </c>
      <c r="B4082" s="301" t="s">
        <v>12993</v>
      </c>
      <c r="C4082" s="301" t="s">
        <v>1507</v>
      </c>
      <c r="D4082" s="302" t="s">
        <v>12994</v>
      </c>
    </row>
    <row r="4083" spans="1:4" ht="13.8">
      <c r="A4083" s="304">
        <v>89866</v>
      </c>
      <c r="B4083" s="301" t="s">
        <v>12995</v>
      </c>
      <c r="C4083" s="301" t="s">
        <v>1507</v>
      </c>
      <c r="D4083" s="302" t="s">
        <v>4096</v>
      </c>
    </row>
    <row r="4084" spans="1:4" ht="13.8">
      <c r="A4084" s="304">
        <v>89867</v>
      </c>
      <c r="B4084" s="301" t="s">
        <v>12996</v>
      </c>
      <c r="C4084" s="301" t="s">
        <v>1507</v>
      </c>
      <c r="D4084" s="302" t="s">
        <v>4482</v>
      </c>
    </row>
    <row r="4085" spans="1:4" ht="13.8">
      <c r="A4085" s="304">
        <v>89868</v>
      </c>
      <c r="B4085" s="301" t="s">
        <v>12997</v>
      </c>
      <c r="C4085" s="301" t="s">
        <v>1507</v>
      </c>
      <c r="D4085" s="302" t="s">
        <v>12998</v>
      </c>
    </row>
    <row r="4086" spans="1:4" ht="13.8">
      <c r="A4086" s="304">
        <v>89869</v>
      </c>
      <c r="B4086" s="301" t="s">
        <v>12999</v>
      </c>
      <c r="C4086" s="301" t="s">
        <v>1507</v>
      </c>
      <c r="D4086" s="302" t="s">
        <v>13000</v>
      </c>
    </row>
    <row r="4087" spans="1:4" ht="13.8">
      <c r="A4087" s="304">
        <v>89979</v>
      </c>
      <c r="B4087" s="301" t="s">
        <v>13001</v>
      </c>
      <c r="C4087" s="301" t="s">
        <v>1507</v>
      </c>
      <c r="D4087" s="302" t="s">
        <v>13002</v>
      </c>
    </row>
    <row r="4088" spans="1:4" ht="13.8">
      <c r="A4088" s="304">
        <v>89980</v>
      </c>
      <c r="B4088" s="301" t="s">
        <v>13003</v>
      </c>
      <c r="C4088" s="301" t="s">
        <v>1507</v>
      </c>
      <c r="D4088" s="302" t="s">
        <v>13004</v>
      </c>
    </row>
    <row r="4089" spans="1:4" ht="13.8">
      <c r="A4089" s="304">
        <v>89981</v>
      </c>
      <c r="B4089" s="301" t="s">
        <v>13005</v>
      </c>
      <c r="C4089" s="301" t="s">
        <v>1507</v>
      </c>
      <c r="D4089" s="302" t="s">
        <v>12513</v>
      </c>
    </row>
    <row r="4090" spans="1:4" ht="13.8">
      <c r="A4090" s="304">
        <v>90373</v>
      </c>
      <c r="B4090" s="301" t="s">
        <v>2318</v>
      </c>
      <c r="C4090" s="301" t="s">
        <v>1507</v>
      </c>
      <c r="D4090" s="302" t="s">
        <v>13006</v>
      </c>
    </row>
    <row r="4091" spans="1:4" ht="13.8">
      <c r="A4091" s="304">
        <v>90374</v>
      </c>
      <c r="B4091" s="301" t="s">
        <v>2979</v>
      </c>
      <c r="C4091" s="301" t="s">
        <v>1507</v>
      </c>
      <c r="D4091" s="302" t="s">
        <v>7731</v>
      </c>
    </row>
    <row r="4092" spans="1:4" ht="13.8">
      <c r="A4092" s="304">
        <v>90375</v>
      </c>
      <c r="B4092" s="301" t="s">
        <v>13007</v>
      </c>
      <c r="C4092" s="301" t="s">
        <v>1507</v>
      </c>
      <c r="D4092" s="302" t="s">
        <v>13008</v>
      </c>
    </row>
    <row r="4093" spans="1:4" ht="13.8">
      <c r="A4093" s="304">
        <v>92287</v>
      </c>
      <c r="B4093" s="301" t="s">
        <v>13009</v>
      </c>
      <c r="C4093" s="301" t="s">
        <v>1507</v>
      </c>
      <c r="D4093" s="302" t="s">
        <v>13010</v>
      </c>
    </row>
    <row r="4094" spans="1:4" ht="13.8">
      <c r="A4094" s="304">
        <v>92288</v>
      </c>
      <c r="B4094" s="301" t="s">
        <v>13011</v>
      </c>
      <c r="C4094" s="301" t="s">
        <v>1507</v>
      </c>
      <c r="D4094" s="302" t="s">
        <v>13012</v>
      </c>
    </row>
    <row r="4095" spans="1:4" ht="13.8">
      <c r="A4095" s="304">
        <v>92289</v>
      </c>
      <c r="B4095" s="301" t="s">
        <v>13013</v>
      </c>
      <c r="C4095" s="301" t="s">
        <v>1507</v>
      </c>
      <c r="D4095" s="302" t="s">
        <v>13014</v>
      </c>
    </row>
    <row r="4096" spans="1:4" ht="13.8">
      <c r="A4096" s="304">
        <v>92290</v>
      </c>
      <c r="B4096" s="301" t="s">
        <v>13015</v>
      </c>
      <c r="C4096" s="301" t="s">
        <v>1507</v>
      </c>
      <c r="D4096" s="302" t="s">
        <v>13016</v>
      </c>
    </row>
    <row r="4097" spans="1:4" ht="13.8">
      <c r="A4097" s="304">
        <v>92291</v>
      </c>
      <c r="B4097" s="301" t="s">
        <v>13017</v>
      </c>
      <c r="C4097" s="301" t="s">
        <v>1507</v>
      </c>
      <c r="D4097" s="302" t="s">
        <v>13018</v>
      </c>
    </row>
    <row r="4098" spans="1:4" ht="13.8">
      <c r="A4098" s="304">
        <v>92292</v>
      </c>
      <c r="B4098" s="301" t="s">
        <v>13019</v>
      </c>
      <c r="C4098" s="301" t="s">
        <v>1507</v>
      </c>
      <c r="D4098" s="302" t="s">
        <v>13020</v>
      </c>
    </row>
    <row r="4099" spans="1:4" ht="13.8">
      <c r="A4099" s="304">
        <v>92293</v>
      </c>
      <c r="B4099" s="301" t="s">
        <v>13021</v>
      </c>
      <c r="C4099" s="301" t="s">
        <v>1507</v>
      </c>
      <c r="D4099" s="302" t="s">
        <v>13022</v>
      </c>
    </row>
    <row r="4100" spans="1:4" ht="13.8">
      <c r="A4100" s="304">
        <v>92294</v>
      </c>
      <c r="B4100" s="301" t="s">
        <v>13023</v>
      </c>
      <c r="C4100" s="301" t="s">
        <v>1507</v>
      </c>
      <c r="D4100" s="302" t="s">
        <v>13024</v>
      </c>
    </row>
    <row r="4101" spans="1:4" ht="13.8">
      <c r="A4101" s="304">
        <v>92295</v>
      </c>
      <c r="B4101" s="301" t="s">
        <v>13025</v>
      </c>
      <c r="C4101" s="301" t="s">
        <v>1507</v>
      </c>
      <c r="D4101" s="302" t="s">
        <v>5475</v>
      </c>
    </row>
    <row r="4102" spans="1:4" ht="13.8">
      <c r="A4102" s="304">
        <v>92296</v>
      </c>
      <c r="B4102" s="301" t="s">
        <v>13026</v>
      </c>
      <c r="C4102" s="301" t="s">
        <v>1507</v>
      </c>
      <c r="D4102" s="302" t="s">
        <v>13027</v>
      </c>
    </row>
    <row r="4103" spans="1:4" ht="13.8">
      <c r="A4103" s="304">
        <v>92297</v>
      </c>
      <c r="B4103" s="301" t="s">
        <v>13028</v>
      </c>
      <c r="C4103" s="301" t="s">
        <v>1507</v>
      </c>
      <c r="D4103" s="302" t="s">
        <v>4839</v>
      </c>
    </row>
    <row r="4104" spans="1:4" ht="13.8">
      <c r="A4104" s="304">
        <v>92298</v>
      </c>
      <c r="B4104" s="301" t="s">
        <v>13029</v>
      </c>
      <c r="C4104" s="301" t="s">
        <v>1507</v>
      </c>
      <c r="D4104" s="302" t="s">
        <v>13030</v>
      </c>
    </row>
    <row r="4105" spans="1:4" ht="13.8">
      <c r="A4105" s="304">
        <v>92299</v>
      </c>
      <c r="B4105" s="301" t="s">
        <v>13031</v>
      </c>
      <c r="C4105" s="301" t="s">
        <v>1507</v>
      </c>
      <c r="D4105" s="302" t="s">
        <v>13032</v>
      </c>
    </row>
    <row r="4106" spans="1:4" ht="13.8">
      <c r="A4106" s="304">
        <v>92300</v>
      </c>
      <c r="B4106" s="301" t="s">
        <v>13033</v>
      </c>
      <c r="C4106" s="301" t="s">
        <v>1507</v>
      </c>
      <c r="D4106" s="302" t="s">
        <v>13034</v>
      </c>
    </row>
    <row r="4107" spans="1:4" ht="13.8">
      <c r="A4107" s="304">
        <v>92301</v>
      </c>
      <c r="B4107" s="301" t="s">
        <v>13035</v>
      </c>
      <c r="C4107" s="301" t="s">
        <v>1507</v>
      </c>
      <c r="D4107" s="302" t="s">
        <v>10913</v>
      </c>
    </row>
    <row r="4108" spans="1:4" ht="13.8">
      <c r="A4108" s="304">
        <v>92302</v>
      </c>
      <c r="B4108" s="301" t="s">
        <v>13036</v>
      </c>
      <c r="C4108" s="301" t="s">
        <v>1507</v>
      </c>
      <c r="D4108" s="302" t="s">
        <v>13037</v>
      </c>
    </row>
    <row r="4109" spans="1:4" ht="13.8">
      <c r="A4109" s="304">
        <v>92303</v>
      </c>
      <c r="B4109" s="301" t="s">
        <v>13038</v>
      </c>
      <c r="C4109" s="301" t="s">
        <v>1507</v>
      </c>
      <c r="D4109" s="302" t="s">
        <v>13039</v>
      </c>
    </row>
    <row r="4110" spans="1:4" ht="13.8">
      <c r="A4110" s="304">
        <v>92304</v>
      </c>
      <c r="B4110" s="301" t="s">
        <v>13040</v>
      </c>
      <c r="C4110" s="301" t="s">
        <v>1507</v>
      </c>
      <c r="D4110" s="302" t="s">
        <v>13041</v>
      </c>
    </row>
    <row r="4111" spans="1:4" ht="13.8">
      <c r="A4111" s="304">
        <v>92311</v>
      </c>
      <c r="B4111" s="301" t="s">
        <v>13042</v>
      </c>
      <c r="C4111" s="301" t="s">
        <v>1507</v>
      </c>
      <c r="D4111" s="302" t="s">
        <v>13043</v>
      </c>
    </row>
    <row r="4112" spans="1:4" ht="13.8">
      <c r="A4112" s="304">
        <v>92312</v>
      </c>
      <c r="B4112" s="301" t="s">
        <v>13044</v>
      </c>
      <c r="C4112" s="301" t="s">
        <v>1507</v>
      </c>
      <c r="D4112" s="302" t="s">
        <v>11042</v>
      </c>
    </row>
    <row r="4113" spans="1:4" ht="13.8">
      <c r="A4113" s="304">
        <v>92313</v>
      </c>
      <c r="B4113" s="301" t="s">
        <v>13045</v>
      </c>
      <c r="C4113" s="301" t="s">
        <v>1507</v>
      </c>
      <c r="D4113" s="302" t="s">
        <v>13046</v>
      </c>
    </row>
    <row r="4114" spans="1:4" ht="13.8">
      <c r="A4114" s="304">
        <v>92314</v>
      </c>
      <c r="B4114" s="301" t="s">
        <v>13047</v>
      </c>
      <c r="C4114" s="301" t="s">
        <v>1507</v>
      </c>
      <c r="D4114" s="302" t="s">
        <v>10810</v>
      </c>
    </row>
    <row r="4115" spans="1:4" ht="13.8">
      <c r="A4115" s="304">
        <v>92315</v>
      </c>
      <c r="B4115" s="301" t="s">
        <v>13048</v>
      </c>
      <c r="C4115" s="301" t="s">
        <v>1507</v>
      </c>
      <c r="D4115" s="302" t="s">
        <v>13049</v>
      </c>
    </row>
    <row r="4116" spans="1:4" ht="13.8">
      <c r="A4116" s="304">
        <v>92316</v>
      </c>
      <c r="B4116" s="301" t="s">
        <v>13050</v>
      </c>
      <c r="C4116" s="301" t="s">
        <v>1507</v>
      </c>
      <c r="D4116" s="302" t="s">
        <v>7876</v>
      </c>
    </row>
    <row r="4117" spans="1:4" ht="13.8">
      <c r="A4117" s="304">
        <v>92317</v>
      </c>
      <c r="B4117" s="301" t="s">
        <v>13051</v>
      </c>
      <c r="C4117" s="301" t="s">
        <v>1507</v>
      </c>
      <c r="D4117" s="302" t="s">
        <v>13052</v>
      </c>
    </row>
    <row r="4118" spans="1:4" ht="13.8">
      <c r="A4118" s="304">
        <v>92318</v>
      </c>
      <c r="B4118" s="301" t="s">
        <v>13053</v>
      </c>
      <c r="C4118" s="301" t="s">
        <v>1507</v>
      </c>
      <c r="D4118" s="302" t="s">
        <v>12533</v>
      </c>
    </row>
    <row r="4119" spans="1:4" ht="13.8">
      <c r="A4119" s="304">
        <v>92319</v>
      </c>
      <c r="B4119" s="301" t="s">
        <v>13054</v>
      </c>
      <c r="C4119" s="301" t="s">
        <v>1507</v>
      </c>
      <c r="D4119" s="302" t="s">
        <v>13055</v>
      </c>
    </row>
    <row r="4120" spans="1:4" ht="13.8">
      <c r="A4120" s="304">
        <v>92326</v>
      </c>
      <c r="B4120" s="301" t="s">
        <v>13056</v>
      </c>
      <c r="C4120" s="301" t="s">
        <v>1507</v>
      </c>
      <c r="D4120" s="302" t="s">
        <v>13057</v>
      </c>
    </row>
    <row r="4121" spans="1:4" ht="13.8">
      <c r="A4121" s="304">
        <v>92327</v>
      </c>
      <c r="B4121" s="301" t="s">
        <v>13058</v>
      </c>
      <c r="C4121" s="301" t="s">
        <v>1507</v>
      </c>
      <c r="D4121" s="302" t="s">
        <v>13059</v>
      </c>
    </row>
    <row r="4122" spans="1:4" ht="13.8">
      <c r="A4122" s="304">
        <v>92328</v>
      </c>
      <c r="B4122" s="301" t="s">
        <v>13060</v>
      </c>
      <c r="C4122" s="301" t="s">
        <v>1507</v>
      </c>
      <c r="D4122" s="302" t="s">
        <v>13061</v>
      </c>
    </row>
    <row r="4123" spans="1:4" ht="13.8">
      <c r="A4123" s="304">
        <v>92329</v>
      </c>
      <c r="B4123" s="301" t="s">
        <v>13062</v>
      </c>
      <c r="C4123" s="301" t="s">
        <v>1507</v>
      </c>
      <c r="D4123" s="302" t="s">
        <v>5585</v>
      </c>
    </row>
    <row r="4124" spans="1:4" ht="13.8">
      <c r="A4124" s="304">
        <v>92330</v>
      </c>
      <c r="B4124" s="301" t="s">
        <v>13063</v>
      </c>
      <c r="C4124" s="301" t="s">
        <v>1507</v>
      </c>
      <c r="D4124" s="302" t="s">
        <v>12451</v>
      </c>
    </row>
    <row r="4125" spans="1:4" ht="13.8">
      <c r="A4125" s="304">
        <v>92331</v>
      </c>
      <c r="B4125" s="301" t="s">
        <v>13064</v>
      </c>
      <c r="C4125" s="301" t="s">
        <v>1507</v>
      </c>
      <c r="D4125" s="302" t="s">
        <v>8257</v>
      </c>
    </row>
    <row r="4126" spans="1:4" ht="13.8">
      <c r="A4126" s="304">
        <v>92332</v>
      </c>
      <c r="B4126" s="301" t="s">
        <v>13065</v>
      </c>
      <c r="C4126" s="301" t="s">
        <v>1507</v>
      </c>
      <c r="D4126" s="302" t="s">
        <v>13066</v>
      </c>
    </row>
    <row r="4127" spans="1:4" ht="13.8">
      <c r="A4127" s="304">
        <v>92333</v>
      </c>
      <c r="B4127" s="301" t="s">
        <v>13067</v>
      </c>
      <c r="C4127" s="301" t="s">
        <v>1507</v>
      </c>
      <c r="D4127" s="302" t="s">
        <v>13068</v>
      </c>
    </row>
    <row r="4128" spans="1:4" ht="13.8">
      <c r="A4128" s="304">
        <v>92334</v>
      </c>
      <c r="B4128" s="301" t="s">
        <v>13069</v>
      </c>
      <c r="C4128" s="301" t="s">
        <v>1507</v>
      </c>
      <c r="D4128" s="302" t="s">
        <v>5200</v>
      </c>
    </row>
    <row r="4129" spans="1:4" ht="13.8">
      <c r="A4129" s="304">
        <v>92344</v>
      </c>
      <c r="B4129" s="301" t="s">
        <v>13070</v>
      </c>
      <c r="C4129" s="301" t="s">
        <v>1507</v>
      </c>
      <c r="D4129" s="302" t="s">
        <v>13071</v>
      </c>
    </row>
    <row r="4130" spans="1:4" ht="13.8">
      <c r="A4130" s="304">
        <v>92345</v>
      </c>
      <c r="B4130" s="301" t="s">
        <v>13072</v>
      </c>
      <c r="C4130" s="301" t="s">
        <v>1507</v>
      </c>
      <c r="D4130" s="302" t="s">
        <v>13073</v>
      </c>
    </row>
    <row r="4131" spans="1:4" ht="13.8">
      <c r="A4131" s="304">
        <v>92346</v>
      </c>
      <c r="B4131" s="301" t="s">
        <v>13074</v>
      </c>
      <c r="C4131" s="301" t="s">
        <v>1507</v>
      </c>
      <c r="D4131" s="302" t="s">
        <v>5171</v>
      </c>
    </row>
    <row r="4132" spans="1:4" ht="13.8">
      <c r="A4132" s="304">
        <v>92347</v>
      </c>
      <c r="B4132" s="301" t="s">
        <v>13075</v>
      </c>
      <c r="C4132" s="301" t="s">
        <v>1507</v>
      </c>
      <c r="D4132" s="302" t="s">
        <v>13076</v>
      </c>
    </row>
    <row r="4133" spans="1:4" ht="13.8">
      <c r="A4133" s="304">
        <v>92348</v>
      </c>
      <c r="B4133" s="301" t="s">
        <v>13077</v>
      </c>
      <c r="C4133" s="301" t="s">
        <v>1507</v>
      </c>
      <c r="D4133" s="302" t="s">
        <v>13078</v>
      </c>
    </row>
    <row r="4134" spans="1:4" ht="13.8">
      <c r="A4134" s="304">
        <v>92349</v>
      </c>
      <c r="B4134" s="301" t="s">
        <v>13079</v>
      </c>
      <c r="C4134" s="301" t="s">
        <v>1507</v>
      </c>
      <c r="D4134" s="302" t="s">
        <v>13080</v>
      </c>
    </row>
    <row r="4135" spans="1:4" ht="13.8">
      <c r="A4135" s="304">
        <v>92350</v>
      </c>
      <c r="B4135" s="301" t="s">
        <v>13081</v>
      </c>
      <c r="C4135" s="301" t="s">
        <v>1507</v>
      </c>
      <c r="D4135" s="302" t="s">
        <v>13082</v>
      </c>
    </row>
    <row r="4136" spans="1:4" ht="13.8">
      <c r="A4136" s="304">
        <v>92351</v>
      </c>
      <c r="B4136" s="301" t="s">
        <v>13083</v>
      </c>
      <c r="C4136" s="301" t="s">
        <v>1507</v>
      </c>
      <c r="D4136" s="302" t="s">
        <v>4816</v>
      </c>
    </row>
    <row r="4137" spans="1:4" ht="13.8">
      <c r="A4137" s="304">
        <v>92352</v>
      </c>
      <c r="B4137" s="301" t="s">
        <v>13084</v>
      </c>
      <c r="C4137" s="301" t="s">
        <v>1507</v>
      </c>
      <c r="D4137" s="302" t="s">
        <v>13085</v>
      </c>
    </row>
    <row r="4138" spans="1:4" ht="13.8">
      <c r="A4138" s="304">
        <v>92353</v>
      </c>
      <c r="B4138" s="301" t="s">
        <v>13086</v>
      </c>
      <c r="C4138" s="301" t="s">
        <v>1507</v>
      </c>
      <c r="D4138" s="302" t="s">
        <v>13087</v>
      </c>
    </row>
    <row r="4139" spans="1:4" ht="13.8">
      <c r="A4139" s="304">
        <v>92354</v>
      </c>
      <c r="B4139" s="301" t="s">
        <v>13088</v>
      </c>
      <c r="C4139" s="301" t="s">
        <v>1507</v>
      </c>
      <c r="D4139" s="302" t="s">
        <v>13089</v>
      </c>
    </row>
    <row r="4140" spans="1:4" ht="13.8">
      <c r="A4140" s="304">
        <v>92355</v>
      </c>
      <c r="B4140" s="301" t="s">
        <v>13090</v>
      </c>
      <c r="C4140" s="301" t="s">
        <v>1507</v>
      </c>
      <c r="D4140" s="302" t="s">
        <v>13091</v>
      </c>
    </row>
    <row r="4141" spans="1:4" ht="13.8">
      <c r="A4141" s="304">
        <v>92356</v>
      </c>
      <c r="B4141" s="301" t="s">
        <v>13092</v>
      </c>
      <c r="C4141" s="301" t="s">
        <v>1507</v>
      </c>
      <c r="D4141" s="302" t="s">
        <v>13093</v>
      </c>
    </row>
    <row r="4142" spans="1:4" ht="13.8">
      <c r="A4142" s="304">
        <v>92357</v>
      </c>
      <c r="B4142" s="301" t="s">
        <v>13094</v>
      </c>
      <c r="C4142" s="301" t="s">
        <v>1507</v>
      </c>
      <c r="D4142" s="302" t="s">
        <v>13095</v>
      </c>
    </row>
    <row r="4143" spans="1:4" ht="13.8">
      <c r="A4143" s="304">
        <v>92358</v>
      </c>
      <c r="B4143" s="301" t="s">
        <v>13096</v>
      </c>
      <c r="C4143" s="301" t="s">
        <v>1507</v>
      </c>
      <c r="D4143" s="302" t="s">
        <v>13097</v>
      </c>
    </row>
    <row r="4144" spans="1:4" ht="13.8">
      <c r="A4144" s="304">
        <v>92369</v>
      </c>
      <c r="B4144" s="301" t="s">
        <v>13098</v>
      </c>
      <c r="C4144" s="301" t="s">
        <v>1507</v>
      </c>
      <c r="D4144" s="302" t="s">
        <v>5961</v>
      </c>
    </row>
    <row r="4145" spans="1:4" ht="13.8">
      <c r="A4145" s="304">
        <v>92370</v>
      </c>
      <c r="B4145" s="301" t="s">
        <v>13099</v>
      </c>
      <c r="C4145" s="301" t="s">
        <v>1507</v>
      </c>
      <c r="D4145" s="302" t="s">
        <v>13100</v>
      </c>
    </row>
    <row r="4146" spans="1:4" ht="13.8">
      <c r="A4146" s="304">
        <v>92371</v>
      </c>
      <c r="B4146" s="301" t="s">
        <v>13101</v>
      </c>
      <c r="C4146" s="301" t="s">
        <v>1507</v>
      </c>
      <c r="D4146" s="302" t="s">
        <v>13102</v>
      </c>
    </row>
    <row r="4147" spans="1:4" ht="13.8">
      <c r="A4147" s="304">
        <v>92372</v>
      </c>
      <c r="B4147" s="301" t="s">
        <v>13103</v>
      </c>
      <c r="C4147" s="301" t="s">
        <v>1507</v>
      </c>
      <c r="D4147" s="302" t="s">
        <v>13104</v>
      </c>
    </row>
    <row r="4148" spans="1:4" ht="13.8">
      <c r="A4148" s="304">
        <v>92373</v>
      </c>
      <c r="B4148" s="301" t="s">
        <v>13105</v>
      </c>
      <c r="C4148" s="301" t="s">
        <v>1507</v>
      </c>
      <c r="D4148" s="302" t="s">
        <v>13106</v>
      </c>
    </row>
    <row r="4149" spans="1:4" ht="13.8">
      <c r="A4149" s="304">
        <v>92374</v>
      </c>
      <c r="B4149" s="301" t="s">
        <v>13107</v>
      </c>
      <c r="C4149" s="301" t="s">
        <v>1507</v>
      </c>
      <c r="D4149" s="302" t="s">
        <v>13108</v>
      </c>
    </row>
    <row r="4150" spans="1:4" ht="13.8">
      <c r="A4150" s="304">
        <v>92375</v>
      </c>
      <c r="B4150" s="301" t="s">
        <v>13109</v>
      </c>
      <c r="C4150" s="301" t="s">
        <v>1507</v>
      </c>
      <c r="D4150" s="302" t="s">
        <v>13110</v>
      </c>
    </row>
    <row r="4151" spans="1:4" ht="13.8">
      <c r="A4151" s="304">
        <v>92376</v>
      </c>
      <c r="B4151" s="301" t="s">
        <v>13111</v>
      </c>
      <c r="C4151" s="301" t="s">
        <v>1507</v>
      </c>
      <c r="D4151" s="302" t="s">
        <v>5268</v>
      </c>
    </row>
    <row r="4152" spans="1:4" ht="13.8">
      <c r="A4152" s="304">
        <v>92377</v>
      </c>
      <c r="B4152" s="301" t="s">
        <v>2554</v>
      </c>
      <c r="C4152" s="301" t="s">
        <v>1507</v>
      </c>
      <c r="D4152" s="302" t="s">
        <v>4395</v>
      </c>
    </row>
    <row r="4153" spans="1:4" ht="13.8">
      <c r="A4153" s="304">
        <v>92378</v>
      </c>
      <c r="B4153" s="301" t="s">
        <v>2451</v>
      </c>
      <c r="C4153" s="301" t="s">
        <v>1507</v>
      </c>
      <c r="D4153" s="302" t="s">
        <v>13112</v>
      </c>
    </row>
    <row r="4154" spans="1:4" ht="13.8">
      <c r="A4154" s="304">
        <v>92379</v>
      </c>
      <c r="B4154" s="301" t="s">
        <v>13113</v>
      </c>
      <c r="C4154" s="301" t="s">
        <v>1507</v>
      </c>
      <c r="D4154" s="302" t="s">
        <v>13114</v>
      </c>
    </row>
    <row r="4155" spans="1:4" ht="13.8">
      <c r="A4155" s="304">
        <v>92380</v>
      </c>
      <c r="B4155" s="301" t="s">
        <v>2452</v>
      </c>
      <c r="C4155" s="301" t="s">
        <v>1507</v>
      </c>
      <c r="D4155" s="302" t="s">
        <v>13115</v>
      </c>
    </row>
    <row r="4156" spans="1:4" ht="13.8">
      <c r="A4156" s="304">
        <v>92381</v>
      </c>
      <c r="B4156" s="301" t="s">
        <v>13116</v>
      </c>
      <c r="C4156" s="301" t="s">
        <v>1507</v>
      </c>
      <c r="D4156" s="302" t="s">
        <v>4678</v>
      </c>
    </row>
    <row r="4157" spans="1:4" ht="13.8">
      <c r="A4157" s="304">
        <v>92382</v>
      </c>
      <c r="B4157" s="301" t="s">
        <v>13117</v>
      </c>
      <c r="C4157" s="301" t="s">
        <v>1507</v>
      </c>
      <c r="D4157" s="302" t="s">
        <v>13118</v>
      </c>
    </row>
    <row r="4158" spans="1:4" ht="13.8">
      <c r="A4158" s="304">
        <v>92383</v>
      </c>
      <c r="B4158" s="301" t="s">
        <v>13119</v>
      </c>
      <c r="C4158" s="301" t="s">
        <v>1507</v>
      </c>
      <c r="D4158" s="302" t="s">
        <v>13120</v>
      </c>
    </row>
    <row r="4159" spans="1:4" ht="13.8">
      <c r="A4159" s="304">
        <v>92384</v>
      </c>
      <c r="B4159" s="301" t="s">
        <v>13121</v>
      </c>
      <c r="C4159" s="301" t="s">
        <v>1507</v>
      </c>
      <c r="D4159" s="302" t="s">
        <v>4155</v>
      </c>
    </row>
    <row r="4160" spans="1:4" ht="13.8">
      <c r="A4160" s="304">
        <v>92385</v>
      </c>
      <c r="B4160" s="301" t="s">
        <v>13122</v>
      </c>
      <c r="C4160" s="301" t="s">
        <v>1507</v>
      </c>
      <c r="D4160" s="302" t="s">
        <v>13123</v>
      </c>
    </row>
    <row r="4161" spans="1:4" ht="13.8">
      <c r="A4161" s="304">
        <v>92386</v>
      </c>
      <c r="B4161" s="301" t="s">
        <v>13124</v>
      </c>
      <c r="C4161" s="301" t="s">
        <v>1507</v>
      </c>
      <c r="D4161" s="302" t="s">
        <v>13125</v>
      </c>
    </row>
    <row r="4162" spans="1:4" ht="13.8">
      <c r="A4162" s="304">
        <v>92387</v>
      </c>
      <c r="B4162" s="301" t="s">
        <v>13126</v>
      </c>
      <c r="C4162" s="301" t="s">
        <v>1507</v>
      </c>
      <c r="D4162" s="302" t="s">
        <v>13127</v>
      </c>
    </row>
    <row r="4163" spans="1:4" ht="13.8">
      <c r="A4163" s="304">
        <v>92388</v>
      </c>
      <c r="B4163" s="301" t="s">
        <v>13128</v>
      </c>
      <c r="C4163" s="301" t="s">
        <v>1507</v>
      </c>
      <c r="D4163" s="302" t="s">
        <v>4803</v>
      </c>
    </row>
    <row r="4164" spans="1:4" ht="13.8">
      <c r="A4164" s="304">
        <v>92389</v>
      </c>
      <c r="B4164" s="301" t="s">
        <v>13129</v>
      </c>
      <c r="C4164" s="301" t="s">
        <v>1507</v>
      </c>
      <c r="D4164" s="302" t="s">
        <v>13130</v>
      </c>
    </row>
    <row r="4165" spans="1:4" ht="13.8">
      <c r="A4165" s="304">
        <v>92390</v>
      </c>
      <c r="B4165" s="301" t="s">
        <v>2323</v>
      </c>
      <c r="C4165" s="301" t="s">
        <v>1507</v>
      </c>
      <c r="D4165" s="302" t="s">
        <v>13131</v>
      </c>
    </row>
    <row r="4166" spans="1:4" ht="13.8">
      <c r="A4166" s="304">
        <v>92635</v>
      </c>
      <c r="B4166" s="301" t="s">
        <v>13132</v>
      </c>
      <c r="C4166" s="301" t="s">
        <v>1507</v>
      </c>
      <c r="D4166" s="302" t="s">
        <v>13133</v>
      </c>
    </row>
    <row r="4167" spans="1:4" ht="13.8">
      <c r="A4167" s="304">
        <v>92636</v>
      </c>
      <c r="B4167" s="301" t="s">
        <v>2321</v>
      </c>
      <c r="C4167" s="301" t="s">
        <v>1507</v>
      </c>
      <c r="D4167" s="302" t="s">
        <v>13134</v>
      </c>
    </row>
    <row r="4168" spans="1:4" ht="13.8">
      <c r="A4168" s="304">
        <v>92637</v>
      </c>
      <c r="B4168" s="301" t="s">
        <v>13135</v>
      </c>
      <c r="C4168" s="301" t="s">
        <v>1507</v>
      </c>
      <c r="D4168" s="302" t="s">
        <v>13136</v>
      </c>
    </row>
    <row r="4169" spans="1:4" ht="13.8">
      <c r="A4169" s="304">
        <v>92638</v>
      </c>
      <c r="B4169" s="301" t="s">
        <v>13137</v>
      </c>
      <c r="C4169" s="301" t="s">
        <v>1507</v>
      </c>
      <c r="D4169" s="302" t="s">
        <v>13138</v>
      </c>
    </row>
    <row r="4170" spans="1:4" ht="13.8">
      <c r="A4170" s="304">
        <v>92639</v>
      </c>
      <c r="B4170" s="301" t="s">
        <v>13139</v>
      </c>
      <c r="C4170" s="301" t="s">
        <v>1507</v>
      </c>
      <c r="D4170" s="302" t="s">
        <v>4782</v>
      </c>
    </row>
    <row r="4171" spans="1:4" ht="13.8">
      <c r="A4171" s="304">
        <v>92640</v>
      </c>
      <c r="B4171" s="301" t="s">
        <v>13140</v>
      </c>
      <c r="C4171" s="301" t="s">
        <v>1507</v>
      </c>
      <c r="D4171" s="302" t="s">
        <v>4855</v>
      </c>
    </row>
    <row r="4172" spans="1:4" ht="13.8">
      <c r="A4172" s="304">
        <v>92642</v>
      </c>
      <c r="B4172" s="301" t="s">
        <v>2996</v>
      </c>
      <c r="C4172" s="301" t="s">
        <v>1507</v>
      </c>
      <c r="D4172" s="302" t="s">
        <v>13141</v>
      </c>
    </row>
    <row r="4173" spans="1:4" ht="13.8">
      <c r="A4173" s="304">
        <v>92644</v>
      </c>
      <c r="B4173" s="301" t="s">
        <v>2997</v>
      </c>
      <c r="C4173" s="301" t="s">
        <v>1507</v>
      </c>
      <c r="D4173" s="302" t="s">
        <v>13142</v>
      </c>
    </row>
    <row r="4174" spans="1:4" ht="13.8">
      <c r="A4174" s="304">
        <v>92657</v>
      </c>
      <c r="B4174" s="301" t="s">
        <v>13143</v>
      </c>
      <c r="C4174" s="301" t="s">
        <v>1507</v>
      </c>
      <c r="D4174" s="302" t="s">
        <v>13144</v>
      </c>
    </row>
    <row r="4175" spans="1:4" ht="13.8">
      <c r="A4175" s="304">
        <v>92658</v>
      </c>
      <c r="B4175" s="301" t="s">
        <v>13145</v>
      </c>
      <c r="C4175" s="301" t="s">
        <v>1507</v>
      </c>
      <c r="D4175" s="302" t="s">
        <v>11789</v>
      </c>
    </row>
    <row r="4176" spans="1:4" ht="13.8">
      <c r="A4176" s="304">
        <v>92659</v>
      </c>
      <c r="B4176" s="301" t="s">
        <v>13146</v>
      </c>
      <c r="C4176" s="301" t="s">
        <v>1507</v>
      </c>
      <c r="D4176" s="302" t="s">
        <v>13147</v>
      </c>
    </row>
    <row r="4177" spans="1:4" ht="13.8">
      <c r="A4177" s="304">
        <v>92660</v>
      </c>
      <c r="B4177" s="301" t="s">
        <v>13148</v>
      </c>
      <c r="C4177" s="301" t="s">
        <v>1507</v>
      </c>
      <c r="D4177" s="302" t="s">
        <v>13149</v>
      </c>
    </row>
    <row r="4178" spans="1:4" ht="13.8">
      <c r="A4178" s="304">
        <v>92661</v>
      </c>
      <c r="B4178" s="301" t="s">
        <v>13150</v>
      </c>
      <c r="C4178" s="301" t="s">
        <v>1507</v>
      </c>
      <c r="D4178" s="302" t="s">
        <v>13151</v>
      </c>
    </row>
    <row r="4179" spans="1:4" ht="13.8">
      <c r="A4179" s="304">
        <v>92662</v>
      </c>
      <c r="B4179" s="301" t="s">
        <v>13152</v>
      </c>
      <c r="C4179" s="301" t="s">
        <v>1507</v>
      </c>
      <c r="D4179" s="302" t="s">
        <v>13153</v>
      </c>
    </row>
    <row r="4180" spans="1:4" ht="13.8">
      <c r="A4180" s="304">
        <v>92663</v>
      </c>
      <c r="B4180" s="301" t="s">
        <v>13154</v>
      </c>
      <c r="C4180" s="301" t="s">
        <v>1507</v>
      </c>
      <c r="D4180" s="302" t="s">
        <v>12157</v>
      </c>
    </row>
    <row r="4181" spans="1:4" ht="13.8">
      <c r="A4181" s="304">
        <v>92664</v>
      </c>
      <c r="B4181" s="301" t="s">
        <v>13155</v>
      </c>
      <c r="C4181" s="301" t="s">
        <v>1507</v>
      </c>
      <c r="D4181" s="302" t="s">
        <v>13156</v>
      </c>
    </row>
    <row r="4182" spans="1:4" ht="13.8">
      <c r="A4182" s="304">
        <v>92665</v>
      </c>
      <c r="B4182" s="301" t="s">
        <v>13157</v>
      </c>
      <c r="C4182" s="301" t="s">
        <v>1507</v>
      </c>
      <c r="D4182" s="302" t="s">
        <v>13158</v>
      </c>
    </row>
    <row r="4183" spans="1:4" ht="13.8">
      <c r="A4183" s="304">
        <v>92666</v>
      </c>
      <c r="B4183" s="301" t="s">
        <v>13159</v>
      </c>
      <c r="C4183" s="301" t="s">
        <v>1507</v>
      </c>
      <c r="D4183" s="302" t="s">
        <v>9938</v>
      </c>
    </row>
    <row r="4184" spans="1:4" ht="13.8">
      <c r="A4184" s="304">
        <v>92667</v>
      </c>
      <c r="B4184" s="301" t="s">
        <v>13160</v>
      </c>
      <c r="C4184" s="301" t="s">
        <v>1507</v>
      </c>
      <c r="D4184" s="302" t="s">
        <v>13161</v>
      </c>
    </row>
    <row r="4185" spans="1:4" ht="13.8">
      <c r="A4185" s="304">
        <v>92668</v>
      </c>
      <c r="B4185" s="301" t="s">
        <v>13162</v>
      </c>
      <c r="C4185" s="301" t="s">
        <v>1507</v>
      </c>
      <c r="D4185" s="302" t="s">
        <v>13163</v>
      </c>
    </row>
    <row r="4186" spans="1:4" ht="13.8">
      <c r="A4186" s="304">
        <v>92669</v>
      </c>
      <c r="B4186" s="301" t="s">
        <v>13164</v>
      </c>
      <c r="C4186" s="301" t="s">
        <v>1507</v>
      </c>
      <c r="D4186" s="302" t="s">
        <v>13165</v>
      </c>
    </row>
    <row r="4187" spans="1:4" ht="13.8">
      <c r="A4187" s="304">
        <v>92670</v>
      </c>
      <c r="B4187" s="301" t="s">
        <v>13166</v>
      </c>
      <c r="C4187" s="301" t="s">
        <v>1507</v>
      </c>
      <c r="D4187" s="302" t="s">
        <v>13167</v>
      </c>
    </row>
    <row r="4188" spans="1:4" ht="13.8">
      <c r="A4188" s="304">
        <v>92671</v>
      </c>
      <c r="B4188" s="301" t="s">
        <v>13168</v>
      </c>
      <c r="C4188" s="301" t="s">
        <v>1507</v>
      </c>
      <c r="D4188" s="302" t="s">
        <v>13169</v>
      </c>
    </row>
    <row r="4189" spans="1:4" ht="13.8">
      <c r="A4189" s="304">
        <v>92672</v>
      </c>
      <c r="B4189" s="301" t="s">
        <v>13170</v>
      </c>
      <c r="C4189" s="301" t="s">
        <v>1507</v>
      </c>
      <c r="D4189" s="302" t="s">
        <v>6239</v>
      </c>
    </row>
    <row r="4190" spans="1:4" ht="13.8">
      <c r="A4190" s="304">
        <v>92673</v>
      </c>
      <c r="B4190" s="301" t="s">
        <v>13171</v>
      </c>
      <c r="C4190" s="301" t="s">
        <v>1507</v>
      </c>
      <c r="D4190" s="302" t="s">
        <v>5618</v>
      </c>
    </row>
    <row r="4191" spans="1:4" ht="13.8">
      <c r="A4191" s="304">
        <v>92674</v>
      </c>
      <c r="B4191" s="301" t="s">
        <v>13172</v>
      </c>
      <c r="C4191" s="301" t="s">
        <v>1507</v>
      </c>
      <c r="D4191" s="302" t="s">
        <v>13173</v>
      </c>
    </row>
    <row r="4192" spans="1:4" ht="13.8">
      <c r="A4192" s="304">
        <v>92675</v>
      </c>
      <c r="B4192" s="301" t="s">
        <v>13174</v>
      </c>
      <c r="C4192" s="301" t="s">
        <v>1507</v>
      </c>
      <c r="D4192" s="302" t="s">
        <v>13175</v>
      </c>
    </row>
    <row r="4193" spans="1:4" ht="13.8">
      <c r="A4193" s="304">
        <v>92676</v>
      </c>
      <c r="B4193" s="301" t="s">
        <v>13176</v>
      </c>
      <c r="C4193" s="301" t="s">
        <v>1507</v>
      </c>
      <c r="D4193" s="302" t="s">
        <v>13177</v>
      </c>
    </row>
    <row r="4194" spans="1:4" ht="13.8">
      <c r="A4194" s="304">
        <v>92677</v>
      </c>
      <c r="B4194" s="301" t="s">
        <v>13178</v>
      </c>
      <c r="C4194" s="301" t="s">
        <v>1507</v>
      </c>
      <c r="D4194" s="302" t="s">
        <v>13179</v>
      </c>
    </row>
    <row r="4195" spans="1:4" ht="13.8">
      <c r="A4195" s="304">
        <v>92678</v>
      </c>
      <c r="B4195" s="301" t="s">
        <v>13180</v>
      </c>
      <c r="C4195" s="301" t="s">
        <v>1507</v>
      </c>
      <c r="D4195" s="302" t="s">
        <v>13181</v>
      </c>
    </row>
    <row r="4196" spans="1:4" ht="13.8">
      <c r="A4196" s="304">
        <v>92679</v>
      </c>
      <c r="B4196" s="301" t="s">
        <v>13182</v>
      </c>
      <c r="C4196" s="301" t="s">
        <v>1507</v>
      </c>
      <c r="D4196" s="302" t="s">
        <v>13183</v>
      </c>
    </row>
    <row r="4197" spans="1:4" ht="13.8">
      <c r="A4197" s="304">
        <v>92680</v>
      </c>
      <c r="B4197" s="301" t="s">
        <v>13184</v>
      </c>
      <c r="C4197" s="301" t="s">
        <v>1507</v>
      </c>
      <c r="D4197" s="302" t="s">
        <v>13185</v>
      </c>
    </row>
    <row r="4198" spans="1:4" ht="13.8">
      <c r="A4198" s="304">
        <v>92681</v>
      </c>
      <c r="B4198" s="301" t="s">
        <v>13186</v>
      </c>
      <c r="C4198" s="301" t="s">
        <v>1507</v>
      </c>
      <c r="D4198" s="302" t="s">
        <v>8270</v>
      </c>
    </row>
    <row r="4199" spans="1:4" ht="13.8">
      <c r="A4199" s="304">
        <v>92682</v>
      </c>
      <c r="B4199" s="301" t="s">
        <v>13187</v>
      </c>
      <c r="C4199" s="301" t="s">
        <v>1507</v>
      </c>
      <c r="D4199" s="302" t="s">
        <v>13188</v>
      </c>
    </row>
    <row r="4200" spans="1:4" ht="13.8">
      <c r="A4200" s="304">
        <v>92683</v>
      </c>
      <c r="B4200" s="301" t="s">
        <v>13189</v>
      </c>
      <c r="C4200" s="301" t="s">
        <v>1507</v>
      </c>
      <c r="D4200" s="302" t="s">
        <v>13190</v>
      </c>
    </row>
    <row r="4201" spans="1:4" ht="13.8">
      <c r="A4201" s="304">
        <v>92684</v>
      </c>
      <c r="B4201" s="301" t="s">
        <v>13191</v>
      </c>
      <c r="C4201" s="301" t="s">
        <v>1507</v>
      </c>
      <c r="D4201" s="302" t="s">
        <v>13192</v>
      </c>
    </row>
    <row r="4202" spans="1:4" ht="13.8">
      <c r="A4202" s="304">
        <v>92685</v>
      </c>
      <c r="B4202" s="301" t="s">
        <v>13193</v>
      </c>
      <c r="C4202" s="301" t="s">
        <v>1507</v>
      </c>
      <c r="D4202" s="302" t="s">
        <v>13194</v>
      </c>
    </row>
    <row r="4203" spans="1:4" ht="13.8">
      <c r="A4203" s="304">
        <v>92686</v>
      </c>
      <c r="B4203" s="301" t="s">
        <v>13195</v>
      </c>
      <c r="C4203" s="301" t="s">
        <v>1507</v>
      </c>
      <c r="D4203" s="302" t="s">
        <v>13196</v>
      </c>
    </row>
    <row r="4204" spans="1:4" ht="13.8">
      <c r="A4204" s="304">
        <v>92692</v>
      </c>
      <c r="B4204" s="301" t="s">
        <v>13197</v>
      </c>
      <c r="C4204" s="301" t="s">
        <v>1507</v>
      </c>
      <c r="D4204" s="302" t="s">
        <v>5216</v>
      </c>
    </row>
    <row r="4205" spans="1:4" ht="13.8">
      <c r="A4205" s="304">
        <v>92693</v>
      </c>
      <c r="B4205" s="301" t="s">
        <v>13198</v>
      </c>
      <c r="C4205" s="301" t="s">
        <v>1507</v>
      </c>
      <c r="D4205" s="302" t="s">
        <v>9716</v>
      </c>
    </row>
    <row r="4206" spans="1:4" ht="13.8">
      <c r="A4206" s="304">
        <v>92694</v>
      </c>
      <c r="B4206" s="301" t="s">
        <v>13199</v>
      </c>
      <c r="C4206" s="301" t="s">
        <v>1507</v>
      </c>
      <c r="D4206" s="302" t="s">
        <v>13200</v>
      </c>
    </row>
    <row r="4207" spans="1:4" ht="13.8">
      <c r="A4207" s="304">
        <v>92695</v>
      </c>
      <c r="B4207" s="301" t="s">
        <v>13201</v>
      </c>
      <c r="C4207" s="301" t="s">
        <v>1507</v>
      </c>
      <c r="D4207" s="302" t="s">
        <v>6656</v>
      </c>
    </row>
    <row r="4208" spans="1:4" ht="13.8">
      <c r="A4208" s="304">
        <v>92696</v>
      </c>
      <c r="B4208" s="301" t="s">
        <v>13202</v>
      </c>
      <c r="C4208" s="301" t="s">
        <v>1507</v>
      </c>
      <c r="D4208" s="302" t="s">
        <v>13203</v>
      </c>
    </row>
    <row r="4209" spans="1:4" ht="13.8">
      <c r="A4209" s="304">
        <v>92697</v>
      </c>
      <c r="B4209" s="301" t="s">
        <v>13204</v>
      </c>
      <c r="C4209" s="301" t="s">
        <v>1507</v>
      </c>
      <c r="D4209" s="302" t="s">
        <v>13205</v>
      </c>
    </row>
    <row r="4210" spans="1:4" ht="13.8">
      <c r="A4210" s="304">
        <v>92698</v>
      </c>
      <c r="B4210" s="301" t="s">
        <v>13206</v>
      </c>
      <c r="C4210" s="301" t="s">
        <v>1507</v>
      </c>
      <c r="D4210" s="302" t="s">
        <v>13207</v>
      </c>
    </row>
    <row r="4211" spans="1:4" ht="13.8">
      <c r="A4211" s="304">
        <v>92699</v>
      </c>
      <c r="B4211" s="301" t="s">
        <v>13208</v>
      </c>
      <c r="C4211" s="301" t="s">
        <v>1507</v>
      </c>
      <c r="D4211" s="302" t="s">
        <v>13209</v>
      </c>
    </row>
    <row r="4212" spans="1:4" ht="13.8">
      <c r="A4212" s="304">
        <v>92700</v>
      </c>
      <c r="B4212" s="301" t="s">
        <v>13210</v>
      </c>
      <c r="C4212" s="301" t="s">
        <v>1507</v>
      </c>
      <c r="D4212" s="302" t="s">
        <v>13211</v>
      </c>
    </row>
    <row r="4213" spans="1:4" ht="13.8">
      <c r="A4213" s="304">
        <v>92701</v>
      </c>
      <c r="B4213" s="301" t="s">
        <v>13212</v>
      </c>
      <c r="C4213" s="301" t="s">
        <v>1507</v>
      </c>
      <c r="D4213" s="302" t="s">
        <v>13213</v>
      </c>
    </row>
    <row r="4214" spans="1:4" ht="13.8">
      <c r="A4214" s="304">
        <v>92702</v>
      </c>
      <c r="B4214" s="301" t="s">
        <v>13214</v>
      </c>
      <c r="C4214" s="301" t="s">
        <v>1507</v>
      </c>
      <c r="D4214" s="302" t="s">
        <v>13215</v>
      </c>
    </row>
    <row r="4215" spans="1:4" ht="13.8">
      <c r="A4215" s="304">
        <v>92703</v>
      </c>
      <c r="B4215" s="301" t="s">
        <v>13216</v>
      </c>
      <c r="C4215" s="301" t="s">
        <v>1507</v>
      </c>
      <c r="D4215" s="302" t="s">
        <v>13217</v>
      </c>
    </row>
    <row r="4216" spans="1:4" ht="13.8">
      <c r="A4216" s="304">
        <v>92704</v>
      </c>
      <c r="B4216" s="301" t="s">
        <v>13218</v>
      </c>
      <c r="C4216" s="301" t="s">
        <v>1507</v>
      </c>
      <c r="D4216" s="302" t="s">
        <v>13219</v>
      </c>
    </row>
    <row r="4217" spans="1:4" ht="13.8">
      <c r="A4217" s="304">
        <v>92705</v>
      </c>
      <c r="B4217" s="301" t="s">
        <v>13220</v>
      </c>
      <c r="C4217" s="301" t="s">
        <v>1507</v>
      </c>
      <c r="D4217" s="302" t="s">
        <v>13221</v>
      </c>
    </row>
    <row r="4218" spans="1:4" ht="13.8">
      <c r="A4218" s="304">
        <v>92706</v>
      </c>
      <c r="B4218" s="301" t="s">
        <v>13222</v>
      </c>
      <c r="C4218" s="301" t="s">
        <v>1507</v>
      </c>
      <c r="D4218" s="302" t="s">
        <v>13223</v>
      </c>
    </row>
    <row r="4219" spans="1:4" ht="13.8">
      <c r="A4219" s="304">
        <v>92889</v>
      </c>
      <c r="B4219" s="301" t="s">
        <v>13224</v>
      </c>
      <c r="C4219" s="301" t="s">
        <v>1507</v>
      </c>
      <c r="D4219" s="302" t="s">
        <v>13225</v>
      </c>
    </row>
    <row r="4220" spans="1:4" ht="13.8">
      <c r="A4220" s="304">
        <v>92890</v>
      </c>
      <c r="B4220" s="301" t="s">
        <v>13226</v>
      </c>
      <c r="C4220" s="301" t="s">
        <v>1507</v>
      </c>
      <c r="D4220" s="302" t="s">
        <v>13227</v>
      </c>
    </row>
    <row r="4221" spans="1:4" ht="13.8">
      <c r="A4221" s="304">
        <v>92891</v>
      </c>
      <c r="B4221" s="301" t="s">
        <v>13228</v>
      </c>
      <c r="C4221" s="301" t="s">
        <v>1507</v>
      </c>
      <c r="D4221" s="302" t="s">
        <v>13229</v>
      </c>
    </row>
    <row r="4222" spans="1:4" ht="13.8">
      <c r="A4222" s="304">
        <v>92892</v>
      </c>
      <c r="B4222" s="301" t="s">
        <v>13230</v>
      </c>
      <c r="C4222" s="301" t="s">
        <v>1507</v>
      </c>
      <c r="D4222" s="302" t="s">
        <v>13231</v>
      </c>
    </row>
    <row r="4223" spans="1:4" ht="13.8">
      <c r="A4223" s="304">
        <v>92893</v>
      </c>
      <c r="B4223" s="301" t="s">
        <v>13232</v>
      </c>
      <c r="C4223" s="301" t="s">
        <v>1507</v>
      </c>
      <c r="D4223" s="302" t="s">
        <v>13233</v>
      </c>
    </row>
    <row r="4224" spans="1:4" ht="13.8">
      <c r="A4224" s="304">
        <v>92894</v>
      </c>
      <c r="B4224" s="301" t="s">
        <v>13234</v>
      </c>
      <c r="C4224" s="301" t="s">
        <v>1507</v>
      </c>
      <c r="D4224" s="302" t="s">
        <v>8468</v>
      </c>
    </row>
    <row r="4225" spans="1:4" ht="13.8">
      <c r="A4225" s="304">
        <v>92895</v>
      </c>
      <c r="B4225" s="301" t="s">
        <v>13235</v>
      </c>
      <c r="C4225" s="301" t="s">
        <v>1507</v>
      </c>
      <c r="D4225" s="302" t="s">
        <v>13236</v>
      </c>
    </row>
    <row r="4226" spans="1:4" ht="13.8">
      <c r="A4226" s="304">
        <v>92896</v>
      </c>
      <c r="B4226" s="301" t="s">
        <v>13237</v>
      </c>
      <c r="C4226" s="301" t="s">
        <v>1507</v>
      </c>
      <c r="D4226" s="302" t="s">
        <v>13238</v>
      </c>
    </row>
    <row r="4227" spans="1:4" ht="13.8">
      <c r="A4227" s="304">
        <v>92897</v>
      </c>
      <c r="B4227" s="301" t="s">
        <v>13239</v>
      </c>
      <c r="C4227" s="301" t="s">
        <v>1507</v>
      </c>
      <c r="D4227" s="302" t="s">
        <v>13240</v>
      </c>
    </row>
    <row r="4228" spans="1:4" ht="13.8">
      <c r="A4228" s="304">
        <v>92898</v>
      </c>
      <c r="B4228" s="301" t="s">
        <v>13241</v>
      </c>
      <c r="C4228" s="301" t="s">
        <v>1507</v>
      </c>
      <c r="D4228" s="302" t="s">
        <v>13242</v>
      </c>
    </row>
    <row r="4229" spans="1:4" ht="13.8">
      <c r="A4229" s="304">
        <v>92899</v>
      </c>
      <c r="B4229" s="301" t="s">
        <v>13243</v>
      </c>
      <c r="C4229" s="301" t="s">
        <v>1507</v>
      </c>
      <c r="D4229" s="302" t="s">
        <v>13244</v>
      </c>
    </row>
    <row r="4230" spans="1:4" ht="13.8">
      <c r="A4230" s="304">
        <v>92900</v>
      </c>
      <c r="B4230" s="301" t="s">
        <v>13245</v>
      </c>
      <c r="C4230" s="301" t="s">
        <v>1507</v>
      </c>
      <c r="D4230" s="302" t="s">
        <v>13246</v>
      </c>
    </row>
    <row r="4231" spans="1:4" ht="13.8">
      <c r="A4231" s="304">
        <v>92901</v>
      </c>
      <c r="B4231" s="301" t="s">
        <v>13247</v>
      </c>
      <c r="C4231" s="301" t="s">
        <v>1507</v>
      </c>
      <c r="D4231" s="302" t="s">
        <v>13248</v>
      </c>
    </row>
    <row r="4232" spans="1:4" ht="13.8">
      <c r="A4232" s="304">
        <v>92902</v>
      </c>
      <c r="B4232" s="301" t="s">
        <v>13249</v>
      </c>
      <c r="C4232" s="301" t="s">
        <v>1507</v>
      </c>
      <c r="D4232" s="302" t="s">
        <v>13250</v>
      </c>
    </row>
    <row r="4233" spans="1:4" ht="13.8">
      <c r="A4233" s="304">
        <v>92903</v>
      </c>
      <c r="B4233" s="301" t="s">
        <v>13251</v>
      </c>
      <c r="C4233" s="301" t="s">
        <v>1507</v>
      </c>
      <c r="D4233" s="302" t="s">
        <v>13252</v>
      </c>
    </row>
    <row r="4234" spans="1:4" ht="13.8">
      <c r="A4234" s="304">
        <v>92904</v>
      </c>
      <c r="B4234" s="301" t="s">
        <v>13253</v>
      </c>
      <c r="C4234" s="301" t="s">
        <v>1507</v>
      </c>
      <c r="D4234" s="302" t="s">
        <v>13254</v>
      </c>
    </row>
    <row r="4235" spans="1:4" ht="13.8">
      <c r="A4235" s="304">
        <v>92905</v>
      </c>
      <c r="B4235" s="301" t="s">
        <v>13255</v>
      </c>
      <c r="C4235" s="301" t="s">
        <v>1507</v>
      </c>
      <c r="D4235" s="302" t="s">
        <v>13256</v>
      </c>
    </row>
    <row r="4236" spans="1:4" ht="13.8">
      <c r="A4236" s="304">
        <v>92906</v>
      </c>
      <c r="B4236" s="301" t="s">
        <v>13257</v>
      </c>
      <c r="C4236" s="301" t="s">
        <v>1507</v>
      </c>
      <c r="D4236" s="302" t="s">
        <v>13258</v>
      </c>
    </row>
    <row r="4237" spans="1:4" ht="13.8">
      <c r="A4237" s="304">
        <v>92907</v>
      </c>
      <c r="B4237" s="301" t="s">
        <v>13259</v>
      </c>
      <c r="C4237" s="301" t="s">
        <v>1507</v>
      </c>
      <c r="D4237" s="302" t="s">
        <v>13260</v>
      </c>
    </row>
    <row r="4238" spans="1:4" ht="13.8">
      <c r="A4238" s="304">
        <v>92908</v>
      </c>
      <c r="B4238" s="301" t="s">
        <v>13261</v>
      </c>
      <c r="C4238" s="301" t="s">
        <v>1507</v>
      </c>
      <c r="D4238" s="302" t="s">
        <v>13260</v>
      </c>
    </row>
    <row r="4239" spans="1:4" ht="13.8">
      <c r="A4239" s="304">
        <v>92909</v>
      </c>
      <c r="B4239" s="301" t="s">
        <v>13262</v>
      </c>
      <c r="C4239" s="301" t="s">
        <v>1507</v>
      </c>
      <c r="D4239" s="302" t="s">
        <v>13260</v>
      </c>
    </row>
    <row r="4240" spans="1:4" ht="13.8">
      <c r="A4240" s="304">
        <v>92910</v>
      </c>
      <c r="B4240" s="301" t="s">
        <v>13263</v>
      </c>
      <c r="C4240" s="301" t="s">
        <v>1507</v>
      </c>
      <c r="D4240" s="302" t="s">
        <v>13264</v>
      </c>
    </row>
    <row r="4241" spans="1:4" ht="13.8">
      <c r="A4241" s="304">
        <v>92911</v>
      </c>
      <c r="B4241" s="301" t="s">
        <v>13265</v>
      </c>
      <c r="C4241" s="301" t="s">
        <v>1507</v>
      </c>
      <c r="D4241" s="302" t="s">
        <v>13264</v>
      </c>
    </row>
    <row r="4242" spans="1:4" ht="13.8">
      <c r="A4242" s="304">
        <v>92912</v>
      </c>
      <c r="B4242" s="301" t="s">
        <v>13266</v>
      </c>
      <c r="C4242" s="301" t="s">
        <v>1507</v>
      </c>
      <c r="D4242" s="302" t="s">
        <v>13267</v>
      </c>
    </row>
    <row r="4243" spans="1:4" ht="13.8">
      <c r="A4243" s="304">
        <v>92913</v>
      </c>
      <c r="B4243" s="301" t="s">
        <v>13268</v>
      </c>
      <c r="C4243" s="301" t="s">
        <v>1507</v>
      </c>
      <c r="D4243" s="302" t="s">
        <v>13269</v>
      </c>
    </row>
    <row r="4244" spans="1:4" ht="13.8">
      <c r="A4244" s="304">
        <v>92914</v>
      </c>
      <c r="B4244" s="301" t="s">
        <v>13270</v>
      </c>
      <c r="C4244" s="301" t="s">
        <v>1507</v>
      </c>
      <c r="D4244" s="302" t="s">
        <v>13269</v>
      </c>
    </row>
    <row r="4245" spans="1:4" ht="13.8">
      <c r="A4245" s="304">
        <v>92918</v>
      </c>
      <c r="B4245" s="301" t="s">
        <v>13271</v>
      </c>
      <c r="C4245" s="301" t="s">
        <v>1507</v>
      </c>
      <c r="D4245" s="302" t="s">
        <v>5357</v>
      </c>
    </row>
    <row r="4246" spans="1:4" ht="13.8">
      <c r="A4246" s="304">
        <v>92920</v>
      </c>
      <c r="B4246" s="301" t="s">
        <v>13272</v>
      </c>
      <c r="C4246" s="301" t="s">
        <v>1507</v>
      </c>
      <c r="D4246" s="302" t="s">
        <v>13273</v>
      </c>
    </row>
    <row r="4247" spans="1:4" ht="13.8">
      <c r="A4247" s="304">
        <v>92925</v>
      </c>
      <c r="B4247" s="301" t="s">
        <v>13274</v>
      </c>
      <c r="C4247" s="301" t="s">
        <v>1507</v>
      </c>
      <c r="D4247" s="302" t="s">
        <v>4120</v>
      </c>
    </row>
    <row r="4248" spans="1:4" ht="13.8">
      <c r="A4248" s="304">
        <v>92926</v>
      </c>
      <c r="B4248" s="301" t="s">
        <v>13275</v>
      </c>
      <c r="C4248" s="301" t="s">
        <v>1507</v>
      </c>
      <c r="D4248" s="302" t="s">
        <v>13276</v>
      </c>
    </row>
    <row r="4249" spans="1:4" ht="13.8">
      <c r="A4249" s="304">
        <v>92927</v>
      </c>
      <c r="B4249" s="301" t="s">
        <v>13277</v>
      </c>
      <c r="C4249" s="301" t="s">
        <v>1507</v>
      </c>
      <c r="D4249" s="302" t="s">
        <v>13276</v>
      </c>
    </row>
    <row r="4250" spans="1:4" ht="13.8">
      <c r="A4250" s="304">
        <v>92928</v>
      </c>
      <c r="B4250" s="301" t="s">
        <v>13278</v>
      </c>
      <c r="C4250" s="301" t="s">
        <v>1507</v>
      </c>
      <c r="D4250" s="302" t="s">
        <v>13279</v>
      </c>
    </row>
    <row r="4251" spans="1:4" ht="13.8">
      <c r="A4251" s="304">
        <v>92929</v>
      </c>
      <c r="B4251" s="301" t="s">
        <v>13280</v>
      </c>
      <c r="C4251" s="301" t="s">
        <v>1507</v>
      </c>
      <c r="D4251" s="302" t="s">
        <v>13279</v>
      </c>
    </row>
    <row r="4252" spans="1:4" ht="13.8">
      <c r="A4252" s="304">
        <v>92930</v>
      </c>
      <c r="B4252" s="301" t="s">
        <v>13281</v>
      </c>
      <c r="C4252" s="301" t="s">
        <v>1507</v>
      </c>
      <c r="D4252" s="302" t="s">
        <v>13279</v>
      </c>
    </row>
    <row r="4253" spans="1:4" ht="13.8">
      <c r="A4253" s="304">
        <v>92931</v>
      </c>
      <c r="B4253" s="301" t="s">
        <v>13282</v>
      </c>
      <c r="C4253" s="301" t="s">
        <v>1507</v>
      </c>
      <c r="D4253" s="302" t="s">
        <v>13283</v>
      </c>
    </row>
    <row r="4254" spans="1:4" ht="13.8">
      <c r="A4254" s="304">
        <v>92932</v>
      </c>
      <c r="B4254" s="301" t="s">
        <v>13284</v>
      </c>
      <c r="C4254" s="301" t="s">
        <v>1507</v>
      </c>
      <c r="D4254" s="302" t="s">
        <v>13283</v>
      </c>
    </row>
    <row r="4255" spans="1:4" ht="13.8">
      <c r="A4255" s="304">
        <v>92933</v>
      </c>
      <c r="B4255" s="301" t="s">
        <v>13285</v>
      </c>
      <c r="C4255" s="301" t="s">
        <v>1507</v>
      </c>
      <c r="D4255" s="302" t="s">
        <v>13283</v>
      </c>
    </row>
    <row r="4256" spans="1:4" ht="13.8">
      <c r="A4256" s="304">
        <v>92934</v>
      </c>
      <c r="B4256" s="301" t="s">
        <v>13286</v>
      </c>
      <c r="C4256" s="301" t="s">
        <v>1507</v>
      </c>
      <c r="D4256" s="302" t="s">
        <v>13287</v>
      </c>
    </row>
    <row r="4257" spans="1:4" ht="13.8">
      <c r="A4257" s="304">
        <v>92935</v>
      </c>
      <c r="B4257" s="301" t="s">
        <v>13288</v>
      </c>
      <c r="C4257" s="301" t="s">
        <v>1507</v>
      </c>
      <c r="D4257" s="302" t="s">
        <v>13287</v>
      </c>
    </row>
    <row r="4258" spans="1:4" ht="13.8">
      <c r="A4258" s="304">
        <v>92936</v>
      </c>
      <c r="B4258" s="301" t="s">
        <v>2436</v>
      </c>
      <c r="C4258" s="301" t="s">
        <v>1507</v>
      </c>
      <c r="D4258" s="302" t="s">
        <v>13289</v>
      </c>
    </row>
    <row r="4259" spans="1:4" ht="13.8">
      <c r="A4259" s="304">
        <v>92937</v>
      </c>
      <c r="B4259" s="301" t="s">
        <v>13290</v>
      </c>
      <c r="C4259" s="301" t="s">
        <v>1507</v>
      </c>
      <c r="D4259" s="302" t="s">
        <v>13289</v>
      </c>
    </row>
    <row r="4260" spans="1:4" ht="13.8">
      <c r="A4260" s="304">
        <v>92938</v>
      </c>
      <c r="B4260" s="301" t="s">
        <v>13291</v>
      </c>
      <c r="C4260" s="301" t="s">
        <v>1507</v>
      </c>
      <c r="D4260" s="302" t="s">
        <v>13292</v>
      </c>
    </row>
    <row r="4261" spans="1:4" ht="13.8">
      <c r="A4261" s="304">
        <v>92939</v>
      </c>
      <c r="B4261" s="301" t="s">
        <v>13293</v>
      </c>
      <c r="C4261" s="301" t="s">
        <v>1507</v>
      </c>
      <c r="D4261" s="302" t="s">
        <v>13294</v>
      </c>
    </row>
    <row r="4262" spans="1:4" ht="13.8">
      <c r="A4262" s="304">
        <v>92940</v>
      </c>
      <c r="B4262" s="301" t="s">
        <v>13295</v>
      </c>
      <c r="C4262" s="301" t="s">
        <v>1507</v>
      </c>
      <c r="D4262" s="302" t="s">
        <v>13296</v>
      </c>
    </row>
    <row r="4263" spans="1:4" ht="13.8">
      <c r="A4263" s="304">
        <v>92941</v>
      </c>
      <c r="B4263" s="301" t="s">
        <v>13297</v>
      </c>
      <c r="C4263" s="301" t="s">
        <v>1507</v>
      </c>
      <c r="D4263" s="302" t="s">
        <v>5257</v>
      </c>
    </row>
    <row r="4264" spans="1:4" ht="13.8">
      <c r="A4264" s="304">
        <v>92942</v>
      </c>
      <c r="B4264" s="301" t="s">
        <v>13298</v>
      </c>
      <c r="C4264" s="301" t="s">
        <v>1507</v>
      </c>
      <c r="D4264" s="302" t="s">
        <v>5257</v>
      </c>
    </row>
    <row r="4265" spans="1:4" ht="13.8">
      <c r="A4265" s="304">
        <v>92943</v>
      </c>
      <c r="B4265" s="301" t="s">
        <v>13299</v>
      </c>
      <c r="C4265" s="301" t="s">
        <v>1507</v>
      </c>
      <c r="D4265" s="302" t="s">
        <v>13300</v>
      </c>
    </row>
    <row r="4266" spans="1:4" ht="13.8">
      <c r="A4266" s="304">
        <v>92944</v>
      </c>
      <c r="B4266" s="301" t="s">
        <v>13301</v>
      </c>
      <c r="C4266" s="301" t="s">
        <v>1507</v>
      </c>
      <c r="D4266" s="302" t="s">
        <v>13300</v>
      </c>
    </row>
    <row r="4267" spans="1:4" ht="13.8">
      <c r="A4267" s="304">
        <v>92945</v>
      </c>
      <c r="B4267" s="301" t="s">
        <v>13302</v>
      </c>
      <c r="C4267" s="301" t="s">
        <v>1507</v>
      </c>
      <c r="D4267" s="302" t="s">
        <v>13300</v>
      </c>
    </row>
    <row r="4268" spans="1:4" ht="13.8">
      <c r="A4268" s="304">
        <v>92946</v>
      </c>
      <c r="B4268" s="301" t="s">
        <v>13303</v>
      </c>
      <c r="C4268" s="301" t="s">
        <v>1507</v>
      </c>
      <c r="D4268" s="302" t="s">
        <v>4148</v>
      </c>
    </row>
    <row r="4269" spans="1:4" ht="13.8">
      <c r="A4269" s="304">
        <v>92947</v>
      </c>
      <c r="B4269" s="301" t="s">
        <v>13304</v>
      </c>
      <c r="C4269" s="301" t="s">
        <v>1507</v>
      </c>
      <c r="D4269" s="302" t="s">
        <v>4148</v>
      </c>
    </row>
    <row r="4270" spans="1:4" ht="13.8">
      <c r="A4270" s="304">
        <v>92948</v>
      </c>
      <c r="B4270" s="301" t="s">
        <v>13305</v>
      </c>
      <c r="C4270" s="301" t="s">
        <v>1507</v>
      </c>
      <c r="D4270" s="302" t="s">
        <v>4148</v>
      </c>
    </row>
    <row r="4271" spans="1:4" ht="13.8">
      <c r="A4271" s="304">
        <v>92949</v>
      </c>
      <c r="B4271" s="301" t="s">
        <v>13306</v>
      </c>
      <c r="C4271" s="301" t="s">
        <v>1507</v>
      </c>
      <c r="D4271" s="302" t="s">
        <v>4450</v>
      </c>
    </row>
    <row r="4272" spans="1:4" ht="13.8">
      <c r="A4272" s="304">
        <v>92950</v>
      </c>
      <c r="B4272" s="301" t="s">
        <v>13307</v>
      </c>
      <c r="C4272" s="301" t="s">
        <v>1507</v>
      </c>
      <c r="D4272" s="302" t="s">
        <v>4450</v>
      </c>
    </row>
    <row r="4273" spans="1:4" ht="13.8">
      <c r="A4273" s="304">
        <v>92951</v>
      </c>
      <c r="B4273" s="301" t="s">
        <v>13308</v>
      </c>
      <c r="C4273" s="301" t="s">
        <v>1507</v>
      </c>
      <c r="D4273" s="302" t="s">
        <v>13309</v>
      </c>
    </row>
    <row r="4274" spans="1:4" ht="13.8">
      <c r="A4274" s="304">
        <v>92952</v>
      </c>
      <c r="B4274" s="301" t="s">
        <v>13310</v>
      </c>
      <c r="C4274" s="301" t="s">
        <v>1507</v>
      </c>
      <c r="D4274" s="302" t="s">
        <v>13309</v>
      </c>
    </row>
    <row r="4275" spans="1:4" ht="13.8">
      <c r="A4275" s="304">
        <v>92953</v>
      </c>
      <c r="B4275" s="301" t="s">
        <v>13311</v>
      </c>
      <c r="C4275" s="301" t="s">
        <v>1507</v>
      </c>
      <c r="D4275" s="302" t="s">
        <v>8088</v>
      </c>
    </row>
    <row r="4276" spans="1:4" ht="13.8">
      <c r="A4276" s="304">
        <v>93050</v>
      </c>
      <c r="B4276" s="301" t="s">
        <v>13312</v>
      </c>
      <c r="C4276" s="301" t="s">
        <v>1507</v>
      </c>
      <c r="D4276" s="302" t="s">
        <v>4292</v>
      </c>
    </row>
    <row r="4277" spans="1:4" ht="13.8">
      <c r="A4277" s="304">
        <v>93052</v>
      </c>
      <c r="B4277" s="301" t="s">
        <v>13313</v>
      </c>
      <c r="C4277" s="301" t="s">
        <v>1507</v>
      </c>
      <c r="D4277" s="302" t="s">
        <v>13314</v>
      </c>
    </row>
    <row r="4278" spans="1:4" ht="13.8">
      <c r="A4278" s="304">
        <v>93054</v>
      </c>
      <c r="B4278" s="301" t="s">
        <v>13315</v>
      </c>
      <c r="C4278" s="301" t="s">
        <v>1507</v>
      </c>
      <c r="D4278" s="302" t="s">
        <v>7458</v>
      </c>
    </row>
    <row r="4279" spans="1:4" ht="13.8">
      <c r="A4279" s="304">
        <v>93055</v>
      </c>
      <c r="B4279" s="301" t="s">
        <v>13316</v>
      </c>
      <c r="C4279" s="301" t="s">
        <v>1507</v>
      </c>
      <c r="D4279" s="302" t="s">
        <v>13317</v>
      </c>
    </row>
    <row r="4280" spans="1:4" ht="13.8">
      <c r="A4280" s="304">
        <v>93056</v>
      </c>
      <c r="B4280" s="301" t="s">
        <v>13318</v>
      </c>
      <c r="C4280" s="301" t="s">
        <v>1507</v>
      </c>
      <c r="D4280" s="302" t="s">
        <v>13024</v>
      </c>
    </row>
    <row r="4281" spans="1:4" ht="13.8">
      <c r="A4281" s="304">
        <v>93057</v>
      </c>
      <c r="B4281" s="301" t="s">
        <v>13319</v>
      </c>
      <c r="C4281" s="301" t="s">
        <v>1507</v>
      </c>
      <c r="D4281" s="302" t="s">
        <v>5642</v>
      </c>
    </row>
    <row r="4282" spans="1:4" ht="13.8">
      <c r="A4282" s="304">
        <v>93058</v>
      </c>
      <c r="B4282" s="301" t="s">
        <v>13320</v>
      </c>
      <c r="C4282" s="301" t="s">
        <v>1507</v>
      </c>
      <c r="D4282" s="302" t="s">
        <v>13321</v>
      </c>
    </row>
    <row r="4283" spans="1:4" ht="13.8">
      <c r="A4283" s="304">
        <v>93059</v>
      </c>
      <c r="B4283" s="301" t="s">
        <v>13322</v>
      </c>
      <c r="C4283" s="301" t="s">
        <v>1507</v>
      </c>
      <c r="D4283" s="302" t="s">
        <v>13323</v>
      </c>
    </row>
    <row r="4284" spans="1:4" ht="13.8">
      <c r="A4284" s="304">
        <v>93060</v>
      </c>
      <c r="B4284" s="301" t="s">
        <v>13324</v>
      </c>
      <c r="C4284" s="301" t="s">
        <v>1507</v>
      </c>
      <c r="D4284" s="302" t="s">
        <v>4334</v>
      </c>
    </row>
    <row r="4285" spans="1:4" ht="13.8">
      <c r="A4285" s="304">
        <v>93061</v>
      </c>
      <c r="B4285" s="301" t="s">
        <v>13325</v>
      </c>
      <c r="C4285" s="301" t="s">
        <v>1507</v>
      </c>
      <c r="D4285" s="302" t="s">
        <v>13326</v>
      </c>
    </row>
    <row r="4286" spans="1:4" ht="13.8">
      <c r="A4286" s="304">
        <v>93062</v>
      </c>
      <c r="B4286" s="301" t="s">
        <v>13327</v>
      </c>
      <c r="C4286" s="301" t="s">
        <v>1507</v>
      </c>
      <c r="D4286" s="302" t="s">
        <v>13328</v>
      </c>
    </row>
    <row r="4287" spans="1:4" ht="13.8">
      <c r="A4287" s="304">
        <v>93063</v>
      </c>
      <c r="B4287" s="301" t="s">
        <v>13329</v>
      </c>
      <c r="C4287" s="301" t="s">
        <v>1507</v>
      </c>
      <c r="D4287" s="302" t="s">
        <v>13330</v>
      </c>
    </row>
    <row r="4288" spans="1:4" ht="13.8">
      <c r="A4288" s="304">
        <v>93064</v>
      </c>
      <c r="B4288" s="301" t="s">
        <v>13331</v>
      </c>
      <c r="C4288" s="301" t="s">
        <v>1507</v>
      </c>
      <c r="D4288" s="302" t="s">
        <v>13332</v>
      </c>
    </row>
    <row r="4289" spans="1:4" ht="13.8">
      <c r="A4289" s="304">
        <v>93065</v>
      </c>
      <c r="B4289" s="301" t="s">
        <v>13333</v>
      </c>
      <c r="C4289" s="301" t="s">
        <v>1507</v>
      </c>
      <c r="D4289" s="302" t="s">
        <v>13334</v>
      </c>
    </row>
    <row r="4290" spans="1:4" ht="13.8">
      <c r="A4290" s="304">
        <v>93066</v>
      </c>
      <c r="B4290" s="301" t="s">
        <v>13335</v>
      </c>
      <c r="C4290" s="301" t="s">
        <v>1507</v>
      </c>
      <c r="D4290" s="302" t="s">
        <v>13336</v>
      </c>
    </row>
    <row r="4291" spans="1:4" ht="13.8">
      <c r="A4291" s="304">
        <v>93067</v>
      </c>
      <c r="B4291" s="301" t="s">
        <v>13337</v>
      </c>
      <c r="C4291" s="301" t="s">
        <v>1507</v>
      </c>
      <c r="D4291" s="302" t="s">
        <v>13338</v>
      </c>
    </row>
    <row r="4292" spans="1:4" ht="13.8">
      <c r="A4292" s="304">
        <v>93068</v>
      </c>
      <c r="B4292" s="301" t="s">
        <v>13339</v>
      </c>
      <c r="C4292" s="301" t="s">
        <v>1507</v>
      </c>
      <c r="D4292" s="302" t="s">
        <v>13340</v>
      </c>
    </row>
    <row r="4293" spans="1:4" ht="13.8">
      <c r="A4293" s="304">
        <v>93069</v>
      </c>
      <c r="B4293" s="301" t="s">
        <v>13341</v>
      </c>
      <c r="C4293" s="301" t="s">
        <v>1507</v>
      </c>
      <c r="D4293" s="302" t="s">
        <v>13342</v>
      </c>
    </row>
    <row r="4294" spans="1:4" ht="13.8">
      <c r="A4294" s="304">
        <v>93070</v>
      </c>
      <c r="B4294" s="301" t="s">
        <v>13343</v>
      </c>
      <c r="C4294" s="301" t="s">
        <v>1507</v>
      </c>
      <c r="D4294" s="302" t="s">
        <v>13030</v>
      </c>
    </row>
    <row r="4295" spans="1:4" ht="13.8">
      <c r="A4295" s="304">
        <v>93071</v>
      </c>
      <c r="B4295" s="301" t="s">
        <v>13344</v>
      </c>
      <c r="C4295" s="301" t="s">
        <v>1507</v>
      </c>
      <c r="D4295" s="302" t="s">
        <v>13345</v>
      </c>
    </row>
    <row r="4296" spans="1:4" ht="13.8">
      <c r="A4296" s="304">
        <v>93072</v>
      </c>
      <c r="B4296" s="301" t="s">
        <v>13346</v>
      </c>
      <c r="C4296" s="301" t="s">
        <v>1507</v>
      </c>
      <c r="D4296" s="302" t="s">
        <v>13347</v>
      </c>
    </row>
    <row r="4297" spans="1:4" ht="13.8">
      <c r="A4297" s="304">
        <v>93074</v>
      </c>
      <c r="B4297" s="301" t="s">
        <v>13348</v>
      </c>
      <c r="C4297" s="301" t="s">
        <v>1507</v>
      </c>
      <c r="D4297" s="302" t="s">
        <v>10819</v>
      </c>
    </row>
    <row r="4298" spans="1:4" ht="13.8">
      <c r="A4298" s="304">
        <v>93075</v>
      </c>
      <c r="B4298" s="301" t="s">
        <v>13349</v>
      </c>
      <c r="C4298" s="301" t="s">
        <v>1507</v>
      </c>
      <c r="D4298" s="302" t="s">
        <v>13350</v>
      </c>
    </row>
    <row r="4299" spans="1:4" ht="13.8">
      <c r="A4299" s="304">
        <v>93076</v>
      </c>
      <c r="B4299" s="301" t="s">
        <v>13351</v>
      </c>
      <c r="C4299" s="301" t="s">
        <v>1507</v>
      </c>
      <c r="D4299" s="302" t="s">
        <v>13352</v>
      </c>
    </row>
    <row r="4300" spans="1:4" ht="13.8">
      <c r="A4300" s="304">
        <v>93077</v>
      </c>
      <c r="B4300" s="301" t="s">
        <v>13353</v>
      </c>
      <c r="C4300" s="301" t="s">
        <v>1507</v>
      </c>
      <c r="D4300" s="302" t="s">
        <v>5510</v>
      </c>
    </row>
    <row r="4301" spans="1:4" ht="13.8">
      <c r="A4301" s="304">
        <v>93078</v>
      </c>
      <c r="B4301" s="301" t="s">
        <v>13354</v>
      </c>
      <c r="C4301" s="301" t="s">
        <v>1507</v>
      </c>
      <c r="D4301" s="302" t="s">
        <v>13355</v>
      </c>
    </row>
    <row r="4302" spans="1:4" ht="13.8">
      <c r="A4302" s="304">
        <v>93079</v>
      </c>
      <c r="B4302" s="301" t="s">
        <v>13356</v>
      </c>
      <c r="C4302" s="301" t="s">
        <v>1507</v>
      </c>
      <c r="D4302" s="302" t="s">
        <v>13357</v>
      </c>
    </row>
    <row r="4303" spans="1:4" ht="13.8">
      <c r="A4303" s="304">
        <v>93080</v>
      </c>
      <c r="B4303" s="301" t="s">
        <v>13358</v>
      </c>
      <c r="C4303" s="301" t="s">
        <v>1507</v>
      </c>
      <c r="D4303" s="302" t="s">
        <v>5620</v>
      </c>
    </row>
    <row r="4304" spans="1:4" ht="13.8">
      <c r="A4304" s="304">
        <v>93081</v>
      </c>
      <c r="B4304" s="301" t="s">
        <v>13359</v>
      </c>
      <c r="C4304" s="301" t="s">
        <v>1507</v>
      </c>
      <c r="D4304" s="302" t="s">
        <v>10849</v>
      </c>
    </row>
    <row r="4305" spans="1:4" ht="13.8">
      <c r="A4305" s="304">
        <v>93082</v>
      </c>
      <c r="B4305" s="301" t="s">
        <v>13360</v>
      </c>
      <c r="C4305" s="301" t="s">
        <v>1507</v>
      </c>
      <c r="D4305" s="302" t="s">
        <v>13361</v>
      </c>
    </row>
    <row r="4306" spans="1:4" ht="13.8">
      <c r="A4306" s="304">
        <v>93083</v>
      </c>
      <c r="B4306" s="301" t="s">
        <v>13362</v>
      </c>
      <c r="C4306" s="301" t="s">
        <v>1507</v>
      </c>
      <c r="D4306" s="302" t="s">
        <v>13363</v>
      </c>
    </row>
    <row r="4307" spans="1:4" ht="13.8">
      <c r="A4307" s="304">
        <v>93084</v>
      </c>
      <c r="B4307" s="301" t="s">
        <v>13364</v>
      </c>
      <c r="C4307" s="301" t="s">
        <v>1507</v>
      </c>
      <c r="D4307" s="302" t="s">
        <v>13365</v>
      </c>
    </row>
    <row r="4308" spans="1:4" ht="13.8">
      <c r="A4308" s="304">
        <v>93085</v>
      </c>
      <c r="B4308" s="301" t="s">
        <v>13366</v>
      </c>
      <c r="C4308" s="301" t="s">
        <v>1507</v>
      </c>
      <c r="D4308" s="302" t="s">
        <v>4440</v>
      </c>
    </row>
    <row r="4309" spans="1:4" ht="13.8">
      <c r="A4309" s="304">
        <v>93086</v>
      </c>
      <c r="B4309" s="301" t="s">
        <v>13367</v>
      </c>
      <c r="C4309" s="301" t="s">
        <v>1507</v>
      </c>
      <c r="D4309" s="302" t="s">
        <v>13368</v>
      </c>
    </row>
    <row r="4310" spans="1:4" ht="13.8">
      <c r="A4310" s="304">
        <v>93087</v>
      </c>
      <c r="B4310" s="301" t="s">
        <v>13369</v>
      </c>
      <c r="C4310" s="301" t="s">
        <v>1507</v>
      </c>
      <c r="D4310" s="302" t="s">
        <v>13370</v>
      </c>
    </row>
    <row r="4311" spans="1:4" ht="13.8">
      <c r="A4311" s="304">
        <v>93088</v>
      </c>
      <c r="B4311" s="301" t="s">
        <v>13371</v>
      </c>
      <c r="C4311" s="301" t="s">
        <v>1507</v>
      </c>
      <c r="D4311" s="302" t="s">
        <v>5549</v>
      </c>
    </row>
    <row r="4312" spans="1:4" ht="13.8">
      <c r="A4312" s="304">
        <v>93089</v>
      </c>
      <c r="B4312" s="301" t="s">
        <v>13372</v>
      </c>
      <c r="C4312" s="301" t="s">
        <v>1507</v>
      </c>
      <c r="D4312" s="302" t="s">
        <v>13373</v>
      </c>
    </row>
    <row r="4313" spans="1:4" ht="13.8">
      <c r="A4313" s="304">
        <v>93090</v>
      </c>
      <c r="B4313" s="301" t="s">
        <v>13374</v>
      </c>
      <c r="C4313" s="301" t="s">
        <v>1507</v>
      </c>
      <c r="D4313" s="302" t="s">
        <v>7876</v>
      </c>
    </row>
    <row r="4314" spans="1:4" ht="13.8">
      <c r="A4314" s="304">
        <v>93091</v>
      </c>
      <c r="B4314" s="301" t="s">
        <v>13375</v>
      </c>
      <c r="C4314" s="301" t="s">
        <v>1507</v>
      </c>
      <c r="D4314" s="302" t="s">
        <v>4455</v>
      </c>
    </row>
    <row r="4315" spans="1:4" ht="13.8">
      <c r="A4315" s="304">
        <v>93092</v>
      </c>
      <c r="B4315" s="301" t="s">
        <v>13376</v>
      </c>
      <c r="C4315" s="301" t="s">
        <v>1507</v>
      </c>
      <c r="D4315" s="302" t="s">
        <v>13377</v>
      </c>
    </row>
    <row r="4316" spans="1:4" ht="13.8">
      <c r="A4316" s="304">
        <v>93093</v>
      </c>
      <c r="B4316" s="301" t="s">
        <v>13378</v>
      </c>
      <c r="C4316" s="301" t="s">
        <v>1507</v>
      </c>
      <c r="D4316" s="302" t="s">
        <v>13379</v>
      </c>
    </row>
    <row r="4317" spans="1:4" ht="13.8">
      <c r="A4317" s="304">
        <v>93094</v>
      </c>
      <c r="B4317" s="301" t="s">
        <v>13380</v>
      </c>
      <c r="C4317" s="301" t="s">
        <v>1507</v>
      </c>
      <c r="D4317" s="302" t="s">
        <v>13381</v>
      </c>
    </row>
    <row r="4318" spans="1:4" ht="13.8">
      <c r="A4318" s="304">
        <v>93097</v>
      </c>
      <c r="B4318" s="301" t="s">
        <v>13382</v>
      </c>
      <c r="C4318" s="301" t="s">
        <v>1507</v>
      </c>
      <c r="D4318" s="302" t="s">
        <v>13383</v>
      </c>
    </row>
    <row r="4319" spans="1:4" ht="13.8">
      <c r="A4319" s="304">
        <v>93098</v>
      </c>
      <c r="B4319" s="301" t="s">
        <v>13384</v>
      </c>
      <c r="C4319" s="301" t="s">
        <v>1507</v>
      </c>
      <c r="D4319" s="302" t="s">
        <v>13385</v>
      </c>
    </row>
    <row r="4320" spans="1:4" ht="13.8">
      <c r="A4320" s="304">
        <v>93099</v>
      </c>
      <c r="B4320" s="301" t="s">
        <v>13386</v>
      </c>
      <c r="C4320" s="301" t="s">
        <v>1507</v>
      </c>
      <c r="D4320" s="302" t="s">
        <v>13387</v>
      </c>
    </row>
    <row r="4321" spans="1:4" ht="13.8">
      <c r="A4321" s="304">
        <v>93100</v>
      </c>
      <c r="B4321" s="301" t="s">
        <v>13388</v>
      </c>
      <c r="C4321" s="301" t="s">
        <v>1507</v>
      </c>
      <c r="D4321" s="302" t="s">
        <v>7928</v>
      </c>
    </row>
    <row r="4322" spans="1:4" ht="13.8">
      <c r="A4322" s="304">
        <v>93101</v>
      </c>
      <c r="B4322" s="301" t="s">
        <v>13389</v>
      </c>
      <c r="C4322" s="301" t="s">
        <v>1507</v>
      </c>
      <c r="D4322" s="302" t="s">
        <v>13390</v>
      </c>
    </row>
    <row r="4323" spans="1:4" ht="13.8">
      <c r="A4323" s="304">
        <v>93102</v>
      </c>
      <c r="B4323" s="301" t="s">
        <v>13391</v>
      </c>
      <c r="C4323" s="301" t="s">
        <v>1507</v>
      </c>
      <c r="D4323" s="302" t="s">
        <v>13392</v>
      </c>
    </row>
    <row r="4324" spans="1:4" ht="13.8">
      <c r="A4324" s="304">
        <v>93103</v>
      </c>
      <c r="B4324" s="301" t="s">
        <v>13393</v>
      </c>
      <c r="C4324" s="301" t="s">
        <v>1507</v>
      </c>
      <c r="D4324" s="302" t="s">
        <v>13394</v>
      </c>
    </row>
    <row r="4325" spans="1:4" ht="13.8">
      <c r="A4325" s="304">
        <v>93104</v>
      </c>
      <c r="B4325" s="301" t="s">
        <v>13395</v>
      </c>
      <c r="C4325" s="301" t="s">
        <v>1507</v>
      </c>
      <c r="D4325" s="302" t="s">
        <v>5628</v>
      </c>
    </row>
    <row r="4326" spans="1:4" ht="13.8">
      <c r="A4326" s="304">
        <v>93105</v>
      </c>
      <c r="B4326" s="301" t="s">
        <v>13396</v>
      </c>
      <c r="C4326" s="301" t="s">
        <v>1507</v>
      </c>
      <c r="D4326" s="302" t="s">
        <v>13397</v>
      </c>
    </row>
    <row r="4327" spans="1:4" ht="13.8">
      <c r="A4327" s="304">
        <v>93106</v>
      </c>
      <c r="B4327" s="301" t="s">
        <v>13398</v>
      </c>
      <c r="C4327" s="301" t="s">
        <v>1507</v>
      </c>
      <c r="D4327" s="302" t="s">
        <v>13399</v>
      </c>
    </row>
    <row r="4328" spans="1:4" ht="13.8">
      <c r="A4328" s="304">
        <v>93107</v>
      </c>
      <c r="B4328" s="301" t="s">
        <v>13400</v>
      </c>
      <c r="C4328" s="301" t="s">
        <v>1507</v>
      </c>
      <c r="D4328" s="302" t="s">
        <v>13401</v>
      </c>
    </row>
    <row r="4329" spans="1:4" ht="13.8">
      <c r="A4329" s="304">
        <v>93108</v>
      </c>
      <c r="B4329" s="301" t="s">
        <v>13402</v>
      </c>
      <c r="C4329" s="301" t="s">
        <v>1507</v>
      </c>
      <c r="D4329" s="302" t="s">
        <v>13403</v>
      </c>
    </row>
    <row r="4330" spans="1:4" ht="13.8">
      <c r="A4330" s="304">
        <v>93109</v>
      </c>
      <c r="B4330" s="301" t="s">
        <v>13404</v>
      </c>
      <c r="C4330" s="301" t="s">
        <v>1507</v>
      </c>
      <c r="D4330" s="302" t="s">
        <v>13405</v>
      </c>
    </row>
    <row r="4331" spans="1:4" ht="13.8">
      <c r="A4331" s="304">
        <v>93110</v>
      </c>
      <c r="B4331" s="301" t="s">
        <v>13406</v>
      </c>
      <c r="C4331" s="301" t="s">
        <v>1507</v>
      </c>
      <c r="D4331" s="302" t="s">
        <v>6330</v>
      </c>
    </row>
    <row r="4332" spans="1:4" ht="13.8">
      <c r="A4332" s="304">
        <v>93111</v>
      </c>
      <c r="B4332" s="301" t="s">
        <v>13407</v>
      </c>
      <c r="C4332" s="301" t="s">
        <v>1507</v>
      </c>
      <c r="D4332" s="302" t="s">
        <v>13408</v>
      </c>
    </row>
    <row r="4333" spans="1:4" ht="13.8">
      <c r="A4333" s="304">
        <v>93112</v>
      </c>
      <c r="B4333" s="301" t="s">
        <v>13409</v>
      </c>
      <c r="C4333" s="301" t="s">
        <v>1507</v>
      </c>
      <c r="D4333" s="302" t="s">
        <v>13410</v>
      </c>
    </row>
    <row r="4334" spans="1:4" ht="13.8">
      <c r="A4334" s="304">
        <v>93113</v>
      </c>
      <c r="B4334" s="301" t="s">
        <v>13411</v>
      </c>
      <c r="C4334" s="301" t="s">
        <v>1507</v>
      </c>
      <c r="D4334" s="302" t="s">
        <v>8257</v>
      </c>
    </row>
    <row r="4335" spans="1:4" ht="13.8">
      <c r="A4335" s="304">
        <v>93114</v>
      </c>
      <c r="B4335" s="301" t="s">
        <v>13412</v>
      </c>
      <c r="C4335" s="301" t="s">
        <v>1507</v>
      </c>
      <c r="D4335" s="302" t="s">
        <v>13326</v>
      </c>
    </row>
    <row r="4336" spans="1:4" ht="13.8">
      <c r="A4336" s="304">
        <v>93115</v>
      </c>
      <c r="B4336" s="301" t="s">
        <v>13413</v>
      </c>
      <c r="C4336" s="301" t="s">
        <v>1507</v>
      </c>
      <c r="D4336" s="302" t="s">
        <v>4499</v>
      </c>
    </row>
    <row r="4337" spans="1:4" ht="13.8">
      <c r="A4337" s="304">
        <v>93116</v>
      </c>
      <c r="B4337" s="301" t="s">
        <v>13414</v>
      </c>
      <c r="C4337" s="301" t="s">
        <v>1507</v>
      </c>
      <c r="D4337" s="302" t="s">
        <v>13415</v>
      </c>
    </row>
    <row r="4338" spans="1:4" ht="13.8">
      <c r="A4338" s="304">
        <v>93117</v>
      </c>
      <c r="B4338" s="301" t="s">
        <v>13416</v>
      </c>
      <c r="C4338" s="301" t="s">
        <v>1507</v>
      </c>
      <c r="D4338" s="302" t="s">
        <v>13417</v>
      </c>
    </row>
    <row r="4339" spans="1:4" ht="13.8">
      <c r="A4339" s="304">
        <v>93118</v>
      </c>
      <c r="B4339" s="301" t="s">
        <v>13418</v>
      </c>
      <c r="C4339" s="301" t="s">
        <v>1507</v>
      </c>
      <c r="D4339" s="302" t="s">
        <v>4524</v>
      </c>
    </row>
    <row r="4340" spans="1:4" ht="13.8">
      <c r="A4340" s="304">
        <v>93119</v>
      </c>
      <c r="B4340" s="301" t="s">
        <v>13419</v>
      </c>
      <c r="C4340" s="301" t="s">
        <v>1507</v>
      </c>
      <c r="D4340" s="302" t="s">
        <v>4979</v>
      </c>
    </row>
    <row r="4341" spans="1:4" ht="13.8">
      <c r="A4341" s="304">
        <v>93120</v>
      </c>
      <c r="B4341" s="301" t="s">
        <v>13420</v>
      </c>
      <c r="C4341" s="301" t="s">
        <v>1507</v>
      </c>
      <c r="D4341" s="302" t="s">
        <v>13421</v>
      </c>
    </row>
    <row r="4342" spans="1:4" ht="13.8">
      <c r="A4342" s="304">
        <v>93121</v>
      </c>
      <c r="B4342" s="301" t="s">
        <v>13422</v>
      </c>
      <c r="C4342" s="301" t="s">
        <v>1507</v>
      </c>
      <c r="D4342" s="302" t="s">
        <v>13423</v>
      </c>
    </row>
    <row r="4343" spans="1:4" ht="13.8">
      <c r="A4343" s="304">
        <v>93122</v>
      </c>
      <c r="B4343" s="301" t="s">
        <v>13424</v>
      </c>
      <c r="C4343" s="301" t="s">
        <v>1507</v>
      </c>
      <c r="D4343" s="302" t="s">
        <v>13425</v>
      </c>
    </row>
    <row r="4344" spans="1:4" ht="13.8">
      <c r="A4344" s="304">
        <v>93123</v>
      </c>
      <c r="B4344" s="301" t="s">
        <v>13426</v>
      </c>
      <c r="C4344" s="301" t="s">
        <v>1507</v>
      </c>
      <c r="D4344" s="302" t="s">
        <v>13427</v>
      </c>
    </row>
    <row r="4345" spans="1:4" ht="13.8">
      <c r="A4345" s="304">
        <v>93124</v>
      </c>
      <c r="B4345" s="301" t="s">
        <v>13428</v>
      </c>
      <c r="C4345" s="301" t="s">
        <v>1507</v>
      </c>
      <c r="D4345" s="302" t="s">
        <v>13429</v>
      </c>
    </row>
    <row r="4346" spans="1:4" ht="13.8">
      <c r="A4346" s="304">
        <v>93125</v>
      </c>
      <c r="B4346" s="301" t="s">
        <v>13430</v>
      </c>
      <c r="C4346" s="301" t="s">
        <v>1507</v>
      </c>
      <c r="D4346" s="302" t="s">
        <v>13431</v>
      </c>
    </row>
    <row r="4347" spans="1:4" ht="13.8">
      <c r="A4347" s="304">
        <v>93126</v>
      </c>
      <c r="B4347" s="301" t="s">
        <v>13432</v>
      </c>
      <c r="C4347" s="301" t="s">
        <v>1507</v>
      </c>
      <c r="D4347" s="302" t="s">
        <v>13433</v>
      </c>
    </row>
    <row r="4348" spans="1:4" ht="13.8">
      <c r="A4348" s="304">
        <v>93133</v>
      </c>
      <c r="B4348" s="301" t="s">
        <v>13434</v>
      </c>
      <c r="C4348" s="301" t="s">
        <v>1507</v>
      </c>
      <c r="D4348" s="302" t="s">
        <v>13435</v>
      </c>
    </row>
    <row r="4349" spans="1:4" ht="13.8">
      <c r="A4349" s="304">
        <v>94465</v>
      </c>
      <c r="B4349" s="301" t="s">
        <v>13436</v>
      </c>
      <c r="C4349" s="301" t="s">
        <v>1507</v>
      </c>
      <c r="D4349" s="302" t="s">
        <v>13437</v>
      </c>
    </row>
    <row r="4350" spans="1:4" ht="13.8">
      <c r="A4350" s="304">
        <v>94466</v>
      </c>
      <c r="B4350" s="301" t="s">
        <v>13438</v>
      </c>
      <c r="C4350" s="301" t="s">
        <v>1507</v>
      </c>
      <c r="D4350" s="302" t="s">
        <v>13439</v>
      </c>
    </row>
    <row r="4351" spans="1:4" ht="13.8">
      <c r="A4351" s="304">
        <v>94467</v>
      </c>
      <c r="B4351" s="301" t="s">
        <v>13440</v>
      </c>
      <c r="C4351" s="301" t="s">
        <v>1507</v>
      </c>
      <c r="D4351" s="302" t="s">
        <v>13441</v>
      </c>
    </row>
    <row r="4352" spans="1:4" ht="13.8">
      <c r="A4352" s="304">
        <v>94468</v>
      </c>
      <c r="B4352" s="301" t="s">
        <v>13442</v>
      </c>
      <c r="C4352" s="301" t="s">
        <v>1507</v>
      </c>
      <c r="D4352" s="302" t="s">
        <v>13443</v>
      </c>
    </row>
    <row r="4353" spans="1:4" ht="13.8">
      <c r="A4353" s="304">
        <v>94469</v>
      </c>
      <c r="B4353" s="301" t="s">
        <v>13444</v>
      </c>
      <c r="C4353" s="301" t="s">
        <v>1507</v>
      </c>
      <c r="D4353" s="302" t="s">
        <v>13445</v>
      </c>
    </row>
    <row r="4354" spans="1:4" ht="13.8">
      <c r="A4354" s="304">
        <v>94470</v>
      </c>
      <c r="B4354" s="301" t="s">
        <v>13446</v>
      </c>
      <c r="C4354" s="301" t="s">
        <v>1507</v>
      </c>
      <c r="D4354" s="302" t="s">
        <v>13447</v>
      </c>
    </row>
    <row r="4355" spans="1:4" ht="13.8">
      <c r="A4355" s="304">
        <v>94471</v>
      </c>
      <c r="B4355" s="301" t="s">
        <v>13448</v>
      </c>
      <c r="C4355" s="301" t="s">
        <v>1507</v>
      </c>
      <c r="D4355" s="302" t="s">
        <v>13449</v>
      </c>
    </row>
    <row r="4356" spans="1:4" ht="13.8">
      <c r="A4356" s="304">
        <v>94472</v>
      </c>
      <c r="B4356" s="301" t="s">
        <v>13450</v>
      </c>
      <c r="C4356" s="301" t="s">
        <v>1507</v>
      </c>
      <c r="D4356" s="302" t="s">
        <v>13451</v>
      </c>
    </row>
    <row r="4357" spans="1:4" ht="13.8">
      <c r="A4357" s="304">
        <v>94473</v>
      </c>
      <c r="B4357" s="301" t="s">
        <v>13452</v>
      </c>
      <c r="C4357" s="301" t="s">
        <v>1507</v>
      </c>
      <c r="D4357" s="302" t="s">
        <v>13453</v>
      </c>
    </row>
    <row r="4358" spans="1:4" ht="13.8">
      <c r="A4358" s="304">
        <v>94474</v>
      </c>
      <c r="B4358" s="301" t="s">
        <v>13454</v>
      </c>
      <c r="C4358" s="301" t="s">
        <v>1507</v>
      </c>
      <c r="D4358" s="302" t="s">
        <v>13455</v>
      </c>
    </row>
    <row r="4359" spans="1:4" ht="13.8">
      <c r="A4359" s="304">
        <v>94475</v>
      </c>
      <c r="B4359" s="301" t="s">
        <v>13456</v>
      </c>
      <c r="C4359" s="301" t="s">
        <v>1507</v>
      </c>
      <c r="D4359" s="302" t="s">
        <v>13457</v>
      </c>
    </row>
    <row r="4360" spans="1:4" ht="13.8">
      <c r="A4360" s="304">
        <v>94476</v>
      </c>
      <c r="B4360" s="301" t="s">
        <v>13458</v>
      </c>
      <c r="C4360" s="301" t="s">
        <v>1507</v>
      </c>
      <c r="D4360" s="302" t="s">
        <v>13459</v>
      </c>
    </row>
    <row r="4361" spans="1:4" ht="13.8">
      <c r="A4361" s="304">
        <v>94477</v>
      </c>
      <c r="B4361" s="301" t="s">
        <v>13460</v>
      </c>
      <c r="C4361" s="301" t="s">
        <v>1507</v>
      </c>
      <c r="D4361" s="302" t="s">
        <v>13461</v>
      </c>
    </row>
    <row r="4362" spans="1:4" ht="13.8">
      <c r="A4362" s="304">
        <v>94478</v>
      </c>
      <c r="B4362" s="301" t="s">
        <v>13462</v>
      </c>
      <c r="C4362" s="301" t="s">
        <v>1507</v>
      </c>
      <c r="D4362" s="302" t="s">
        <v>13463</v>
      </c>
    </row>
    <row r="4363" spans="1:4" ht="13.8">
      <c r="A4363" s="304">
        <v>94479</v>
      </c>
      <c r="B4363" s="301" t="s">
        <v>13464</v>
      </c>
      <c r="C4363" s="301" t="s">
        <v>1507</v>
      </c>
      <c r="D4363" s="302" t="s">
        <v>13465</v>
      </c>
    </row>
    <row r="4364" spans="1:4" ht="13.8">
      <c r="A4364" s="304">
        <v>94606</v>
      </c>
      <c r="B4364" s="301" t="s">
        <v>13466</v>
      </c>
      <c r="C4364" s="301" t="s">
        <v>1507</v>
      </c>
      <c r="D4364" s="302" t="s">
        <v>13467</v>
      </c>
    </row>
    <row r="4365" spans="1:4" ht="13.8">
      <c r="A4365" s="304">
        <v>94608</v>
      </c>
      <c r="B4365" s="301" t="s">
        <v>13468</v>
      </c>
      <c r="C4365" s="301" t="s">
        <v>1507</v>
      </c>
      <c r="D4365" s="302" t="s">
        <v>13469</v>
      </c>
    </row>
    <row r="4366" spans="1:4" ht="13.8">
      <c r="A4366" s="304">
        <v>94610</v>
      </c>
      <c r="B4366" s="301" t="s">
        <v>13470</v>
      </c>
      <c r="C4366" s="301" t="s">
        <v>1507</v>
      </c>
      <c r="D4366" s="302" t="s">
        <v>13471</v>
      </c>
    </row>
    <row r="4367" spans="1:4" ht="13.8">
      <c r="A4367" s="304">
        <v>94612</v>
      </c>
      <c r="B4367" s="301" t="s">
        <v>13472</v>
      </c>
      <c r="C4367" s="301" t="s">
        <v>1507</v>
      </c>
      <c r="D4367" s="302" t="s">
        <v>13473</v>
      </c>
    </row>
    <row r="4368" spans="1:4" ht="13.8">
      <c r="A4368" s="304">
        <v>94614</v>
      </c>
      <c r="B4368" s="301" t="s">
        <v>13474</v>
      </c>
      <c r="C4368" s="301" t="s">
        <v>1507</v>
      </c>
      <c r="D4368" s="302" t="s">
        <v>13475</v>
      </c>
    </row>
    <row r="4369" spans="1:4" ht="13.8">
      <c r="A4369" s="304">
        <v>94615</v>
      </c>
      <c r="B4369" s="301" t="s">
        <v>13476</v>
      </c>
      <c r="C4369" s="301" t="s">
        <v>1507</v>
      </c>
      <c r="D4369" s="302" t="s">
        <v>13477</v>
      </c>
    </row>
    <row r="4370" spans="1:4" ht="13.8">
      <c r="A4370" s="304">
        <v>94616</v>
      </c>
      <c r="B4370" s="301" t="s">
        <v>13478</v>
      </c>
      <c r="C4370" s="301" t="s">
        <v>1507</v>
      </c>
      <c r="D4370" s="302" t="s">
        <v>13479</v>
      </c>
    </row>
    <row r="4371" spans="1:4" ht="13.8">
      <c r="A4371" s="304">
        <v>94617</v>
      </c>
      <c r="B4371" s="301" t="s">
        <v>13480</v>
      </c>
      <c r="C4371" s="301" t="s">
        <v>1507</v>
      </c>
      <c r="D4371" s="302" t="s">
        <v>13481</v>
      </c>
    </row>
    <row r="4372" spans="1:4" ht="13.8">
      <c r="A4372" s="304">
        <v>94618</v>
      </c>
      <c r="B4372" s="301" t="s">
        <v>13482</v>
      </c>
      <c r="C4372" s="301" t="s">
        <v>1507</v>
      </c>
      <c r="D4372" s="302" t="s">
        <v>13483</v>
      </c>
    </row>
    <row r="4373" spans="1:4" ht="13.8">
      <c r="A4373" s="304">
        <v>94620</v>
      </c>
      <c r="B4373" s="301" t="s">
        <v>13484</v>
      </c>
      <c r="C4373" s="301" t="s">
        <v>1507</v>
      </c>
      <c r="D4373" s="302" t="s">
        <v>13485</v>
      </c>
    </row>
    <row r="4374" spans="1:4" ht="13.8">
      <c r="A4374" s="304">
        <v>94622</v>
      </c>
      <c r="B4374" s="301" t="s">
        <v>13486</v>
      </c>
      <c r="C4374" s="301" t="s">
        <v>1507</v>
      </c>
      <c r="D4374" s="302" t="s">
        <v>13487</v>
      </c>
    </row>
    <row r="4375" spans="1:4" ht="13.8">
      <c r="A4375" s="304">
        <v>94623</v>
      </c>
      <c r="B4375" s="301" t="s">
        <v>13488</v>
      </c>
      <c r="C4375" s="301" t="s">
        <v>1507</v>
      </c>
      <c r="D4375" s="302" t="s">
        <v>11570</v>
      </c>
    </row>
    <row r="4376" spans="1:4" ht="13.8">
      <c r="A4376" s="304">
        <v>94624</v>
      </c>
      <c r="B4376" s="301" t="s">
        <v>13489</v>
      </c>
      <c r="C4376" s="301" t="s">
        <v>1507</v>
      </c>
      <c r="D4376" s="302" t="s">
        <v>13490</v>
      </c>
    </row>
    <row r="4377" spans="1:4" ht="13.8">
      <c r="A4377" s="304">
        <v>94625</v>
      </c>
      <c r="B4377" s="301" t="s">
        <v>13491</v>
      </c>
      <c r="C4377" s="301" t="s">
        <v>1507</v>
      </c>
      <c r="D4377" s="302" t="s">
        <v>13492</v>
      </c>
    </row>
    <row r="4378" spans="1:4" ht="13.8">
      <c r="A4378" s="304">
        <v>94656</v>
      </c>
      <c r="B4378" s="301" t="s">
        <v>13493</v>
      </c>
      <c r="C4378" s="301" t="s">
        <v>1507</v>
      </c>
      <c r="D4378" s="302" t="s">
        <v>13494</v>
      </c>
    </row>
    <row r="4379" spans="1:4" ht="13.8">
      <c r="A4379" s="304">
        <v>94657</v>
      </c>
      <c r="B4379" s="301" t="s">
        <v>13495</v>
      </c>
      <c r="C4379" s="301" t="s">
        <v>1507</v>
      </c>
      <c r="D4379" s="302" t="s">
        <v>13496</v>
      </c>
    </row>
    <row r="4380" spans="1:4" ht="13.8">
      <c r="A4380" s="304">
        <v>94658</v>
      </c>
      <c r="B4380" s="301" t="s">
        <v>13497</v>
      </c>
      <c r="C4380" s="301" t="s">
        <v>1507</v>
      </c>
      <c r="D4380" s="302" t="s">
        <v>7860</v>
      </c>
    </row>
    <row r="4381" spans="1:4" ht="13.8">
      <c r="A4381" s="304">
        <v>94659</v>
      </c>
      <c r="B4381" s="301" t="s">
        <v>13498</v>
      </c>
      <c r="C4381" s="301" t="s">
        <v>1507</v>
      </c>
      <c r="D4381" s="302" t="s">
        <v>13499</v>
      </c>
    </row>
    <row r="4382" spans="1:4" ht="13.8">
      <c r="A4382" s="304">
        <v>94660</v>
      </c>
      <c r="B4382" s="301" t="s">
        <v>13500</v>
      </c>
      <c r="C4382" s="301" t="s">
        <v>1507</v>
      </c>
      <c r="D4382" s="302" t="s">
        <v>13501</v>
      </c>
    </row>
    <row r="4383" spans="1:4" ht="13.8">
      <c r="A4383" s="304">
        <v>94661</v>
      </c>
      <c r="B4383" s="301" t="s">
        <v>13502</v>
      </c>
      <c r="C4383" s="301" t="s">
        <v>1507</v>
      </c>
      <c r="D4383" s="302" t="s">
        <v>5535</v>
      </c>
    </row>
    <row r="4384" spans="1:4" ht="13.8">
      <c r="A4384" s="304">
        <v>94662</v>
      </c>
      <c r="B4384" s="301" t="s">
        <v>13503</v>
      </c>
      <c r="C4384" s="301" t="s">
        <v>1507</v>
      </c>
      <c r="D4384" s="302" t="s">
        <v>13504</v>
      </c>
    </row>
    <row r="4385" spans="1:4" ht="13.8">
      <c r="A4385" s="304">
        <v>94663</v>
      </c>
      <c r="B4385" s="301" t="s">
        <v>13505</v>
      </c>
      <c r="C4385" s="301" t="s">
        <v>1507</v>
      </c>
      <c r="D4385" s="302" t="s">
        <v>13506</v>
      </c>
    </row>
    <row r="4386" spans="1:4" ht="13.8">
      <c r="A4386" s="304">
        <v>94664</v>
      </c>
      <c r="B4386" s="301" t="s">
        <v>13507</v>
      </c>
      <c r="C4386" s="301" t="s">
        <v>1507</v>
      </c>
      <c r="D4386" s="302" t="s">
        <v>11098</v>
      </c>
    </row>
    <row r="4387" spans="1:4" ht="13.8">
      <c r="A4387" s="304">
        <v>94665</v>
      </c>
      <c r="B4387" s="301" t="s">
        <v>13508</v>
      </c>
      <c r="C4387" s="301" t="s">
        <v>1507</v>
      </c>
      <c r="D4387" s="302" t="s">
        <v>13509</v>
      </c>
    </row>
    <row r="4388" spans="1:4" ht="13.8">
      <c r="A4388" s="304">
        <v>94666</v>
      </c>
      <c r="B4388" s="301" t="s">
        <v>13510</v>
      </c>
      <c r="C4388" s="301" t="s">
        <v>1507</v>
      </c>
      <c r="D4388" s="302" t="s">
        <v>13511</v>
      </c>
    </row>
    <row r="4389" spans="1:4" ht="13.8">
      <c r="A4389" s="304">
        <v>94667</v>
      </c>
      <c r="B4389" s="301" t="s">
        <v>13512</v>
      </c>
      <c r="C4389" s="301" t="s">
        <v>1507</v>
      </c>
      <c r="D4389" s="302" t="s">
        <v>12542</v>
      </c>
    </row>
    <row r="4390" spans="1:4" ht="13.8">
      <c r="A4390" s="304">
        <v>94668</v>
      </c>
      <c r="B4390" s="301" t="s">
        <v>13513</v>
      </c>
      <c r="C4390" s="301" t="s">
        <v>1507</v>
      </c>
      <c r="D4390" s="302" t="s">
        <v>13514</v>
      </c>
    </row>
    <row r="4391" spans="1:4" ht="13.8">
      <c r="A4391" s="304">
        <v>94669</v>
      </c>
      <c r="B4391" s="301" t="s">
        <v>13515</v>
      </c>
      <c r="C4391" s="301" t="s">
        <v>1507</v>
      </c>
      <c r="D4391" s="302" t="s">
        <v>13516</v>
      </c>
    </row>
    <row r="4392" spans="1:4" ht="13.8">
      <c r="A4392" s="304">
        <v>94670</v>
      </c>
      <c r="B4392" s="301" t="s">
        <v>13517</v>
      </c>
      <c r="C4392" s="301" t="s">
        <v>1507</v>
      </c>
      <c r="D4392" s="302" t="s">
        <v>13518</v>
      </c>
    </row>
    <row r="4393" spans="1:4" ht="13.8">
      <c r="A4393" s="304">
        <v>94671</v>
      </c>
      <c r="B4393" s="301" t="s">
        <v>13519</v>
      </c>
      <c r="C4393" s="301" t="s">
        <v>1507</v>
      </c>
      <c r="D4393" s="302" t="s">
        <v>13520</v>
      </c>
    </row>
    <row r="4394" spans="1:4" ht="13.8">
      <c r="A4394" s="304">
        <v>94672</v>
      </c>
      <c r="B4394" s="301" t="s">
        <v>13521</v>
      </c>
      <c r="C4394" s="301" t="s">
        <v>1507</v>
      </c>
      <c r="D4394" s="302" t="s">
        <v>10902</v>
      </c>
    </row>
    <row r="4395" spans="1:4" ht="13.8">
      <c r="A4395" s="304">
        <v>94673</v>
      </c>
      <c r="B4395" s="301" t="s">
        <v>13522</v>
      </c>
      <c r="C4395" s="301" t="s">
        <v>1507</v>
      </c>
      <c r="D4395" s="302" t="s">
        <v>5397</v>
      </c>
    </row>
    <row r="4396" spans="1:4" ht="13.8">
      <c r="A4396" s="304">
        <v>94674</v>
      </c>
      <c r="B4396" s="301" t="s">
        <v>13523</v>
      </c>
      <c r="C4396" s="301" t="s">
        <v>1507</v>
      </c>
      <c r="D4396" s="302" t="s">
        <v>10777</v>
      </c>
    </row>
    <row r="4397" spans="1:4" ht="13.8">
      <c r="A4397" s="304">
        <v>94675</v>
      </c>
      <c r="B4397" s="301" t="s">
        <v>13524</v>
      </c>
      <c r="C4397" s="301" t="s">
        <v>1507</v>
      </c>
      <c r="D4397" s="302" t="s">
        <v>7710</v>
      </c>
    </row>
    <row r="4398" spans="1:4" ht="13.8">
      <c r="A4398" s="304">
        <v>94676</v>
      </c>
      <c r="B4398" s="301" t="s">
        <v>13525</v>
      </c>
      <c r="C4398" s="301" t="s">
        <v>1507</v>
      </c>
      <c r="D4398" s="302" t="s">
        <v>13526</v>
      </c>
    </row>
    <row r="4399" spans="1:4" ht="13.8">
      <c r="A4399" s="304">
        <v>94677</v>
      </c>
      <c r="B4399" s="301" t="s">
        <v>13527</v>
      </c>
      <c r="C4399" s="301" t="s">
        <v>1507</v>
      </c>
      <c r="D4399" s="302" t="s">
        <v>13528</v>
      </c>
    </row>
    <row r="4400" spans="1:4" ht="13.8">
      <c r="A4400" s="304">
        <v>94678</v>
      </c>
      <c r="B4400" s="301" t="s">
        <v>13529</v>
      </c>
      <c r="C4400" s="301" t="s">
        <v>1507</v>
      </c>
      <c r="D4400" s="302" t="s">
        <v>8107</v>
      </c>
    </row>
    <row r="4401" spans="1:4" ht="13.8">
      <c r="A4401" s="304">
        <v>94679</v>
      </c>
      <c r="B4401" s="301" t="s">
        <v>13530</v>
      </c>
      <c r="C4401" s="301" t="s">
        <v>1507</v>
      </c>
      <c r="D4401" s="302" t="s">
        <v>13531</v>
      </c>
    </row>
    <row r="4402" spans="1:4" ht="13.8">
      <c r="A4402" s="304">
        <v>94680</v>
      </c>
      <c r="B4402" s="301" t="s">
        <v>13532</v>
      </c>
      <c r="C4402" s="301" t="s">
        <v>1507</v>
      </c>
      <c r="D4402" s="302" t="s">
        <v>9123</v>
      </c>
    </row>
    <row r="4403" spans="1:4" ht="13.8">
      <c r="A4403" s="304">
        <v>94681</v>
      </c>
      <c r="B4403" s="301" t="s">
        <v>13533</v>
      </c>
      <c r="C4403" s="301" t="s">
        <v>1507</v>
      </c>
      <c r="D4403" s="302" t="s">
        <v>13534</v>
      </c>
    </row>
    <row r="4404" spans="1:4" ht="13.8">
      <c r="A4404" s="304">
        <v>94682</v>
      </c>
      <c r="B4404" s="301" t="s">
        <v>13535</v>
      </c>
      <c r="C4404" s="301" t="s">
        <v>1507</v>
      </c>
      <c r="D4404" s="302" t="s">
        <v>13536</v>
      </c>
    </row>
    <row r="4405" spans="1:4" ht="13.8">
      <c r="A4405" s="304">
        <v>94683</v>
      </c>
      <c r="B4405" s="301" t="s">
        <v>13537</v>
      </c>
      <c r="C4405" s="301" t="s">
        <v>1507</v>
      </c>
      <c r="D4405" s="302" t="s">
        <v>13538</v>
      </c>
    </row>
    <row r="4406" spans="1:4" ht="13.8">
      <c r="A4406" s="304">
        <v>94684</v>
      </c>
      <c r="B4406" s="301" t="s">
        <v>13539</v>
      </c>
      <c r="C4406" s="301" t="s">
        <v>1507</v>
      </c>
      <c r="D4406" s="302" t="s">
        <v>13540</v>
      </c>
    </row>
    <row r="4407" spans="1:4" ht="13.8">
      <c r="A4407" s="304">
        <v>94685</v>
      </c>
      <c r="B4407" s="301" t="s">
        <v>13541</v>
      </c>
      <c r="C4407" s="301" t="s">
        <v>1507</v>
      </c>
      <c r="D4407" s="302" t="s">
        <v>13542</v>
      </c>
    </row>
    <row r="4408" spans="1:4" ht="13.8">
      <c r="A4408" s="304">
        <v>94686</v>
      </c>
      <c r="B4408" s="301" t="s">
        <v>13543</v>
      </c>
      <c r="C4408" s="301" t="s">
        <v>1507</v>
      </c>
      <c r="D4408" s="302" t="s">
        <v>13544</v>
      </c>
    </row>
    <row r="4409" spans="1:4" ht="13.8">
      <c r="A4409" s="304">
        <v>94687</v>
      </c>
      <c r="B4409" s="301" t="s">
        <v>13545</v>
      </c>
      <c r="C4409" s="301" t="s">
        <v>1507</v>
      </c>
      <c r="D4409" s="302" t="s">
        <v>13546</v>
      </c>
    </row>
    <row r="4410" spans="1:4" ht="13.8">
      <c r="A4410" s="304">
        <v>94688</v>
      </c>
      <c r="B4410" s="301" t="s">
        <v>13547</v>
      </c>
      <c r="C4410" s="301" t="s">
        <v>1507</v>
      </c>
      <c r="D4410" s="302" t="s">
        <v>13548</v>
      </c>
    </row>
    <row r="4411" spans="1:4" ht="13.8">
      <c r="A4411" s="304">
        <v>94689</v>
      </c>
      <c r="B4411" s="301" t="s">
        <v>13549</v>
      </c>
      <c r="C4411" s="301" t="s">
        <v>1507</v>
      </c>
      <c r="D4411" s="302" t="s">
        <v>13550</v>
      </c>
    </row>
    <row r="4412" spans="1:4" ht="13.8">
      <c r="A4412" s="304">
        <v>94690</v>
      </c>
      <c r="B4412" s="301" t="s">
        <v>13551</v>
      </c>
      <c r="C4412" s="301" t="s">
        <v>1507</v>
      </c>
      <c r="D4412" s="302" t="s">
        <v>10935</v>
      </c>
    </row>
    <row r="4413" spans="1:4" ht="13.8">
      <c r="A4413" s="304">
        <v>94691</v>
      </c>
      <c r="B4413" s="301" t="s">
        <v>13552</v>
      </c>
      <c r="C4413" s="301" t="s">
        <v>1507</v>
      </c>
      <c r="D4413" s="302" t="s">
        <v>13553</v>
      </c>
    </row>
    <row r="4414" spans="1:4" ht="13.8">
      <c r="A4414" s="304">
        <v>94692</v>
      </c>
      <c r="B4414" s="301" t="s">
        <v>13554</v>
      </c>
      <c r="C4414" s="301" t="s">
        <v>1507</v>
      </c>
      <c r="D4414" s="302" t="s">
        <v>13219</v>
      </c>
    </row>
    <row r="4415" spans="1:4" ht="13.8">
      <c r="A4415" s="304">
        <v>94693</v>
      </c>
      <c r="B4415" s="301" t="s">
        <v>13555</v>
      </c>
      <c r="C4415" s="301" t="s">
        <v>1507</v>
      </c>
      <c r="D4415" s="302" t="s">
        <v>4729</v>
      </c>
    </row>
    <row r="4416" spans="1:4" ht="13.8">
      <c r="A4416" s="304">
        <v>94694</v>
      </c>
      <c r="B4416" s="301" t="s">
        <v>13556</v>
      </c>
      <c r="C4416" s="301" t="s">
        <v>1507</v>
      </c>
      <c r="D4416" s="302" t="s">
        <v>13557</v>
      </c>
    </row>
    <row r="4417" spans="1:4" ht="13.8">
      <c r="A4417" s="304">
        <v>94695</v>
      </c>
      <c r="B4417" s="301" t="s">
        <v>13558</v>
      </c>
      <c r="C4417" s="301" t="s">
        <v>1507</v>
      </c>
      <c r="D4417" s="302" t="s">
        <v>13559</v>
      </c>
    </row>
    <row r="4418" spans="1:4" ht="13.8">
      <c r="A4418" s="304">
        <v>94696</v>
      </c>
      <c r="B4418" s="301" t="s">
        <v>13560</v>
      </c>
      <c r="C4418" s="301" t="s">
        <v>1507</v>
      </c>
      <c r="D4418" s="302" t="s">
        <v>4436</v>
      </c>
    </row>
    <row r="4419" spans="1:4" ht="13.8">
      <c r="A4419" s="304">
        <v>94697</v>
      </c>
      <c r="B4419" s="301" t="s">
        <v>13561</v>
      </c>
      <c r="C4419" s="301" t="s">
        <v>1507</v>
      </c>
      <c r="D4419" s="302" t="s">
        <v>13562</v>
      </c>
    </row>
    <row r="4420" spans="1:4" ht="13.8">
      <c r="A4420" s="304">
        <v>94698</v>
      </c>
      <c r="B4420" s="301" t="s">
        <v>13563</v>
      </c>
      <c r="C4420" s="301" t="s">
        <v>1507</v>
      </c>
      <c r="D4420" s="302" t="s">
        <v>13564</v>
      </c>
    </row>
    <row r="4421" spans="1:4" ht="13.8">
      <c r="A4421" s="304">
        <v>94699</v>
      </c>
      <c r="B4421" s="301" t="s">
        <v>13565</v>
      </c>
      <c r="C4421" s="301" t="s">
        <v>1507</v>
      </c>
      <c r="D4421" s="302" t="s">
        <v>13566</v>
      </c>
    </row>
    <row r="4422" spans="1:4" ht="13.8">
      <c r="A4422" s="304">
        <v>94700</v>
      </c>
      <c r="B4422" s="301" t="s">
        <v>13567</v>
      </c>
      <c r="C4422" s="301" t="s">
        <v>1507</v>
      </c>
      <c r="D4422" s="302" t="s">
        <v>13568</v>
      </c>
    </row>
    <row r="4423" spans="1:4" ht="13.8">
      <c r="A4423" s="304">
        <v>94701</v>
      </c>
      <c r="B4423" s="301" t="s">
        <v>13569</v>
      </c>
      <c r="C4423" s="301" t="s">
        <v>1507</v>
      </c>
      <c r="D4423" s="302" t="s">
        <v>13570</v>
      </c>
    </row>
    <row r="4424" spans="1:4" ht="13.8">
      <c r="A4424" s="304">
        <v>94702</v>
      </c>
      <c r="B4424" s="301" t="s">
        <v>13571</v>
      </c>
      <c r="C4424" s="301" t="s">
        <v>1507</v>
      </c>
      <c r="D4424" s="302" t="s">
        <v>13572</v>
      </c>
    </row>
    <row r="4425" spans="1:4" ht="13.8">
      <c r="A4425" s="304">
        <v>94703</v>
      </c>
      <c r="B4425" s="301" t="s">
        <v>13573</v>
      </c>
      <c r="C4425" s="301" t="s">
        <v>1507</v>
      </c>
      <c r="D4425" s="302" t="s">
        <v>13574</v>
      </c>
    </row>
    <row r="4426" spans="1:4" ht="13.8">
      <c r="A4426" s="304">
        <v>94704</v>
      </c>
      <c r="B4426" s="301" t="s">
        <v>13575</v>
      </c>
      <c r="C4426" s="301" t="s">
        <v>1507</v>
      </c>
      <c r="D4426" s="302" t="s">
        <v>13576</v>
      </c>
    </row>
    <row r="4427" spans="1:4" ht="13.8">
      <c r="A4427" s="304">
        <v>94705</v>
      </c>
      <c r="B4427" s="301" t="s">
        <v>13577</v>
      </c>
      <c r="C4427" s="301" t="s">
        <v>1507</v>
      </c>
      <c r="D4427" s="302" t="s">
        <v>8476</v>
      </c>
    </row>
    <row r="4428" spans="1:4" ht="13.8">
      <c r="A4428" s="304">
        <v>94706</v>
      </c>
      <c r="B4428" s="301" t="s">
        <v>13578</v>
      </c>
      <c r="C4428" s="301" t="s">
        <v>1507</v>
      </c>
      <c r="D4428" s="302" t="s">
        <v>13579</v>
      </c>
    </row>
    <row r="4429" spans="1:4" ht="13.8">
      <c r="A4429" s="304">
        <v>94707</v>
      </c>
      <c r="B4429" s="301" t="s">
        <v>13580</v>
      </c>
      <c r="C4429" s="301" t="s">
        <v>1507</v>
      </c>
      <c r="D4429" s="302" t="s">
        <v>13581</v>
      </c>
    </row>
    <row r="4430" spans="1:4" ht="13.8">
      <c r="A4430" s="304">
        <v>94708</v>
      </c>
      <c r="B4430" s="301" t="s">
        <v>13582</v>
      </c>
      <c r="C4430" s="301" t="s">
        <v>1507</v>
      </c>
      <c r="D4430" s="302" t="s">
        <v>13583</v>
      </c>
    </row>
    <row r="4431" spans="1:4" ht="13.8">
      <c r="A4431" s="304">
        <v>94709</v>
      </c>
      <c r="B4431" s="301" t="s">
        <v>13584</v>
      </c>
      <c r="C4431" s="301" t="s">
        <v>1507</v>
      </c>
      <c r="D4431" s="302" t="s">
        <v>13585</v>
      </c>
    </row>
    <row r="4432" spans="1:4" ht="13.8">
      <c r="A4432" s="304">
        <v>94710</v>
      </c>
      <c r="B4432" s="301" t="s">
        <v>13586</v>
      </c>
      <c r="C4432" s="301" t="s">
        <v>1507</v>
      </c>
      <c r="D4432" s="302" t="s">
        <v>13587</v>
      </c>
    </row>
    <row r="4433" spans="1:4" ht="13.8">
      <c r="A4433" s="304">
        <v>94711</v>
      </c>
      <c r="B4433" s="301" t="s">
        <v>13588</v>
      </c>
      <c r="C4433" s="301" t="s">
        <v>1507</v>
      </c>
      <c r="D4433" s="302" t="s">
        <v>13589</v>
      </c>
    </row>
    <row r="4434" spans="1:4" ht="13.8">
      <c r="A4434" s="304">
        <v>94712</v>
      </c>
      <c r="B4434" s="301" t="s">
        <v>13590</v>
      </c>
      <c r="C4434" s="301" t="s">
        <v>1507</v>
      </c>
      <c r="D4434" s="302" t="s">
        <v>13591</v>
      </c>
    </row>
    <row r="4435" spans="1:4" ht="13.8">
      <c r="A4435" s="304">
        <v>94713</v>
      </c>
      <c r="B4435" s="301" t="s">
        <v>13592</v>
      </c>
      <c r="C4435" s="301" t="s">
        <v>1507</v>
      </c>
      <c r="D4435" s="302" t="s">
        <v>13593</v>
      </c>
    </row>
    <row r="4436" spans="1:4" ht="13.8">
      <c r="A4436" s="304">
        <v>94714</v>
      </c>
      <c r="B4436" s="301" t="s">
        <v>13594</v>
      </c>
      <c r="C4436" s="301" t="s">
        <v>1507</v>
      </c>
      <c r="D4436" s="302" t="s">
        <v>13595</v>
      </c>
    </row>
    <row r="4437" spans="1:4" ht="13.8">
      <c r="A4437" s="304">
        <v>94715</v>
      </c>
      <c r="B4437" s="301" t="s">
        <v>13596</v>
      </c>
      <c r="C4437" s="301" t="s">
        <v>1507</v>
      </c>
      <c r="D4437" s="302" t="s">
        <v>13597</v>
      </c>
    </row>
    <row r="4438" spans="1:4" ht="13.8">
      <c r="A4438" s="304">
        <v>94724</v>
      </c>
      <c r="B4438" s="301" t="s">
        <v>13598</v>
      </c>
      <c r="C4438" s="301" t="s">
        <v>1507</v>
      </c>
      <c r="D4438" s="302" t="s">
        <v>11142</v>
      </c>
    </row>
    <row r="4439" spans="1:4" ht="13.8">
      <c r="A4439" s="304">
        <v>94725</v>
      </c>
      <c r="B4439" s="301" t="s">
        <v>13599</v>
      </c>
      <c r="C4439" s="301" t="s">
        <v>1507</v>
      </c>
      <c r="D4439" s="302" t="s">
        <v>13600</v>
      </c>
    </row>
    <row r="4440" spans="1:4" ht="13.8">
      <c r="A4440" s="304">
        <v>94726</v>
      </c>
      <c r="B4440" s="301" t="s">
        <v>13601</v>
      </c>
      <c r="C4440" s="301" t="s">
        <v>1507</v>
      </c>
      <c r="D4440" s="302" t="s">
        <v>13602</v>
      </c>
    </row>
    <row r="4441" spans="1:4" ht="13.8">
      <c r="A4441" s="304">
        <v>94727</v>
      </c>
      <c r="B4441" s="301" t="s">
        <v>13603</v>
      </c>
      <c r="C4441" s="301" t="s">
        <v>1507</v>
      </c>
      <c r="D4441" s="302" t="s">
        <v>13604</v>
      </c>
    </row>
    <row r="4442" spans="1:4" ht="13.8">
      <c r="A4442" s="304">
        <v>94728</v>
      </c>
      <c r="B4442" s="301" t="s">
        <v>13605</v>
      </c>
      <c r="C4442" s="301" t="s">
        <v>1507</v>
      </c>
      <c r="D4442" s="302" t="s">
        <v>13606</v>
      </c>
    </row>
    <row r="4443" spans="1:4" ht="13.8">
      <c r="A4443" s="304">
        <v>94729</v>
      </c>
      <c r="B4443" s="301" t="s">
        <v>13607</v>
      </c>
      <c r="C4443" s="301" t="s">
        <v>1507</v>
      </c>
      <c r="D4443" s="302" t="s">
        <v>5249</v>
      </c>
    </row>
    <row r="4444" spans="1:4" ht="13.8">
      <c r="A4444" s="304">
        <v>94730</v>
      </c>
      <c r="B4444" s="301" t="s">
        <v>13608</v>
      </c>
      <c r="C4444" s="301" t="s">
        <v>1507</v>
      </c>
      <c r="D4444" s="302" t="s">
        <v>13609</v>
      </c>
    </row>
    <row r="4445" spans="1:4" ht="13.8">
      <c r="A4445" s="304">
        <v>94731</v>
      </c>
      <c r="B4445" s="301" t="s">
        <v>13610</v>
      </c>
      <c r="C4445" s="301" t="s">
        <v>1507</v>
      </c>
      <c r="D4445" s="302" t="s">
        <v>5148</v>
      </c>
    </row>
    <row r="4446" spans="1:4" ht="13.8">
      <c r="A4446" s="304">
        <v>94733</v>
      </c>
      <c r="B4446" s="301" t="s">
        <v>13611</v>
      </c>
      <c r="C4446" s="301" t="s">
        <v>1507</v>
      </c>
      <c r="D4446" s="302" t="s">
        <v>13612</v>
      </c>
    </row>
    <row r="4447" spans="1:4" ht="13.8">
      <c r="A4447" s="304">
        <v>94737</v>
      </c>
      <c r="B4447" s="301" t="s">
        <v>13613</v>
      </c>
      <c r="C4447" s="301" t="s">
        <v>1507</v>
      </c>
      <c r="D4447" s="302" t="s">
        <v>13614</v>
      </c>
    </row>
    <row r="4448" spans="1:4" ht="13.8">
      <c r="A4448" s="304">
        <v>94740</v>
      </c>
      <c r="B4448" s="301" t="s">
        <v>13615</v>
      </c>
      <c r="C4448" s="301" t="s">
        <v>1507</v>
      </c>
      <c r="D4448" s="302" t="s">
        <v>13616</v>
      </c>
    </row>
    <row r="4449" spans="1:4" ht="13.8">
      <c r="A4449" s="304">
        <v>94741</v>
      </c>
      <c r="B4449" s="301" t="s">
        <v>13617</v>
      </c>
      <c r="C4449" s="301" t="s">
        <v>1507</v>
      </c>
      <c r="D4449" s="302" t="s">
        <v>13618</v>
      </c>
    </row>
    <row r="4450" spans="1:4" ht="13.8">
      <c r="A4450" s="304">
        <v>94742</v>
      </c>
      <c r="B4450" s="301" t="s">
        <v>13619</v>
      </c>
      <c r="C4450" s="301" t="s">
        <v>1507</v>
      </c>
      <c r="D4450" s="302" t="s">
        <v>4534</v>
      </c>
    </row>
    <row r="4451" spans="1:4" ht="13.8">
      <c r="A4451" s="304">
        <v>94743</v>
      </c>
      <c r="B4451" s="301" t="s">
        <v>13620</v>
      </c>
      <c r="C4451" s="301" t="s">
        <v>1507</v>
      </c>
      <c r="D4451" s="302" t="s">
        <v>7869</v>
      </c>
    </row>
    <row r="4452" spans="1:4" ht="13.8">
      <c r="A4452" s="304">
        <v>94744</v>
      </c>
      <c r="B4452" s="301" t="s">
        <v>13621</v>
      </c>
      <c r="C4452" s="301" t="s">
        <v>1507</v>
      </c>
      <c r="D4452" s="302" t="s">
        <v>7636</v>
      </c>
    </row>
    <row r="4453" spans="1:4" ht="13.8">
      <c r="A4453" s="304">
        <v>94746</v>
      </c>
      <c r="B4453" s="301" t="s">
        <v>13622</v>
      </c>
      <c r="C4453" s="301" t="s">
        <v>1507</v>
      </c>
      <c r="D4453" s="302" t="s">
        <v>13623</v>
      </c>
    </row>
    <row r="4454" spans="1:4" ht="13.8">
      <c r="A4454" s="304">
        <v>94748</v>
      </c>
      <c r="B4454" s="301" t="s">
        <v>13624</v>
      </c>
      <c r="C4454" s="301" t="s">
        <v>1507</v>
      </c>
      <c r="D4454" s="302" t="s">
        <v>13625</v>
      </c>
    </row>
    <row r="4455" spans="1:4" ht="13.8">
      <c r="A4455" s="304">
        <v>94750</v>
      </c>
      <c r="B4455" s="301" t="s">
        <v>13626</v>
      </c>
      <c r="C4455" s="301" t="s">
        <v>1507</v>
      </c>
      <c r="D4455" s="302" t="s">
        <v>13627</v>
      </c>
    </row>
    <row r="4456" spans="1:4" ht="13.8">
      <c r="A4456" s="304">
        <v>94752</v>
      </c>
      <c r="B4456" s="301" t="s">
        <v>13628</v>
      </c>
      <c r="C4456" s="301" t="s">
        <v>1507</v>
      </c>
      <c r="D4456" s="302" t="s">
        <v>13629</v>
      </c>
    </row>
    <row r="4457" spans="1:4" ht="13.8">
      <c r="A4457" s="304">
        <v>94756</v>
      </c>
      <c r="B4457" s="301" t="s">
        <v>13630</v>
      </c>
      <c r="C4457" s="301" t="s">
        <v>1507</v>
      </c>
      <c r="D4457" s="302" t="s">
        <v>13631</v>
      </c>
    </row>
    <row r="4458" spans="1:4" ht="13.8">
      <c r="A4458" s="304">
        <v>94757</v>
      </c>
      <c r="B4458" s="301" t="s">
        <v>13632</v>
      </c>
      <c r="C4458" s="301" t="s">
        <v>1507</v>
      </c>
      <c r="D4458" s="302" t="s">
        <v>13633</v>
      </c>
    </row>
    <row r="4459" spans="1:4" ht="13.8">
      <c r="A4459" s="304">
        <v>94758</v>
      </c>
      <c r="B4459" s="301" t="s">
        <v>13634</v>
      </c>
      <c r="C4459" s="301" t="s">
        <v>1507</v>
      </c>
      <c r="D4459" s="302" t="s">
        <v>13635</v>
      </c>
    </row>
    <row r="4460" spans="1:4" ht="13.8">
      <c r="A4460" s="304">
        <v>94759</v>
      </c>
      <c r="B4460" s="301" t="s">
        <v>13636</v>
      </c>
      <c r="C4460" s="301" t="s">
        <v>1507</v>
      </c>
      <c r="D4460" s="302" t="s">
        <v>13637</v>
      </c>
    </row>
    <row r="4461" spans="1:4" ht="13.8">
      <c r="A4461" s="304">
        <v>94760</v>
      </c>
      <c r="B4461" s="301" t="s">
        <v>13638</v>
      </c>
      <c r="C4461" s="301" t="s">
        <v>1507</v>
      </c>
      <c r="D4461" s="302" t="s">
        <v>13639</v>
      </c>
    </row>
    <row r="4462" spans="1:4" ht="13.8">
      <c r="A4462" s="304">
        <v>94761</v>
      </c>
      <c r="B4462" s="301" t="s">
        <v>13640</v>
      </c>
      <c r="C4462" s="301" t="s">
        <v>1507</v>
      </c>
      <c r="D4462" s="302" t="s">
        <v>13641</v>
      </c>
    </row>
    <row r="4463" spans="1:4" ht="13.8">
      <c r="A4463" s="304">
        <v>94762</v>
      </c>
      <c r="B4463" s="301" t="s">
        <v>13642</v>
      </c>
      <c r="C4463" s="301" t="s">
        <v>1507</v>
      </c>
      <c r="D4463" s="302" t="s">
        <v>13643</v>
      </c>
    </row>
    <row r="4464" spans="1:4" ht="13.8">
      <c r="A4464" s="304">
        <v>94783</v>
      </c>
      <c r="B4464" s="301" t="s">
        <v>13644</v>
      </c>
      <c r="C4464" s="301" t="s">
        <v>1507</v>
      </c>
      <c r="D4464" s="302" t="s">
        <v>5320</v>
      </c>
    </row>
    <row r="4465" spans="1:4" ht="13.8">
      <c r="A4465" s="304">
        <v>94785</v>
      </c>
      <c r="B4465" s="301" t="s">
        <v>13645</v>
      </c>
      <c r="C4465" s="301" t="s">
        <v>1507</v>
      </c>
      <c r="D4465" s="302" t="s">
        <v>13646</v>
      </c>
    </row>
    <row r="4466" spans="1:4" ht="13.8">
      <c r="A4466" s="304">
        <v>94786</v>
      </c>
      <c r="B4466" s="301" t="s">
        <v>13647</v>
      </c>
      <c r="C4466" s="301" t="s">
        <v>1507</v>
      </c>
      <c r="D4466" s="302" t="s">
        <v>13648</v>
      </c>
    </row>
    <row r="4467" spans="1:4" ht="13.8">
      <c r="A4467" s="304">
        <v>94787</v>
      </c>
      <c r="B4467" s="301" t="s">
        <v>13649</v>
      </c>
      <c r="C4467" s="301" t="s">
        <v>1507</v>
      </c>
      <c r="D4467" s="302" t="s">
        <v>13650</v>
      </c>
    </row>
    <row r="4468" spans="1:4" ht="13.8">
      <c r="A4468" s="304">
        <v>94788</v>
      </c>
      <c r="B4468" s="301" t="s">
        <v>13651</v>
      </c>
      <c r="C4468" s="301" t="s">
        <v>1507</v>
      </c>
      <c r="D4468" s="302" t="s">
        <v>13652</v>
      </c>
    </row>
    <row r="4469" spans="1:4" ht="13.8">
      <c r="A4469" s="304">
        <v>94789</v>
      </c>
      <c r="B4469" s="301" t="s">
        <v>13653</v>
      </c>
      <c r="C4469" s="301" t="s">
        <v>1507</v>
      </c>
      <c r="D4469" s="302" t="s">
        <v>13654</v>
      </c>
    </row>
    <row r="4470" spans="1:4" ht="13.8">
      <c r="A4470" s="304">
        <v>94790</v>
      </c>
      <c r="B4470" s="301" t="s">
        <v>13655</v>
      </c>
      <c r="C4470" s="301" t="s">
        <v>1507</v>
      </c>
      <c r="D4470" s="302" t="s">
        <v>13656</v>
      </c>
    </row>
    <row r="4471" spans="1:4" ht="13.8">
      <c r="A4471" s="304">
        <v>94791</v>
      </c>
      <c r="B4471" s="301" t="s">
        <v>13657</v>
      </c>
      <c r="C4471" s="301" t="s">
        <v>1507</v>
      </c>
      <c r="D4471" s="302" t="s">
        <v>13658</v>
      </c>
    </row>
    <row r="4472" spans="1:4" ht="13.8">
      <c r="A4472" s="304">
        <v>94863</v>
      </c>
      <c r="B4472" s="301" t="s">
        <v>13659</v>
      </c>
      <c r="C4472" s="301" t="s">
        <v>1507</v>
      </c>
      <c r="D4472" s="302" t="s">
        <v>13660</v>
      </c>
    </row>
    <row r="4473" spans="1:4" ht="13.8">
      <c r="A4473" s="304">
        <v>95141</v>
      </c>
      <c r="B4473" s="301" t="s">
        <v>13661</v>
      </c>
      <c r="C4473" s="301" t="s">
        <v>1507</v>
      </c>
      <c r="D4473" s="302" t="s">
        <v>13662</v>
      </c>
    </row>
    <row r="4474" spans="1:4" ht="13.8">
      <c r="A4474" s="304">
        <v>95237</v>
      </c>
      <c r="B4474" s="301" t="s">
        <v>13663</v>
      </c>
      <c r="C4474" s="301" t="s">
        <v>1507</v>
      </c>
      <c r="D4474" s="302" t="s">
        <v>13664</v>
      </c>
    </row>
    <row r="4475" spans="1:4" ht="13.8">
      <c r="A4475" s="304">
        <v>95693</v>
      </c>
      <c r="B4475" s="301" t="s">
        <v>13665</v>
      </c>
      <c r="C4475" s="301" t="s">
        <v>1507</v>
      </c>
      <c r="D4475" s="302" t="s">
        <v>13666</v>
      </c>
    </row>
    <row r="4476" spans="1:4" ht="13.8">
      <c r="A4476" s="304">
        <v>95694</v>
      </c>
      <c r="B4476" s="301" t="s">
        <v>13667</v>
      </c>
      <c r="C4476" s="301" t="s">
        <v>1507</v>
      </c>
      <c r="D4476" s="302" t="s">
        <v>13668</v>
      </c>
    </row>
    <row r="4477" spans="1:4" ht="13.8">
      <c r="A4477" s="304">
        <v>95695</v>
      </c>
      <c r="B4477" s="301" t="s">
        <v>13669</v>
      </c>
      <c r="C4477" s="301" t="s">
        <v>1507</v>
      </c>
      <c r="D4477" s="302" t="s">
        <v>13670</v>
      </c>
    </row>
    <row r="4478" spans="1:4" ht="13.8">
      <c r="A4478" s="304">
        <v>95696</v>
      </c>
      <c r="B4478" s="301" t="s">
        <v>13671</v>
      </c>
      <c r="C4478" s="301" t="s">
        <v>1507</v>
      </c>
      <c r="D4478" s="302" t="s">
        <v>9596</v>
      </c>
    </row>
    <row r="4479" spans="1:4" ht="13.8">
      <c r="A4479" s="304">
        <v>96637</v>
      </c>
      <c r="B4479" s="301" t="s">
        <v>13672</v>
      </c>
      <c r="C4479" s="301" t="s">
        <v>1507</v>
      </c>
      <c r="D4479" s="302" t="s">
        <v>13673</v>
      </c>
    </row>
    <row r="4480" spans="1:4" ht="13.8">
      <c r="A4480" s="304">
        <v>96638</v>
      </c>
      <c r="B4480" s="301" t="s">
        <v>13674</v>
      </c>
      <c r="C4480" s="301" t="s">
        <v>1507</v>
      </c>
      <c r="D4480" s="302" t="s">
        <v>10281</v>
      </c>
    </row>
    <row r="4481" spans="1:4" ht="13.8">
      <c r="A4481" s="304">
        <v>96639</v>
      </c>
      <c r="B4481" s="301" t="s">
        <v>13675</v>
      </c>
      <c r="C4481" s="301" t="s">
        <v>1507</v>
      </c>
      <c r="D4481" s="302" t="s">
        <v>13676</v>
      </c>
    </row>
    <row r="4482" spans="1:4" ht="13.8">
      <c r="A4482" s="304">
        <v>96640</v>
      </c>
      <c r="B4482" s="301" t="s">
        <v>13677</v>
      </c>
      <c r="C4482" s="301" t="s">
        <v>1507</v>
      </c>
      <c r="D4482" s="302" t="s">
        <v>4310</v>
      </c>
    </row>
    <row r="4483" spans="1:4" ht="13.8">
      <c r="A4483" s="304">
        <v>96641</v>
      </c>
      <c r="B4483" s="301" t="s">
        <v>13678</v>
      </c>
      <c r="C4483" s="301" t="s">
        <v>1507</v>
      </c>
      <c r="D4483" s="302" t="s">
        <v>12929</v>
      </c>
    </row>
    <row r="4484" spans="1:4" ht="13.8">
      <c r="A4484" s="304">
        <v>96642</v>
      </c>
      <c r="B4484" s="301" t="s">
        <v>13679</v>
      </c>
      <c r="C4484" s="301" t="s">
        <v>1507</v>
      </c>
      <c r="D4484" s="302" t="s">
        <v>13680</v>
      </c>
    </row>
    <row r="4485" spans="1:4" ht="13.8">
      <c r="A4485" s="304">
        <v>96643</v>
      </c>
      <c r="B4485" s="301" t="s">
        <v>13681</v>
      </c>
      <c r="C4485" s="301" t="s">
        <v>1507</v>
      </c>
      <c r="D4485" s="302" t="s">
        <v>13682</v>
      </c>
    </row>
    <row r="4486" spans="1:4" ht="13.8">
      <c r="A4486" s="304">
        <v>96650</v>
      </c>
      <c r="B4486" s="301" t="s">
        <v>13683</v>
      </c>
      <c r="C4486" s="301" t="s">
        <v>1507</v>
      </c>
      <c r="D4486" s="302" t="s">
        <v>13684</v>
      </c>
    </row>
    <row r="4487" spans="1:4" ht="13.8">
      <c r="A4487" s="304">
        <v>96651</v>
      </c>
      <c r="B4487" s="301" t="s">
        <v>13685</v>
      </c>
      <c r="C4487" s="301" t="s">
        <v>1507</v>
      </c>
      <c r="D4487" s="302" t="s">
        <v>11939</v>
      </c>
    </row>
    <row r="4488" spans="1:4" ht="13.8">
      <c r="A4488" s="304">
        <v>96652</v>
      </c>
      <c r="B4488" s="301" t="s">
        <v>13686</v>
      </c>
      <c r="C4488" s="301" t="s">
        <v>1507</v>
      </c>
      <c r="D4488" s="302" t="s">
        <v>8069</v>
      </c>
    </row>
    <row r="4489" spans="1:4" ht="13.8">
      <c r="A4489" s="304">
        <v>96653</v>
      </c>
      <c r="B4489" s="301" t="s">
        <v>13687</v>
      </c>
      <c r="C4489" s="301" t="s">
        <v>1507</v>
      </c>
      <c r="D4489" s="302" t="s">
        <v>12684</v>
      </c>
    </row>
    <row r="4490" spans="1:4" ht="13.8">
      <c r="A4490" s="304">
        <v>96654</v>
      </c>
      <c r="B4490" s="301" t="s">
        <v>13688</v>
      </c>
      <c r="C4490" s="301" t="s">
        <v>1507</v>
      </c>
      <c r="D4490" s="302" t="s">
        <v>13689</v>
      </c>
    </row>
    <row r="4491" spans="1:4" ht="13.8">
      <c r="A4491" s="304">
        <v>96655</v>
      </c>
      <c r="B4491" s="301" t="s">
        <v>13690</v>
      </c>
      <c r="C4491" s="301" t="s">
        <v>1507</v>
      </c>
      <c r="D4491" s="302" t="s">
        <v>13691</v>
      </c>
    </row>
    <row r="4492" spans="1:4" ht="13.8">
      <c r="A4492" s="304">
        <v>96656</v>
      </c>
      <c r="B4492" s="301" t="s">
        <v>13692</v>
      </c>
      <c r="C4492" s="301" t="s">
        <v>1507</v>
      </c>
      <c r="D4492" s="302" t="s">
        <v>6853</v>
      </c>
    </row>
    <row r="4493" spans="1:4" ht="13.8">
      <c r="A4493" s="304">
        <v>96657</v>
      </c>
      <c r="B4493" s="301" t="s">
        <v>13693</v>
      </c>
      <c r="C4493" s="301" t="s">
        <v>1507</v>
      </c>
      <c r="D4493" s="302" t="s">
        <v>13694</v>
      </c>
    </row>
    <row r="4494" spans="1:4" ht="13.8">
      <c r="A4494" s="304">
        <v>96658</v>
      </c>
      <c r="B4494" s="301" t="s">
        <v>13695</v>
      </c>
      <c r="C4494" s="301" t="s">
        <v>1507</v>
      </c>
      <c r="D4494" s="302" t="s">
        <v>13696</v>
      </c>
    </row>
    <row r="4495" spans="1:4" ht="13.8">
      <c r="A4495" s="304">
        <v>96659</v>
      </c>
      <c r="B4495" s="301" t="s">
        <v>13697</v>
      </c>
      <c r="C4495" s="301" t="s">
        <v>1507</v>
      </c>
      <c r="D4495" s="302" t="s">
        <v>4468</v>
      </c>
    </row>
    <row r="4496" spans="1:4" ht="13.8">
      <c r="A4496" s="304">
        <v>96660</v>
      </c>
      <c r="B4496" s="301" t="s">
        <v>13698</v>
      </c>
      <c r="C4496" s="301" t="s">
        <v>1507</v>
      </c>
      <c r="D4496" s="302" t="s">
        <v>13699</v>
      </c>
    </row>
    <row r="4497" spans="1:4" ht="13.8">
      <c r="A4497" s="304">
        <v>96661</v>
      </c>
      <c r="B4497" s="301" t="s">
        <v>13700</v>
      </c>
      <c r="C4497" s="301" t="s">
        <v>1507</v>
      </c>
      <c r="D4497" s="302" t="s">
        <v>13701</v>
      </c>
    </row>
    <row r="4498" spans="1:4" ht="13.8">
      <c r="A4498" s="304">
        <v>96662</v>
      </c>
      <c r="B4498" s="301" t="s">
        <v>13702</v>
      </c>
      <c r="C4498" s="301" t="s">
        <v>1507</v>
      </c>
      <c r="D4498" s="302" t="s">
        <v>5646</v>
      </c>
    </row>
    <row r="4499" spans="1:4" ht="13.8">
      <c r="A4499" s="304">
        <v>96663</v>
      </c>
      <c r="B4499" s="301" t="s">
        <v>13703</v>
      </c>
      <c r="C4499" s="301" t="s">
        <v>1507</v>
      </c>
      <c r="D4499" s="302" t="s">
        <v>13704</v>
      </c>
    </row>
    <row r="4500" spans="1:4" ht="13.8">
      <c r="A4500" s="304">
        <v>96664</v>
      </c>
      <c r="B4500" s="301" t="s">
        <v>13705</v>
      </c>
      <c r="C4500" s="301" t="s">
        <v>1507</v>
      </c>
      <c r="D4500" s="302" t="s">
        <v>4851</v>
      </c>
    </row>
    <row r="4501" spans="1:4" ht="13.8">
      <c r="A4501" s="304">
        <v>96665</v>
      </c>
      <c r="B4501" s="301" t="s">
        <v>13706</v>
      </c>
      <c r="C4501" s="301" t="s">
        <v>1507</v>
      </c>
      <c r="D4501" s="302" t="s">
        <v>5216</v>
      </c>
    </row>
    <row r="4502" spans="1:4" ht="13.8">
      <c r="A4502" s="304">
        <v>96666</v>
      </c>
      <c r="B4502" s="301" t="s">
        <v>13707</v>
      </c>
      <c r="C4502" s="301" t="s">
        <v>1507</v>
      </c>
      <c r="D4502" s="302" t="s">
        <v>13708</v>
      </c>
    </row>
    <row r="4503" spans="1:4" ht="13.8">
      <c r="A4503" s="304">
        <v>96667</v>
      </c>
      <c r="B4503" s="301" t="s">
        <v>13709</v>
      </c>
      <c r="C4503" s="301" t="s">
        <v>1507</v>
      </c>
      <c r="D4503" s="302" t="s">
        <v>13710</v>
      </c>
    </row>
    <row r="4504" spans="1:4" ht="13.8">
      <c r="A4504" s="304">
        <v>96684</v>
      </c>
      <c r="B4504" s="301" t="s">
        <v>13711</v>
      </c>
      <c r="C4504" s="301" t="s">
        <v>1507</v>
      </c>
      <c r="D4504" s="302" t="s">
        <v>5593</v>
      </c>
    </row>
    <row r="4505" spans="1:4" ht="13.8">
      <c r="A4505" s="304">
        <v>96685</v>
      </c>
      <c r="B4505" s="301" t="s">
        <v>13712</v>
      </c>
      <c r="C4505" s="301" t="s">
        <v>1507</v>
      </c>
      <c r="D4505" s="302" t="s">
        <v>4431</v>
      </c>
    </row>
    <row r="4506" spans="1:4" ht="13.8">
      <c r="A4506" s="304">
        <v>96686</v>
      </c>
      <c r="B4506" s="301" t="s">
        <v>13713</v>
      </c>
      <c r="C4506" s="301" t="s">
        <v>1507</v>
      </c>
      <c r="D4506" s="302" t="s">
        <v>13714</v>
      </c>
    </row>
    <row r="4507" spans="1:4" ht="13.8">
      <c r="A4507" s="304">
        <v>96687</v>
      </c>
      <c r="B4507" s="301" t="s">
        <v>13715</v>
      </c>
      <c r="C4507" s="301" t="s">
        <v>1507</v>
      </c>
      <c r="D4507" s="302" t="s">
        <v>6981</v>
      </c>
    </row>
    <row r="4508" spans="1:4" ht="13.8">
      <c r="A4508" s="304">
        <v>96688</v>
      </c>
      <c r="B4508" s="301" t="s">
        <v>13716</v>
      </c>
      <c r="C4508" s="301" t="s">
        <v>1507</v>
      </c>
      <c r="D4508" s="302" t="s">
        <v>10821</v>
      </c>
    </row>
    <row r="4509" spans="1:4" ht="13.8">
      <c r="A4509" s="304">
        <v>96689</v>
      </c>
      <c r="B4509" s="301" t="s">
        <v>13717</v>
      </c>
      <c r="C4509" s="301" t="s">
        <v>1507</v>
      </c>
      <c r="D4509" s="302" t="s">
        <v>13718</v>
      </c>
    </row>
    <row r="4510" spans="1:4" ht="13.8">
      <c r="A4510" s="304">
        <v>96690</v>
      </c>
      <c r="B4510" s="301" t="s">
        <v>13719</v>
      </c>
      <c r="C4510" s="301" t="s">
        <v>1507</v>
      </c>
      <c r="D4510" s="302" t="s">
        <v>13720</v>
      </c>
    </row>
    <row r="4511" spans="1:4" ht="13.8">
      <c r="A4511" s="304">
        <v>96691</v>
      </c>
      <c r="B4511" s="301" t="s">
        <v>13721</v>
      </c>
      <c r="C4511" s="301" t="s">
        <v>1507</v>
      </c>
      <c r="D4511" s="302" t="s">
        <v>13722</v>
      </c>
    </row>
    <row r="4512" spans="1:4" ht="13.8">
      <c r="A4512" s="304">
        <v>96692</v>
      </c>
      <c r="B4512" s="301" t="s">
        <v>13723</v>
      </c>
      <c r="C4512" s="301" t="s">
        <v>1507</v>
      </c>
      <c r="D4512" s="302" t="s">
        <v>13724</v>
      </c>
    </row>
    <row r="4513" spans="1:4" ht="13.8">
      <c r="A4513" s="304">
        <v>96693</v>
      </c>
      <c r="B4513" s="301" t="s">
        <v>13725</v>
      </c>
      <c r="C4513" s="301" t="s">
        <v>1507</v>
      </c>
      <c r="D4513" s="302" t="s">
        <v>13726</v>
      </c>
    </row>
    <row r="4514" spans="1:4" ht="13.8">
      <c r="A4514" s="304">
        <v>96694</v>
      </c>
      <c r="B4514" s="301" t="s">
        <v>13727</v>
      </c>
      <c r="C4514" s="301" t="s">
        <v>1507</v>
      </c>
      <c r="D4514" s="302" t="s">
        <v>4661</v>
      </c>
    </row>
    <row r="4515" spans="1:4" ht="13.8">
      <c r="A4515" s="304">
        <v>96695</v>
      </c>
      <c r="B4515" s="301" t="s">
        <v>13728</v>
      </c>
      <c r="C4515" s="301" t="s">
        <v>1507</v>
      </c>
      <c r="D4515" s="302" t="s">
        <v>4463</v>
      </c>
    </row>
    <row r="4516" spans="1:4" ht="13.8">
      <c r="A4516" s="304">
        <v>96696</v>
      </c>
      <c r="B4516" s="301" t="s">
        <v>13729</v>
      </c>
      <c r="C4516" s="301" t="s">
        <v>1507</v>
      </c>
      <c r="D4516" s="302" t="s">
        <v>13730</v>
      </c>
    </row>
    <row r="4517" spans="1:4" ht="13.8">
      <c r="A4517" s="304">
        <v>96697</v>
      </c>
      <c r="B4517" s="301" t="s">
        <v>13731</v>
      </c>
      <c r="C4517" s="301" t="s">
        <v>1507</v>
      </c>
      <c r="D4517" s="302" t="s">
        <v>13732</v>
      </c>
    </row>
    <row r="4518" spans="1:4" ht="13.8">
      <c r="A4518" s="304">
        <v>96698</v>
      </c>
      <c r="B4518" s="301" t="s">
        <v>13733</v>
      </c>
      <c r="C4518" s="301" t="s">
        <v>1507</v>
      </c>
      <c r="D4518" s="302" t="s">
        <v>5512</v>
      </c>
    </row>
    <row r="4519" spans="1:4" ht="13.8">
      <c r="A4519" s="304">
        <v>96699</v>
      </c>
      <c r="B4519" s="301" t="s">
        <v>13734</v>
      </c>
      <c r="C4519" s="301" t="s">
        <v>1507</v>
      </c>
      <c r="D4519" s="302" t="s">
        <v>8024</v>
      </c>
    </row>
    <row r="4520" spans="1:4" ht="13.8">
      <c r="A4520" s="304">
        <v>96700</v>
      </c>
      <c r="B4520" s="301" t="s">
        <v>13735</v>
      </c>
      <c r="C4520" s="301" t="s">
        <v>1507</v>
      </c>
      <c r="D4520" s="302" t="s">
        <v>5951</v>
      </c>
    </row>
    <row r="4521" spans="1:4" ht="13.8">
      <c r="A4521" s="304">
        <v>96701</v>
      </c>
      <c r="B4521" s="301" t="s">
        <v>13736</v>
      </c>
      <c r="C4521" s="301" t="s">
        <v>1507</v>
      </c>
      <c r="D4521" s="302" t="s">
        <v>13737</v>
      </c>
    </row>
    <row r="4522" spans="1:4" ht="13.8">
      <c r="A4522" s="304">
        <v>96702</v>
      </c>
      <c r="B4522" s="301" t="s">
        <v>13738</v>
      </c>
      <c r="C4522" s="301" t="s">
        <v>1507</v>
      </c>
      <c r="D4522" s="302" t="s">
        <v>13494</v>
      </c>
    </row>
    <row r="4523" spans="1:4" ht="13.8">
      <c r="A4523" s="304">
        <v>96703</v>
      </c>
      <c r="B4523" s="301" t="s">
        <v>13739</v>
      </c>
      <c r="C4523" s="301" t="s">
        <v>1507</v>
      </c>
      <c r="D4523" s="302" t="s">
        <v>5535</v>
      </c>
    </row>
    <row r="4524" spans="1:4" ht="13.8">
      <c r="A4524" s="304">
        <v>96704</v>
      </c>
      <c r="B4524" s="301" t="s">
        <v>13740</v>
      </c>
      <c r="C4524" s="301" t="s">
        <v>1507</v>
      </c>
      <c r="D4524" s="302" t="s">
        <v>13741</v>
      </c>
    </row>
    <row r="4525" spans="1:4" ht="13.8">
      <c r="A4525" s="304">
        <v>96705</v>
      </c>
      <c r="B4525" s="301" t="s">
        <v>13742</v>
      </c>
      <c r="C4525" s="301" t="s">
        <v>1507</v>
      </c>
      <c r="D4525" s="302" t="s">
        <v>8064</v>
      </c>
    </row>
    <row r="4526" spans="1:4" ht="13.8">
      <c r="A4526" s="304">
        <v>96706</v>
      </c>
      <c r="B4526" s="301" t="s">
        <v>13743</v>
      </c>
      <c r="C4526" s="301" t="s">
        <v>1507</v>
      </c>
      <c r="D4526" s="302" t="s">
        <v>4992</v>
      </c>
    </row>
    <row r="4527" spans="1:4" ht="13.8">
      <c r="A4527" s="304">
        <v>96707</v>
      </c>
      <c r="B4527" s="301" t="s">
        <v>13744</v>
      </c>
      <c r="C4527" s="301" t="s">
        <v>1507</v>
      </c>
      <c r="D4527" s="302" t="s">
        <v>9969</v>
      </c>
    </row>
    <row r="4528" spans="1:4" ht="13.8">
      <c r="A4528" s="304">
        <v>96708</v>
      </c>
      <c r="B4528" s="301" t="s">
        <v>13745</v>
      </c>
      <c r="C4528" s="301" t="s">
        <v>1507</v>
      </c>
      <c r="D4528" s="302" t="s">
        <v>5025</v>
      </c>
    </row>
    <row r="4529" spans="1:4" ht="13.8">
      <c r="A4529" s="304">
        <v>96709</v>
      </c>
      <c r="B4529" s="301" t="s">
        <v>13746</v>
      </c>
      <c r="C4529" s="301" t="s">
        <v>1507</v>
      </c>
      <c r="D4529" s="302" t="s">
        <v>13747</v>
      </c>
    </row>
    <row r="4530" spans="1:4" ht="13.8">
      <c r="A4530" s="304">
        <v>96710</v>
      </c>
      <c r="B4530" s="301" t="s">
        <v>13748</v>
      </c>
      <c r="C4530" s="301" t="s">
        <v>1507</v>
      </c>
      <c r="D4530" s="302" t="s">
        <v>13749</v>
      </c>
    </row>
    <row r="4531" spans="1:4" ht="13.8">
      <c r="A4531" s="304">
        <v>96711</v>
      </c>
      <c r="B4531" s="301" t="s">
        <v>13750</v>
      </c>
      <c r="C4531" s="301" t="s">
        <v>1507</v>
      </c>
      <c r="D4531" s="302" t="s">
        <v>13751</v>
      </c>
    </row>
    <row r="4532" spans="1:4" ht="13.8">
      <c r="A4532" s="304">
        <v>96712</v>
      </c>
      <c r="B4532" s="301" t="s">
        <v>13752</v>
      </c>
      <c r="C4532" s="301" t="s">
        <v>1507</v>
      </c>
      <c r="D4532" s="302" t="s">
        <v>13753</v>
      </c>
    </row>
    <row r="4533" spans="1:4" ht="13.8">
      <c r="A4533" s="304">
        <v>96713</v>
      </c>
      <c r="B4533" s="301" t="s">
        <v>13754</v>
      </c>
      <c r="C4533" s="301" t="s">
        <v>1507</v>
      </c>
      <c r="D4533" s="302" t="s">
        <v>13755</v>
      </c>
    </row>
    <row r="4534" spans="1:4" ht="13.8">
      <c r="A4534" s="304">
        <v>96714</v>
      </c>
      <c r="B4534" s="301" t="s">
        <v>13756</v>
      </c>
      <c r="C4534" s="301" t="s">
        <v>1507</v>
      </c>
      <c r="D4534" s="302" t="s">
        <v>10543</v>
      </c>
    </row>
    <row r="4535" spans="1:4" ht="13.8">
      <c r="A4535" s="304">
        <v>96715</v>
      </c>
      <c r="B4535" s="301" t="s">
        <v>13757</v>
      </c>
      <c r="C4535" s="301" t="s">
        <v>1507</v>
      </c>
      <c r="D4535" s="302" t="s">
        <v>13758</v>
      </c>
    </row>
    <row r="4536" spans="1:4" ht="13.8">
      <c r="A4536" s="304">
        <v>96716</v>
      </c>
      <c r="B4536" s="301" t="s">
        <v>13759</v>
      </c>
      <c r="C4536" s="301" t="s">
        <v>1507</v>
      </c>
      <c r="D4536" s="302" t="s">
        <v>13760</v>
      </c>
    </row>
    <row r="4537" spans="1:4" ht="13.8">
      <c r="A4537" s="304">
        <v>96717</v>
      </c>
      <c r="B4537" s="301" t="s">
        <v>13761</v>
      </c>
      <c r="C4537" s="301" t="s">
        <v>1507</v>
      </c>
      <c r="D4537" s="302" t="s">
        <v>13762</v>
      </c>
    </row>
    <row r="4538" spans="1:4" ht="13.8">
      <c r="A4538" s="304">
        <v>96736</v>
      </c>
      <c r="B4538" s="301" t="s">
        <v>13763</v>
      </c>
      <c r="C4538" s="301" t="s">
        <v>1507</v>
      </c>
      <c r="D4538" s="302" t="s">
        <v>13764</v>
      </c>
    </row>
    <row r="4539" spans="1:4" ht="13.8">
      <c r="A4539" s="304">
        <v>96737</v>
      </c>
      <c r="B4539" s="301" t="s">
        <v>13765</v>
      </c>
      <c r="C4539" s="301" t="s">
        <v>1507</v>
      </c>
      <c r="D4539" s="302" t="s">
        <v>13766</v>
      </c>
    </row>
    <row r="4540" spans="1:4" ht="13.8">
      <c r="A4540" s="304">
        <v>96738</v>
      </c>
      <c r="B4540" s="301" t="s">
        <v>13767</v>
      </c>
      <c r="C4540" s="301" t="s">
        <v>1507</v>
      </c>
      <c r="D4540" s="302" t="s">
        <v>13768</v>
      </c>
    </row>
    <row r="4541" spans="1:4" ht="13.8">
      <c r="A4541" s="304">
        <v>96739</v>
      </c>
      <c r="B4541" s="301" t="s">
        <v>13769</v>
      </c>
      <c r="C4541" s="301" t="s">
        <v>1507</v>
      </c>
      <c r="D4541" s="302" t="s">
        <v>13770</v>
      </c>
    </row>
    <row r="4542" spans="1:4" ht="13.8">
      <c r="A4542" s="304">
        <v>96740</v>
      </c>
      <c r="B4542" s="301" t="s">
        <v>13771</v>
      </c>
      <c r="C4542" s="301" t="s">
        <v>1507</v>
      </c>
      <c r="D4542" s="302" t="s">
        <v>4664</v>
      </c>
    </row>
    <row r="4543" spans="1:4" ht="13.8">
      <c r="A4543" s="304">
        <v>96741</v>
      </c>
      <c r="B4543" s="301" t="s">
        <v>13772</v>
      </c>
      <c r="C4543" s="301" t="s">
        <v>1507</v>
      </c>
      <c r="D4543" s="302" t="s">
        <v>13773</v>
      </c>
    </row>
    <row r="4544" spans="1:4" ht="13.8">
      <c r="A4544" s="304">
        <v>96742</v>
      </c>
      <c r="B4544" s="301" t="s">
        <v>13774</v>
      </c>
      <c r="C4544" s="301" t="s">
        <v>1507</v>
      </c>
      <c r="D4544" s="302" t="s">
        <v>13775</v>
      </c>
    </row>
    <row r="4545" spans="1:4" ht="13.8">
      <c r="A4545" s="304">
        <v>96743</v>
      </c>
      <c r="B4545" s="301" t="s">
        <v>13776</v>
      </c>
      <c r="C4545" s="301" t="s">
        <v>1507</v>
      </c>
      <c r="D4545" s="302" t="s">
        <v>13777</v>
      </c>
    </row>
    <row r="4546" spans="1:4" ht="13.8">
      <c r="A4546" s="304">
        <v>96744</v>
      </c>
      <c r="B4546" s="301" t="s">
        <v>13778</v>
      </c>
      <c r="C4546" s="301" t="s">
        <v>1507</v>
      </c>
      <c r="D4546" s="302" t="s">
        <v>6502</v>
      </c>
    </row>
    <row r="4547" spans="1:4" ht="13.8">
      <c r="A4547" s="304">
        <v>96745</v>
      </c>
      <c r="B4547" s="301" t="s">
        <v>13779</v>
      </c>
      <c r="C4547" s="301" t="s">
        <v>1507</v>
      </c>
      <c r="D4547" s="302" t="s">
        <v>4470</v>
      </c>
    </row>
    <row r="4548" spans="1:4" ht="13.8">
      <c r="A4548" s="304">
        <v>96746</v>
      </c>
      <c r="B4548" s="301" t="s">
        <v>13780</v>
      </c>
      <c r="C4548" s="301" t="s">
        <v>1507</v>
      </c>
      <c r="D4548" s="302" t="s">
        <v>13781</v>
      </c>
    </row>
    <row r="4549" spans="1:4" ht="13.8">
      <c r="A4549" s="304">
        <v>96747</v>
      </c>
      <c r="B4549" s="301" t="s">
        <v>13782</v>
      </c>
      <c r="C4549" s="301" t="s">
        <v>1507</v>
      </c>
      <c r="D4549" s="302" t="s">
        <v>13783</v>
      </c>
    </row>
    <row r="4550" spans="1:4" ht="13.8">
      <c r="A4550" s="304">
        <v>96748</v>
      </c>
      <c r="B4550" s="301" t="s">
        <v>13784</v>
      </c>
      <c r="C4550" s="301" t="s">
        <v>1507</v>
      </c>
      <c r="D4550" s="302" t="s">
        <v>4376</v>
      </c>
    </row>
    <row r="4551" spans="1:4" ht="13.8">
      <c r="A4551" s="304">
        <v>96749</v>
      </c>
      <c r="B4551" s="301" t="s">
        <v>13785</v>
      </c>
      <c r="C4551" s="301" t="s">
        <v>1507</v>
      </c>
      <c r="D4551" s="302" t="s">
        <v>13786</v>
      </c>
    </row>
    <row r="4552" spans="1:4" ht="13.8">
      <c r="A4552" s="304">
        <v>96750</v>
      </c>
      <c r="B4552" s="301" t="s">
        <v>13787</v>
      </c>
      <c r="C4552" s="301" t="s">
        <v>1507</v>
      </c>
      <c r="D4552" s="302" t="s">
        <v>10322</v>
      </c>
    </row>
    <row r="4553" spans="1:4" ht="13.8">
      <c r="A4553" s="304">
        <v>96751</v>
      </c>
      <c r="B4553" s="301" t="s">
        <v>13788</v>
      </c>
      <c r="C4553" s="301" t="s">
        <v>1507</v>
      </c>
      <c r="D4553" s="302" t="s">
        <v>13789</v>
      </c>
    </row>
    <row r="4554" spans="1:4" ht="13.8">
      <c r="A4554" s="304">
        <v>96752</v>
      </c>
      <c r="B4554" s="301" t="s">
        <v>13790</v>
      </c>
      <c r="C4554" s="301" t="s">
        <v>1507</v>
      </c>
      <c r="D4554" s="302" t="s">
        <v>13791</v>
      </c>
    </row>
    <row r="4555" spans="1:4" ht="13.8">
      <c r="A4555" s="304">
        <v>96753</v>
      </c>
      <c r="B4555" s="301" t="s">
        <v>13792</v>
      </c>
      <c r="C4555" s="301" t="s">
        <v>1507</v>
      </c>
      <c r="D4555" s="302" t="s">
        <v>13793</v>
      </c>
    </row>
    <row r="4556" spans="1:4" ht="13.8">
      <c r="A4556" s="304">
        <v>96754</v>
      </c>
      <c r="B4556" s="301" t="s">
        <v>13794</v>
      </c>
      <c r="C4556" s="301" t="s">
        <v>1507</v>
      </c>
      <c r="D4556" s="302" t="s">
        <v>13795</v>
      </c>
    </row>
    <row r="4557" spans="1:4" ht="13.8">
      <c r="A4557" s="304">
        <v>96755</v>
      </c>
      <c r="B4557" s="301" t="s">
        <v>13796</v>
      </c>
      <c r="C4557" s="301" t="s">
        <v>1507</v>
      </c>
      <c r="D4557" s="302" t="s">
        <v>13797</v>
      </c>
    </row>
    <row r="4558" spans="1:4" ht="13.8">
      <c r="A4558" s="304">
        <v>96756</v>
      </c>
      <c r="B4558" s="301" t="s">
        <v>13798</v>
      </c>
      <c r="C4558" s="301" t="s">
        <v>1507</v>
      </c>
      <c r="D4558" s="302" t="s">
        <v>5017</v>
      </c>
    </row>
    <row r="4559" spans="1:4" ht="13.8">
      <c r="A4559" s="304">
        <v>96757</v>
      </c>
      <c r="B4559" s="301" t="s">
        <v>13799</v>
      </c>
      <c r="C4559" s="301" t="s">
        <v>1507</v>
      </c>
      <c r="D4559" s="302" t="s">
        <v>13800</v>
      </c>
    </row>
    <row r="4560" spans="1:4" ht="13.8">
      <c r="A4560" s="304">
        <v>96758</v>
      </c>
      <c r="B4560" s="301" t="s">
        <v>13801</v>
      </c>
      <c r="C4560" s="301" t="s">
        <v>1507</v>
      </c>
      <c r="D4560" s="302" t="s">
        <v>11940</v>
      </c>
    </row>
    <row r="4561" spans="1:4" ht="13.8">
      <c r="A4561" s="304">
        <v>96759</v>
      </c>
      <c r="B4561" s="301" t="s">
        <v>13802</v>
      </c>
      <c r="C4561" s="301" t="s">
        <v>1507</v>
      </c>
      <c r="D4561" s="302" t="s">
        <v>6114</v>
      </c>
    </row>
    <row r="4562" spans="1:4" ht="13.8">
      <c r="A4562" s="304">
        <v>96760</v>
      </c>
      <c r="B4562" s="301" t="s">
        <v>13803</v>
      </c>
      <c r="C4562" s="301" t="s">
        <v>1507</v>
      </c>
      <c r="D4562" s="302" t="s">
        <v>11977</v>
      </c>
    </row>
    <row r="4563" spans="1:4" ht="13.8">
      <c r="A4563" s="304">
        <v>96761</v>
      </c>
      <c r="B4563" s="301" t="s">
        <v>13804</v>
      </c>
      <c r="C4563" s="301" t="s">
        <v>1507</v>
      </c>
      <c r="D4563" s="302" t="s">
        <v>6337</v>
      </c>
    </row>
    <row r="4564" spans="1:4" ht="13.8">
      <c r="A4564" s="304">
        <v>96762</v>
      </c>
      <c r="B4564" s="301" t="s">
        <v>13805</v>
      </c>
      <c r="C4564" s="301" t="s">
        <v>1507</v>
      </c>
      <c r="D4564" s="302" t="s">
        <v>13806</v>
      </c>
    </row>
    <row r="4565" spans="1:4" ht="13.8">
      <c r="A4565" s="304">
        <v>96763</v>
      </c>
      <c r="B4565" s="301" t="s">
        <v>13807</v>
      </c>
      <c r="C4565" s="301" t="s">
        <v>1507</v>
      </c>
      <c r="D4565" s="302" t="s">
        <v>13808</v>
      </c>
    </row>
    <row r="4566" spans="1:4" ht="13.8">
      <c r="A4566" s="304">
        <v>96764</v>
      </c>
      <c r="B4566" s="301" t="s">
        <v>13809</v>
      </c>
      <c r="C4566" s="301" t="s">
        <v>1507</v>
      </c>
      <c r="D4566" s="302" t="s">
        <v>13810</v>
      </c>
    </row>
    <row r="4567" spans="1:4" ht="13.8">
      <c r="A4567" s="304">
        <v>96802</v>
      </c>
      <c r="B4567" s="301" t="s">
        <v>13811</v>
      </c>
      <c r="C4567" s="301" t="s">
        <v>1507</v>
      </c>
      <c r="D4567" s="302" t="s">
        <v>13812</v>
      </c>
    </row>
    <row r="4568" spans="1:4" ht="13.8">
      <c r="A4568" s="304">
        <v>96803</v>
      </c>
      <c r="B4568" s="301" t="s">
        <v>13813</v>
      </c>
      <c r="C4568" s="301" t="s">
        <v>1507</v>
      </c>
      <c r="D4568" s="302" t="s">
        <v>13814</v>
      </c>
    </row>
    <row r="4569" spans="1:4" ht="13.8">
      <c r="A4569" s="304">
        <v>96804</v>
      </c>
      <c r="B4569" s="301" t="s">
        <v>13815</v>
      </c>
      <c r="C4569" s="301" t="s">
        <v>1507</v>
      </c>
      <c r="D4569" s="302" t="s">
        <v>13816</v>
      </c>
    </row>
    <row r="4570" spans="1:4" ht="13.8">
      <c r="A4570" s="304">
        <v>96805</v>
      </c>
      <c r="B4570" s="301" t="s">
        <v>13817</v>
      </c>
      <c r="C4570" s="301" t="s">
        <v>1507</v>
      </c>
      <c r="D4570" s="302" t="s">
        <v>13818</v>
      </c>
    </row>
    <row r="4571" spans="1:4" ht="13.8">
      <c r="A4571" s="304">
        <v>96806</v>
      </c>
      <c r="B4571" s="301" t="s">
        <v>13819</v>
      </c>
      <c r="C4571" s="301" t="s">
        <v>1507</v>
      </c>
      <c r="D4571" s="302" t="s">
        <v>13820</v>
      </c>
    </row>
    <row r="4572" spans="1:4" ht="13.8">
      <c r="A4572" s="304">
        <v>96807</v>
      </c>
      <c r="B4572" s="301" t="s">
        <v>13821</v>
      </c>
      <c r="C4572" s="301" t="s">
        <v>1507</v>
      </c>
      <c r="D4572" s="302" t="s">
        <v>13822</v>
      </c>
    </row>
    <row r="4573" spans="1:4" ht="13.8">
      <c r="A4573" s="304">
        <v>96808</v>
      </c>
      <c r="B4573" s="301" t="s">
        <v>13823</v>
      </c>
      <c r="C4573" s="301" t="s">
        <v>1507</v>
      </c>
      <c r="D4573" s="302" t="s">
        <v>5581</v>
      </c>
    </row>
    <row r="4574" spans="1:4" ht="13.8">
      <c r="A4574" s="304">
        <v>96809</v>
      </c>
      <c r="B4574" s="301" t="s">
        <v>13824</v>
      </c>
      <c r="C4574" s="301" t="s">
        <v>1507</v>
      </c>
      <c r="D4574" s="302" t="s">
        <v>7042</v>
      </c>
    </row>
    <row r="4575" spans="1:4" ht="13.8">
      <c r="A4575" s="304">
        <v>96810</v>
      </c>
      <c r="B4575" s="301" t="s">
        <v>13825</v>
      </c>
      <c r="C4575" s="301" t="s">
        <v>1507</v>
      </c>
      <c r="D4575" s="302" t="s">
        <v>9662</v>
      </c>
    </row>
    <row r="4576" spans="1:4" ht="13.8">
      <c r="A4576" s="304">
        <v>96811</v>
      </c>
      <c r="B4576" s="301" t="s">
        <v>13826</v>
      </c>
      <c r="C4576" s="301" t="s">
        <v>1507</v>
      </c>
      <c r="D4576" s="302" t="s">
        <v>10657</v>
      </c>
    </row>
    <row r="4577" spans="1:4" ht="13.8">
      <c r="A4577" s="304">
        <v>96812</v>
      </c>
      <c r="B4577" s="301" t="s">
        <v>13827</v>
      </c>
      <c r="C4577" s="301" t="s">
        <v>1507</v>
      </c>
      <c r="D4577" s="302" t="s">
        <v>10897</v>
      </c>
    </row>
    <row r="4578" spans="1:4" ht="13.8">
      <c r="A4578" s="304">
        <v>96813</v>
      </c>
      <c r="B4578" s="301" t="s">
        <v>13828</v>
      </c>
      <c r="C4578" s="301" t="s">
        <v>1507</v>
      </c>
      <c r="D4578" s="302" t="s">
        <v>13829</v>
      </c>
    </row>
    <row r="4579" spans="1:4" ht="13.8">
      <c r="A4579" s="304">
        <v>96814</v>
      </c>
      <c r="B4579" s="301" t="s">
        <v>13830</v>
      </c>
      <c r="C4579" s="301" t="s">
        <v>1507</v>
      </c>
      <c r="D4579" s="302" t="s">
        <v>13831</v>
      </c>
    </row>
    <row r="4580" spans="1:4" ht="13.8">
      <c r="A4580" s="304">
        <v>96815</v>
      </c>
      <c r="B4580" s="301" t="s">
        <v>13832</v>
      </c>
      <c r="C4580" s="301" t="s">
        <v>1507</v>
      </c>
      <c r="D4580" s="302" t="s">
        <v>13292</v>
      </c>
    </row>
    <row r="4581" spans="1:4" ht="13.8">
      <c r="A4581" s="304">
        <v>96816</v>
      </c>
      <c r="B4581" s="301" t="s">
        <v>13833</v>
      </c>
      <c r="C4581" s="301" t="s">
        <v>1507</v>
      </c>
      <c r="D4581" s="302" t="s">
        <v>13834</v>
      </c>
    </row>
    <row r="4582" spans="1:4" ht="13.8">
      <c r="A4582" s="304">
        <v>96817</v>
      </c>
      <c r="B4582" s="301" t="s">
        <v>13835</v>
      </c>
      <c r="C4582" s="301" t="s">
        <v>1507</v>
      </c>
      <c r="D4582" s="302" t="s">
        <v>13836</v>
      </c>
    </row>
    <row r="4583" spans="1:4" ht="13.8">
      <c r="A4583" s="304">
        <v>96818</v>
      </c>
      <c r="B4583" s="301" t="s">
        <v>13837</v>
      </c>
      <c r="C4583" s="301" t="s">
        <v>1507</v>
      </c>
      <c r="D4583" s="302" t="s">
        <v>7731</v>
      </c>
    </row>
    <row r="4584" spans="1:4" ht="13.8">
      <c r="A4584" s="304">
        <v>96819</v>
      </c>
      <c r="B4584" s="301" t="s">
        <v>13838</v>
      </c>
      <c r="C4584" s="301" t="s">
        <v>1507</v>
      </c>
      <c r="D4584" s="302" t="s">
        <v>7731</v>
      </c>
    </row>
    <row r="4585" spans="1:4" ht="13.8">
      <c r="A4585" s="304">
        <v>96820</v>
      </c>
      <c r="B4585" s="301" t="s">
        <v>13839</v>
      </c>
      <c r="C4585" s="301" t="s">
        <v>1507</v>
      </c>
      <c r="D4585" s="302" t="s">
        <v>7372</v>
      </c>
    </row>
    <row r="4586" spans="1:4" ht="13.8">
      <c r="A4586" s="304">
        <v>96821</v>
      </c>
      <c r="B4586" s="301" t="s">
        <v>13840</v>
      </c>
      <c r="C4586" s="301" t="s">
        <v>1507</v>
      </c>
      <c r="D4586" s="302" t="s">
        <v>13841</v>
      </c>
    </row>
    <row r="4587" spans="1:4" ht="13.8">
      <c r="A4587" s="304">
        <v>96822</v>
      </c>
      <c r="B4587" s="301" t="s">
        <v>13842</v>
      </c>
      <c r="C4587" s="301" t="s">
        <v>1507</v>
      </c>
      <c r="D4587" s="302" t="s">
        <v>13843</v>
      </c>
    </row>
    <row r="4588" spans="1:4" ht="13.8">
      <c r="A4588" s="304">
        <v>96823</v>
      </c>
      <c r="B4588" s="301" t="s">
        <v>13844</v>
      </c>
      <c r="C4588" s="301" t="s">
        <v>1507</v>
      </c>
      <c r="D4588" s="302" t="s">
        <v>13845</v>
      </c>
    </row>
    <row r="4589" spans="1:4" ht="13.8">
      <c r="A4589" s="304">
        <v>96824</v>
      </c>
      <c r="B4589" s="301" t="s">
        <v>13846</v>
      </c>
      <c r="C4589" s="301" t="s">
        <v>1507</v>
      </c>
      <c r="D4589" s="302" t="s">
        <v>13847</v>
      </c>
    </row>
    <row r="4590" spans="1:4" ht="13.8">
      <c r="A4590" s="304">
        <v>96825</v>
      </c>
      <c r="B4590" s="301" t="s">
        <v>13848</v>
      </c>
      <c r="C4590" s="301" t="s">
        <v>1507</v>
      </c>
      <c r="D4590" s="302" t="s">
        <v>13849</v>
      </c>
    </row>
    <row r="4591" spans="1:4" ht="13.8">
      <c r="A4591" s="304">
        <v>96826</v>
      </c>
      <c r="B4591" s="301" t="s">
        <v>13850</v>
      </c>
      <c r="C4591" s="301" t="s">
        <v>1507</v>
      </c>
      <c r="D4591" s="302" t="s">
        <v>4098</v>
      </c>
    </row>
    <row r="4592" spans="1:4" ht="13.8">
      <c r="A4592" s="304">
        <v>96827</v>
      </c>
      <c r="B4592" s="301" t="s">
        <v>13851</v>
      </c>
      <c r="C4592" s="301" t="s">
        <v>1507</v>
      </c>
      <c r="D4592" s="302" t="s">
        <v>13852</v>
      </c>
    </row>
    <row r="4593" spans="1:4" ht="13.8">
      <c r="A4593" s="304">
        <v>96828</v>
      </c>
      <c r="B4593" s="301" t="s">
        <v>13853</v>
      </c>
      <c r="C4593" s="301" t="s">
        <v>1507</v>
      </c>
      <c r="D4593" s="302" t="s">
        <v>13854</v>
      </c>
    </row>
    <row r="4594" spans="1:4" ht="13.8">
      <c r="A4594" s="304">
        <v>96829</v>
      </c>
      <c r="B4594" s="301" t="s">
        <v>13855</v>
      </c>
      <c r="C4594" s="301" t="s">
        <v>1507</v>
      </c>
      <c r="D4594" s="302" t="s">
        <v>13856</v>
      </c>
    </row>
    <row r="4595" spans="1:4" ht="13.8">
      <c r="A4595" s="304">
        <v>96830</v>
      </c>
      <c r="B4595" s="301" t="s">
        <v>13857</v>
      </c>
      <c r="C4595" s="301" t="s">
        <v>1507</v>
      </c>
      <c r="D4595" s="302" t="s">
        <v>13858</v>
      </c>
    </row>
    <row r="4596" spans="1:4" ht="13.8">
      <c r="A4596" s="304">
        <v>96831</v>
      </c>
      <c r="B4596" s="301" t="s">
        <v>13859</v>
      </c>
      <c r="C4596" s="301" t="s">
        <v>1507</v>
      </c>
      <c r="D4596" s="302" t="s">
        <v>13528</v>
      </c>
    </row>
    <row r="4597" spans="1:4" ht="13.8">
      <c r="A4597" s="304">
        <v>96832</v>
      </c>
      <c r="B4597" s="301" t="s">
        <v>13860</v>
      </c>
      <c r="C4597" s="301" t="s">
        <v>1507</v>
      </c>
      <c r="D4597" s="302" t="s">
        <v>13861</v>
      </c>
    </row>
    <row r="4598" spans="1:4" ht="13.8">
      <c r="A4598" s="304">
        <v>96833</v>
      </c>
      <c r="B4598" s="301" t="s">
        <v>13862</v>
      </c>
      <c r="C4598" s="301" t="s">
        <v>1507</v>
      </c>
      <c r="D4598" s="302" t="s">
        <v>11789</v>
      </c>
    </row>
    <row r="4599" spans="1:4" ht="13.8">
      <c r="A4599" s="304">
        <v>96834</v>
      </c>
      <c r="B4599" s="301" t="s">
        <v>13863</v>
      </c>
      <c r="C4599" s="301" t="s">
        <v>1507</v>
      </c>
      <c r="D4599" s="302" t="s">
        <v>13864</v>
      </c>
    </row>
    <row r="4600" spans="1:4" ht="13.8">
      <c r="A4600" s="304">
        <v>96835</v>
      </c>
      <c r="B4600" s="301" t="s">
        <v>13865</v>
      </c>
      <c r="C4600" s="301" t="s">
        <v>1507</v>
      </c>
      <c r="D4600" s="302" t="s">
        <v>11145</v>
      </c>
    </row>
    <row r="4601" spans="1:4" ht="13.8">
      <c r="A4601" s="304">
        <v>96836</v>
      </c>
      <c r="B4601" s="301" t="s">
        <v>13866</v>
      </c>
      <c r="C4601" s="301" t="s">
        <v>1507</v>
      </c>
      <c r="D4601" s="302" t="s">
        <v>12782</v>
      </c>
    </row>
    <row r="4602" spans="1:4" ht="13.8">
      <c r="A4602" s="304">
        <v>96837</v>
      </c>
      <c r="B4602" s="301" t="s">
        <v>13867</v>
      </c>
      <c r="C4602" s="301" t="s">
        <v>1507</v>
      </c>
      <c r="D4602" s="302" t="s">
        <v>9717</v>
      </c>
    </row>
    <row r="4603" spans="1:4" ht="13.8">
      <c r="A4603" s="304">
        <v>96838</v>
      </c>
      <c r="B4603" s="301" t="s">
        <v>13868</v>
      </c>
      <c r="C4603" s="301" t="s">
        <v>1507</v>
      </c>
      <c r="D4603" s="302" t="s">
        <v>13869</v>
      </c>
    </row>
    <row r="4604" spans="1:4" ht="13.8">
      <c r="A4604" s="304">
        <v>96839</v>
      </c>
      <c r="B4604" s="301" t="s">
        <v>13870</v>
      </c>
      <c r="C4604" s="301" t="s">
        <v>1507</v>
      </c>
      <c r="D4604" s="302" t="s">
        <v>13871</v>
      </c>
    </row>
    <row r="4605" spans="1:4" ht="13.8">
      <c r="A4605" s="304">
        <v>96840</v>
      </c>
      <c r="B4605" s="301" t="s">
        <v>13872</v>
      </c>
      <c r="C4605" s="301" t="s">
        <v>1507</v>
      </c>
      <c r="D4605" s="302" t="s">
        <v>13873</v>
      </c>
    </row>
    <row r="4606" spans="1:4" ht="13.8">
      <c r="A4606" s="304">
        <v>96841</v>
      </c>
      <c r="B4606" s="301" t="s">
        <v>13874</v>
      </c>
      <c r="C4606" s="301" t="s">
        <v>1507</v>
      </c>
      <c r="D4606" s="302" t="s">
        <v>13875</v>
      </c>
    </row>
    <row r="4607" spans="1:4" ht="13.8">
      <c r="A4607" s="304">
        <v>96842</v>
      </c>
      <c r="B4607" s="301" t="s">
        <v>13876</v>
      </c>
      <c r="C4607" s="301" t="s">
        <v>1507</v>
      </c>
      <c r="D4607" s="302" t="s">
        <v>7417</v>
      </c>
    </row>
    <row r="4608" spans="1:4" ht="13.8">
      <c r="A4608" s="304">
        <v>96843</v>
      </c>
      <c r="B4608" s="301" t="s">
        <v>13877</v>
      </c>
      <c r="C4608" s="301" t="s">
        <v>1507</v>
      </c>
      <c r="D4608" s="302" t="s">
        <v>13878</v>
      </c>
    </row>
    <row r="4609" spans="1:4" ht="13.8">
      <c r="A4609" s="304">
        <v>96844</v>
      </c>
      <c r="B4609" s="301" t="s">
        <v>13879</v>
      </c>
      <c r="C4609" s="301" t="s">
        <v>1507</v>
      </c>
      <c r="D4609" s="302" t="s">
        <v>5548</v>
      </c>
    </row>
    <row r="4610" spans="1:4" ht="13.8">
      <c r="A4610" s="304">
        <v>96845</v>
      </c>
      <c r="B4610" s="301" t="s">
        <v>13880</v>
      </c>
      <c r="C4610" s="301" t="s">
        <v>1507</v>
      </c>
      <c r="D4610" s="302" t="s">
        <v>13881</v>
      </c>
    </row>
    <row r="4611" spans="1:4" ht="13.8">
      <c r="A4611" s="304">
        <v>96846</v>
      </c>
      <c r="B4611" s="301" t="s">
        <v>13882</v>
      </c>
      <c r="C4611" s="301" t="s">
        <v>1507</v>
      </c>
      <c r="D4611" s="302" t="s">
        <v>13883</v>
      </c>
    </row>
    <row r="4612" spans="1:4" ht="13.8">
      <c r="A4612" s="304">
        <v>96847</v>
      </c>
      <c r="B4612" s="301" t="s">
        <v>13884</v>
      </c>
      <c r="C4612" s="301" t="s">
        <v>1507</v>
      </c>
      <c r="D4612" s="302" t="s">
        <v>13885</v>
      </c>
    </row>
    <row r="4613" spans="1:4" ht="13.8">
      <c r="A4613" s="304">
        <v>96848</v>
      </c>
      <c r="B4613" s="301" t="s">
        <v>13886</v>
      </c>
      <c r="C4613" s="301" t="s">
        <v>1507</v>
      </c>
      <c r="D4613" s="302" t="s">
        <v>13887</v>
      </c>
    </row>
    <row r="4614" spans="1:4" ht="13.8">
      <c r="A4614" s="304">
        <v>96849</v>
      </c>
      <c r="B4614" s="301" t="s">
        <v>13888</v>
      </c>
      <c r="C4614" s="301" t="s">
        <v>1507</v>
      </c>
      <c r="D4614" s="302" t="s">
        <v>5353</v>
      </c>
    </row>
    <row r="4615" spans="1:4" ht="13.8">
      <c r="A4615" s="304">
        <v>96850</v>
      </c>
      <c r="B4615" s="301" t="s">
        <v>13889</v>
      </c>
      <c r="C4615" s="301" t="s">
        <v>1507</v>
      </c>
      <c r="D4615" s="302" t="s">
        <v>5040</v>
      </c>
    </row>
    <row r="4616" spans="1:4" ht="13.8">
      <c r="A4616" s="304">
        <v>96851</v>
      </c>
      <c r="B4616" s="301" t="s">
        <v>13890</v>
      </c>
      <c r="C4616" s="301" t="s">
        <v>1507</v>
      </c>
      <c r="D4616" s="302" t="s">
        <v>13891</v>
      </c>
    </row>
    <row r="4617" spans="1:4" ht="13.8">
      <c r="A4617" s="304">
        <v>96852</v>
      </c>
      <c r="B4617" s="301" t="s">
        <v>13892</v>
      </c>
      <c r="C4617" s="301" t="s">
        <v>1507</v>
      </c>
      <c r="D4617" s="302" t="s">
        <v>13893</v>
      </c>
    </row>
    <row r="4618" spans="1:4" ht="13.8">
      <c r="A4618" s="304">
        <v>96853</v>
      </c>
      <c r="B4618" s="301" t="s">
        <v>13894</v>
      </c>
      <c r="C4618" s="301" t="s">
        <v>1507</v>
      </c>
      <c r="D4618" s="302" t="s">
        <v>13895</v>
      </c>
    </row>
    <row r="4619" spans="1:4" ht="13.8">
      <c r="A4619" s="304">
        <v>96854</v>
      </c>
      <c r="B4619" s="301" t="s">
        <v>13896</v>
      </c>
      <c r="C4619" s="301" t="s">
        <v>1507</v>
      </c>
      <c r="D4619" s="302" t="s">
        <v>5426</v>
      </c>
    </row>
    <row r="4620" spans="1:4" ht="13.8">
      <c r="A4620" s="304">
        <v>96855</v>
      </c>
      <c r="B4620" s="301" t="s">
        <v>13897</v>
      </c>
      <c r="C4620" s="301" t="s">
        <v>1507</v>
      </c>
      <c r="D4620" s="302" t="s">
        <v>7380</v>
      </c>
    </row>
    <row r="4621" spans="1:4" ht="13.8">
      <c r="A4621" s="304">
        <v>96856</v>
      </c>
      <c r="B4621" s="301" t="s">
        <v>13898</v>
      </c>
      <c r="C4621" s="301" t="s">
        <v>1507</v>
      </c>
      <c r="D4621" s="302" t="s">
        <v>13899</v>
      </c>
    </row>
    <row r="4622" spans="1:4" ht="13.8">
      <c r="A4622" s="304">
        <v>96857</v>
      </c>
      <c r="B4622" s="301" t="s">
        <v>13900</v>
      </c>
      <c r="C4622" s="301" t="s">
        <v>1507</v>
      </c>
      <c r="D4622" s="302" t="s">
        <v>13901</v>
      </c>
    </row>
    <row r="4623" spans="1:4" ht="13.8">
      <c r="A4623" s="304">
        <v>96858</v>
      </c>
      <c r="B4623" s="301" t="s">
        <v>13902</v>
      </c>
      <c r="C4623" s="301" t="s">
        <v>1507</v>
      </c>
      <c r="D4623" s="302" t="s">
        <v>13903</v>
      </c>
    </row>
    <row r="4624" spans="1:4" ht="13.8">
      <c r="A4624" s="304">
        <v>96859</v>
      </c>
      <c r="B4624" s="301" t="s">
        <v>13904</v>
      </c>
      <c r="C4624" s="301" t="s">
        <v>1507</v>
      </c>
      <c r="D4624" s="302" t="s">
        <v>13905</v>
      </c>
    </row>
    <row r="4625" spans="1:4" ht="13.8">
      <c r="A4625" s="304">
        <v>96860</v>
      </c>
      <c r="B4625" s="301" t="s">
        <v>13906</v>
      </c>
      <c r="C4625" s="301" t="s">
        <v>1507</v>
      </c>
      <c r="D4625" s="302" t="s">
        <v>12838</v>
      </c>
    </row>
    <row r="4626" spans="1:4" ht="13.8">
      <c r="A4626" s="304">
        <v>96861</v>
      </c>
      <c r="B4626" s="301" t="s">
        <v>13907</v>
      </c>
      <c r="C4626" s="301" t="s">
        <v>1507</v>
      </c>
      <c r="D4626" s="302" t="s">
        <v>13908</v>
      </c>
    </row>
    <row r="4627" spans="1:4" ht="13.8">
      <c r="A4627" s="304">
        <v>96862</v>
      </c>
      <c r="B4627" s="301" t="s">
        <v>13909</v>
      </c>
      <c r="C4627" s="301" t="s">
        <v>1507</v>
      </c>
      <c r="D4627" s="302" t="s">
        <v>13910</v>
      </c>
    </row>
    <row r="4628" spans="1:4" ht="13.8">
      <c r="A4628" s="304">
        <v>96863</v>
      </c>
      <c r="B4628" s="301" t="s">
        <v>13911</v>
      </c>
      <c r="C4628" s="301" t="s">
        <v>1507</v>
      </c>
      <c r="D4628" s="302" t="s">
        <v>12166</v>
      </c>
    </row>
    <row r="4629" spans="1:4" ht="13.8">
      <c r="A4629" s="304">
        <v>96864</v>
      </c>
      <c r="B4629" s="301" t="s">
        <v>13912</v>
      </c>
      <c r="C4629" s="301" t="s">
        <v>1507</v>
      </c>
      <c r="D4629" s="302" t="s">
        <v>13913</v>
      </c>
    </row>
    <row r="4630" spans="1:4" ht="13.8">
      <c r="A4630" s="304">
        <v>96865</v>
      </c>
      <c r="B4630" s="301" t="s">
        <v>13914</v>
      </c>
      <c r="C4630" s="301" t="s">
        <v>1507</v>
      </c>
      <c r="D4630" s="302" t="s">
        <v>13915</v>
      </c>
    </row>
    <row r="4631" spans="1:4" ht="13.8">
      <c r="A4631" s="304">
        <v>96866</v>
      </c>
      <c r="B4631" s="301" t="s">
        <v>13916</v>
      </c>
      <c r="C4631" s="301" t="s">
        <v>1507</v>
      </c>
      <c r="D4631" s="302" t="s">
        <v>11526</v>
      </c>
    </row>
    <row r="4632" spans="1:4" ht="13.8">
      <c r="A4632" s="304">
        <v>96867</v>
      </c>
      <c r="B4632" s="301" t="s">
        <v>13917</v>
      </c>
      <c r="C4632" s="301" t="s">
        <v>1507</v>
      </c>
      <c r="D4632" s="302" t="s">
        <v>13918</v>
      </c>
    </row>
    <row r="4633" spans="1:4" ht="13.8">
      <c r="A4633" s="304">
        <v>96868</v>
      </c>
      <c r="B4633" s="301" t="s">
        <v>13919</v>
      </c>
      <c r="C4633" s="301" t="s">
        <v>1507</v>
      </c>
      <c r="D4633" s="302" t="s">
        <v>11772</v>
      </c>
    </row>
    <row r="4634" spans="1:4" ht="13.8">
      <c r="A4634" s="304">
        <v>96869</v>
      </c>
      <c r="B4634" s="301" t="s">
        <v>13920</v>
      </c>
      <c r="C4634" s="301" t="s">
        <v>1507</v>
      </c>
      <c r="D4634" s="302" t="s">
        <v>13921</v>
      </c>
    </row>
    <row r="4635" spans="1:4" ht="13.8">
      <c r="A4635" s="304">
        <v>96870</v>
      </c>
      <c r="B4635" s="301" t="s">
        <v>13922</v>
      </c>
      <c r="C4635" s="301" t="s">
        <v>1507</v>
      </c>
      <c r="D4635" s="302" t="s">
        <v>13923</v>
      </c>
    </row>
    <row r="4636" spans="1:4" ht="13.8">
      <c r="A4636" s="304">
        <v>96871</v>
      </c>
      <c r="B4636" s="301" t="s">
        <v>13924</v>
      </c>
      <c r="C4636" s="301" t="s">
        <v>1507</v>
      </c>
      <c r="D4636" s="302" t="s">
        <v>4278</v>
      </c>
    </row>
    <row r="4637" spans="1:4" ht="13.8">
      <c r="A4637" s="304">
        <v>96872</v>
      </c>
      <c r="B4637" s="301" t="s">
        <v>13925</v>
      </c>
      <c r="C4637" s="301" t="s">
        <v>1507</v>
      </c>
      <c r="D4637" s="302" t="s">
        <v>13926</v>
      </c>
    </row>
    <row r="4638" spans="1:4" ht="13.8">
      <c r="A4638" s="304">
        <v>96873</v>
      </c>
      <c r="B4638" s="301" t="s">
        <v>13927</v>
      </c>
      <c r="C4638" s="301" t="s">
        <v>1507</v>
      </c>
      <c r="D4638" s="302" t="s">
        <v>13928</v>
      </c>
    </row>
    <row r="4639" spans="1:4" ht="13.8">
      <c r="A4639" s="304">
        <v>96874</v>
      </c>
      <c r="B4639" s="301" t="s">
        <v>13929</v>
      </c>
      <c r="C4639" s="301" t="s">
        <v>1507</v>
      </c>
      <c r="D4639" s="302" t="s">
        <v>4443</v>
      </c>
    </row>
    <row r="4640" spans="1:4" ht="13.8">
      <c r="A4640" s="304">
        <v>96875</v>
      </c>
      <c r="B4640" s="301" t="s">
        <v>13930</v>
      </c>
      <c r="C4640" s="301" t="s">
        <v>1507</v>
      </c>
      <c r="D4640" s="302" t="s">
        <v>13931</v>
      </c>
    </row>
    <row r="4641" spans="1:4" ht="13.8">
      <c r="A4641" s="304">
        <v>96876</v>
      </c>
      <c r="B4641" s="301" t="s">
        <v>13932</v>
      </c>
      <c r="C4641" s="301" t="s">
        <v>1507</v>
      </c>
      <c r="D4641" s="302" t="s">
        <v>13933</v>
      </c>
    </row>
    <row r="4642" spans="1:4" ht="13.8">
      <c r="A4642" s="304">
        <v>96877</v>
      </c>
      <c r="B4642" s="301" t="s">
        <v>13934</v>
      </c>
      <c r="C4642" s="301" t="s">
        <v>1507</v>
      </c>
      <c r="D4642" s="302" t="s">
        <v>13935</v>
      </c>
    </row>
    <row r="4643" spans="1:4" ht="13.8">
      <c r="A4643" s="304">
        <v>96878</v>
      </c>
      <c r="B4643" s="301" t="s">
        <v>13936</v>
      </c>
      <c r="C4643" s="301" t="s">
        <v>1507</v>
      </c>
      <c r="D4643" s="302" t="s">
        <v>13937</v>
      </c>
    </row>
    <row r="4644" spans="1:4" ht="13.8">
      <c r="A4644" s="304">
        <v>96879</v>
      </c>
      <c r="B4644" s="301" t="s">
        <v>13938</v>
      </c>
      <c r="C4644" s="301" t="s">
        <v>1507</v>
      </c>
      <c r="D4644" s="302" t="s">
        <v>13939</v>
      </c>
    </row>
    <row r="4645" spans="1:4" ht="13.8">
      <c r="A4645" s="304">
        <v>96880</v>
      </c>
      <c r="B4645" s="301" t="s">
        <v>13940</v>
      </c>
      <c r="C4645" s="301" t="s">
        <v>1507</v>
      </c>
      <c r="D4645" s="302" t="s">
        <v>13941</v>
      </c>
    </row>
    <row r="4646" spans="1:4" ht="13.8">
      <c r="A4646" s="304">
        <v>96881</v>
      </c>
      <c r="B4646" s="301" t="s">
        <v>13942</v>
      </c>
      <c r="C4646" s="301" t="s">
        <v>1507</v>
      </c>
      <c r="D4646" s="302" t="s">
        <v>13943</v>
      </c>
    </row>
    <row r="4647" spans="1:4" ht="13.8">
      <c r="A4647" s="304">
        <v>97425</v>
      </c>
      <c r="B4647" s="301" t="s">
        <v>13944</v>
      </c>
      <c r="C4647" s="301" t="s">
        <v>1507</v>
      </c>
      <c r="D4647" s="302" t="s">
        <v>13945</v>
      </c>
    </row>
    <row r="4648" spans="1:4" ht="13.8">
      <c r="A4648" s="304">
        <v>97426</v>
      </c>
      <c r="B4648" s="301" t="s">
        <v>13946</v>
      </c>
      <c r="C4648" s="301" t="s">
        <v>1507</v>
      </c>
      <c r="D4648" s="302" t="s">
        <v>13947</v>
      </c>
    </row>
    <row r="4649" spans="1:4" ht="13.8">
      <c r="A4649" s="304">
        <v>97427</v>
      </c>
      <c r="B4649" s="301" t="s">
        <v>13948</v>
      </c>
      <c r="C4649" s="301" t="s">
        <v>1507</v>
      </c>
      <c r="D4649" s="302" t="s">
        <v>13949</v>
      </c>
    </row>
    <row r="4650" spans="1:4" ht="13.8">
      <c r="A4650" s="304">
        <v>97428</v>
      </c>
      <c r="B4650" s="301" t="s">
        <v>13950</v>
      </c>
      <c r="C4650" s="301" t="s">
        <v>1507</v>
      </c>
      <c r="D4650" s="302" t="s">
        <v>13951</v>
      </c>
    </row>
    <row r="4651" spans="1:4" ht="13.8">
      <c r="A4651" s="304">
        <v>97429</v>
      </c>
      <c r="B4651" s="301" t="s">
        <v>13952</v>
      </c>
      <c r="C4651" s="301" t="s">
        <v>1507</v>
      </c>
      <c r="D4651" s="302" t="s">
        <v>13953</v>
      </c>
    </row>
    <row r="4652" spans="1:4" ht="13.8">
      <c r="A4652" s="304">
        <v>97430</v>
      </c>
      <c r="B4652" s="301" t="s">
        <v>13954</v>
      </c>
      <c r="C4652" s="301" t="s">
        <v>1507</v>
      </c>
      <c r="D4652" s="302" t="s">
        <v>13955</v>
      </c>
    </row>
    <row r="4653" spans="1:4" ht="13.8">
      <c r="A4653" s="304">
        <v>97431</v>
      </c>
      <c r="B4653" s="301" t="s">
        <v>13956</v>
      </c>
      <c r="C4653" s="301" t="s">
        <v>1507</v>
      </c>
      <c r="D4653" s="302" t="s">
        <v>11147</v>
      </c>
    </row>
    <row r="4654" spans="1:4" ht="13.8">
      <c r="A4654" s="304">
        <v>97432</v>
      </c>
      <c r="B4654" s="301" t="s">
        <v>13957</v>
      </c>
      <c r="C4654" s="301" t="s">
        <v>1507</v>
      </c>
      <c r="D4654" s="302" t="s">
        <v>13958</v>
      </c>
    </row>
    <row r="4655" spans="1:4" ht="13.8">
      <c r="A4655" s="304">
        <v>97433</v>
      </c>
      <c r="B4655" s="301" t="s">
        <v>13959</v>
      </c>
      <c r="C4655" s="301" t="s">
        <v>1507</v>
      </c>
      <c r="D4655" s="302" t="s">
        <v>13960</v>
      </c>
    </row>
    <row r="4656" spans="1:4" ht="13.8">
      <c r="A4656" s="304">
        <v>97434</v>
      </c>
      <c r="B4656" s="301" t="s">
        <v>13961</v>
      </c>
      <c r="C4656" s="301" t="s">
        <v>1507</v>
      </c>
      <c r="D4656" s="302" t="s">
        <v>13962</v>
      </c>
    </row>
    <row r="4657" spans="1:4" ht="13.8">
      <c r="A4657" s="304">
        <v>97435</v>
      </c>
      <c r="B4657" s="301" t="s">
        <v>13963</v>
      </c>
      <c r="C4657" s="301" t="s">
        <v>1507</v>
      </c>
      <c r="D4657" s="302" t="s">
        <v>13964</v>
      </c>
    </row>
    <row r="4658" spans="1:4" ht="13.8">
      <c r="A4658" s="304">
        <v>97436</v>
      </c>
      <c r="B4658" s="301" t="s">
        <v>13965</v>
      </c>
      <c r="C4658" s="301" t="s">
        <v>1507</v>
      </c>
      <c r="D4658" s="302" t="s">
        <v>13966</v>
      </c>
    </row>
    <row r="4659" spans="1:4" ht="13.8">
      <c r="A4659" s="304">
        <v>97437</v>
      </c>
      <c r="B4659" s="301" t="s">
        <v>13967</v>
      </c>
      <c r="C4659" s="301" t="s">
        <v>1507</v>
      </c>
      <c r="D4659" s="302" t="s">
        <v>9908</v>
      </c>
    </row>
    <row r="4660" spans="1:4" ht="13.8">
      <c r="A4660" s="304">
        <v>97438</v>
      </c>
      <c r="B4660" s="301" t="s">
        <v>13968</v>
      </c>
      <c r="C4660" s="301" t="s">
        <v>1507</v>
      </c>
      <c r="D4660" s="302" t="s">
        <v>13969</v>
      </c>
    </row>
    <row r="4661" spans="1:4" ht="13.8">
      <c r="A4661" s="304">
        <v>97439</v>
      </c>
      <c r="B4661" s="301" t="s">
        <v>13970</v>
      </c>
      <c r="C4661" s="301" t="s">
        <v>1507</v>
      </c>
      <c r="D4661" s="302" t="s">
        <v>13971</v>
      </c>
    </row>
    <row r="4662" spans="1:4" ht="13.8">
      <c r="A4662" s="304">
        <v>97440</v>
      </c>
      <c r="B4662" s="301" t="s">
        <v>13972</v>
      </c>
      <c r="C4662" s="301" t="s">
        <v>1507</v>
      </c>
      <c r="D4662" s="302" t="s">
        <v>13973</v>
      </c>
    </row>
    <row r="4663" spans="1:4" ht="13.8">
      <c r="A4663" s="304">
        <v>97442</v>
      </c>
      <c r="B4663" s="301" t="s">
        <v>13974</v>
      </c>
      <c r="C4663" s="301" t="s">
        <v>1507</v>
      </c>
      <c r="D4663" s="302" t="s">
        <v>13975</v>
      </c>
    </row>
    <row r="4664" spans="1:4" ht="13.8">
      <c r="A4664" s="304">
        <v>97443</v>
      </c>
      <c r="B4664" s="301" t="s">
        <v>13976</v>
      </c>
      <c r="C4664" s="301" t="s">
        <v>1507</v>
      </c>
      <c r="D4664" s="302" t="s">
        <v>13977</v>
      </c>
    </row>
    <row r="4665" spans="1:4" ht="13.8">
      <c r="A4665" s="304">
        <v>97444</v>
      </c>
      <c r="B4665" s="301" t="s">
        <v>13978</v>
      </c>
      <c r="C4665" s="301" t="s">
        <v>1507</v>
      </c>
      <c r="D4665" s="302" t="s">
        <v>13979</v>
      </c>
    </row>
    <row r="4666" spans="1:4" ht="13.8">
      <c r="A4666" s="304">
        <v>97446</v>
      </c>
      <c r="B4666" s="301" t="s">
        <v>13980</v>
      </c>
      <c r="C4666" s="301" t="s">
        <v>1507</v>
      </c>
      <c r="D4666" s="302" t="s">
        <v>13981</v>
      </c>
    </row>
    <row r="4667" spans="1:4" ht="13.8">
      <c r="A4667" s="304">
        <v>97447</v>
      </c>
      <c r="B4667" s="301" t="s">
        <v>13982</v>
      </c>
      <c r="C4667" s="301" t="s">
        <v>1507</v>
      </c>
      <c r="D4667" s="302" t="s">
        <v>13981</v>
      </c>
    </row>
    <row r="4668" spans="1:4" ht="13.8">
      <c r="A4668" s="304">
        <v>97449</v>
      </c>
      <c r="B4668" s="301" t="s">
        <v>13983</v>
      </c>
      <c r="C4668" s="301" t="s">
        <v>1507</v>
      </c>
      <c r="D4668" s="302" t="s">
        <v>13984</v>
      </c>
    </row>
    <row r="4669" spans="1:4" ht="13.8">
      <c r="A4669" s="304">
        <v>97450</v>
      </c>
      <c r="B4669" s="301" t="s">
        <v>13985</v>
      </c>
      <c r="C4669" s="301" t="s">
        <v>1507</v>
      </c>
      <c r="D4669" s="302" t="s">
        <v>13986</v>
      </c>
    </row>
    <row r="4670" spans="1:4" ht="13.8">
      <c r="A4670" s="304">
        <v>97452</v>
      </c>
      <c r="B4670" s="301" t="s">
        <v>13987</v>
      </c>
      <c r="C4670" s="301" t="s">
        <v>1507</v>
      </c>
      <c r="D4670" s="302" t="s">
        <v>13988</v>
      </c>
    </row>
    <row r="4671" spans="1:4" ht="13.8">
      <c r="A4671" s="304">
        <v>97453</v>
      </c>
      <c r="B4671" s="301" t="s">
        <v>13989</v>
      </c>
      <c r="C4671" s="301" t="s">
        <v>1507</v>
      </c>
      <c r="D4671" s="302" t="s">
        <v>13990</v>
      </c>
    </row>
    <row r="4672" spans="1:4" ht="13.8">
      <c r="A4672" s="304">
        <v>97454</v>
      </c>
      <c r="B4672" s="301" t="s">
        <v>13991</v>
      </c>
      <c r="C4672" s="301" t="s">
        <v>1507</v>
      </c>
      <c r="D4672" s="302" t="s">
        <v>13992</v>
      </c>
    </row>
    <row r="4673" spans="1:4" ht="13.8">
      <c r="A4673" s="304">
        <v>97455</v>
      </c>
      <c r="B4673" s="301" t="s">
        <v>13993</v>
      </c>
      <c r="C4673" s="301" t="s">
        <v>1507</v>
      </c>
      <c r="D4673" s="302" t="s">
        <v>13994</v>
      </c>
    </row>
    <row r="4674" spans="1:4" ht="13.8">
      <c r="A4674" s="304">
        <v>97456</v>
      </c>
      <c r="B4674" s="301" t="s">
        <v>13995</v>
      </c>
      <c r="C4674" s="301" t="s">
        <v>1507</v>
      </c>
      <c r="D4674" s="302" t="s">
        <v>13996</v>
      </c>
    </row>
    <row r="4675" spans="1:4" ht="13.8">
      <c r="A4675" s="304">
        <v>97457</v>
      </c>
      <c r="B4675" s="301" t="s">
        <v>13997</v>
      </c>
      <c r="C4675" s="301" t="s">
        <v>1507</v>
      </c>
      <c r="D4675" s="302" t="s">
        <v>13998</v>
      </c>
    </row>
    <row r="4676" spans="1:4" ht="13.8">
      <c r="A4676" s="304">
        <v>97458</v>
      </c>
      <c r="B4676" s="301" t="s">
        <v>13999</v>
      </c>
      <c r="C4676" s="301" t="s">
        <v>1507</v>
      </c>
      <c r="D4676" s="302" t="s">
        <v>14000</v>
      </c>
    </row>
    <row r="4677" spans="1:4" ht="13.8">
      <c r="A4677" s="304">
        <v>97459</v>
      </c>
      <c r="B4677" s="301" t="s">
        <v>14001</v>
      </c>
      <c r="C4677" s="301" t="s">
        <v>1507</v>
      </c>
      <c r="D4677" s="302" t="s">
        <v>14002</v>
      </c>
    </row>
    <row r="4678" spans="1:4" ht="13.8">
      <c r="A4678" s="304">
        <v>97460</v>
      </c>
      <c r="B4678" s="301" t="s">
        <v>14003</v>
      </c>
      <c r="C4678" s="301" t="s">
        <v>1507</v>
      </c>
      <c r="D4678" s="302" t="s">
        <v>14004</v>
      </c>
    </row>
    <row r="4679" spans="1:4" ht="13.8">
      <c r="A4679" s="304">
        <v>97461</v>
      </c>
      <c r="B4679" s="301" t="s">
        <v>14005</v>
      </c>
      <c r="C4679" s="301" t="s">
        <v>1507</v>
      </c>
      <c r="D4679" s="302" t="s">
        <v>10479</v>
      </c>
    </row>
    <row r="4680" spans="1:4" ht="13.8">
      <c r="A4680" s="304">
        <v>97462</v>
      </c>
      <c r="B4680" s="301" t="s">
        <v>14006</v>
      </c>
      <c r="C4680" s="301" t="s">
        <v>1507</v>
      </c>
      <c r="D4680" s="302" t="s">
        <v>14007</v>
      </c>
    </row>
    <row r="4681" spans="1:4" ht="13.8">
      <c r="A4681" s="304">
        <v>97464</v>
      </c>
      <c r="B4681" s="301" t="s">
        <v>14008</v>
      </c>
      <c r="C4681" s="301" t="s">
        <v>1507</v>
      </c>
      <c r="D4681" s="302" t="s">
        <v>12376</v>
      </c>
    </row>
    <row r="4682" spans="1:4" ht="13.8">
      <c r="A4682" s="304">
        <v>97465</v>
      </c>
      <c r="B4682" s="301" t="s">
        <v>14009</v>
      </c>
      <c r="C4682" s="301" t="s">
        <v>1507</v>
      </c>
      <c r="D4682" s="302" t="s">
        <v>14010</v>
      </c>
    </row>
    <row r="4683" spans="1:4" ht="13.8">
      <c r="A4683" s="304">
        <v>97467</v>
      </c>
      <c r="B4683" s="301" t="s">
        <v>14011</v>
      </c>
      <c r="C4683" s="301" t="s">
        <v>1507</v>
      </c>
      <c r="D4683" s="302" t="s">
        <v>14012</v>
      </c>
    </row>
    <row r="4684" spans="1:4" ht="13.8">
      <c r="A4684" s="304">
        <v>97468</v>
      </c>
      <c r="B4684" s="301" t="s">
        <v>14013</v>
      </c>
      <c r="C4684" s="301" t="s">
        <v>1507</v>
      </c>
      <c r="D4684" s="302" t="s">
        <v>14014</v>
      </c>
    </row>
    <row r="4685" spans="1:4" ht="13.8">
      <c r="A4685" s="304">
        <v>97470</v>
      </c>
      <c r="B4685" s="301" t="s">
        <v>14015</v>
      </c>
      <c r="C4685" s="301" t="s">
        <v>1507</v>
      </c>
      <c r="D4685" s="302" t="s">
        <v>14016</v>
      </c>
    </row>
    <row r="4686" spans="1:4" ht="13.8">
      <c r="A4686" s="304">
        <v>97471</v>
      </c>
      <c r="B4686" s="301" t="s">
        <v>14017</v>
      </c>
      <c r="C4686" s="301" t="s">
        <v>1507</v>
      </c>
      <c r="D4686" s="302" t="s">
        <v>14018</v>
      </c>
    </row>
    <row r="4687" spans="1:4" ht="13.8">
      <c r="A4687" s="304">
        <v>97474</v>
      </c>
      <c r="B4687" s="301" t="s">
        <v>14019</v>
      </c>
      <c r="C4687" s="301" t="s">
        <v>1507</v>
      </c>
      <c r="D4687" s="302" t="s">
        <v>14020</v>
      </c>
    </row>
    <row r="4688" spans="1:4" ht="13.8">
      <c r="A4688" s="304">
        <v>97475</v>
      </c>
      <c r="B4688" s="301" t="s">
        <v>14021</v>
      </c>
      <c r="C4688" s="301" t="s">
        <v>1507</v>
      </c>
      <c r="D4688" s="302" t="s">
        <v>14022</v>
      </c>
    </row>
    <row r="4689" spans="1:4" ht="13.8">
      <c r="A4689" s="304">
        <v>97477</v>
      </c>
      <c r="B4689" s="301" t="s">
        <v>14023</v>
      </c>
      <c r="C4689" s="301" t="s">
        <v>1507</v>
      </c>
      <c r="D4689" s="302" t="s">
        <v>14024</v>
      </c>
    </row>
    <row r="4690" spans="1:4" ht="13.8">
      <c r="A4690" s="304">
        <v>97478</v>
      </c>
      <c r="B4690" s="301" t="s">
        <v>14025</v>
      </c>
      <c r="C4690" s="301" t="s">
        <v>1507</v>
      </c>
      <c r="D4690" s="302" t="s">
        <v>14026</v>
      </c>
    </row>
    <row r="4691" spans="1:4" ht="13.8">
      <c r="A4691" s="304">
        <v>97479</v>
      </c>
      <c r="B4691" s="301" t="s">
        <v>14027</v>
      </c>
      <c r="C4691" s="301" t="s">
        <v>1507</v>
      </c>
      <c r="D4691" s="302" t="s">
        <v>5230</v>
      </c>
    </row>
    <row r="4692" spans="1:4" ht="13.8">
      <c r="A4692" s="304">
        <v>97480</v>
      </c>
      <c r="B4692" s="301" t="s">
        <v>14028</v>
      </c>
      <c r="C4692" s="301" t="s">
        <v>1507</v>
      </c>
      <c r="D4692" s="302" t="s">
        <v>5230</v>
      </c>
    </row>
    <row r="4693" spans="1:4" ht="13.8">
      <c r="A4693" s="304">
        <v>97481</v>
      </c>
      <c r="B4693" s="301" t="s">
        <v>14029</v>
      </c>
      <c r="C4693" s="301" t="s">
        <v>1507</v>
      </c>
      <c r="D4693" s="302" t="s">
        <v>14030</v>
      </c>
    </row>
    <row r="4694" spans="1:4" ht="13.8">
      <c r="A4694" s="304">
        <v>97482</v>
      </c>
      <c r="B4694" s="301" t="s">
        <v>14031</v>
      </c>
      <c r="C4694" s="301" t="s">
        <v>1507</v>
      </c>
      <c r="D4694" s="302" t="s">
        <v>14030</v>
      </c>
    </row>
    <row r="4695" spans="1:4" ht="13.8">
      <c r="A4695" s="304">
        <v>97483</v>
      </c>
      <c r="B4695" s="301" t="s">
        <v>14032</v>
      </c>
      <c r="C4695" s="301" t="s">
        <v>1507</v>
      </c>
      <c r="D4695" s="302" t="s">
        <v>14033</v>
      </c>
    </row>
    <row r="4696" spans="1:4" ht="13.8">
      <c r="A4696" s="304">
        <v>97484</v>
      </c>
      <c r="B4696" s="301" t="s">
        <v>14034</v>
      </c>
      <c r="C4696" s="301" t="s">
        <v>1507</v>
      </c>
      <c r="D4696" s="302" t="s">
        <v>14033</v>
      </c>
    </row>
    <row r="4697" spans="1:4" ht="13.8">
      <c r="A4697" s="304">
        <v>97485</v>
      </c>
      <c r="B4697" s="301" t="s">
        <v>14035</v>
      </c>
      <c r="C4697" s="301" t="s">
        <v>1507</v>
      </c>
      <c r="D4697" s="302" t="s">
        <v>14036</v>
      </c>
    </row>
    <row r="4698" spans="1:4" ht="13.8">
      <c r="A4698" s="304">
        <v>97486</v>
      </c>
      <c r="B4698" s="301" t="s">
        <v>14037</v>
      </c>
      <c r="C4698" s="301" t="s">
        <v>1507</v>
      </c>
      <c r="D4698" s="302" t="s">
        <v>14038</v>
      </c>
    </row>
    <row r="4699" spans="1:4" ht="13.8">
      <c r="A4699" s="304">
        <v>97487</v>
      </c>
      <c r="B4699" s="301" t="s">
        <v>14039</v>
      </c>
      <c r="C4699" s="301" t="s">
        <v>1507</v>
      </c>
      <c r="D4699" s="302" t="s">
        <v>14040</v>
      </c>
    </row>
    <row r="4700" spans="1:4" ht="13.8">
      <c r="A4700" s="304">
        <v>97488</v>
      </c>
      <c r="B4700" s="301" t="s">
        <v>14041</v>
      </c>
      <c r="C4700" s="301" t="s">
        <v>1507</v>
      </c>
      <c r="D4700" s="302" t="s">
        <v>14042</v>
      </c>
    </row>
    <row r="4701" spans="1:4" ht="13.8">
      <c r="A4701" s="304">
        <v>97489</v>
      </c>
      <c r="B4701" s="301" t="s">
        <v>14043</v>
      </c>
      <c r="C4701" s="301" t="s">
        <v>1507</v>
      </c>
      <c r="D4701" s="302" t="s">
        <v>14044</v>
      </c>
    </row>
    <row r="4702" spans="1:4" ht="13.8">
      <c r="A4702" s="304">
        <v>97490</v>
      </c>
      <c r="B4702" s="301" t="s">
        <v>14045</v>
      </c>
      <c r="C4702" s="301" t="s">
        <v>1507</v>
      </c>
      <c r="D4702" s="302" t="s">
        <v>14046</v>
      </c>
    </row>
    <row r="4703" spans="1:4" ht="13.8">
      <c r="A4703" s="304">
        <v>97491</v>
      </c>
      <c r="B4703" s="301" t="s">
        <v>14047</v>
      </c>
      <c r="C4703" s="301" t="s">
        <v>1507</v>
      </c>
      <c r="D4703" s="302" t="s">
        <v>4369</v>
      </c>
    </row>
    <row r="4704" spans="1:4" ht="13.8">
      <c r="A4704" s="304">
        <v>97492</v>
      </c>
      <c r="B4704" s="301" t="s">
        <v>14048</v>
      </c>
      <c r="C4704" s="301" t="s">
        <v>1507</v>
      </c>
      <c r="D4704" s="302" t="s">
        <v>14049</v>
      </c>
    </row>
    <row r="4705" spans="1:4" ht="13.8">
      <c r="A4705" s="304">
        <v>97493</v>
      </c>
      <c r="B4705" s="301" t="s">
        <v>14050</v>
      </c>
      <c r="C4705" s="301" t="s">
        <v>1507</v>
      </c>
      <c r="D4705" s="302" t="s">
        <v>14051</v>
      </c>
    </row>
    <row r="4706" spans="1:4" ht="13.8">
      <c r="A4706" s="304">
        <v>97494</v>
      </c>
      <c r="B4706" s="301" t="s">
        <v>14052</v>
      </c>
      <c r="C4706" s="301" t="s">
        <v>1507</v>
      </c>
      <c r="D4706" s="302" t="s">
        <v>14053</v>
      </c>
    </row>
    <row r="4707" spans="1:4" ht="13.8">
      <c r="A4707" s="304">
        <v>97495</v>
      </c>
      <c r="B4707" s="301" t="s">
        <v>14054</v>
      </c>
      <c r="C4707" s="301" t="s">
        <v>1507</v>
      </c>
      <c r="D4707" s="302" t="s">
        <v>14055</v>
      </c>
    </row>
    <row r="4708" spans="1:4" ht="13.8">
      <c r="A4708" s="304">
        <v>97496</v>
      </c>
      <c r="B4708" s="301" t="s">
        <v>14056</v>
      </c>
      <c r="C4708" s="301" t="s">
        <v>1507</v>
      </c>
      <c r="D4708" s="302" t="s">
        <v>14057</v>
      </c>
    </row>
    <row r="4709" spans="1:4" ht="13.8">
      <c r="A4709" s="304">
        <v>97499</v>
      </c>
      <c r="B4709" s="301" t="s">
        <v>14058</v>
      </c>
      <c r="C4709" s="301" t="s">
        <v>1507</v>
      </c>
      <c r="D4709" s="302" t="s">
        <v>14059</v>
      </c>
    </row>
    <row r="4710" spans="1:4" ht="13.8">
      <c r="A4710" s="304">
        <v>97500</v>
      </c>
      <c r="B4710" s="301" t="s">
        <v>14060</v>
      </c>
      <c r="C4710" s="301" t="s">
        <v>1507</v>
      </c>
      <c r="D4710" s="302" t="s">
        <v>14061</v>
      </c>
    </row>
    <row r="4711" spans="1:4" ht="13.8">
      <c r="A4711" s="304">
        <v>97502</v>
      </c>
      <c r="B4711" s="301" t="s">
        <v>14062</v>
      </c>
      <c r="C4711" s="301" t="s">
        <v>1507</v>
      </c>
      <c r="D4711" s="302" t="s">
        <v>14063</v>
      </c>
    </row>
    <row r="4712" spans="1:4" ht="13.8">
      <c r="A4712" s="304">
        <v>97503</v>
      </c>
      <c r="B4712" s="301" t="s">
        <v>14064</v>
      </c>
      <c r="C4712" s="301" t="s">
        <v>1507</v>
      </c>
      <c r="D4712" s="302" t="s">
        <v>14065</v>
      </c>
    </row>
    <row r="4713" spans="1:4" ht="13.8">
      <c r="A4713" s="304">
        <v>97505</v>
      </c>
      <c r="B4713" s="301" t="s">
        <v>14066</v>
      </c>
      <c r="C4713" s="301" t="s">
        <v>1507</v>
      </c>
      <c r="D4713" s="302" t="s">
        <v>14067</v>
      </c>
    </row>
    <row r="4714" spans="1:4" ht="13.8">
      <c r="A4714" s="304">
        <v>97506</v>
      </c>
      <c r="B4714" s="301" t="s">
        <v>14068</v>
      </c>
      <c r="C4714" s="301" t="s">
        <v>1507</v>
      </c>
      <c r="D4714" s="302" t="s">
        <v>14069</v>
      </c>
    </row>
    <row r="4715" spans="1:4" ht="13.8">
      <c r="A4715" s="304">
        <v>97508</v>
      </c>
      <c r="B4715" s="301" t="s">
        <v>14070</v>
      </c>
      <c r="C4715" s="301" t="s">
        <v>1507</v>
      </c>
      <c r="D4715" s="302" t="s">
        <v>14071</v>
      </c>
    </row>
    <row r="4716" spans="1:4" ht="13.8">
      <c r="A4716" s="304">
        <v>97509</v>
      </c>
      <c r="B4716" s="301" t="s">
        <v>14072</v>
      </c>
      <c r="C4716" s="301" t="s">
        <v>1507</v>
      </c>
      <c r="D4716" s="302" t="s">
        <v>14073</v>
      </c>
    </row>
    <row r="4717" spans="1:4" ht="13.8">
      <c r="A4717" s="304">
        <v>97511</v>
      </c>
      <c r="B4717" s="301" t="s">
        <v>14074</v>
      </c>
      <c r="C4717" s="301" t="s">
        <v>1507</v>
      </c>
      <c r="D4717" s="302" t="s">
        <v>14075</v>
      </c>
    </row>
    <row r="4718" spans="1:4" ht="13.8">
      <c r="A4718" s="304">
        <v>97512</v>
      </c>
      <c r="B4718" s="301" t="s">
        <v>14076</v>
      </c>
      <c r="C4718" s="301" t="s">
        <v>1507</v>
      </c>
      <c r="D4718" s="302" t="s">
        <v>14077</v>
      </c>
    </row>
    <row r="4719" spans="1:4" ht="13.8">
      <c r="A4719" s="304">
        <v>97514</v>
      </c>
      <c r="B4719" s="301" t="s">
        <v>14078</v>
      </c>
      <c r="C4719" s="301" t="s">
        <v>1507</v>
      </c>
      <c r="D4719" s="302" t="s">
        <v>14079</v>
      </c>
    </row>
    <row r="4720" spans="1:4" ht="13.8">
      <c r="A4720" s="304">
        <v>97515</v>
      </c>
      <c r="B4720" s="301" t="s">
        <v>14080</v>
      </c>
      <c r="C4720" s="301" t="s">
        <v>1507</v>
      </c>
      <c r="D4720" s="302" t="s">
        <v>14081</v>
      </c>
    </row>
    <row r="4721" spans="1:4" ht="13.8">
      <c r="A4721" s="304">
        <v>97517</v>
      </c>
      <c r="B4721" s="301" t="s">
        <v>14082</v>
      </c>
      <c r="C4721" s="301" t="s">
        <v>1507</v>
      </c>
      <c r="D4721" s="302" t="s">
        <v>13410</v>
      </c>
    </row>
    <row r="4722" spans="1:4" ht="13.8">
      <c r="A4722" s="304">
        <v>97518</v>
      </c>
      <c r="B4722" s="301" t="s">
        <v>14083</v>
      </c>
      <c r="C4722" s="301" t="s">
        <v>1507</v>
      </c>
      <c r="D4722" s="302" t="s">
        <v>13410</v>
      </c>
    </row>
    <row r="4723" spans="1:4" ht="13.8">
      <c r="A4723" s="304">
        <v>97519</v>
      </c>
      <c r="B4723" s="301" t="s">
        <v>14084</v>
      </c>
      <c r="C4723" s="301" t="s">
        <v>1507</v>
      </c>
      <c r="D4723" s="302" t="s">
        <v>14085</v>
      </c>
    </row>
    <row r="4724" spans="1:4" ht="13.8">
      <c r="A4724" s="304">
        <v>97520</v>
      </c>
      <c r="B4724" s="301" t="s">
        <v>14086</v>
      </c>
      <c r="C4724" s="301" t="s">
        <v>1507</v>
      </c>
      <c r="D4724" s="302" t="s">
        <v>14085</v>
      </c>
    </row>
    <row r="4725" spans="1:4" ht="13.8">
      <c r="A4725" s="304">
        <v>97521</v>
      </c>
      <c r="B4725" s="301" t="s">
        <v>14087</v>
      </c>
      <c r="C4725" s="301" t="s">
        <v>1507</v>
      </c>
      <c r="D4725" s="302" t="s">
        <v>14088</v>
      </c>
    </row>
    <row r="4726" spans="1:4" ht="13.8">
      <c r="A4726" s="304">
        <v>97522</v>
      </c>
      <c r="B4726" s="301" t="s">
        <v>14089</v>
      </c>
      <c r="C4726" s="301" t="s">
        <v>1507</v>
      </c>
      <c r="D4726" s="302" t="s">
        <v>14088</v>
      </c>
    </row>
    <row r="4727" spans="1:4" ht="13.8">
      <c r="A4727" s="304">
        <v>97523</v>
      </c>
      <c r="B4727" s="301" t="s">
        <v>14090</v>
      </c>
      <c r="C4727" s="301" t="s">
        <v>1507</v>
      </c>
      <c r="D4727" s="302" t="s">
        <v>14091</v>
      </c>
    </row>
    <row r="4728" spans="1:4" ht="13.8">
      <c r="A4728" s="304">
        <v>97524</v>
      </c>
      <c r="B4728" s="301" t="s">
        <v>14092</v>
      </c>
      <c r="C4728" s="301" t="s">
        <v>1507</v>
      </c>
      <c r="D4728" s="302" t="s">
        <v>14093</v>
      </c>
    </row>
    <row r="4729" spans="1:4" ht="13.8">
      <c r="A4729" s="304">
        <v>97525</v>
      </c>
      <c r="B4729" s="301" t="s">
        <v>14094</v>
      </c>
      <c r="C4729" s="301" t="s">
        <v>1507</v>
      </c>
      <c r="D4729" s="302" t="s">
        <v>14095</v>
      </c>
    </row>
    <row r="4730" spans="1:4" ht="13.8">
      <c r="A4730" s="304">
        <v>97526</v>
      </c>
      <c r="B4730" s="301" t="s">
        <v>14096</v>
      </c>
      <c r="C4730" s="301" t="s">
        <v>1507</v>
      </c>
      <c r="D4730" s="302" t="s">
        <v>14097</v>
      </c>
    </row>
    <row r="4731" spans="1:4" ht="13.8">
      <c r="A4731" s="304">
        <v>97527</v>
      </c>
      <c r="B4731" s="301" t="s">
        <v>14098</v>
      </c>
      <c r="C4731" s="301" t="s">
        <v>1507</v>
      </c>
      <c r="D4731" s="302" t="s">
        <v>14099</v>
      </c>
    </row>
    <row r="4732" spans="1:4" ht="13.8">
      <c r="A4732" s="304">
        <v>97528</v>
      </c>
      <c r="B4732" s="301" t="s">
        <v>14100</v>
      </c>
      <c r="C4732" s="301" t="s">
        <v>1507</v>
      </c>
      <c r="D4732" s="302" t="s">
        <v>14101</v>
      </c>
    </row>
    <row r="4733" spans="1:4" ht="13.8">
      <c r="A4733" s="304">
        <v>97529</v>
      </c>
      <c r="B4733" s="301" t="s">
        <v>14102</v>
      </c>
      <c r="C4733" s="301" t="s">
        <v>1507</v>
      </c>
      <c r="D4733" s="302" t="s">
        <v>4301</v>
      </c>
    </row>
    <row r="4734" spans="1:4" ht="13.8">
      <c r="A4734" s="304">
        <v>97530</v>
      </c>
      <c r="B4734" s="301" t="s">
        <v>14103</v>
      </c>
      <c r="C4734" s="301" t="s">
        <v>1507</v>
      </c>
      <c r="D4734" s="302" t="s">
        <v>14104</v>
      </c>
    </row>
    <row r="4735" spans="1:4" ht="13.8">
      <c r="A4735" s="304">
        <v>97531</v>
      </c>
      <c r="B4735" s="301" t="s">
        <v>14105</v>
      </c>
      <c r="C4735" s="301" t="s">
        <v>1507</v>
      </c>
      <c r="D4735" s="302" t="s">
        <v>14106</v>
      </c>
    </row>
    <row r="4736" spans="1:4" ht="13.8">
      <c r="A4736" s="304">
        <v>97532</v>
      </c>
      <c r="B4736" s="301" t="s">
        <v>14107</v>
      </c>
      <c r="C4736" s="301" t="s">
        <v>1507</v>
      </c>
      <c r="D4736" s="302" t="s">
        <v>14108</v>
      </c>
    </row>
    <row r="4737" spans="1:4" ht="13.8">
      <c r="A4737" s="304">
        <v>97533</v>
      </c>
      <c r="B4737" s="301" t="s">
        <v>14109</v>
      </c>
      <c r="C4737" s="301" t="s">
        <v>1507</v>
      </c>
      <c r="D4737" s="302" t="s">
        <v>14110</v>
      </c>
    </row>
    <row r="4738" spans="1:4" ht="13.8">
      <c r="A4738" s="304">
        <v>97534</v>
      </c>
      <c r="B4738" s="301" t="s">
        <v>14111</v>
      </c>
      <c r="C4738" s="301" t="s">
        <v>1507</v>
      </c>
      <c r="D4738" s="302" t="s">
        <v>14112</v>
      </c>
    </row>
    <row r="4739" spans="1:4" ht="13.8">
      <c r="A4739" s="304">
        <v>97537</v>
      </c>
      <c r="B4739" s="301" t="s">
        <v>14113</v>
      </c>
      <c r="C4739" s="301" t="s">
        <v>1507</v>
      </c>
      <c r="D4739" s="302" t="s">
        <v>4099</v>
      </c>
    </row>
    <row r="4740" spans="1:4" ht="13.8">
      <c r="A4740" s="304">
        <v>97540</v>
      </c>
      <c r="B4740" s="301" t="s">
        <v>14114</v>
      </c>
      <c r="C4740" s="301" t="s">
        <v>1507</v>
      </c>
      <c r="D4740" s="302" t="s">
        <v>14115</v>
      </c>
    </row>
    <row r="4741" spans="1:4" ht="13.8">
      <c r="A4741" s="304">
        <v>97541</v>
      </c>
      <c r="B4741" s="301" t="s">
        <v>14116</v>
      </c>
      <c r="C4741" s="301" t="s">
        <v>1507</v>
      </c>
      <c r="D4741" s="302" t="s">
        <v>14117</v>
      </c>
    </row>
    <row r="4742" spans="1:4" ht="13.8">
      <c r="A4742" s="304">
        <v>97543</v>
      </c>
      <c r="B4742" s="301" t="s">
        <v>14118</v>
      </c>
      <c r="C4742" s="301" t="s">
        <v>1507</v>
      </c>
      <c r="D4742" s="302" t="s">
        <v>14119</v>
      </c>
    </row>
    <row r="4743" spans="1:4" ht="13.8">
      <c r="A4743" s="304">
        <v>97544</v>
      </c>
      <c r="B4743" s="301" t="s">
        <v>14120</v>
      </c>
      <c r="C4743" s="301" t="s">
        <v>1507</v>
      </c>
      <c r="D4743" s="302" t="s">
        <v>7129</v>
      </c>
    </row>
    <row r="4744" spans="1:4" ht="13.8">
      <c r="A4744" s="304">
        <v>97546</v>
      </c>
      <c r="B4744" s="301" t="s">
        <v>14121</v>
      </c>
      <c r="C4744" s="301" t="s">
        <v>1507</v>
      </c>
      <c r="D4744" s="302" t="s">
        <v>14122</v>
      </c>
    </row>
    <row r="4745" spans="1:4" ht="13.8">
      <c r="A4745" s="304">
        <v>97547</v>
      </c>
      <c r="B4745" s="301" t="s">
        <v>14123</v>
      </c>
      <c r="C4745" s="301" t="s">
        <v>1507</v>
      </c>
      <c r="D4745" s="302" t="s">
        <v>14122</v>
      </c>
    </row>
    <row r="4746" spans="1:4" ht="13.8">
      <c r="A4746" s="304">
        <v>97548</v>
      </c>
      <c r="B4746" s="301" t="s">
        <v>14124</v>
      </c>
      <c r="C4746" s="301" t="s">
        <v>1507</v>
      </c>
      <c r="D4746" s="302" t="s">
        <v>14125</v>
      </c>
    </row>
    <row r="4747" spans="1:4" ht="13.8">
      <c r="A4747" s="304">
        <v>97549</v>
      </c>
      <c r="B4747" s="301" t="s">
        <v>14126</v>
      </c>
      <c r="C4747" s="301" t="s">
        <v>1507</v>
      </c>
      <c r="D4747" s="302" t="s">
        <v>14125</v>
      </c>
    </row>
    <row r="4748" spans="1:4" ht="13.8">
      <c r="A4748" s="304">
        <v>97550</v>
      </c>
      <c r="B4748" s="301" t="s">
        <v>14127</v>
      </c>
      <c r="C4748" s="301" t="s">
        <v>1507</v>
      </c>
      <c r="D4748" s="302" t="s">
        <v>14128</v>
      </c>
    </row>
    <row r="4749" spans="1:4" ht="13.8">
      <c r="A4749" s="304">
        <v>97551</v>
      </c>
      <c r="B4749" s="301" t="s">
        <v>14129</v>
      </c>
      <c r="C4749" s="301" t="s">
        <v>1507</v>
      </c>
      <c r="D4749" s="302" t="s">
        <v>14128</v>
      </c>
    </row>
    <row r="4750" spans="1:4" ht="13.8">
      <c r="A4750" s="304">
        <v>97552</v>
      </c>
      <c r="B4750" s="301" t="s">
        <v>14130</v>
      </c>
      <c r="C4750" s="301" t="s">
        <v>1507</v>
      </c>
      <c r="D4750" s="302" t="s">
        <v>5623</v>
      </c>
    </row>
    <row r="4751" spans="1:4" ht="13.8">
      <c r="A4751" s="304">
        <v>97553</v>
      </c>
      <c r="B4751" s="301" t="s">
        <v>14131</v>
      </c>
      <c r="C4751" s="301" t="s">
        <v>1507</v>
      </c>
      <c r="D4751" s="302" t="s">
        <v>14132</v>
      </c>
    </row>
    <row r="4752" spans="1:4" ht="13.8">
      <c r="A4752" s="304">
        <v>97554</v>
      </c>
      <c r="B4752" s="301" t="s">
        <v>14133</v>
      </c>
      <c r="C4752" s="301" t="s">
        <v>1507</v>
      </c>
      <c r="D4752" s="302" t="s">
        <v>14134</v>
      </c>
    </row>
    <row r="4753" spans="1:4" ht="13.8">
      <c r="A4753" s="304">
        <v>98602</v>
      </c>
      <c r="B4753" s="301" t="s">
        <v>14135</v>
      </c>
      <c r="C4753" s="301" t="s">
        <v>1507</v>
      </c>
      <c r="D4753" s="302" t="s">
        <v>14136</v>
      </c>
    </row>
    <row r="4754" spans="1:4" ht="13.8">
      <c r="A4754" s="304">
        <v>103805</v>
      </c>
      <c r="B4754" s="301" t="s">
        <v>14137</v>
      </c>
      <c r="C4754" s="301" t="s">
        <v>1507</v>
      </c>
      <c r="D4754" s="302" t="s">
        <v>9282</v>
      </c>
    </row>
    <row r="4755" spans="1:4" ht="13.8">
      <c r="A4755" s="304">
        <v>103806</v>
      </c>
      <c r="B4755" s="301" t="s">
        <v>14138</v>
      </c>
      <c r="C4755" s="301" t="s">
        <v>1507</v>
      </c>
      <c r="D4755" s="302" t="s">
        <v>10247</v>
      </c>
    </row>
    <row r="4756" spans="1:4" ht="13.8">
      <c r="A4756" s="304">
        <v>103807</v>
      </c>
      <c r="B4756" s="301" t="s">
        <v>14139</v>
      </c>
      <c r="C4756" s="301" t="s">
        <v>1507</v>
      </c>
      <c r="D4756" s="302" t="s">
        <v>14140</v>
      </c>
    </row>
    <row r="4757" spans="1:4" ht="13.8">
      <c r="A4757" s="304">
        <v>103808</v>
      </c>
      <c r="B4757" s="301" t="s">
        <v>14141</v>
      </c>
      <c r="C4757" s="301" t="s">
        <v>1507</v>
      </c>
      <c r="D4757" s="302" t="s">
        <v>14142</v>
      </c>
    </row>
    <row r="4758" spans="1:4" ht="13.8">
      <c r="A4758" s="304">
        <v>103809</v>
      </c>
      <c r="B4758" s="301" t="s">
        <v>14143</v>
      </c>
      <c r="C4758" s="301" t="s">
        <v>1507</v>
      </c>
      <c r="D4758" s="302" t="s">
        <v>14144</v>
      </c>
    </row>
    <row r="4759" spans="1:4" ht="13.8">
      <c r="A4759" s="304">
        <v>103810</v>
      </c>
      <c r="B4759" s="301" t="s">
        <v>14145</v>
      </c>
      <c r="C4759" s="301" t="s">
        <v>1507</v>
      </c>
      <c r="D4759" s="302" t="s">
        <v>14146</v>
      </c>
    </row>
    <row r="4760" spans="1:4" ht="13.8">
      <c r="A4760" s="304">
        <v>103811</v>
      </c>
      <c r="B4760" s="301" t="s">
        <v>14147</v>
      </c>
      <c r="C4760" s="301" t="s">
        <v>1507</v>
      </c>
      <c r="D4760" s="302" t="s">
        <v>5548</v>
      </c>
    </row>
    <row r="4761" spans="1:4" ht="13.8">
      <c r="A4761" s="304">
        <v>103812</v>
      </c>
      <c r="B4761" s="301" t="s">
        <v>14148</v>
      </c>
      <c r="C4761" s="301" t="s">
        <v>1507</v>
      </c>
      <c r="D4761" s="302" t="s">
        <v>14149</v>
      </c>
    </row>
    <row r="4762" spans="1:4" ht="13.8">
      <c r="A4762" s="304">
        <v>103813</v>
      </c>
      <c r="B4762" s="301" t="s">
        <v>14150</v>
      </c>
      <c r="C4762" s="301" t="s">
        <v>1507</v>
      </c>
      <c r="D4762" s="302" t="s">
        <v>14151</v>
      </c>
    </row>
    <row r="4763" spans="1:4" ht="13.8">
      <c r="A4763" s="304">
        <v>103814</v>
      </c>
      <c r="B4763" s="301" t="s">
        <v>14152</v>
      </c>
      <c r="C4763" s="301" t="s">
        <v>1507</v>
      </c>
      <c r="D4763" s="302" t="s">
        <v>5983</v>
      </c>
    </row>
    <row r="4764" spans="1:4" ht="13.8">
      <c r="A4764" s="304">
        <v>103815</v>
      </c>
      <c r="B4764" s="301" t="s">
        <v>14153</v>
      </c>
      <c r="C4764" s="301" t="s">
        <v>1507</v>
      </c>
      <c r="D4764" s="302" t="s">
        <v>12240</v>
      </c>
    </row>
    <row r="4765" spans="1:4" ht="13.8">
      <c r="A4765" s="304">
        <v>103816</v>
      </c>
      <c r="B4765" s="301" t="s">
        <v>14154</v>
      </c>
      <c r="C4765" s="301" t="s">
        <v>1507</v>
      </c>
      <c r="D4765" s="302" t="s">
        <v>4992</v>
      </c>
    </row>
    <row r="4766" spans="1:4" ht="13.8">
      <c r="A4766" s="304">
        <v>103817</v>
      </c>
      <c r="B4766" s="301" t="s">
        <v>14155</v>
      </c>
      <c r="C4766" s="301" t="s">
        <v>1507</v>
      </c>
      <c r="D4766" s="302" t="s">
        <v>14156</v>
      </c>
    </row>
    <row r="4767" spans="1:4" ht="13.8">
      <c r="A4767" s="304">
        <v>103818</v>
      </c>
      <c r="B4767" s="301" t="s">
        <v>14157</v>
      </c>
      <c r="C4767" s="301" t="s">
        <v>1507</v>
      </c>
      <c r="D4767" s="302" t="s">
        <v>14158</v>
      </c>
    </row>
    <row r="4768" spans="1:4" ht="13.8">
      <c r="A4768" s="304">
        <v>103819</v>
      </c>
      <c r="B4768" s="301" t="s">
        <v>14159</v>
      </c>
      <c r="C4768" s="301" t="s">
        <v>1507</v>
      </c>
      <c r="D4768" s="302" t="s">
        <v>14160</v>
      </c>
    </row>
    <row r="4769" spans="1:4" ht="13.8">
      <c r="A4769" s="304">
        <v>103820</v>
      </c>
      <c r="B4769" s="301" t="s">
        <v>14161</v>
      </c>
      <c r="C4769" s="301" t="s">
        <v>1507</v>
      </c>
      <c r="D4769" s="302" t="s">
        <v>5316</v>
      </c>
    </row>
    <row r="4770" spans="1:4" ht="13.8">
      <c r="A4770" s="304">
        <v>103821</v>
      </c>
      <c r="B4770" s="301" t="s">
        <v>14162</v>
      </c>
      <c r="C4770" s="301" t="s">
        <v>1507</v>
      </c>
      <c r="D4770" s="302" t="s">
        <v>14163</v>
      </c>
    </row>
    <row r="4771" spans="1:4" ht="13.8">
      <c r="A4771" s="304">
        <v>103822</v>
      </c>
      <c r="B4771" s="301" t="s">
        <v>14164</v>
      </c>
      <c r="C4771" s="301" t="s">
        <v>1507</v>
      </c>
      <c r="D4771" s="302" t="s">
        <v>14165</v>
      </c>
    </row>
    <row r="4772" spans="1:4" ht="13.8">
      <c r="A4772" s="304">
        <v>103823</v>
      </c>
      <c r="B4772" s="301" t="s">
        <v>14166</v>
      </c>
      <c r="C4772" s="301" t="s">
        <v>1507</v>
      </c>
      <c r="D4772" s="302" t="s">
        <v>7937</v>
      </c>
    </row>
    <row r="4773" spans="1:4" ht="13.8">
      <c r="A4773" s="304">
        <v>103824</v>
      </c>
      <c r="B4773" s="301" t="s">
        <v>14167</v>
      </c>
      <c r="C4773" s="301" t="s">
        <v>1507</v>
      </c>
      <c r="D4773" s="302" t="s">
        <v>14168</v>
      </c>
    </row>
    <row r="4774" spans="1:4" ht="13.8">
      <c r="A4774" s="304">
        <v>103825</v>
      </c>
      <c r="B4774" s="301" t="s">
        <v>14169</v>
      </c>
      <c r="C4774" s="301" t="s">
        <v>1507</v>
      </c>
      <c r="D4774" s="302" t="s">
        <v>5959</v>
      </c>
    </row>
    <row r="4775" spans="1:4" ht="13.8">
      <c r="A4775" s="304">
        <v>103826</v>
      </c>
      <c r="B4775" s="301" t="s">
        <v>14170</v>
      </c>
      <c r="C4775" s="301" t="s">
        <v>1507</v>
      </c>
      <c r="D4775" s="302" t="s">
        <v>7545</v>
      </c>
    </row>
    <row r="4776" spans="1:4" ht="13.8">
      <c r="A4776" s="304">
        <v>103827</v>
      </c>
      <c r="B4776" s="301" t="s">
        <v>14171</v>
      </c>
      <c r="C4776" s="301" t="s">
        <v>1507</v>
      </c>
      <c r="D4776" s="302" t="s">
        <v>7545</v>
      </c>
    </row>
    <row r="4777" spans="1:4" ht="13.8">
      <c r="A4777" s="304">
        <v>103828</v>
      </c>
      <c r="B4777" s="301" t="s">
        <v>14172</v>
      </c>
      <c r="C4777" s="301" t="s">
        <v>1507</v>
      </c>
      <c r="D4777" s="302" t="s">
        <v>14173</v>
      </c>
    </row>
    <row r="4778" spans="1:4" ht="13.8">
      <c r="A4778" s="304">
        <v>103829</v>
      </c>
      <c r="B4778" s="301" t="s">
        <v>14174</v>
      </c>
      <c r="C4778" s="301" t="s">
        <v>1507</v>
      </c>
      <c r="D4778" s="302" t="s">
        <v>14175</v>
      </c>
    </row>
    <row r="4779" spans="1:4" ht="13.8">
      <c r="A4779" s="304">
        <v>103830</v>
      </c>
      <c r="B4779" s="301" t="s">
        <v>14176</v>
      </c>
      <c r="C4779" s="301" t="s">
        <v>1507</v>
      </c>
      <c r="D4779" s="302" t="s">
        <v>14177</v>
      </c>
    </row>
    <row r="4780" spans="1:4" ht="13.8">
      <c r="A4780" s="304">
        <v>103831</v>
      </c>
      <c r="B4780" s="301" t="s">
        <v>14178</v>
      </c>
      <c r="C4780" s="301" t="s">
        <v>1507</v>
      </c>
      <c r="D4780" s="302" t="s">
        <v>5393</v>
      </c>
    </row>
    <row r="4781" spans="1:4" ht="13.8">
      <c r="A4781" s="304">
        <v>103832</v>
      </c>
      <c r="B4781" s="301" t="s">
        <v>14179</v>
      </c>
      <c r="C4781" s="301" t="s">
        <v>1507</v>
      </c>
      <c r="D4781" s="302" t="s">
        <v>14180</v>
      </c>
    </row>
    <row r="4782" spans="1:4" ht="13.8">
      <c r="A4782" s="304">
        <v>103833</v>
      </c>
      <c r="B4782" s="301" t="s">
        <v>14181</v>
      </c>
      <c r="C4782" s="301" t="s">
        <v>1507</v>
      </c>
      <c r="D4782" s="302" t="s">
        <v>14182</v>
      </c>
    </row>
    <row r="4783" spans="1:4" ht="13.8">
      <c r="A4783" s="304">
        <v>103834</v>
      </c>
      <c r="B4783" s="301" t="s">
        <v>14183</v>
      </c>
      <c r="C4783" s="301" t="s">
        <v>1507</v>
      </c>
      <c r="D4783" s="302" t="s">
        <v>5616</v>
      </c>
    </row>
    <row r="4784" spans="1:4" ht="13.8">
      <c r="A4784" s="304">
        <v>103838</v>
      </c>
      <c r="B4784" s="301" t="s">
        <v>14184</v>
      </c>
      <c r="C4784" s="301" t="s">
        <v>1507</v>
      </c>
      <c r="D4784" s="302" t="s">
        <v>14185</v>
      </c>
    </row>
    <row r="4785" spans="1:4" ht="13.8">
      <c r="A4785" s="304">
        <v>103839</v>
      </c>
      <c r="B4785" s="301" t="s">
        <v>14186</v>
      </c>
      <c r="C4785" s="301" t="s">
        <v>1507</v>
      </c>
      <c r="D4785" s="302" t="s">
        <v>14187</v>
      </c>
    </row>
    <row r="4786" spans="1:4" ht="13.8">
      <c r="A4786" s="304">
        <v>103840</v>
      </c>
      <c r="B4786" s="301" t="s">
        <v>14188</v>
      </c>
      <c r="C4786" s="301" t="s">
        <v>1507</v>
      </c>
      <c r="D4786" s="302" t="s">
        <v>14189</v>
      </c>
    </row>
    <row r="4787" spans="1:4" ht="13.8">
      <c r="A4787" s="304">
        <v>103841</v>
      </c>
      <c r="B4787" s="301" t="s">
        <v>14190</v>
      </c>
      <c r="C4787" s="301" t="s">
        <v>1507</v>
      </c>
      <c r="D4787" s="302" t="s">
        <v>14191</v>
      </c>
    </row>
    <row r="4788" spans="1:4" ht="13.8">
      <c r="A4788" s="304">
        <v>103842</v>
      </c>
      <c r="B4788" s="301" t="s">
        <v>14192</v>
      </c>
      <c r="C4788" s="301" t="s">
        <v>1507</v>
      </c>
      <c r="D4788" s="302" t="s">
        <v>14193</v>
      </c>
    </row>
    <row r="4789" spans="1:4" ht="13.8">
      <c r="A4789" s="304">
        <v>103843</v>
      </c>
      <c r="B4789" s="301" t="s">
        <v>14194</v>
      </c>
      <c r="C4789" s="301" t="s">
        <v>1507</v>
      </c>
      <c r="D4789" s="302" t="s">
        <v>14195</v>
      </c>
    </row>
    <row r="4790" spans="1:4" ht="13.8">
      <c r="A4790" s="304">
        <v>103844</v>
      </c>
      <c r="B4790" s="301" t="s">
        <v>14196</v>
      </c>
      <c r="C4790" s="301" t="s">
        <v>1507</v>
      </c>
      <c r="D4790" s="302" t="s">
        <v>14197</v>
      </c>
    </row>
    <row r="4791" spans="1:4" ht="13.8">
      <c r="A4791" s="304">
        <v>103845</v>
      </c>
      <c r="B4791" s="301" t="s">
        <v>14198</v>
      </c>
      <c r="C4791" s="301" t="s">
        <v>1507</v>
      </c>
      <c r="D4791" s="302" t="s">
        <v>14199</v>
      </c>
    </row>
    <row r="4792" spans="1:4" ht="13.8">
      <c r="A4792" s="304">
        <v>103846</v>
      </c>
      <c r="B4792" s="301" t="s">
        <v>14200</v>
      </c>
      <c r="C4792" s="301" t="s">
        <v>1507</v>
      </c>
      <c r="D4792" s="302" t="s">
        <v>14201</v>
      </c>
    </row>
    <row r="4793" spans="1:4" ht="13.8">
      <c r="A4793" s="304">
        <v>103847</v>
      </c>
      <c r="B4793" s="301" t="s">
        <v>14202</v>
      </c>
      <c r="C4793" s="301" t="s">
        <v>1507</v>
      </c>
      <c r="D4793" s="302" t="s">
        <v>4387</v>
      </c>
    </row>
    <row r="4794" spans="1:4" ht="13.8">
      <c r="A4794" s="304">
        <v>103848</v>
      </c>
      <c r="B4794" s="301" t="s">
        <v>14203</v>
      </c>
      <c r="C4794" s="301" t="s">
        <v>1507</v>
      </c>
      <c r="D4794" s="302" t="s">
        <v>4361</v>
      </c>
    </row>
    <row r="4795" spans="1:4" ht="13.8">
      <c r="A4795" s="304">
        <v>103849</v>
      </c>
      <c r="B4795" s="301" t="s">
        <v>14204</v>
      </c>
      <c r="C4795" s="301" t="s">
        <v>1507</v>
      </c>
      <c r="D4795" s="302" t="s">
        <v>5603</v>
      </c>
    </row>
    <row r="4796" spans="1:4" ht="13.8">
      <c r="A4796" s="304">
        <v>103850</v>
      </c>
      <c r="B4796" s="301" t="s">
        <v>14205</v>
      </c>
      <c r="C4796" s="301" t="s">
        <v>1507</v>
      </c>
      <c r="D4796" s="302" t="s">
        <v>14206</v>
      </c>
    </row>
    <row r="4797" spans="1:4" ht="13.8">
      <c r="A4797" s="304">
        <v>103851</v>
      </c>
      <c r="B4797" s="301" t="s">
        <v>14207</v>
      </c>
      <c r="C4797" s="301" t="s">
        <v>1507</v>
      </c>
      <c r="D4797" s="302" t="s">
        <v>14208</v>
      </c>
    </row>
    <row r="4798" spans="1:4" ht="13.8">
      <c r="A4798" s="304">
        <v>103852</v>
      </c>
      <c r="B4798" s="301" t="s">
        <v>14209</v>
      </c>
      <c r="C4798" s="301" t="s">
        <v>1507</v>
      </c>
      <c r="D4798" s="302" t="s">
        <v>7606</v>
      </c>
    </row>
    <row r="4799" spans="1:4" ht="13.8">
      <c r="A4799" s="304">
        <v>103853</v>
      </c>
      <c r="B4799" s="301" t="s">
        <v>14210</v>
      </c>
      <c r="C4799" s="301" t="s">
        <v>1507</v>
      </c>
      <c r="D4799" s="302" t="s">
        <v>14211</v>
      </c>
    </row>
    <row r="4800" spans="1:4" ht="13.8">
      <c r="A4800" s="304">
        <v>103854</v>
      </c>
      <c r="B4800" s="301" t="s">
        <v>14212</v>
      </c>
      <c r="C4800" s="301" t="s">
        <v>1507</v>
      </c>
      <c r="D4800" s="302" t="s">
        <v>14213</v>
      </c>
    </row>
    <row r="4801" spans="1:4" ht="13.8">
      <c r="A4801" s="304">
        <v>103855</v>
      </c>
      <c r="B4801" s="301" t="s">
        <v>14214</v>
      </c>
      <c r="C4801" s="301" t="s">
        <v>1507</v>
      </c>
      <c r="D4801" s="302" t="s">
        <v>14215</v>
      </c>
    </row>
    <row r="4802" spans="1:4" ht="13.8">
      <c r="A4802" s="304">
        <v>103856</v>
      </c>
      <c r="B4802" s="301" t="s">
        <v>14216</v>
      </c>
      <c r="C4802" s="301" t="s">
        <v>1507</v>
      </c>
      <c r="D4802" s="302" t="s">
        <v>9851</v>
      </c>
    </row>
    <row r="4803" spans="1:4" ht="13.8">
      <c r="A4803" s="304">
        <v>103857</v>
      </c>
      <c r="B4803" s="301" t="s">
        <v>14217</v>
      </c>
      <c r="C4803" s="301" t="s">
        <v>1507</v>
      </c>
      <c r="D4803" s="302" t="s">
        <v>14218</v>
      </c>
    </row>
    <row r="4804" spans="1:4" ht="13.8">
      <c r="A4804" s="304">
        <v>103858</v>
      </c>
      <c r="B4804" s="301" t="s">
        <v>14219</v>
      </c>
      <c r="C4804" s="301" t="s">
        <v>1507</v>
      </c>
      <c r="D4804" s="302" t="s">
        <v>14220</v>
      </c>
    </row>
    <row r="4805" spans="1:4" ht="13.8">
      <c r="A4805" s="304">
        <v>103859</v>
      </c>
      <c r="B4805" s="301" t="s">
        <v>14221</v>
      </c>
      <c r="C4805" s="301" t="s">
        <v>1507</v>
      </c>
      <c r="D4805" s="302" t="s">
        <v>7174</v>
      </c>
    </row>
    <row r="4806" spans="1:4" ht="13.8">
      <c r="A4806" s="304">
        <v>103860</v>
      </c>
      <c r="B4806" s="301" t="s">
        <v>14222</v>
      </c>
      <c r="C4806" s="301" t="s">
        <v>1507</v>
      </c>
      <c r="D4806" s="302" t="s">
        <v>7174</v>
      </c>
    </row>
    <row r="4807" spans="1:4" ht="13.8">
      <c r="A4807" s="304">
        <v>103861</v>
      </c>
      <c r="B4807" s="301" t="s">
        <v>14223</v>
      </c>
      <c r="C4807" s="301" t="s">
        <v>1507</v>
      </c>
      <c r="D4807" s="302" t="s">
        <v>4679</v>
      </c>
    </row>
    <row r="4808" spans="1:4" ht="13.8">
      <c r="A4808" s="304">
        <v>103862</v>
      </c>
      <c r="B4808" s="301" t="s">
        <v>14224</v>
      </c>
      <c r="C4808" s="301" t="s">
        <v>1507</v>
      </c>
      <c r="D4808" s="302" t="s">
        <v>14225</v>
      </c>
    </row>
    <row r="4809" spans="1:4" ht="13.8">
      <c r="A4809" s="304">
        <v>103863</v>
      </c>
      <c r="B4809" s="301" t="s">
        <v>14226</v>
      </c>
      <c r="C4809" s="301" t="s">
        <v>1507</v>
      </c>
      <c r="D4809" s="302" t="s">
        <v>5257</v>
      </c>
    </row>
    <row r="4810" spans="1:4" ht="13.8">
      <c r="A4810" s="304">
        <v>103864</v>
      </c>
      <c r="B4810" s="301" t="s">
        <v>14227</v>
      </c>
      <c r="C4810" s="301" t="s">
        <v>1507</v>
      </c>
      <c r="D4810" s="302" t="s">
        <v>5594</v>
      </c>
    </row>
    <row r="4811" spans="1:4" ht="13.8">
      <c r="A4811" s="304">
        <v>103865</v>
      </c>
      <c r="B4811" s="301" t="s">
        <v>14228</v>
      </c>
      <c r="C4811" s="301" t="s">
        <v>1507</v>
      </c>
      <c r="D4811" s="302" t="s">
        <v>14229</v>
      </c>
    </row>
    <row r="4812" spans="1:4" ht="13.8">
      <c r="A4812" s="304">
        <v>103866</v>
      </c>
      <c r="B4812" s="301" t="s">
        <v>14230</v>
      </c>
      <c r="C4812" s="301" t="s">
        <v>1507</v>
      </c>
      <c r="D4812" s="302" t="s">
        <v>12921</v>
      </c>
    </row>
    <row r="4813" spans="1:4" ht="13.8">
      <c r="A4813" s="304">
        <v>103867</v>
      </c>
      <c r="B4813" s="301" t="s">
        <v>14231</v>
      </c>
      <c r="C4813" s="301" t="s">
        <v>1507</v>
      </c>
      <c r="D4813" s="302" t="s">
        <v>14232</v>
      </c>
    </row>
    <row r="4814" spans="1:4" ht="13.8">
      <c r="A4814" s="304">
        <v>103874</v>
      </c>
      <c r="B4814" s="301" t="s">
        <v>14233</v>
      </c>
      <c r="C4814" s="301" t="s">
        <v>1507</v>
      </c>
      <c r="D4814" s="302" t="s">
        <v>14234</v>
      </c>
    </row>
    <row r="4815" spans="1:4" ht="13.8">
      <c r="A4815" s="304">
        <v>103875</v>
      </c>
      <c r="B4815" s="301" t="s">
        <v>14235</v>
      </c>
      <c r="C4815" s="301" t="s">
        <v>1507</v>
      </c>
      <c r="D4815" s="302" t="s">
        <v>14236</v>
      </c>
    </row>
    <row r="4816" spans="1:4" ht="13.8">
      <c r="A4816" s="304">
        <v>103876</v>
      </c>
      <c r="B4816" s="301" t="s">
        <v>14237</v>
      </c>
      <c r="C4816" s="301" t="s">
        <v>1507</v>
      </c>
      <c r="D4816" s="302" t="s">
        <v>14238</v>
      </c>
    </row>
    <row r="4817" spans="1:4" ht="13.8">
      <c r="A4817" s="304">
        <v>103877</v>
      </c>
      <c r="B4817" s="301" t="s">
        <v>14239</v>
      </c>
      <c r="C4817" s="301" t="s">
        <v>1507</v>
      </c>
      <c r="D4817" s="302" t="s">
        <v>14240</v>
      </c>
    </row>
    <row r="4818" spans="1:4" ht="13.8">
      <c r="A4818" s="304">
        <v>103878</v>
      </c>
      <c r="B4818" s="301" t="s">
        <v>14241</v>
      </c>
      <c r="C4818" s="301" t="s">
        <v>1507</v>
      </c>
      <c r="D4818" s="302" t="s">
        <v>14242</v>
      </c>
    </row>
    <row r="4819" spans="1:4" ht="13.8">
      <c r="A4819" s="304">
        <v>103879</v>
      </c>
      <c r="B4819" s="301" t="s">
        <v>14243</v>
      </c>
      <c r="C4819" s="301" t="s">
        <v>1507</v>
      </c>
      <c r="D4819" s="302" t="s">
        <v>14244</v>
      </c>
    </row>
    <row r="4820" spans="1:4" ht="13.8">
      <c r="A4820" s="304">
        <v>103880</v>
      </c>
      <c r="B4820" s="301" t="s">
        <v>14245</v>
      </c>
      <c r="C4820" s="301" t="s">
        <v>1507</v>
      </c>
      <c r="D4820" s="302" t="s">
        <v>14246</v>
      </c>
    </row>
    <row r="4821" spans="1:4" ht="13.8">
      <c r="A4821" s="304">
        <v>103881</v>
      </c>
      <c r="B4821" s="301" t="s">
        <v>14247</v>
      </c>
      <c r="C4821" s="301" t="s">
        <v>1507</v>
      </c>
      <c r="D4821" s="302" t="s">
        <v>14248</v>
      </c>
    </row>
    <row r="4822" spans="1:4" ht="13.8">
      <c r="A4822" s="304">
        <v>103882</v>
      </c>
      <c r="B4822" s="301" t="s">
        <v>14249</v>
      </c>
      <c r="C4822" s="301" t="s">
        <v>1507</v>
      </c>
      <c r="D4822" s="302" t="s">
        <v>14250</v>
      </c>
    </row>
    <row r="4823" spans="1:4" ht="13.8">
      <c r="A4823" s="304">
        <v>103883</v>
      </c>
      <c r="B4823" s="301" t="s">
        <v>14251</v>
      </c>
      <c r="C4823" s="301" t="s">
        <v>1507</v>
      </c>
      <c r="D4823" s="302" t="s">
        <v>14252</v>
      </c>
    </row>
    <row r="4824" spans="1:4" ht="13.8">
      <c r="A4824" s="304">
        <v>103884</v>
      </c>
      <c r="B4824" s="301" t="s">
        <v>14253</v>
      </c>
      <c r="C4824" s="301" t="s">
        <v>1507</v>
      </c>
      <c r="D4824" s="302" t="s">
        <v>12553</v>
      </c>
    </row>
    <row r="4825" spans="1:4" ht="13.8">
      <c r="A4825" s="304">
        <v>103885</v>
      </c>
      <c r="B4825" s="301" t="s">
        <v>14254</v>
      </c>
      <c r="C4825" s="301" t="s">
        <v>1507</v>
      </c>
      <c r="D4825" s="302" t="s">
        <v>5619</v>
      </c>
    </row>
    <row r="4826" spans="1:4" ht="13.8">
      <c r="A4826" s="304">
        <v>103886</v>
      </c>
      <c r="B4826" s="301" t="s">
        <v>14255</v>
      </c>
      <c r="C4826" s="301" t="s">
        <v>1507</v>
      </c>
      <c r="D4826" s="302" t="s">
        <v>14256</v>
      </c>
    </row>
    <row r="4827" spans="1:4" ht="13.8">
      <c r="A4827" s="304">
        <v>103887</v>
      </c>
      <c r="B4827" s="301" t="s">
        <v>14257</v>
      </c>
      <c r="C4827" s="301" t="s">
        <v>1507</v>
      </c>
      <c r="D4827" s="302" t="s">
        <v>10994</v>
      </c>
    </row>
    <row r="4828" spans="1:4" ht="13.8">
      <c r="A4828" s="304">
        <v>103888</v>
      </c>
      <c r="B4828" s="301" t="s">
        <v>14258</v>
      </c>
      <c r="C4828" s="301" t="s">
        <v>1507</v>
      </c>
      <c r="D4828" s="302" t="s">
        <v>12862</v>
      </c>
    </row>
    <row r="4829" spans="1:4" ht="13.8">
      <c r="A4829" s="304">
        <v>103889</v>
      </c>
      <c r="B4829" s="301" t="s">
        <v>14259</v>
      </c>
      <c r="C4829" s="301" t="s">
        <v>1507</v>
      </c>
      <c r="D4829" s="302" t="s">
        <v>14260</v>
      </c>
    </row>
    <row r="4830" spans="1:4" ht="13.8">
      <c r="A4830" s="304">
        <v>103890</v>
      </c>
      <c r="B4830" s="301" t="s">
        <v>14261</v>
      </c>
      <c r="C4830" s="301" t="s">
        <v>1507</v>
      </c>
      <c r="D4830" s="302" t="s">
        <v>14262</v>
      </c>
    </row>
    <row r="4831" spans="1:4" ht="13.8">
      <c r="A4831" s="304">
        <v>103891</v>
      </c>
      <c r="B4831" s="301" t="s">
        <v>14263</v>
      </c>
      <c r="C4831" s="301" t="s">
        <v>1507</v>
      </c>
      <c r="D4831" s="302" t="s">
        <v>14264</v>
      </c>
    </row>
    <row r="4832" spans="1:4" ht="13.8">
      <c r="A4832" s="304">
        <v>103892</v>
      </c>
      <c r="B4832" s="301" t="s">
        <v>14265</v>
      </c>
      <c r="C4832" s="301" t="s">
        <v>1507</v>
      </c>
      <c r="D4832" s="302" t="s">
        <v>12242</v>
      </c>
    </row>
    <row r="4833" spans="1:4" ht="13.8">
      <c r="A4833" s="304">
        <v>103893</v>
      </c>
      <c r="B4833" s="301" t="s">
        <v>14266</v>
      </c>
      <c r="C4833" s="301" t="s">
        <v>1507</v>
      </c>
      <c r="D4833" s="302" t="s">
        <v>4274</v>
      </c>
    </row>
    <row r="4834" spans="1:4" ht="13.8">
      <c r="A4834" s="304">
        <v>103894</v>
      </c>
      <c r="B4834" s="301" t="s">
        <v>14267</v>
      </c>
      <c r="C4834" s="301" t="s">
        <v>1507</v>
      </c>
      <c r="D4834" s="302" t="s">
        <v>14268</v>
      </c>
    </row>
    <row r="4835" spans="1:4" ht="13.8">
      <c r="A4835" s="304">
        <v>103895</v>
      </c>
      <c r="B4835" s="301" t="s">
        <v>14269</v>
      </c>
      <c r="C4835" s="301" t="s">
        <v>1507</v>
      </c>
      <c r="D4835" s="302" t="s">
        <v>14270</v>
      </c>
    </row>
    <row r="4836" spans="1:4" ht="13.8">
      <c r="A4836" s="304">
        <v>103896</v>
      </c>
      <c r="B4836" s="301" t="s">
        <v>14271</v>
      </c>
      <c r="C4836" s="301" t="s">
        <v>1507</v>
      </c>
      <c r="D4836" s="302" t="s">
        <v>14270</v>
      </c>
    </row>
    <row r="4837" spans="1:4" ht="13.8">
      <c r="A4837" s="304">
        <v>103897</v>
      </c>
      <c r="B4837" s="301" t="s">
        <v>14272</v>
      </c>
      <c r="C4837" s="301" t="s">
        <v>1507</v>
      </c>
      <c r="D4837" s="302" t="s">
        <v>14273</v>
      </c>
    </row>
    <row r="4838" spans="1:4" ht="13.8">
      <c r="A4838" s="304">
        <v>103898</v>
      </c>
      <c r="B4838" s="301" t="s">
        <v>14274</v>
      </c>
      <c r="C4838" s="301" t="s">
        <v>1507</v>
      </c>
      <c r="D4838" s="302" t="s">
        <v>9556</v>
      </c>
    </row>
    <row r="4839" spans="1:4" ht="13.8">
      <c r="A4839" s="304">
        <v>103899</v>
      </c>
      <c r="B4839" s="301" t="s">
        <v>14275</v>
      </c>
      <c r="C4839" s="301" t="s">
        <v>1507</v>
      </c>
      <c r="D4839" s="302" t="s">
        <v>14276</v>
      </c>
    </row>
    <row r="4840" spans="1:4" ht="13.8">
      <c r="A4840" s="304">
        <v>103900</v>
      </c>
      <c r="B4840" s="301" t="s">
        <v>14277</v>
      </c>
      <c r="C4840" s="301" t="s">
        <v>1507</v>
      </c>
      <c r="D4840" s="302" t="s">
        <v>14278</v>
      </c>
    </row>
    <row r="4841" spans="1:4" ht="13.8">
      <c r="A4841" s="304">
        <v>103901</v>
      </c>
      <c r="B4841" s="301" t="s">
        <v>14279</v>
      </c>
      <c r="C4841" s="301" t="s">
        <v>1507</v>
      </c>
      <c r="D4841" s="302" t="s">
        <v>14280</v>
      </c>
    </row>
    <row r="4842" spans="1:4" ht="13.8">
      <c r="A4842" s="304">
        <v>103902</v>
      </c>
      <c r="B4842" s="301" t="s">
        <v>14281</v>
      </c>
      <c r="C4842" s="301" t="s">
        <v>1507</v>
      </c>
      <c r="D4842" s="302" t="s">
        <v>14282</v>
      </c>
    </row>
    <row r="4843" spans="1:4" ht="13.8">
      <c r="A4843" s="304">
        <v>103903</v>
      </c>
      <c r="B4843" s="301" t="s">
        <v>14283</v>
      </c>
      <c r="C4843" s="301" t="s">
        <v>1507</v>
      </c>
      <c r="D4843" s="302" t="s">
        <v>11507</v>
      </c>
    </row>
    <row r="4844" spans="1:4" ht="13.8">
      <c r="A4844" s="304">
        <v>97895</v>
      </c>
      <c r="B4844" s="301" t="s">
        <v>14284</v>
      </c>
      <c r="C4844" s="301" t="s">
        <v>1507</v>
      </c>
      <c r="D4844" s="302" t="s">
        <v>14285</v>
      </c>
    </row>
    <row r="4845" spans="1:4" ht="13.8">
      <c r="A4845" s="304">
        <v>97896</v>
      </c>
      <c r="B4845" s="301" t="s">
        <v>14286</v>
      </c>
      <c r="C4845" s="301" t="s">
        <v>1507</v>
      </c>
      <c r="D4845" s="302" t="s">
        <v>14287</v>
      </c>
    </row>
    <row r="4846" spans="1:4" ht="13.8">
      <c r="A4846" s="304">
        <v>97897</v>
      </c>
      <c r="B4846" s="301" t="s">
        <v>14288</v>
      </c>
      <c r="C4846" s="301" t="s">
        <v>1507</v>
      </c>
      <c r="D4846" s="302" t="s">
        <v>14289</v>
      </c>
    </row>
    <row r="4847" spans="1:4" ht="13.8">
      <c r="A4847" s="304">
        <v>97898</v>
      </c>
      <c r="B4847" s="301" t="s">
        <v>14290</v>
      </c>
      <c r="C4847" s="301" t="s">
        <v>1507</v>
      </c>
      <c r="D4847" s="302" t="s">
        <v>14291</v>
      </c>
    </row>
    <row r="4848" spans="1:4" ht="13.8">
      <c r="A4848" s="304">
        <v>97900</v>
      </c>
      <c r="B4848" s="301" t="s">
        <v>14292</v>
      </c>
      <c r="C4848" s="301" t="s">
        <v>1507</v>
      </c>
      <c r="D4848" s="302" t="s">
        <v>14293</v>
      </c>
    </row>
    <row r="4849" spans="1:4" ht="13.8">
      <c r="A4849" s="304">
        <v>97901</v>
      </c>
      <c r="B4849" s="301" t="s">
        <v>14294</v>
      </c>
      <c r="C4849" s="301" t="s">
        <v>1507</v>
      </c>
      <c r="D4849" s="302" t="s">
        <v>14295</v>
      </c>
    </row>
    <row r="4850" spans="1:4" ht="13.8">
      <c r="A4850" s="304">
        <v>97902</v>
      </c>
      <c r="B4850" s="301" t="s">
        <v>14296</v>
      </c>
      <c r="C4850" s="301" t="s">
        <v>1507</v>
      </c>
      <c r="D4850" s="302" t="s">
        <v>14297</v>
      </c>
    </row>
    <row r="4851" spans="1:4" ht="13.8">
      <c r="A4851" s="304">
        <v>97903</v>
      </c>
      <c r="B4851" s="301" t="s">
        <v>14298</v>
      </c>
      <c r="C4851" s="301" t="s">
        <v>1507</v>
      </c>
      <c r="D4851" s="302" t="s">
        <v>14299</v>
      </c>
    </row>
    <row r="4852" spans="1:4" ht="13.8">
      <c r="A4852" s="304">
        <v>97904</v>
      </c>
      <c r="B4852" s="301" t="s">
        <v>14300</v>
      </c>
      <c r="C4852" s="301" t="s">
        <v>1507</v>
      </c>
      <c r="D4852" s="302" t="s">
        <v>14301</v>
      </c>
    </row>
    <row r="4853" spans="1:4" ht="13.8">
      <c r="A4853" s="304">
        <v>97905</v>
      </c>
      <c r="B4853" s="301" t="s">
        <v>14302</v>
      </c>
      <c r="C4853" s="301" t="s">
        <v>1507</v>
      </c>
      <c r="D4853" s="302" t="s">
        <v>14303</v>
      </c>
    </row>
    <row r="4854" spans="1:4" ht="13.8">
      <c r="A4854" s="304">
        <v>97906</v>
      </c>
      <c r="B4854" s="301" t="s">
        <v>14304</v>
      </c>
      <c r="C4854" s="301" t="s">
        <v>1507</v>
      </c>
      <c r="D4854" s="302" t="s">
        <v>14305</v>
      </c>
    </row>
    <row r="4855" spans="1:4" ht="13.8">
      <c r="A4855" s="304">
        <v>97907</v>
      </c>
      <c r="B4855" s="301" t="s">
        <v>14306</v>
      </c>
      <c r="C4855" s="301" t="s">
        <v>1507</v>
      </c>
      <c r="D4855" s="302" t="s">
        <v>14307</v>
      </c>
    </row>
    <row r="4856" spans="1:4" ht="13.8">
      <c r="A4856" s="304">
        <v>97908</v>
      </c>
      <c r="B4856" s="301" t="s">
        <v>1721</v>
      </c>
      <c r="C4856" s="301" t="s">
        <v>1507</v>
      </c>
      <c r="D4856" s="302" t="s">
        <v>14308</v>
      </c>
    </row>
    <row r="4857" spans="1:4" ht="13.8">
      <c r="A4857" s="304">
        <v>98102</v>
      </c>
      <c r="B4857" s="301" t="s">
        <v>14309</v>
      </c>
      <c r="C4857" s="301" t="s">
        <v>1507</v>
      </c>
      <c r="D4857" s="302" t="s">
        <v>14310</v>
      </c>
    </row>
    <row r="4858" spans="1:4" ht="13.8">
      <c r="A4858" s="304">
        <v>98104</v>
      </c>
      <c r="B4858" s="301" t="s">
        <v>14311</v>
      </c>
      <c r="C4858" s="301" t="s">
        <v>1507</v>
      </c>
      <c r="D4858" s="302" t="s">
        <v>14312</v>
      </c>
    </row>
    <row r="4859" spans="1:4" ht="13.8">
      <c r="A4859" s="304">
        <v>98105</v>
      </c>
      <c r="B4859" s="301" t="s">
        <v>14313</v>
      </c>
      <c r="C4859" s="301" t="s">
        <v>1507</v>
      </c>
      <c r="D4859" s="302" t="s">
        <v>14314</v>
      </c>
    </row>
    <row r="4860" spans="1:4" ht="13.8">
      <c r="A4860" s="304">
        <v>98106</v>
      </c>
      <c r="B4860" s="301" t="s">
        <v>14315</v>
      </c>
      <c r="C4860" s="301" t="s">
        <v>1507</v>
      </c>
      <c r="D4860" s="302" t="s">
        <v>14316</v>
      </c>
    </row>
    <row r="4861" spans="1:4" ht="13.8">
      <c r="A4861" s="304">
        <v>98107</v>
      </c>
      <c r="B4861" s="301" t="s">
        <v>14317</v>
      </c>
      <c r="C4861" s="301" t="s">
        <v>1507</v>
      </c>
      <c r="D4861" s="302" t="s">
        <v>14318</v>
      </c>
    </row>
    <row r="4862" spans="1:4" ht="13.8">
      <c r="A4862" s="304">
        <v>98108</v>
      </c>
      <c r="B4862" s="301" t="s">
        <v>1712</v>
      </c>
      <c r="C4862" s="301" t="s">
        <v>1507</v>
      </c>
      <c r="D4862" s="302" t="s">
        <v>14319</v>
      </c>
    </row>
    <row r="4863" spans="1:4" ht="13.8">
      <c r="A4863" s="304">
        <v>99250</v>
      </c>
      <c r="B4863" s="301" t="s">
        <v>14320</v>
      </c>
      <c r="C4863" s="301" t="s">
        <v>1507</v>
      </c>
      <c r="D4863" s="302" t="s">
        <v>14321</v>
      </c>
    </row>
    <row r="4864" spans="1:4" ht="13.8">
      <c r="A4864" s="304">
        <v>99251</v>
      </c>
      <c r="B4864" s="301" t="s">
        <v>14322</v>
      </c>
      <c r="C4864" s="301" t="s">
        <v>1507</v>
      </c>
      <c r="D4864" s="302" t="s">
        <v>14323</v>
      </c>
    </row>
    <row r="4865" spans="1:4" ht="13.8">
      <c r="A4865" s="304">
        <v>99253</v>
      </c>
      <c r="B4865" s="301" t="s">
        <v>14324</v>
      </c>
      <c r="C4865" s="301" t="s">
        <v>1507</v>
      </c>
      <c r="D4865" s="302" t="s">
        <v>14325</v>
      </c>
    </row>
    <row r="4866" spans="1:4" ht="13.8">
      <c r="A4866" s="304">
        <v>99255</v>
      </c>
      <c r="B4866" s="301" t="s">
        <v>14326</v>
      </c>
      <c r="C4866" s="301" t="s">
        <v>1507</v>
      </c>
      <c r="D4866" s="302" t="s">
        <v>14327</v>
      </c>
    </row>
    <row r="4867" spans="1:4" ht="13.8">
      <c r="A4867" s="304">
        <v>99257</v>
      </c>
      <c r="B4867" s="301" t="s">
        <v>14328</v>
      </c>
      <c r="C4867" s="301" t="s">
        <v>1507</v>
      </c>
      <c r="D4867" s="302" t="s">
        <v>14329</v>
      </c>
    </row>
    <row r="4868" spans="1:4" ht="13.8">
      <c r="A4868" s="304">
        <v>99258</v>
      </c>
      <c r="B4868" s="301" t="s">
        <v>14330</v>
      </c>
      <c r="C4868" s="301" t="s">
        <v>1507</v>
      </c>
      <c r="D4868" s="302" t="s">
        <v>14331</v>
      </c>
    </row>
    <row r="4869" spans="1:4" ht="13.8">
      <c r="A4869" s="304">
        <v>99260</v>
      </c>
      <c r="B4869" s="301" t="s">
        <v>14332</v>
      </c>
      <c r="C4869" s="301" t="s">
        <v>1507</v>
      </c>
      <c r="D4869" s="302" t="s">
        <v>14333</v>
      </c>
    </row>
    <row r="4870" spans="1:4" ht="13.8">
      <c r="A4870" s="304">
        <v>99262</v>
      </c>
      <c r="B4870" s="301" t="s">
        <v>14334</v>
      </c>
      <c r="C4870" s="301" t="s">
        <v>1507</v>
      </c>
      <c r="D4870" s="302" t="s">
        <v>14335</v>
      </c>
    </row>
    <row r="4871" spans="1:4" ht="13.8">
      <c r="A4871" s="304">
        <v>99264</v>
      </c>
      <c r="B4871" s="301" t="s">
        <v>14336</v>
      </c>
      <c r="C4871" s="301" t="s">
        <v>1507</v>
      </c>
      <c r="D4871" s="302" t="s">
        <v>14337</v>
      </c>
    </row>
    <row r="4872" spans="1:4" ht="13.8">
      <c r="A4872" s="304">
        <v>102587</v>
      </c>
      <c r="B4872" s="301" t="s">
        <v>14338</v>
      </c>
      <c r="C4872" s="301" t="s">
        <v>1507</v>
      </c>
      <c r="D4872" s="302" t="s">
        <v>14339</v>
      </c>
    </row>
    <row r="4873" spans="1:4" ht="13.8">
      <c r="A4873" s="304">
        <v>102588</v>
      </c>
      <c r="B4873" s="301" t="s">
        <v>14340</v>
      </c>
      <c r="C4873" s="301" t="s">
        <v>1507</v>
      </c>
      <c r="D4873" s="302" t="s">
        <v>6300</v>
      </c>
    </row>
    <row r="4874" spans="1:4" ht="13.8">
      <c r="A4874" s="304">
        <v>102589</v>
      </c>
      <c r="B4874" s="301" t="s">
        <v>14341</v>
      </c>
      <c r="C4874" s="301" t="s">
        <v>1507</v>
      </c>
      <c r="D4874" s="302" t="s">
        <v>6081</v>
      </c>
    </row>
    <row r="4875" spans="1:4" ht="13.8">
      <c r="A4875" s="304">
        <v>102590</v>
      </c>
      <c r="B4875" s="301" t="s">
        <v>14342</v>
      </c>
      <c r="C4875" s="301" t="s">
        <v>1507</v>
      </c>
      <c r="D4875" s="302" t="s">
        <v>14343</v>
      </c>
    </row>
    <row r="4876" spans="1:4" ht="13.8">
      <c r="A4876" s="304">
        <v>102591</v>
      </c>
      <c r="B4876" s="301" t="s">
        <v>14344</v>
      </c>
      <c r="C4876" s="301" t="s">
        <v>1507</v>
      </c>
      <c r="D4876" s="302" t="s">
        <v>14345</v>
      </c>
    </row>
    <row r="4877" spans="1:4" ht="13.8">
      <c r="A4877" s="304">
        <v>102592</v>
      </c>
      <c r="B4877" s="301" t="s">
        <v>14346</v>
      </c>
      <c r="C4877" s="301" t="s">
        <v>1507</v>
      </c>
      <c r="D4877" s="302" t="s">
        <v>14347</v>
      </c>
    </row>
    <row r="4878" spans="1:4" ht="13.8">
      <c r="A4878" s="304">
        <v>102593</v>
      </c>
      <c r="B4878" s="301" t="s">
        <v>14348</v>
      </c>
      <c r="C4878" s="301" t="s">
        <v>1507</v>
      </c>
      <c r="D4878" s="302" t="s">
        <v>7094</v>
      </c>
    </row>
    <row r="4879" spans="1:4" ht="13.8">
      <c r="A4879" s="304">
        <v>102594</v>
      </c>
      <c r="B4879" s="301" t="s">
        <v>14349</v>
      </c>
      <c r="C4879" s="301" t="s">
        <v>1507</v>
      </c>
      <c r="D4879" s="302" t="s">
        <v>14350</v>
      </c>
    </row>
    <row r="4880" spans="1:4" ht="13.8">
      <c r="A4880" s="304">
        <v>102595</v>
      </c>
      <c r="B4880" s="301" t="s">
        <v>14351</v>
      </c>
      <c r="C4880" s="301" t="s">
        <v>1507</v>
      </c>
      <c r="D4880" s="302" t="s">
        <v>7026</v>
      </c>
    </row>
    <row r="4881" spans="1:4" ht="13.8">
      <c r="A4881" s="304">
        <v>102596</v>
      </c>
      <c r="B4881" s="301" t="s">
        <v>14352</v>
      </c>
      <c r="C4881" s="301" t="s">
        <v>1507</v>
      </c>
      <c r="D4881" s="302" t="s">
        <v>14353</v>
      </c>
    </row>
    <row r="4882" spans="1:4" ht="13.8">
      <c r="A4882" s="304">
        <v>102597</v>
      </c>
      <c r="B4882" s="301" t="s">
        <v>14354</v>
      </c>
      <c r="C4882" s="301" t="s">
        <v>1507</v>
      </c>
      <c r="D4882" s="302" t="s">
        <v>14355</v>
      </c>
    </row>
    <row r="4883" spans="1:4" ht="13.8">
      <c r="A4883" s="304">
        <v>102598</v>
      </c>
      <c r="B4883" s="301" t="s">
        <v>14356</v>
      </c>
      <c r="C4883" s="301" t="s">
        <v>1507</v>
      </c>
      <c r="D4883" s="302" t="s">
        <v>14357</v>
      </c>
    </row>
    <row r="4884" spans="1:4" ht="13.8">
      <c r="A4884" s="304">
        <v>102599</v>
      </c>
      <c r="B4884" s="301" t="s">
        <v>14358</v>
      </c>
      <c r="C4884" s="301" t="s">
        <v>1507</v>
      </c>
      <c r="D4884" s="302" t="s">
        <v>14353</v>
      </c>
    </row>
    <row r="4885" spans="1:4" ht="13.8">
      <c r="A4885" s="304">
        <v>102600</v>
      </c>
      <c r="B4885" s="301" t="s">
        <v>14359</v>
      </c>
      <c r="C4885" s="301" t="s">
        <v>1507</v>
      </c>
      <c r="D4885" s="302" t="s">
        <v>11466</v>
      </c>
    </row>
    <row r="4886" spans="1:4" ht="13.8">
      <c r="A4886" s="304">
        <v>102601</v>
      </c>
      <c r="B4886" s="301" t="s">
        <v>14360</v>
      </c>
      <c r="C4886" s="301" t="s">
        <v>1507</v>
      </c>
      <c r="D4886" s="302" t="s">
        <v>14361</v>
      </c>
    </row>
    <row r="4887" spans="1:4" ht="13.8">
      <c r="A4887" s="304">
        <v>102602</v>
      </c>
      <c r="B4887" s="301" t="s">
        <v>14362</v>
      </c>
      <c r="C4887" s="301" t="s">
        <v>1507</v>
      </c>
      <c r="D4887" s="302" t="s">
        <v>4543</v>
      </c>
    </row>
    <row r="4888" spans="1:4" ht="13.8">
      <c r="A4888" s="304">
        <v>102603</v>
      </c>
      <c r="B4888" s="301" t="s">
        <v>14363</v>
      </c>
      <c r="C4888" s="301" t="s">
        <v>1507</v>
      </c>
      <c r="D4888" s="302" t="s">
        <v>14364</v>
      </c>
    </row>
    <row r="4889" spans="1:4" ht="13.8">
      <c r="A4889" s="304">
        <v>102604</v>
      </c>
      <c r="B4889" s="301" t="s">
        <v>14365</v>
      </c>
      <c r="C4889" s="301" t="s">
        <v>1507</v>
      </c>
      <c r="D4889" s="302" t="s">
        <v>14366</v>
      </c>
    </row>
    <row r="4890" spans="1:4" ht="13.8">
      <c r="A4890" s="304">
        <v>102605</v>
      </c>
      <c r="B4890" s="301" t="s">
        <v>14367</v>
      </c>
      <c r="C4890" s="301" t="s">
        <v>1507</v>
      </c>
      <c r="D4890" s="302" t="s">
        <v>14368</v>
      </c>
    </row>
    <row r="4891" spans="1:4" ht="13.8">
      <c r="A4891" s="304">
        <v>102606</v>
      </c>
      <c r="B4891" s="301" t="s">
        <v>14369</v>
      </c>
      <c r="C4891" s="301" t="s">
        <v>1507</v>
      </c>
      <c r="D4891" s="302" t="s">
        <v>14370</v>
      </c>
    </row>
    <row r="4892" spans="1:4" ht="13.8">
      <c r="A4892" s="304">
        <v>102607</v>
      </c>
      <c r="B4892" s="301" t="s">
        <v>14371</v>
      </c>
      <c r="C4892" s="301" t="s">
        <v>1507</v>
      </c>
      <c r="D4892" s="302" t="s">
        <v>14372</v>
      </c>
    </row>
    <row r="4893" spans="1:4" ht="13.8">
      <c r="A4893" s="304">
        <v>102608</v>
      </c>
      <c r="B4893" s="301" t="s">
        <v>14373</v>
      </c>
      <c r="C4893" s="301" t="s">
        <v>1507</v>
      </c>
      <c r="D4893" s="302" t="s">
        <v>14374</v>
      </c>
    </row>
    <row r="4894" spans="1:4" ht="13.8">
      <c r="A4894" s="304">
        <v>102609</v>
      </c>
      <c r="B4894" s="301" t="s">
        <v>14375</v>
      </c>
      <c r="C4894" s="301" t="s">
        <v>1507</v>
      </c>
      <c r="D4894" s="302" t="s">
        <v>14376</v>
      </c>
    </row>
    <row r="4895" spans="1:4" ht="13.8">
      <c r="A4895" s="304">
        <v>102611</v>
      </c>
      <c r="B4895" s="301" t="s">
        <v>14377</v>
      </c>
      <c r="C4895" s="301" t="s">
        <v>1507</v>
      </c>
      <c r="D4895" s="302" t="s">
        <v>14378</v>
      </c>
    </row>
    <row r="4896" spans="1:4" ht="13.8">
      <c r="A4896" s="304">
        <v>102613</v>
      </c>
      <c r="B4896" s="301" t="s">
        <v>14379</v>
      </c>
      <c r="C4896" s="301" t="s">
        <v>1507</v>
      </c>
      <c r="D4896" s="302" t="s">
        <v>14380</v>
      </c>
    </row>
    <row r="4897" spans="1:4" ht="13.8">
      <c r="A4897" s="304">
        <v>102614</v>
      </c>
      <c r="B4897" s="301" t="s">
        <v>14381</v>
      </c>
      <c r="C4897" s="301" t="s">
        <v>1507</v>
      </c>
      <c r="D4897" s="302" t="s">
        <v>14382</v>
      </c>
    </row>
    <row r="4898" spans="1:4" ht="13.8">
      <c r="A4898" s="304">
        <v>102615</v>
      </c>
      <c r="B4898" s="301" t="s">
        <v>14383</v>
      </c>
      <c r="C4898" s="301" t="s">
        <v>1507</v>
      </c>
      <c r="D4898" s="302" t="s">
        <v>14384</v>
      </c>
    </row>
    <row r="4899" spans="1:4" ht="13.8">
      <c r="A4899" s="304">
        <v>102617</v>
      </c>
      <c r="B4899" s="301" t="s">
        <v>14385</v>
      </c>
      <c r="C4899" s="301" t="s">
        <v>1507</v>
      </c>
      <c r="D4899" s="302" t="s">
        <v>14386</v>
      </c>
    </row>
    <row r="4900" spans="1:4" ht="13.8">
      <c r="A4900" s="304">
        <v>102619</v>
      </c>
      <c r="B4900" s="301" t="s">
        <v>14387</v>
      </c>
      <c r="C4900" s="301" t="s">
        <v>1507</v>
      </c>
      <c r="D4900" s="302" t="s">
        <v>14388</v>
      </c>
    </row>
    <row r="4901" spans="1:4" ht="13.8">
      <c r="A4901" s="304">
        <v>102622</v>
      </c>
      <c r="B4901" s="301" t="s">
        <v>14389</v>
      </c>
      <c r="C4901" s="301" t="s">
        <v>1507</v>
      </c>
      <c r="D4901" s="302" t="s">
        <v>14390</v>
      </c>
    </row>
    <row r="4902" spans="1:4" ht="13.8">
      <c r="A4902" s="304">
        <v>102623</v>
      </c>
      <c r="B4902" s="301" t="s">
        <v>14391</v>
      </c>
      <c r="C4902" s="301" t="s">
        <v>1507</v>
      </c>
      <c r="D4902" s="302" t="s">
        <v>14392</v>
      </c>
    </row>
    <row r="4903" spans="1:4" ht="13.8">
      <c r="A4903" s="304">
        <v>89482</v>
      </c>
      <c r="B4903" s="301" t="s">
        <v>14393</v>
      </c>
      <c r="C4903" s="301" t="s">
        <v>1507</v>
      </c>
      <c r="D4903" s="302" t="s">
        <v>13843</v>
      </c>
    </row>
    <row r="4904" spans="1:4" ht="13.8">
      <c r="A4904" s="304">
        <v>89491</v>
      </c>
      <c r="B4904" s="301" t="s">
        <v>14394</v>
      </c>
      <c r="C4904" s="301" t="s">
        <v>1507</v>
      </c>
      <c r="D4904" s="302" t="s">
        <v>14395</v>
      </c>
    </row>
    <row r="4905" spans="1:4" ht="13.8">
      <c r="A4905" s="304">
        <v>89495</v>
      </c>
      <c r="B4905" s="301" t="s">
        <v>14396</v>
      </c>
      <c r="C4905" s="301" t="s">
        <v>1507</v>
      </c>
      <c r="D4905" s="302" t="s">
        <v>14397</v>
      </c>
    </row>
    <row r="4906" spans="1:4" ht="13.8">
      <c r="A4906" s="304">
        <v>89707</v>
      </c>
      <c r="B4906" s="301" t="s">
        <v>1723</v>
      </c>
      <c r="C4906" s="301" t="s">
        <v>1507</v>
      </c>
      <c r="D4906" s="302" t="s">
        <v>7247</v>
      </c>
    </row>
    <row r="4907" spans="1:4" ht="13.8">
      <c r="A4907" s="304">
        <v>89708</v>
      </c>
      <c r="B4907" s="301" t="s">
        <v>1724</v>
      </c>
      <c r="C4907" s="301" t="s">
        <v>1507</v>
      </c>
      <c r="D4907" s="302" t="s">
        <v>5266</v>
      </c>
    </row>
    <row r="4908" spans="1:4" ht="13.8">
      <c r="A4908" s="304">
        <v>89709</v>
      </c>
      <c r="B4908" s="301" t="s">
        <v>14398</v>
      </c>
      <c r="C4908" s="301" t="s">
        <v>1507</v>
      </c>
      <c r="D4908" s="302" t="s">
        <v>14399</v>
      </c>
    </row>
    <row r="4909" spans="1:4" ht="13.8">
      <c r="A4909" s="304">
        <v>89710</v>
      </c>
      <c r="B4909" s="301" t="s">
        <v>14400</v>
      </c>
      <c r="C4909" s="301" t="s">
        <v>1507</v>
      </c>
      <c r="D4909" s="302" t="s">
        <v>14401</v>
      </c>
    </row>
    <row r="4910" spans="1:4" ht="13.8">
      <c r="A4910" s="304">
        <v>86872</v>
      </c>
      <c r="B4910" s="301" t="s">
        <v>14402</v>
      </c>
      <c r="C4910" s="301" t="s">
        <v>1507</v>
      </c>
      <c r="D4910" s="302" t="s">
        <v>14403</v>
      </c>
    </row>
    <row r="4911" spans="1:4" ht="13.8">
      <c r="A4911" s="304">
        <v>86874</v>
      </c>
      <c r="B4911" s="301" t="s">
        <v>14404</v>
      </c>
      <c r="C4911" s="301" t="s">
        <v>1507</v>
      </c>
      <c r="D4911" s="302" t="s">
        <v>14405</v>
      </c>
    </row>
    <row r="4912" spans="1:4" ht="13.8">
      <c r="A4912" s="304">
        <v>86875</v>
      </c>
      <c r="B4912" s="301" t="s">
        <v>14406</v>
      </c>
      <c r="C4912" s="301" t="s">
        <v>1507</v>
      </c>
      <c r="D4912" s="302" t="s">
        <v>14407</v>
      </c>
    </row>
    <row r="4913" spans="1:4" ht="13.8">
      <c r="A4913" s="304">
        <v>86876</v>
      </c>
      <c r="B4913" s="301" t="s">
        <v>14408</v>
      </c>
      <c r="C4913" s="301" t="s">
        <v>1507</v>
      </c>
      <c r="D4913" s="302" t="s">
        <v>14409</v>
      </c>
    </row>
    <row r="4914" spans="1:4" ht="13.8">
      <c r="A4914" s="304">
        <v>86877</v>
      </c>
      <c r="B4914" s="301" t="s">
        <v>14410</v>
      </c>
      <c r="C4914" s="301" t="s">
        <v>1507</v>
      </c>
      <c r="D4914" s="302" t="s">
        <v>14411</v>
      </c>
    </row>
    <row r="4915" spans="1:4" ht="13.8">
      <c r="A4915" s="304">
        <v>86878</v>
      </c>
      <c r="B4915" s="301" t="s">
        <v>14412</v>
      </c>
      <c r="C4915" s="301" t="s">
        <v>1507</v>
      </c>
      <c r="D4915" s="302" t="s">
        <v>8342</v>
      </c>
    </row>
    <row r="4916" spans="1:4" ht="13.8">
      <c r="A4916" s="304">
        <v>86879</v>
      </c>
      <c r="B4916" s="301" t="s">
        <v>14413</v>
      </c>
      <c r="C4916" s="301" t="s">
        <v>1507</v>
      </c>
      <c r="D4916" s="302" t="s">
        <v>14414</v>
      </c>
    </row>
    <row r="4917" spans="1:4" ht="13.8">
      <c r="A4917" s="304">
        <v>86880</v>
      </c>
      <c r="B4917" s="301" t="s">
        <v>14415</v>
      </c>
      <c r="C4917" s="301" t="s">
        <v>1507</v>
      </c>
      <c r="D4917" s="302" t="s">
        <v>5989</v>
      </c>
    </row>
    <row r="4918" spans="1:4" ht="13.8">
      <c r="A4918" s="304">
        <v>86881</v>
      </c>
      <c r="B4918" s="301" t="s">
        <v>14416</v>
      </c>
      <c r="C4918" s="301" t="s">
        <v>1507</v>
      </c>
      <c r="D4918" s="302" t="s">
        <v>14417</v>
      </c>
    </row>
    <row r="4919" spans="1:4" ht="13.8">
      <c r="A4919" s="304">
        <v>86882</v>
      </c>
      <c r="B4919" s="301" t="s">
        <v>14418</v>
      </c>
      <c r="C4919" s="301" t="s">
        <v>1507</v>
      </c>
      <c r="D4919" s="302" t="s">
        <v>12309</v>
      </c>
    </row>
    <row r="4920" spans="1:4" ht="13.8">
      <c r="A4920" s="304">
        <v>86883</v>
      </c>
      <c r="B4920" s="301" t="s">
        <v>14419</v>
      </c>
      <c r="C4920" s="301" t="s">
        <v>1507</v>
      </c>
      <c r="D4920" s="302" t="s">
        <v>14420</v>
      </c>
    </row>
    <row r="4921" spans="1:4" ht="13.8">
      <c r="A4921" s="304">
        <v>86884</v>
      </c>
      <c r="B4921" s="301" t="s">
        <v>14421</v>
      </c>
      <c r="C4921" s="301" t="s">
        <v>1507</v>
      </c>
      <c r="D4921" s="302" t="s">
        <v>5568</v>
      </c>
    </row>
    <row r="4922" spans="1:4" ht="13.8">
      <c r="A4922" s="304">
        <v>86885</v>
      </c>
      <c r="B4922" s="301" t="s">
        <v>14422</v>
      </c>
      <c r="C4922" s="301" t="s">
        <v>1507</v>
      </c>
      <c r="D4922" s="302" t="s">
        <v>12649</v>
      </c>
    </row>
    <row r="4923" spans="1:4" ht="13.8">
      <c r="A4923" s="304">
        <v>86886</v>
      </c>
      <c r="B4923" s="301" t="s">
        <v>14423</v>
      </c>
      <c r="C4923" s="301" t="s">
        <v>1507</v>
      </c>
      <c r="D4923" s="302" t="s">
        <v>14424</v>
      </c>
    </row>
    <row r="4924" spans="1:4" ht="13.8">
      <c r="A4924" s="304">
        <v>86887</v>
      </c>
      <c r="B4924" s="301" t="s">
        <v>14425</v>
      </c>
      <c r="C4924" s="301" t="s">
        <v>1507</v>
      </c>
      <c r="D4924" s="302" t="s">
        <v>12518</v>
      </c>
    </row>
    <row r="4925" spans="1:4" ht="13.8">
      <c r="A4925" s="304">
        <v>86888</v>
      </c>
      <c r="B4925" s="301" t="s">
        <v>14426</v>
      </c>
      <c r="C4925" s="301" t="s">
        <v>1507</v>
      </c>
      <c r="D4925" s="302" t="s">
        <v>14427</v>
      </c>
    </row>
    <row r="4926" spans="1:4" ht="13.8">
      <c r="A4926" s="304">
        <v>86889</v>
      </c>
      <c r="B4926" s="301" t="s">
        <v>14428</v>
      </c>
      <c r="C4926" s="301" t="s">
        <v>1507</v>
      </c>
      <c r="D4926" s="302" t="s">
        <v>14429</v>
      </c>
    </row>
    <row r="4927" spans="1:4" ht="13.8">
      <c r="A4927" s="304">
        <v>86893</v>
      </c>
      <c r="B4927" s="301" t="s">
        <v>14430</v>
      </c>
      <c r="C4927" s="301" t="s">
        <v>1507</v>
      </c>
      <c r="D4927" s="302" t="s">
        <v>14431</v>
      </c>
    </row>
    <row r="4928" spans="1:4" ht="13.8">
      <c r="A4928" s="304">
        <v>86894</v>
      </c>
      <c r="B4928" s="301" t="s">
        <v>14432</v>
      </c>
      <c r="C4928" s="301" t="s">
        <v>1507</v>
      </c>
      <c r="D4928" s="302" t="s">
        <v>14433</v>
      </c>
    </row>
    <row r="4929" spans="1:4" ht="13.8">
      <c r="A4929" s="304">
        <v>86895</v>
      </c>
      <c r="B4929" s="301" t="s">
        <v>14434</v>
      </c>
      <c r="C4929" s="301" t="s">
        <v>1507</v>
      </c>
      <c r="D4929" s="302" t="s">
        <v>14435</v>
      </c>
    </row>
    <row r="4930" spans="1:4" ht="13.8">
      <c r="A4930" s="304">
        <v>86899</v>
      </c>
      <c r="B4930" s="301" t="s">
        <v>14436</v>
      </c>
      <c r="C4930" s="301" t="s">
        <v>1507</v>
      </c>
      <c r="D4930" s="302" t="s">
        <v>14437</v>
      </c>
    </row>
    <row r="4931" spans="1:4" ht="13.8">
      <c r="A4931" s="304">
        <v>86900</v>
      </c>
      <c r="B4931" s="301" t="s">
        <v>14438</v>
      </c>
      <c r="C4931" s="301" t="s">
        <v>1507</v>
      </c>
      <c r="D4931" s="302" t="s">
        <v>14439</v>
      </c>
    </row>
    <row r="4932" spans="1:4" ht="13.8">
      <c r="A4932" s="304">
        <v>86901</v>
      </c>
      <c r="B4932" s="301" t="s">
        <v>1863</v>
      </c>
      <c r="C4932" s="301" t="s">
        <v>1507</v>
      </c>
      <c r="D4932" s="302" t="s">
        <v>14440</v>
      </c>
    </row>
    <row r="4933" spans="1:4" ht="13.8">
      <c r="A4933" s="304">
        <v>86902</v>
      </c>
      <c r="B4933" s="301" t="s">
        <v>14441</v>
      </c>
      <c r="C4933" s="301" t="s">
        <v>1507</v>
      </c>
      <c r="D4933" s="302" t="s">
        <v>14442</v>
      </c>
    </row>
    <row r="4934" spans="1:4" ht="13.8">
      <c r="A4934" s="304">
        <v>86903</v>
      </c>
      <c r="B4934" s="301" t="s">
        <v>14443</v>
      </c>
      <c r="C4934" s="301" t="s">
        <v>1507</v>
      </c>
      <c r="D4934" s="302" t="s">
        <v>14444</v>
      </c>
    </row>
    <row r="4935" spans="1:4" ht="13.8">
      <c r="A4935" s="304">
        <v>86904</v>
      </c>
      <c r="B4935" s="301" t="s">
        <v>14445</v>
      </c>
      <c r="C4935" s="301" t="s">
        <v>1507</v>
      </c>
      <c r="D4935" s="302" t="s">
        <v>14446</v>
      </c>
    </row>
    <row r="4936" spans="1:4" ht="13.8">
      <c r="A4936" s="304">
        <v>86905</v>
      </c>
      <c r="B4936" s="301" t="s">
        <v>14447</v>
      </c>
      <c r="C4936" s="301" t="s">
        <v>1507</v>
      </c>
      <c r="D4936" s="302" t="s">
        <v>14448</v>
      </c>
    </row>
    <row r="4937" spans="1:4" ht="13.8">
      <c r="A4937" s="304">
        <v>86906</v>
      </c>
      <c r="B4937" s="301" t="s">
        <v>14449</v>
      </c>
      <c r="C4937" s="301" t="s">
        <v>1507</v>
      </c>
      <c r="D4937" s="302" t="s">
        <v>14450</v>
      </c>
    </row>
    <row r="4938" spans="1:4" ht="13.8">
      <c r="A4938" s="304">
        <v>86908</v>
      </c>
      <c r="B4938" s="301" t="s">
        <v>14451</v>
      </c>
      <c r="C4938" s="301" t="s">
        <v>1507</v>
      </c>
      <c r="D4938" s="302" t="s">
        <v>14452</v>
      </c>
    </row>
    <row r="4939" spans="1:4" ht="13.8">
      <c r="A4939" s="304">
        <v>86909</v>
      </c>
      <c r="B4939" s="301" t="s">
        <v>14453</v>
      </c>
      <c r="C4939" s="301" t="s">
        <v>1507</v>
      </c>
      <c r="D4939" s="302" t="s">
        <v>14454</v>
      </c>
    </row>
    <row r="4940" spans="1:4" ht="13.8">
      <c r="A4940" s="304">
        <v>86910</v>
      </c>
      <c r="B4940" s="301" t="s">
        <v>3040</v>
      </c>
      <c r="C4940" s="301" t="s">
        <v>1507</v>
      </c>
      <c r="D4940" s="302" t="s">
        <v>14455</v>
      </c>
    </row>
    <row r="4941" spans="1:4" ht="13.8">
      <c r="A4941" s="304">
        <v>86911</v>
      </c>
      <c r="B4941" s="301" t="s">
        <v>14456</v>
      </c>
      <c r="C4941" s="301" t="s">
        <v>1507</v>
      </c>
      <c r="D4941" s="302" t="s">
        <v>14457</v>
      </c>
    </row>
    <row r="4942" spans="1:4" ht="13.8">
      <c r="A4942" s="304">
        <v>86913</v>
      </c>
      <c r="B4942" s="301" t="s">
        <v>14458</v>
      </c>
      <c r="C4942" s="301" t="s">
        <v>1507</v>
      </c>
      <c r="D4942" s="302" t="s">
        <v>14459</v>
      </c>
    </row>
    <row r="4943" spans="1:4" ht="13.8">
      <c r="A4943" s="304">
        <v>86914</v>
      </c>
      <c r="B4943" s="301" t="s">
        <v>3039</v>
      </c>
      <c r="C4943" s="301" t="s">
        <v>1507</v>
      </c>
      <c r="D4943" s="302" t="s">
        <v>14460</v>
      </c>
    </row>
    <row r="4944" spans="1:4" ht="13.8">
      <c r="A4944" s="304">
        <v>86915</v>
      </c>
      <c r="B4944" s="301" t="s">
        <v>14461</v>
      </c>
      <c r="C4944" s="301" t="s">
        <v>1507</v>
      </c>
      <c r="D4944" s="302" t="s">
        <v>14462</v>
      </c>
    </row>
    <row r="4945" spans="1:4" ht="13.8">
      <c r="A4945" s="304">
        <v>86916</v>
      </c>
      <c r="B4945" s="301" t="s">
        <v>14463</v>
      </c>
      <c r="C4945" s="301" t="s">
        <v>1507</v>
      </c>
      <c r="D4945" s="302" t="s">
        <v>14464</v>
      </c>
    </row>
    <row r="4946" spans="1:4" ht="13.8">
      <c r="A4946" s="304">
        <v>86919</v>
      </c>
      <c r="B4946" s="301" t="s">
        <v>2975</v>
      </c>
      <c r="C4946" s="301" t="s">
        <v>1507</v>
      </c>
      <c r="D4946" s="302" t="s">
        <v>14465</v>
      </c>
    </row>
    <row r="4947" spans="1:4" ht="13.8">
      <c r="A4947" s="304">
        <v>86920</v>
      </c>
      <c r="B4947" s="301" t="s">
        <v>14466</v>
      </c>
      <c r="C4947" s="301" t="s">
        <v>1507</v>
      </c>
      <c r="D4947" s="302" t="s">
        <v>14467</v>
      </c>
    </row>
    <row r="4948" spans="1:4" ht="13.8">
      <c r="A4948" s="304">
        <v>86921</v>
      </c>
      <c r="B4948" s="301" t="s">
        <v>14468</v>
      </c>
      <c r="C4948" s="301" t="s">
        <v>1507</v>
      </c>
      <c r="D4948" s="302" t="s">
        <v>14469</v>
      </c>
    </row>
    <row r="4949" spans="1:4" ht="13.8">
      <c r="A4949" s="304">
        <v>86922</v>
      </c>
      <c r="B4949" s="301" t="s">
        <v>14470</v>
      </c>
      <c r="C4949" s="301" t="s">
        <v>1507</v>
      </c>
      <c r="D4949" s="302" t="s">
        <v>14471</v>
      </c>
    </row>
    <row r="4950" spans="1:4" ht="13.8">
      <c r="A4950" s="304">
        <v>86923</v>
      </c>
      <c r="B4950" s="301" t="s">
        <v>14472</v>
      </c>
      <c r="C4950" s="301" t="s">
        <v>1507</v>
      </c>
      <c r="D4950" s="302" t="s">
        <v>14473</v>
      </c>
    </row>
    <row r="4951" spans="1:4" ht="13.8">
      <c r="A4951" s="304">
        <v>86924</v>
      </c>
      <c r="B4951" s="301" t="s">
        <v>14474</v>
      </c>
      <c r="C4951" s="301" t="s">
        <v>1507</v>
      </c>
      <c r="D4951" s="302" t="s">
        <v>14475</v>
      </c>
    </row>
    <row r="4952" spans="1:4" ht="13.8">
      <c r="A4952" s="304">
        <v>86925</v>
      </c>
      <c r="B4952" s="301" t="s">
        <v>14476</v>
      </c>
      <c r="C4952" s="301" t="s">
        <v>1507</v>
      </c>
      <c r="D4952" s="302" t="s">
        <v>14477</v>
      </c>
    </row>
    <row r="4953" spans="1:4" ht="13.8">
      <c r="A4953" s="304">
        <v>86926</v>
      </c>
      <c r="B4953" s="301" t="s">
        <v>14478</v>
      </c>
      <c r="C4953" s="301" t="s">
        <v>1507</v>
      </c>
      <c r="D4953" s="302" t="s">
        <v>14479</v>
      </c>
    </row>
    <row r="4954" spans="1:4" ht="13.8">
      <c r="A4954" s="304">
        <v>86927</v>
      </c>
      <c r="B4954" s="301" t="s">
        <v>14480</v>
      </c>
      <c r="C4954" s="301" t="s">
        <v>1507</v>
      </c>
      <c r="D4954" s="302" t="s">
        <v>14481</v>
      </c>
    </row>
    <row r="4955" spans="1:4" ht="13.8">
      <c r="A4955" s="304">
        <v>86928</v>
      </c>
      <c r="B4955" s="301" t="s">
        <v>14482</v>
      </c>
      <c r="C4955" s="301" t="s">
        <v>1507</v>
      </c>
      <c r="D4955" s="302" t="s">
        <v>14483</v>
      </c>
    </row>
    <row r="4956" spans="1:4" ht="13.8">
      <c r="A4956" s="304">
        <v>86929</v>
      </c>
      <c r="B4956" s="301" t="s">
        <v>14484</v>
      </c>
      <c r="C4956" s="301" t="s">
        <v>1507</v>
      </c>
      <c r="D4956" s="302" t="s">
        <v>14485</v>
      </c>
    </row>
    <row r="4957" spans="1:4" ht="13.8">
      <c r="A4957" s="304">
        <v>86930</v>
      </c>
      <c r="B4957" s="301" t="s">
        <v>14486</v>
      </c>
      <c r="C4957" s="301" t="s">
        <v>1507</v>
      </c>
      <c r="D4957" s="302" t="s">
        <v>14487</v>
      </c>
    </row>
    <row r="4958" spans="1:4" ht="13.8">
      <c r="A4958" s="304">
        <v>86931</v>
      </c>
      <c r="B4958" s="301" t="s">
        <v>14488</v>
      </c>
      <c r="C4958" s="301" t="s">
        <v>1507</v>
      </c>
      <c r="D4958" s="302" t="s">
        <v>14489</v>
      </c>
    </row>
    <row r="4959" spans="1:4" ht="13.8">
      <c r="A4959" s="304">
        <v>86932</v>
      </c>
      <c r="B4959" s="301" t="s">
        <v>14490</v>
      </c>
      <c r="C4959" s="301" t="s">
        <v>1507</v>
      </c>
      <c r="D4959" s="302" t="s">
        <v>14491</v>
      </c>
    </row>
    <row r="4960" spans="1:4" ht="13.8">
      <c r="A4960" s="304">
        <v>86933</v>
      </c>
      <c r="B4960" s="301" t="s">
        <v>14492</v>
      </c>
      <c r="C4960" s="301" t="s">
        <v>1507</v>
      </c>
      <c r="D4960" s="302" t="s">
        <v>14493</v>
      </c>
    </row>
    <row r="4961" spans="1:4" ht="13.8">
      <c r="A4961" s="304">
        <v>86934</v>
      </c>
      <c r="B4961" s="301" t="s">
        <v>14494</v>
      </c>
      <c r="C4961" s="301" t="s">
        <v>1507</v>
      </c>
      <c r="D4961" s="302" t="s">
        <v>14495</v>
      </c>
    </row>
    <row r="4962" spans="1:4" ht="13.8">
      <c r="A4962" s="304">
        <v>86935</v>
      </c>
      <c r="B4962" s="301" t="s">
        <v>1862</v>
      </c>
      <c r="C4962" s="301" t="s">
        <v>1507</v>
      </c>
      <c r="D4962" s="302" t="s">
        <v>14496</v>
      </c>
    </row>
    <row r="4963" spans="1:4" ht="13.8">
      <c r="A4963" s="304">
        <v>86936</v>
      </c>
      <c r="B4963" s="301" t="s">
        <v>14497</v>
      </c>
      <c r="C4963" s="301" t="s">
        <v>1507</v>
      </c>
      <c r="D4963" s="302" t="s">
        <v>14498</v>
      </c>
    </row>
    <row r="4964" spans="1:4" ht="13.8">
      <c r="A4964" s="304">
        <v>86937</v>
      </c>
      <c r="B4964" s="301" t="s">
        <v>14499</v>
      </c>
      <c r="C4964" s="301" t="s">
        <v>1507</v>
      </c>
      <c r="D4964" s="302" t="s">
        <v>14500</v>
      </c>
    </row>
    <row r="4965" spans="1:4" ht="13.8">
      <c r="A4965" s="304">
        <v>86938</v>
      </c>
      <c r="B4965" s="301" t="s">
        <v>14501</v>
      </c>
      <c r="C4965" s="301" t="s">
        <v>1507</v>
      </c>
      <c r="D4965" s="302" t="s">
        <v>14502</v>
      </c>
    </row>
    <row r="4966" spans="1:4" ht="13.8">
      <c r="A4966" s="304">
        <v>86939</v>
      </c>
      <c r="B4966" s="301" t="s">
        <v>2383</v>
      </c>
      <c r="C4966" s="301" t="s">
        <v>1507</v>
      </c>
      <c r="D4966" s="302" t="s">
        <v>14503</v>
      </c>
    </row>
    <row r="4967" spans="1:4" ht="13.8">
      <c r="A4967" s="304">
        <v>86940</v>
      </c>
      <c r="B4967" s="301" t="s">
        <v>14504</v>
      </c>
      <c r="C4967" s="301" t="s">
        <v>1507</v>
      </c>
      <c r="D4967" s="302" t="s">
        <v>14505</v>
      </c>
    </row>
    <row r="4968" spans="1:4" ht="13.8">
      <c r="A4968" s="304">
        <v>86941</v>
      </c>
      <c r="B4968" s="301" t="s">
        <v>14506</v>
      </c>
      <c r="C4968" s="301" t="s">
        <v>1507</v>
      </c>
      <c r="D4968" s="302" t="s">
        <v>14507</v>
      </c>
    </row>
    <row r="4969" spans="1:4" ht="13.8">
      <c r="A4969" s="304">
        <v>86942</v>
      </c>
      <c r="B4969" s="301" t="s">
        <v>14508</v>
      </c>
      <c r="C4969" s="301" t="s">
        <v>1507</v>
      </c>
      <c r="D4969" s="302" t="s">
        <v>4341</v>
      </c>
    </row>
    <row r="4970" spans="1:4" ht="13.8">
      <c r="A4970" s="304">
        <v>86943</v>
      </c>
      <c r="B4970" s="301" t="s">
        <v>14509</v>
      </c>
      <c r="C4970" s="301" t="s">
        <v>1507</v>
      </c>
      <c r="D4970" s="302" t="s">
        <v>14510</v>
      </c>
    </row>
    <row r="4971" spans="1:4" ht="13.8">
      <c r="A4971" s="304">
        <v>86947</v>
      </c>
      <c r="B4971" s="301" t="s">
        <v>14511</v>
      </c>
      <c r="C4971" s="301" t="s">
        <v>1507</v>
      </c>
      <c r="D4971" s="302" t="s">
        <v>14512</v>
      </c>
    </row>
    <row r="4972" spans="1:4" ht="13.8">
      <c r="A4972" s="304">
        <v>93396</v>
      </c>
      <c r="B4972" s="301" t="s">
        <v>14513</v>
      </c>
      <c r="C4972" s="301" t="s">
        <v>1507</v>
      </c>
      <c r="D4972" s="302" t="s">
        <v>14514</v>
      </c>
    </row>
    <row r="4973" spans="1:4" ht="13.8">
      <c r="A4973" s="304">
        <v>93441</v>
      </c>
      <c r="B4973" s="301" t="s">
        <v>14515</v>
      </c>
      <c r="C4973" s="301" t="s">
        <v>1507</v>
      </c>
      <c r="D4973" s="302" t="s">
        <v>14516</v>
      </c>
    </row>
    <row r="4974" spans="1:4" ht="13.8">
      <c r="A4974" s="304">
        <v>93442</v>
      </c>
      <c r="B4974" s="301" t="s">
        <v>14517</v>
      </c>
      <c r="C4974" s="301" t="s">
        <v>1507</v>
      </c>
      <c r="D4974" s="302" t="s">
        <v>14518</v>
      </c>
    </row>
    <row r="4975" spans="1:4" ht="13.8">
      <c r="A4975" s="304">
        <v>95469</v>
      </c>
      <c r="B4975" s="301" t="s">
        <v>14519</v>
      </c>
      <c r="C4975" s="301" t="s">
        <v>1507</v>
      </c>
      <c r="D4975" s="302" t="s">
        <v>14520</v>
      </c>
    </row>
    <row r="4976" spans="1:4" ht="13.8">
      <c r="A4976" s="304">
        <v>95470</v>
      </c>
      <c r="B4976" s="301" t="s">
        <v>3132</v>
      </c>
      <c r="C4976" s="301" t="s">
        <v>1507</v>
      </c>
      <c r="D4976" s="302" t="s">
        <v>14521</v>
      </c>
    </row>
    <row r="4977" spans="1:4" ht="13.8">
      <c r="A4977" s="304">
        <v>95471</v>
      </c>
      <c r="B4977" s="301" t="s">
        <v>14522</v>
      </c>
      <c r="C4977" s="301" t="s">
        <v>1507</v>
      </c>
      <c r="D4977" s="302" t="s">
        <v>14523</v>
      </c>
    </row>
    <row r="4978" spans="1:4" ht="13.8">
      <c r="A4978" s="304">
        <v>95472</v>
      </c>
      <c r="B4978" s="301" t="s">
        <v>3133</v>
      </c>
      <c r="C4978" s="301" t="s">
        <v>1507</v>
      </c>
      <c r="D4978" s="302" t="s">
        <v>14524</v>
      </c>
    </row>
    <row r="4979" spans="1:4" ht="13.8">
      <c r="A4979" s="304">
        <v>95542</v>
      </c>
      <c r="B4979" s="301" t="s">
        <v>14525</v>
      </c>
      <c r="C4979" s="301" t="s">
        <v>1507</v>
      </c>
      <c r="D4979" s="302" t="s">
        <v>14526</v>
      </c>
    </row>
    <row r="4980" spans="1:4" ht="13.8">
      <c r="A4980" s="304">
        <v>95543</v>
      </c>
      <c r="B4980" s="301" t="s">
        <v>14527</v>
      </c>
      <c r="C4980" s="301" t="s">
        <v>1507</v>
      </c>
      <c r="D4980" s="302" t="s">
        <v>8466</v>
      </c>
    </row>
    <row r="4981" spans="1:4" ht="13.8">
      <c r="A4981" s="304">
        <v>95544</v>
      </c>
      <c r="B4981" s="301" t="s">
        <v>2564</v>
      </c>
      <c r="C4981" s="301" t="s">
        <v>1507</v>
      </c>
      <c r="D4981" s="302" t="s">
        <v>9089</v>
      </c>
    </row>
    <row r="4982" spans="1:4" ht="13.8">
      <c r="A4982" s="304">
        <v>95545</v>
      </c>
      <c r="B4982" s="301" t="s">
        <v>14528</v>
      </c>
      <c r="C4982" s="301" t="s">
        <v>1507</v>
      </c>
      <c r="D4982" s="302" t="s">
        <v>14529</v>
      </c>
    </row>
    <row r="4983" spans="1:4" ht="13.8">
      <c r="A4983" s="304">
        <v>95546</v>
      </c>
      <c r="B4983" s="301" t="s">
        <v>14530</v>
      </c>
      <c r="C4983" s="301" t="s">
        <v>1507</v>
      </c>
      <c r="D4983" s="302" t="s">
        <v>4434</v>
      </c>
    </row>
    <row r="4984" spans="1:4" ht="13.8">
      <c r="A4984" s="304">
        <v>95547</v>
      </c>
      <c r="B4984" s="301" t="s">
        <v>14531</v>
      </c>
      <c r="C4984" s="301" t="s">
        <v>1507</v>
      </c>
      <c r="D4984" s="302" t="s">
        <v>14532</v>
      </c>
    </row>
    <row r="4985" spans="1:4" ht="13.8">
      <c r="A4985" s="304">
        <v>100848</v>
      </c>
      <c r="B4985" s="301" t="s">
        <v>14533</v>
      </c>
      <c r="C4985" s="301" t="s">
        <v>1507</v>
      </c>
      <c r="D4985" s="302" t="s">
        <v>14534</v>
      </c>
    </row>
    <row r="4986" spans="1:4" ht="13.8">
      <c r="A4986" s="304">
        <v>100849</v>
      </c>
      <c r="B4986" s="301" t="s">
        <v>14535</v>
      </c>
      <c r="C4986" s="301" t="s">
        <v>1507</v>
      </c>
      <c r="D4986" s="302" t="s">
        <v>14536</v>
      </c>
    </row>
    <row r="4987" spans="1:4" ht="13.8">
      <c r="A4987" s="304">
        <v>100851</v>
      </c>
      <c r="B4987" s="301" t="s">
        <v>14537</v>
      </c>
      <c r="C4987" s="301" t="s">
        <v>1507</v>
      </c>
      <c r="D4987" s="302" t="s">
        <v>14538</v>
      </c>
    </row>
    <row r="4988" spans="1:4" ht="13.8">
      <c r="A4988" s="304">
        <v>100852</v>
      </c>
      <c r="B4988" s="301" t="s">
        <v>14539</v>
      </c>
      <c r="C4988" s="301" t="s">
        <v>1507</v>
      </c>
      <c r="D4988" s="302" t="s">
        <v>7661</v>
      </c>
    </row>
    <row r="4989" spans="1:4" ht="13.8">
      <c r="A4989" s="304">
        <v>100853</v>
      </c>
      <c r="B4989" s="301" t="s">
        <v>14540</v>
      </c>
      <c r="C4989" s="301" t="s">
        <v>1507</v>
      </c>
      <c r="D4989" s="302" t="s">
        <v>14541</v>
      </c>
    </row>
    <row r="4990" spans="1:4" ht="13.8">
      <c r="A4990" s="304">
        <v>100854</v>
      </c>
      <c r="B4990" s="301" t="s">
        <v>14542</v>
      </c>
      <c r="C4990" s="301" t="s">
        <v>1507</v>
      </c>
      <c r="D4990" s="302" t="s">
        <v>14543</v>
      </c>
    </row>
    <row r="4991" spans="1:4" ht="13.8">
      <c r="A4991" s="304">
        <v>100855</v>
      </c>
      <c r="B4991" s="301" t="s">
        <v>14544</v>
      </c>
      <c r="C4991" s="301" t="s">
        <v>1507</v>
      </c>
      <c r="D4991" s="302" t="s">
        <v>14529</v>
      </c>
    </row>
    <row r="4992" spans="1:4" ht="13.8">
      <c r="A4992" s="304">
        <v>100856</v>
      </c>
      <c r="B4992" s="301" t="s">
        <v>2466</v>
      </c>
      <c r="C4992" s="301" t="s">
        <v>1507</v>
      </c>
      <c r="D4992" s="302" t="s">
        <v>14545</v>
      </c>
    </row>
    <row r="4993" spans="1:4" ht="13.8">
      <c r="A4993" s="304">
        <v>100857</v>
      </c>
      <c r="B4993" s="301" t="s">
        <v>14546</v>
      </c>
      <c r="C4993" s="301" t="s">
        <v>1507</v>
      </c>
      <c r="D4993" s="302" t="s">
        <v>14547</v>
      </c>
    </row>
    <row r="4994" spans="1:4" ht="13.8">
      <c r="A4994" s="304">
        <v>100858</v>
      </c>
      <c r="B4994" s="301" t="s">
        <v>2471</v>
      </c>
      <c r="C4994" s="301" t="s">
        <v>1507</v>
      </c>
      <c r="D4994" s="302" t="s">
        <v>14548</v>
      </c>
    </row>
    <row r="4995" spans="1:4" ht="13.8">
      <c r="A4995" s="304">
        <v>100859</v>
      </c>
      <c r="B4995" s="301" t="s">
        <v>14549</v>
      </c>
      <c r="C4995" s="301" t="s">
        <v>1507</v>
      </c>
      <c r="D4995" s="302" t="s">
        <v>14550</v>
      </c>
    </row>
    <row r="4996" spans="1:4" ht="13.8">
      <c r="A4996" s="304">
        <v>100860</v>
      </c>
      <c r="B4996" s="301" t="s">
        <v>1764</v>
      </c>
      <c r="C4996" s="301" t="s">
        <v>1507</v>
      </c>
      <c r="D4996" s="302" t="s">
        <v>14551</v>
      </c>
    </row>
    <row r="4997" spans="1:4" ht="13.8">
      <c r="A4997" s="304">
        <v>100861</v>
      </c>
      <c r="B4997" s="301" t="s">
        <v>14552</v>
      </c>
      <c r="C4997" s="301" t="s">
        <v>1507</v>
      </c>
      <c r="D4997" s="302" t="s">
        <v>14553</v>
      </c>
    </row>
    <row r="4998" spans="1:4" ht="13.8">
      <c r="A4998" s="304">
        <v>100862</v>
      </c>
      <c r="B4998" s="301" t="s">
        <v>14554</v>
      </c>
      <c r="C4998" s="301" t="s">
        <v>1507</v>
      </c>
      <c r="D4998" s="302" t="s">
        <v>12899</v>
      </c>
    </row>
    <row r="4999" spans="1:4" ht="13.8">
      <c r="A4999" s="304">
        <v>100863</v>
      </c>
      <c r="B4999" s="301" t="s">
        <v>1648</v>
      </c>
      <c r="C4999" s="301" t="s">
        <v>1507</v>
      </c>
      <c r="D4999" s="302" t="s">
        <v>14555</v>
      </c>
    </row>
    <row r="5000" spans="1:4" ht="13.8">
      <c r="A5000" s="304">
        <v>100864</v>
      </c>
      <c r="B5000" s="301" t="s">
        <v>14556</v>
      </c>
      <c r="C5000" s="301" t="s">
        <v>1507</v>
      </c>
      <c r="D5000" s="302" t="s">
        <v>14557</v>
      </c>
    </row>
    <row r="5001" spans="1:4" ht="13.8">
      <c r="A5001" s="304">
        <v>100865</v>
      </c>
      <c r="B5001" s="301" t="s">
        <v>14558</v>
      </c>
      <c r="C5001" s="301" t="s">
        <v>1507</v>
      </c>
      <c r="D5001" s="302" t="s">
        <v>14559</v>
      </c>
    </row>
    <row r="5002" spans="1:4" ht="13.8">
      <c r="A5002" s="304">
        <v>100866</v>
      </c>
      <c r="B5002" s="301" t="s">
        <v>14560</v>
      </c>
      <c r="C5002" s="301" t="s">
        <v>1507</v>
      </c>
      <c r="D5002" s="302" t="s">
        <v>14561</v>
      </c>
    </row>
    <row r="5003" spans="1:4" ht="13.8">
      <c r="A5003" s="304">
        <v>100867</v>
      </c>
      <c r="B5003" s="301" t="s">
        <v>1649</v>
      </c>
      <c r="C5003" s="301" t="s">
        <v>1507</v>
      </c>
      <c r="D5003" s="302" t="s">
        <v>14562</v>
      </c>
    </row>
    <row r="5004" spans="1:4" ht="13.8">
      <c r="A5004" s="304">
        <v>100868</v>
      </c>
      <c r="B5004" s="301" t="s">
        <v>1650</v>
      </c>
      <c r="C5004" s="301" t="s">
        <v>1507</v>
      </c>
      <c r="D5004" s="302" t="s">
        <v>14563</v>
      </c>
    </row>
    <row r="5005" spans="1:4" ht="13.8">
      <c r="A5005" s="304">
        <v>100869</v>
      </c>
      <c r="B5005" s="301" t="s">
        <v>14564</v>
      </c>
      <c r="C5005" s="301" t="s">
        <v>1507</v>
      </c>
      <c r="D5005" s="302" t="s">
        <v>14565</v>
      </c>
    </row>
    <row r="5006" spans="1:4" ht="13.8">
      <c r="A5006" s="304">
        <v>100870</v>
      </c>
      <c r="B5006" s="301" t="s">
        <v>14566</v>
      </c>
      <c r="C5006" s="301" t="s">
        <v>1507</v>
      </c>
      <c r="D5006" s="302" t="s">
        <v>14567</v>
      </c>
    </row>
    <row r="5007" spans="1:4" ht="13.8">
      <c r="A5007" s="304">
        <v>100871</v>
      </c>
      <c r="B5007" s="301" t="s">
        <v>14568</v>
      </c>
      <c r="C5007" s="301" t="s">
        <v>1507</v>
      </c>
      <c r="D5007" s="302" t="s">
        <v>14569</v>
      </c>
    </row>
    <row r="5008" spans="1:4" ht="13.8">
      <c r="A5008" s="304">
        <v>100872</v>
      </c>
      <c r="B5008" s="301" t="s">
        <v>14570</v>
      </c>
      <c r="C5008" s="301" t="s">
        <v>1507</v>
      </c>
      <c r="D5008" s="302" t="s">
        <v>14571</v>
      </c>
    </row>
    <row r="5009" spans="1:4" ht="13.8">
      <c r="A5009" s="304">
        <v>100873</v>
      </c>
      <c r="B5009" s="301" t="s">
        <v>14572</v>
      </c>
      <c r="C5009" s="301" t="s">
        <v>1507</v>
      </c>
      <c r="D5009" s="302" t="s">
        <v>14573</v>
      </c>
    </row>
    <row r="5010" spans="1:4" ht="13.8">
      <c r="A5010" s="304">
        <v>100874</v>
      </c>
      <c r="B5010" s="301" t="s">
        <v>14574</v>
      </c>
      <c r="C5010" s="301" t="s">
        <v>1507</v>
      </c>
      <c r="D5010" s="302" t="s">
        <v>14561</v>
      </c>
    </row>
    <row r="5011" spans="1:4" ht="13.8">
      <c r="A5011" s="304">
        <v>100875</v>
      </c>
      <c r="B5011" s="301" t="s">
        <v>1639</v>
      </c>
      <c r="C5011" s="301" t="s">
        <v>1507</v>
      </c>
      <c r="D5011" s="302" t="s">
        <v>14575</v>
      </c>
    </row>
    <row r="5012" spans="1:4" ht="13.8">
      <c r="A5012" s="304">
        <v>100878</v>
      </c>
      <c r="B5012" s="301" t="s">
        <v>14576</v>
      </c>
      <c r="C5012" s="301" t="s">
        <v>1507</v>
      </c>
      <c r="D5012" s="302" t="s">
        <v>14577</v>
      </c>
    </row>
    <row r="5013" spans="1:4" ht="13.8">
      <c r="A5013" s="304">
        <v>98052</v>
      </c>
      <c r="B5013" s="301" t="s">
        <v>14578</v>
      </c>
      <c r="C5013" s="301" t="s">
        <v>1507</v>
      </c>
      <c r="D5013" s="302" t="s">
        <v>14579</v>
      </c>
    </row>
    <row r="5014" spans="1:4" ht="13.8">
      <c r="A5014" s="304">
        <v>98053</v>
      </c>
      <c r="B5014" s="301" t="s">
        <v>14580</v>
      </c>
      <c r="C5014" s="301" t="s">
        <v>1507</v>
      </c>
      <c r="D5014" s="302" t="s">
        <v>14581</v>
      </c>
    </row>
    <row r="5015" spans="1:4" ht="13.8">
      <c r="A5015" s="304">
        <v>98054</v>
      </c>
      <c r="B5015" s="301" t="s">
        <v>14582</v>
      </c>
      <c r="C5015" s="301" t="s">
        <v>1507</v>
      </c>
      <c r="D5015" s="302" t="s">
        <v>14583</v>
      </c>
    </row>
    <row r="5016" spans="1:4" ht="13.8">
      <c r="A5016" s="304">
        <v>98055</v>
      </c>
      <c r="B5016" s="301" t="s">
        <v>14584</v>
      </c>
      <c r="C5016" s="301" t="s">
        <v>1507</v>
      </c>
      <c r="D5016" s="302" t="s">
        <v>14585</v>
      </c>
    </row>
    <row r="5017" spans="1:4" ht="13.8">
      <c r="A5017" s="304">
        <v>98056</v>
      </c>
      <c r="B5017" s="301" t="s">
        <v>14586</v>
      </c>
      <c r="C5017" s="301" t="s">
        <v>1507</v>
      </c>
      <c r="D5017" s="302" t="s">
        <v>14587</v>
      </c>
    </row>
    <row r="5018" spans="1:4" ht="13.8">
      <c r="A5018" s="304">
        <v>98057</v>
      </c>
      <c r="B5018" s="301" t="s">
        <v>14588</v>
      </c>
      <c r="C5018" s="301" t="s">
        <v>1507</v>
      </c>
      <c r="D5018" s="302" t="s">
        <v>14589</v>
      </c>
    </row>
    <row r="5019" spans="1:4" ht="13.8">
      <c r="A5019" s="304">
        <v>98058</v>
      </c>
      <c r="B5019" s="301" t="s">
        <v>14590</v>
      </c>
      <c r="C5019" s="301" t="s">
        <v>1507</v>
      </c>
      <c r="D5019" s="302" t="s">
        <v>14591</v>
      </c>
    </row>
    <row r="5020" spans="1:4" ht="13.8">
      <c r="A5020" s="304">
        <v>98059</v>
      </c>
      <c r="B5020" s="301" t="s">
        <v>14592</v>
      </c>
      <c r="C5020" s="301" t="s">
        <v>1507</v>
      </c>
      <c r="D5020" s="302" t="s">
        <v>14593</v>
      </c>
    </row>
    <row r="5021" spans="1:4" ht="13.8">
      <c r="A5021" s="304">
        <v>98060</v>
      </c>
      <c r="B5021" s="301" t="s">
        <v>14594</v>
      </c>
      <c r="C5021" s="301" t="s">
        <v>1507</v>
      </c>
      <c r="D5021" s="302" t="s">
        <v>14595</v>
      </c>
    </row>
    <row r="5022" spans="1:4" ht="13.8">
      <c r="A5022" s="304">
        <v>98061</v>
      </c>
      <c r="B5022" s="301" t="s">
        <v>14596</v>
      </c>
      <c r="C5022" s="301" t="s">
        <v>1507</v>
      </c>
      <c r="D5022" s="302" t="s">
        <v>14597</v>
      </c>
    </row>
    <row r="5023" spans="1:4" ht="13.8">
      <c r="A5023" s="304">
        <v>98062</v>
      </c>
      <c r="B5023" s="301" t="s">
        <v>14598</v>
      </c>
      <c r="C5023" s="301" t="s">
        <v>1507</v>
      </c>
      <c r="D5023" s="302" t="s">
        <v>14599</v>
      </c>
    </row>
    <row r="5024" spans="1:4" ht="13.8">
      <c r="A5024" s="304">
        <v>98063</v>
      </c>
      <c r="B5024" s="301" t="s">
        <v>14600</v>
      </c>
      <c r="C5024" s="301" t="s">
        <v>1507</v>
      </c>
      <c r="D5024" s="302" t="s">
        <v>14601</v>
      </c>
    </row>
    <row r="5025" spans="1:4" ht="13.8">
      <c r="A5025" s="304">
        <v>98064</v>
      </c>
      <c r="B5025" s="301" t="s">
        <v>14602</v>
      </c>
      <c r="C5025" s="301" t="s">
        <v>1507</v>
      </c>
      <c r="D5025" s="302" t="s">
        <v>14603</v>
      </c>
    </row>
    <row r="5026" spans="1:4" ht="13.8">
      <c r="A5026" s="304">
        <v>98065</v>
      </c>
      <c r="B5026" s="301" t="s">
        <v>14604</v>
      </c>
      <c r="C5026" s="301" t="s">
        <v>1507</v>
      </c>
      <c r="D5026" s="302" t="s">
        <v>14605</v>
      </c>
    </row>
    <row r="5027" spans="1:4" ht="13.8">
      <c r="A5027" s="304">
        <v>98066</v>
      </c>
      <c r="B5027" s="301" t="s">
        <v>14606</v>
      </c>
      <c r="C5027" s="301" t="s">
        <v>1507</v>
      </c>
      <c r="D5027" s="302" t="s">
        <v>14607</v>
      </c>
    </row>
    <row r="5028" spans="1:4" ht="13.8">
      <c r="A5028" s="304">
        <v>98067</v>
      </c>
      <c r="B5028" s="301" t="s">
        <v>14608</v>
      </c>
      <c r="C5028" s="301" t="s">
        <v>1507</v>
      </c>
      <c r="D5028" s="302" t="s">
        <v>14609</v>
      </c>
    </row>
    <row r="5029" spans="1:4" ht="13.8">
      <c r="A5029" s="304">
        <v>98068</v>
      </c>
      <c r="B5029" s="301" t="s">
        <v>14610</v>
      </c>
      <c r="C5029" s="301" t="s">
        <v>1507</v>
      </c>
      <c r="D5029" s="302" t="s">
        <v>14611</v>
      </c>
    </row>
    <row r="5030" spans="1:4" ht="13.8">
      <c r="A5030" s="304">
        <v>98069</v>
      </c>
      <c r="B5030" s="301" t="s">
        <v>14612</v>
      </c>
      <c r="C5030" s="301" t="s">
        <v>1507</v>
      </c>
      <c r="D5030" s="302" t="s">
        <v>14613</v>
      </c>
    </row>
    <row r="5031" spans="1:4" ht="13.8">
      <c r="A5031" s="304">
        <v>98070</v>
      </c>
      <c r="B5031" s="301" t="s">
        <v>14614</v>
      </c>
      <c r="C5031" s="301" t="s">
        <v>1507</v>
      </c>
      <c r="D5031" s="302" t="s">
        <v>14615</v>
      </c>
    </row>
    <row r="5032" spans="1:4" ht="13.8">
      <c r="A5032" s="304">
        <v>98071</v>
      </c>
      <c r="B5032" s="301" t="s">
        <v>14616</v>
      </c>
      <c r="C5032" s="301" t="s">
        <v>1507</v>
      </c>
      <c r="D5032" s="302" t="s">
        <v>14617</v>
      </c>
    </row>
    <row r="5033" spans="1:4" ht="13.8">
      <c r="A5033" s="304">
        <v>98072</v>
      </c>
      <c r="B5033" s="301" t="s">
        <v>14618</v>
      </c>
      <c r="C5033" s="301" t="s">
        <v>1507</v>
      </c>
      <c r="D5033" s="302" t="s">
        <v>14619</v>
      </c>
    </row>
    <row r="5034" spans="1:4" ht="13.8">
      <c r="A5034" s="304">
        <v>98073</v>
      </c>
      <c r="B5034" s="301" t="s">
        <v>14620</v>
      </c>
      <c r="C5034" s="301" t="s">
        <v>1507</v>
      </c>
      <c r="D5034" s="302" t="s">
        <v>14621</v>
      </c>
    </row>
    <row r="5035" spans="1:4" ht="13.8">
      <c r="A5035" s="304">
        <v>98074</v>
      </c>
      <c r="B5035" s="301" t="s">
        <v>14622</v>
      </c>
      <c r="C5035" s="301" t="s">
        <v>1507</v>
      </c>
      <c r="D5035" s="302" t="s">
        <v>14623</v>
      </c>
    </row>
    <row r="5036" spans="1:4" ht="13.8">
      <c r="A5036" s="304">
        <v>98075</v>
      </c>
      <c r="B5036" s="301" t="s">
        <v>14624</v>
      </c>
      <c r="C5036" s="301" t="s">
        <v>1507</v>
      </c>
      <c r="D5036" s="302" t="s">
        <v>14625</v>
      </c>
    </row>
    <row r="5037" spans="1:4" ht="13.8">
      <c r="A5037" s="304">
        <v>98076</v>
      </c>
      <c r="B5037" s="301" t="s">
        <v>14626</v>
      </c>
      <c r="C5037" s="301" t="s">
        <v>1507</v>
      </c>
      <c r="D5037" s="302" t="s">
        <v>14627</v>
      </c>
    </row>
    <row r="5038" spans="1:4" ht="13.8">
      <c r="A5038" s="304">
        <v>98077</v>
      </c>
      <c r="B5038" s="301" t="s">
        <v>14628</v>
      </c>
      <c r="C5038" s="301" t="s">
        <v>1507</v>
      </c>
      <c r="D5038" s="302" t="s">
        <v>14629</v>
      </c>
    </row>
    <row r="5039" spans="1:4" ht="13.8">
      <c r="A5039" s="304">
        <v>98078</v>
      </c>
      <c r="B5039" s="301" t="s">
        <v>14630</v>
      </c>
      <c r="C5039" s="301" t="s">
        <v>1507</v>
      </c>
      <c r="D5039" s="302" t="s">
        <v>14631</v>
      </c>
    </row>
    <row r="5040" spans="1:4" ht="13.8">
      <c r="A5040" s="304">
        <v>98079</v>
      </c>
      <c r="B5040" s="301" t="s">
        <v>14632</v>
      </c>
      <c r="C5040" s="301" t="s">
        <v>1507</v>
      </c>
      <c r="D5040" s="302" t="s">
        <v>14633</v>
      </c>
    </row>
    <row r="5041" spans="1:4" ht="13.8">
      <c r="A5041" s="304">
        <v>98080</v>
      </c>
      <c r="B5041" s="301" t="s">
        <v>14634</v>
      </c>
      <c r="C5041" s="301" t="s">
        <v>1507</v>
      </c>
      <c r="D5041" s="302" t="s">
        <v>14635</v>
      </c>
    </row>
    <row r="5042" spans="1:4" ht="13.8">
      <c r="A5042" s="304">
        <v>98081</v>
      </c>
      <c r="B5042" s="301" t="s">
        <v>14636</v>
      </c>
      <c r="C5042" s="301" t="s">
        <v>1507</v>
      </c>
      <c r="D5042" s="302" t="s">
        <v>14637</v>
      </c>
    </row>
    <row r="5043" spans="1:4" ht="13.8">
      <c r="A5043" s="304">
        <v>98082</v>
      </c>
      <c r="B5043" s="301" t="s">
        <v>14638</v>
      </c>
      <c r="C5043" s="301" t="s">
        <v>1507</v>
      </c>
      <c r="D5043" s="302" t="s">
        <v>14639</v>
      </c>
    </row>
    <row r="5044" spans="1:4" ht="13.8">
      <c r="A5044" s="304">
        <v>98083</v>
      </c>
      <c r="B5044" s="301" t="s">
        <v>14640</v>
      </c>
      <c r="C5044" s="301" t="s">
        <v>1507</v>
      </c>
      <c r="D5044" s="302" t="s">
        <v>14641</v>
      </c>
    </row>
    <row r="5045" spans="1:4" ht="13.8">
      <c r="A5045" s="304">
        <v>98084</v>
      </c>
      <c r="B5045" s="301" t="s">
        <v>14642</v>
      </c>
      <c r="C5045" s="301" t="s">
        <v>1507</v>
      </c>
      <c r="D5045" s="302" t="s">
        <v>14643</v>
      </c>
    </row>
    <row r="5046" spans="1:4" ht="13.8">
      <c r="A5046" s="304">
        <v>98085</v>
      </c>
      <c r="B5046" s="301" t="s">
        <v>14644</v>
      </c>
      <c r="C5046" s="301" t="s">
        <v>1507</v>
      </c>
      <c r="D5046" s="302" t="s">
        <v>14645</v>
      </c>
    </row>
    <row r="5047" spans="1:4" ht="13.8">
      <c r="A5047" s="304">
        <v>98086</v>
      </c>
      <c r="B5047" s="301" t="s">
        <v>14646</v>
      </c>
      <c r="C5047" s="301" t="s">
        <v>1507</v>
      </c>
      <c r="D5047" s="302" t="s">
        <v>14647</v>
      </c>
    </row>
    <row r="5048" spans="1:4" ht="13.8">
      <c r="A5048" s="304">
        <v>98087</v>
      </c>
      <c r="B5048" s="301" t="s">
        <v>14648</v>
      </c>
      <c r="C5048" s="301" t="s">
        <v>1507</v>
      </c>
      <c r="D5048" s="302" t="s">
        <v>14649</v>
      </c>
    </row>
    <row r="5049" spans="1:4" ht="13.8">
      <c r="A5049" s="304">
        <v>98088</v>
      </c>
      <c r="B5049" s="301" t="s">
        <v>14650</v>
      </c>
      <c r="C5049" s="301" t="s">
        <v>1507</v>
      </c>
      <c r="D5049" s="302" t="s">
        <v>14651</v>
      </c>
    </row>
    <row r="5050" spans="1:4" ht="13.8">
      <c r="A5050" s="304">
        <v>98089</v>
      </c>
      <c r="B5050" s="301" t="s">
        <v>14652</v>
      </c>
      <c r="C5050" s="301" t="s">
        <v>1507</v>
      </c>
      <c r="D5050" s="302" t="s">
        <v>14653</v>
      </c>
    </row>
    <row r="5051" spans="1:4" ht="13.8">
      <c r="A5051" s="304">
        <v>98090</v>
      </c>
      <c r="B5051" s="301" t="s">
        <v>14654</v>
      </c>
      <c r="C5051" s="301" t="s">
        <v>1507</v>
      </c>
      <c r="D5051" s="302" t="s">
        <v>14655</v>
      </c>
    </row>
    <row r="5052" spans="1:4" ht="13.8">
      <c r="A5052" s="304">
        <v>98091</v>
      </c>
      <c r="B5052" s="301" t="s">
        <v>14656</v>
      </c>
      <c r="C5052" s="301" t="s">
        <v>1507</v>
      </c>
      <c r="D5052" s="302" t="s">
        <v>14657</v>
      </c>
    </row>
    <row r="5053" spans="1:4" ht="13.8">
      <c r="A5053" s="304">
        <v>98092</v>
      </c>
      <c r="B5053" s="301" t="s">
        <v>14658</v>
      </c>
      <c r="C5053" s="301" t="s">
        <v>1507</v>
      </c>
      <c r="D5053" s="302" t="s">
        <v>14659</v>
      </c>
    </row>
    <row r="5054" spans="1:4" ht="13.8">
      <c r="A5054" s="304">
        <v>98093</v>
      </c>
      <c r="B5054" s="301" t="s">
        <v>14660</v>
      </c>
      <c r="C5054" s="301" t="s">
        <v>1507</v>
      </c>
      <c r="D5054" s="302" t="s">
        <v>14661</v>
      </c>
    </row>
    <row r="5055" spans="1:4" ht="13.8">
      <c r="A5055" s="304">
        <v>98094</v>
      </c>
      <c r="B5055" s="301" t="s">
        <v>14662</v>
      </c>
      <c r="C5055" s="301" t="s">
        <v>1507</v>
      </c>
      <c r="D5055" s="302" t="s">
        <v>14663</v>
      </c>
    </row>
    <row r="5056" spans="1:4" ht="13.8">
      <c r="A5056" s="304">
        <v>98099</v>
      </c>
      <c r="B5056" s="301" t="s">
        <v>14664</v>
      </c>
      <c r="C5056" s="301" t="s">
        <v>1507</v>
      </c>
      <c r="D5056" s="302" t="s">
        <v>14665</v>
      </c>
    </row>
    <row r="5057" spans="1:4" ht="13.8">
      <c r="A5057" s="304">
        <v>98100</v>
      </c>
      <c r="B5057" s="301" t="s">
        <v>14666</v>
      </c>
      <c r="C5057" s="301" t="s">
        <v>1507</v>
      </c>
      <c r="D5057" s="302" t="s">
        <v>14667</v>
      </c>
    </row>
    <row r="5058" spans="1:4" ht="13.8">
      <c r="A5058" s="304">
        <v>98101</v>
      </c>
      <c r="B5058" s="301" t="s">
        <v>2951</v>
      </c>
      <c r="C5058" s="301" t="s">
        <v>1507</v>
      </c>
      <c r="D5058" s="302" t="s">
        <v>14668</v>
      </c>
    </row>
    <row r="5059" spans="1:4" ht="13.8">
      <c r="A5059" s="304">
        <v>98109</v>
      </c>
      <c r="B5059" s="301" t="s">
        <v>14669</v>
      </c>
      <c r="C5059" s="301" t="s">
        <v>1507</v>
      </c>
      <c r="D5059" s="302" t="s">
        <v>10488</v>
      </c>
    </row>
    <row r="5060" spans="1:4" ht="13.8">
      <c r="A5060" s="304">
        <v>98110</v>
      </c>
      <c r="B5060" s="301" t="s">
        <v>14670</v>
      </c>
      <c r="C5060" s="301" t="s">
        <v>1507</v>
      </c>
      <c r="D5060" s="302" t="s">
        <v>14671</v>
      </c>
    </row>
    <row r="5061" spans="1:4" ht="13.8">
      <c r="A5061" s="304">
        <v>98111</v>
      </c>
      <c r="B5061" s="301" t="s">
        <v>14672</v>
      </c>
      <c r="C5061" s="301" t="s">
        <v>1507</v>
      </c>
      <c r="D5061" s="302" t="s">
        <v>14673</v>
      </c>
    </row>
    <row r="5062" spans="1:4" ht="13.8">
      <c r="A5062" s="304">
        <v>98112</v>
      </c>
      <c r="B5062" s="301" t="s">
        <v>14674</v>
      </c>
      <c r="C5062" s="301" t="s">
        <v>1507</v>
      </c>
      <c r="D5062" s="302" t="s">
        <v>14675</v>
      </c>
    </row>
    <row r="5063" spans="1:4" ht="13.8">
      <c r="A5063" s="304">
        <v>98114</v>
      </c>
      <c r="B5063" s="301" t="s">
        <v>2970</v>
      </c>
      <c r="C5063" s="301" t="s">
        <v>1507</v>
      </c>
      <c r="D5063" s="302" t="s">
        <v>14676</v>
      </c>
    </row>
    <row r="5064" spans="1:4" ht="13.8">
      <c r="A5064" s="304">
        <v>98115</v>
      </c>
      <c r="B5064" s="301" t="s">
        <v>2969</v>
      </c>
      <c r="C5064" s="301" t="s">
        <v>1507</v>
      </c>
      <c r="D5064" s="302" t="s">
        <v>14677</v>
      </c>
    </row>
    <row r="5065" spans="1:4" ht="13.8">
      <c r="A5065" s="304">
        <v>89957</v>
      </c>
      <c r="B5065" s="301" t="s">
        <v>14678</v>
      </c>
      <c r="C5065" s="301" t="s">
        <v>1507</v>
      </c>
      <c r="D5065" s="302" t="s">
        <v>14679</v>
      </c>
    </row>
    <row r="5066" spans="1:4" ht="13.8">
      <c r="A5066" s="304">
        <v>89959</v>
      </c>
      <c r="B5066" s="301" t="s">
        <v>14680</v>
      </c>
      <c r="C5066" s="301" t="s">
        <v>1507</v>
      </c>
      <c r="D5066" s="302" t="s">
        <v>14681</v>
      </c>
    </row>
    <row r="5067" spans="1:4" ht="13.8">
      <c r="A5067" s="304">
        <v>89349</v>
      </c>
      <c r="B5067" s="301" t="s">
        <v>14682</v>
      </c>
      <c r="C5067" s="301" t="s">
        <v>1507</v>
      </c>
      <c r="D5067" s="302" t="s">
        <v>14683</v>
      </c>
    </row>
    <row r="5068" spans="1:4" ht="13.8">
      <c r="A5068" s="304">
        <v>89351</v>
      </c>
      <c r="B5068" s="301" t="s">
        <v>14684</v>
      </c>
      <c r="C5068" s="301" t="s">
        <v>1507</v>
      </c>
      <c r="D5068" s="302" t="s">
        <v>14685</v>
      </c>
    </row>
    <row r="5069" spans="1:4" ht="13.8">
      <c r="A5069" s="304">
        <v>89352</v>
      </c>
      <c r="B5069" s="301" t="s">
        <v>14686</v>
      </c>
      <c r="C5069" s="301" t="s">
        <v>1507</v>
      </c>
      <c r="D5069" s="302" t="s">
        <v>12333</v>
      </c>
    </row>
    <row r="5070" spans="1:4" ht="13.8">
      <c r="A5070" s="304">
        <v>89353</v>
      </c>
      <c r="B5070" s="301" t="s">
        <v>14687</v>
      </c>
      <c r="C5070" s="301" t="s">
        <v>1507</v>
      </c>
      <c r="D5070" s="302" t="s">
        <v>14688</v>
      </c>
    </row>
    <row r="5071" spans="1:4" ht="13.8">
      <c r="A5071" s="304">
        <v>89354</v>
      </c>
      <c r="B5071" s="301" t="s">
        <v>14689</v>
      </c>
      <c r="C5071" s="301" t="s">
        <v>1507</v>
      </c>
      <c r="D5071" s="302" t="s">
        <v>14690</v>
      </c>
    </row>
    <row r="5072" spans="1:4" ht="13.8">
      <c r="A5072" s="304">
        <v>89969</v>
      </c>
      <c r="B5072" s="301" t="s">
        <v>14691</v>
      </c>
      <c r="C5072" s="301" t="s">
        <v>1507</v>
      </c>
      <c r="D5072" s="302" t="s">
        <v>14692</v>
      </c>
    </row>
    <row r="5073" spans="1:4" ht="13.8">
      <c r="A5073" s="304">
        <v>89970</v>
      </c>
      <c r="B5073" s="301" t="s">
        <v>14693</v>
      </c>
      <c r="C5073" s="301" t="s">
        <v>1507</v>
      </c>
      <c r="D5073" s="302" t="s">
        <v>14694</v>
      </c>
    </row>
    <row r="5074" spans="1:4" ht="13.8">
      <c r="A5074" s="304">
        <v>89971</v>
      </c>
      <c r="B5074" s="301" t="s">
        <v>14695</v>
      </c>
      <c r="C5074" s="301" t="s">
        <v>1507</v>
      </c>
      <c r="D5074" s="302" t="s">
        <v>14696</v>
      </c>
    </row>
    <row r="5075" spans="1:4" ht="13.8">
      <c r="A5075" s="304">
        <v>89972</v>
      </c>
      <c r="B5075" s="301" t="s">
        <v>14697</v>
      </c>
      <c r="C5075" s="301" t="s">
        <v>1507</v>
      </c>
      <c r="D5075" s="302" t="s">
        <v>13106</v>
      </c>
    </row>
    <row r="5076" spans="1:4" ht="13.8">
      <c r="A5076" s="304">
        <v>89973</v>
      </c>
      <c r="B5076" s="301" t="s">
        <v>14698</v>
      </c>
      <c r="C5076" s="301" t="s">
        <v>1507</v>
      </c>
      <c r="D5076" s="302" t="s">
        <v>14699</v>
      </c>
    </row>
    <row r="5077" spans="1:4" ht="13.8">
      <c r="A5077" s="304">
        <v>89974</v>
      </c>
      <c r="B5077" s="301" t="s">
        <v>14700</v>
      </c>
      <c r="C5077" s="301" t="s">
        <v>1507</v>
      </c>
      <c r="D5077" s="302" t="s">
        <v>14701</v>
      </c>
    </row>
    <row r="5078" spans="1:4" ht="13.8">
      <c r="A5078" s="304">
        <v>89984</v>
      </c>
      <c r="B5078" s="301" t="s">
        <v>2902</v>
      </c>
      <c r="C5078" s="301" t="s">
        <v>1507</v>
      </c>
      <c r="D5078" s="302" t="s">
        <v>14702</v>
      </c>
    </row>
    <row r="5079" spans="1:4" ht="13.8">
      <c r="A5079" s="304">
        <v>89985</v>
      </c>
      <c r="B5079" s="301" t="s">
        <v>2903</v>
      </c>
      <c r="C5079" s="301" t="s">
        <v>1507</v>
      </c>
      <c r="D5079" s="302" t="s">
        <v>14703</v>
      </c>
    </row>
    <row r="5080" spans="1:4" ht="13.8">
      <c r="A5080" s="304">
        <v>89986</v>
      </c>
      <c r="B5080" s="301" t="s">
        <v>14704</v>
      </c>
      <c r="C5080" s="301" t="s">
        <v>1507</v>
      </c>
      <c r="D5080" s="302" t="s">
        <v>14705</v>
      </c>
    </row>
    <row r="5081" spans="1:4" ht="13.8">
      <c r="A5081" s="304">
        <v>89987</v>
      </c>
      <c r="B5081" s="301" t="s">
        <v>2901</v>
      </c>
      <c r="C5081" s="301" t="s">
        <v>1507</v>
      </c>
      <c r="D5081" s="302" t="s">
        <v>4327</v>
      </c>
    </row>
    <row r="5082" spans="1:4" ht="13.8">
      <c r="A5082" s="304">
        <v>90371</v>
      </c>
      <c r="B5082" s="301" t="s">
        <v>14706</v>
      </c>
      <c r="C5082" s="301" t="s">
        <v>1507</v>
      </c>
      <c r="D5082" s="302" t="s">
        <v>12143</v>
      </c>
    </row>
    <row r="5083" spans="1:4" ht="13.8">
      <c r="A5083" s="304">
        <v>94489</v>
      </c>
      <c r="B5083" s="301" t="s">
        <v>2896</v>
      </c>
      <c r="C5083" s="301" t="s">
        <v>1507</v>
      </c>
      <c r="D5083" s="302" t="s">
        <v>14707</v>
      </c>
    </row>
    <row r="5084" spans="1:4" ht="13.8">
      <c r="A5084" s="304">
        <v>94490</v>
      </c>
      <c r="B5084" s="301" t="s">
        <v>14708</v>
      </c>
      <c r="C5084" s="301" t="s">
        <v>1507</v>
      </c>
      <c r="D5084" s="302" t="s">
        <v>14709</v>
      </c>
    </row>
    <row r="5085" spans="1:4" ht="13.8">
      <c r="A5085" s="304">
        <v>94491</v>
      </c>
      <c r="B5085" s="301" t="s">
        <v>2897</v>
      </c>
      <c r="C5085" s="301" t="s">
        <v>1507</v>
      </c>
      <c r="D5085" s="302" t="s">
        <v>14710</v>
      </c>
    </row>
    <row r="5086" spans="1:4" ht="13.8">
      <c r="A5086" s="304">
        <v>94492</v>
      </c>
      <c r="B5086" s="301" t="s">
        <v>2898</v>
      </c>
      <c r="C5086" s="301" t="s">
        <v>1507</v>
      </c>
      <c r="D5086" s="302" t="s">
        <v>14711</v>
      </c>
    </row>
    <row r="5087" spans="1:4" ht="13.8">
      <c r="A5087" s="304">
        <v>94493</v>
      </c>
      <c r="B5087" s="301" t="s">
        <v>14712</v>
      </c>
      <c r="C5087" s="301" t="s">
        <v>1507</v>
      </c>
      <c r="D5087" s="302" t="s">
        <v>14713</v>
      </c>
    </row>
    <row r="5088" spans="1:4" ht="13.8">
      <c r="A5088" s="304">
        <v>94495</v>
      </c>
      <c r="B5088" s="301" t="s">
        <v>14714</v>
      </c>
      <c r="C5088" s="301" t="s">
        <v>1507</v>
      </c>
      <c r="D5088" s="302" t="s">
        <v>14715</v>
      </c>
    </row>
    <row r="5089" spans="1:4" ht="13.8">
      <c r="A5089" s="304">
        <v>94496</v>
      </c>
      <c r="B5089" s="301" t="s">
        <v>14716</v>
      </c>
      <c r="C5089" s="301" t="s">
        <v>1507</v>
      </c>
      <c r="D5089" s="302" t="s">
        <v>14717</v>
      </c>
    </row>
    <row r="5090" spans="1:4" ht="13.8">
      <c r="A5090" s="304">
        <v>94497</v>
      </c>
      <c r="B5090" s="301" t="s">
        <v>14718</v>
      </c>
      <c r="C5090" s="301" t="s">
        <v>1507</v>
      </c>
      <c r="D5090" s="302" t="s">
        <v>14719</v>
      </c>
    </row>
    <row r="5091" spans="1:4" ht="13.8">
      <c r="A5091" s="304">
        <v>94498</v>
      </c>
      <c r="B5091" s="301" t="s">
        <v>14720</v>
      </c>
      <c r="C5091" s="301" t="s">
        <v>1507</v>
      </c>
      <c r="D5091" s="302" t="s">
        <v>14721</v>
      </c>
    </row>
    <row r="5092" spans="1:4" ht="13.8">
      <c r="A5092" s="304">
        <v>94499</v>
      </c>
      <c r="B5092" s="301" t="s">
        <v>14722</v>
      </c>
      <c r="C5092" s="301" t="s">
        <v>1507</v>
      </c>
      <c r="D5092" s="302" t="s">
        <v>14723</v>
      </c>
    </row>
    <row r="5093" spans="1:4" ht="13.8">
      <c r="A5093" s="304">
        <v>94500</v>
      </c>
      <c r="B5093" s="301" t="s">
        <v>14724</v>
      </c>
      <c r="C5093" s="301" t="s">
        <v>1507</v>
      </c>
      <c r="D5093" s="302" t="s">
        <v>14725</v>
      </c>
    </row>
    <row r="5094" spans="1:4" ht="13.8">
      <c r="A5094" s="304">
        <v>94501</v>
      </c>
      <c r="B5094" s="301" t="s">
        <v>14726</v>
      </c>
      <c r="C5094" s="301" t="s">
        <v>1507</v>
      </c>
      <c r="D5094" s="302" t="s">
        <v>14727</v>
      </c>
    </row>
    <row r="5095" spans="1:4" ht="13.8">
      <c r="A5095" s="304">
        <v>94792</v>
      </c>
      <c r="B5095" s="301" t="s">
        <v>2900</v>
      </c>
      <c r="C5095" s="301" t="s">
        <v>1507</v>
      </c>
      <c r="D5095" s="302" t="s">
        <v>14728</v>
      </c>
    </row>
    <row r="5096" spans="1:4" ht="13.8">
      <c r="A5096" s="304">
        <v>94793</v>
      </c>
      <c r="B5096" s="301" t="s">
        <v>2899</v>
      </c>
      <c r="C5096" s="301" t="s">
        <v>1507</v>
      </c>
      <c r="D5096" s="302" t="s">
        <v>14729</v>
      </c>
    </row>
    <row r="5097" spans="1:4" ht="13.8">
      <c r="A5097" s="304">
        <v>94794</v>
      </c>
      <c r="B5097" s="301" t="s">
        <v>14730</v>
      </c>
      <c r="C5097" s="301" t="s">
        <v>1507</v>
      </c>
      <c r="D5097" s="302" t="s">
        <v>14731</v>
      </c>
    </row>
    <row r="5098" spans="1:4" ht="13.8">
      <c r="A5098" s="304">
        <v>94795</v>
      </c>
      <c r="B5098" s="301" t="s">
        <v>14732</v>
      </c>
      <c r="C5098" s="301" t="s">
        <v>1507</v>
      </c>
      <c r="D5098" s="302" t="s">
        <v>6898</v>
      </c>
    </row>
    <row r="5099" spans="1:4" ht="13.8">
      <c r="A5099" s="304">
        <v>94796</v>
      </c>
      <c r="B5099" s="301" t="s">
        <v>14733</v>
      </c>
      <c r="C5099" s="301" t="s">
        <v>1507</v>
      </c>
      <c r="D5099" s="302" t="s">
        <v>14734</v>
      </c>
    </row>
    <row r="5100" spans="1:4" ht="13.8">
      <c r="A5100" s="304">
        <v>94797</v>
      </c>
      <c r="B5100" s="301" t="s">
        <v>3041</v>
      </c>
      <c r="C5100" s="301" t="s">
        <v>1507</v>
      </c>
      <c r="D5100" s="302" t="s">
        <v>14735</v>
      </c>
    </row>
    <row r="5101" spans="1:4" ht="13.8">
      <c r="A5101" s="304">
        <v>94798</v>
      </c>
      <c r="B5101" s="301" t="s">
        <v>14736</v>
      </c>
      <c r="C5101" s="301" t="s">
        <v>1507</v>
      </c>
      <c r="D5101" s="302" t="s">
        <v>5550</v>
      </c>
    </row>
    <row r="5102" spans="1:4" ht="13.8">
      <c r="A5102" s="304">
        <v>94799</v>
      </c>
      <c r="B5102" s="301" t="s">
        <v>14737</v>
      </c>
      <c r="C5102" s="301" t="s">
        <v>1507</v>
      </c>
      <c r="D5102" s="302" t="s">
        <v>14738</v>
      </c>
    </row>
    <row r="5103" spans="1:4" ht="13.8">
      <c r="A5103" s="304">
        <v>94800</v>
      </c>
      <c r="B5103" s="301" t="s">
        <v>14739</v>
      </c>
      <c r="C5103" s="301" t="s">
        <v>1507</v>
      </c>
      <c r="D5103" s="302" t="s">
        <v>14740</v>
      </c>
    </row>
    <row r="5104" spans="1:4" ht="13.8">
      <c r="A5104" s="304">
        <v>95248</v>
      </c>
      <c r="B5104" s="301" t="s">
        <v>14741</v>
      </c>
      <c r="C5104" s="301" t="s">
        <v>1507</v>
      </c>
      <c r="D5104" s="302" t="s">
        <v>14742</v>
      </c>
    </row>
    <row r="5105" spans="1:4" ht="13.8">
      <c r="A5105" s="304">
        <v>95249</v>
      </c>
      <c r="B5105" s="301" t="s">
        <v>14743</v>
      </c>
      <c r="C5105" s="301" t="s">
        <v>1507</v>
      </c>
      <c r="D5105" s="302" t="s">
        <v>14744</v>
      </c>
    </row>
    <row r="5106" spans="1:4" ht="13.8">
      <c r="A5106" s="304">
        <v>95250</v>
      </c>
      <c r="B5106" s="301" t="s">
        <v>14745</v>
      </c>
      <c r="C5106" s="301" t="s">
        <v>1507</v>
      </c>
      <c r="D5106" s="302" t="s">
        <v>14551</v>
      </c>
    </row>
    <row r="5107" spans="1:4" ht="13.8">
      <c r="A5107" s="304">
        <v>95251</v>
      </c>
      <c r="B5107" s="301" t="s">
        <v>14746</v>
      </c>
      <c r="C5107" s="301" t="s">
        <v>1507</v>
      </c>
      <c r="D5107" s="302" t="s">
        <v>14747</v>
      </c>
    </row>
    <row r="5108" spans="1:4" ht="13.8">
      <c r="A5108" s="304">
        <v>95252</v>
      </c>
      <c r="B5108" s="301" t="s">
        <v>14748</v>
      </c>
      <c r="C5108" s="301" t="s">
        <v>1507</v>
      </c>
      <c r="D5108" s="302" t="s">
        <v>14749</v>
      </c>
    </row>
    <row r="5109" spans="1:4" ht="13.8">
      <c r="A5109" s="304">
        <v>95253</v>
      </c>
      <c r="B5109" s="301" t="s">
        <v>14750</v>
      </c>
      <c r="C5109" s="301" t="s">
        <v>1507</v>
      </c>
      <c r="D5109" s="302" t="s">
        <v>14751</v>
      </c>
    </row>
    <row r="5110" spans="1:4" ht="13.8">
      <c r="A5110" s="304">
        <v>99619</v>
      </c>
      <c r="B5110" s="301" t="s">
        <v>14752</v>
      </c>
      <c r="C5110" s="301" t="s">
        <v>1507</v>
      </c>
      <c r="D5110" s="302" t="s">
        <v>14753</v>
      </c>
    </row>
    <row r="5111" spans="1:4" ht="13.8">
      <c r="A5111" s="304">
        <v>99620</v>
      </c>
      <c r="B5111" s="301" t="s">
        <v>14754</v>
      </c>
      <c r="C5111" s="301" t="s">
        <v>1507</v>
      </c>
      <c r="D5111" s="302" t="s">
        <v>14755</v>
      </c>
    </row>
    <row r="5112" spans="1:4" ht="13.8">
      <c r="A5112" s="304">
        <v>99621</v>
      </c>
      <c r="B5112" s="301" t="s">
        <v>14756</v>
      </c>
      <c r="C5112" s="301" t="s">
        <v>1507</v>
      </c>
      <c r="D5112" s="302" t="s">
        <v>14757</v>
      </c>
    </row>
    <row r="5113" spans="1:4" ht="13.8">
      <c r="A5113" s="304">
        <v>99622</v>
      </c>
      <c r="B5113" s="301" t="s">
        <v>14758</v>
      </c>
      <c r="C5113" s="301" t="s">
        <v>1507</v>
      </c>
      <c r="D5113" s="302" t="s">
        <v>14759</v>
      </c>
    </row>
    <row r="5114" spans="1:4" ht="13.8">
      <c r="A5114" s="304">
        <v>99623</v>
      </c>
      <c r="B5114" s="301" t="s">
        <v>3128</v>
      </c>
      <c r="C5114" s="301" t="s">
        <v>1507</v>
      </c>
      <c r="D5114" s="302" t="s">
        <v>14760</v>
      </c>
    </row>
    <row r="5115" spans="1:4" ht="13.8">
      <c r="A5115" s="304">
        <v>99624</v>
      </c>
      <c r="B5115" s="301" t="s">
        <v>14761</v>
      </c>
      <c r="C5115" s="301" t="s">
        <v>1507</v>
      </c>
      <c r="D5115" s="302" t="s">
        <v>14762</v>
      </c>
    </row>
    <row r="5116" spans="1:4" ht="13.8">
      <c r="A5116" s="304">
        <v>99625</v>
      </c>
      <c r="B5116" s="301" t="s">
        <v>14763</v>
      </c>
      <c r="C5116" s="301" t="s">
        <v>1507</v>
      </c>
      <c r="D5116" s="302" t="s">
        <v>14764</v>
      </c>
    </row>
    <row r="5117" spans="1:4" ht="13.8">
      <c r="A5117" s="304">
        <v>99626</v>
      </c>
      <c r="B5117" s="301" t="s">
        <v>14765</v>
      </c>
      <c r="C5117" s="301" t="s">
        <v>1507</v>
      </c>
      <c r="D5117" s="302" t="s">
        <v>14766</v>
      </c>
    </row>
    <row r="5118" spans="1:4" ht="13.8">
      <c r="A5118" s="304">
        <v>99627</v>
      </c>
      <c r="B5118" s="301" t="s">
        <v>14767</v>
      </c>
      <c r="C5118" s="301" t="s">
        <v>1507</v>
      </c>
      <c r="D5118" s="302" t="s">
        <v>14768</v>
      </c>
    </row>
    <row r="5119" spans="1:4" ht="13.8">
      <c r="A5119" s="304">
        <v>99628</v>
      </c>
      <c r="B5119" s="301" t="s">
        <v>14769</v>
      </c>
      <c r="C5119" s="301" t="s">
        <v>1507</v>
      </c>
      <c r="D5119" s="302" t="s">
        <v>14770</v>
      </c>
    </row>
    <row r="5120" spans="1:4" ht="13.8">
      <c r="A5120" s="304">
        <v>99629</v>
      </c>
      <c r="B5120" s="301" t="s">
        <v>14771</v>
      </c>
      <c r="C5120" s="301" t="s">
        <v>1507</v>
      </c>
      <c r="D5120" s="302" t="s">
        <v>14772</v>
      </c>
    </row>
    <row r="5121" spans="1:4" ht="13.8">
      <c r="A5121" s="304">
        <v>99630</v>
      </c>
      <c r="B5121" s="301" t="s">
        <v>14773</v>
      </c>
      <c r="C5121" s="301" t="s">
        <v>1507</v>
      </c>
      <c r="D5121" s="302" t="s">
        <v>14774</v>
      </c>
    </row>
    <row r="5122" spans="1:4" ht="13.8">
      <c r="A5122" s="304">
        <v>99631</v>
      </c>
      <c r="B5122" s="301" t="s">
        <v>3129</v>
      </c>
      <c r="C5122" s="301" t="s">
        <v>1507</v>
      </c>
      <c r="D5122" s="302" t="s">
        <v>14775</v>
      </c>
    </row>
    <row r="5123" spans="1:4" ht="13.8">
      <c r="A5123" s="304">
        <v>99632</v>
      </c>
      <c r="B5123" s="301" t="s">
        <v>3130</v>
      </c>
      <c r="C5123" s="301" t="s">
        <v>1507</v>
      </c>
      <c r="D5123" s="302" t="s">
        <v>14776</v>
      </c>
    </row>
    <row r="5124" spans="1:4" ht="13.8">
      <c r="A5124" s="304">
        <v>99633</v>
      </c>
      <c r="B5124" s="301" t="s">
        <v>14777</v>
      </c>
      <c r="C5124" s="301" t="s">
        <v>1507</v>
      </c>
      <c r="D5124" s="302" t="s">
        <v>14778</v>
      </c>
    </row>
    <row r="5125" spans="1:4" ht="13.8">
      <c r="A5125" s="304">
        <v>99634</v>
      </c>
      <c r="B5125" s="301" t="s">
        <v>14779</v>
      </c>
      <c r="C5125" s="301" t="s">
        <v>1507</v>
      </c>
      <c r="D5125" s="302" t="s">
        <v>14780</v>
      </c>
    </row>
    <row r="5126" spans="1:4" ht="13.8">
      <c r="A5126" s="304">
        <v>99635</v>
      </c>
      <c r="B5126" s="301" t="s">
        <v>3124</v>
      </c>
      <c r="C5126" s="301" t="s">
        <v>1507</v>
      </c>
      <c r="D5126" s="302" t="s">
        <v>14781</v>
      </c>
    </row>
    <row r="5127" spans="1:4" ht="13.8">
      <c r="A5127" s="304">
        <v>103008</v>
      </c>
      <c r="B5127" s="301" t="s">
        <v>14782</v>
      </c>
      <c r="C5127" s="301" t="s">
        <v>1507</v>
      </c>
      <c r="D5127" s="302" t="s">
        <v>14783</v>
      </c>
    </row>
    <row r="5128" spans="1:4" ht="13.8">
      <c r="A5128" s="304">
        <v>103009</v>
      </c>
      <c r="B5128" s="301" t="s">
        <v>14784</v>
      </c>
      <c r="C5128" s="301" t="s">
        <v>1507</v>
      </c>
      <c r="D5128" s="302" t="s">
        <v>14785</v>
      </c>
    </row>
    <row r="5129" spans="1:4" ht="13.8">
      <c r="A5129" s="304">
        <v>103010</v>
      </c>
      <c r="B5129" s="301" t="s">
        <v>14786</v>
      </c>
      <c r="C5129" s="301" t="s">
        <v>1507</v>
      </c>
      <c r="D5129" s="302" t="s">
        <v>14787</v>
      </c>
    </row>
    <row r="5130" spans="1:4" ht="13.8">
      <c r="A5130" s="304">
        <v>103011</v>
      </c>
      <c r="B5130" s="301" t="s">
        <v>14788</v>
      </c>
      <c r="C5130" s="301" t="s">
        <v>1507</v>
      </c>
      <c r="D5130" s="302" t="s">
        <v>4164</v>
      </c>
    </row>
    <row r="5131" spans="1:4" ht="13.8">
      <c r="A5131" s="304">
        <v>103012</v>
      </c>
      <c r="B5131" s="301" t="s">
        <v>14789</v>
      </c>
      <c r="C5131" s="301" t="s">
        <v>1507</v>
      </c>
      <c r="D5131" s="302" t="s">
        <v>14790</v>
      </c>
    </row>
    <row r="5132" spans="1:4" ht="13.8">
      <c r="A5132" s="304">
        <v>103013</v>
      </c>
      <c r="B5132" s="301" t="s">
        <v>14791</v>
      </c>
      <c r="C5132" s="301" t="s">
        <v>1507</v>
      </c>
      <c r="D5132" s="302" t="s">
        <v>14792</v>
      </c>
    </row>
    <row r="5133" spans="1:4" ht="13.8">
      <c r="A5133" s="304">
        <v>103014</v>
      </c>
      <c r="B5133" s="301" t="s">
        <v>3131</v>
      </c>
      <c r="C5133" s="301" t="s">
        <v>1507</v>
      </c>
      <c r="D5133" s="302" t="s">
        <v>14793</v>
      </c>
    </row>
    <row r="5134" spans="1:4" ht="13.8">
      <c r="A5134" s="304">
        <v>103015</v>
      </c>
      <c r="B5134" s="301" t="s">
        <v>14794</v>
      </c>
      <c r="C5134" s="301" t="s">
        <v>1507</v>
      </c>
      <c r="D5134" s="302" t="s">
        <v>14795</v>
      </c>
    </row>
    <row r="5135" spans="1:4" ht="13.8">
      <c r="A5135" s="304">
        <v>103016</v>
      </c>
      <c r="B5135" s="301" t="s">
        <v>14796</v>
      </c>
      <c r="C5135" s="301" t="s">
        <v>1507</v>
      </c>
      <c r="D5135" s="302" t="s">
        <v>14797</v>
      </c>
    </row>
    <row r="5136" spans="1:4" ht="13.8">
      <c r="A5136" s="304">
        <v>103017</v>
      </c>
      <c r="B5136" s="301" t="s">
        <v>14798</v>
      </c>
      <c r="C5136" s="301" t="s">
        <v>1507</v>
      </c>
      <c r="D5136" s="302" t="s">
        <v>14799</v>
      </c>
    </row>
    <row r="5137" spans="1:4" ht="13.8">
      <c r="A5137" s="304">
        <v>103018</v>
      </c>
      <c r="B5137" s="301" t="s">
        <v>14800</v>
      </c>
      <c r="C5137" s="301" t="s">
        <v>1507</v>
      </c>
      <c r="D5137" s="302" t="s">
        <v>14801</v>
      </c>
    </row>
    <row r="5138" spans="1:4" ht="13.8">
      <c r="A5138" s="304">
        <v>103019</v>
      </c>
      <c r="B5138" s="301" t="s">
        <v>2904</v>
      </c>
      <c r="C5138" s="301" t="s">
        <v>1507</v>
      </c>
      <c r="D5138" s="302" t="s">
        <v>14802</v>
      </c>
    </row>
    <row r="5139" spans="1:4" ht="13.8">
      <c r="A5139" s="304">
        <v>103029</v>
      </c>
      <c r="B5139" s="301" t="s">
        <v>14803</v>
      </c>
      <c r="C5139" s="301" t="s">
        <v>1507</v>
      </c>
      <c r="D5139" s="302" t="s">
        <v>14804</v>
      </c>
    </row>
    <row r="5140" spans="1:4" ht="13.8">
      <c r="A5140" s="304">
        <v>103036</v>
      </c>
      <c r="B5140" s="301" t="s">
        <v>14805</v>
      </c>
      <c r="C5140" s="301" t="s">
        <v>1507</v>
      </c>
      <c r="D5140" s="302" t="s">
        <v>14806</v>
      </c>
    </row>
    <row r="5141" spans="1:4" ht="13.8">
      <c r="A5141" s="304">
        <v>103037</v>
      </c>
      <c r="B5141" s="301" t="s">
        <v>14807</v>
      </c>
      <c r="C5141" s="301" t="s">
        <v>1507</v>
      </c>
      <c r="D5141" s="302" t="s">
        <v>14808</v>
      </c>
    </row>
    <row r="5142" spans="1:4" ht="13.8">
      <c r="A5142" s="304">
        <v>103038</v>
      </c>
      <c r="B5142" s="301" t="s">
        <v>14809</v>
      </c>
      <c r="C5142" s="301" t="s">
        <v>1507</v>
      </c>
      <c r="D5142" s="302" t="s">
        <v>14810</v>
      </c>
    </row>
    <row r="5143" spans="1:4" ht="13.8">
      <c r="A5143" s="304">
        <v>103039</v>
      </c>
      <c r="B5143" s="301" t="s">
        <v>14811</v>
      </c>
      <c r="C5143" s="301" t="s">
        <v>1507</v>
      </c>
      <c r="D5143" s="302" t="s">
        <v>4811</v>
      </c>
    </row>
    <row r="5144" spans="1:4" ht="13.8">
      <c r="A5144" s="304">
        <v>103040</v>
      </c>
      <c r="B5144" s="301" t="s">
        <v>14812</v>
      </c>
      <c r="C5144" s="301" t="s">
        <v>1507</v>
      </c>
      <c r="D5144" s="302" t="s">
        <v>14813</v>
      </c>
    </row>
    <row r="5145" spans="1:4" ht="13.8">
      <c r="A5145" s="304">
        <v>103041</v>
      </c>
      <c r="B5145" s="301" t="s">
        <v>14814</v>
      </c>
      <c r="C5145" s="301" t="s">
        <v>1507</v>
      </c>
      <c r="D5145" s="302" t="s">
        <v>14815</v>
      </c>
    </row>
    <row r="5146" spans="1:4" ht="13.8">
      <c r="A5146" s="304">
        <v>103042</v>
      </c>
      <c r="B5146" s="301" t="s">
        <v>14816</v>
      </c>
      <c r="C5146" s="301" t="s">
        <v>1507</v>
      </c>
      <c r="D5146" s="302" t="s">
        <v>14806</v>
      </c>
    </row>
    <row r="5147" spans="1:4" ht="13.8">
      <c r="A5147" s="304">
        <v>103043</v>
      </c>
      <c r="B5147" s="301" t="s">
        <v>14817</v>
      </c>
      <c r="C5147" s="301" t="s">
        <v>1507</v>
      </c>
      <c r="D5147" s="302" t="s">
        <v>13689</v>
      </c>
    </row>
    <row r="5148" spans="1:4" ht="13.8">
      <c r="A5148" s="304">
        <v>103044</v>
      </c>
      <c r="B5148" s="301" t="s">
        <v>14818</v>
      </c>
      <c r="C5148" s="301" t="s">
        <v>1507</v>
      </c>
      <c r="D5148" s="302" t="s">
        <v>14819</v>
      </c>
    </row>
    <row r="5149" spans="1:4" ht="13.8">
      <c r="A5149" s="304">
        <v>103045</v>
      </c>
      <c r="B5149" s="301" t="s">
        <v>14820</v>
      </c>
      <c r="C5149" s="301" t="s">
        <v>1507</v>
      </c>
      <c r="D5149" s="302" t="s">
        <v>14821</v>
      </c>
    </row>
    <row r="5150" spans="1:4" ht="13.8">
      <c r="A5150" s="304">
        <v>103046</v>
      </c>
      <c r="B5150" s="301" t="s">
        <v>14822</v>
      </c>
      <c r="C5150" s="301" t="s">
        <v>1507</v>
      </c>
      <c r="D5150" s="302" t="s">
        <v>14823</v>
      </c>
    </row>
    <row r="5151" spans="1:4" ht="13.8">
      <c r="A5151" s="304">
        <v>103047</v>
      </c>
      <c r="B5151" s="301" t="s">
        <v>14824</v>
      </c>
      <c r="C5151" s="301" t="s">
        <v>1507</v>
      </c>
      <c r="D5151" s="302" t="s">
        <v>13254</v>
      </c>
    </row>
    <row r="5152" spans="1:4" ht="13.8">
      <c r="A5152" s="304">
        <v>103048</v>
      </c>
      <c r="B5152" s="301" t="s">
        <v>14825</v>
      </c>
      <c r="C5152" s="301" t="s">
        <v>1507</v>
      </c>
      <c r="D5152" s="302" t="s">
        <v>6065</v>
      </c>
    </row>
    <row r="5153" spans="1:4" ht="13.8">
      <c r="A5153" s="304">
        <v>103049</v>
      </c>
      <c r="B5153" s="301" t="s">
        <v>14826</v>
      </c>
      <c r="C5153" s="301" t="s">
        <v>1507</v>
      </c>
      <c r="D5153" s="302" t="s">
        <v>14827</v>
      </c>
    </row>
    <row r="5154" spans="1:4" ht="13.8">
      <c r="A5154" s="304">
        <v>103050</v>
      </c>
      <c r="B5154" s="301" t="s">
        <v>14828</v>
      </c>
      <c r="C5154" s="301" t="s">
        <v>1507</v>
      </c>
      <c r="D5154" s="302" t="s">
        <v>12627</v>
      </c>
    </row>
    <row r="5155" spans="1:4" ht="13.8">
      <c r="A5155" s="304">
        <v>103051</v>
      </c>
      <c r="B5155" s="301" t="s">
        <v>14829</v>
      </c>
      <c r="C5155" s="301" t="s">
        <v>1507</v>
      </c>
      <c r="D5155" s="302" t="s">
        <v>12171</v>
      </c>
    </row>
    <row r="5156" spans="1:4" ht="13.8">
      <c r="A5156" s="304">
        <v>103052</v>
      </c>
      <c r="B5156" s="301" t="s">
        <v>14830</v>
      </c>
      <c r="C5156" s="301" t="s">
        <v>1507</v>
      </c>
      <c r="D5156" s="302" t="s">
        <v>14831</v>
      </c>
    </row>
    <row r="5157" spans="1:4" ht="13.8">
      <c r="A5157" s="304">
        <v>95634</v>
      </c>
      <c r="B5157" s="301" t="s">
        <v>14832</v>
      </c>
      <c r="C5157" s="301" t="s">
        <v>1507</v>
      </c>
      <c r="D5157" s="302" t="s">
        <v>14833</v>
      </c>
    </row>
    <row r="5158" spans="1:4" ht="13.8">
      <c r="A5158" s="304">
        <v>95635</v>
      </c>
      <c r="B5158" s="301" t="s">
        <v>14834</v>
      </c>
      <c r="C5158" s="301" t="s">
        <v>1507</v>
      </c>
      <c r="D5158" s="302" t="s">
        <v>14835</v>
      </c>
    </row>
    <row r="5159" spans="1:4" ht="13.8">
      <c r="A5159" s="304">
        <v>95636</v>
      </c>
      <c r="B5159" s="301" t="s">
        <v>14836</v>
      </c>
      <c r="C5159" s="301" t="s">
        <v>1507</v>
      </c>
      <c r="D5159" s="302" t="s">
        <v>14837</v>
      </c>
    </row>
    <row r="5160" spans="1:4" ht="13.8">
      <c r="A5160" s="304">
        <v>95637</v>
      </c>
      <c r="B5160" s="301" t="s">
        <v>14838</v>
      </c>
      <c r="C5160" s="301" t="s">
        <v>1507</v>
      </c>
      <c r="D5160" s="302" t="s">
        <v>14839</v>
      </c>
    </row>
    <row r="5161" spans="1:4" ht="13.8">
      <c r="A5161" s="304">
        <v>95638</v>
      </c>
      <c r="B5161" s="301" t="s">
        <v>14840</v>
      </c>
      <c r="C5161" s="301" t="s">
        <v>1507</v>
      </c>
      <c r="D5161" s="302" t="s">
        <v>14841</v>
      </c>
    </row>
    <row r="5162" spans="1:4" ht="13.8">
      <c r="A5162" s="304">
        <v>95639</v>
      </c>
      <c r="B5162" s="301" t="s">
        <v>14842</v>
      </c>
      <c r="C5162" s="301" t="s">
        <v>1507</v>
      </c>
      <c r="D5162" s="302" t="s">
        <v>14843</v>
      </c>
    </row>
    <row r="5163" spans="1:4" ht="13.8">
      <c r="A5163" s="304">
        <v>95641</v>
      </c>
      <c r="B5163" s="301" t="s">
        <v>14844</v>
      </c>
      <c r="C5163" s="301" t="s">
        <v>1507</v>
      </c>
      <c r="D5163" s="302" t="s">
        <v>14845</v>
      </c>
    </row>
    <row r="5164" spans="1:4" ht="13.8">
      <c r="A5164" s="304">
        <v>95642</v>
      </c>
      <c r="B5164" s="301" t="s">
        <v>14846</v>
      </c>
      <c r="C5164" s="301" t="s">
        <v>1507</v>
      </c>
      <c r="D5164" s="302" t="s">
        <v>14847</v>
      </c>
    </row>
    <row r="5165" spans="1:4" ht="13.8">
      <c r="A5165" s="304">
        <v>95643</v>
      </c>
      <c r="B5165" s="301" t="s">
        <v>14848</v>
      </c>
      <c r="C5165" s="301" t="s">
        <v>1507</v>
      </c>
      <c r="D5165" s="302" t="s">
        <v>14849</v>
      </c>
    </row>
    <row r="5166" spans="1:4" ht="13.8">
      <c r="A5166" s="304">
        <v>95644</v>
      </c>
      <c r="B5166" s="301" t="s">
        <v>2361</v>
      </c>
      <c r="C5166" s="301" t="s">
        <v>1507</v>
      </c>
      <c r="D5166" s="302" t="s">
        <v>14850</v>
      </c>
    </row>
    <row r="5167" spans="1:4" ht="13.8">
      <c r="A5167" s="304">
        <v>95645</v>
      </c>
      <c r="B5167" s="301" t="s">
        <v>14851</v>
      </c>
      <c r="C5167" s="301" t="s">
        <v>1507</v>
      </c>
      <c r="D5167" s="302" t="s">
        <v>14852</v>
      </c>
    </row>
    <row r="5168" spans="1:4" ht="13.8">
      <c r="A5168" s="304">
        <v>95646</v>
      </c>
      <c r="B5168" s="301" t="s">
        <v>14853</v>
      </c>
      <c r="C5168" s="301" t="s">
        <v>1507</v>
      </c>
      <c r="D5168" s="302" t="s">
        <v>14854</v>
      </c>
    </row>
    <row r="5169" spans="1:4" ht="13.8">
      <c r="A5169" s="304">
        <v>95647</v>
      </c>
      <c r="B5169" s="301" t="s">
        <v>14855</v>
      </c>
      <c r="C5169" s="301" t="s">
        <v>1507</v>
      </c>
      <c r="D5169" s="302" t="s">
        <v>14856</v>
      </c>
    </row>
    <row r="5170" spans="1:4" ht="13.8">
      <c r="A5170" s="304">
        <v>95673</v>
      </c>
      <c r="B5170" s="301" t="s">
        <v>14857</v>
      </c>
      <c r="C5170" s="301" t="s">
        <v>1507</v>
      </c>
      <c r="D5170" s="302" t="s">
        <v>14858</v>
      </c>
    </row>
    <row r="5171" spans="1:4" ht="13.8">
      <c r="A5171" s="304">
        <v>95674</v>
      </c>
      <c r="B5171" s="301" t="s">
        <v>14859</v>
      </c>
      <c r="C5171" s="301" t="s">
        <v>1507</v>
      </c>
      <c r="D5171" s="302" t="s">
        <v>14860</v>
      </c>
    </row>
    <row r="5172" spans="1:4" ht="13.8">
      <c r="A5172" s="304">
        <v>95675</v>
      </c>
      <c r="B5172" s="301" t="s">
        <v>2286</v>
      </c>
      <c r="C5172" s="301" t="s">
        <v>1507</v>
      </c>
      <c r="D5172" s="302" t="s">
        <v>14861</v>
      </c>
    </row>
    <row r="5173" spans="1:4" ht="13.8">
      <c r="A5173" s="304">
        <v>95676</v>
      </c>
      <c r="B5173" s="301" t="s">
        <v>1720</v>
      </c>
      <c r="C5173" s="301" t="s">
        <v>1507</v>
      </c>
      <c r="D5173" s="302" t="s">
        <v>14862</v>
      </c>
    </row>
    <row r="5174" spans="1:4" ht="13.8">
      <c r="A5174" s="304">
        <v>97741</v>
      </c>
      <c r="B5174" s="301" t="s">
        <v>14863</v>
      </c>
      <c r="C5174" s="301" t="s">
        <v>1507</v>
      </c>
      <c r="D5174" s="302" t="s">
        <v>14864</v>
      </c>
    </row>
    <row r="5175" spans="1:4" ht="13.8">
      <c r="A5175" s="304">
        <v>90436</v>
      </c>
      <c r="B5175" s="301" t="s">
        <v>14865</v>
      </c>
      <c r="C5175" s="301" t="s">
        <v>1507</v>
      </c>
      <c r="D5175" s="302" t="s">
        <v>4468</v>
      </c>
    </row>
    <row r="5176" spans="1:4" ht="13.8">
      <c r="A5176" s="304">
        <v>90437</v>
      </c>
      <c r="B5176" s="301" t="s">
        <v>14866</v>
      </c>
      <c r="C5176" s="301" t="s">
        <v>1507</v>
      </c>
      <c r="D5176" s="302" t="s">
        <v>5412</v>
      </c>
    </row>
    <row r="5177" spans="1:4" ht="13.8">
      <c r="A5177" s="304">
        <v>90438</v>
      </c>
      <c r="B5177" s="301" t="s">
        <v>14867</v>
      </c>
      <c r="C5177" s="301" t="s">
        <v>1507</v>
      </c>
      <c r="D5177" s="302" t="s">
        <v>14868</v>
      </c>
    </row>
    <row r="5178" spans="1:4" ht="13.8">
      <c r="A5178" s="304">
        <v>90439</v>
      </c>
      <c r="B5178" s="301" t="s">
        <v>14869</v>
      </c>
      <c r="C5178" s="301" t="s">
        <v>1507</v>
      </c>
      <c r="D5178" s="302" t="s">
        <v>14870</v>
      </c>
    </row>
    <row r="5179" spans="1:4" ht="13.8">
      <c r="A5179" s="304">
        <v>90440</v>
      </c>
      <c r="B5179" s="301" t="s">
        <v>14871</v>
      </c>
      <c r="C5179" s="301" t="s">
        <v>1507</v>
      </c>
      <c r="D5179" s="302" t="s">
        <v>4367</v>
      </c>
    </row>
    <row r="5180" spans="1:4" ht="13.8">
      <c r="A5180" s="304">
        <v>90441</v>
      </c>
      <c r="B5180" s="301" t="s">
        <v>14872</v>
      </c>
      <c r="C5180" s="301" t="s">
        <v>1507</v>
      </c>
      <c r="D5180" s="302" t="s">
        <v>14873</v>
      </c>
    </row>
    <row r="5181" spans="1:4" ht="13.8">
      <c r="A5181" s="304">
        <v>90443</v>
      </c>
      <c r="B5181" s="301" t="s">
        <v>14874</v>
      </c>
      <c r="C5181" s="301" t="s">
        <v>1616</v>
      </c>
      <c r="D5181" s="302" t="s">
        <v>10287</v>
      </c>
    </row>
    <row r="5182" spans="1:4" ht="13.8">
      <c r="A5182" s="304">
        <v>90444</v>
      </c>
      <c r="B5182" s="301" t="s">
        <v>14875</v>
      </c>
      <c r="C5182" s="301" t="s">
        <v>1616</v>
      </c>
      <c r="D5182" s="302" t="s">
        <v>14876</v>
      </c>
    </row>
    <row r="5183" spans="1:4" ht="13.8">
      <c r="A5183" s="304">
        <v>90445</v>
      </c>
      <c r="B5183" s="301" t="s">
        <v>14877</v>
      </c>
      <c r="C5183" s="301" t="s">
        <v>1616</v>
      </c>
      <c r="D5183" s="302" t="s">
        <v>14878</v>
      </c>
    </row>
    <row r="5184" spans="1:4" ht="13.8">
      <c r="A5184" s="304">
        <v>90446</v>
      </c>
      <c r="B5184" s="301" t="s">
        <v>14879</v>
      </c>
      <c r="C5184" s="301" t="s">
        <v>1616</v>
      </c>
      <c r="D5184" s="302" t="s">
        <v>14880</v>
      </c>
    </row>
    <row r="5185" spans="1:4" ht="13.8">
      <c r="A5185" s="304">
        <v>90447</v>
      </c>
      <c r="B5185" s="301" t="s">
        <v>14881</v>
      </c>
      <c r="C5185" s="301" t="s">
        <v>1616</v>
      </c>
      <c r="D5185" s="302" t="s">
        <v>14882</v>
      </c>
    </row>
    <row r="5186" spans="1:4" ht="13.8">
      <c r="A5186" s="304">
        <v>90451</v>
      </c>
      <c r="B5186" s="301" t="s">
        <v>14883</v>
      </c>
      <c r="C5186" s="301" t="s">
        <v>1507</v>
      </c>
      <c r="D5186" s="302" t="s">
        <v>5516</v>
      </c>
    </row>
    <row r="5187" spans="1:4" ht="13.8">
      <c r="A5187" s="304">
        <v>90452</v>
      </c>
      <c r="B5187" s="301" t="s">
        <v>14884</v>
      </c>
      <c r="C5187" s="301" t="s">
        <v>1507</v>
      </c>
      <c r="D5187" s="302" t="s">
        <v>7725</v>
      </c>
    </row>
    <row r="5188" spans="1:4" ht="13.8">
      <c r="A5188" s="304">
        <v>90453</v>
      </c>
      <c r="B5188" s="301" t="s">
        <v>14885</v>
      </c>
      <c r="C5188" s="301" t="s">
        <v>1507</v>
      </c>
      <c r="D5188" s="302" t="s">
        <v>14886</v>
      </c>
    </row>
    <row r="5189" spans="1:4" ht="13.8">
      <c r="A5189" s="304">
        <v>90454</v>
      </c>
      <c r="B5189" s="301" t="s">
        <v>14887</v>
      </c>
      <c r="C5189" s="301" t="s">
        <v>1507</v>
      </c>
      <c r="D5189" s="302" t="s">
        <v>14888</v>
      </c>
    </row>
    <row r="5190" spans="1:4" ht="13.8">
      <c r="A5190" s="304">
        <v>90455</v>
      </c>
      <c r="B5190" s="301" t="s">
        <v>14889</v>
      </c>
      <c r="C5190" s="301" t="s">
        <v>1507</v>
      </c>
      <c r="D5190" s="302" t="s">
        <v>14890</v>
      </c>
    </row>
    <row r="5191" spans="1:4" ht="13.8">
      <c r="A5191" s="304">
        <v>90456</v>
      </c>
      <c r="B5191" s="301" t="s">
        <v>14891</v>
      </c>
      <c r="C5191" s="301" t="s">
        <v>1507</v>
      </c>
      <c r="D5191" s="302" t="s">
        <v>14892</v>
      </c>
    </row>
    <row r="5192" spans="1:4" ht="13.8">
      <c r="A5192" s="304">
        <v>90457</v>
      </c>
      <c r="B5192" s="301" t="s">
        <v>14893</v>
      </c>
      <c r="C5192" s="301" t="s">
        <v>1507</v>
      </c>
      <c r="D5192" s="302" t="s">
        <v>5569</v>
      </c>
    </row>
    <row r="5193" spans="1:4" ht="13.8">
      <c r="A5193" s="304">
        <v>90458</v>
      </c>
      <c r="B5193" s="301" t="s">
        <v>14894</v>
      </c>
      <c r="C5193" s="301" t="s">
        <v>1507</v>
      </c>
      <c r="D5193" s="302" t="s">
        <v>14895</v>
      </c>
    </row>
    <row r="5194" spans="1:4" ht="13.8">
      <c r="A5194" s="304">
        <v>90459</v>
      </c>
      <c r="B5194" s="301" t="s">
        <v>14896</v>
      </c>
      <c r="C5194" s="301" t="s">
        <v>1507</v>
      </c>
      <c r="D5194" s="302" t="s">
        <v>14897</v>
      </c>
    </row>
    <row r="5195" spans="1:4" ht="13.8">
      <c r="A5195" s="304">
        <v>90460</v>
      </c>
      <c r="B5195" s="301" t="s">
        <v>14898</v>
      </c>
      <c r="C5195" s="301" t="s">
        <v>1616</v>
      </c>
      <c r="D5195" s="302" t="s">
        <v>5384</v>
      </c>
    </row>
    <row r="5196" spans="1:4" ht="13.8">
      <c r="A5196" s="304">
        <v>90461</v>
      </c>
      <c r="B5196" s="301" t="s">
        <v>14899</v>
      </c>
      <c r="C5196" s="301" t="s">
        <v>1616</v>
      </c>
      <c r="D5196" s="302" t="s">
        <v>4717</v>
      </c>
    </row>
    <row r="5197" spans="1:4" ht="13.8">
      <c r="A5197" s="304">
        <v>90462</v>
      </c>
      <c r="B5197" s="301" t="s">
        <v>14900</v>
      </c>
      <c r="C5197" s="301" t="s">
        <v>1616</v>
      </c>
      <c r="D5197" s="302" t="s">
        <v>7834</v>
      </c>
    </row>
    <row r="5198" spans="1:4" ht="13.8">
      <c r="A5198" s="304">
        <v>90463</v>
      </c>
      <c r="B5198" s="301" t="s">
        <v>14901</v>
      </c>
      <c r="C5198" s="301" t="s">
        <v>1616</v>
      </c>
      <c r="D5198" s="302" t="s">
        <v>14902</v>
      </c>
    </row>
    <row r="5199" spans="1:4" ht="13.8">
      <c r="A5199" s="304">
        <v>90466</v>
      </c>
      <c r="B5199" s="301" t="s">
        <v>14903</v>
      </c>
      <c r="C5199" s="301" t="s">
        <v>1616</v>
      </c>
      <c r="D5199" s="302" t="s">
        <v>10292</v>
      </c>
    </row>
    <row r="5200" spans="1:4" ht="13.8">
      <c r="A5200" s="304">
        <v>90467</v>
      </c>
      <c r="B5200" s="301" t="s">
        <v>14904</v>
      </c>
      <c r="C5200" s="301" t="s">
        <v>1616</v>
      </c>
      <c r="D5200" s="302" t="s">
        <v>10945</v>
      </c>
    </row>
    <row r="5201" spans="1:4" ht="13.8">
      <c r="A5201" s="304">
        <v>90468</v>
      </c>
      <c r="B5201" s="301" t="s">
        <v>14905</v>
      </c>
      <c r="C5201" s="301" t="s">
        <v>1616</v>
      </c>
      <c r="D5201" s="302" t="s">
        <v>14906</v>
      </c>
    </row>
    <row r="5202" spans="1:4" ht="13.8">
      <c r="A5202" s="304">
        <v>90469</v>
      </c>
      <c r="B5202" s="301" t="s">
        <v>14907</v>
      </c>
      <c r="C5202" s="301" t="s">
        <v>1616</v>
      </c>
      <c r="D5202" s="302" t="s">
        <v>10712</v>
      </c>
    </row>
    <row r="5203" spans="1:4" ht="13.8">
      <c r="A5203" s="304">
        <v>90470</v>
      </c>
      <c r="B5203" s="301" t="s">
        <v>14908</v>
      </c>
      <c r="C5203" s="301" t="s">
        <v>1616</v>
      </c>
      <c r="D5203" s="302" t="s">
        <v>14909</v>
      </c>
    </row>
    <row r="5204" spans="1:4" ht="13.8">
      <c r="A5204" s="304">
        <v>91166</v>
      </c>
      <c r="B5204" s="301" t="s">
        <v>14910</v>
      </c>
      <c r="C5204" s="301" t="s">
        <v>1616</v>
      </c>
      <c r="D5204" s="302" t="s">
        <v>14339</v>
      </c>
    </row>
    <row r="5205" spans="1:4" ht="13.8">
      <c r="A5205" s="304">
        <v>91167</v>
      </c>
      <c r="B5205" s="301" t="s">
        <v>14911</v>
      </c>
      <c r="C5205" s="301" t="s">
        <v>1616</v>
      </c>
      <c r="D5205" s="302" t="s">
        <v>14912</v>
      </c>
    </row>
    <row r="5206" spans="1:4" ht="13.8">
      <c r="A5206" s="304">
        <v>91168</v>
      </c>
      <c r="B5206" s="301" t="s">
        <v>14913</v>
      </c>
      <c r="C5206" s="301" t="s">
        <v>1616</v>
      </c>
      <c r="D5206" s="302" t="s">
        <v>14914</v>
      </c>
    </row>
    <row r="5207" spans="1:4" ht="13.8">
      <c r="A5207" s="304">
        <v>91169</v>
      </c>
      <c r="B5207" s="301" t="s">
        <v>14915</v>
      </c>
      <c r="C5207" s="301" t="s">
        <v>1616</v>
      </c>
      <c r="D5207" s="302" t="s">
        <v>6506</v>
      </c>
    </row>
    <row r="5208" spans="1:4" ht="13.8">
      <c r="A5208" s="304">
        <v>91170</v>
      </c>
      <c r="B5208" s="301" t="s">
        <v>14916</v>
      </c>
      <c r="C5208" s="301" t="s">
        <v>1616</v>
      </c>
      <c r="D5208" s="302" t="s">
        <v>5065</v>
      </c>
    </row>
    <row r="5209" spans="1:4" ht="13.8">
      <c r="A5209" s="304">
        <v>91171</v>
      </c>
      <c r="B5209" s="301" t="s">
        <v>14917</v>
      </c>
      <c r="C5209" s="301" t="s">
        <v>1616</v>
      </c>
      <c r="D5209" s="302" t="s">
        <v>7734</v>
      </c>
    </row>
    <row r="5210" spans="1:4" ht="13.8">
      <c r="A5210" s="304">
        <v>91172</v>
      </c>
      <c r="B5210" s="301" t="s">
        <v>14918</v>
      </c>
      <c r="C5210" s="301" t="s">
        <v>1616</v>
      </c>
      <c r="D5210" s="302" t="s">
        <v>12402</v>
      </c>
    </row>
    <row r="5211" spans="1:4" ht="13.8">
      <c r="A5211" s="304">
        <v>91173</v>
      </c>
      <c r="B5211" s="301" t="s">
        <v>14919</v>
      </c>
      <c r="C5211" s="301" t="s">
        <v>1616</v>
      </c>
      <c r="D5211" s="302" t="s">
        <v>14920</v>
      </c>
    </row>
    <row r="5212" spans="1:4" ht="13.8">
      <c r="A5212" s="304">
        <v>91174</v>
      </c>
      <c r="B5212" s="301" t="s">
        <v>14921</v>
      </c>
      <c r="C5212" s="301" t="s">
        <v>1616</v>
      </c>
      <c r="D5212" s="302" t="s">
        <v>5065</v>
      </c>
    </row>
    <row r="5213" spans="1:4" ht="13.8">
      <c r="A5213" s="304">
        <v>91175</v>
      </c>
      <c r="B5213" s="301" t="s">
        <v>14922</v>
      </c>
      <c r="C5213" s="301" t="s">
        <v>1616</v>
      </c>
      <c r="D5213" s="302" t="s">
        <v>6990</v>
      </c>
    </row>
    <row r="5214" spans="1:4" ht="13.8">
      <c r="A5214" s="304">
        <v>91176</v>
      </c>
      <c r="B5214" s="301" t="s">
        <v>14923</v>
      </c>
      <c r="C5214" s="301" t="s">
        <v>1616</v>
      </c>
      <c r="D5214" s="302" t="s">
        <v>14924</v>
      </c>
    </row>
    <row r="5215" spans="1:4" ht="13.8">
      <c r="A5215" s="304">
        <v>91177</v>
      </c>
      <c r="B5215" s="301" t="s">
        <v>14925</v>
      </c>
      <c r="C5215" s="301" t="s">
        <v>1616</v>
      </c>
      <c r="D5215" s="302" t="s">
        <v>4235</v>
      </c>
    </row>
    <row r="5216" spans="1:4" ht="13.8">
      <c r="A5216" s="304">
        <v>91178</v>
      </c>
      <c r="B5216" s="301" t="s">
        <v>14926</v>
      </c>
      <c r="C5216" s="301" t="s">
        <v>1616</v>
      </c>
      <c r="D5216" s="302" t="s">
        <v>6484</v>
      </c>
    </row>
    <row r="5217" spans="1:4" ht="13.8">
      <c r="A5217" s="304">
        <v>91179</v>
      </c>
      <c r="B5217" s="301" t="s">
        <v>14927</v>
      </c>
      <c r="C5217" s="301" t="s">
        <v>1616</v>
      </c>
      <c r="D5217" s="302" t="s">
        <v>14928</v>
      </c>
    </row>
    <row r="5218" spans="1:4" ht="13.8">
      <c r="A5218" s="304">
        <v>91180</v>
      </c>
      <c r="B5218" s="301" t="s">
        <v>14929</v>
      </c>
      <c r="C5218" s="301" t="s">
        <v>1616</v>
      </c>
      <c r="D5218" s="302" t="s">
        <v>10560</v>
      </c>
    </row>
    <row r="5219" spans="1:4" ht="13.8">
      <c r="A5219" s="304">
        <v>91181</v>
      </c>
      <c r="B5219" s="301" t="s">
        <v>14930</v>
      </c>
      <c r="C5219" s="301" t="s">
        <v>1616</v>
      </c>
      <c r="D5219" s="302" t="s">
        <v>14931</v>
      </c>
    </row>
    <row r="5220" spans="1:4" ht="13.8">
      <c r="A5220" s="304">
        <v>91182</v>
      </c>
      <c r="B5220" s="301" t="s">
        <v>14932</v>
      </c>
      <c r="C5220" s="301" t="s">
        <v>1616</v>
      </c>
      <c r="D5220" s="302" t="s">
        <v>12513</v>
      </c>
    </row>
    <row r="5221" spans="1:4" ht="13.8">
      <c r="A5221" s="304">
        <v>91183</v>
      </c>
      <c r="B5221" s="301" t="s">
        <v>14933</v>
      </c>
      <c r="C5221" s="301" t="s">
        <v>1616</v>
      </c>
      <c r="D5221" s="302" t="s">
        <v>14934</v>
      </c>
    </row>
    <row r="5222" spans="1:4" ht="13.8">
      <c r="A5222" s="304">
        <v>91184</v>
      </c>
      <c r="B5222" s="301" t="s">
        <v>14935</v>
      </c>
      <c r="C5222" s="301" t="s">
        <v>1616</v>
      </c>
      <c r="D5222" s="302" t="s">
        <v>14936</v>
      </c>
    </row>
    <row r="5223" spans="1:4" ht="13.8">
      <c r="A5223" s="304">
        <v>91185</v>
      </c>
      <c r="B5223" s="301" t="s">
        <v>14937</v>
      </c>
      <c r="C5223" s="301" t="s">
        <v>1616</v>
      </c>
      <c r="D5223" s="302" t="s">
        <v>14938</v>
      </c>
    </row>
    <row r="5224" spans="1:4" ht="13.8">
      <c r="A5224" s="304">
        <v>91186</v>
      </c>
      <c r="B5224" s="301" t="s">
        <v>14939</v>
      </c>
      <c r="C5224" s="301" t="s">
        <v>1616</v>
      </c>
      <c r="D5224" s="302" t="s">
        <v>14350</v>
      </c>
    </row>
    <row r="5225" spans="1:4" ht="13.8">
      <c r="A5225" s="304">
        <v>91187</v>
      </c>
      <c r="B5225" s="301" t="s">
        <v>14940</v>
      </c>
      <c r="C5225" s="301" t="s">
        <v>1616</v>
      </c>
      <c r="D5225" s="302" t="s">
        <v>14941</v>
      </c>
    </row>
    <row r="5226" spans="1:4" ht="13.8">
      <c r="A5226" s="304">
        <v>91188</v>
      </c>
      <c r="B5226" s="301" t="s">
        <v>14942</v>
      </c>
      <c r="C5226" s="301" t="s">
        <v>1507</v>
      </c>
      <c r="D5226" s="302" t="s">
        <v>10876</v>
      </c>
    </row>
    <row r="5227" spans="1:4" ht="13.8">
      <c r="A5227" s="304">
        <v>91189</v>
      </c>
      <c r="B5227" s="301" t="s">
        <v>14943</v>
      </c>
      <c r="C5227" s="301" t="s">
        <v>1507</v>
      </c>
      <c r="D5227" s="302" t="s">
        <v>11482</v>
      </c>
    </row>
    <row r="5228" spans="1:4" ht="13.8">
      <c r="A5228" s="304">
        <v>91190</v>
      </c>
      <c r="B5228" s="301" t="s">
        <v>14944</v>
      </c>
      <c r="C5228" s="301" t="s">
        <v>1507</v>
      </c>
      <c r="D5228" s="302" t="s">
        <v>14945</v>
      </c>
    </row>
    <row r="5229" spans="1:4" ht="13.8">
      <c r="A5229" s="304">
        <v>91191</v>
      </c>
      <c r="B5229" s="301" t="s">
        <v>14946</v>
      </c>
      <c r="C5229" s="301" t="s">
        <v>1507</v>
      </c>
      <c r="D5229" s="302" t="s">
        <v>4096</v>
      </c>
    </row>
    <row r="5230" spans="1:4" ht="13.8">
      <c r="A5230" s="304">
        <v>91192</v>
      </c>
      <c r="B5230" s="301" t="s">
        <v>14947</v>
      </c>
      <c r="C5230" s="301" t="s">
        <v>1507</v>
      </c>
      <c r="D5230" s="302" t="s">
        <v>5593</v>
      </c>
    </row>
    <row r="5231" spans="1:4" ht="13.8">
      <c r="A5231" s="304">
        <v>91222</v>
      </c>
      <c r="B5231" s="301" t="s">
        <v>14948</v>
      </c>
      <c r="C5231" s="301" t="s">
        <v>1616</v>
      </c>
      <c r="D5231" s="302" t="s">
        <v>5032</v>
      </c>
    </row>
    <row r="5232" spans="1:4" ht="13.8">
      <c r="A5232" s="304">
        <v>94480</v>
      </c>
      <c r="B5232" s="301" t="s">
        <v>14949</v>
      </c>
      <c r="C5232" s="301" t="s">
        <v>1507</v>
      </c>
      <c r="D5232" s="302" t="s">
        <v>14950</v>
      </c>
    </row>
    <row r="5233" spans="1:4" ht="13.8">
      <c r="A5233" s="304">
        <v>94481</v>
      </c>
      <c r="B5233" s="301" t="s">
        <v>14951</v>
      </c>
      <c r="C5233" s="301" t="s">
        <v>1507</v>
      </c>
      <c r="D5233" s="302" t="s">
        <v>14952</v>
      </c>
    </row>
    <row r="5234" spans="1:4" ht="13.8">
      <c r="A5234" s="304">
        <v>94482</v>
      </c>
      <c r="B5234" s="301" t="s">
        <v>14953</v>
      </c>
      <c r="C5234" s="301" t="s">
        <v>1507</v>
      </c>
      <c r="D5234" s="302" t="s">
        <v>14954</v>
      </c>
    </row>
    <row r="5235" spans="1:4" ht="13.8">
      <c r="A5235" s="304">
        <v>94483</v>
      </c>
      <c r="B5235" s="301" t="s">
        <v>14955</v>
      </c>
      <c r="C5235" s="301" t="s">
        <v>1507</v>
      </c>
      <c r="D5235" s="302" t="s">
        <v>14956</v>
      </c>
    </row>
    <row r="5236" spans="1:4" ht="13.8">
      <c r="A5236" s="304">
        <v>95541</v>
      </c>
      <c r="B5236" s="301" t="s">
        <v>14957</v>
      </c>
      <c r="C5236" s="301" t="s">
        <v>1507</v>
      </c>
      <c r="D5236" s="302" t="s">
        <v>14958</v>
      </c>
    </row>
    <row r="5237" spans="1:4" ht="13.8">
      <c r="A5237" s="304">
        <v>96559</v>
      </c>
      <c r="B5237" s="301" t="s">
        <v>14959</v>
      </c>
      <c r="C5237" s="301" t="s">
        <v>6562</v>
      </c>
      <c r="D5237" s="302" t="s">
        <v>6490</v>
      </c>
    </row>
    <row r="5238" spans="1:4" ht="13.8">
      <c r="A5238" s="304">
        <v>96560</v>
      </c>
      <c r="B5238" s="301" t="s">
        <v>14960</v>
      </c>
      <c r="C5238" s="301" t="s">
        <v>6562</v>
      </c>
      <c r="D5238" s="302" t="s">
        <v>13696</v>
      </c>
    </row>
    <row r="5239" spans="1:4" ht="13.8">
      <c r="A5239" s="304">
        <v>96561</v>
      </c>
      <c r="B5239" s="301" t="s">
        <v>14961</v>
      </c>
      <c r="C5239" s="301" t="s">
        <v>6562</v>
      </c>
      <c r="D5239" s="302" t="s">
        <v>14962</v>
      </c>
    </row>
    <row r="5240" spans="1:4" ht="13.8">
      <c r="A5240" s="304">
        <v>96562</v>
      </c>
      <c r="B5240" s="301" t="s">
        <v>14963</v>
      </c>
      <c r="C5240" s="301" t="s">
        <v>1616</v>
      </c>
      <c r="D5240" s="302" t="s">
        <v>13024</v>
      </c>
    </row>
    <row r="5241" spans="1:4" ht="13.8">
      <c r="A5241" s="304">
        <v>96563</v>
      </c>
      <c r="B5241" s="301" t="s">
        <v>14964</v>
      </c>
      <c r="C5241" s="301" t="s">
        <v>1616</v>
      </c>
      <c r="D5241" s="302" t="s">
        <v>8024</v>
      </c>
    </row>
    <row r="5242" spans="1:4" ht="13.8">
      <c r="A5242" s="304">
        <v>101802</v>
      </c>
      <c r="B5242" s="301" t="s">
        <v>14965</v>
      </c>
      <c r="C5242" s="301" t="s">
        <v>1507</v>
      </c>
      <c r="D5242" s="302" t="s">
        <v>14966</v>
      </c>
    </row>
    <row r="5243" spans="1:4" ht="13.8">
      <c r="A5243" s="304">
        <v>101803</v>
      </c>
      <c r="B5243" s="301" t="s">
        <v>14967</v>
      </c>
      <c r="C5243" s="301" t="s">
        <v>1507</v>
      </c>
      <c r="D5243" s="302" t="s">
        <v>14968</v>
      </c>
    </row>
    <row r="5244" spans="1:4" ht="13.8">
      <c r="A5244" s="304">
        <v>101804</v>
      </c>
      <c r="B5244" s="301" t="s">
        <v>14969</v>
      </c>
      <c r="C5244" s="301" t="s">
        <v>1507</v>
      </c>
      <c r="D5244" s="302" t="s">
        <v>14970</v>
      </c>
    </row>
    <row r="5245" spans="1:4" ht="13.8">
      <c r="A5245" s="304">
        <v>101805</v>
      </c>
      <c r="B5245" s="301" t="s">
        <v>14971</v>
      </c>
      <c r="C5245" s="301" t="s">
        <v>1507</v>
      </c>
      <c r="D5245" s="302" t="s">
        <v>14972</v>
      </c>
    </row>
    <row r="5246" spans="1:4" ht="13.8">
      <c r="A5246" s="304">
        <v>102111</v>
      </c>
      <c r="B5246" s="301" t="s">
        <v>14973</v>
      </c>
      <c r="C5246" s="301" t="s">
        <v>1507</v>
      </c>
      <c r="D5246" s="302" t="s">
        <v>14974</v>
      </c>
    </row>
    <row r="5247" spans="1:4" ht="13.8">
      <c r="A5247" s="304">
        <v>102112</v>
      </c>
      <c r="B5247" s="301" t="s">
        <v>14975</v>
      </c>
      <c r="C5247" s="301" t="s">
        <v>1507</v>
      </c>
      <c r="D5247" s="302" t="s">
        <v>14976</v>
      </c>
    </row>
    <row r="5248" spans="1:4" ht="13.8">
      <c r="A5248" s="304">
        <v>102113</v>
      </c>
      <c r="B5248" s="301" t="s">
        <v>1656</v>
      </c>
      <c r="C5248" s="301" t="s">
        <v>1507</v>
      </c>
      <c r="D5248" s="302" t="s">
        <v>14977</v>
      </c>
    </row>
    <row r="5249" spans="1:4" ht="13.8">
      <c r="A5249" s="304">
        <v>102114</v>
      </c>
      <c r="B5249" s="301" t="s">
        <v>14978</v>
      </c>
      <c r="C5249" s="301" t="s">
        <v>1507</v>
      </c>
      <c r="D5249" s="302" t="s">
        <v>14979</v>
      </c>
    </row>
    <row r="5250" spans="1:4" ht="13.8">
      <c r="A5250" s="304">
        <v>102115</v>
      </c>
      <c r="B5250" s="301" t="s">
        <v>14980</v>
      </c>
      <c r="C5250" s="301" t="s">
        <v>1507</v>
      </c>
      <c r="D5250" s="302" t="s">
        <v>14981</v>
      </c>
    </row>
    <row r="5251" spans="1:4" ht="13.8">
      <c r="A5251" s="304">
        <v>102116</v>
      </c>
      <c r="B5251" s="301" t="s">
        <v>14982</v>
      </c>
      <c r="C5251" s="301" t="s">
        <v>1507</v>
      </c>
      <c r="D5251" s="302" t="s">
        <v>14983</v>
      </c>
    </row>
    <row r="5252" spans="1:4" ht="13.8">
      <c r="A5252" s="304">
        <v>102117</v>
      </c>
      <c r="B5252" s="301" t="s">
        <v>14984</v>
      </c>
      <c r="C5252" s="301" t="s">
        <v>1507</v>
      </c>
      <c r="D5252" s="302" t="s">
        <v>14985</v>
      </c>
    </row>
    <row r="5253" spans="1:4" ht="13.8">
      <c r="A5253" s="304">
        <v>102118</v>
      </c>
      <c r="B5253" s="301" t="s">
        <v>14986</v>
      </c>
      <c r="C5253" s="301" t="s">
        <v>1507</v>
      </c>
      <c r="D5253" s="302" t="s">
        <v>14987</v>
      </c>
    </row>
    <row r="5254" spans="1:4" ht="13.8">
      <c r="A5254" s="304">
        <v>102119</v>
      </c>
      <c r="B5254" s="301" t="s">
        <v>14988</v>
      </c>
      <c r="C5254" s="301" t="s">
        <v>1507</v>
      </c>
      <c r="D5254" s="302" t="s">
        <v>14989</v>
      </c>
    </row>
    <row r="5255" spans="1:4" ht="13.8">
      <c r="A5255" s="304">
        <v>102121</v>
      </c>
      <c r="B5255" s="301" t="s">
        <v>14990</v>
      </c>
      <c r="C5255" s="301" t="s">
        <v>1507</v>
      </c>
      <c r="D5255" s="302" t="s">
        <v>14991</v>
      </c>
    </row>
    <row r="5256" spans="1:4" ht="13.8">
      <c r="A5256" s="304">
        <v>102122</v>
      </c>
      <c r="B5256" s="301" t="s">
        <v>14992</v>
      </c>
      <c r="C5256" s="301" t="s">
        <v>1507</v>
      </c>
      <c r="D5256" s="302" t="s">
        <v>14993</v>
      </c>
    </row>
    <row r="5257" spans="1:4" ht="13.8">
      <c r="A5257" s="304">
        <v>102123</v>
      </c>
      <c r="B5257" s="301" t="s">
        <v>14994</v>
      </c>
      <c r="C5257" s="301" t="s">
        <v>1507</v>
      </c>
      <c r="D5257" s="302" t="s">
        <v>14995</v>
      </c>
    </row>
    <row r="5258" spans="1:4" ht="13.8">
      <c r="A5258" s="304">
        <v>102136</v>
      </c>
      <c r="B5258" s="301" t="s">
        <v>14996</v>
      </c>
      <c r="C5258" s="301" t="s">
        <v>1507</v>
      </c>
      <c r="D5258" s="302" t="s">
        <v>14997</v>
      </c>
    </row>
    <row r="5259" spans="1:4" ht="13.8">
      <c r="A5259" s="304">
        <v>102137</v>
      </c>
      <c r="B5259" s="301" t="s">
        <v>14998</v>
      </c>
      <c r="C5259" s="301" t="s">
        <v>1507</v>
      </c>
      <c r="D5259" s="302" t="s">
        <v>14999</v>
      </c>
    </row>
    <row r="5260" spans="1:4" ht="13.8">
      <c r="A5260" s="304">
        <v>102138</v>
      </c>
      <c r="B5260" s="301" t="s">
        <v>15000</v>
      </c>
      <c r="C5260" s="301" t="s">
        <v>1507</v>
      </c>
      <c r="D5260" s="302" t="s">
        <v>15001</v>
      </c>
    </row>
    <row r="5261" spans="1:4" ht="13.8">
      <c r="A5261" s="304">
        <v>103517</v>
      </c>
      <c r="B5261" s="301" t="s">
        <v>15002</v>
      </c>
      <c r="C5261" s="301" t="s">
        <v>1507</v>
      </c>
      <c r="D5261" s="302" t="s">
        <v>15003</v>
      </c>
    </row>
    <row r="5262" spans="1:4" ht="13.8">
      <c r="A5262" s="304">
        <v>103519</v>
      </c>
      <c r="B5262" s="301" t="s">
        <v>15004</v>
      </c>
      <c r="C5262" s="301" t="s">
        <v>1507</v>
      </c>
      <c r="D5262" s="302" t="s">
        <v>15005</v>
      </c>
    </row>
    <row r="5263" spans="1:4" ht="13.8">
      <c r="A5263" s="304">
        <v>103520</v>
      </c>
      <c r="B5263" s="301" t="s">
        <v>15006</v>
      </c>
      <c r="C5263" s="301" t="s">
        <v>1507</v>
      </c>
      <c r="D5263" s="302" t="s">
        <v>15007</v>
      </c>
    </row>
    <row r="5264" spans="1:4" ht="13.8">
      <c r="A5264" s="304">
        <v>103521</v>
      </c>
      <c r="B5264" s="301" t="s">
        <v>15008</v>
      </c>
      <c r="C5264" s="301" t="s">
        <v>1507</v>
      </c>
      <c r="D5264" s="302" t="s">
        <v>15009</v>
      </c>
    </row>
    <row r="5265" spans="1:4" ht="13.8">
      <c r="A5265" s="304">
        <v>103522</v>
      </c>
      <c r="B5265" s="301" t="s">
        <v>15010</v>
      </c>
      <c r="C5265" s="301" t="s">
        <v>1507</v>
      </c>
      <c r="D5265" s="302" t="s">
        <v>15011</v>
      </c>
    </row>
    <row r="5266" spans="1:4" ht="13.8">
      <c r="A5266" s="304">
        <v>103523</v>
      </c>
      <c r="B5266" s="301" t="s">
        <v>15012</v>
      </c>
      <c r="C5266" s="301" t="s">
        <v>1507</v>
      </c>
      <c r="D5266" s="302" t="s">
        <v>15013</v>
      </c>
    </row>
    <row r="5267" spans="1:4" ht="13.8">
      <c r="A5267" s="304">
        <v>93350</v>
      </c>
      <c r="B5267" s="301" t="s">
        <v>15014</v>
      </c>
      <c r="C5267" s="301" t="s">
        <v>1507</v>
      </c>
      <c r="D5267" s="302" t="s">
        <v>15015</v>
      </c>
    </row>
    <row r="5268" spans="1:4" ht="13.8">
      <c r="A5268" s="304">
        <v>93351</v>
      </c>
      <c r="B5268" s="301" t="s">
        <v>15016</v>
      </c>
      <c r="C5268" s="301" t="s">
        <v>1507</v>
      </c>
      <c r="D5268" s="302" t="s">
        <v>15017</v>
      </c>
    </row>
    <row r="5269" spans="1:4" ht="13.8">
      <c r="A5269" s="304">
        <v>93352</v>
      </c>
      <c r="B5269" s="301" t="s">
        <v>15018</v>
      </c>
      <c r="C5269" s="301" t="s">
        <v>1507</v>
      </c>
      <c r="D5269" s="302" t="s">
        <v>15019</v>
      </c>
    </row>
    <row r="5270" spans="1:4" ht="13.8">
      <c r="A5270" s="304">
        <v>93353</v>
      </c>
      <c r="B5270" s="301" t="s">
        <v>15020</v>
      </c>
      <c r="C5270" s="301" t="s">
        <v>1507</v>
      </c>
      <c r="D5270" s="302" t="s">
        <v>15021</v>
      </c>
    </row>
    <row r="5271" spans="1:4" ht="13.8">
      <c r="A5271" s="304">
        <v>93354</v>
      </c>
      <c r="B5271" s="301" t="s">
        <v>15022</v>
      </c>
      <c r="C5271" s="301" t="s">
        <v>1507</v>
      </c>
      <c r="D5271" s="302" t="s">
        <v>15023</v>
      </c>
    </row>
    <row r="5272" spans="1:4" ht="13.8">
      <c r="A5272" s="304">
        <v>93355</v>
      </c>
      <c r="B5272" s="301" t="s">
        <v>15024</v>
      </c>
      <c r="C5272" s="301" t="s">
        <v>1507</v>
      </c>
      <c r="D5272" s="302" t="s">
        <v>15025</v>
      </c>
    </row>
    <row r="5273" spans="1:4" ht="13.8">
      <c r="A5273" s="304">
        <v>93356</v>
      </c>
      <c r="B5273" s="301" t="s">
        <v>15026</v>
      </c>
      <c r="C5273" s="301" t="s">
        <v>1507</v>
      </c>
      <c r="D5273" s="302" t="s">
        <v>15027</v>
      </c>
    </row>
    <row r="5274" spans="1:4" ht="13.8">
      <c r="A5274" s="304">
        <v>93357</v>
      </c>
      <c r="B5274" s="301" t="s">
        <v>15028</v>
      </c>
      <c r="C5274" s="301" t="s">
        <v>1507</v>
      </c>
      <c r="D5274" s="302" t="s">
        <v>15029</v>
      </c>
    </row>
    <row r="5275" spans="1:4" ht="13.8">
      <c r="A5275" s="304">
        <v>96520</v>
      </c>
      <c r="B5275" s="301" t="s">
        <v>15030</v>
      </c>
      <c r="C5275" s="301" t="s">
        <v>8488</v>
      </c>
      <c r="D5275" s="302" t="s">
        <v>15031</v>
      </c>
    </row>
    <row r="5276" spans="1:4" ht="13.8">
      <c r="A5276" s="304">
        <v>96521</v>
      </c>
      <c r="B5276" s="301" t="s">
        <v>15032</v>
      </c>
      <c r="C5276" s="301" t="s">
        <v>8488</v>
      </c>
      <c r="D5276" s="302" t="s">
        <v>15033</v>
      </c>
    </row>
    <row r="5277" spans="1:4" ht="13.8">
      <c r="A5277" s="304">
        <v>96522</v>
      </c>
      <c r="B5277" s="301" t="s">
        <v>15034</v>
      </c>
      <c r="C5277" s="301" t="s">
        <v>8488</v>
      </c>
      <c r="D5277" s="302" t="s">
        <v>15035</v>
      </c>
    </row>
    <row r="5278" spans="1:4" ht="13.8">
      <c r="A5278" s="304">
        <v>96523</v>
      </c>
      <c r="B5278" s="301" t="s">
        <v>2031</v>
      </c>
      <c r="C5278" s="301" t="s">
        <v>8488</v>
      </c>
      <c r="D5278" s="302" t="s">
        <v>15036</v>
      </c>
    </row>
    <row r="5279" spans="1:4" ht="13.8">
      <c r="A5279" s="304">
        <v>96524</v>
      </c>
      <c r="B5279" s="301" t="s">
        <v>15037</v>
      </c>
      <c r="C5279" s="301" t="s">
        <v>8488</v>
      </c>
      <c r="D5279" s="302" t="s">
        <v>15038</v>
      </c>
    </row>
    <row r="5280" spans="1:4" ht="13.8">
      <c r="A5280" s="304">
        <v>96525</v>
      </c>
      <c r="B5280" s="301" t="s">
        <v>15039</v>
      </c>
      <c r="C5280" s="301" t="s">
        <v>8488</v>
      </c>
      <c r="D5280" s="302" t="s">
        <v>15040</v>
      </c>
    </row>
    <row r="5281" spans="1:4" ht="13.8">
      <c r="A5281" s="304">
        <v>96526</v>
      </c>
      <c r="B5281" s="301" t="s">
        <v>15041</v>
      </c>
      <c r="C5281" s="301" t="s">
        <v>8488</v>
      </c>
      <c r="D5281" s="302" t="s">
        <v>15042</v>
      </c>
    </row>
    <row r="5282" spans="1:4" ht="13.8">
      <c r="A5282" s="304">
        <v>96527</v>
      </c>
      <c r="B5282" s="301" t="s">
        <v>2020</v>
      </c>
      <c r="C5282" s="301" t="s">
        <v>8488</v>
      </c>
      <c r="D5282" s="302" t="s">
        <v>15043</v>
      </c>
    </row>
    <row r="5283" spans="1:4" ht="13.8">
      <c r="A5283" s="304">
        <v>96528</v>
      </c>
      <c r="B5283" s="301" t="s">
        <v>2106</v>
      </c>
      <c r="C5283" s="301" t="s">
        <v>6562</v>
      </c>
      <c r="D5283" s="302" t="s">
        <v>15044</v>
      </c>
    </row>
    <row r="5284" spans="1:4" ht="13.8">
      <c r="A5284" s="304">
        <v>101114</v>
      </c>
      <c r="B5284" s="301" t="s">
        <v>15045</v>
      </c>
      <c r="C5284" s="301" t="s">
        <v>8488</v>
      </c>
      <c r="D5284" s="302" t="s">
        <v>8139</v>
      </c>
    </row>
    <row r="5285" spans="1:4" ht="13.8">
      <c r="A5285" s="304">
        <v>101115</v>
      </c>
      <c r="B5285" s="301" t="s">
        <v>15046</v>
      </c>
      <c r="C5285" s="301" t="s">
        <v>8488</v>
      </c>
      <c r="D5285" s="302" t="s">
        <v>15047</v>
      </c>
    </row>
    <row r="5286" spans="1:4" ht="13.8">
      <c r="A5286" s="304">
        <v>101116</v>
      </c>
      <c r="B5286" s="301" t="s">
        <v>15048</v>
      </c>
      <c r="C5286" s="301" t="s">
        <v>8488</v>
      </c>
      <c r="D5286" s="302" t="s">
        <v>15049</v>
      </c>
    </row>
    <row r="5287" spans="1:4" ht="13.8">
      <c r="A5287" s="304">
        <v>101117</v>
      </c>
      <c r="B5287" s="301" t="s">
        <v>15050</v>
      </c>
      <c r="C5287" s="301" t="s">
        <v>8488</v>
      </c>
      <c r="D5287" s="302" t="s">
        <v>9787</v>
      </c>
    </row>
    <row r="5288" spans="1:4" ht="13.8">
      <c r="A5288" s="304">
        <v>101118</v>
      </c>
      <c r="B5288" s="301" t="s">
        <v>15051</v>
      </c>
      <c r="C5288" s="301" t="s">
        <v>8488</v>
      </c>
      <c r="D5288" s="302" t="s">
        <v>15052</v>
      </c>
    </row>
    <row r="5289" spans="1:4" ht="13.8">
      <c r="A5289" s="304">
        <v>101119</v>
      </c>
      <c r="B5289" s="301" t="s">
        <v>15053</v>
      </c>
      <c r="C5289" s="301" t="s">
        <v>8488</v>
      </c>
      <c r="D5289" s="302" t="s">
        <v>15054</v>
      </c>
    </row>
    <row r="5290" spans="1:4" ht="13.8">
      <c r="A5290" s="304">
        <v>101120</v>
      </c>
      <c r="B5290" s="301" t="s">
        <v>15055</v>
      </c>
      <c r="C5290" s="301" t="s">
        <v>8488</v>
      </c>
      <c r="D5290" s="302" t="s">
        <v>15056</v>
      </c>
    </row>
    <row r="5291" spans="1:4" ht="13.8">
      <c r="A5291" s="304">
        <v>101121</v>
      </c>
      <c r="B5291" s="301" t="s">
        <v>15057</v>
      </c>
      <c r="C5291" s="301" t="s">
        <v>8488</v>
      </c>
      <c r="D5291" s="302" t="s">
        <v>12549</v>
      </c>
    </row>
    <row r="5292" spans="1:4" ht="13.8">
      <c r="A5292" s="304">
        <v>101122</v>
      </c>
      <c r="B5292" s="301" t="s">
        <v>15058</v>
      </c>
      <c r="C5292" s="301" t="s">
        <v>8488</v>
      </c>
      <c r="D5292" s="302" t="s">
        <v>4394</v>
      </c>
    </row>
    <row r="5293" spans="1:4" ht="13.8">
      <c r="A5293" s="304">
        <v>101123</v>
      </c>
      <c r="B5293" s="301" t="s">
        <v>15059</v>
      </c>
      <c r="C5293" s="301" t="s">
        <v>8488</v>
      </c>
      <c r="D5293" s="302" t="s">
        <v>15060</v>
      </c>
    </row>
    <row r="5294" spans="1:4" ht="13.8">
      <c r="A5294" s="304">
        <v>101124</v>
      </c>
      <c r="B5294" s="301" t="s">
        <v>15061</v>
      </c>
      <c r="C5294" s="301" t="s">
        <v>8488</v>
      </c>
      <c r="D5294" s="302" t="s">
        <v>15062</v>
      </c>
    </row>
    <row r="5295" spans="1:4" ht="13.8">
      <c r="A5295" s="304">
        <v>101125</v>
      </c>
      <c r="B5295" s="301" t="s">
        <v>15063</v>
      </c>
      <c r="C5295" s="301" t="s">
        <v>8488</v>
      </c>
      <c r="D5295" s="302" t="s">
        <v>14934</v>
      </c>
    </row>
    <row r="5296" spans="1:4" ht="13.8">
      <c r="A5296" s="304">
        <v>101126</v>
      </c>
      <c r="B5296" s="301" t="s">
        <v>15064</v>
      </c>
      <c r="C5296" s="301" t="s">
        <v>8488</v>
      </c>
      <c r="D5296" s="302" t="s">
        <v>10273</v>
      </c>
    </row>
    <row r="5297" spans="1:4" ht="13.8">
      <c r="A5297" s="304">
        <v>101127</v>
      </c>
      <c r="B5297" s="301" t="s">
        <v>15065</v>
      </c>
      <c r="C5297" s="301" t="s">
        <v>8488</v>
      </c>
      <c r="D5297" s="302" t="s">
        <v>15066</v>
      </c>
    </row>
    <row r="5298" spans="1:4" ht="13.8">
      <c r="A5298" s="304">
        <v>101128</v>
      </c>
      <c r="B5298" s="301" t="s">
        <v>15067</v>
      </c>
      <c r="C5298" s="301" t="s">
        <v>8488</v>
      </c>
      <c r="D5298" s="302" t="s">
        <v>4581</v>
      </c>
    </row>
    <row r="5299" spans="1:4" ht="13.8">
      <c r="A5299" s="304">
        <v>101129</v>
      </c>
      <c r="B5299" s="301" t="s">
        <v>15068</v>
      </c>
      <c r="C5299" s="301" t="s">
        <v>8488</v>
      </c>
      <c r="D5299" s="302" t="s">
        <v>9139</v>
      </c>
    </row>
    <row r="5300" spans="1:4" ht="13.8">
      <c r="A5300" s="304">
        <v>101130</v>
      </c>
      <c r="B5300" s="301" t="s">
        <v>15069</v>
      </c>
      <c r="C5300" s="301" t="s">
        <v>8488</v>
      </c>
      <c r="D5300" s="302" t="s">
        <v>15070</v>
      </c>
    </row>
    <row r="5301" spans="1:4" ht="13.8">
      <c r="A5301" s="304">
        <v>101131</v>
      </c>
      <c r="B5301" s="301" t="s">
        <v>15071</v>
      </c>
      <c r="C5301" s="301" t="s">
        <v>8488</v>
      </c>
      <c r="D5301" s="302" t="s">
        <v>15072</v>
      </c>
    </row>
    <row r="5302" spans="1:4" ht="13.8">
      <c r="A5302" s="304">
        <v>101132</v>
      </c>
      <c r="B5302" s="301" t="s">
        <v>15073</v>
      </c>
      <c r="C5302" s="301" t="s">
        <v>8488</v>
      </c>
      <c r="D5302" s="302" t="s">
        <v>13845</v>
      </c>
    </row>
    <row r="5303" spans="1:4" ht="13.8">
      <c r="A5303" s="304">
        <v>101133</v>
      </c>
      <c r="B5303" s="301" t="s">
        <v>15074</v>
      </c>
      <c r="C5303" s="301" t="s">
        <v>8488</v>
      </c>
      <c r="D5303" s="302" t="s">
        <v>15075</v>
      </c>
    </row>
    <row r="5304" spans="1:4" ht="13.8">
      <c r="A5304" s="304">
        <v>101134</v>
      </c>
      <c r="B5304" s="301" t="s">
        <v>15076</v>
      </c>
      <c r="C5304" s="301" t="s">
        <v>8488</v>
      </c>
      <c r="D5304" s="302" t="s">
        <v>12418</v>
      </c>
    </row>
    <row r="5305" spans="1:4" ht="13.8">
      <c r="A5305" s="304">
        <v>101135</v>
      </c>
      <c r="B5305" s="301" t="s">
        <v>15077</v>
      </c>
      <c r="C5305" s="301" t="s">
        <v>8488</v>
      </c>
      <c r="D5305" s="302" t="s">
        <v>13383</v>
      </c>
    </row>
    <row r="5306" spans="1:4" ht="13.8">
      <c r="A5306" s="304">
        <v>101136</v>
      </c>
      <c r="B5306" s="301" t="s">
        <v>15078</v>
      </c>
      <c r="C5306" s="301" t="s">
        <v>8488</v>
      </c>
      <c r="D5306" s="302" t="s">
        <v>4257</v>
      </c>
    </row>
    <row r="5307" spans="1:4" ht="13.8">
      <c r="A5307" s="304">
        <v>101137</v>
      </c>
      <c r="B5307" s="301" t="s">
        <v>15079</v>
      </c>
      <c r="C5307" s="301" t="s">
        <v>8488</v>
      </c>
      <c r="D5307" s="302" t="s">
        <v>15080</v>
      </c>
    </row>
    <row r="5308" spans="1:4" ht="13.8">
      <c r="A5308" s="304">
        <v>101138</v>
      </c>
      <c r="B5308" s="301" t="s">
        <v>15081</v>
      </c>
      <c r="C5308" s="301" t="s">
        <v>8488</v>
      </c>
      <c r="D5308" s="302" t="s">
        <v>15082</v>
      </c>
    </row>
    <row r="5309" spans="1:4" ht="13.8">
      <c r="A5309" s="304">
        <v>101139</v>
      </c>
      <c r="B5309" s="301" t="s">
        <v>15083</v>
      </c>
      <c r="C5309" s="301" t="s">
        <v>8488</v>
      </c>
      <c r="D5309" s="302" t="s">
        <v>15084</v>
      </c>
    </row>
    <row r="5310" spans="1:4" ht="13.8">
      <c r="A5310" s="304">
        <v>101140</v>
      </c>
      <c r="B5310" s="301" t="s">
        <v>15085</v>
      </c>
      <c r="C5310" s="301" t="s">
        <v>8488</v>
      </c>
      <c r="D5310" s="302" t="s">
        <v>13553</v>
      </c>
    </row>
    <row r="5311" spans="1:4" ht="13.8">
      <c r="A5311" s="304">
        <v>101141</v>
      </c>
      <c r="B5311" s="301" t="s">
        <v>15086</v>
      </c>
      <c r="C5311" s="301" t="s">
        <v>8488</v>
      </c>
      <c r="D5311" s="302" t="s">
        <v>10853</v>
      </c>
    </row>
    <row r="5312" spans="1:4" ht="13.8">
      <c r="A5312" s="304">
        <v>101142</v>
      </c>
      <c r="B5312" s="301" t="s">
        <v>15087</v>
      </c>
      <c r="C5312" s="301" t="s">
        <v>8488</v>
      </c>
      <c r="D5312" s="302" t="s">
        <v>13401</v>
      </c>
    </row>
    <row r="5313" spans="1:4" ht="13.8">
      <c r="A5313" s="304">
        <v>101143</v>
      </c>
      <c r="B5313" s="301" t="s">
        <v>15088</v>
      </c>
      <c r="C5313" s="301" t="s">
        <v>8488</v>
      </c>
      <c r="D5313" s="302" t="s">
        <v>12918</v>
      </c>
    </row>
    <row r="5314" spans="1:4" ht="13.8">
      <c r="A5314" s="304">
        <v>101144</v>
      </c>
      <c r="B5314" s="301" t="s">
        <v>15089</v>
      </c>
      <c r="C5314" s="301" t="s">
        <v>8488</v>
      </c>
      <c r="D5314" s="302" t="s">
        <v>12852</v>
      </c>
    </row>
    <row r="5315" spans="1:4" ht="13.8">
      <c r="A5315" s="304">
        <v>101145</v>
      </c>
      <c r="B5315" s="301" t="s">
        <v>15090</v>
      </c>
      <c r="C5315" s="301" t="s">
        <v>8488</v>
      </c>
      <c r="D5315" s="302" t="s">
        <v>10329</v>
      </c>
    </row>
    <row r="5316" spans="1:4" ht="13.8">
      <c r="A5316" s="304">
        <v>101146</v>
      </c>
      <c r="B5316" s="301" t="s">
        <v>15091</v>
      </c>
      <c r="C5316" s="301" t="s">
        <v>8488</v>
      </c>
      <c r="D5316" s="302" t="s">
        <v>12600</v>
      </c>
    </row>
    <row r="5317" spans="1:4" ht="13.8">
      <c r="A5317" s="304">
        <v>101147</v>
      </c>
      <c r="B5317" s="301" t="s">
        <v>15092</v>
      </c>
      <c r="C5317" s="301" t="s">
        <v>8488</v>
      </c>
      <c r="D5317" s="302" t="s">
        <v>5581</v>
      </c>
    </row>
    <row r="5318" spans="1:4" ht="13.8">
      <c r="A5318" s="304">
        <v>101148</v>
      </c>
      <c r="B5318" s="301" t="s">
        <v>15093</v>
      </c>
      <c r="C5318" s="301" t="s">
        <v>8488</v>
      </c>
      <c r="D5318" s="302" t="s">
        <v>15094</v>
      </c>
    </row>
    <row r="5319" spans="1:4" ht="13.8">
      <c r="A5319" s="304">
        <v>101149</v>
      </c>
      <c r="B5319" s="301" t="s">
        <v>15095</v>
      </c>
      <c r="C5319" s="301" t="s">
        <v>8488</v>
      </c>
      <c r="D5319" s="302" t="s">
        <v>15096</v>
      </c>
    </row>
    <row r="5320" spans="1:4" ht="13.8">
      <c r="A5320" s="304">
        <v>101150</v>
      </c>
      <c r="B5320" s="301" t="s">
        <v>15097</v>
      </c>
      <c r="C5320" s="301" t="s">
        <v>8488</v>
      </c>
      <c r="D5320" s="302" t="s">
        <v>15098</v>
      </c>
    </row>
    <row r="5321" spans="1:4" ht="13.8">
      <c r="A5321" s="304">
        <v>101151</v>
      </c>
      <c r="B5321" s="301" t="s">
        <v>15099</v>
      </c>
      <c r="C5321" s="301" t="s">
        <v>8488</v>
      </c>
      <c r="D5321" s="302" t="s">
        <v>15100</v>
      </c>
    </row>
    <row r="5322" spans="1:4" ht="13.8">
      <c r="A5322" s="304">
        <v>101152</v>
      </c>
      <c r="B5322" s="301" t="s">
        <v>15101</v>
      </c>
      <c r="C5322" s="301" t="s">
        <v>8488</v>
      </c>
      <c r="D5322" s="302" t="s">
        <v>12647</v>
      </c>
    </row>
    <row r="5323" spans="1:4" ht="13.8">
      <c r="A5323" s="304">
        <v>101153</v>
      </c>
      <c r="B5323" s="301" t="s">
        <v>15102</v>
      </c>
      <c r="C5323" s="301" t="s">
        <v>8488</v>
      </c>
      <c r="D5323" s="302" t="s">
        <v>10897</v>
      </c>
    </row>
    <row r="5324" spans="1:4" ht="13.8">
      <c r="A5324" s="304">
        <v>101206</v>
      </c>
      <c r="B5324" s="301" t="s">
        <v>15103</v>
      </c>
      <c r="C5324" s="301" t="s">
        <v>8488</v>
      </c>
      <c r="D5324" s="302" t="s">
        <v>15104</v>
      </c>
    </row>
    <row r="5325" spans="1:4" ht="13.8">
      <c r="A5325" s="304">
        <v>101207</v>
      </c>
      <c r="B5325" s="301" t="s">
        <v>15105</v>
      </c>
      <c r="C5325" s="301" t="s">
        <v>8488</v>
      </c>
      <c r="D5325" s="302" t="s">
        <v>15106</v>
      </c>
    </row>
    <row r="5326" spans="1:4" ht="13.8">
      <c r="A5326" s="304">
        <v>101208</v>
      </c>
      <c r="B5326" s="301" t="s">
        <v>15107</v>
      </c>
      <c r="C5326" s="301" t="s">
        <v>8488</v>
      </c>
      <c r="D5326" s="302" t="s">
        <v>10719</v>
      </c>
    </row>
    <row r="5327" spans="1:4" ht="13.8">
      <c r="A5327" s="304">
        <v>101209</v>
      </c>
      <c r="B5327" s="301" t="s">
        <v>15108</v>
      </c>
      <c r="C5327" s="301" t="s">
        <v>8488</v>
      </c>
      <c r="D5327" s="302" t="s">
        <v>15109</v>
      </c>
    </row>
    <row r="5328" spans="1:4" ht="13.8">
      <c r="A5328" s="304">
        <v>101210</v>
      </c>
      <c r="B5328" s="301" t="s">
        <v>15110</v>
      </c>
      <c r="C5328" s="301" t="s">
        <v>8488</v>
      </c>
      <c r="D5328" s="302" t="s">
        <v>15111</v>
      </c>
    </row>
    <row r="5329" spans="1:4" ht="13.8">
      <c r="A5329" s="304">
        <v>101211</v>
      </c>
      <c r="B5329" s="301" t="s">
        <v>15112</v>
      </c>
      <c r="C5329" s="301" t="s">
        <v>8488</v>
      </c>
      <c r="D5329" s="302" t="s">
        <v>15113</v>
      </c>
    </row>
    <row r="5330" spans="1:4" ht="13.8">
      <c r="A5330" s="304">
        <v>101212</v>
      </c>
      <c r="B5330" s="301" t="s">
        <v>15114</v>
      </c>
      <c r="C5330" s="301" t="s">
        <v>8488</v>
      </c>
      <c r="D5330" s="302" t="s">
        <v>10765</v>
      </c>
    </row>
    <row r="5331" spans="1:4" ht="13.8">
      <c r="A5331" s="304">
        <v>101213</v>
      </c>
      <c r="B5331" s="301" t="s">
        <v>15115</v>
      </c>
      <c r="C5331" s="301" t="s">
        <v>8488</v>
      </c>
      <c r="D5331" s="302" t="s">
        <v>9792</v>
      </c>
    </row>
    <row r="5332" spans="1:4" ht="13.8">
      <c r="A5332" s="304">
        <v>101214</v>
      </c>
      <c r="B5332" s="301" t="s">
        <v>15116</v>
      </c>
      <c r="C5332" s="301" t="s">
        <v>8488</v>
      </c>
      <c r="D5332" s="302" t="s">
        <v>15117</v>
      </c>
    </row>
    <row r="5333" spans="1:4" ht="13.8">
      <c r="A5333" s="304">
        <v>101215</v>
      </c>
      <c r="B5333" s="301" t="s">
        <v>15118</v>
      </c>
      <c r="C5333" s="301" t="s">
        <v>8488</v>
      </c>
      <c r="D5333" s="302" t="s">
        <v>15119</v>
      </c>
    </row>
    <row r="5334" spans="1:4" ht="13.8">
      <c r="A5334" s="304">
        <v>101216</v>
      </c>
      <c r="B5334" s="301" t="s">
        <v>15120</v>
      </c>
      <c r="C5334" s="301" t="s">
        <v>8488</v>
      </c>
      <c r="D5334" s="302" t="s">
        <v>5951</v>
      </c>
    </row>
    <row r="5335" spans="1:4" ht="13.8">
      <c r="A5335" s="304">
        <v>101217</v>
      </c>
      <c r="B5335" s="301" t="s">
        <v>15121</v>
      </c>
      <c r="C5335" s="301" t="s">
        <v>8488</v>
      </c>
      <c r="D5335" s="302" t="s">
        <v>15122</v>
      </c>
    </row>
    <row r="5336" spans="1:4" ht="13.8">
      <c r="A5336" s="304">
        <v>101218</v>
      </c>
      <c r="B5336" s="301" t="s">
        <v>15123</v>
      </c>
      <c r="C5336" s="301" t="s">
        <v>8488</v>
      </c>
      <c r="D5336" s="302" t="s">
        <v>9795</v>
      </c>
    </row>
    <row r="5337" spans="1:4" ht="13.8">
      <c r="A5337" s="304">
        <v>101219</v>
      </c>
      <c r="B5337" s="301" t="s">
        <v>15124</v>
      </c>
      <c r="C5337" s="301" t="s">
        <v>8488</v>
      </c>
      <c r="D5337" s="302" t="s">
        <v>15125</v>
      </c>
    </row>
    <row r="5338" spans="1:4" ht="13.8">
      <c r="A5338" s="304">
        <v>101220</v>
      </c>
      <c r="B5338" s="301" t="s">
        <v>15126</v>
      </c>
      <c r="C5338" s="301" t="s">
        <v>8488</v>
      </c>
      <c r="D5338" s="302" t="s">
        <v>15127</v>
      </c>
    </row>
    <row r="5339" spans="1:4" ht="13.8">
      <c r="A5339" s="304">
        <v>101221</v>
      </c>
      <c r="B5339" s="301" t="s">
        <v>15128</v>
      </c>
      <c r="C5339" s="301" t="s">
        <v>8488</v>
      </c>
      <c r="D5339" s="302" t="s">
        <v>12647</v>
      </c>
    </row>
    <row r="5340" spans="1:4" ht="13.8">
      <c r="A5340" s="304">
        <v>101222</v>
      </c>
      <c r="B5340" s="301" t="s">
        <v>15129</v>
      </c>
      <c r="C5340" s="301" t="s">
        <v>8488</v>
      </c>
      <c r="D5340" s="302" t="s">
        <v>15130</v>
      </c>
    </row>
    <row r="5341" spans="1:4" ht="13.8">
      <c r="A5341" s="304">
        <v>101223</v>
      </c>
      <c r="B5341" s="301" t="s">
        <v>15131</v>
      </c>
      <c r="C5341" s="301" t="s">
        <v>8488</v>
      </c>
      <c r="D5341" s="302" t="s">
        <v>15132</v>
      </c>
    </row>
    <row r="5342" spans="1:4" ht="13.8">
      <c r="A5342" s="304">
        <v>101224</v>
      </c>
      <c r="B5342" s="301" t="s">
        <v>15133</v>
      </c>
      <c r="C5342" s="301" t="s">
        <v>8488</v>
      </c>
      <c r="D5342" s="302" t="s">
        <v>15134</v>
      </c>
    </row>
    <row r="5343" spans="1:4" ht="13.8">
      <c r="A5343" s="304">
        <v>101225</v>
      </c>
      <c r="B5343" s="301" t="s">
        <v>15135</v>
      </c>
      <c r="C5343" s="301" t="s">
        <v>8488</v>
      </c>
      <c r="D5343" s="302" t="s">
        <v>10227</v>
      </c>
    </row>
    <row r="5344" spans="1:4" ht="13.8">
      <c r="A5344" s="304">
        <v>101226</v>
      </c>
      <c r="B5344" s="301" t="s">
        <v>15136</v>
      </c>
      <c r="C5344" s="301" t="s">
        <v>8488</v>
      </c>
      <c r="D5344" s="302" t="s">
        <v>15137</v>
      </c>
    </row>
    <row r="5345" spans="1:4" ht="13.8">
      <c r="A5345" s="304">
        <v>101227</v>
      </c>
      <c r="B5345" s="301" t="s">
        <v>15138</v>
      </c>
      <c r="C5345" s="301" t="s">
        <v>8488</v>
      </c>
      <c r="D5345" s="302" t="s">
        <v>14399</v>
      </c>
    </row>
    <row r="5346" spans="1:4" ht="13.8">
      <c r="A5346" s="304">
        <v>101228</v>
      </c>
      <c r="B5346" s="301" t="s">
        <v>15139</v>
      </c>
      <c r="C5346" s="301" t="s">
        <v>8488</v>
      </c>
      <c r="D5346" s="302" t="s">
        <v>5115</v>
      </c>
    </row>
    <row r="5347" spans="1:4" ht="13.8">
      <c r="A5347" s="304">
        <v>101229</v>
      </c>
      <c r="B5347" s="301" t="s">
        <v>15140</v>
      </c>
      <c r="C5347" s="301" t="s">
        <v>8488</v>
      </c>
      <c r="D5347" s="302" t="s">
        <v>15141</v>
      </c>
    </row>
    <row r="5348" spans="1:4" ht="13.8">
      <c r="A5348" s="304">
        <v>101230</v>
      </c>
      <c r="B5348" s="301" t="s">
        <v>15142</v>
      </c>
      <c r="C5348" s="301" t="s">
        <v>8488</v>
      </c>
      <c r="D5348" s="302" t="s">
        <v>15143</v>
      </c>
    </row>
    <row r="5349" spans="1:4" ht="13.8">
      <c r="A5349" s="304">
        <v>101231</v>
      </c>
      <c r="B5349" s="301" t="s">
        <v>15144</v>
      </c>
      <c r="C5349" s="301" t="s">
        <v>8488</v>
      </c>
      <c r="D5349" s="302" t="s">
        <v>13616</v>
      </c>
    </row>
    <row r="5350" spans="1:4" ht="13.8">
      <c r="A5350" s="304">
        <v>101232</v>
      </c>
      <c r="B5350" s="301" t="s">
        <v>15145</v>
      </c>
      <c r="C5350" s="301" t="s">
        <v>8488</v>
      </c>
      <c r="D5350" s="302" t="s">
        <v>15146</v>
      </c>
    </row>
    <row r="5351" spans="1:4" ht="13.8">
      <c r="A5351" s="304">
        <v>101233</v>
      </c>
      <c r="B5351" s="301" t="s">
        <v>15147</v>
      </c>
      <c r="C5351" s="301" t="s">
        <v>8488</v>
      </c>
      <c r="D5351" s="302" t="s">
        <v>15148</v>
      </c>
    </row>
    <row r="5352" spans="1:4" ht="13.8">
      <c r="A5352" s="304">
        <v>101234</v>
      </c>
      <c r="B5352" s="301" t="s">
        <v>15149</v>
      </c>
      <c r="C5352" s="301" t="s">
        <v>8488</v>
      </c>
      <c r="D5352" s="302" t="s">
        <v>14397</v>
      </c>
    </row>
    <row r="5353" spans="1:4" ht="13.8">
      <c r="A5353" s="304">
        <v>101235</v>
      </c>
      <c r="B5353" s="301" t="s">
        <v>15150</v>
      </c>
      <c r="C5353" s="301" t="s">
        <v>8488</v>
      </c>
      <c r="D5353" s="302" t="s">
        <v>12138</v>
      </c>
    </row>
    <row r="5354" spans="1:4" ht="13.8">
      <c r="A5354" s="304">
        <v>101236</v>
      </c>
      <c r="B5354" s="301" t="s">
        <v>15151</v>
      </c>
      <c r="C5354" s="301" t="s">
        <v>8488</v>
      </c>
      <c r="D5354" s="302" t="s">
        <v>15152</v>
      </c>
    </row>
    <row r="5355" spans="1:4" ht="13.8">
      <c r="A5355" s="304">
        <v>101237</v>
      </c>
      <c r="B5355" s="301" t="s">
        <v>15153</v>
      </c>
      <c r="C5355" s="301" t="s">
        <v>8488</v>
      </c>
      <c r="D5355" s="302" t="s">
        <v>13871</v>
      </c>
    </row>
    <row r="5356" spans="1:4" ht="13.8">
      <c r="A5356" s="304">
        <v>101238</v>
      </c>
      <c r="B5356" s="301" t="s">
        <v>15154</v>
      </c>
      <c r="C5356" s="301" t="s">
        <v>8488</v>
      </c>
      <c r="D5356" s="302" t="s">
        <v>15155</v>
      </c>
    </row>
    <row r="5357" spans="1:4" ht="13.8">
      <c r="A5357" s="304">
        <v>101239</v>
      </c>
      <c r="B5357" s="301" t="s">
        <v>15156</v>
      </c>
      <c r="C5357" s="301" t="s">
        <v>8488</v>
      </c>
      <c r="D5357" s="302" t="s">
        <v>5987</v>
      </c>
    </row>
    <row r="5358" spans="1:4" ht="13.8">
      <c r="A5358" s="304">
        <v>101240</v>
      </c>
      <c r="B5358" s="301" t="s">
        <v>15157</v>
      </c>
      <c r="C5358" s="301" t="s">
        <v>8488</v>
      </c>
      <c r="D5358" s="302" t="s">
        <v>15158</v>
      </c>
    </row>
    <row r="5359" spans="1:4" ht="13.8">
      <c r="A5359" s="304">
        <v>101241</v>
      </c>
      <c r="B5359" s="301" t="s">
        <v>15159</v>
      </c>
      <c r="C5359" s="301" t="s">
        <v>8488</v>
      </c>
      <c r="D5359" s="302" t="s">
        <v>5570</v>
      </c>
    </row>
    <row r="5360" spans="1:4" ht="13.8">
      <c r="A5360" s="304">
        <v>101242</v>
      </c>
      <c r="B5360" s="301" t="s">
        <v>15160</v>
      </c>
      <c r="C5360" s="301" t="s">
        <v>8488</v>
      </c>
      <c r="D5360" s="302" t="s">
        <v>12580</v>
      </c>
    </row>
    <row r="5361" spans="1:4" ht="13.8">
      <c r="A5361" s="304">
        <v>101243</v>
      </c>
      <c r="B5361" s="301" t="s">
        <v>15161</v>
      </c>
      <c r="C5361" s="301" t="s">
        <v>8488</v>
      </c>
      <c r="D5361" s="302" t="s">
        <v>15162</v>
      </c>
    </row>
    <row r="5362" spans="1:4" ht="13.8">
      <c r="A5362" s="304">
        <v>101244</v>
      </c>
      <c r="B5362" s="301" t="s">
        <v>15163</v>
      </c>
      <c r="C5362" s="301" t="s">
        <v>8488</v>
      </c>
      <c r="D5362" s="302" t="s">
        <v>15164</v>
      </c>
    </row>
    <row r="5363" spans="1:4" ht="13.8">
      <c r="A5363" s="304">
        <v>101245</v>
      </c>
      <c r="B5363" s="301" t="s">
        <v>15165</v>
      </c>
      <c r="C5363" s="301" t="s">
        <v>8488</v>
      </c>
      <c r="D5363" s="302" t="s">
        <v>15166</v>
      </c>
    </row>
    <row r="5364" spans="1:4" ht="13.8">
      <c r="A5364" s="304">
        <v>101246</v>
      </c>
      <c r="B5364" s="301" t="s">
        <v>15167</v>
      </c>
      <c r="C5364" s="301" t="s">
        <v>8488</v>
      </c>
      <c r="D5364" s="302" t="s">
        <v>15168</v>
      </c>
    </row>
    <row r="5365" spans="1:4" ht="13.8">
      <c r="A5365" s="304">
        <v>101247</v>
      </c>
      <c r="B5365" s="301" t="s">
        <v>15169</v>
      </c>
      <c r="C5365" s="301" t="s">
        <v>8488</v>
      </c>
      <c r="D5365" s="302" t="s">
        <v>15170</v>
      </c>
    </row>
    <row r="5366" spans="1:4" ht="13.8">
      <c r="A5366" s="304">
        <v>101248</v>
      </c>
      <c r="B5366" s="301" t="s">
        <v>15171</v>
      </c>
      <c r="C5366" s="301" t="s">
        <v>8488</v>
      </c>
      <c r="D5366" s="302" t="s">
        <v>4146</v>
      </c>
    </row>
    <row r="5367" spans="1:4" ht="13.8">
      <c r="A5367" s="304">
        <v>101249</v>
      </c>
      <c r="B5367" s="301" t="s">
        <v>15172</v>
      </c>
      <c r="C5367" s="301" t="s">
        <v>8488</v>
      </c>
      <c r="D5367" s="302" t="s">
        <v>15173</v>
      </c>
    </row>
    <row r="5368" spans="1:4" ht="13.8">
      <c r="A5368" s="304">
        <v>101250</v>
      </c>
      <c r="B5368" s="301" t="s">
        <v>15174</v>
      </c>
      <c r="C5368" s="301" t="s">
        <v>8488</v>
      </c>
      <c r="D5368" s="302" t="s">
        <v>15175</v>
      </c>
    </row>
    <row r="5369" spans="1:4" ht="13.8">
      <c r="A5369" s="304">
        <v>101251</v>
      </c>
      <c r="B5369" s="301" t="s">
        <v>15176</v>
      </c>
      <c r="C5369" s="301" t="s">
        <v>8488</v>
      </c>
      <c r="D5369" s="302" t="s">
        <v>15177</v>
      </c>
    </row>
    <row r="5370" spans="1:4" ht="13.8">
      <c r="A5370" s="304">
        <v>101252</v>
      </c>
      <c r="B5370" s="301" t="s">
        <v>15178</v>
      </c>
      <c r="C5370" s="301" t="s">
        <v>8488</v>
      </c>
      <c r="D5370" s="302" t="s">
        <v>15179</v>
      </c>
    </row>
    <row r="5371" spans="1:4" ht="13.8">
      <c r="A5371" s="304">
        <v>101253</v>
      </c>
      <c r="B5371" s="301" t="s">
        <v>15180</v>
      </c>
      <c r="C5371" s="301" t="s">
        <v>8488</v>
      </c>
      <c r="D5371" s="302" t="s">
        <v>15181</v>
      </c>
    </row>
    <row r="5372" spans="1:4" ht="13.8">
      <c r="A5372" s="304">
        <v>101254</v>
      </c>
      <c r="B5372" s="301" t="s">
        <v>15182</v>
      </c>
      <c r="C5372" s="301" t="s">
        <v>8488</v>
      </c>
      <c r="D5372" s="302" t="s">
        <v>5614</v>
      </c>
    </row>
    <row r="5373" spans="1:4" ht="13.8">
      <c r="A5373" s="304">
        <v>101255</v>
      </c>
      <c r="B5373" s="301" t="s">
        <v>15183</v>
      </c>
      <c r="C5373" s="301" t="s">
        <v>8488</v>
      </c>
      <c r="D5373" s="302" t="s">
        <v>14420</v>
      </c>
    </row>
    <row r="5374" spans="1:4" ht="13.8">
      <c r="A5374" s="304">
        <v>101256</v>
      </c>
      <c r="B5374" s="301" t="s">
        <v>15184</v>
      </c>
      <c r="C5374" s="301" t="s">
        <v>8488</v>
      </c>
      <c r="D5374" s="302" t="s">
        <v>15185</v>
      </c>
    </row>
    <row r="5375" spans="1:4" ht="13.8">
      <c r="A5375" s="304">
        <v>101257</v>
      </c>
      <c r="B5375" s="301" t="s">
        <v>15186</v>
      </c>
      <c r="C5375" s="301" t="s">
        <v>8488</v>
      </c>
      <c r="D5375" s="302" t="s">
        <v>15187</v>
      </c>
    </row>
    <row r="5376" spans="1:4" ht="13.8">
      <c r="A5376" s="304">
        <v>101258</v>
      </c>
      <c r="B5376" s="301" t="s">
        <v>15188</v>
      </c>
      <c r="C5376" s="301" t="s">
        <v>8488</v>
      </c>
      <c r="D5376" s="302" t="s">
        <v>12633</v>
      </c>
    </row>
    <row r="5377" spans="1:4" ht="13.8">
      <c r="A5377" s="304">
        <v>101259</v>
      </c>
      <c r="B5377" s="301" t="s">
        <v>15189</v>
      </c>
      <c r="C5377" s="301" t="s">
        <v>8488</v>
      </c>
      <c r="D5377" s="302" t="s">
        <v>12795</v>
      </c>
    </row>
    <row r="5378" spans="1:4" ht="13.8">
      <c r="A5378" s="304">
        <v>101260</v>
      </c>
      <c r="B5378" s="301" t="s">
        <v>15190</v>
      </c>
      <c r="C5378" s="301" t="s">
        <v>8488</v>
      </c>
      <c r="D5378" s="302" t="s">
        <v>11334</v>
      </c>
    </row>
    <row r="5379" spans="1:4" ht="13.8">
      <c r="A5379" s="304">
        <v>101261</v>
      </c>
      <c r="B5379" s="301" t="s">
        <v>15191</v>
      </c>
      <c r="C5379" s="301" t="s">
        <v>8488</v>
      </c>
      <c r="D5379" s="302" t="s">
        <v>15192</v>
      </c>
    </row>
    <row r="5380" spans="1:4" ht="13.8">
      <c r="A5380" s="304">
        <v>101262</v>
      </c>
      <c r="B5380" s="301" t="s">
        <v>15193</v>
      </c>
      <c r="C5380" s="301" t="s">
        <v>8488</v>
      </c>
      <c r="D5380" s="302" t="s">
        <v>4465</v>
      </c>
    </row>
    <row r="5381" spans="1:4" ht="13.8">
      <c r="A5381" s="304">
        <v>101263</v>
      </c>
      <c r="B5381" s="301" t="s">
        <v>15194</v>
      </c>
      <c r="C5381" s="301" t="s">
        <v>8488</v>
      </c>
      <c r="D5381" s="302" t="s">
        <v>15195</v>
      </c>
    </row>
    <row r="5382" spans="1:4" ht="13.8">
      <c r="A5382" s="304">
        <v>101264</v>
      </c>
      <c r="B5382" s="301" t="s">
        <v>15196</v>
      </c>
      <c r="C5382" s="301" t="s">
        <v>8488</v>
      </c>
      <c r="D5382" s="302" t="s">
        <v>15197</v>
      </c>
    </row>
    <row r="5383" spans="1:4" ht="13.8">
      <c r="A5383" s="304">
        <v>101265</v>
      </c>
      <c r="B5383" s="301" t="s">
        <v>15198</v>
      </c>
      <c r="C5383" s="301" t="s">
        <v>8488</v>
      </c>
      <c r="D5383" s="302" t="s">
        <v>15199</v>
      </c>
    </row>
    <row r="5384" spans="1:4" ht="13.8">
      <c r="A5384" s="304">
        <v>101266</v>
      </c>
      <c r="B5384" s="301" t="s">
        <v>15200</v>
      </c>
      <c r="C5384" s="301" t="s">
        <v>8488</v>
      </c>
      <c r="D5384" s="302" t="s">
        <v>15201</v>
      </c>
    </row>
    <row r="5385" spans="1:4" ht="13.8">
      <c r="A5385" s="304">
        <v>101267</v>
      </c>
      <c r="B5385" s="301" t="s">
        <v>15202</v>
      </c>
      <c r="C5385" s="301" t="s">
        <v>8488</v>
      </c>
      <c r="D5385" s="302" t="s">
        <v>6482</v>
      </c>
    </row>
    <row r="5386" spans="1:4" ht="13.8">
      <c r="A5386" s="304">
        <v>101268</v>
      </c>
      <c r="B5386" s="301" t="s">
        <v>15203</v>
      </c>
      <c r="C5386" s="301" t="s">
        <v>8488</v>
      </c>
      <c r="D5386" s="302" t="s">
        <v>14185</v>
      </c>
    </row>
    <row r="5387" spans="1:4" ht="13.8">
      <c r="A5387" s="304">
        <v>101269</v>
      </c>
      <c r="B5387" s="301" t="s">
        <v>15204</v>
      </c>
      <c r="C5387" s="301" t="s">
        <v>8488</v>
      </c>
      <c r="D5387" s="302" t="s">
        <v>10346</v>
      </c>
    </row>
    <row r="5388" spans="1:4" ht="13.8">
      <c r="A5388" s="304">
        <v>101270</v>
      </c>
      <c r="B5388" s="301" t="s">
        <v>15205</v>
      </c>
      <c r="C5388" s="301" t="s">
        <v>8488</v>
      </c>
      <c r="D5388" s="302" t="s">
        <v>15206</v>
      </c>
    </row>
    <row r="5389" spans="1:4" ht="13.8">
      <c r="A5389" s="304">
        <v>101271</v>
      </c>
      <c r="B5389" s="301" t="s">
        <v>15207</v>
      </c>
      <c r="C5389" s="301" t="s">
        <v>8488</v>
      </c>
      <c r="D5389" s="302" t="s">
        <v>15208</v>
      </c>
    </row>
    <row r="5390" spans="1:4" ht="13.8">
      <c r="A5390" s="304">
        <v>101272</v>
      </c>
      <c r="B5390" s="301" t="s">
        <v>15209</v>
      </c>
      <c r="C5390" s="301" t="s">
        <v>8488</v>
      </c>
      <c r="D5390" s="302" t="s">
        <v>15210</v>
      </c>
    </row>
    <row r="5391" spans="1:4" ht="13.8">
      <c r="A5391" s="304">
        <v>101273</v>
      </c>
      <c r="B5391" s="301" t="s">
        <v>15211</v>
      </c>
      <c r="C5391" s="301" t="s">
        <v>8488</v>
      </c>
      <c r="D5391" s="302" t="s">
        <v>5631</v>
      </c>
    </row>
    <row r="5392" spans="1:4" ht="13.8">
      <c r="A5392" s="304">
        <v>101274</v>
      </c>
      <c r="B5392" s="301" t="s">
        <v>15212</v>
      </c>
      <c r="C5392" s="301" t="s">
        <v>8488</v>
      </c>
      <c r="D5392" s="302" t="s">
        <v>15213</v>
      </c>
    </row>
    <row r="5393" spans="1:4" ht="13.8">
      <c r="A5393" s="304">
        <v>101275</v>
      </c>
      <c r="B5393" s="301" t="s">
        <v>15214</v>
      </c>
      <c r="C5393" s="301" t="s">
        <v>8488</v>
      </c>
      <c r="D5393" s="302" t="s">
        <v>15215</v>
      </c>
    </row>
    <row r="5394" spans="1:4" ht="13.8">
      <c r="A5394" s="304">
        <v>101276</v>
      </c>
      <c r="B5394" s="301" t="s">
        <v>15216</v>
      </c>
      <c r="C5394" s="301" t="s">
        <v>8488</v>
      </c>
      <c r="D5394" s="302" t="s">
        <v>15217</v>
      </c>
    </row>
    <row r="5395" spans="1:4" ht="13.8">
      <c r="A5395" s="304">
        <v>101277</v>
      </c>
      <c r="B5395" s="301" t="s">
        <v>15218</v>
      </c>
      <c r="C5395" s="301" t="s">
        <v>8488</v>
      </c>
      <c r="D5395" s="302" t="s">
        <v>6417</v>
      </c>
    </row>
    <row r="5396" spans="1:4" ht="13.8">
      <c r="A5396" s="304">
        <v>102354</v>
      </c>
      <c r="B5396" s="301" t="s">
        <v>15219</v>
      </c>
      <c r="C5396" s="301" t="s">
        <v>8488</v>
      </c>
      <c r="D5396" s="302" t="s">
        <v>15220</v>
      </c>
    </row>
    <row r="5397" spans="1:4" ht="13.8">
      <c r="A5397" s="304">
        <v>102355</v>
      </c>
      <c r="B5397" s="301" t="s">
        <v>1907</v>
      </c>
      <c r="C5397" s="301" t="s">
        <v>8488</v>
      </c>
      <c r="D5397" s="302" t="s">
        <v>15221</v>
      </c>
    </row>
    <row r="5398" spans="1:4" ht="13.8">
      <c r="A5398" s="304">
        <v>102360</v>
      </c>
      <c r="B5398" s="301" t="s">
        <v>15222</v>
      </c>
      <c r="C5398" s="301" t="s">
        <v>8488</v>
      </c>
      <c r="D5398" s="302" t="s">
        <v>15223</v>
      </c>
    </row>
    <row r="5399" spans="1:4" ht="13.8">
      <c r="A5399" s="304">
        <v>102361</v>
      </c>
      <c r="B5399" s="301" t="s">
        <v>15224</v>
      </c>
      <c r="C5399" s="301" t="s">
        <v>8488</v>
      </c>
      <c r="D5399" s="302" t="s">
        <v>15225</v>
      </c>
    </row>
    <row r="5400" spans="1:4" ht="13.8">
      <c r="A5400" s="304">
        <v>90082</v>
      </c>
      <c r="B5400" s="301" t="s">
        <v>2038</v>
      </c>
      <c r="C5400" s="301" t="s">
        <v>8488</v>
      </c>
      <c r="D5400" s="302" t="s">
        <v>8484</v>
      </c>
    </row>
    <row r="5401" spans="1:4" ht="13.8">
      <c r="A5401" s="304">
        <v>90084</v>
      </c>
      <c r="B5401" s="301" t="s">
        <v>15226</v>
      </c>
      <c r="C5401" s="301" t="s">
        <v>8488</v>
      </c>
      <c r="D5401" s="302" t="s">
        <v>12566</v>
      </c>
    </row>
    <row r="5402" spans="1:4" ht="13.8">
      <c r="A5402" s="304">
        <v>90086</v>
      </c>
      <c r="B5402" s="301" t="s">
        <v>15227</v>
      </c>
      <c r="C5402" s="301" t="s">
        <v>8488</v>
      </c>
      <c r="D5402" s="302" t="s">
        <v>11797</v>
      </c>
    </row>
    <row r="5403" spans="1:4" ht="13.8">
      <c r="A5403" s="304">
        <v>90087</v>
      </c>
      <c r="B5403" s="301" t="s">
        <v>2042</v>
      </c>
      <c r="C5403" s="301" t="s">
        <v>8488</v>
      </c>
      <c r="D5403" s="302" t="s">
        <v>15228</v>
      </c>
    </row>
    <row r="5404" spans="1:4" ht="13.8">
      <c r="A5404" s="304">
        <v>90090</v>
      </c>
      <c r="B5404" s="301" t="s">
        <v>2046</v>
      </c>
      <c r="C5404" s="301" t="s">
        <v>8488</v>
      </c>
      <c r="D5404" s="302" t="s">
        <v>15229</v>
      </c>
    </row>
    <row r="5405" spans="1:4" ht="13.8">
      <c r="A5405" s="304">
        <v>90091</v>
      </c>
      <c r="B5405" s="301" t="s">
        <v>15230</v>
      </c>
      <c r="C5405" s="301" t="s">
        <v>8488</v>
      </c>
      <c r="D5405" s="302" t="s">
        <v>15231</v>
      </c>
    </row>
    <row r="5406" spans="1:4" ht="13.8">
      <c r="A5406" s="304">
        <v>90092</v>
      </c>
      <c r="B5406" s="301" t="s">
        <v>15232</v>
      </c>
      <c r="C5406" s="301" t="s">
        <v>8488</v>
      </c>
      <c r="D5406" s="302" t="s">
        <v>15233</v>
      </c>
    </row>
    <row r="5407" spans="1:4" ht="13.8">
      <c r="A5407" s="304">
        <v>90094</v>
      </c>
      <c r="B5407" s="301" t="s">
        <v>15234</v>
      </c>
      <c r="C5407" s="301" t="s">
        <v>8488</v>
      </c>
      <c r="D5407" s="302" t="s">
        <v>11810</v>
      </c>
    </row>
    <row r="5408" spans="1:4" ht="13.8">
      <c r="A5408" s="304">
        <v>90095</v>
      </c>
      <c r="B5408" s="301" t="s">
        <v>2044</v>
      </c>
      <c r="C5408" s="301" t="s">
        <v>8488</v>
      </c>
      <c r="D5408" s="302" t="s">
        <v>4431</v>
      </c>
    </row>
    <row r="5409" spans="1:4" ht="13.8">
      <c r="A5409" s="304">
        <v>90098</v>
      </c>
      <c r="B5409" s="301" t="s">
        <v>15235</v>
      </c>
      <c r="C5409" s="301" t="s">
        <v>8488</v>
      </c>
      <c r="D5409" s="302" t="s">
        <v>15236</v>
      </c>
    </row>
    <row r="5410" spans="1:4" ht="13.8">
      <c r="A5410" s="304">
        <v>90099</v>
      </c>
      <c r="B5410" s="301" t="s">
        <v>15237</v>
      </c>
      <c r="C5410" s="301" t="s">
        <v>8488</v>
      </c>
      <c r="D5410" s="302" t="s">
        <v>12418</v>
      </c>
    </row>
    <row r="5411" spans="1:4" ht="13.8">
      <c r="A5411" s="304">
        <v>90100</v>
      </c>
      <c r="B5411" s="301" t="s">
        <v>2039</v>
      </c>
      <c r="C5411" s="301" t="s">
        <v>8488</v>
      </c>
      <c r="D5411" s="302" t="s">
        <v>4199</v>
      </c>
    </row>
    <row r="5412" spans="1:4" ht="13.8">
      <c r="A5412" s="304">
        <v>90101</v>
      </c>
      <c r="B5412" s="301" t="s">
        <v>15238</v>
      </c>
      <c r="C5412" s="301" t="s">
        <v>8488</v>
      </c>
      <c r="D5412" s="302" t="s">
        <v>8658</v>
      </c>
    </row>
    <row r="5413" spans="1:4" ht="13.8">
      <c r="A5413" s="304">
        <v>90102</v>
      </c>
      <c r="B5413" s="301" t="s">
        <v>15239</v>
      </c>
      <c r="C5413" s="301" t="s">
        <v>8488</v>
      </c>
      <c r="D5413" s="302" t="s">
        <v>7685</v>
      </c>
    </row>
    <row r="5414" spans="1:4" ht="13.8">
      <c r="A5414" s="304">
        <v>90105</v>
      </c>
      <c r="B5414" s="301" t="s">
        <v>15240</v>
      </c>
      <c r="C5414" s="301" t="s">
        <v>8488</v>
      </c>
      <c r="D5414" s="302" t="s">
        <v>5490</v>
      </c>
    </row>
    <row r="5415" spans="1:4" ht="13.8">
      <c r="A5415" s="304">
        <v>90106</v>
      </c>
      <c r="B5415" s="301" t="s">
        <v>15241</v>
      </c>
      <c r="C5415" s="301" t="s">
        <v>8488</v>
      </c>
      <c r="D5415" s="302" t="s">
        <v>6967</v>
      </c>
    </row>
    <row r="5416" spans="1:4" ht="13.8">
      <c r="A5416" s="304">
        <v>90107</v>
      </c>
      <c r="B5416" s="301" t="s">
        <v>15242</v>
      </c>
      <c r="C5416" s="301" t="s">
        <v>8488</v>
      </c>
      <c r="D5416" s="302" t="s">
        <v>5122</v>
      </c>
    </row>
    <row r="5417" spans="1:4" ht="13.8">
      <c r="A5417" s="304">
        <v>90108</v>
      </c>
      <c r="B5417" s="301" t="s">
        <v>15243</v>
      </c>
      <c r="C5417" s="301" t="s">
        <v>8488</v>
      </c>
      <c r="D5417" s="302" t="s">
        <v>15244</v>
      </c>
    </row>
    <row r="5418" spans="1:4" ht="13.8">
      <c r="A5418" s="304">
        <v>93358</v>
      </c>
      <c r="B5418" s="301" t="s">
        <v>15245</v>
      </c>
      <c r="C5418" s="301" t="s">
        <v>8488</v>
      </c>
      <c r="D5418" s="302" t="s">
        <v>15246</v>
      </c>
    </row>
    <row r="5419" spans="1:4" ht="13.8">
      <c r="A5419" s="304">
        <v>102276</v>
      </c>
      <c r="B5419" s="301" t="s">
        <v>15247</v>
      </c>
      <c r="C5419" s="301" t="s">
        <v>8488</v>
      </c>
      <c r="D5419" s="302" t="s">
        <v>15248</v>
      </c>
    </row>
    <row r="5420" spans="1:4" ht="13.8">
      <c r="A5420" s="304">
        <v>102277</v>
      </c>
      <c r="B5420" s="301" t="s">
        <v>15249</v>
      </c>
      <c r="C5420" s="301" t="s">
        <v>8488</v>
      </c>
      <c r="D5420" s="302" t="s">
        <v>15250</v>
      </c>
    </row>
    <row r="5421" spans="1:4" ht="13.8">
      <c r="A5421" s="304">
        <v>102278</v>
      </c>
      <c r="B5421" s="301" t="s">
        <v>2043</v>
      </c>
      <c r="C5421" s="301" t="s">
        <v>8488</v>
      </c>
      <c r="D5421" s="302" t="s">
        <v>15251</v>
      </c>
    </row>
    <row r="5422" spans="1:4" ht="13.8">
      <c r="A5422" s="304">
        <v>102279</v>
      </c>
      <c r="B5422" s="301" t="s">
        <v>15252</v>
      </c>
      <c r="C5422" s="301" t="s">
        <v>8488</v>
      </c>
      <c r="D5422" s="302" t="s">
        <v>15253</v>
      </c>
    </row>
    <row r="5423" spans="1:4" ht="13.8">
      <c r="A5423" s="304">
        <v>102280</v>
      </c>
      <c r="B5423" s="301" t="s">
        <v>15254</v>
      </c>
      <c r="C5423" s="301" t="s">
        <v>8488</v>
      </c>
      <c r="D5423" s="302" t="s">
        <v>6480</v>
      </c>
    </row>
    <row r="5424" spans="1:4" ht="13.8">
      <c r="A5424" s="304">
        <v>102281</v>
      </c>
      <c r="B5424" s="301" t="s">
        <v>15255</v>
      </c>
      <c r="C5424" s="301" t="s">
        <v>8488</v>
      </c>
      <c r="D5424" s="302" t="s">
        <v>15256</v>
      </c>
    </row>
    <row r="5425" spans="1:4" ht="13.8">
      <c r="A5425" s="304">
        <v>102282</v>
      </c>
      <c r="B5425" s="301" t="s">
        <v>15257</v>
      </c>
      <c r="C5425" s="301" t="s">
        <v>8488</v>
      </c>
      <c r="D5425" s="302" t="s">
        <v>7656</v>
      </c>
    </row>
    <row r="5426" spans="1:4" ht="13.8">
      <c r="A5426" s="304">
        <v>102283</v>
      </c>
      <c r="B5426" s="301" t="s">
        <v>15258</v>
      </c>
      <c r="C5426" s="301" t="s">
        <v>8488</v>
      </c>
      <c r="D5426" s="302" t="s">
        <v>10926</v>
      </c>
    </row>
    <row r="5427" spans="1:4" ht="13.8">
      <c r="A5427" s="304">
        <v>102284</v>
      </c>
      <c r="B5427" s="301" t="s">
        <v>15259</v>
      </c>
      <c r="C5427" s="301" t="s">
        <v>8488</v>
      </c>
      <c r="D5427" s="302" t="s">
        <v>5247</v>
      </c>
    </row>
    <row r="5428" spans="1:4" ht="13.8">
      <c r="A5428" s="304">
        <v>102285</v>
      </c>
      <c r="B5428" s="301" t="s">
        <v>15260</v>
      </c>
      <c r="C5428" s="301" t="s">
        <v>8488</v>
      </c>
      <c r="D5428" s="302" t="s">
        <v>15261</v>
      </c>
    </row>
    <row r="5429" spans="1:4" ht="13.8">
      <c r="A5429" s="304">
        <v>102286</v>
      </c>
      <c r="B5429" s="301" t="s">
        <v>15262</v>
      </c>
      <c r="C5429" s="301" t="s">
        <v>8488</v>
      </c>
      <c r="D5429" s="302" t="s">
        <v>10229</v>
      </c>
    </row>
    <row r="5430" spans="1:4" ht="13.8">
      <c r="A5430" s="304">
        <v>102287</v>
      </c>
      <c r="B5430" s="301" t="s">
        <v>15263</v>
      </c>
      <c r="C5430" s="301" t="s">
        <v>8488</v>
      </c>
      <c r="D5430" s="302" t="s">
        <v>12694</v>
      </c>
    </row>
    <row r="5431" spans="1:4" ht="13.8">
      <c r="A5431" s="304">
        <v>102288</v>
      </c>
      <c r="B5431" s="301" t="s">
        <v>15264</v>
      </c>
      <c r="C5431" s="301" t="s">
        <v>8488</v>
      </c>
      <c r="D5431" s="302" t="s">
        <v>15265</v>
      </c>
    </row>
    <row r="5432" spans="1:4" ht="13.8">
      <c r="A5432" s="304">
        <v>102289</v>
      </c>
      <c r="B5432" s="301" t="s">
        <v>15266</v>
      </c>
      <c r="C5432" s="301" t="s">
        <v>8488</v>
      </c>
      <c r="D5432" s="302" t="s">
        <v>10719</v>
      </c>
    </row>
    <row r="5433" spans="1:4" ht="13.8">
      <c r="A5433" s="304">
        <v>102290</v>
      </c>
      <c r="B5433" s="301" t="s">
        <v>15267</v>
      </c>
      <c r="C5433" s="301" t="s">
        <v>8488</v>
      </c>
      <c r="D5433" s="302" t="s">
        <v>15268</v>
      </c>
    </row>
    <row r="5434" spans="1:4" ht="13.8">
      <c r="A5434" s="304">
        <v>102291</v>
      </c>
      <c r="B5434" s="301" t="s">
        <v>15269</v>
      </c>
      <c r="C5434" s="301" t="s">
        <v>8488</v>
      </c>
      <c r="D5434" s="302" t="s">
        <v>6504</v>
      </c>
    </row>
    <row r="5435" spans="1:4" ht="13.8">
      <c r="A5435" s="304">
        <v>102292</v>
      </c>
      <c r="B5435" s="301" t="s">
        <v>15270</v>
      </c>
      <c r="C5435" s="301" t="s">
        <v>8488</v>
      </c>
      <c r="D5435" s="302" t="s">
        <v>15271</v>
      </c>
    </row>
    <row r="5436" spans="1:4" ht="13.8">
      <c r="A5436" s="304">
        <v>102293</v>
      </c>
      <c r="B5436" s="301" t="s">
        <v>15272</v>
      </c>
      <c r="C5436" s="301" t="s">
        <v>8488</v>
      </c>
      <c r="D5436" s="302" t="s">
        <v>15244</v>
      </c>
    </row>
    <row r="5437" spans="1:4" ht="13.8">
      <c r="A5437" s="304">
        <v>102294</v>
      </c>
      <c r="B5437" s="301" t="s">
        <v>15273</v>
      </c>
      <c r="C5437" s="301" t="s">
        <v>8488</v>
      </c>
      <c r="D5437" s="302" t="s">
        <v>15274</v>
      </c>
    </row>
    <row r="5438" spans="1:4" ht="13.8">
      <c r="A5438" s="304">
        <v>102295</v>
      </c>
      <c r="B5438" s="301" t="s">
        <v>15275</v>
      </c>
      <c r="C5438" s="301" t="s">
        <v>8488</v>
      </c>
      <c r="D5438" s="302" t="s">
        <v>15231</v>
      </c>
    </row>
    <row r="5439" spans="1:4" ht="13.8">
      <c r="A5439" s="304">
        <v>102296</v>
      </c>
      <c r="B5439" s="301" t="s">
        <v>15276</v>
      </c>
      <c r="C5439" s="301" t="s">
        <v>8488</v>
      </c>
      <c r="D5439" s="302" t="s">
        <v>12402</v>
      </c>
    </row>
    <row r="5440" spans="1:4" ht="13.8">
      <c r="A5440" s="304">
        <v>102297</v>
      </c>
      <c r="B5440" s="301" t="s">
        <v>15277</v>
      </c>
      <c r="C5440" s="301" t="s">
        <v>8488</v>
      </c>
      <c r="D5440" s="302" t="s">
        <v>7777</v>
      </c>
    </row>
    <row r="5441" spans="1:4" ht="13.8">
      <c r="A5441" s="304">
        <v>102298</v>
      </c>
      <c r="B5441" s="301" t="s">
        <v>15278</v>
      </c>
      <c r="C5441" s="301" t="s">
        <v>8488</v>
      </c>
      <c r="D5441" s="302" t="s">
        <v>9749</v>
      </c>
    </row>
    <row r="5442" spans="1:4" ht="13.8">
      <c r="A5442" s="304">
        <v>102299</v>
      </c>
      <c r="B5442" s="301" t="s">
        <v>15279</v>
      </c>
      <c r="C5442" s="301" t="s">
        <v>8488</v>
      </c>
      <c r="D5442" s="302" t="s">
        <v>10291</v>
      </c>
    </row>
    <row r="5443" spans="1:4" ht="13.8">
      <c r="A5443" s="304">
        <v>102300</v>
      </c>
      <c r="B5443" s="301" t="s">
        <v>15280</v>
      </c>
      <c r="C5443" s="301" t="s">
        <v>8488</v>
      </c>
      <c r="D5443" s="302" t="s">
        <v>15281</v>
      </c>
    </row>
    <row r="5444" spans="1:4" ht="13.8">
      <c r="A5444" s="304">
        <v>102301</v>
      </c>
      <c r="B5444" s="301" t="s">
        <v>15282</v>
      </c>
      <c r="C5444" s="301" t="s">
        <v>8488</v>
      </c>
      <c r="D5444" s="302" t="s">
        <v>5389</v>
      </c>
    </row>
    <row r="5445" spans="1:4" ht="13.8">
      <c r="A5445" s="304">
        <v>102302</v>
      </c>
      <c r="B5445" s="301" t="s">
        <v>2040</v>
      </c>
      <c r="C5445" s="301" t="s">
        <v>8488</v>
      </c>
      <c r="D5445" s="302" t="s">
        <v>10738</v>
      </c>
    </row>
    <row r="5446" spans="1:4" ht="13.8">
      <c r="A5446" s="304">
        <v>102303</v>
      </c>
      <c r="B5446" s="301" t="s">
        <v>15283</v>
      </c>
      <c r="C5446" s="301" t="s">
        <v>8488</v>
      </c>
      <c r="D5446" s="302" t="s">
        <v>7382</v>
      </c>
    </row>
    <row r="5447" spans="1:4" ht="13.8">
      <c r="A5447" s="304">
        <v>102304</v>
      </c>
      <c r="B5447" s="301" t="s">
        <v>15284</v>
      </c>
      <c r="C5447" s="301" t="s">
        <v>8488</v>
      </c>
      <c r="D5447" s="302" t="s">
        <v>15054</v>
      </c>
    </row>
    <row r="5448" spans="1:4" ht="13.8">
      <c r="A5448" s="304">
        <v>102305</v>
      </c>
      <c r="B5448" s="301" t="s">
        <v>15285</v>
      </c>
      <c r="C5448" s="301" t="s">
        <v>8488</v>
      </c>
      <c r="D5448" s="302" t="s">
        <v>12416</v>
      </c>
    </row>
    <row r="5449" spans="1:4" ht="13.8">
      <c r="A5449" s="304">
        <v>102306</v>
      </c>
      <c r="B5449" s="301" t="s">
        <v>15286</v>
      </c>
      <c r="C5449" s="301" t="s">
        <v>8488</v>
      </c>
      <c r="D5449" s="302" t="s">
        <v>15287</v>
      </c>
    </row>
    <row r="5450" spans="1:4" ht="13.8">
      <c r="A5450" s="304">
        <v>102307</v>
      </c>
      <c r="B5450" s="301" t="s">
        <v>15288</v>
      </c>
      <c r="C5450" s="301" t="s">
        <v>8488</v>
      </c>
      <c r="D5450" s="302" t="s">
        <v>7656</v>
      </c>
    </row>
    <row r="5451" spans="1:4" ht="13.8">
      <c r="A5451" s="304">
        <v>102308</v>
      </c>
      <c r="B5451" s="301" t="s">
        <v>15289</v>
      </c>
      <c r="C5451" s="301" t="s">
        <v>8488</v>
      </c>
      <c r="D5451" s="302" t="s">
        <v>15290</v>
      </c>
    </row>
    <row r="5452" spans="1:4" ht="13.8">
      <c r="A5452" s="304">
        <v>102309</v>
      </c>
      <c r="B5452" s="301" t="s">
        <v>15291</v>
      </c>
      <c r="C5452" s="301" t="s">
        <v>8488</v>
      </c>
      <c r="D5452" s="302" t="s">
        <v>15292</v>
      </c>
    </row>
    <row r="5453" spans="1:4" ht="13.8">
      <c r="A5453" s="304">
        <v>102310</v>
      </c>
      <c r="B5453" s="301" t="s">
        <v>15293</v>
      </c>
      <c r="C5453" s="301" t="s">
        <v>8488</v>
      </c>
      <c r="D5453" s="302" t="s">
        <v>4200</v>
      </c>
    </row>
    <row r="5454" spans="1:4" ht="13.8">
      <c r="A5454" s="304">
        <v>102311</v>
      </c>
      <c r="B5454" s="301" t="s">
        <v>15294</v>
      </c>
      <c r="C5454" s="301" t="s">
        <v>8488</v>
      </c>
      <c r="D5454" s="302" t="s">
        <v>5430</v>
      </c>
    </row>
    <row r="5455" spans="1:4" ht="13.8">
      <c r="A5455" s="304">
        <v>102312</v>
      </c>
      <c r="B5455" s="301" t="s">
        <v>2041</v>
      </c>
      <c r="C5455" s="301" t="s">
        <v>8488</v>
      </c>
      <c r="D5455" s="302" t="s">
        <v>15295</v>
      </c>
    </row>
    <row r="5456" spans="1:4" ht="13.8">
      <c r="A5456" s="304">
        <v>102313</v>
      </c>
      <c r="B5456" s="301" t="s">
        <v>2045</v>
      </c>
      <c r="C5456" s="301" t="s">
        <v>8488</v>
      </c>
      <c r="D5456" s="302" t="s">
        <v>15296</v>
      </c>
    </row>
    <row r="5457" spans="1:4" ht="13.8">
      <c r="A5457" s="304">
        <v>102314</v>
      </c>
      <c r="B5457" s="301" t="s">
        <v>15297</v>
      </c>
      <c r="C5457" s="301" t="s">
        <v>8488</v>
      </c>
      <c r="D5457" s="302" t="s">
        <v>15298</v>
      </c>
    </row>
    <row r="5458" spans="1:4" ht="13.8">
      <c r="A5458" s="304">
        <v>102315</v>
      </c>
      <c r="B5458" s="301" t="s">
        <v>15299</v>
      </c>
      <c r="C5458" s="301" t="s">
        <v>8488</v>
      </c>
      <c r="D5458" s="302" t="s">
        <v>15268</v>
      </c>
    </row>
    <row r="5459" spans="1:4" ht="13.8">
      <c r="A5459" s="304">
        <v>102316</v>
      </c>
      <c r="B5459" s="301" t="s">
        <v>15300</v>
      </c>
      <c r="C5459" s="301" t="s">
        <v>8488</v>
      </c>
      <c r="D5459" s="302" t="s">
        <v>15301</v>
      </c>
    </row>
    <row r="5460" spans="1:4" ht="13.8">
      <c r="A5460" s="304">
        <v>102317</v>
      </c>
      <c r="B5460" s="301" t="s">
        <v>15302</v>
      </c>
      <c r="C5460" s="301" t="s">
        <v>8488</v>
      </c>
      <c r="D5460" s="302" t="s">
        <v>5525</v>
      </c>
    </row>
    <row r="5461" spans="1:4" ht="13.8">
      <c r="A5461" s="304">
        <v>102318</v>
      </c>
      <c r="B5461" s="301" t="s">
        <v>15303</v>
      </c>
      <c r="C5461" s="301" t="s">
        <v>8488</v>
      </c>
      <c r="D5461" s="302" t="s">
        <v>7645</v>
      </c>
    </row>
    <row r="5462" spans="1:4" ht="13.8">
      <c r="A5462" s="304">
        <v>102319</v>
      </c>
      <c r="B5462" s="301" t="s">
        <v>15304</v>
      </c>
      <c r="C5462" s="301" t="s">
        <v>8488</v>
      </c>
      <c r="D5462" s="302" t="s">
        <v>15305</v>
      </c>
    </row>
    <row r="5463" spans="1:4" ht="13.8">
      <c r="A5463" s="304">
        <v>102320</v>
      </c>
      <c r="B5463" s="301" t="s">
        <v>15306</v>
      </c>
      <c r="C5463" s="301" t="s">
        <v>8488</v>
      </c>
      <c r="D5463" s="302" t="s">
        <v>5544</v>
      </c>
    </row>
    <row r="5464" spans="1:4" ht="13.8">
      <c r="A5464" s="304">
        <v>102321</v>
      </c>
      <c r="B5464" s="301" t="s">
        <v>15307</v>
      </c>
      <c r="C5464" s="301" t="s">
        <v>8488</v>
      </c>
      <c r="D5464" s="302" t="s">
        <v>15308</v>
      </c>
    </row>
    <row r="5465" spans="1:4" ht="13.8">
      <c r="A5465" s="304">
        <v>102322</v>
      </c>
      <c r="B5465" s="301" t="s">
        <v>15309</v>
      </c>
      <c r="C5465" s="301" t="s">
        <v>8488</v>
      </c>
      <c r="D5465" s="302" t="s">
        <v>15310</v>
      </c>
    </row>
    <row r="5466" spans="1:4" ht="13.8">
      <c r="A5466" s="304">
        <v>102323</v>
      </c>
      <c r="B5466" s="301" t="s">
        <v>15311</v>
      </c>
      <c r="C5466" s="301" t="s">
        <v>8488</v>
      </c>
      <c r="D5466" s="302" t="s">
        <v>5249</v>
      </c>
    </row>
    <row r="5467" spans="1:4" ht="13.8">
      <c r="A5467" s="304">
        <v>102324</v>
      </c>
      <c r="B5467" s="301" t="s">
        <v>15312</v>
      </c>
      <c r="C5467" s="301" t="s">
        <v>8488</v>
      </c>
      <c r="D5467" s="302" t="s">
        <v>10821</v>
      </c>
    </row>
    <row r="5468" spans="1:4" ht="13.8">
      <c r="A5468" s="304">
        <v>102325</v>
      </c>
      <c r="B5468" s="301" t="s">
        <v>15313</v>
      </c>
      <c r="C5468" s="301" t="s">
        <v>8488</v>
      </c>
      <c r="D5468" s="302" t="s">
        <v>15314</v>
      </c>
    </row>
    <row r="5469" spans="1:4" ht="13.8">
      <c r="A5469" s="304">
        <v>102326</v>
      </c>
      <c r="B5469" s="301" t="s">
        <v>15315</v>
      </c>
      <c r="C5469" s="301" t="s">
        <v>8488</v>
      </c>
      <c r="D5469" s="302" t="s">
        <v>4954</v>
      </c>
    </row>
    <row r="5470" spans="1:4" ht="13.8">
      <c r="A5470" s="304">
        <v>102327</v>
      </c>
      <c r="B5470" s="301" t="s">
        <v>15316</v>
      </c>
      <c r="C5470" s="301" t="s">
        <v>8488</v>
      </c>
      <c r="D5470" s="302" t="s">
        <v>6150</v>
      </c>
    </row>
    <row r="5471" spans="1:4" ht="13.8">
      <c r="A5471" s="304">
        <v>102328</v>
      </c>
      <c r="B5471" s="301" t="s">
        <v>15317</v>
      </c>
      <c r="C5471" s="301" t="s">
        <v>8488</v>
      </c>
      <c r="D5471" s="302" t="s">
        <v>7521</v>
      </c>
    </row>
    <row r="5472" spans="1:4" ht="13.8">
      <c r="A5472" s="304">
        <v>102329</v>
      </c>
      <c r="B5472" s="301" t="s">
        <v>15318</v>
      </c>
      <c r="C5472" s="301" t="s">
        <v>8488</v>
      </c>
      <c r="D5472" s="302" t="s">
        <v>11466</v>
      </c>
    </row>
    <row r="5473" spans="1:4" ht="13.8">
      <c r="A5473" s="304">
        <v>94304</v>
      </c>
      <c r="B5473" s="301" t="s">
        <v>15319</v>
      </c>
      <c r="C5473" s="301" t="s">
        <v>8488</v>
      </c>
      <c r="D5473" s="302" t="s">
        <v>15320</v>
      </c>
    </row>
    <row r="5474" spans="1:4" ht="13.8">
      <c r="A5474" s="304">
        <v>94305</v>
      </c>
      <c r="B5474" s="301" t="s">
        <v>1628</v>
      </c>
      <c r="C5474" s="301" t="s">
        <v>8488</v>
      </c>
      <c r="D5474" s="302" t="s">
        <v>15321</v>
      </c>
    </row>
    <row r="5475" spans="1:4" ht="13.8">
      <c r="A5475" s="304">
        <v>94306</v>
      </c>
      <c r="B5475" s="301" t="s">
        <v>1630</v>
      </c>
      <c r="C5475" s="301" t="s">
        <v>8488</v>
      </c>
      <c r="D5475" s="302" t="s">
        <v>15322</v>
      </c>
    </row>
    <row r="5476" spans="1:4" ht="13.8">
      <c r="A5476" s="304">
        <v>94307</v>
      </c>
      <c r="B5476" s="301" t="s">
        <v>15323</v>
      </c>
      <c r="C5476" s="301" t="s">
        <v>8488</v>
      </c>
      <c r="D5476" s="302" t="s">
        <v>15324</v>
      </c>
    </row>
    <row r="5477" spans="1:4" ht="13.8">
      <c r="A5477" s="304">
        <v>94308</v>
      </c>
      <c r="B5477" s="301" t="s">
        <v>1632</v>
      </c>
      <c r="C5477" s="301" t="s">
        <v>8488</v>
      </c>
      <c r="D5477" s="302" t="s">
        <v>15325</v>
      </c>
    </row>
    <row r="5478" spans="1:4" ht="13.8">
      <c r="A5478" s="304">
        <v>94309</v>
      </c>
      <c r="B5478" s="301" t="s">
        <v>15326</v>
      </c>
      <c r="C5478" s="301" t="s">
        <v>8488</v>
      </c>
      <c r="D5478" s="302" t="s">
        <v>15327</v>
      </c>
    </row>
    <row r="5479" spans="1:4" ht="13.8">
      <c r="A5479" s="304">
        <v>94310</v>
      </c>
      <c r="B5479" s="301" t="s">
        <v>15328</v>
      </c>
      <c r="C5479" s="301" t="s">
        <v>8488</v>
      </c>
      <c r="D5479" s="302" t="s">
        <v>15329</v>
      </c>
    </row>
    <row r="5480" spans="1:4" ht="13.8">
      <c r="A5480" s="304">
        <v>94315</v>
      </c>
      <c r="B5480" s="301" t="s">
        <v>15330</v>
      </c>
      <c r="C5480" s="301" t="s">
        <v>8488</v>
      </c>
      <c r="D5480" s="302" t="s">
        <v>15331</v>
      </c>
    </row>
    <row r="5481" spans="1:4" ht="13.8">
      <c r="A5481" s="304">
        <v>94316</v>
      </c>
      <c r="B5481" s="301" t="s">
        <v>15332</v>
      </c>
      <c r="C5481" s="301" t="s">
        <v>8488</v>
      </c>
      <c r="D5481" s="302" t="s">
        <v>15333</v>
      </c>
    </row>
    <row r="5482" spans="1:4" ht="13.8">
      <c r="A5482" s="304">
        <v>94317</v>
      </c>
      <c r="B5482" s="301" t="s">
        <v>15334</v>
      </c>
      <c r="C5482" s="301" t="s">
        <v>8488</v>
      </c>
      <c r="D5482" s="302" t="s">
        <v>15335</v>
      </c>
    </row>
    <row r="5483" spans="1:4" ht="13.8">
      <c r="A5483" s="304">
        <v>94318</v>
      </c>
      <c r="B5483" s="301" t="s">
        <v>15336</v>
      </c>
      <c r="C5483" s="301" t="s">
        <v>8488</v>
      </c>
      <c r="D5483" s="302" t="s">
        <v>15337</v>
      </c>
    </row>
    <row r="5484" spans="1:4" ht="13.8">
      <c r="A5484" s="304">
        <v>94319</v>
      </c>
      <c r="B5484" s="301" t="s">
        <v>15338</v>
      </c>
      <c r="C5484" s="301" t="s">
        <v>8488</v>
      </c>
      <c r="D5484" s="302" t="s">
        <v>15339</v>
      </c>
    </row>
    <row r="5485" spans="1:4" ht="13.8">
      <c r="A5485" s="304">
        <v>94327</v>
      </c>
      <c r="B5485" s="301" t="s">
        <v>15340</v>
      </c>
      <c r="C5485" s="301" t="s">
        <v>8488</v>
      </c>
      <c r="D5485" s="302" t="s">
        <v>15341</v>
      </c>
    </row>
    <row r="5486" spans="1:4" ht="13.8">
      <c r="A5486" s="304">
        <v>94328</v>
      </c>
      <c r="B5486" s="301" t="s">
        <v>15342</v>
      </c>
      <c r="C5486" s="301" t="s">
        <v>8488</v>
      </c>
      <c r="D5486" s="302" t="s">
        <v>15343</v>
      </c>
    </row>
    <row r="5487" spans="1:4" ht="13.8">
      <c r="A5487" s="304">
        <v>94329</v>
      </c>
      <c r="B5487" s="301" t="s">
        <v>15344</v>
      </c>
      <c r="C5487" s="301" t="s">
        <v>8488</v>
      </c>
      <c r="D5487" s="302" t="s">
        <v>15345</v>
      </c>
    </row>
    <row r="5488" spans="1:4" ht="13.8">
      <c r="A5488" s="304">
        <v>94330</v>
      </c>
      <c r="B5488" s="301" t="s">
        <v>15346</v>
      </c>
      <c r="C5488" s="301" t="s">
        <v>8488</v>
      </c>
      <c r="D5488" s="302" t="s">
        <v>15347</v>
      </c>
    </row>
    <row r="5489" spans="1:4" ht="13.8">
      <c r="A5489" s="304">
        <v>94331</v>
      </c>
      <c r="B5489" s="301" t="s">
        <v>1631</v>
      </c>
      <c r="C5489" s="301" t="s">
        <v>8488</v>
      </c>
      <c r="D5489" s="302" t="s">
        <v>15348</v>
      </c>
    </row>
    <row r="5490" spans="1:4" ht="13.8">
      <c r="A5490" s="304">
        <v>94332</v>
      </c>
      <c r="B5490" s="301" t="s">
        <v>15349</v>
      </c>
      <c r="C5490" s="301" t="s">
        <v>8488</v>
      </c>
      <c r="D5490" s="302" t="s">
        <v>15350</v>
      </c>
    </row>
    <row r="5491" spans="1:4" ht="13.8">
      <c r="A5491" s="304">
        <v>94333</v>
      </c>
      <c r="B5491" s="301" t="s">
        <v>15351</v>
      </c>
      <c r="C5491" s="301" t="s">
        <v>8488</v>
      </c>
      <c r="D5491" s="302" t="s">
        <v>15352</v>
      </c>
    </row>
    <row r="5492" spans="1:4" ht="13.8">
      <c r="A5492" s="304">
        <v>94338</v>
      </c>
      <c r="B5492" s="301" t="s">
        <v>1633</v>
      </c>
      <c r="C5492" s="301" t="s">
        <v>8488</v>
      </c>
      <c r="D5492" s="302" t="s">
        <v>15353</v>
      </c>
    </row>
    <row r="5493" spans="1:4" ht="13.8">
      <c r="A5493" s="304">
        <v>94339</v>
      </c>
      <c r="B5493" s="301" t="s">
        <v>15354</v>
      </c>
      <c r="C5493" s="301" t="s">
        <v>8488</v>
      </c>
      <c r="D5493" s="302" t="s">
        <v>15355</v>
      </c>
    </row>
    <row r="5494" spans="1:4" ht="13.8">
      <c r="A5494" s="304">
        <v>94340</v>
      </c>
      <c r="B5494" s="301" t="s">
        <v>15356</v>
      </c>
      <c r="C5494" s="301" t="s">
        <v>8488</v>
      </c>
      <c r="D5494" s="302" t="s">
        <v>15357</v>
      </c>
    </row>
    <row r="5495" spans="1:4" ht="13.8">
      <c r="A5495" s="304">
        <v>94341</v>
      </c>
      <c r="B5495" s="301" t="s">
        <v>15358</v>
      </c>
      <c r="C5495" s="301" t="s">
        <v>8488</v>
      </c>
      <c r="D5495" s="302" t="s">
        <v>15359</v>
      </c>
    </row>
    <row r="5496" spans="1:4" ht="13.8">
      <c r="A5496" s="304">
        <v>94342</v>
      </c>
      <c r="B5496" s="301" t="s">
        <v>15360</v>
      </c>
      <c r="C5496" s="301" t="s">
        <v>8488</v>
      </c>
      <c r="D5496" s="302" t="s">
        <v>15361</v>
      </c>
    </row>
    <row r="5497" spans="1:4" ht="13.8">
      <c r="A5497" s="304">
        <v>96385</v>
      </c>
      <c r="B5497" s="301" t="s">
        <v>15362</v>
      </c>
      <c r="C5497" s="301" t="s">
        <v>8488</v>
      </c>
      <c r="D5497" s="302" t="s">
        <v>12429</v>
      </c>
    </row>
    <row r="5498" spans="1:4" ht="13.8">
      <c r="A5498" s="304">
        <v>96386</v>
      </c>
      <c r="B5498" s="301" t="s">
        <v>15363</v>
      </c>
      <c r="C5498" s="301" t="s">
        <v>8488</v>
      </c>
      <c r="D5498" s="302" t="s">
        <v>15364</v>
      </c>
    </row>
    <row r="5499" spans="1:4" ht="13.8">
      <c r="A5499" s="304">
        <v>93360</v>
      </c>
      <c r="B5499" s="301" t="s">
        <v>15365</v>
      </c>
      <c r="C5499" s="301" t="s">
        <v>8488</v>
      </c>
      <c r="D5499" s="302" t="s">
        <v>7109</v>
      </c>
    </row>
    <row r="5500" spans="1:4" ht="13.8">
      <c r="A5500" s="304">
        <v>93361</v>
      </c>
      <c r="B5500" s="301" t="s">
        <v>15366</v>
      </c>
      <c r="C5500" s="301" t="s">
        <v>8488</v>
      </c>
      <c r="D5500" s="302" t="s">
        <v>5432</v>
      </c>
    </row>
    <row r="5501" spans="1:4" ht="13.8">
      <c r="A5501" s="304">
        <v>93362</v>
      </c>
      <c r="B5501" s="301" t="s">
        <v>15367</v>
      </c>
      <c r="C5501" s="301" t="s">
        <v>8488</v>
      </c>
      <c r="D5501" s="302" t="s">
        <v>15368</v>
      </c>
    </row>
    <row r="5502" spans="1:4" ht="13.8">
      <c r="A5502" s="304">
        <v>93363</v>
      </c>
      <c r="B5502" s="301" t="s">
        <v>15369</v>
      </c>
      <c r="C5502" s="301" t="s">
        <v>8488</v>
      </c>
      <c r="D5502" s="302" t="s">
        <v>15370</v>
      </c>
    </row>
    <row r="5503" spans="1:4" ht="13.8">
      <c r="A5503" s="304">
        <v>93364</v>
      </c>
      <c r="B5503" s="301" t="s">
        <v>2884</v>
      </c>
      <c r="C5503" s="301" t="s">
        <v>8488</v>
      </c>
      <c r="D5503" s="302" t="s">
        <v>10330</v>
      </c>
    </row>
    <row r="5504" spans="1:4" ht="13.8">
      <c r="A5504" s="304">
        <v>93365</v>
      </c>
      <c r="B5504" s="301" t="s">
        <v>15371</v>
      </c>
      <c r="C5504" s="301" t="s">
        <v>8488</v>
      </c>
      <c r="D5504" s="302" t="s">
        <v>15372</v>
      </c>
    </row>
    <row r="5505" spans="1:4" ht="13.8">
      <c r="A5505" s="304">
        <v>93366</v>
      </c>
      <c r="B5505" s="301" t="s">
        <v>15373</v>
      </c>
      <c r="C5505" s="301" t="s">
        <v>8488</v>
      </c>
      <c r="D5505" s="302" t="s">
        <v>5078</v>
      </c>
    </row>
    <row r="5506" spans="1:4" ht="13.8">
      <c r="A5506" s="304">
        <v>93367</v>
      </c>
      <c r="B5506" s="301" t="s">
        <v>15374</v>
      </c>
      <c r="C5506" s="301" t="s">
        <v>8488</v>
      </c>
      <c r="D5506" s="302" t="s">
        <v>10836</v>
      </c>
    </row>
    <row r="5507" spans="1:4" ht="13.8">
      <c r="A5507" s="304">
        <v>93368</v>
      </c>
      <c r="B5507" s="301" t="s">
        <v>15375</v>
      </c>
      <c r="C5507" s="301" t="s">
        <v>8488</v>
      </c>
      <c r="D5507" s="302" t="s">
        <v>15376</v>
      </c>
    </row>
    <row r="5508" spans="1:4" ht="13.8">
      <c r="A5508" s="304">
        <v>93369</v>
      </c>
      <c r="B5508" s="301" t="s">
        <v>2883</v>
      </c>
      <c r="C5508" s="301" t="s">
        <v>8488</v>
      </c>
      <c r="D5508" s="302" t="s">
        <v>15377</v>
      </c>
    </row>
    <row r="5509" spans="1:4" ht="13.8">
      <c r="A5509" s="304">
        <v>93370</v>
      </c>
      <c r="B5509" s="301" t="s">
        <v>15378</v>
      </c>
      <c r="C5509" s="301" t="s">
        <v>8488</v>
      </c>
      <c r="D5509" s="302" t="s">
        <v>15379</v>
      </c>
    </row>
    <row r="5510" spans="1:4" ht="13.8">
      <c r="A5510" s="304">
        <v>93371</v>
      </c>
      <c r="B5510" s="301" t="s">
        <v>15380</v>
      </c>
      <c r="C5510" s="301" t="s">
        <v>8488</v>
      </c>
      <c r="D5510" s="302" t="s">
        <v>13676</v>
      </c>
    </row>
    <row r="5511" spans="1:4" ht="13.8">
      <c r="A5511" s="304">
        <v>93372</v>
      </c>
      <c r="B5511" s="301" t="s">
        <v>15381</v>
      </c>
      <c r="C5511" s="301" t="s">
        <v>8488</v>
      </c>
      <c r="D5511" s="302" t="s">
        <v>15382</v>
      </c>
    </row>
    <row r="5512" spans="1:4" ht="13.8">
      <c r="A5512" s="304">
        <v>93373</v>
      </c>
      <c r="B5512" s="301" t="s">
        <v>15383</v>
      </c>
      <c r="C5512" s="301" t="s">
        <v>8488</v>
      </c>
      <c r="D5512" s="302" t="s">
        <v>10712</v>
      </c>
    </row>
    <row r="5513" spans="1:4" ht="13.8">
      <c r="A5513" s="304">
        <v>93374</v>
      </c>
      <c r="B5513" s="301" t="s">
        <v>15384</v>
      </c>
      <c r="C5513" s="301" t="s">
        <v>8488</v>
      </c>
      <c r="D5513" s="302" t="s">
        <v>15385</v>
      </c>
    </row>
    <row r="5514" spans="1:4" ht="13.8">
      <c r="A5514" s="304">
        <v>93375</v>
      </c>
      <c r="B5514" s="301" t="s">
        <v>15386</v>
      </c>
      <c r="C5514" s="301" t="s">
        <v>8488</v>
      </c>
      <c r="D5514" s="302" t="s">
        <v>15192</v>
      </c>
    </row>
    <row r="5515" spans="1:4" ht="13.8">
      <c r="A5515" s="304">
        <v>93376</v>
      </c>
      <c r="B5515" s="301" t="s">
        <v>15387</v>
      </c>
      <c r="C5515" s="301" t="s">
        <v>8488</v>
      </c>
      <c r="D5515" s="302" t="s">
        <v>6763</v>
      </c>
    </row>
    <row r="5516" spans="1:4" ht="13.8">
      <c r="A5516" s="304">
        <v>93377</v>
      </c>
      <c r="B5516" s="301" t="s">
        <v>2885</v>
      </c>
      <c r="C5516" s="301" t="s">
        <v>8488</v>
      </c>
      <c r="D5516" s="302" t="s">
        <v>15388</v>
      </c>
    </row>
    <row r="5517" spans="1:4" ht="13.8">
      <c r="A5517" s="304">
        <v>93378</v>
      </c>
      <c r="B5517" s="301" t="s">
        <v>15389</v>
      </c>
      <c r="C5517" s="301" t="s">
        <v>8488</v>
      </c>
      <c r="D5517" s="302" t="s">
        <v>15390</v>
      </c>
    </row>
    <row r="5518" spans="1:4" ht="13.8">
      <c r="A5518" s="304">
        <v>93379</v>
      </c>
      <c r="B5518" s="301" t="s">
        <v>15391</v>
      </c>
      <c r="C5518" s="301" t="s">
        <v>8488</v>
      </c>
      <c r="D5518" s="302" t="s">
        <v>15392</v>
      </c>
    </row>
    <row r="5519" spans="1:4" ht="13.8">
      <c r="A5519" s="304">
        <v>93380</v>
      </c>
      <c r="B5519" s="301" t="s">
        <v>15393</v>
      </c>
      <c r="C5519" s="301" t="s">
        <v>8488</v>
      </c>
      <c r="D5519" s="302" t="s">
        <v>15394</v>
      </c>
    </row>
    <row r="5520" spans="1:4" ht="13.8">
      <c r="A5520" s="304">
        <v>93381</v>
      </c>
      <c r="B5520" s="301" t="s">
        <v>15395</v>
      </c>
      <c r="C5520" s="301" t="s">
        <v>8488</v>
      </c>
      <c r="D5520" s="302" t="s">
        <v>15396</v>
      </c>
    </row>
    <row r="5521" spans="1:4" ht="13.8">
      <c r="A5521" s="304">
        <v>93382</v>
      </c>
      <c r="B5521" s="301" t="s">
        <v>2882</v>
      </c>
      <c r="C5521" s="301" t="s">
        <v>8488</v>
      </c>
      <c r="D5521" s="302" t="s">
        <v>15117</v>
      </c>
    </row>
    <row r="5522" spans="1:4" ht="13.8">
      <c r="A5522" s="304">
        <v>96995</v>
      </c>
      <c r="B5522" s="301" t="s">
        <v>15397</v>
      </c>
      <c r="C5522" s="301" t="s">
        <v>8488</v>
      </c>
      <c r="D5522" s="302" t="s">
        <v>15398</v>
      </c>
    </row>
    <row r="5523" spans="1:4" ht="13.8">
      <c r="A5523" s="304">
        <v>97916</v>
      </c>
      <c r="B5523" s="301" t="s">
        <v>15399</v>
      </c>
      <c r="C5523" s="301" t="s">
        <v>15400</v>
      </c>
      <c r="D5523" s="302" t="s">
        <v>15401</v>
      </c>
    </row>
    <row r="5524" spans="1:4" ht="13.8">
      <c r="A5524" s="304">
        <v>97917</v>
      </c>
      <c r="B5524" s="301" t="s">
        <v>15402</v>
      </c>
      <c r="C5524" s="301" t="s">
        <v>15400</v>
      </c>
      <c r="D5524" s="302" t="s">
        <v>7010</v>
      </c>
    </row>
    <row r="5525" spans="1:4" ht="13.8">
      <c r="A5525" s="304">
        <v>97918</v>
      </c>
      <c r="B5525" s="301" t="s">
        <v>15403</v>
      </c>
      <c r="C5525" s="301" t="s">
        <v>15400</v>
      </c>
      <c r="D5525" s="302" t="s">
        <v>15404</v>
      </c>
    </row>
    <row r="5526" spans="1:4" ht="13.8">
      <c r="A5526" s="304">
        <v>97919</v>
      </c>
      <c r="B5526" s="301" t="s">
        <v>15405</v>
      </c>
      <c r="C5526" s="301" t="s">
        <v>15400</v>
      </c>
      <c r="D5526" s="302" t="s">
        <v>4139</v>
      </c>
    </row>
    <row r="5527" spans="1:4" ht="13.8">
      <c r="A5527" s="304">
        <v>101616</v>
      </c>
      <c r="B5527" s="301" t="s">
        <v>2638</v>
      </c>
      <c r="C5527" s="301" t="s">
        <v>6562</v>
      </c>
      <c r="D5527" s="302" t="s">
        <v>15406</v>
      </c>
    </row>
    <row r="5528" spans="1:4" ht="13.8">
      <c r="A5528" s="304">
        <v>101617</v>
      </c>
      <c r="B5528" s="301" t="s">
        <v>15407</v>
      </c>
      <c r="C5528" s="301" t="s">
        <v>6562</v>
      </c>
      <c r="D5528" s="302" t="s">
        <v>15408</v>
      </c>
    </row>
    <row r="5529" spans="1:4" ht="13.8">
      <c r="A5529" s="304">
        <v>101618</v>
      </c>
      <c r="B5529" s="301" t="s">
        <v>15409</v>
      </c>
      <c r="C5529" s="301" t="s">
        <v>8488</v>
      </c>
      <c r="D5529" s="302" t="s">
        <v>15410</v>
      </c>
    </row>
    <row r="5530" spans="1:4" ht="13.8">
      <c r="A5530" s="304">
        <v>101619</v>
      </c>
      <c r="B5530" s="301" t="s">
        <v>15411</v>
      </c>
      <c r="C5530" s="301" t="s">
        <v>8488</v>
      </c>
      <c r="D5530" s="302" t="s">
        <v>15412</v>
      </c>
    </row>
    <row r="5531" spans="1:4" ht="13.8">
      <c r="A5531" s="304">
        <v>101620</v>
      </c>
      <c r="B5531" s="301" t="s">
        <v>15413</v>
      </c>
      <c r="C5531" s="301" t="s">
        <v>8488</v>
      </c>
      <c r="D5531" s="302" t="s">
        <v>15414</v>
      </c>
    </row>
    <row r="5532" spans="1:4" ht="13.8">
      <c r="A5532" s="304">
        <v>101621</v>
      </c>
      <c r="B5532" s="301" t="s">
        <v>15415</v>
      </c>
      <c r="C5532" s="301" t="s">
        <v>8488</v>
      </c>
      <c r="D5532" s="302" t="s">
        <v>15416</v>
      </c>
    </row>
    <row r="5533" spans="1:4" ht="13.8">
      <c r="A5533" s="304">
        <v>101622</v>
      </c>
      <c r="B5533" s="301" t="s">
        <v>2639</v>
      </c>
      <c r="C5533" s="301" t="s">
        <v>8488</v>
      </c>
      <c r="D5533" s="302" t="s">
        <v>12339</v>
      </c>
    </row>
    <row r="5534" spans="1:4" ht="13.8">
      <c r="A5534" s="304">
        <v>101623</v>
      </c>
      <c r="B5534" s="301" t="s">
        <v>2640</v>
      </c>
      <c r="C5534" s="301" t="s">
        <v>8488</v>
      </c>
      <c r="D5534" s="302" t="s">
        <v>15417</v>
      </c>
    </row>
    <row r="5535" spans="1:4" ht="13.8">
      <c r="A5535" s="304">
        <v>101624</v>
      </c>
      <c r="B5535" s="301" t="s">
        <v>2637</v>
      </c>
      <c r="C5535" s="301" t="s">
        <v>8488</v>
      </c>
      <c r="D5535" s="302" t="s">
        <v>15418</v>
      </c>
    </row>
    <row r="5536" spans="1:4" ht="13.8">
      <c r="A5536" s="304">
        <v>101625</v>
      </c>
      <c r="B5536" s="301" t="s">
        <v>2636</v>
      </c>
      <c r="C5536" s="301" t="s">
        <v>8488</v>
      </c>
      <c r="D5536" s="302" t="s">
        <v>15419</v>
      </c>
    </row>
    <row r="5537" spans="1:4" ht="13.8">
      <c r="A5537" s="304">
        <v>95606</v>
      </c>
      <c r="B5537" s="301" t="s">
        <v>15420</v>
      </c>
      <c r="C5537" s="301" t="s">
        <v>8488</v>
      </c>
      <c r="D5537" s="302" t="s">
        <v>5573</v>
      </c>
    </row>
    <row r="5538" spans="1:4" ht="13.8">
      <c r="A5538" s="304">
        <v>101159</v>
      </c>
      <c r="B5538" s="301" t="s">
        <v>15421</v>
      </c>
      <c r="C5538" s="301" t="s">
        <v>6562</v>
      </c>
      <c r="D5538" s="302" t="s">
        <v>15422</v>
      </c>
    </row>
    <row r="5539" spans="1:4" ht="13.8">
      <c r="A5539" s="304">
        <v>103322</v>
      </c>
      <c r="B5539" s="301" t="s">
        <v>15423</v>
      </c>
      <c r="C5539" s="301" t="s">
        <v>6562</v>
      </c>
      <c r="D5539" s="302" t="s">
        <v>15424</v>
      </c>
    </row>
    <row r="5540" spans="1:4" ht="13.8">
      <c r="A5540" s="304">
        <v>103323</v>
      </c>
      <c r="B5540" s="301" t="s">
        <v>15425</v>
      </c>
      <c r="C5540" s="301" t="s">
        <v>6562</v>
      </c>
      <c r="D5540" s="302" t="s">
        <v>7990</v>
      </c>
    </row>
    <row r="5541" spans="1:4" ht="13.8">
      <c r="A5541" s="304">
        <v>103324</v>
      </c>
      <c r="B5541" s="301" t="s">
        <v>15426</v>
      </c>
      <c r="C5541" s="301" t="s">
        <v>6562</v>
      </c>
      <c r="D5541" s="302" t="s">
        <v>15427</v>
      </c>
    </row>
    <row r="5542" spans="1:4" ht="13.8">
      <c r="A5542" s="304">
        <v>103325</v>
      </c>
      <c r="B5542" s="301" t="s">
        <v>15428</v>
      </c>
      <c r="C5542" s="301" t="s">
        <v>6562</v>
      </c>
      <c r="D5542" s="302" t="s">
        <v>15429</v>
      </c>
    </row>
    <row r="5543" spans="1:4" ht="13.8">
      <c r="A5543" s="304">
        <v>103326</v>
      </c>
      <c r="B5543" s="301" t="s">
        <v>15430</v>
      </c>
      <c r="C5543" s="301" t="s">
        <v>6562</v>
      </c>
      <c r="D5543" s="302" t="s">
        <v>4374</v>
      </c>
    </row>
    <row r="5544" spans="1:4" ht="13.8">
      <c r="A5544" s="304">
        <v>103327</v>
      </c>
      <c r="B5544" s="301" t="s">
        <v>15431</v>
      </c>
      <c r="C5544" s="301" t="s">
        <v>6562</v>
      </c>
      <c r="D5544" s="302" t="s">
        <v>5439</v>
      </c>
    </row>
    <row r="5545" spans="1:4" ht="13.8">
      <c r="A5545" s="304">
        <v>103328</v>
      </c>
      <c r="B5545" s="301" t="s">
        <v>15432</v>
      </c>
      <c r="C5545" s="301" t="s">
        <v>6562</v>
      </c>
      <c r="D5545" s="302" t="s">
        <v>15433</v>
      </c>
    </row>
    <row r="5546" spans="1:4" ht="13.8">
      <c r="A5546" s="304">
        <v>103329</v>
      </c>
      <c r="B5546" s="301" t="s">
        <v>15434</v>
      </c>
      <c r="C5546" s="301" t="s">
        <v>6562</v>
      </c>
      <c r="D5546" s="302" t="s">
        <v>12042</v>
      </c>
    </row>
    <row r="5547" spans="1:4" ht="13.8">
      <c r="A5547" s="304">
        <v>103330</v>
      </c>
      <c r="B5547" s="301" t="s">
        <v>15435</v>
      </c>
      <c r="C5547" s="301" t="s">
        <v>6562</v>
      </c>
      <c r="D5547" s="302" t="s">
        <v>15436</v>
      </c>
    </row>
    <row r="5548" spans="1:4" ht="13.8">
      <c r="A5548" s="304">
        <v>103331</v>
      </c>
      <c r="B5548" s="301" t="s">
        <v>15437</v>
      </c>
      <c r="C5548" s="301" t="s">
        <v>6562</v>
      </c>
      <c r="D5548" s="302" t="s">
        <v>15438</v>
      </c>
    </row>
    <row r="5549" spans="1:4" ht="13.8">
      <c r="A5549" s="304">
        <v>103332</v>
      </c>
      <c r="B5549" s="301" t="s">
        <v>15439</v>
      </c>
      <c r="C5549" s="301" t="s">
        <v>6562</v>
      </c>
      <c r="D5549" s="302" t="s">
        <v>15440</v>
      </c>
    </row>
    <row r="5550" spans="1:4" ht="13.8">
      <c r="A5550" s="304">
        <v>103333</v>
      </c>
      <c r="B5550" s="301" t="s">
        <v>15441</v>
      </c>
      <c r="C5550" s="301" t="s">
        <v>6562</v>
      </c>
      <c r="D5550" s="302" t="s">
        <v>15442</v>
      </c>
    </row>
    <row r="5551" spans="1:4" ht="13.8">
      <c r="A5551" s="304">
        <v>103334</v>
      </c>
      <c r="B5551" s="301" t="s">
        <v>15443</v>
      </c>
      <c r="C5551" s="301" t="s">
        <v>6562</v>
      </c>
      <c r="D5551" s="302" t="s">
        <v>15444</v>
      </c>
    </row>
    <row r="5552" spans="1:4" ht="13.8">
      <c r="A5552" s="304">
        <v>103335</v>
      </c>
      <c r="B5552" s="301" t="s">
        <v>15445</v>
      </c>
      <c r="C5552" s="301" t="s">
        <v>6562</v>
      </c>
      <c r="D5552" s="302" t="s">
        <v>15446</v>
      </c>
    </row>
    <row r="5553" spans="1:4" ht="13.8">
      <c r="A5553" s="304">
        <v>103350</v>
      </c>
      <c r="B5553" s="301" t="s">
        <v>15447</v>
      </c>
      <c r="C5553" s="301" t="s">
        <v>6562</v>
      </c>
      <c r="D5553" s="302" t="s">
        <v>15448</v>
      </c>
    </row>
    <row r="5554" spans="1:4" ht="13.8">
      <c r="A5554" s="304">
        <v>103351</v>
      </c>
      <c r="B5554" s="301" t="s">
        <v>15449</v>
      </c>
      <c r="C5554" s="301" t="s">
        <v>6562</v>
      </c>
      <c r="D5554" s="302" t="s">
        <v>15450</v>
      </c>
    </row>
    <row r="5555" spans="1:4" ht="13.8">
      <c r="A5555" s="304">
        <v>103356</v>
      </c>
      <c r="B5555" s="301" t="s">
        <v>15451</v>
      </c>
      <c r="C5555" s="301" t="s">
        <v>6562</v>
      </c>
      <c r="D5555" s="302" t="s">
        <v>15452</v>
      </c>
    </row>
    <row r="5556" spans="1:4" ht="13.8">
      <c r="A5556" s="304">
        <v>103357</v>
      </c>
      <c r="B5556" s="301" t="s">
        <v>15453</v>
      </c>
      <c r="C5556" s="301" t="s">
        <v>6562</v>
      </c>
      <c r="D5556" s="302" t="s">
        <v>13332</v>
      </c>
    </row>
    <row r="5557" spans="1:4" ht="13.8">
      <c r="A5557" s="304">
        <v>89282</v>
      </c>
      <c r="B5557" s="301" t="s">
        <v>15454</v>
      </c>
      <c r="C5557" s="301" t="s">
        <v>6562</v>
      </c>
      <c r="D5557" s="302" t="s">
        <v>15455</v>
      </c>
    </row>
    <row r="5558" spans="1:4" ht="13.8">
      <c r="A5558" s="304">
        <v>89283</v>
      </c>
      <c r="B5558" s="301" t="s">
        <v>15456</v>
      </c>
      <c r="C5558" s="301" t="s">
        <v>6562</v>
      </c>
      <c r="D5558" s="302" t="s">
        <v>15457</v>
      </c>
    </row>
    <row r="5559" spans="1:4" ht="13.8">
      <c r="A5559" s="304">
        <v>89284</v>
      </c>
      <c r="B5559" s="301" t="s">
        <v>15458</v>
      </c>
      <c r="C5559" s="301" t="s">
        <v>6562</v>
      </c>
      <c r="D5559" s="302" t="s">
        <v>15459</v>
      </c>
    </row>
    <row r="5560" spans="1:4" ht="13.8">
      <c r="A5560" s="304">
        <v>89285</v>
      </c>
      <c r="B5560" s="301" t="s">
        <v>15460</v>
      </c>
      <c r="C5560" s="301" t="s">
        <v>6562</v>
      </c>
      <c r="D5560" s="302" t="s">
        <v>11052</v>
      </c>
    </row>
    <row r="5561" spans="1:4" ht="13.8">
      <c r="A5561" s="304">
        <v>89286</v>
      </c>
      <c r="B5561" s="301" t="s">
        <v>15461</v>
      </c>
      <c r="C5561" s="301" t="s">
        <v>6562</v>
      </c>
      <c r="D5561" s="302" t="s">
        <v>12088</v>
      </c>
    </row>
    <row r="5562" spans="1:4" ht="13.8">
      <c r="A5562" s="304">
        <v>89287</v>
      </c>
      <c r="B5562" s="301" t="s">
        <v>15462</v>
      </c>
      <c r="C5562" s="301" t="s">
        <v>6562</v>
      </c>
      <c r="D5562" s="302" t="s">
        <v>15463</v>
      </c>
    </row>
    <row r="5563" spans="1:4" ht="13.8">
      <c r="A5563" s="304">
        <v>89288</v>
      </c>
      <c r="B5563" s="301" t="s">
        <v>15464</v>
      </c>
      <c r="C5563" s="301" t="s">
        <v>6562</v>
      </c>
      <c r="D5563" s="302" t="s">
        <v>4939</v>
      </c>
    </row>
    <row r="5564" spans="1:4" ht="13.8">
      <c r="A5564" s="304">
        <v>89289</v>
      </c>
      <c r="B5564" s="301" t="s">
        <v>15465</v>
      </c>
      <c r="C5564" s="301" t="s">
        <v>6562</v>
      </c>
      <c r="D5564" s="302" t="s">
        <v>15466</v>
      </c>
    </row>
    <row r="5565" spans="1:4" ht="13.8">
      <c r="A5565" s="304">
        <v>89290</v>
      </c>
      <c r="B5565" s="301" t="s">
        <v>15467</v>
      </c>
      <c r="C5565" s="301" t="s">
        <v>6562</v>
      </c>
      <c r="D5565" s="302" t="s">
        <v>14734</v>
      </c>
    </row>
    <row r="5566" spans="1:4" ht="13.8">
      <c r="A5566" s="304">
        <v>89291</v>
      </c>
      <c r="B5566" s="301" t="s">
        <v>15468</v>
      </c>
      <c r="C5566" s="301" t="s">
        <v>6562</v>
      </c>
      <c r="D5566" s="302" t="s">
        <v>14538</v>
      </c>
    </row>
    <row r="5567" spans="1:4" ht="13.8">
      <c r="A5567" s="304">
        <v>89292</v>
      </c>
      <c r="B5567" s="301" t="s">
        <v>15469</v>
      </c>
      <c r="C5567" s="301" t="s">
        <v>6562</v>
      </c>
      <c r="D5567" s="302" t="s">
        <v>15470</v>
      </c>
    </row>
    <row r="5568" spans="1:4" ht="13.8">
      <c r="A5568" s="304">
        <v>89293</v>
      </c>
      <c r="B5568" s="301" t="s">
        <v>15471</v>
      </c>
      <c r="C5568" s="301" t="s">
        <v>6562</v>
      </c>
      <c r="D5568" s="302" t="s">
        <v>15472</v>
      </c>
    </row>
    <row r="5569" spans="1:4" ht="13.8">
      <c r="A5569" s="304">
        <v>89294</v>
      </c>
      <c r="B5569" s="301" t="s">
        <v>15473</v>
      </c>
      <c r="C5569" s="301" t="s">
        <v>6562</v>
      </c>
      <c r="D5569" s="302" t="s">
        <v>4404</v>
      </c>
    </row>
    <row r="5570" spans="1:4" ht="13.8">
      <c r="A5570" s="304">
        <v>89295</v>
      </c>
      <c r="B5570" s="301" t="s">
        <v>15474</v>
      </c>
      <c r="C5570" s="301" t="s">
        <v>6562</v>
      </c>
      <c r="D5570" s="302" t="s">
        <v>15475</v>
      </c>
    </row>
    <row r="5571" spans="1:4" ht="13.8">
      <c r="A5571" s="304">
        <v>89296</v>
      </c>
      <c r="B5571" s="301" t="s">
        <v>15476</v>
      </c>
      <c r="C5571" s="301" t="s">
        <v>6562</v>
      </c>
      <c r="D5571" s="302" t="s">
        <v>15477</v>
      </c>
    </row>
    <row r="5572" spans="1:4" ht="13.8">
      <c r="A5572" s="304">
        <v>89297</v>
      </c>
      <c r="B5572" s="301" t="s">
        <v>15478</v>
      </c>
      <c r="C5572" s="301" t="s">
        <v>6562</v>
      </c>
      <c r="D5572" s="302" t="s">
        <v>15479</v>
      </c>
    </row>
    <row r="5573" spans="1:4" ht="13.8">
      <c r="A5573" s="304">
        <v>89298</v>
      </c>
      <c r="B5573" s="301" t="s">
        <v>15480</v>
      </c>
      <c r="C5573" s="301" t="s">
        <v>6562</v>
      </c>
      <c r="D5573" s="302" t="s">
        <v>15481</v>
      </c>
    </row>
    <row r="5574" spans="1:4" ht="13.8">
      <c r="A5574" s="304">
        <v>89299</v>
      </c>
      <c r="B5574" s="301" t="s">
        <v>15482</v>
      </c>
      <c r="C5574" s="301" t="s">
        <v>6562</v>
      </c>
      <c r="D5574" s="302" t="s">
        <v>15339</v>
      </c>
    </row>
    <row r="5575" spans="1:4" ht="13.8">
      <c r="A5575" s="304">
        <v>89300</v>
      </c>
      <c r="B5575" s="301" t="s">
        <v>15483</v>
      </c>
      <c r="C5575" s="301" t="s">
        <v>6562</v>
      </c>
      <c r="D5575" s="302" t="s">
        <v>15484</v>
      </c>
    </row>
    <row r="5576" spans="1:4" ht="13.8">
      <c r="A5576" s="304">
        <v>89301</v>
      </c>
      <c r="B5576" s="301" t="s">
        <v>15485</v>
      </c>
      <c r="C5576" s="301" t="s">
        <v>6562</v>
      </c>
      <c r="D5576" s="302" t="s">
        <v>5045</v>
      </c>
    </row>
    <row r="5577" spans="1:4" ht="13.8">
      <c r="A5577" s="304">
        <v>89302</v>
      </c>
      <c r="B5577" s="301" t="s">
        <v>15486</v>
      </c>
      <c r="C5577" s="301" t="s">
        <v>6562</v>
      </c>
      <c r="D5577" s="302" t="s">
        <v>4582</v>
      </c>
    </row>
    <row r="5578" spans="1:4" ht="13.8">
      <c r="A5578" s="304">
        <v>89303</v>
      </c>
      <c r="B5578" s="301" t="s">
        <v>15487</v>
      </c>
      <c r="C5578" s="301" t="s">
        <v>6562</v>
      </c>
      <c r="D5578" s="302" t="s">
        <v>4917</v>
      </c>
    </row>
    <row r="5579" spans="1:4" ht="13.8">
      <c r="A5579" s="304">
        <v>89304</v>
      </c>
      <c r="B5579" s="301" t="s">
        <v>15488</v>
      </c>
      <c r="C5579" s="301" t="s">
        <v>6562</v>
      </c>
      <c r="D5579" s="302" t="s">
        <v>15489</v>
      </c>
    </row>
    <row r="5580" spans="1:4" ht="13.8">
      <c r="A5580" s="304">
        <v>89305</v>
      </c>
      <c r="B5580" s="301" t="s">
        <v>15490</v>
      </c>
      <c r="C5580" s="301" t="s">
        <v>6562</v>
      </c>
      <c r="D5580" s="302" t="s">
        <v>15491</v>
      </c>
    </row>
    <row r="5581" spans="1:4" ht="13.8">
      <c r="A5581" s="304">
        <v>89306</v>
      </c>
      <c r="B5581" s="301" t="s">
        <v>15492</v>
      </c>
      <c r="C5581" s="301" t="s">
        <v>6562</v>
      </c>
      <c r="D5581" s="302" t="s">
        <v>5025</v>
      </c>
    </row>
    <row r="5582" spans="1:4" ht="13.8">
      <c r="A5582" s="304">
        <v>89307</v>
      </c>
      <c r="B5582" s="301" t="s">
        <v>15493</v>
      </c>
      <c r="C5582" s="301" t="s">
        <v>6562</v>
      </c>
      <c r="D5582" s="302" t="s">
        <v>15494</v>
      </c>
    </row>
    <row r="5583" spans="1:4" ht="13.8">
      <c r="A5583" s="304">
        <v>89308</v>
      </c>
      <c r="B5583" s="301" t="s">
        <v>15495</v>
      </c>
      <c r="C5583" s="301" t="s">
        <v>6562</v>
      </c>
      <c r="D5583" s="302" t="s">
        <v>15496</v>
      </c>
    </row>
    <row r="5584" spans="1:4" ht="13.8">
      <c r="A5584" s="304">
        <v>89309</v>
      </c>
      <c r="B5584" s="301" t="s">
        <v>15497</v>
      </c>
      <c r="C5584" s="301" t="s">
        <v>6562</v>
      </c>
      <c r="D5584" s="302" t="s">
        <v>15475</v>
      </c>
    </row>
    <row r="5585" spans="1:4" ht="13.8">
      <c r="A5585" s="304">
        <v>89310</v>
      </c>
      <c r="B5585" s="301" t="s">
        <v>15498</v>
      </c>
      <c r="C5585" s="301" t="s">
        <v>6562</v>
      </c>
      <c r="D5585" s="302" t="s">
        <v>15499</v>
      </c>
    </row>
    <row r="5586" spans="1:4" ht="13.8">
      <c r="A5586" s="304">
        <v>89311</v>
      </c>
      <c r="B5586" s="301" t="s">
        <v>15500</v>
      </c>
      <c r="C5586" s="301" t="s">
        <v>6562</v>
      </c>
      <c r="D5586" s="302" t="s">
        <v>15501</v>
      </c>
    </row>
    <row r="5587" spans="1:4" ht="13.8">
      <c r="A5587" s="304">
        <v>89312</v>
      </c>
      <c r="B5587" s="301" t="s">
        <v>15502</v>
      </c>
      <c r="C5587" s="301" t="s">
        <v>6562</v>
      </c>
      <c r="D5587" s="302" t="s">
        <v>4868</v>
      </c>
    </row>
    <row r="5588" spans="1:4" ht="13.8">
      <c r="A5588" s="304">
        <v>89313</v>
      </c>
      <c r="B5588" s="301" t="s">
        <v>15503</v>
      </c>
      <c r="C5588" s="301" t="s">
        <v>6562</v>
      </c>
      <c r="D5588" s="302" t="s">
        <v>15504</v>
      </c>
    </row>
    <row r="5589" spans="1:4" ht="13.8">
      <c r="A5589" s="304">
        <v>101157</v>
      </c>
      <c r="B5589" s="301" t="s">
        <v>15505</v>
      </c>
      <c r="C5589" s="301" t="s">
        <v>6562</v>
      </c>
      <c r="D5589" s="302" t="s">
        <v>15506</v>
      </c>
    </row>
    <row r="5590" spans="1:4" ht="13.8">
      <c r="A5590" s="304">
        <v>101158</v>
      </c>
      <c r="B5590" s="301" t="s">
        <v>15507</v>
      </c>
      <c r="C5590" s="301" t="s">
        <v>6562</v>
      </c>
      <c r="D5590" s="302" t="s">
        <v>15508</v>
      </c>
    </row>
    <row r="5591" spans="1:4" ht="13.8">
      <c r="A5591" s="304">
        <v>101162</v>
      </c>
      <c r="B5591" s="301" t="s">
        <v>15509</v>
      </c>
      <c r="C5591" s="301" t="s">
        <v>6562</v>
      </c>
      <c r="D5591" s="302" t="s">
        <v>15510</v>
      </c>
    </row>
    <row r="5592" spans="1:4" ht="13.8">
      <c r="A5592" s="304">
        <v>103316</v>
      </c>
      <c r="B5592" s="301" t="s">
        <v>15511</v>
      </c>
      <c r="C5592" s="301" t="s">
        <v>6562</v>
      </c>
      <c r="D5592" s="302" t="s">
        <v>15512</v>
      </c>
    </row>
    <row r="5593" spans="1:4" ht="13.8">
      <c r="A5593" s="304">
        <v>103317</v>
      </c>
      <c r="B5593" s="301" t="s">
        <v>15513</v>
      </c>
      <c r="C5593" s="301" t="s">
        <v>6562</v>
      </c>
      <c r="D5593" s="302" t="s">
        <v>15514</v>
      </c>
    </row>
    <row r="5594" spans="1:4" ht="13.8">
      <c r="A5594" s="304">
        <v>103318</v>
      </c>
      <c r="B5594" s="301" t="s">
        <v>15515</v>
      </c>
      <c r="C5594" s="301" t="s">
        <v>6562</v>
      </c>
      <c r="D5594" s="302" t="s">
        <v>15516</v>
      </c>
    </row>
    <row r="5595" spans="1:4" ht="13.8">
      <c r="A5595" s="304">
        <v>103319</v>
      </c>
      <c r="B5595" s="301" t="s">
        <v>15517</v>
      </c>
      <c r="C5595" s="301" t="s">
        <v>6562</v>
      </c>
      <c r="D5595" s="302" t="s">
        <v>4350</v>
      </c>
    </row>
    <row r="5596" spans="1:4" ht="13.8">
      <c r="A5596" s="304">
        <v>103320</v>
      </c>
      <c r="B5596" s="301" t="s">
        <v>15518</v>
      </c>
      <c r="C5596" s="301" t="s">
        <v>6562</v>
      </c>
      <c r="D5596" s="302" t="s">
        <v>6249</v>
      </c>
    </row>
    <row r="5597" spans="1:4" ht="13.8">
      <c r="A5597" s="304">
        <v>103321</v>
      </c>
      <c r="B5597" s="301" t="s">
        <v>15519</v>
      </c>
      <c r="C5597" s="301" t="s">
        <v>6562</v>
      </c>
      <c r="D5597" s="302" t="s">
        <v>15520</v>
      </c>
    </row>
    <row r="5598" spans="1:4" ht="13.8">
      <c r="A5598" s="304">
        <v>103336</v>
      </c>
      <c r="B5598" s="301" t="s">
        <v>1546</v>
      </c>
      <c r="C5598" s="301" t="s">
        <v>6562</v>
      </c>
      <c r="D5598" s="302" t="s">
        <v>15521</v>
      </c>
    </row>
    <row r="5599" spans="1:4" ht="13.8">
      <c r="A5599" s="304">
        <v>103337</v>
      </c>
      <c r="B5599" s="301" t="s">
        <v>15522</v>
      </c>
      <c r="C5599" s="301" t="s">
        <v>6562</v>
      </c>
      <c r="D5599" s="302" t="s">
        <v>15523</v>
      </c>
    </row>
    <row r="5600" spans="1:4" ht="13.8">
      <c r="A5600" s="304">
        <v>103338</v>
      </c>
      <c r="B5600" s="301" t="s">
        <v>1544</v>
      </c>
      <c r="C5600" s="301" t="s">
        <v>6562</v>
      </c>
      <c r="D5600" s="302" t="s">
        <v>15524</v>
      </c>
    </row>
    <row r="5601" spans="1:4" ht="13.8">
      <c r="A5601" s="304">
        <v>103339</v>
      </c>
      <c r="B5601" s="301" t="s">
        <v>15525</v>
      </c>
      <c r="C5601" s="301" t="s">
        <v>6562</v>
      </c>
      <c r="D5601" s="302" t="s">
        <v>4127</v>
      </c>
    </row>
    <row r="5602" spans="1:4" ht="13.8">
      <c r="A5602" s="304">
        <v>103340</v>
      </c>
      <c r="B5602" s="301" t="s">
        <v>1545</v>
      </c>
      <c r="C5602" s="301" t="s">
        <v>6562</v>
      </c>
      <c r="D5602" s="302" t="s">
        <v>15526</v>
      </c>
    </row>
    <row r="5603" spans="1:4" ht="13.8">
      <c r="A5603" s="304">
        <v>103341</v>
      </c>
      <c r="B5603" s="301" t="s">
        <v>15527</v>
      </c>
      <c r="C5603" s="301" t="s">
        <v>6562</v>
      </c>
      <c r="D5603" s="302" t="s">
        <v>15528</v>
      </c>
    </row>
    <row r="5604" spans="1:4" ht="13.8">
      <c r="A5604" s="304">
        <v>103342</v>
      </c>
      <c r="B5604" s="301" t="s">
        <v>15529</v>
      </c>
      <c r="C5604" s="301" t="s">
        <v>6562</v>
      </c>
      <c r="D5604" s="302" t="s">
        <v>15530</v>
      </c>
    </row>
    <row r="5605" spans="1:4" ht="13.8">
      <c r="A5605" s="304">
        <v>103343</v>
      </c>
      <c r="B5605" s="301" t="s">
        <v>15531</v>
      </c>
      <c r="C5605" s="301" t="s">
        <v>6562</v>
      </c>
      <c r="D5605" s="302" t="s">
        <v>15532</v>
      </c>
    </row>
    <row r="5606" spans="1:4" ht="13.8">
      <c r="A5606" s="304">
        <v>89453</v>
      </c>
      <c r="B5606" s="301" t="s">
        <v>1540</v>
      </c>
      <c r="C5606" s="301" t="s">
        <v>6562</v>
      </c>
      <c r="D5606" s="302" t="s">
        <v>15533</v>
      </c>
    </row>
    <row r="5607" spans="1:4" ht="13.8">
      <c r="A5607" s="304">
        <v>89454</v>
      </c>
      <c r="B5607" s="301" t="s">
        <v>15534</v>
      </c>
      <c r="C5607" s="301" t="s">
        <v>6562</v>
      </c>
      <c r="D5607" s="302" t="s">
        <v>15535</v>
      </c>
    </row>
    <row r="5608" spans="1:4" ht="13.8">
      <c r="A5608" s="304">
        <v>89455</v>
      </c>
      <c r="B5608" s="301" t="s">
        <v>15536</v>
      </c>
      <c r="C5608" s="301" t="s">
        <v>6562</v>
      </c>
      <c r="D5608" s="302" t="s">
        <v>15537</v>
      </c>
    </row>
    <row r="5609" spans="1:4" ht="13.8">
      <c r="A5609" s="304">
        <v>89456</v>
      </c>
      <c r="B5609" s="301" t="s">
        <v>15538</v>
      </c>
      <c r="C5609" s="301" t="s">
        <v>6562</v>
      </c>
      <c r="D5609" s="302" t="s">
        <v>4633</v>
      </c>
    </row>
    <row r="5610" spans="1:4" ht="13.8">
      <c r="A5610" s="304">
        <v>89457</v>
      </c>
      <c r="B5610" s="301" t="s">
        <v>15539</v>
      </c>
      <c r="C5610" s="301" t="s">
        <v>6562</v>
      </c>
      <c r="D5610" s="302" t="s">
        <v>15540</v>
      </c>
    </row>
    <row r="5611" spans="1:4" ht="13.8">
      <c r="A5611" s="304">
        <v>89458</v>
      </c>
      <c r="B5611" s="301" t="s">
        <v>15541</v>
      </c>
      <c r="C5611" s="301" t="s">
        <v>6562</v>
      </c>
      <c r="D5611" s="302" t="s">
        <v>15542</v>
      </c>
    </row>
    <row r="5612" spans="1:4" ht="13.8">
      <c r="A5612" s="304">
        <v>89459</v>
      </c>
      <c r="B5612" s="301" t="s">
        <v>15543</v>
      </c>
      <c r="C5612" s="301" t="s">
        <v>6562</v>
      </c>
      <c r="D5612" s="302" t="s">
        <v>15544</v>
      </c>
    </row>
    <row r="5613" spans="1:4" ht="13.8">
      <c r="A5613" s="304">
        <v>89460</v>
      </c>
      <c r="B5613" s="301" t="s">
        <v>15545</v>
      </c>
      <c r="C5613" s="301" t="s">
        <v>6562</v>
      </c>
      <c r="D5613" s="302" t="s">
        <v>15546</v>
      </c>
    </row>
    <row r="5614" spans="1:4" ht="13.8">
      <c r="A5614" s="304">
        <v>89462</v>
      </c>
      <c r="B5614" s="301" t="s">
        <v>15547</v>
      </c>
      <c r="C5614" s="301" t="s">
        <v>6562</v>
      </c>
      <c r="D5614" s="302" t="s">
        <v>4595</v>
      </c>
    </row>
    <row r="5615" spans="1:4" ht="13.8">
      <c r="A5615" s="304">
        <v>89463</v>
      </c>
      <c r="B5615" s="301" t="s">
        <v>15548</v>
      </c>
      <c r="C5615" s="301" t="s">
        <v>6562</v>
      </c>
      <c r="D5615" s="302" t="s">
        <v>6247</v>
      </c>
    </row>
    <row r="5616" spans="1:4" ht="13.8">
      <c r="A5616" s="304">
        <v>89464</v>
      </c>
      <c r="B5616" s="301" t="s">
        <v>15549</v>
      </c>
      <c r="C5616" s="301" t="s">
        <v>6562</v>
      </c>
      <c r="D5616" s="302" t="s">
        <v>15550</v>
      </c>
    </row>
    <row r="5617" spans="1:4" ht="13.8">
      <c r="A5617" s="304">
        <v>89465</v>
      </c>
      <c r="B5617" s="301" t="s">
        <v>15551</v>
      </c>
      <c r="C5617" s="301" t="s">
        <v>6562</v>
      </c>
      <c r="D5617" s="302" t="s">
        <v>15552</v>
      </c>
    </row>
    <row r="5618" spans="1:4" ht="13.8">
      <c r="A5618" s="304">
        <v>89466</v>
      </c>
      <c r="B5618" s="301" t="s">
        <v>15553</v>
      </c>
      <c r="C5618" s="301" t="s">
        <v>6562</v>
      </c>
      <c r="D5618" s="302" t="s">
        <v>15554</v>
      </c>
    </row>
    <row r="5619" spans="1:4" ht="13.8">
      <c r="A5619" s="304">
        <v>89467</v>
      </c>
      <c r="B5619" s="301" t="s">
        <v>15555</v>
      </c>
      <c r="C5619" s="301" t="s">
        <v>6562</v>
      </c>
      <c r="D5619" s="302" t="s">
        <v>4834</v>
      </c>
    </row>
    <row r="5620" spans="1:4" ht="13.8">
      <c r="A5620" s="304">
        <v>89468</v>
      </c>
      <c r="B5620" s="301" t="s">
        <v>15556</v>
      </c>
      <c r="C5620" s="301" t="s">
        <v>6562</v>
      </c>
      <c r="D5620" s="302" t="s">
        <v>15557</v>
      </c>
    </row>
    <row r="5621" spans="1:4" ht="13.8">
      <c r="A5621" s="304">
        <v>89469</v>
      </c>
      <c r="B5621" s="301" t="s">
        <v>15558</v>
      </c>
      <c r="C5621" s="301" t="s">
        <v>6562</v>
      </c>
      <c r="D5621" s="302" t="s">
        <v>15559</v>
      </c>
    </row>
    <row r="5622" spans="1:4" ht="13.8">
      <c r="A5622" s="304">
        <v>89470</v>
      </c>
      <c r="B5622" s="301" t="s">
        <v>15560</v>
      </c>
      <c r="C5622" s="301" t="s">
        <v>6562</v>
      </c>
      <c r="D5622" s="302" t="s">
        <v>4693</v>
      </c>
    </row>
    <row r="5623" spans="1:4" ht="13.8">
      <c r="A5623" s="304">
        <v>89471</v>
      </c>
      <c r="B5623" s="301" t="s">
        <v>15561</v>
      </c>
      <c r="C5623" s="301" t="s">
        <v>6562</v>
      </c>
      <c r="D5623" s="302" t="s">
        <v>15562</v>
      </c>
    </row>
    <row r="5624" spans="1:4" ht="13.8">
      <c r="A5624" s="304">
        <v>89472</v>
      </c>
      <c r="B5624" s="301" t="s">
        <v>15563</v>
      </c>
      <c r="C5624" s="301" t="s">
        <v>6562</v>
      </c>
      <c r="D5624" s="302" t="s">
        <v>15564</v>
      </c>
    </row>
    <row r="5625" spans="1:4" ht="13.8">
      <c r="A5625" s="304">
        <v>89473</v>
      </c>
      <c r="B5625" s="301" t="s">
        <v>15565</v>
      </c>
      <c r="C5625" s="301" t="s">
        <v>6562</v>
      </c>
      <c r="D5625" s="302" t="s">
        <v>15566</v>
      </c>
    </row>
    <row r="5626" spans="1:4" ht="13.8">
      <c r="A5626" s="304">
        <v>89474</v>
      </c>
      <c r="B5626" s="301" t="s">
        <v>15567</v>
      </c>
      <c r="C5626" s="301" t="s">
        <v>6562</v>
      </c>
      <c r="D5626" s="302" t="s">
        <v>15568</v>
      </c>
    </row>
    <row r="5627" spans="1:4" ht="13.8">
      <c r="A5627" s="304">
        <v>89475</v>
      </c>
      <c r="B5627" s="301" t="s">
        <v>15569</v>
      </c>
      <c r="C5627" s="301" t="s">
        <v>6562</v>
      </c>
      <c r="D5627" s="302" t="s">
        <v>4821</v>
      </c>
    </row>
    <row r="5628" spans="1:4" ht="13.8">
      <c r="A5628" s="304">
        <v>89476</v>
      </c>
      <c r="B5628" s="301" t="s">
        <v>15570</v>
      </c>
      <c r="C5628" s="301" t="s">
        <v>6562</v>
      </c>
      <c r="D5628" s="302" t="s">
        <v>15571</v>
      </c>
    </row>
    <row r="5629" spans="1:4" ht="13.8">
      <c r="A5629" s="304">
        <v>89477</v>
      </c>
      <c r="B5629" s="301" t="s">
        <v>15572</v>
      </c>
      <c r="C5629" s="301" t="s">
        <v>6562</v>
      </c>
      <c r="D5629" s="302" t="s">
        <v>15573</v>
      </c>
    </row>
    <row r="5630" spans="1:4" ht="13.8">
      <c r="A5630" s="304">
        <v>89478</v>
      </c>
      <c r="B5630" s="301" t="s">
        <v>15574</v>
      </c>
      <c r="C5630" s="301" t="s">
        <v>6562</v>
      </c>
      <c r="D5630" s="302" t="s">
        <v>15575</v>
      </c>
    </row>
    <row r="5631" spans="1:4" ht="13.8">
      <c r="A5631" s="304">
        <v>89479</v>
      </c>
      <c r="B5631" s="301" t="s">
        <v>15576</v>
      </c>
      <c r="C5631" s="301" t="s">
        <v>6562</v>
      </c>
      <c r="D5631" s="302" t="s">
        <v>15577</v>
      </c>
    </row>
    <row r="5632" spans="1:4" ht="13.8">
      <c r="A5632" s="304">
        <v>89480</v>
      </c>
      <c r="B5632" s="301" t="s">
        <v>15578</v>
      </c>
      <c r="C5632" s="301" t="s">
        <v>6562</v>
      </c>
      <c r="D5632" s="302" t="s">
        <v>15579</v>
      </c>
    </row>
    <row r="5633" spans="1:4" ht="13.8">
      <c r="A5633" s="304">
        <v>89483</v>
      </c>
      <c r="B5633" s="301" t="s">
        <v>15580</v>
      </c>
      <c r="C5633" s="301" t="s">
        <v>6562</v>
      </c>
      <c r="D5633" s="302" t="s">
        <v>15581</v>
      </c>
    </row>
    <row r="5634" spans="1:4" ht="13.8">
      <c r="A5634" s="304">
        <v>89484</v>
      </c>
      <c r="B5634" s="301" t="s">
        <v>15582</v>
      </c>
      <c r="C5634" s="301" t="s">
        <v>6562</v>
      </c>
      <c r="D5634" s="302" t="s">
        <v>15583</v>
      </c>
    </row>
    <row r="5635" spans="1:4" ht="13.8">
      <c r="A5635" s="304">
        <v>89486</v>
      </c>
      <c r="B5635" s="301" t="s">
        <v>15584</v>
      </c>
      <c r="C5635" s="301" t="s">
        <v>6562</v>
      </c>
      <c r="D5635" s="302" t="s">
        <v>15585</v>
      </c>
    </row>
    <row r="5636" spans="1:4" ht="13.8">
      <c r="A5636" s="304">
        <v>89487</v>
      </c>
      <c r="B5636" s="301" t="s">
        <v>15586</v>
      </c>
      <c r="C5636" s="301" t="s">
        <v>6562</v>
      </c>
      <c r="D5636" s="302" t="s">
        <v>15587</v>
      </c>
    </row>
    <row r="5637" spans="1:4" ht="13.8">
      <c r="A5637" s="304">
        <v>89488</v>
      </c>
      <c r="B5637" s="301" t="s">
        <v>15588</v>
      </c>
      <c r="C5637" s="301" t="s">
        <v>6562</v>
      </c>
      <c r="D5637" s="302" t="s">
        <v>15589</v>
      </c>
    </row>
    <row r="5638" spans="1:4" ht="13.8">
      <c r="A5638" s="304">
        <v>91815</v>
      </c>
      <c r="B5638" s="301" t="s">
        <v>15590</v>
      </c>
      <c r="C5638" s="301" t="s">
        <v>6562</v>
      </c>
      <c r="D5638" s="302" t="s">
        <v>13175</v>
      </c>
    </row>
    <row r="5639" spans="1:4" ht="13.8">
      <c r="A5639" s="304">
        <v>91816</v>
      </c>
      <c r="B5639" s="301" t="s">
        <v>15591</v>
      </c>
      <c r="C5639" s="301" t="s">
        <v>6562</v>
      </c>
      <c r="D5639" s="302" t="s">
        <v>5007</v>
      </c>
    </row>
    <row r="5640" spans="1:4" ht="13.8">
      <c r="A5640" s="304">
        <v>101161</v>
      </c>
      <c r="B5640" s="301" t="s">
        <v>15592</v>
      </c>
      <c r="C5640" s="301" t="s">
        <v>6562</v>
      </c>
      <c r="D5640" s="302" t="s">
        <v>15593</v>
      </c>
    </row>
    <row r="5641" spans="1:4" ht="13.8">
      <c r="A5641" s="304">
        <v>101163</v>
      </c>
      <c r="B5641" s="301" t="s">
        <v>15594</v>
      </c>
      <c r="C5641" s="301" t="s">
        <v>6562</v>
      </c>
      <c r="D5641" s="302" t="s">
        <v>15595</v>
      </c>
    </row>
    <row r="5642" spans="1:4" ht="13.8">
      <c r="A5642" s="304">
        <v>101164</v>
      </c>
      <c r="B5642" s="301" t="s">
        <v>1542</v>
      </c>
      <c r="C5642" s="301" t="s">
        <v>6562</v>
      </c>
      <c r="D5642" s="302" t="s">
        <v>15596</v>
      </c>
    </row>
    <row r="5643" spans="1:4" ht="13.8">
      <c r="A5643" s="304">
        <v>96358</v>
      </c>
      <c r="B5643" s="301" t="s">
        <v>15597</v>
      </c>
      <c r="C5643" s="301" t="s">
        <v>6562</v>
      </c>
      <c r="D5643" s="302" t="s">
        <v>15598</v>
      </c>
    </row>
    <row r="5644" spans="1:4" ht="13.8">
      <c r="A5644" s="304">
        <v>96359</v>
      </c>
      <c r="B5644" s="301" t="s">
        <v>15599</v>
      </c>
      <c r="C5644" s="301" t="s">
        <v>6562</v>
      </c>
      <c r="D5644" s="302" t="s">
        <v>4661</v>
      </c>
    </row>
    <row r="5645" spans="1:4" ht="13.8">
      <c r="A5645" s="304">
        <v>96360</v>
      </c>
      <c r="B5645" s="301" t="s">
        <v>15600</v>
      </c>
      <c r="C5645" s="301" t="s">
        <v>6562</v>
      </c>
      <c r="D5645" s="302" t="s">
        <v>15601</v>
      </c>
    </row>
    <row r="5646" spans="1:4" ht="13.8">
      <c r="A5646" s="304">
        <v>96361</v>
      </c>
      <c r="B5646" s="301" t="s">
        <v>15602</v>
      </c>
      <c r="C5646" s="301" t="s">
        <v>6562</v>
      </c>
      <c r="D5646" s="302" t="s">
        <v>15603</v>
      </c>
    </row>
    <row r="5647" spans="1:4" ht="13.8">
      <c r="A5647" s="304">
        <v>96362</v>
      </c>
      <c r="B5647" s="301" t="s">
        <v>15604</v>
      </c>
      <c r="C5647" s="301" t="s">
        <v>6562</v>
      </c>
      <c r="D5647" s="302" t="s">
        <v>15605</v>
      </c>
    </row>
    <row r="5648" spans="1:4" ht="13.8">
      <c r="A5648" s="304">
        <v>96363</v>
      </c>
      <c r="B5648" s="301" t="s">
        <v>15606</v>
      </c>
      <c r="C5648" s="301" t="s">
        <v>6562</v>
      </c>
      <c r="D5648" s="302" t="s">
        <v>15607</v>
      </c>
    </row>
    <row r="5649" spans="1:4" ht="13.8">
      <c r="A5649" s="304">
        <v>96364</v>
      </c>
      <c r="B5649" s="301" t="s">
        <v>15608</v>
      </c>
      <c r="C5649" s="301" t="s">
        <v>6562</v>
      </c>
      <c r="D5649" s="302" t="s">
        <v>15609</v>
      </c>
    </row>
    <row r="5650" spans="1:4" ht="13.8">
      <c r="A5650" s="304">
        <v>96365</v>
      </c>
      <c r="B5650" s="301" t="s">
        <v>15610</v>
      </c>
      <c r="C5650" s="301" t="s">
        <v>6562</v>
      </c>
      <c r="D5650" s="302" t="s">
        <v>15611</v>
      </c>
    </row>
    <row r="5651" spans="1:4" ht="13.8">
      <c r="A5651" s="304">
        <v>96366</v>
      </c>
      <c r="B5651" s="301" t="s">
        <v>15612</v>
      </c>
      <c r="C5651" s="301" t="s">
        <v>6562</v>
      </c>
      <c r="D5651" s="302" t="s">
        <v>15613</v>
      </c>
    </row>
    <row r="5652" spans="1:4" ht="13.8">
      <c r="A5652" s="304">
        <v>96367</v>
      </c>
      <c r="B5652" s="301" t="s">
        <v>15614</v>
      </c>
      <c r="C5652" s="301" t="s">
        <v>6562</v>
      </c>
      <c r="D5652" s="302" t="s">
        <v>15615</v>
      </c>
    </row>
    <row r="5653" spans="1:4" ht="13.8">
      <c r="A5653" s="304">
        <v>96368</v>
      </c>
      <c r="B5653" s="301" t="s">
        <v>15616</v>
      </c>
      <c r="C5653" s="301" t="s">
        <v>6562</v>
      </c>
      <c r="D5653" s="302" t="s">
        <v>15617</v>
      </c>
    </row>
    <row r="5654" spans="1:4" ht="13.8">
      <c r="A5654" s="304">
        <v>96369</v>
      </c>
      <c r="B5654" s="301" t="s">
        <v>15618</v>
      </c>
      <c r="C5654" s="301" t="s">
        <v>6562</v>
      </c>
      <c r="D5654" s="302" t="s">
        <v>15619</v>
      </c>
    </row>
    <row r="5655" spans="1:4" ht="13.8">
      <c r="A5655" s="304">
        <v>96370</v>
      </c>
      <c r="B5655" s="301" t="s">
        <v>15620</v>
      </c>
      <c r="C5655" s="301" t="s">
        <v>6562</v>
      </c>
      <c r="D5655" s="302" t="s">
        <v>12337</v>
      </c>
    </row>
    <row r="5656" spans="1:4" ht="13.8">
      <c r="A5656" s="304">
        <v>96371</v>
      </c>
      <c r="B5656" s="301" t="s">
        <v>15621</v>
      </c>
      <c r="C5656" s="301" t="s">
        <v>6562</v>
      </c>
      <c r="D5656" s="302" t="s">
        <v>15622</v>
      </c>
    </row>
    <row r="5657" spans="1:4" ht="13.8">
      <c r="A5657" s="304">
        <v>96373</v>
      </c>
      <c r="B5657" s="301" t="s">
        <v>15623</v>
      </c>
      <c r="C5657" s="301" t="s">
        <v>1616</v>
      </c>
      <c r="D5657" s="302" t="s">
        <v>5947</v>
      </c>
    </row>
    <row r="5658" spans="1:4" ht="13.8">
      <c r="A5658" s="304">
        <v>96374</v>
      </c>
      <c r="B5658" s="301" t="s">
        <v>15624</v>
      </c>
      <c r="C5658" s="301" t="s">
        <v>1616</v>
      </c>
      <c r="D5658" s="302" t="s">
        <v>15625</v>
      </c>
    </row>
    <row r="5659" spans="1:4" ht="13.8">
      <c r="A5659" s="304">
        <v>102235</v>
      </c>
      <c r="B5659" s="301" t="s">
        <v>15626</v>
      </c>
      <c r="C5659" s="301" t="s">
        <v>6562</v>
      </c>
      <c r="D5659" s="302" t="s">
        <v>15627</v>
      </c>
    </row>
    <row r="5660" spans="1:4" ht="13.8">
      <c r="A5660" s="304">
        <v>102253</v>
      </c>
      <c r="B5660" s="301" t="s">
        <v>15628</v>
      </c>
      <c r="C5660" s="301" t="s">
        <v>6562</v>
      </c>
      <c r="D5660" s="302" t="s">
        <v>15629</v>
      </c>
    </row>
    <row r="5661" spans="1:4" ht="13.8">
      <c r="A5661" s="304">
        <v>102254</v>
      </c>
      <c r="B5661" s="301" t="s">
        <v>15630</v>
      </c>
      <c r="C5661" s="301" t="s">
        <v>6562</v>
      </c>
      <c r="D5661" s="302" t="s">
        <v>15631</v>
      </c>
    </row>
    <row r="5662" spans="1:4" ht="13.8">
      <c r="A5662" s="304">
        <v>102255</v>
      </c>
      <c r="B5662" s="301" t="s">
        <v>15632</v>
      </c>
      <c r="C5662" s="301" t="s">
        <v>6562</v>
      </c>
      <c r="D5662" s="302" t="s">
        <v>15633</v>
      </c>
    </row>
    <row r="5663" spans="1:4" ht="13.8">
      <c r="A5663" s="304">
        <v>102256</v>
      </c>
      <c r="B5663" s="301" t="s">
        <v>15634</v>
      </c>
      <c r="C5663" s="301" t="s">
        <v>6562</v>
      </c>
      <c r="D5663" s="302" t="s">
        <v>15635</v>
      </c>
    </row>
    <row r="5664" spans="1:4" ht="13.8">
      <c r="A5664" s="304">
        <v>102257</v>
      </c>
      <c r="B5664" s="301" t="s">
        <v>15636</v>
      </c>
      <c r="C5664" s="301" t="s">
        <v>6562</v>
      </c>
      <c r="D5664" s="302" t="s">
        <v>15637</v>
      </c>
    </row>
    <row r="5665" spans="1:4" ht="13.8">
      <c r="A5665" s="304">
        <v>102258</v>
      </c>
      <c r="B5665" s="301" t="s">
        <v>15638</v>
      </c>
      <c r="C5665" s="301" t="s">
        <v>6562</v>
      </c>
      <c r="D5665" s="302" t="s">
        <v>15639</v>
      </c>
    </row>
    <row r="5666" spans="1:4" ht="13.8">
      <c r="A5666" s="304">
        <v>101154</v>
      </c>
      <c r="B5666" s="301" t="s">
        <v>15640</v>
      </c>
      <c r="C5666" s="301" t="s">
        <v>6562</v>
      </c>
      <c r="D5666" s="302" t="s">
        <v>15641</v>
      </c>
    </row>
    <row r="5667" spans="1:4" ht="13.8">
      <c r="A5667" s="304">
        <v>101155</v>
      </c>
      <c r="B5667" s="301" t="s">
        <v>15642</v>
      </c>
      <c r="C5667" s="301" t="s">
        <v>6562</v>
      </c>
      <c r="D5667" s="302" t="s">
        <v>15643</v>
      </c>
    </row>
    <row r="5668" spans="1:4" ht="13.8">
      <c r="A5668" s="304">
        <v>101156</v>
      </c>
      <c r="B5668" s="301" t="s">
        <v>15644</v>
      </c>
      <c r="C5668" s="301" t="s">
        <v>6562</v>
      </c>
      <c r="D5668" s="302" t="s">
        <v>15645</v>
      </c>
    </row>
    <row r="5669" spans="1:4" ht="13.8">
      <c r="A5669" s="304">
        <v>101810</v>
      </c>
      <c r="B5669" s="301" t="s">
        <v>15646</v>
      </c>
      <c r="C5669" s="301" t="s">
        <v>8488</v>
      </c>
      <c r="D5669" s="302" t="s">
        <v>15647</v>
      </c>
    </row>
    <row r="5670" spans="1:4" ht="13.8">
      <c r="A5670" s="304">
        <v>101811</v>
      </c>
      <c r="B5670" s="301" t="s">
        <v>15648</v>
      </c>
      <c r="C5670" s="301" t="s">
        <v>8488</v>
      </c>
      <c r="D5670" s="302" t="s">
        <v>15649</v>
      </c>
    </row>
    <row r="5671" spans="1:4" ht="13.8">
      <c r="A5671" s="304">
        <v>101812</v>
      </c>
      <c r="B5671" s="301" t="s">
        <v>15650</v>
      </c>
      <c r="C5671" s="301" t="s">
        <v>8488</v>
      </c>
      <c r="D5671" s="302" t="s">
        <v>15651</v>
      </c>
    </row>
    <row r="5672" spans="1:4" ht="13.8">
      <c r="A5672" s="304">
        <v>101813</v>
      </c>
      <c r="B5672" s="301" t="s">
        <v>15652</v>
      </c>
      <c r="C5672" s="301" t="s">
        <v>8488</v>
      </c>
      <c r="D5672" s="302" t="s">
        <v>15653</v>
      </c>
    </row>
    <row r="5673" spans="1:4" ht="13.8">
      <c r="A5673" s="304">
        <v>101814</v>
      </c>
      <c r="B5673" s="301" t="s">
        <v>15654</v>
      </c>
      <c r="C5673" s="301" t="s">
        <v>6562</v>
      </c>
      <c r="D5673" s="302" t="s">
        <v>15655</v>
      </c>
    </row>
    <row r="5674" spans="1:4" ht="13.8">
      <c r="A5674" s="304">
        <v>101815</v>
      </c>
      <c r="B5674" s="301" t="s">
        <v>15656</v>
      </c>
      <c r="C5674" s="301" t="s">
        <v>6562</v>
      </c>
      <c r="D5674" s="302" t="s">
        <v>15657</v>
      </c>
    </row>
    <row r="5675" spans="1:4" ht="13.8">
      <c r="A5675" s="304">
        <v>101816</v>
      </c>
      <c r="B5675" s="301" t="s">
        <v>15658</v>
      </c>
      <c r="C5675" s="301" t="s">
        <v>6562</v>
      </c>
      <c r="D5675" s="302" t="s">
        <v>14457</v>
      </c>
    </row>
    <row r="5676" spans="1:4" ht="13.8">
      <c r="A5676" s="304">
        <v>101817</v>
      </c>
      <c r="B5676" s="301" t="s">
        <v>15659</v>
      </c>
      <c r="C5676" s="301" t="s">
        <v>6562</v>
      </c>
      <c r="D5676" s="302" t="s">
        <v>5070</v>
      </c>
    </row>
    <row r="5677" spans="1:4" ht="13.8">
      <c r="A5677" s="304">
        <v>101818</v>
      </c>
      <c r="B5677" s="301" t="s">
        <v>15660</v>
      </c>
      <c r="C5677" s="301" t="s">
        <v>6562</v>
      </c>
      <c r="D5677" s="302" t="s">
        <v>7163</v>
      </c>
    </row>
    <row r="5678" spans="1:4" ht="13.8">
      <c r="A5678" s="304">
        <v>101819</v>
      </c>
      <c r="B5678" s="301" t="s">
        <v>15661</v>
      </c>
      <c r="C5678" s="301" t="s">
        <v>6562</v>
      </c>
      <c r="D5678" s="302" t="s">
        <v>15662</v>
      </c>
    </row>
    <row r="5679" spans="1:4" ht="13.8">
      <c r="A5679" s="304">
        <v>101820</v>
      </c>
      <c r="B5679" s="301" t="s">
        <v>15663</v>
      </c>
      <c r="C5679" s="301" t="s">
        <v>6562</v>
      </c>
      <c r="D5679" s="302" t="s">
        <v>6495</v>
      </c>
    </row>
    <row r="5680" spans="1:4" ht="13.8">
      <c r="A5680" s="304">
        <v>101822</v>
      </c>
      <c r="B5680" s="301" t="s">
        <v>15664</v>
      </c>
      <c r="C5680" s="301" t="s">
        <v>8488</v>
      </c>
      <c r="D5680" s="302" t="s">
        <v>15665</v>
      </c>
    </row>
    <row r="5681" spans="1:4" ht="13.8">
      <c r="A5681" s="304">
        <v>101823</v>
      </c>
      <c r="B5681" s="301" t="s">
        <v>15666</v>
      </c>
      <c r="C5681" s="301" t="s">
        <v>8488</v>
      </c>
      <c r="D5681" s="302" t="s">
        <v>15667</v>
      </c>
    </row>
    <row r="5682" spans="1:4" ht="13.8">
      <c r="A5682" s="304">
        <v>101824</v>
      </c>
      <c r="B5682" s="301" t="s">
        <v>15668</v>
      </c>
      <c r="C5682" s="301" t="s">
        <v>8488</v>
      </c>
      <c r="D5682" s="302" t="s">
        <v>15669</v>
      </c>
    </row>
    <row r="5683" spans="1:4" ht="13.8">
      <c r="A5683" s="304">
        <v>101825</v>
      </c>
      <c r="B5683" s="301" t="s">
        <v>15670</v>
      </c>
      <c r="C5683" s="301" t="s">
        <v>8488</v>
      </c>
      <c r="D5683" s="302" t="s">
        <v>15671</v>
      </c>
    </row>
    <row r="5684" spans="1:4" ht="13.8">
      <c r="A5684" s="304">
        <v>101826</v>
      </c>
      <c r="B5684" s="301" t="s">
        <v>15672</v>
      </c>
      <c r="C5684" s="301" t="s">
        <v>8488</v>
      </c>
      <c r="D5684" s="302" t="s">
        <v>15673</v>
      </c>
    </row>
    <row r="5685" spans="1:4" ht="13.8">
      <c r="A5685" s="304">
        <v>101827</v>
      </c>
      <c r="B5685" s="301" t="s">
        <v>15674</v>
      </c>
      <c r="C5685" s="301" t="s">
        <v>8488</v>
      </c>
      <c r="D5685" s="302" t="s">
        <v>15675</v>
      </c>
    </row>
    <row r="5686" spans="1:4" ht="13.8">
      <c r="A5686" s="304">
        <v>101828</v>
      </c>
      <c r="B5686" s="301" t="s">
        <v>15676</v>
      </c>
      <c r="C5686" s="301" t="s">
        <v>8488</v>
      </c>
      <c r="D5686" s="302" t="s">
        <v>15677</v>
      </c>
    </row>
    <row r="5687" spans="1:4" ht="13.8">
      <c r="A5687" s="304">
        <v>101829</v>
      </c>
      <c r="B5687" s="301" t="s">
        <v>15678</v>
      </c>
      <c r="C5687" s="301" t="s">
        <v>8488</v>
      </c>
      <c r="D5687" s="302" t="s">
        <v>15679</v>
      </c>
    </row>
    <row r="5688" spans="1:4" ht="13.8">
      <c r="A5688" s="304">
        <v>101830</v>
      </c>
      <c r="B5688" s="301" t="s">
        <v>15680</v>
      </c>
      <c r="C5688" s="301" t="s">
        <v>8488</v>
      </c>
      <c r="D5688" s="302" t="s">
        <v>15681</v>
      </c>
    </row>
    <row r="5689" spans="1:4" ht="13.8">
      <c r="A5689" s="304">
        <v>101831</v>
      </c>
      <c r="B5689" s="301" t="s">
        <v>15682</v>
      </c>
      <c r="C5689" s="301" t="s">
        <v>8488</v>
      </c>
      <c r="D5689" s="302" t="s">
        <v>15683</v>
      </c>
    </row>
    <row r="5690" spans="1:4" ht="13.8">
      <c r="A5690" s="304">
        <v>101832</v>
      </c>
      <c r="B5690" s="301" t="s">
        <v>15684</v>
      </c>
      <c r="C5690" s="301" t="s">
        <v>8488</v>
      </c>
      <c r="D5690" s="302" t="s">
        <v>15685</v>
      </c>
    </row>
    <row r="5691" spans="1:4" ht="13.8">
      <c r="A5691" s="304">
        <v>101833</v>
      </c>
      <c r="B5691" s="301" t="s">
        <v>15686</v>
      </c>
      <c r="C5691" s="301" t="s">
        <v>8488</v>
      </c>
      <c r="D5691" s="302" t="s">
        <v>15687</v>
      </c>
    </row>
    <row r="5692" spans="1:4" ht="13.8">
      <c r="A5692" s="304">
        <v>101834</v>
      </c>
      <c r="B5692" s="301" t="s">
        <v>15688</v>
      </c>
      <c r="C5692" s="301" t="s">
        <v>8488</v>
      </c>
      <c r="D5692" s="302" t="s">
        <v>15689</v>
      </c>
    </row>
    <row r="5693" spans="1:4" ht="13.8">
      <c r="A5693" s="304">
        <v>101835</v>
      </c>
      <c r="B5693" s="301" t="s">
        <v>15690</v>
      </c>
      <c r="C5693" s="301" t="s">
        <v>8488</v>
      </c>
      <c r="D5693" s="302" t="s">
        <v>15691</v>
      </c>
    </row>
    <row r="5694" spans="1:4" ht="13.8">
      <c r="A5694" s="304">
        <v>101836</v>
      </c>
      <c r="B5694" s="301" t="s">
        <v>15692</v>
      </c>
      <c r="C5694" s="301" t="s">
        <v>8488</v>
      </c>
      <c r="D5694" s="302" t="s">
        <v>15693</v>
      </c>
    </row>
    <row r="5695" spans="1:4" ht="13.8">
      <c r="A5695" s="304">
        <v>101837</v>
      </c>
      <c r="B5695" s="301" t="s">
        <v>15694</v>
      </c>
      <c r="C5695" s="301" t="s">
        <v>8488</v>
      </c>
      <c r="D5695" s="302" t="s">
        <v>5532</v>
      </c>
    </row>
    <row r="5696" spans="1:4" ht="13.8">
      <c r="A5696" s="304">
        <v>101838</v>
      </c>
      <c r="B5696" s="301" t="s">
        <v>15695</v>
      </c>
      <c r="C5696" s="301" t="s">
        <v>8488</v>
      </c>
      <c r="D5696" s="302" t="s">
        <v>15696</v>
      </c>
    </row>
    <row r="5697" spans="1:4" ht="13.8">
      <c r="A5697" s="304">
        <v>101839</v>
      </c>
      <c r="B5697" s="301" t="s">
        <v>15697</v>
      </c>
      <c r="C5697" s="301" t="s">
        <v>8488</v>
      </c>
      <c r="D5697" s="302" t="s">
        <v>15698</v>
      </c>
    </row>
    <row r="5698" spans="1:4" ht="13.8">
      <c r="A5698" s="304">
        <v>101840</v>
      </c>
      <c r="B5698" s="301" t="s">
        <v>15699</v>
      </c>
      <c r="C5698" s="301" t="s">
        <v>8488</v>
      </c>
      <c r="D5698" s="302" t="s">
        <v>15700</v>
      </c>
    </row>
    <row r="5699" spans="1:4" ht="13.8">
      <c r="A5699" s="304">
        <v>101841</v>
      </c>
      <c r="B5699" s="301" t="s">
        <v>15701</v>
      </c>
      <c r="C5699" s="301" t="s">
        <v>8488</v>
      </c>
      <c r="D5699" s="302" t="s">
        <v>15702</v>
      </c>
    </row>
    <row r="5700" spans="1:4" ht="13.8">
      <c r="A5700" s="304">
        <v>101842</v>
      </c>
      <c r="B5700" s="301" t="s">
        <v>15703</v>
      </c>
      <c r="C5700" s="301" t="s">
        <v>8488</v>
      </c>
      <c r="D5700" s="302" t="s">
        <v>15704</v>
      </c>
    </row>
    <row r="5701" spans="1:4" ht="13.8">
      <c r="A5701" s="304">
        <v>101843</v>
      </c>
      <c r="B5701" s="301" t="s">
        <v>15705</v>
      </c>
      <c r="C5701" s="301" t="s">
        <v>8488</v>
      </c>
      <c r="D5701" s="302" t="s">
        <v>15706</v>
      </c>
    </row>
    <row r="5702" spans="1:4" ht="13.8">
      <c r="A5702" s="304">
        <v>101844</v>
      </c>
      <c r="B5702" s="301" t="s">
        <v>15707</v>
      </c>
      <c r="C5702" s="301" t="s">
        <v>8488</v>
      </c>
      <c r="D5702" s="302" t="s">
        <v>15708</v>
      </c>
    </row>
    <row r="5703" spans="1:4" ht="13.8">
      <c r="A5703" s="304">
        <v>101845</v>
      </c>
      <c r="B5703" s="301" t="s">
        <v>15709</v>
      </c>
      <c r="C5703" s="301" t="s">
        <v>8488</v>
      </c>
      <c r="D5703" s="302" t="s">
        <v>15710</v>
      </c>
    </row>
    <row r="5704" spans="1:4" ht="13.8">
      <c r="A5704" s="304">
        <v>101846</v>
      </c>
      <c r="B5704" s="301" t="s">
        <v>15711</v>
      </c>
      <c r="C5704" s="301" t="s">
        <v>8488</v>
      </c>
      <c r="D5704" s="302" t="s">
        <v>15712</v>
      </c>
    </row>
    <row r="5705" spans="1:4" ht="13.8">
      <c r="A5705" s="304">
        <v>101847</v>
      </c>
      <c r="B5705" s="301" t="s">
        <v>15713</v>
      </c>
      <c r="C5705" s="301" t="s">
        <v>8488</v>
      </c>
      <c r="D5705" s="302" t="s">
        <v>15714</v>
      </c>
    </row>
    <row r="5706" spans="1:4" ht="13.8">
      <c r="A5706" s="304">
        <v>101848</v>
      </c>
      <c r="B5706" s="301" t="s">
        <v>15715</v>
      </c>
      <c r="C5706" s="301" t="s">
        <v>8488</v>
      </c>
      <c r="D5706" s="302" t="s">
        <v>15716</v>
      </c>
    </row>
    <row r="5707" spans="1:4" ht="13.8">
      <c r="A5707" s="304">
        <v>101849</v>
      </c>
      <c r="B5707" s="301" t="s">
        <v>15717</v>
      </c>
      <c r="C5707" s="301" t="s">
        <v>8488</v>
      </c>
      <c r="D5707" s="302" t="s">
        <v>15718</v>
      </c>
    </row>
    <row r="5708" spans="1:4" ht="13.8">
      <c r="A5708" s="304">
        <v>101850</v>
      </c>
      <c r="B5708" s="301" t="s">
        <v>15719</v>
      </c>
      <c r="C5708" s="301" t="s">
        <v>6562</v>
      </c>
      <c r="D5708" s="302" t="s">
        <v>10549</v>
      </c>
    </row>
    <row r="5709" spans="1:4" ht="13.8">
      <c r="A5709" s="304">
        <v>101851</v>
      </c>
      <c r="B5709" s="301" t="s">
        <v>15720</v>
      </c>
      <c r="C5709" s="301" t="s">
        <v>6562</v>
      </c>
      <c r="D5709" s="302" t="s">
        <v>15721</v>
      </c>
    </row>
    <row r="5710" spans="1:4" ht="13.8">
      <c r="A5710" s="304">
        <v>101852</v>
      </c>
      <c r="B5710" s="301" t="s">
        <v>15722</v>
      </c>
      <c r="C5710" s="301" t="s">
        <v>6562</v>
      </c>
      <c r="D5710" s="302" t="s">
        <v>15723</v>
      </c>
    </row>
    <row r="5711" spans="1:4" ht="13.8">
      <c r="A5711" s="304">
        <v>101853</v>
      </c>
      <c r="B5711" s="301" t="s">
        <v>15724</v>
      </c>
      <c r="C5711" s="301" t="s">
        <v>6562</v>
      </c>
      <c r="D5711" s="302" t="s">
        <v>15725</v>
      </c>
    </row>
    <row r="5712" spans="1:4" ht="13.8">
      <c r="A5712" s="304">
        <v>101854</v>
      </c>
      <c r="B5712" s="301" t="s">
        <v>15726</v>
      </c>
      <c r="C5712" s="301" t="s">
        <v>6562</v>
      </c>
      <c r="D5712" s="302" t="s">
        <v>15727</v>
      </c>
    </row>
    <row r="5713" spans="1:4" ht="13.8">
      <c r="A5713" s="304">
        <v>101855</v>
      </c>
      <c r="B5713" s="301" t="s">
        <v>15728</v>
      </c>
      <c r="C5713" s="301" t="s">
        <v>6562</v>
      </c>
      <c r="D5713" s="302" t="s">
        <v>6050</v>
      </c>
    </row>
    <row r="5714" spans="1:4" ht="13.8">
      <c r="A5714" s="304">
        <v>101856</v>
      </c>
      <c r="B5714" s="301" t="s">
        <v>15729</v>
      </c>
      <c r="C5714" s="301" t="s">
        <v>6562</v>
      </c>
      <c r="D5714" s="302" t="s">
        <v>7761</v>
      </c>
    </row>
    <row r="5715" spans="1:4" ht="13.8">
      <c r="A5715" s="304">
        <v>101857</v>
      </c>
      <c r="B5715" s="301" t="s">
        <v>15730</v>
      </c>
      <c r="C5715" s="301" t="s">
        <v>6562</v>
      </c>
      <c r="D5715" s="302" t="s">
        <v>15731</v>
      </c>
    </row>
    <row r="5716" spans="1:4" ht="13.8">
      <c r="A5716" s="304">
        <v>101858</v>
      </c>
      <c r="B5716" s="301" t="s">
        <v>15732</v>
      </c>
      <c r="C5716" s="301" t="s">
        <v>6562</v>
      </c>
      <c r="D5716" s="302" t="s">
        <v>15733</v>
      </c>
    </row>
    <row r="5717" spans="1:4" ht="13.8">
      <c r="A5717" s="304">
        <v>101859</v>
      </c>
      <c r="B5717" s="301" t="s">
        <v>15734</v>
      </c>
      <c r="C5717" s="301" t="s">
        <v>6562</v>
      </c>
      <c r="D5717" s="302" t="s">
        <v>15735</v>
      </c>
    </row>
    <row r="5718" spans="1:4" ht="13.8">
      <c r="A5718" s="304">
        <v>101860</v>
      </c>
      <c r="B5718" s="301" t="s">
        <v>15736</v>
      </c>
      <c r="C5718" s="301" t="s">
        <v>6562</v>
      </c>
      <c r="D5718" s="302" t="s">
        <v>9996</v>
      </c>
    </row>
    <row r="5719" spans="1:4" ht="13.8">
      <c r="A5719" s="304">
        <v>101861</v>
      </c>
      <c r="B5719" s="301" t="s">
        <v>15737</v>
      </c>
      <c r="C5719" s="301" t="s">
        <v>6562</v>
      </c>
      <c r="D5719" s="302" t="s">
        <v>15738</v>
      </c>
    </row>
    <row r="5720" spans="1:4" ht="13.8">
      <c r="A5720" s="304">
        <v>101862</v>
      </c>
      <c r="B5720" s="301" t="s">
        <v>15739</v>
      </c>
      <c r="C5720" s="301" t="s">
        <v>6562</v>
      </c>
      <c r="D5720" s="302" t="s">
        <v>15740</v>
      </c>
    </row>
    <row r="5721" spans="1:4" ht="13.8">
      <c r="A5721" s="304">
        <v>101863</v>
      </c>
      <c r="B5721" s="301" t="s">
        <v>15741</v>
      </c>
      <c r="C5721" s="301" t="s">
        <v>6562</v>
      </c>
      <c r="D5721" s="302" t="s">
        <v>15742</v>
      </c>
    </row>
    <row r="5722" spans="1:4" ht="13.8">
      <c r="A5722" s="304">
        <v>101864</v>
      </c>
      <c r="B5722" s="301" t="s">
        <v>15743</v>
      </c>
      <c r="C5722" s="301" t="s">
        <v>6562</v>
      </c>
      <c r="D5722" s="302" t="s">
        <v>15744</v>
      </c>
    </row>
    <row r="5723" spans="1:4" ht="13.8">
      <c r="A5723" s="304">
        <v>101865</v>
      </c>
      <c r="B5723" s="301" t="s">
        <v>15745</v>
      </c>
      <c r="C5723" s="301" t="s">
        <v>6562</v>
      </c>
      <c r="D5723" s="302" t="s">
        <v>15746</v>
      </c>
    </row>
    <row r="5724" spans="1:4" ht="13.8">
      <c r="A5724" s="304">
        <v>101866</v>
      </c>
      <c r="B5724" s="301" t="s">
        <v>15747</v>
      </c>
      <c r="C5724" s="301" t="s">
        <v>6562</v>
      </c>
      <c r="D5724" s="302" t="s">
        <v>14115</v>
      </c>
    </row>
    <row r="5725" spans="1:4" ht="13.8">
      <c r="A5725" s="304">
        <v>101867</v>
      </c>
      <c r="B5725" s="301" t="s">
        <v>15748</v>
      </c>
      <c r="C5725" s="301" t="s">
        <v>6562</v>
      </c>
      <c r="D5725" s="302" t="s">
        <v>15749</v>
      </c>
    </row>
    <row r="5726" spans="1:4" ht="13.8">
      <c r="A5726" s="304">
        <v>101868</v>
      </c>
      <c r="B5726" s="301" t="s">
        <v>15750</v>
      </c>
      <c r="C5726" s="301" t="s">
        <v>6562</v>
      </c>
      <c r="D5726" s="302" t="s">
        <v>15751</v>
      </c>
    </row>
    <row r="5727" spans="1:4" ht="13.8">
      <c r="A5727" s="304">
        <v>101869</v>
      </c>
      <c r="B5727" s="301" t="s">
        <v>15752</v>
      </c>
      <c r="C5727" s="301" t="s">
        <v>6562</v>
      </c>
      <c r="D5727" s="302" t="s">
        <v>15753</v>
      </c>
    </row>
    <row r="5728" spans="1:4" ht="13.8">
      <c r="A5728" s="304">
        <v>101870</v>
      </c>
      <c r="B5728" s="301" t="s">
        <v>15754</v>
      </c>
      <c r="C5728" s="301" t="s">
        <v>6562</v>
      </c>
      <c r="D5728" s="302" t="s">
        <v>15755</v>
      </c>
    </row>
    <row r="5729" spans="1:4" ht="13.8">
      <c r="A5729" s="304">
        <v>102096</v>
      </c>
      <c r="B5729" s="301" t="s">
        <v>15756</v>
      </c>
      <c r="C5729" s="301" t="s">
        <v>8488</v>
      </c>
      <c r="D5729" s="302" t="s">
        <v>15757</v>
      </c>
    </row>
    <row r="5730" spans="1:4" ht="13.8">
      <c r="A5730" s="304">
        <v>102098</v>
      </c>
      <c r="B5730" s="301" t="s">
        <v>15758</v>
      </c>
      <c r="C5730" s="301" t="s">
        <v>8488</v>
      </c>
      <c r="D5730" s="302" t="s">
        <v>15759</v>
      </c>
    </row>
    <row r="5731" spans="1:4" ht="13.8">
      <c r="A5731" s="304">
        <v>102101</v>
      </c>
      <c r="B5731" s="301" t="s">
        <v>15760</v>
      </c>
      <c r="C5731" s="301" t="s">
        <v>6562</v>
      </c>
      <c r="D5731" s="302" t="s">
        <v>15761</v>
      </c>
    </row>
    <row r="5732" spans="1:4" ht="13.8">
      <c r="A5732" s="304">
        <v>102988</v>
      </c>
      <c r="B5732" s="301" t="s">
        <v>15762</v>
      </c>
      <c r="C5732" s="301" t="s">
        <v>6562</v>
      </c>
      <c r="D5732" s="302" t="s">
        <v>13279</v>
      </c>
    </row>
    <row r="5733" spans="1:4" ht="13.8">
      <c r="A5733" s="304">
        <v>100576</v>
      </c>
      <c r="B5733" s="301" t="s">
        <v>15763</v>
      </c>
      <c r="C5733" s="301" t="s">
        <v>6562</v>
      </c>
      <c r="D5733" s="302" t="s">
        <v>5595</v>
      </c>
    </row>
    <row r="5734" spans="1:4" ht="13.8">
      <c r="A5734" s="304">
        <v>100577</v>
      </c>
      <c r="B5734" s="301" t="s">
        <v>15764</v>
      </c>
      <c r="C5734" s="301" t="s">
        <v>6562</v>
      </c>
      <c r="D5734" s="302" t="s">
        <v>15765</v>
      </c>
    </row>
    <row r="5735" spans="1:4" ht="13.8">
      <c r="A5735" s="304">
        <v>96388</v>
      </c>
      <c r="B5735" s="301" t="s">
        <v>15766</v>
      </c>
      <c r="C5735" s="301" t="s">
        <v>8488</v>
      </c>
      <c r="D5735" s="302" t="s">
        <v>15767</v>
      </c>
    </row>
    <row r="5736" spans="1:4" ht="13.8">
      <c r="A5736" s="304">
        <v>96389</v>
      </c>
      <c r="B5736" s="301" t="s">
        <v>15768</v>
      </c>
      <c r="C5736" s="301" t="s">
        <v>8488</v>
      </c>
      <c r="D5736" s="302" t="s">
        <v>15769</v>
      </c>
    </row>
    <row r="5737" spans="1:4" ht="13.8">
      <c r="A5737" s="304">
        <v>96390</v>
      </c>
      <c r="B5737" s="301" t="s">
        <v>15770</v>
      </c>
      <c r="C5737" s="301" t="s">
        <v>8488</v>
      </c>
      <c r="D5737" s="302" t="s">
        <v>15771</v>
      </c>
    </row>
    <row r="5738" spans="1:4" ht="13.8">
      <c r="A5738" s="304">
        <v>96391</v>
      </c>
      <c r="B5738" s="301" t="s">
        <v>15772</v>
      </c>
      <c r="C5738" s="301" t="s">
        <v>8488</v>
      </c>
      <c r="D5738" s="302" t="s">
        <v>4889</v>
      </c>
    </row>
    <row r="5739" spans="1:4" ht="13.8">
      <c r="A5739" s="304">
        <v>96392</v>
      </c>
      <c r="B5739" s="301" t="s">
        <v>15773</v>
      </c>
      <c r="C5739" s="301" t="s">
        <v>8488</v>
      </c>
      <c r="D5739" s="302" t="s">
        <v>15774</v>
      </c>
    </row>
    <row r="5740" spans="1:4" ht="13.8">
      <c r="A5740" s="304">
        <v>96396</v>
      </c>
      <c r="B5740" s="301" t="s">
        <v>2094</v>
      </c>
      <c r="C5740" s="301" t="s">
        <v>8488</v>
      </c>
      <c r="D5740" s="302" t="s">
        <v>15775</v>
      </c>
    </row>
    <row r="5741" spans="1:4" ht="13.8">
      <c r="A5741" s="304">
        <v>96397</v>
      </c>
      <c r="B5741" s="301" t="s">
        <v>15776</v>
      </c>
      <c r="C5741" s="301" t="s">
        <v>8488</v>
      </c>
      <c r="D5741" s="302" t="s">
        <v>15777</v>
      </c>
    </row>
    <row r="5742" spans="1:4" ht="13.8">
      <c r="A5742" s="304">
        <v>96398</v>
      </c>
      <c r="B5742" s="301" t="s">
        <v>15778</v>
      </c>
      <c r="C5742" s="301" t="s">
        <v>8488</v>
      </c>
      <c r="D5742" s="302" t="s">
        <v>15779</v>
      </c>
    </row>
    <row r="5743" spans="1:4" ht="13.8">
      <c r="A5743" s="304">
        <v>96399</v>
      </c>
      <c r="B5743" s="301" t="s">
        <v>2095</v>
      </c>
      <c r="C5743" s="301" t="s">
        <v>8488</v>
      </c>
      <c r="D5743" s="302" t="s">
        <v>15780</v>
      </c>
    </row>
    <row r="5744" spans="1:4" ht="13.8">
      <c r="A5744" s="304">
        <v>96400</v>
      </c>
      <c r="B5744" s="301" t="s">
        <v>15781</v>
      </c>
      <c r="C5744" s="301" t="s">
        <v>8488</v>
      </c>
      <c r="D5744" s="302" t="s">
        <v>15782</v>
      </c>
    </row>
    <row r="5745" spans="1:4" ht="13.8">
      <c r="A5745" s="304">
        <v>96402</v>
      </c>
      <c r="B5745" s="301" t="s">
        <v>15783</v>
      </c>
      <c r="C5745" s="301" t="s">
        <v>6562</v>
      </c>
      <c r="D5745" s="302" t="s">
        <v>15784</v>
      </c>
    </row>
    <row r="5746" spans="1:4" ht="13.8">
      <c r="A5746" s="304">
        <v>100564</v>
      </c>
      <c r="B5746" s="301" t="s">
        <v>15785</v>
      </c>
      <c r="C5746" s="301" t="s">
        <v>8488</v>
      </c>
      <c r="D5746" s="302" t="s">
        <v>15786</v>
      </c>
    </row>
    <row r="5747" spans="1:4" ht="13.8">
      <c r="A5747" s="304">
        <v>100565</v>
      </c>
      <c r="B5747" s="301" t="s">
        <v>15787</v>
      </c>
      <c r="C5747" s="301" t="s">
        <v>8488</v>
      </c>
      <c r="D5747" s="302" t="s">
        <v>15788</v>
      </c>
    </row>
    <row r="5748" spans="1:4" ht="13.8">
      <c r="A5748" s="304">
        <v>100566</v>
      </c>
      <c r="B5748" s="301" t="s">
        <v>15789</v>
      </c>
      <c r="C5748" s="301" t="s">
        <v>8488</v>
      </c>
      <c r="D5748" s="302" t="s">
        <v>4213</v>
      </c>
    </row>
    <row r="5749" spans="1:4" ht="13.8">
      <c r="A5749" s="304">
        <v>100567</v>
      </c>
      <c r="B5749" s="301" t="s">
        <v>15790</v>
      </c>
      <c r="C5749" s="301" t="s">
        <v>8488</v>
      </c>
      <c r="D5749" s="302" t="s">
        <v>15791</v>
      </c>
    </row>
    <row r="5750" spans="1:4" ht="13.8">
      <c r="A5750" s="304">
        <v>100568</v>
      </c>
      <c r="B5750" s="301" t="s">
        <v>15792</v>
      </c>
      <c r="C5750" s="301" t="s">
        <v>8488</v>
      </c>
      <c r="D5750" s="302" t="s">
        <v>15793</v>
      </c>
    </row>
    <row r="5751" spans="1:4" ht="13.8">
      <c r="A5751" s="304">
        <v>100569</v>
      </c>
      <c r="B5751" s="301" t="s">
        <v>15794</v>
      </c>
      <c r="C5751" s="301" t="s">
        <v>8488</v>
      </c>
      <c r="D5751" s="302" t="s">
        <v>15795</v>
      </c>
    </row>
    <row r="5752" spans="1:4" ht="13.8">
      <c r="A5752" s="304">
        <v>100570</v>
      </c>
      <c r="B5752" s="301" t="s">
        <v>15796</v>
      </c>
      <c r="C5752" s="301" t="s">
        <v>8488</v>
      </c>
      <c r="D5752" s="302" t="s">
        <v>15797</v>
      </c>
    </row>
    <row r="5753" spans="1:4" ht="13.8">
      <c r="A5753" s="304">
        <v>100571</v>
      </c>
      <c r="B5753" s="301" t="s">
        <v>15798</v>
      </c>
      <c r="C5753" s="301" t="s">
        <v>8488</v>
      </c>
      <c r="D5753" s="302" t="s">
        <v>15799</v>
      </c>
    </row>
    <row r="5754" spans="1:4" ht="13.8">
      <c r="A5754" s="304">
        <v>100572</v>
      </c>
      <c r="B5754" s="301" t="s">
        <v>15800</v>
      </c>
      <c r="C5754" s="301" t="s">
        <v>8488</v>
      </c>
      <c r="D5754" s="302" t="s">
        <v>15801</v>
      </c>
    </row>
    <row r="5755" spans="1:4" ht="13.8">
      <c r="A5755" s="304">
        <v>100573</v>
      </c>
      <c r="B5755" s="301" t="s">
        <v>15802</v>
      </c>
      <c r="C5755" s="301" t="s">
        <v>8488</v>
      </c>
      <c r="D5755" s="302" t="s">
        <v>15803</v>
      </c>
    </row>
    <row r="5756" spans="1:4" ht="13.8">
      <c r="A5756" s="304">
        <v>100574</v>
      </c>
      <c r="B5756" s="301" t="s">
        <v>2065</v>
      </c>
      <c r="C5756" s="301" t="s">
        <v>8488</v>
      </c>
      <c r="D5756" s="302" t="s">
        <v>4109</v>
      </c>
    </row>
    <row r="5757" spans="1:4" ht="13.8">
      <c r="A5757" s="304">
        <v>100575</v>
      </c>
      <c r="B5757" s="301" t="s">
        <v>15804</v>
      </c>
      <c r="C5757" s="301" t="s">
        <v>6562</v>
      </c>
      <c r="D5757" s="302" t="s">
        <v>4289</v>
      </c>
    </row>
    <row r="5758" spans="1:4" ht="13.8">
      <c r="A5758" s="304">
        <v>101767</v>
      </c>
      <c r="B5758" s="301" t="s">
        <v>15805</v>
      </c>
      <c r="C5758" s="301" t="s">
        <v>8488</v>
      </c>
      <c r="D5758" s="302" t="s">
        <v>15806</v>
      </c>
    </row>
    <row r="5759" spans="1:4" ht="13.8">
      <c r="A5759" s="304">
        <v>101768</v>
      </c>
      <c r="B5759" s="301" t="s">
        <v>15807</v>
      </c>
      <c r="C5759" s="301" t="s">
        <v>8488</v>
      </c>
      <c r="D5759" s="302" t="s">
        <v>15808</v>
      </c>
    </row>
    <row r="5760" spans="1:4" ht="13.8">
      <c r="A5760" s="304">
        <v>92391</v>
      </c>
      <c r="B5760" s="301" t="s">
        <v>15809</v>
      </c>
      <c r="C5760" s="301" t="s">
        <v>6562</v>
      </c>
      <c r="D5760" s="302" t="s">
        <v>15810</v>
      </c>
    </row>
    <row r="5761" spans="1:4" ht="13.8">
      <c r="A5761" s="304">
        <v>92392</v>
      </c>
      <c r="B5761" s="301" t="s">
        <v>15811</v>
      </c>
      <c r="C5761" s="301" t="s">
        <v>6562</v>
      </c>
      <c r="D5761" s="302" t="s">
        <v>13236</v>
      </c>
    </row>
    <row r="5762" spans="1:4" ht="13.8">
      <c r="A5762" s="304">
        <v>92393</v>
      </c>
      <c r="B5762" s="301" t="s">
        <v>15812</v>
      </c>
      <c r="C5762" s="301" t="s">
        <v>6562</v>
      </c>
      <c r="D5762" s="302" t="s">
        <v>15813</v>
      </c>
    </row>
    <row r="5763" spans="1:4" ht="13.8">
      <c r="A5763" s="304">
        <v>92394</v>
      </c>
      <c r="B5763" s="301" t="s">
        <v>15814</v>
      </c>
      <c r="C5763" s="301" t="s">
        <v>6562</v>
      </c>
      <c r="D5763" s="302" t="s">
        <v>4297</v>
      </c>
    </row>
    <row r="5764" spans="1:4" ht="13.8">
      <c r="A5764" s="304">
        <v>92395</v>
      </c>
      <c r="B5764" s="301" t="s">
        <v>15815</v>
      </c>
      <c r="C5764" s="301" t="s">
        <v>6562</v>
      </c>
      <c r="D5764" s="302" t="s">
        <v>15816</v>
      </c>
    </row>
    <row r="5765" spans="1:4" ht="13.8">
      <c r="A5765" s="304">
        <v>92396</v>
      </c>
      <c r="B5765" s="301" t="s">
        <v>15817</v>
      </c>
      <c r="C5765" s="301" t="s">
        <v>6562</v>
      </c>
      <c r="D5765" s="302" t="s">
        <v>15818</v>
      </c>
    </row>
    <row r="5766" spans="1:4" ht="13.8">
      <c r="A5766" s="304">
        <v>92397</v>
      </c>
      <c r="B5766" s="301" t="s">
        <v>15819</v>
      </c>
      <c r="C5766" s="301" t="s">
        <v>6562</v>
      </c>
      <c r="D5766" s="302" t="s">
        <v>15820</v>
      </c>
    </row>
    <row r="5767" spans="1:4" ht="13.8">
      <c r="A5767" s="304">
        <v>92398</v>
      </c>
      <c r="B5767" s="301" t="s">
        <v>15821</v>
      </c>
      <c r="C5767" s="301" t="s">
        <v>6562</v>
      </c>
      <c r="D5767" s="302" t="s">
        <v>15822</v>
      </c>
    </row>
    <row r="5768" spans="1:4" ht="13.8">
      <c r="A5768" s="304">
        <v>92399</v>
      </c>
      <c r="B5768" s="301" t="s">
        <v>15823</v>
      </c>
      <c r="C5768" s="301" t="s">
        <v>6562</v>
      </c>
      <c r="D5768" s="302" t="s">
        <v>15824</v>
      </c>
    </row>
    <row r="5769" spans="1:4" ht="13.8">
      <c r="A5769" s="304">
        <v>92400</v>
      </c>
      <c r="B5769" s="301" t="s">
        <v>15825</v>
      </c>
      <c r="C5769" s="301" t="s">
        <v>6562</v>
      </c>
      <c r="D5769" s="302" t="s">
        <v>15826</v>
      </c>
    </row>
    <row r="5770" spans="1:4" ht="13.8">
      <c r="A5770" s="304">
        <v>92401</v>
      </c>
      <c r="B5770" s="301" t="s">
        <v>15827</v>
      </c>
      <c r="C5770" s="301" t="s">
        <v>6562</v>
      </c>
      <c r="D5770" s="302" t="s">
        <v>15828</v>
      </c>
    </row>
    <row r="5771" spans="1:4" ht="13.8">
      <c r="A5771" s="304">
        <v>92402</v>
      </c>
      <c r="B5771" s="301" t="s">
        <v>15829</v>
      </c>
      <c r="C5771" s="301" t="s">
        <v>6562</v>
      </c>
      <c r="D5771" s="302" t="s">
        <v>15830</v>
      </c>
    </row>
    <row r="5772" spans="1:4" ht="13.8">
      <c r="A5772" s="304">
        <v>92403</v>
      </c>
      <c r="B5772" s="301" t="s">
        <v>15831</v>
      </c>
      <c r="C5772" s="301" t="s">
        <v>6562</v>
      </c>
      <c r="D5772" s="302" t="s">
        <v>15832</v>
      </c>
    </row>
    <row r="5773" spans="1:4" ht="13.8">
      <c r="A5773" s="304">
        <v>92404</v>
      </c>
      <c r="B5773" s="301" t="s">
        <v>15833</v>
      </c>
      <c r="C5773" s="301" t="s">
        <v>6562</v>
      </c>
      <c r="D5773" s="302" t="s">
        <v>15834</v>
      </c>
    </row>
    <row r="5774" spans="1:4" ht="13.8">
      <c r="A5774" s="304">
        <v>92405</v>
      </c>
      <c r="B5774" s="301" t="s">
        <v>15835</v>
      </c>
      <c r="C5774" s="301" t="s">
        <v>6562</v>
      </c>
      <c r="D5774" s="302" t="s">
        <v>4369</v>
      </c>
    </row>
    <row r="5775" spans="1:4" ht="13.8">
      <c r="A5775" s="304">
        <v>92406</v>
      </c>
      <c r="B5775" s="301" t="s">
        <v>15836</v>
      </c>
      <c r="C5775" s="301" t="s">
        <v>6562</v>
      </c>
      <c r="D5775" s="302" t="s">
        <v>15837</v>
      </c>
    </row>
    <row r="5776" spans="1:4" ht="13.8">
      <c r="A5776" s="304">
        <v>92407</v>
      </c>
      <c r="B5776" s="301" t="s">
        <v>15838</v>
      </c>
      <c r="C5776" s="301" t="s">
        <v>6562</v>
      </c>
      <c r="D5776" s="302" t="s">
        <v>15839</v>
      </c>
    </row>
    <row r="5777" spans="1:4" ht="13.8">
      <c r="A5777" s="304">
        <v>93679</v>
      </c>
      <c r="B5777" s="301" t="s">
        <v>15840</v>
      </c>
      <c r="C5777" s="301" t="s">
        <v>6562</v>
      </c>
      <c r="D5777" s="302" t="s">
        <v>15841</v>
      </c>
    </row>
    <row r="5778" spans="1:4" ht="13.8">
      <c r="A5778" s="304">
        <v>93680</v>
      </c>
      <c r="B5778" s="301" t="s">
        <v>15842</v>
      </c>
      <c r="C5778" s="301" t="s">
        <v>6562</v>
      </c>
      <c r="D5778" s="302" t="s">
        <v>15843</v>
      </c>
    </row>
    <row r="5779" spans="1:4" ht="13.8">
      <c r="A5779" s="304">
        <v>93681</v>
      </c>
      <c r="B5779" s="301" t="s">
        <v>15844</v>
      </c>
      <c r="C5779" s="301" t="s">
        <v>6562</v>
      </c>
      <c r="D5779" s="302" t="s">
        <v>15845</v>
      </c>
    </row>
    <row r="5780" spans="1:4" ht="13.8">
      <c r="A5780" s="304">
        <v>93682</v>
      </c>
      <c r="B5780" s="301" t="s">
        <v>15846</v>
      </c>
      <c r="C5780" s="301" t="s">
        <v>6562</v>
      </c>
      <c r="D5780" s="302" t="s">
        <v>4621</v>
      </c>
    </row>
    <row r="5781" spans="1:4" ht="13.8">
      <c r="A5781" s="304">
        <v>97104</v>
      </c>
      <c r="B5781" s="301" t="s">
        <v>15847</v>
      </c>
      <c r="C5781" s="301" t="s">
        <v>6562</v>
      </c>
      <c r="D5781" s="302" t="s">
        <v>15848</v>
      </c>
    </row>
    <row r="5782" spans="1:4" ht="13.8">
      <c r="A5782" s="304">
        <v>97105</v>
      </c>
      <c r="B5782" s="301" t="s">
        <v>15849</v>
      </c>
      <c r="C5782" s="301" t="s">
        <v>6562</v>
      </c>
      <c r="D5782" s="302" t="s">
        <v>15850</v>
      </c>
    </row>
    <row r="5783" spans="1:4" ht="13.8">
      <c r="A5783" s="304">
        <v>97106</v>
      </c>
      <c r="B5783" s="301" t="s">
        <v>15851</v>
      </c>
      <c r="C5783" s="301" t="s">
        <v>6562</v>
      </c>
      <c r="D5783" s="302" t="s">
        <v>15852</v>
      </c>
    </row>
    <row r="5784" spans="1:4" ht="13.8">
      <c r="A5784" s="304">
        <v>97107</v>
      </c>
      <c r="B5784" s="301" t="s">
        <v>15853</v>
      </c>
      <c r="C5784" s="301" t="s">
        <v>6562</v>
      </c>
      <c r="D5784" s="302" t="s">
        <v>15854</v>
      </c>
    </row>
    <row r="5785" spans="1:4" ht="13.8">
      <c r="A5785" s="304">
        <v>97108</v>
      </c>
      <c r="B5785" s="301" t="s">
        <v>15855</v>
      </c>
      <c r="C5785" s="301" t="s">
        <v>6562</v>
      </c>
      <c r="D5785" s="302" t="s">
        <v>15856</v>
      </c>
    </row>
    <row r="5786" spans="1:4" ht="13.8">
      <c r="A5786" s="304">
        <v>97109</v>
      </c>
      <c r="B5786" s="301" t="s">
        <v>15857</v>
      </c>
      <c r="C5786" s="301" t="s">
        <v>6562</v>
      </c>
      <c r="D5786" s="302" t="s">
        <v>15858</v>
      </c>
    </row>
    <row r="5787" spans="1:4" ht="13.8">
      <c r="A5787" s="304">
        <v>97111</v>
      </c>
      <c r="B5787" s="301" t="s">
        <v>15859</v>
      </c>
      <c r="C5787" s="301" t="s">
        <v>6562</v>
      </c>
      <c r="D5787" s="302" t="s">
        <v>15860</v>
      </c>
    </row>
    <row r="5788" spans="1:4" ht="13.8">
      <c r="A5788" s="304">
        <v>97112</v>
      </c>
      <c r="B5788" s="301" t="s">
        <v>15861</v>
      </c>
      <c r="C5788" s="301" t="s">
        <v>6562</v>
      </c>
      <c r="D5788" s="302" t="s">
        <v>15862</v>
      </c>
    </row>
    <row r="5789" spans="1:4" ht="13.8">
      <c r="A5789" s="304">
        <v>97113</v>
      </c>
      <c r="B5789" s="301" t="s">
        <v>15863</v>
      </c>
      <c r="C5789" s="301" t="s">
        <v>6562</v>
      </c>
      <c r="D5789" s="302" t="s">
        <v>9791</v>
      </c>
    </row>
    <row r="5790" spans="1:4" ht="13.8">
      <c r="A5790" s="304">
        <v>97114</v>
      </c>
      <c r="B5790" s="301" t="s">
        <v>15864</v>
      </c>
      <c r="C5790" s="301" t="s">
        <v>1616</v>
      </c>
      <c r="D5790" s="302" t="s">
        <v>4185</v>
      </c>
    </row>
    <row r="5791" spans="1:4" ht="13.8">
      <c r="A5791" s="304">
        <v>97115</v>
      </c>
      <c r="B5791" s="301" t="s">
        <v>15865</v>
      </c>
      <c r="C5791" s="301" t="s">
        <v>1561</v>
      </c>
      <c r="D5791" s="302" t="s">
        <v>15866</v>
      </c>
    </row>
    <row r="5792" spans="1:4" ht="13.8">
      <c r="A5792" s="304">
        <v>97116</v>
      </c>
      <c r="B5792" s="301" t="s">
        <v>15867</v>
      </c>
      <c r="C5792" s="301" t="s">
        <v>1561</v>
      </c>
      <c r="D5792" s="302" t="s">
        <v>12821</v>
      </c>
    </row>
    <row r="5793" spans="1:4" ht="13.8">
      <c r="A5793" s="304">
        <v>97117</v>
      </c>
      <c r="B5793" s="301" t="s">
        <v>15868</v>
      </c>
      <c r="C5793" s="301" t="s">
        <v>1561</v>
      </c>
      <c r="D5793" s="302" t="s">
        <v>7716</v>
      </c>
    </row>
    <row r="5794" spans="1:4" ht="13.8">
      <c r="A5794" s="304">
        <v>97118</v>
      </c>
      <c r="B5794" s="301" t="s">
        <v>15869</v>
      </c>
      <c r="C5794" s="301" t="s">
        <v>1561</v>
      </c>
      <c r="D5794" s="302" t="s">
        <v>15870</v>
      </c>
    </row>
    <row r="5795" spans="1:4" ht="13.8">
      <c r="A5795" s="304">
        <v>97119</v>
      </c>
      <c r="B5795" s="301" t="s">
        <v>15871</v>
      </c>
      <c r="C5795" s="301" t="s">
        <v>1561</v>
      </c>
      <c r="D5795" s="302" t="s">
        <v>15872</v>
      </c>
    </row>
    <row r="5796" spans="1:4" ht="13.8">
      <c r="A5796" s="304">
        <v>97120</v>
      </c>
      <c r="B5796" s="301" t="s">
        <v>15873</v>
      </c>
      <c r="C5796" s="301" t="s">
        <v>1561</v>
      </c>
      <c r="D5796" s="302" t="s">
        <v>12469</v>
      </c>
    </row>
    <row r="5797" spans="1:4" ht="13.8">
      <c r="A5797" s="304">
        <v>97802</v>
      </c>
      <c r="B5797" s="301" t="s">
        <v>15874</v>
      </c>
      <c r="C5797" s="301" t="s">
        <v>6562</v>
      </c>
      <c r="D5797" s="302" t="s">
        <v>4874</v>
      </c>
    </row>
    <row r="5798" spans="1:4" ht="13.8">
      <c r="A5798" s="304">
        <v>97803</v>
      </c>
      <c r="B5798" s="301" t="s">
        <v>15875</v>
      </c>
      <c r="C5798" s="301" t="s">
        <v>6562</v>
      </c>
      <c r="D5798" s="302" t="s">
        <v>13618</v>
      </c>
    </row>
    <row r="5799" spans="1:4" ht="13.8">
      <c r="A5799" s="304">
        <v>97805</v>
      </c>
      <c r="B5799" s="301" t="s">
        <v>15876</v>
      </c>
      <c r="C5799" s="301" t="s">
        <v>6562</v>
      </c>
      <c r="D5799" s="302" t="s">
        <v>15877</v>
      </c>
    </row>
    <row r="5800" spans="1:4" ht="13.8">
      <c r="A5800" s="304">
        <v>97806</v>
      </c>
      <c r="B5800" s="301" t="s">
        <v>15878</v>
      </c>
      <c r="C5800" s="301" t="s">
        <v>6562</v>
      </c>
      <c r="D5800" s="302" t="s">
        <v>15879</v>
      </c>
    </row>
    <row r="5801" spans="1:4" ht="13.8">
      <c r="A5801" s="304">
        <v>97807</v>
      </c>
      <c r="B5801" s="301" t="s">
        <v>15880</v>
      </c>
      <c r="C5801" s="301" t="s">
        <v>6562</v>
      </c>
      <c r="D5801" s="302" t="s">
        <v>12483</v>
      </c>
    </row>
    <row r="5802" spans="1:4" ht="13.8">
      <c r="A5802" s="304">
        <v>97809</v>
      </c>
      <c r="B5802" s="301" t="s">
        <v>15881</v>
      </c>
      <c r="C5802" s="301" t="s">
        <v>6562</v>
      </c>
      <c r="D5802" s="302" t="s">
        <v>4274</v>
      </c>
    </row>
    <row r="5803" spans="1:4" ht="13.8">
      <c r="A5803" s="304">
        <v>97810</v>
      </c>
      <c r="B5803" s="301" t="s">
        <v>15882</v>
      </c>
      <c r="C5803" s="301" t="s">
        <v>6562</v>
      </c>
      <c r="D5803" s="302" t="s">
        <v>5442</v>
      </c>
    </row>
    <row r="5804" spans="1:4" ht="13.8">
      <c r="A5804" s="304">
        <v>97811</v>
      </c>
      <c r="B5804" s="301" t="s">
        <v>15883</v>
      </c>
      <c r="C5804" s="301" t="s">
        <v>6562</v>
      </c>
      <c r="D5804" s="302" t="s">
        <v>13720</v>
      </c>
    </row>
    <row r="5805" spans="1:4" ht="13.8">
      <c r="A5805" s="304">
        <v>101167</v>
      </c>
      <c r="B5805" s="301" t="s">
        <v>4116</v>
      </c>
      <c r="C5805" s="301" t="s">
        <v>6562</v>
      </c>
      <c r="D5805" s="302" t="s">
        <v>15884</v>
      </c>
    </row>
    <row r="5806" spans="1:4" ht="13.8">
      <c r="A5806" s="304">
        <v>101168</v>
      </c>
      <c r="B5806" s="301" t="s">
        <v>15885</v>
      </c>
      <c r="C5806" s="301" t="s">
        <v>6562</v>
      </c>
      <c r="D5806" s="302" t="s">
        <v>15886</v>
      </c>
    </row>
    <row r="5807" spans="1:4" ht="13.8">
      <c r="A5807" s="304">
        <v>101169</v>
      </c>
      <c r="B5807" s="301" t="s">
        <v>15887</v>
      </c>
      <c r="C5807" s="301" t="s">
        <v>6562</v>
      </c>
      <c r="D5807" s="302" t="s">
        <v>15888</v>
      </c>
    </row>
    <row r="5808" spans="1:4" ht="13.8">
      <c r="A5808" s="304">
        <v>101170</v>
      </c>
      <c r="B5808" s="301" t="s">
        <v>15889</v>
      </c>
      <c r="C5808" s="301" t="s">
        <v>6562</v>
      </c>
      <c r="D5808" s="302" t="s">
        <v>15890</v>
      </c>
    </row>
    <row r="5809" spans="1:4" ht="13.8">
      <c r="A5809" s="304">
        <v>101171</v>
      </c>
      <c r="B5809" s="301" t="s">
        <v>15891</v>
      </c>
      <c r="C5809" s="301" t="s">
        <v>6562</v>
      </c>
      <c r="D5809" s="302" t="s">
        <v>15788</v>
      </c>
    </row>
    <row r="5810" spans="1:4" ht="13.8">
      <c r="A5810" s="304">
        <v>101172</v>
      </c>
      <c r="B5810" s="301" t="s">
        <v>15892</v>
      </c>
      <c r="C5810" s="301" t="s">
        <v>6562</v>
      </c>
      <c r="D5810" s="302" t="s">
        <v>9117</v>
      </c>
    </row>
    <row r="5811" spans="1:4" ht="13.8">
      <c r="A5811" s="304">
        <v>103904</v>
      </c>
      <c r="B5811" s="301" t="s">
        <v>15893</v>
      </c>
      <c r="C5811" s="301" t="s">
        <v>6562</v>
      </c>
      <c r="D5811" s="302" t="s">
        <v>15894</v>
      </c>
    </row>
    <row r="5812" spans="1:4" ht="13.8">
      <c r="A5812" s="304">
        <v>103905</v>
      </c>
      <c r="B5812" s="301" t="s">
        <v>15895</v>
      </c>
      <c r="C5812" s="301" t="s">
        <v>6562</v>
      </c>
      <c r="D5812" s="302" t="s">
        <v>15896</v>
      </c>
    </row>
    <row r="5813" spans="1:4" ht="13.8">
      <c r="A5813" s="304">
        <v>103906</v>
      </c>
      <c r="B5813" s="301" t="s">
        <v>15897</v>
      </c>
      <c r="C5813" s="301" t="s">
        <v>6562</v>
      </c>
      <c r="D5813" s="302" t="s">
        <v>15898</v>
      </c>
    </row>
    <row r="5814" spans="1:4" ht="13.8">
      <c r="A5814" s="304">
        <v>103907</v>
      </c>
      <c r="B5814" s="301" t="s">
        <v>15899</v>
      </c>
      <c r="C5814" s="301" t="s">
        <v>6562</v>
      </c>
      <c r="D5814" s="302" t="s">
        <v>15900</v>
      </c>
    </row>
    <row r="5815" spans="1:4" ht="13.8">
      <c r="A5815" s="304">
        <v>103908</v>
      </c>
      <c r="B5815" s="301" t="s">
        <v>15901</v>
      </c>
      <c r="C5815" s="301" t="s">
        <v>6562</v>
      </c>
      <c r="D5815" s="302" t="s">
        <v>15902</v>
      </c>
    </row>
    <row r="5816" spans="1:4" ht="13.8">
      <c r="A5816" s="304">
        <v>103909</v>
      </c>
      <c r="B5816" s="301" t="s">
        <v>15903</v>
      </c>
      <c r="C5816" s="301" t="s">
        <v>6562</v>
      </c>
      <c r="D5816" s="302" t="s">
        <v>15904</v>
      </c>
    </row>
    <row r="5817" spans="1:4" ht="13.8">
      <c r="A5817" s="304">
        <v>103911</v>
      </c>
      <c r="B5817" s="301" t="s">
        <v>15905</v>
      </c>
      <c r="C5817" s="301" t="s">
        <v>6562</v>
      </c>
      <c r="D5817" s="302" t="s">
        <v>15906</v>
      </c>
    </row>
    <row r="5818" spans="1:4" ht="13.8">
      <c r="A5818" s="304">
        <v>103912</v>
      </c>
      <c r="B5818" s="301" t="s">
        <v>15907</v>
      </c>
      <c r="C5818" s="301" t="s">
        <v>6562</v>
      </c>
      <c r="D5818" s="302" t="s">
        <v>4613</v>
      </c>
    </row>
    <row r="5819" spans="1:4" ht="13.8">
      <c r="A5819" s="304">
        <v>103913</v>
      </c>
      <c r="B5819" s="301" t="s">
        <v>15908</v>
      </c>
      <c r="C5819" s="301" t="s">
        <v>6562</v>
      </c>
      <c r="D5819" s="302" t="s">
        <v>15909</v>
      </c>
    </row>
    <row r="5820" spans="1:4" ht="13.8">
      <c r="A5820" s="304">
        <v>103914</v>
      </c>
      <c r="B5820" s="301" t="s">
        <v>15910</v>
      </c>
      <c r="C5820" s="301" t="s">
        <v>6562</v>
      </c>
      <c r="D5820" s="302" t="s">
        <v>15911</v>
      </c>
    </row>
    <row r="5821" spans="1:4" ht="13.8">
      <c r="A5821" s="304">
        <v>103915</v>
      </c>
      <c r="B5821" s="301" t="s">
        <v>15912</v>
      </c>
      <c r="C5821" s="301" t="s">
        <v>6562</v>
      </c>
      <c r="D5821" s="302" t="s">
        <v>15727</v>
      </c>
    </row>
    <row r="5822" spans="1:4" ht="13.8">
      <c r="A5822" s="304">
        <v>103916</v>
      </c>
      <c r="B5822" s="301" t="s">
        <v>15913</v>
      </c>
      <c r="C5822" s="301" t="s">
        <v>6562</v>
      </c>
      <c r="D5822" s="302" t="s">
        <v>15914</v>
      </c>
    </row>
    <row r="5823" spans="1:4" ht="13.8">
      <c r="A5823" s="304">
        <v>103917</v>
      </c>
      <c r="B5823" s="301" t="s">
        <v>15915</v>
      </c>
      <c r="C5823" s="301" t="s">
        <v>6562</v>
      </c>
      <c r="D5823" s="302" t="s">
        <v>15916</v>
      </c>
    </row>
    <row r="5824" spans="1:4" ht="13.8">
      <c r="A5824" s="304">
        <v>103918</v>
      </c>
      <c r="B5824" s="301" t="s">
        <v>15917</v>
      </c>
      <c r="C5824" s="301" t="s">
        <v>6562</v>
      </c>
      <c r="D5824" s="302" t="s">
        <v>15918</v>
      </c>
    </row>
    <row r="5825" spans="1:4" ht="13.8">
      <c r="A5825" s="304">
        <v>103694</v>
      </c>
      <c r="B5825" s="301" t="s">
        <v>15919</v>
      </c>
      <c r="C5825" s="301" t="s">
        <v>1507</v>
      </c>
      <c r="D5825" s="302" t="s">
        <v>15920</v>
      </c>
    </row>
    <row r="5826" spans="1:4" ht="13.8">
      <c r="A5826" s="304">
        <v>103695</v>
      </c>
      <c r="B5826" s="301" t="s">
        <v>15921</v>
      </c>
      <c r="C5826" s="301" t="s">
        <v>1507</v>
      </c>
      <c r="D5826" s="302" t="s">
        <v>4740</v>
      </c>
    </row>
    <row r="5827" spans="1:4" ht="13.8">
      <c r="A5827" s="304">
        <v>103696</v>
      </c>
      <c r="B5827" s="301" t="s">
        <v>15922</v>
      </c>
      <c r="C5827" s="301" t="s">
        <v>1507</v>
      </c>
      <c r="D5827" s="302" t="s">
        <v>12234</v>
      </c>
    </row>
    <row r="5828" spans="1:4" ht="13.8">
      <c r="A5828" s="304">
        <v>103697</v>
      </c>
      <c r="B5828" s="301" t="s">
        <v>15923</v>
      </c>
      <c r="C5828" s="301" t="s">
        <v>1507</v>
      </c>
      <c r="D5828" s="302" t="s">
        <v>15924</v>
      </c>
    </row>
    <row r="5829" spans="1:4" ht="13.8">
      <c r="A5829" s="304">
        <v>95995</v>
      </c>
      <c r="B5829" s="301" t="s">
        <v>2091</v>
      </c>
      <c r="C5829" s="301" t="s">
        <v>8488</v>
      </c>
      <c r="D5829" s="302" t="s">
        <v>15925</v>
      </c>
    </row>
    <row r="5830" spans="1:4" ht="13.8">
      <c r="A5830" s="304">
        <v>95996</v>
      </c>
      <c r="B5830" s="301" t="s">
        <v>15926</v>
      </c>
      <c r="C5830" s="301" t="s">
        <v>8488</v>
      </c>
      <c r="D5830" s="302" t="s">
        <v>15927</v>
      </c>
    </row>
    <row r="5831" spans="1:4" ht="13.8">
      <c r="A5831" s="304">
        <v>96001</v>
      </c>
      <c r="B5831" s="301" t="s">
        <v>15928</v>
      </c>
      <c r="C5831" s="301" t="s">
        <v>6562</v>
      </c>
      <c r="D5831" s="302" t="s">
        <v>14361</v>
      </c>
    </row>
    <row r="5832" spans="1:4" ht="13.8">
      <c r="A5832" s="304">
        <v>96393</v>
      </c>
      <c r="B5832" s="301" t="s">
        <v>15929</v>
      </c>
      <c r="C5832" s="301" t="s">
        <v>8488</v>
      </c>
      <c r="D5832" s="302" t="s">
        <v>15930</v>
      </c>
    </row>
    <row r="5833" spans="1:4" ht="13.8">
      <c r="A5833" s="304">
        <v>96394</v>
      </c>
      <c r="B5833" s="301" t="s">
        <v>15931</v>
      </c>
      <c r="C5833" s="301" t="s">
        <v>8488</v>
      </c>
      <c r="D5833" s="302" t="s">
        <v>15932</v>
      </c>
    </row>
    <row r="5834" spans="1:4" ht="13.8">
      <c r="A5834" s="304">
        <v>96395</v>
      </c>
      <c r="B5834" s="301" t="s">
        <v>15933</v>
      </c>
      <c r="C5834" s="301" t="s">
        <v>8488</v>
      </c>
      <c r="D5834" s="302" t="s">
        <v>15934</v>
      </c>
    </row>
    <row r="5835" spans="1:4" ht="13.8">
      <c r="A5835" s="304">
        <v>100624</v>
      </c>
      <c r="B5835" s="301" t="s">
        <v>15935</v>
      </c>
      <c r="C5835" s="301" t="s">
        <v>8488</v>
      </c>
      <c r="D5835" s="302" t="s">
        <v>15936</v>
      </c>
    </row>
    <row r="5836" spans="1:4" ht="13.8">
      <c r="A5836" s="304">
        <v>100625</v>
      </c>
      <c r="B5836" s="301" t="s">
        <v>15937</v>
      </c>
      <c r="C5836" s="301" t="s">
        <v>8488</v>
      </c>
      <c r="D5836" s="302" t="s">
        <v>15938</v>
      </c>
    </row>
    <row r="5837" spans="1:4" ht="13.8">
      <c r="A5837" s="304">
        <v>101020</v>
      </c>
      <c r="B5837" s="301" t="s">
        <v>15939</v>
      </c>
      <c r="C5837" s="301" t="s">
        <v>398</v>
      </c>
      <c r="D5837" s="302" t="s">
        <v>15940</v>
      </c>
    </row>
    <row r="5838" spans="1:4" ht="13.8">
      <c r="A5838" s="304">
        <v>101021</v>
      </c>
      <c r="B5838" s="301" t="s">
        <v>15941</v>
      </c>
      <c r="C5838" s="301" t="s">
        <v>398</v>
      </c>
      <c r="D5838" s="302" t="s">
        <v>15942</v>
      </c>
    </row>
    <row r="5839" spans="1:4" ht="13.8">
      <c r="A5839" s="304">
        <v>101022</v>
      </c>
      <c r="B5839" s="301" t="s">
        <v>15943</v>
      </c>
      <c r="C5839" s="301" t="s">
        <v>398</v>
      </c>
      <c r="D5839" s="302" t="s">
        <v>15944</v>
      </c>
    </row>
    <row r="5840" spans="1:4" ht="13.8">
      <c r="A5840" s="304">
        <v>101023</v>
      </c>
      <c r="B5840" s="301" t="s">
        <v>15945</v>
      </c>
      <c r="C5840" s="301" t="s">
        <v>398</v>
      </c>
      <c r="D5840" s="302" t="s">
        <v>15946</v>
      </c>
    </row>
    <row r="5841" spans="1:4" ht="13.8">
      <c r="A5841" s="304">
        <v>101024</v>
      </c>
      <c r="B5841" s="301" t="s">
        <v>15947</v>
      </c>
      <c r="C5841" s="301" t="s">
        <v>398</v>
      </c>
      <c r="D5841" s="302" t="s">
        <v>15948</v>
      </c>
    </row>
    <row r="5842" spans="1:4" ht="13.8">
      <c r="A5842" s="304">
        <v>101025</v>
      </c>
      <c r="B5842" s="301" t="s">
        <v>15949</v>
      </c>
      <c r="C5842" s="301" t="s">
        <v>398</v>
      </c>
      <c r="D5842" s="302" t="s">
        <v>15950</v>
      </c>
    </row>
    <row r="5843" spans="1:4" ht="13.8">
      <c r="A5843" s="304">
        <v>101026</v>
      </c>
      <c r="B5843" s="301" t="s">
        <v>15951</v>
      </c>
      <c r="C5843" s="301" t="s">
        <v>398</v>
      </c>
      <c r="D5843" s="302" t="s">
        <v>15952</v>
      </c>
    </row>
    <row r="5844" spans="1:4" ht="13.8">
      <c r="A5844" s="304">
        <v>101027</v>
      </c>
      <c r="B5844" s="301" t="s">
        <v>15953</v>
      </c>
      <c r="C5844" s="301" t="s">
        <v>398</v>
      </c>
      <c r="D5844" s="302" t="s">
        <v>15954</v>
      </c>
    </row>
    <row r="5845" spans="1:4" ht="13.8">
      <c r="A5845" s="304">
        <v>88411</v>
      </c>
      <c r="B5845" s="301" t="s">
        <v>15955</v>
      </c>
      <c r="C5845" s="301" t="s">
        <v>6562</v>
      </c>
      <c r="D5845" s="302" t="s">
        <v>8026</v>
      </c>
    </row>
    <row r="5846" spans="1:4" ht="13.8">
      <c r="A5846" s="304">
        <v>88412</v>
      </c>
      <c r="B5846" s="301" t="s">
        <v>15956</v>
      </c>
      <c r="C5846" s="301" t="s">
        <v>6562</v>
      </c>
      <c r="D5846" s="302" t="s">
        <v>15957</v>
      </c>
    </row>
    <row r="5847" spans="1:4" ht="13.8">
      <c r="A5847" s="304">
        <v>88413</v>
      </c>
      <c r="B5847" s="301" t="s">
        <v>15958</v>
      </c>
      <c r="C5847" s="301" t="s">
        <v>6562</v>
      </c>
      <c r="D5847" s="302" t="s">
        <v>15959</v>
      </c>
    </row>
    <row r="5848" spans="1:4" ht="13.8">
      <c r="A5848" s="304">
        <v>88414</v>
      </c>
      <c r="B5848" s="301" t="s">
        <v>15960</v>
      </c>
      <c r="C5848" s="301" t="s">
        <v>6562</v>
      </c>
      <c r="D5848" s="302" t="s">
        <v>15961</v>
      </c>
    </row>
    <row r="5849" spans="1:4" ht="13.8">
      <c r="A5849" s="304">
        <v>88415</v>
      </c>
      <c r="B5849" s="301" t="s">
        <v>15962</v>
      </c>
      <c r="C5849" s="301" t="s">
        <v>6562</v>
      </c>
      <c r="D5849" s="302" t="s">
        <v>7626</v>
      </c>
    </row>
    <row r="5850" spans="1:4" ht="13.8">
      <c r="A5850" s="304">
        <v>88416</v>
      </c>
      <c r="B5850" s="301" t="s">
        <v>15963</v>
      </c>
      <c r="C5850" s="301" t="s">
        <v>6562</v>
      </c>
      <c r="D5850" s="302" t="s">
        <v>10336</v>
      </c>
    </row>
    <row r="5851" spans="1:4" ht="13.8">
      <c r="A5851" s="304">
        <v>88417</v>
      </c>
      <c r="B5851" s="301" t="s">
        <v>15964</v>
      </c>
      <c r="C5851" s="301" t="s">
        <v>6562</v>
      </c>
      <c r="D5851" s="302" t="s">
        <v>13504</v>
      </c>
    </row>
    <row r="5852" spans="1:4" ht="13.8">
      <c r="A5852" s="304">
        <v>88420</v>
      </c>
      <c r="B5852" s="301" t="s">
        <v>15965</v>
      </c>
      <c r="C5852" s="301" t="s">
        <v>6562</v>
      </c>
      <c r="D5852" s="302" t="s">
        <v>12910</v>
      </c>
    </row>
    <row r="5853" spans="1:4" ht="13.8">
      <c r="A5853" s="304">
        <v>88421</v>
      </c>
      <c r="B5853" s="301" t="s">
        <v>15966</v>
      </c>
      <c r="C5853" s="301" t="s">
        <v>6562</v>
      </c>
      <c r="D5853" s="302" t="s">
        <v>15181</v>
      </c>
    </row>
    <row r="5854" spans="1:4" ht="13.8">
      <c r="A5854" s="304">
        <v>88423</v>
      </c>
      <c r="B5854" s="301" t="s">
        <v>15967</v>
      </c>
      <c r="C5854" s="301" t="s">
        <v>6562</v>
      </c>
      <c r="D5854" s="302" t="s">
        <v>15968</v>
      </c>
    </row>
    <row r="5855" spans="1:4" ht="13.8">
      <c r="A5855" s="304">
        <v>88424</v>
      </c>
      <c r="B5855" s="301" t="s">
        <v>15969</v>
      </c>
      <c r="C5855" s="301" t="s">
        <v>6562</v>
      </c>
      <c r="D5855" s="302" t="s">
        <v>15970</v>
      </c>
    </row>
    <row r="5856" spans="1:4" ht="13.8">
      <c r="A5856" s="304">
        <v>88426</v>
      </c>
      <c r="B5856" s="301" t="s">
        <v>15971</v>
      </c>
      <c r="C5856" s="301" t="s">
        <v>6562</v>
      </c>
      <c r="D5856" s="302" t="s">
        <v>10324</v>
      </c>
    </row>
    <row r="5857" spans="1:4" ht="13.8">
      <c r="A5857" s="304">
        <v>88428</v>
      </c>
      <c r="B5857" s="301" t="s">
        <v>15972</v>
      </c>
      <c r="C5857" s="301" t="s">
        <v>6562</v>
      </c>
      <c r="D5857" s="302" t="s">
        <v>10933</v>
      </c>
    </row>
    <row r="5858" spans="1:4" ht="13.8">
      <c r="A5858" s="304">
        <v>88429</v>
      </c>
      <c r="B5858" s="301" t="s">
        <v>15973</v>
      </c>
      <c r="C5858" s="301" t="s">
        <v>6562</v>
      </c>
      <c r="D5858" s="302" t="s">
        <v>15974</v>
      </c>
    </row>
    <row r="5859" spans="1:4" ht="13.8">
      <c r="A5859" s="304">
        <v>88431</v>
      </c>
      <c r="B5859" s="301" t="s">
        <v>15975</v>
      </c>
      <c r="C5859" s="301" t="s">
        <v>6562</v>
      </c>
      <c r="D5859" s="302" t="s">
        <v>13207</v>
      </c>
    </row>
    <row r="5860" spans="1:4" ht="13.8">
      <c r="A5860" s="304">
        <v>88432</v>
      </c>
      <c r="B5860" s="301" t="s">
        <v>15976</v>
      </c>
      <c r="C5860" s="301" t="s">
        <v>6562</v>
      </c>
      <c r="D5860" s="302" t="s">
        <v>15376</v>
      </c>
    </row>
    <row r="5861" spans="1:4" ht="13.8">
      <c r="A5861" s="304">
        <v>88484</v>
      </c>
      <c r="B5861" s="301" t="s">
        <v>15977</v>
      </c>
      <c r="C5861" s="301" t="s">
        <v>6562</v>
      </c>
      <c r="D5861" s="302" t="s">
        <v>5638</v>
      </c>
    </row>
    <row r="5862" spans="1:4" ht="13.8">
      <c r="A5862" s="304">
        <v>88485</v>
      </c>
      <c r="B5862" s="301" t="s">
        <v>15978</v>
      </c>
      <c r="C5862" s="301" t="s">
        <v>6562</v>
      </c>
      <c r="D5862" s="302" t="s">
        <v>15979</v>
      </c>
    </row>
    <row r="5863" spans="1:4" ht="13.8">
      <c r="A5863" s="304">
        <v>88488</v>
      </c>
      <c r="B5863" s="301" t="s">
        <v>15980</v>
      </c>
      <c r="C5863" s="301" t="s">
        <v>6562</v>
      </c>
      <c r="D5863" s="302" t="s">
        <v>15981</v>
      </c>
    </row>
    <row r="5864" spans="1:4" ht="13.8">
      <c r="A5864" s="304">
        <v>88489</v>
      </c>
      <c r="B5864" s="301" t="s">
        <v>1558</v>
      </c>
      <c r="C5864" s="301" t="s">
        <v>6562</v>
      </c>
      <c r="D5864" s="302" t="s">
        <v>15982</v>
      </c>
    </row>
    <row r="5865" spans="1:4" ht="13.8">
      <c r="A5865" s="304">
        <v>88494</v>
      </c>
      <c r="B5865" s="301" t="s">
        <v>15983</v>
      </c>
      <c r="C5865" s="301" t="s">
        <v>6562</v>
      </c>
      <c r="D5865" s="302" t="s">
        <v>7876</v>
      </c>
    </row>
    <row r="5866" spans="1:4" ht="13.8">
      <c r="A5866" s="304">
        <v>88495</v>
      </c>
      <c r="B5866" s="301" t="s">
        <v>15984</v>
      </c>
      <c r="C5866" s="301" t="s">
        <v>6562</v>
      </c>
      <c r="D5866" s="302" t="s">
        <v>12651</v>
      </c>
    </row>
    <row r="5867" spans="1:4" ht="13.8">
      <c r="A5867" s="304">
        <v>88496</v>
      </c>
      <c r="B5867" s="301" t="s">
        <v>15985</v>
      </c>
      <c r="C5867" s="301" t="s">
        <v>6562</v>
      </c>
      <c r="D5867" s="302" t="s">
        <v>14193</v>
      </c>
    </row>
    <row r="5868" spans="1:4" ht="13.8">
      <c r="A5868" s="304">
        <v>88497</v>
      </c>
      <c r="B5868" s="301" t="s">
        <v>15986</v>
      </c>
      <c r="C5868" s="301" t="s">
        <v>6562</v>
      </c>
      <c r="D5868" s="302" t="s">
        <v>9148</v>
      </c>
    </row>
    <row r="5869" spans="1:4" ht="13.8">
      <c r="A5869" s="304">
        <v>95305</v>
      </c>
      <c r="B5869" s="301" t="s">
        <v>15987</v>
      </c>
      <c r="C5869" s="301" t="s">
        <v>6562</v>
      </c>
      <c r="D5869" s="302" t="s">
        <v>15988</v>
      </c>
    </row>
    <row r="5870" spans="1:4" ht="13.8">
      <c r="A5870" s="304">
        <v>95306</v>
      </c>
      <c r="B5870" s="301" t="s">
        <v>3029</v>
      </c>
      <c r="C5870" s="301" t="s">
        <v>6562</v>
      </c>
      <c r="D5870" s="302" t="s">
        <v>15989</v>
      </c>
    </row>
    <row r="5871" spans="1:4" ht="13.8">
      <c r="A5871" s="304">
        <v>95622</v>
      </c>
      <c r="B5871" s="301" t="s">
        <v>15990</v>
      </c>
      <c r="C5871" s="301" t="s">
        <v>6562</v>
      </c>
      <c r="D5871" s="302" t="s">
        <v>15991</v>
      </c>
    </row>
    <row r="5872" spans="1:4" ht="13.8">
      <c r="A5872" s="304">
        <v>95623</v>
      </c>
      <c r="B5872" s="301" t="s">
        <v>15992</v>
      </c>
      <c r="C5872" s="301" t="s">
        <v>6562</v>
      </c>
      <c r="D5872" s="302" t="s">
        <v>15296</v>
      </c>
    </row>
    <row r="5873" spans="1:4" ht="13.8">
      <c r="A5873" s="304">
        <v>95624</v>
      </c>
      <c r="B5873" s="301" t="s">
        <v>15993</v>
      </c>
      <c r="C5873" s="301" t="s">
        <v>6562</v>
      </c>
      <c r="D5873" s="302" t="s">
        <v>15994</v>
      </c>
    </row>
    <row r="5874" spans="1:4" ht="13.8">
      <c r="A5874" s="304">
        <v>95625</v>
      </c>
      <c r="B5874" s="301" t="s">
        <v>15995</v>
      </c>
      <c r="C5874" s="301" t="s">
        <v>6562</v>
      </c>
      <c r="D5874" s="302" t="s">
        <v>15996</v>
      </c>
    </row>
    <row r="5875" spans="1:4" ht="13.8">
      <c r="A5875" s="304">
        <v>95626</v>
      </c>
      <c r="B5875" s="301" t="s">
        <v>15997</v>
      </c>
      <c r="C5875" s="301" t="s">
        <v>6562</v>
      </c>
      <c r="D5875" s="302" t="s">
        <v>5361</v>
      </c>
    </row>
    <row r="5876" spans="1:4" ht="13.8">
      <c r="A5876" s="304">
        <v>96126</v>
      </c>
      <c r="B5876" s="301" t="s">
        <v>15998</v>
      </c>
      <c r="C5876" s="301" t="s">
        <v>6562</v>
      </c>
      <c r="D5876" s="302" t="s">
        <v>15999</v>
      </c>
    </row>
    <row r="5877" spans="1:4" ht="13.8">
      <c r="A5877" s="304">
        <v>96127</v>
      </c>
      <c r="B5877" s="301" t="s">
        <v>16000</v>
      </c>
      <c r="C5877" s="301" t="s">
        <v>6562</v>
      </c>
      <c r="D5877" s="302" t="s">
        <v>10745</v>
      </c>
    </row>
    <row r="5878" spans="1:4" ht="13.8">
      <c r="A5878" s="304">
        <v>96128</v>
      </c>
      <c r="B5878" s="301" t="s">
        <v>16001</v>
      </c>
      <c r="C5878" s="301" t="s">
        <v>6562</v>
      </c>
      <c r="D5878" s="302" t="s">
        <v>16002</v>
      </c>
    </row>
    <row r="5879" spans="1:4" ht="13.8">
      <c r="A5879" s="304">
        <v>96129</v>
      </c>
      <c r="B5879" s="301" t="s">
        <v>16003</v>
      </c>
      <c r="C5879" s="301" t="s">
        <v>6562</v>
      </c>
      <c r="D5879" s="302" t="s">
        <v>15210</v>
      </c>
    </row>
    <row r="5880" spans="1:4" ht="13.8">
      <c r="A5880" s="304">
        <v>96130</v>
      </c>
      <c r="B5880" s="301" t="s">
        <v>16004</v>
      </c>
      <c r="C5880" s="301" t="s">
        <v>6562</v>
      </c>
      <c r="D5880" s="302" t="s">
        <v>12856</v>
      </c>
    </row>
    <row r="5881" spans="1:4" ht="13.8">
      <c r="A5881" s="304">
        <v>96131</v>
      </c>
      <c r="B5881" s="301" t="s">
        <v>1556</v>
      </c>
      <c r="C5881" s="301" t="s">
        <v>6562</v>
      </c>
      <c r="D5881" s="302" t="s">
        <v>16005</v>
      </c>
    </row>
    <row r="5882" spans="1:4" ht="13.8">
      <c r="A5882" s="304">
        <v>96132</v>
      </c>
      <c r="B5882" s="301" t="s">
        <v>16006</v>
      </c>
      <c r="C5882" s="301" t="s">
        <v>6562</v>
      </c>
      <c r="D5882" s="302" t="s">
        <v>13370</v>
      </c>
    </row>
    <row r="5883" spans="1:4" ht="13.8">
      <c r="A5883" s="304">
        <v>96133</v>
      </c>
      <c r="B5883" s="301" t="s">
        <v>16007</v>
      </c>
      <c r="C5883" s="301" t="s">
        <v>6562</v>
      </c>
      <c r="D5883" s="302" t="s">
        <v>16008</v>
      </c>
    </row>
    <row r="5884" spans="1:4" ht="13.8">
      <c r="A5884" s="304">
        <v>96134</v>
      </c>
      <c r="B5884" s="301" t="s">
        <v>16009</v>
      </c>
      <c r="C5884" s="301" t="s">
        <v>6562</v>
      </c>
      <c r="D5884" s="302" t="s">
        <v>16010</v>
      </c>
    </row>
    <row r="5885" spans="1:4" ht="13.8">
      <c r="A5885" s="304">
        <v>96135</v>
      </c>
      <c r="B5885" s="301" t="s">
        <v>16011</v>
      </c>
      <c r="C5885" s="301" t="s">
        <v>6562</v>
      </c>
      <c r="D5885" s="302" t="s">
        <v>15742</v>
      </c>
    </row>
    <row r="5886" spans="1:4" ht="13.8">
      <c r="A5886" s="304">
        <v>102193</v>
      </c>
      <c r="B5886" s="301" t="s">
        <v>16012</v>
      </c>
      <c r="C5886" s="301" t="s">
        <v>6562</v>
      </c>
      <c r="D5886" s="302" t="s">
        <v>7010</v>
      </c>
    </row>
    <row r="5887" spans="1:4" ht="13.8">
      <c r="A5887" s="304">
        <v>102194</v>
      </c>
      <c r="B5887" s="301" t="s">
        <v>16013</v>
      </c>
      <c r="C5887" s="301" t="s">
        <v>6562</v>
      </c>
      <c r="D5887" s="302" t="s">
        <v>15364</v>
      </c>
    </row>
    <row r="5888" spans="1:4" ht="13.8">
      <c r="A5888" s="304">
        <v>102197</v>
      </c>
      <c r="B5888" s="301" t="s">
        <v>16014</v>
      </c>
      <c r="C5888" s="301" t="s">
        <v>6562</v>
      </c>
      <c r="D5888" s="302" t="s">
        <v>5635</v>
      </c>
    </row>
    <row r="5889" spans="1:4" ht="13.8">
      <c r="A5889" s="304">
        <v>102200</v>
      </c>
      <c r="B5889" s="301" t="s">
        <v>16015</v>
      </c>
      <c r="C5889" s="301" t="s">
        <v>6562</v>
      </c>
      <c r="D5889" s="302" t="s">
        <v>16016</v>
      </c>
    </row>
    <row r="5890" spans="1:4" ht="13.8">
      <c r="A5890" s="304">
        <v>102201</v>
      </c>
      <c r="B5890" s="301" t="s">
        <v>16017</v>
      </c>
      <c r="C5890" s="301" t="s">
        <v>6562</v>
      </c>
      <c r="D5890" s="302" t="s">
        <v>5228</v>
      </c>
    </row>
    <row r="5891" spans="1:4" ht="13.8">
      <c r="A5891" s="304">
        <v>102202</v>
      </c>
      <c r="B5891" s="301" t="s">
        <v>16018</v>
      </c>
      <c r="C5891" s="301" t="s">
        <v>6562</v>
      </c>
      <c r="D5891" s="302" t="s">
        <v>16019</v>
      </c>
    </row>
    <row r="5892" spans="1:4" ht="13.8">
      <c r="A5892" s="304">
        <v>102203</v>
      </c>
      <c r="B5892" s="301" t="s">
        <v>16020</v>
      </c>
      <c r="C5892" s="301" t="s">
        <v>6562</v>
      </c>
      <c r="D5892" s="302" t="s">
        <v>12649</v>
      </c>
    </row>
    <row r="5893" spans="1:4" ht="13.8">
      <c r="A5893" s="304">
        <v>102204</v>
      </c>
      <c r="B5893" s="301" t="s">
        <v>16021</v>
      </c>
      <c r="C5893" s="301" t="s">
        <v>6562</v>
      </c>
      <c r="D5893" s="302" t="s">
        <v>16022</v>
      </c>
    </row>
    <row r="5894" spans="1:4" ht="13.8">
      <c r="A5894" s="304">
        <v>102205</v>
      </c>
      <c r="B5894" s="301" t="s">
        <v>16023</v>
      </c>
      <c r="C5894" s="301" t="s">
        <v>6562</v>
      </c>
      <c r="D5894" s="302" t="s">
        <v>10775</v>
      </c>
    </row>
    <row r="5895" spans="1:4" ht="13.8">
      <c r="A5895" s="304">
        <v>102207</v>
      </c>
      <c r="B5895" s="301" t="s">
        <v>16024</v>
      </c>
      <c r="C5895" s="301" t="s">
        <v>6562</v>
      </c>
      <c r="D5895" s="302" t="s">
        <v>7750</v>
      </c>
    </row>
    <row r="5896" spans="1:4" ht="13.8">
      <c r="A5896" s="304">
        <v>102208</v>
      </c>
      <c r="B5896" s="301" t="s">
        <v>16025</v>
      </c>
      <c r="C5896" s="301" t="s">
        <v>6562</v>
      </c>
      <c r="D5896" s="302" t="s">
        <v>7382</v>
      </c>
    </row>
    <row r="5897" spans="1:4" ht="13.8">
      <c r="A5897" s="304">
        <v>102209</v>
      </c>
      <c r="B5897" s="301" t="s">
        <v>16026</v>
      </c>
      <c r="C5897" s="301" t="s">
        <v>6562</v>
      </c>
      <c r="D5897" s="302" t="s">
        <v>16027</v>
      </c>
    </row>
    <row r="5898" spans="1:4" ht="13.8">
      <c r="A5898" s="304">
        <v>102210</v>
      </c>
      <c r="B5898" s="301" t="s">
        <v>16028</v>
      </c>
      <c r="C5898" s="301" t="s">
        <v>6562</v>
      </c>
      <c r="D5898" s="302" t="s">
        <v>7471</v>
      </c>
    </row>
    <row r="5899" spans="1:4" ht="13.8">
      <c r="A5899" s="304">
        <v>102213</v>
      </c>
      <c r="B5899" s="301" t="s">
        <v>16029</v>
      </c>
      <c r="C5899" s="301" t="s">
        <v>6562</v>
      </c>
      <c r="D5899" s="302" t="s">
        <v>5637</v>
      </c>
    </row>
    <row r="5900" spans="1:4" ht="13.8">
      <c r="A5900" s="304">
        <v>102214</v>
      </c>
      <c r="B5900" s="301" t="s">
        <v>16030</v>
      </c>
      <c r="C5900" s="301" t="s">
        <v>6562</v>
      </c>
      <c r="D5900" s="302" t="s">
        <v>12317</v>
      </c>
    </row>
    <row r="5901" spans="1:4" ht="13.8">
      <c r="A5901" s="304">
        <v>102215</v>
      </c>
      <c r="B5901" s="301" t="s">
        <v>16031</v>
      </c>
      <c r="C5901" s="301" t="s">
        <v>6562</v>
      </c>
      <c r="D5901" s="302" t="s">
        <v>8259</v>
      </c>
    </row>
    <row r="5902" spans="1:4" ht="13.8">
      <c r="A5902" s="304">
        <v>102217</v>
      </c>
      <c r="B5902" s="301" t="s">
        <v>16032</v>
      </c>
      <c r="C5902" s="301" t="s">
        <v>6562</v>
      </c>
      <c r="D5902" s="302" t="s">
        <v>16033</v>
      </c>
    </row>
    <row r="5903" spans="1:4" ht="13.8">
      <c r="A5903" s="304">
        <v>102218</v>
      </c>
      <c r="B5903" s="301" t="s">
        <v>16034</v>
      </c>
      <c r="C5903" s="301" t="s">
        <v>6562</v>
      </c>
      <c r="D5903" s="302" t="s">
        <v>10314</v>
      </c>
    </row>
    <row r="5904" spans="1:4" ht="13.8">
      <c r="A5904" s="304">
        <v>102219</v>
      </c>
      <c r="B5904" s="301" t="s">
        <v>16035</v>
      </c>
      <c r="C5904" s="301" t="s">
        <v>6562</v>
      </c>
      <c r="D5904" s="302" t="s">
        <v>12678</v>
      </c>
    </row>
    <row r="5905" spans="1:4" ht="13.8">
      <c r="A5905" s="304">
        <v>102220</v>
      </c>
      <c r="B5905" s="301" t="s">
        <v>16036</v>
      </c>
      <c r="C5905" s="301" t="s">
        <v>6562</v>
      </c>
      <c r="D5905" s="302" t="s">
        <v>16037</v>
      </c>
    </row>
    <row r="5906" spans="1:4" ht="13.8">
      <c r="A5906" s="304">
        <v>102223</v>
      </c>
      <c r="B5906" s="301" t="s">
        <v>16038</v>
      </c>
      <c r="C5906" s="301" t="s">
        <v>6562</v>
      </c>
      <c r="D5906" s="302" t="s">
        <v>5072</v>
      </c>
    </row>
    <row r="5907" spans="1:4" ht="13.8">
      <c r="A5907" s="304">
        <v>102224</v>
      </c>
      <c r="B5907" s="301" t="s">
        <v>16039</v>
      </c>
      <c r="C5907" s="301" t="s">
        <v>6562</v>
      </c>
      <c r="D5907" s="302" t="s">
        <v>16040</v>
      </c>
    </row>
    <row r="5908" spans="1:4" ht="13.8">
      <c r="A5908" s="304">
        <v>102225</v>
      </c>
      <c r="B5908" s="301" t="s">
        <v>16041</v>
      </c>
      <c r="C5908" s="301" t="s">
        <v>6562</v>
      </c>
      <c r="D5908" s="302" t="s">
        <v>16042</v>
      </c>
    </row>
    <row r="5909" spans="1:4" ht="13.8">
      <c r="A5909" s="304">
        <v>102227</v>
      </c>
      <c r="B5909" s="301" t="s">
        <v>16043</v>
      </c>
      <c r="C5909" s="301" t="s">
        <v>6562</v>
      </c>
      <c r="D5909" s="302" t="s">
        <v>14238</v>
      </c>
    </row>
    <row r="5910" spans="1:4" ht="13.8">
      <c r="A5910" s="304">
        <v>102228</v>
      </c>
      <c r="B5910" s="301" t="s">
        <v>16044</v>
      </c>
      <c r="C5910" s="301" t="s">
        <v>6562</v>
      </c>
      <c r="D5910" s="302" t="s">
        <v>10992</v>
      </c>
    </row>
    <row r="5911" spans="1:4" ht="13.8">
      <c r="A5911" s="304">
        <v>102229</v>
      </c>
      <c r="B5911" s="301" t="s">
        <v>16045</v>
      </c>
      <c r="C5911" s="301" t="s">
        <v>6562</v>
      </c>
      <c r="D5911" s="302" t="s">
        <v>14189</v>
      </c>
    </row>
    <row r="5912" spans="1:4" ht="13.8">
      <c r="A5912" s="304">
        <v>102230</v>
      </c>
      <c r="B5912" s="301" t="s">
        <v>16046</v>
      </c>
      <c r="C5912" s="301" t="s">
        <v>6562</v>
      </c>
      <c r="D5912" s="302" t="s">
        <v>16047</v>
      </c>
    </row>
    <row r="5913" spans="1:4" ht="13.8">
      <c r="A5913" s="304">
        <v>102233</v>
      </c>
      <c r="B5913" s="301" t="s">
        <v>16048</v>
      </c>
      <c r="C5913" s="301" t="s">
        <v>6562</v>
      </c>
      <c r="D5913" s="302" t="s">
        <v>12557</v>
      </c>
    </row>
    <row r="5914" spans="1:4" ht="13.8">
      <c r="A5914" s="304">
        <v>102234</v>
      </c>
      <c r="B5914" s="301" t="s">
        <v>16049</v>
      </c>
      <c r="C5914" s="301" t="s">
        <v>6562</v>
      </c>
      <c r="D5914" s="302" t="s">
        <v>12912</v>
      </c>
    </row>
    <row r="5915" spans="1:4" ht="13.8">
      <c r="A5915" s="304">
        <v>100716</v>
      </c>
      <c r="B5915" s="301" t="s">
        <v>16050</v>
      </c>
      <c r="C5915" s="301" t="s">
        <v>6562</v>
      </c>
      <c r="D5915" s="302" t="s">
        <v>16051</v>
      </c>
    </row>
    <row r="5916" spans="1:4" ht="13.8">
      <c r="A5916" s="304">
        <v>100717</v>
      </c>
      <c r="B5916" s="301" t="s">
        <v>16052</v>
      </c>
      <c r="C5916" s="301" t="s">
        <v>6562</v>
      </c>
      <c r="D5916" s="302" t="s">
        <v>4769</v>
      </c>
    </row>
    <row r="5917" spans="1:4" ht="13.8">
      <c r="A5917" s="304">
        <v>100718</v>
      </c>
      <c r="B5917" s="301" t="s">
        <v>16053</v>
      </c>
      <c r="C5917" s="301" t="s">
        <v>1616</v>
      </c>
      <c r="D5917" s="302" t="s">
        <v>14902</v>
      </c>
    </row>
    <row r="5918" spans="1:4" ht="13.8">
      <c r="A5918" s="304">
        <v>100719</v>
      </c>
      <c r="B5918" s="301" t="s">
        <v>16054</v>
      </c>
      <c r="C5918" s="301" t="s">
        <v>6562</v>
      </c>
      <c r="D5918" s="302" t="s">
        <v>11939</v>
      </c>
    </row>
    <row r="5919" spans="1:4" ht="13.8">
      <c r="A5919" s="304">
        <v>100720</v>
      </c>
      <c r="B5919" s="301" t="s">
        <v>16055</v>
      </c>
      <c r="C5919" s="301" t="s">
        <v>6562</v>
      </c>
      <c r="D5919" s="302" t="s">
        <v>13676</v>
      </c>
    </row>
    <row r="5920" spans="1:4" ht="13.8">
      <c r="A5920" s="304">
        <v>100721</v>
      </c>
      <c r="B5920" s="301" t="s">
        <v>16056</v>
      </c>
      <c r="C5920" s="301" t="s">
        <v>6562</v>
      </c>
      <c r="D5920" s="302" t="s">
        <v>11042</v>
      </c>
    </row>
    <row r="5921" spans="1:4" ht="13.8">
      <c r="A5921" s="304">
        <v>100722</v>
      </c>
      <c r="B5921" s="301" t="s">
        <v>16057</v>
      </c>
      <c r="C5921" s="301" t="s">
        <v>6562</v>
      </c>
      <c r="D5921" s="302" t="s">
        <v>10343</v>
      </c>
    </row>
    <row r="5922" spans="1:4" ht="13.8">
      <c r="A5922" s="304">
        <v>100723</v>
      </c>
      <c r="B5922" s="301" t="s">
        <v>16058</v>
      </c>
      <c r="C5922" s="301" t="s">
        <v>6562</v>
      </c>
      <c r="D5922" s="302" t="s">
        <v>13022</v>
      </c>
    </row>
    <row r="5923" spans="1:4" ht="13.8">
      <c r="A5923" s="304">
        <v>100724</v>
      </c>
      <c r="B5923" s="301" t="s">
        <v>16059</v>
      </c>
      <c r="C5923" s="301" t="s">
        <v>6562</v>
      </c>
      <c r="D5923" s="302" t="s">
        <v>10841</v>
      </c>
    </row>
    <row r="5924" spans="1:4" ht="13.8">
      <c r="A5924" s="304">
        <v>100725</v>
      </c>
      <c r="B5924" s="301" t="s">
        <v>2580</v>
      </c>
      <c r="C5924" s="301" t="s">
        <v>6562</v>
      </c>
      <c r="D5924" s="302" t="s">
        <v>16060</v>
      </c>
    </row>
    <row r="5925" spans="1:4" ht="13.8">
      <c r="A5925" s="304">
        <v>100726</v>
      </c>
      <c r="B5925" s="301" t="s">
        <v>16061</v>
      </c>
      <c r="C5925" s="301" t="s">
        <v>6562</v>
      </c>
      <c r="D5925" s="302" t="s">
        <v>16062</v>
      </c>
    </row>
    <row r="5926" spans="1:4" ht="13.8">
      <c r="A5926" s="304">
        <v>100727</v>
      </c>
      <c r="B5926" s="301" t="s">
        <v>16063</v>
      </c>
      <c r="C5926" s="301" t="s">
        <v>6562</v>
      </c>
      <c r="D5926" s="302" t="s">
        <v>16064</v>
      </c>
    </row>
    <row r="5927" spans="1:4" ht="13.8">
      <c r="A5927" s="304">
        <v>100728</v>
      </c>
      <c r="B5927" s="301" t="s">
        <v>16065</v>
      </c>
      <c r="C5927" s="301" t="s">
        <v>6562</v>
      </c>
      <c r="D5927" s="302" t="s">
        <v>6330</v>
      </c>
    </row>
    <row r="5928" spans="1:4" ht="13.8">
      <c r="A5928" s="304">
        <v>100729</v>
      </c>
      <c r="B5928" s="301" t="s">
        <v>16066</v>
      </c>
      <c r="C5928" s="301" t="s">
        <v>6562</v>
      </c>
      <c r="D5928" s="302" t="s">
        <v>16067</v>
      </c>
    </row>
    <row r="5929" spans="1:4" ht="13.8">
      <c r="A5929" s="304">
        <v>100730</v>
      </c>
      <c r="B5929" s="301" t="s">
        <v>16068</v>
      </c>
      <c r="C5929" s="301" t="s">
        <v>6562</v>
      </c>
      <c r="D5929" s="302" t="s">
        <v>16069</v>
      </c>
    </row>
    <row r="5930" spans="1:4" ht="13.8">
      <c r="A5930" s="304">
        <v>100733</v>
      </c>
      <c r="B5930" s="301" t="s">
        <v>16070</v>
      </c>
      <c r="C5930" s="301" t="s">
        <v>6562</v>
      </c>
      <c r="D5930" s="302" t="s">
        <v>16071</v>
      </c>
    </row>
    <row r="5931" spans="1:4" ht="13.8">
      <c r="A5931" s="304">
        <v>100734</v>
      </c>
      <c r="B5931" s="301" t="s">
        <v>16072</v>
      </c>
      <c r="C5931" s="301" t="s">
        <v>6562</v>
      </c>
      <c r="D5931" s="302" t="s">
        <v>16073</v>
      </c>
    </row>
    <row r="5932" spans="1:4" ht="13.8">
      <c r="A5932" s="304">
        <v>100735</v>
      </c>
      <c r="B5932" s="301" t="s">
        <v>16074</v>
      </c>
      <c r="C5932" s="301" t="s">
        <v>6562</v>
      </c>
      <c r="D5932" s="302" t="s">
        <v>16075</v>
      </c>
    </row>
    <row r="5933" spans="1:4" ht="13.8">
      <c r="A5933" s="304">
        <v>100736</v>
      </c>
      <c r="B5933" s="301" t="s">
        <v>16076</v>
      </c>
      <c r="C5933" s="301" t="s">
        <v>6562</v>
      </c>
      <c r="D5933" s="302" t="s">
        <v>16077</v>
      </c>
    </row>
    <row r="5934" spans="1:4" ht="13.8">
      <c r="A5934" s="304">
        <v>100739</v>
      </c>
      <c r="B5934" s="301" t="s">
        <v>16078</v>
      </c>
      <c r="C5934" s="301" t="s">
        <v>6562</v>
      </c>
      <c r="D5934" s="302" t="s">
        <v>16079</v>
      </c>
    </row>
    <row r="5935" spans="1:4" ht="13.8">
      <c r="A5935" s="304">
        <v>100740</v>
      </c>
      <c r="B5935" s="301" t="s">
        <v>16080</v>
      </c>
      <c r="C5935" s="301" t="s">
        <v>6562</v>
      </c>
      <c r="D5935" s="302" t="s">
        <v>16081</v>
      </c>
    </row>
    <row r="5936" spans="1:4" ht="13.8">
      <c r="A5936" s="304">
        <v>100741</v>
      </c>
      <c r="B5936" s="301" t="s">
        <v>16082</v>
      </c>
      <c r="C5936" s="301" t="s">
        <v>6562</v>
      </c>
      <c r="D5936" s="302" t="s">
        <v>6812</v>
      </c>
    </row>
    <row r="5937" spans="1:4" ht="13.8">
      <c r="A5937" s="304">
        <v>100742</v>
      </c>
      <c r="B5937" s="301" t="s">
        <v>16083</v>
      </c>
      <c r="C5937" s="301" t="s">
        <v>6562</v>
      </c>
      <c r="D5937" s="302" t="s">
        <v>13775</v>
      </c>
    </row>
    <row r="5938" spans="1:4" ht="13.8">
      <c r="A5938" s="304">
        <v>100743</v>
      </c>
      <c r="B5938" s="301" t="s">
        <v>16084</v>
      </c>
      <c r="C5938" s="301" t="s">
        <v>6562</v>
      </c>
      <c r="D5938" s="302" t="s">
        <v>12504</v>
      </c>
    </row>
    <row r="5939" spans="1:4" ht="13.8">
      <c r="A5939" s="304">
        <v>100744</v>
      </c>
      <c r="B5939" s="301" t="s">
        <v>16085</v>
      </c>
      <c r="C5939" s="301" t="s">
        <v>6562</v>
      </c>
      <c r="D5939" s="302" t="s">
        <v>14366</v>
      </c>
    </row>
    <row r="5940" spans="1:4" ht="13.8">
      <c r="A5940" s="304">
        <v>100745</v>
      </c>
      <c r="B5940" s="301" t="s">
        <v>16086</v>
      </c>
      <c r="C5940" s="301" t="s">
        <v>6562</v>
      </c>
      <c r="D5940" s="302" t="s">
        <v>16087</v>
      </c>
    </row>
    <row r="5941" spans="1:4" ht="13.8">
      <c r="A5941" s="304">
        <v>100746</v>
      </c>
      <c r="B5941" s="301" t="s">
        <v>16088</v>
      </c>
      <c r="C5941" s="301" t="s">
        <v>6562</v>
      </c>
      <c r="D5941" s="302" t="s">
        <v>16089</v>
      </c>
    </row>
    <row r="5942" spans="1:4" ht="13.8">
      <c r="A5942" s="304">
        <v>100747</v>
      </c>
      <c r="B5942" s="301" t="s">
        <v>16090</v>
      </c>
      <c r="C5942" s="301" t="s">
        <v>6562</v>
      </c>
      <c r="D5942" s="302" t="s">
        <v>16091</v>
      </c>
    </row>
    <row r="5943" spans="1:4" ht="13.8">
      <c r="A5943" s="304">
        <v>100748</v>
      </c>
      <c r="B5943" s="301" t="s">
        <v>16092</v>
      </c>
      <c r="C5943" s="301" t="s">
        <v>6562</v>
      </c>
      <c r="D5943" s="302" t="s">
        <v>15005</v>
      </c>
    </row>
    <row r="5944" spans="1:4" ht="13.8">
      <c r="A5944" s="304">
        <v>100749</v>
      </c>
      <c r="B5944" s="301" t="s">
        <v>16093</v>
      </c>
      <c r="C5944" s="301" t="s">
        <v>6562</v>
      </c>
      <c r="D5944" s="302" t="s">
        <v>4516</v>
      </c>
    </row>
    <row r="5945" spans="1:4" ht="13.8">
      <c r="A5945" s="304">
        <v>100750</v>
      </c>
      <c r="B5945" s="301" t="s">
        <v>16094</v>
      </c>
      <c r="C5945" s="301" t="s">
        <v>6562</v>
      </c>
      <c r="D5945" s="302" t="s">
        <v>16095</v>
      </c>
    </row>
    <row r="5946" spans="1:4" ht="13.8">
      <c r="A5946" s="304">
        <v>100751</v>
      </c>
      <c r="B5946" s="301" t="s">
        <v>16096</v>
      </c>
      <c r="C5946" s="301" t="s">
        <v>6562</v>
      </c>
      <c r="D5946" s="302" t="s">
        <v>16097</v>
      </c>
    </row>
    <row r="5947" spans="1:4" ht="13.8">
      <c r="A5947" s="304">
        <v>100752</v>
      </c>
      <c r="B5947" s="301" t="s">
        <v>16098</v>
      </c>
      <c r="C5947" s="301" t="s">
        <v>6562</v>
      </c>
      <c r="D5947" s="302" t="s">
        <v>16099</v>
      </c>
    </row>
    <row r="5948" spans="1:4" ht="13.8">
      <c r="A5948" s="304">
        <v>100753</v>
      </c>
      <c r="B5948" s="301" t="s">
        <v>16100</v>
      </c>
      <c r="C5948" s="301" t="s">
        <v>6562</v>
      </c>
      <c r="D5948" s="302" t="s">
        <v>7672</v>
      </c>
    </row>
    <row r="5949" spans="1:4" ht="13.8">
      <c r="A5949" s="304">
        <v>100754</v>
      </c>
      <c r="B5949" s="301" t="s">
        <v>16101</v>
      </c>
      <c r="C5949" s="301" t="s">
        <v>6562</v>
      </c>
      <c r="D5949" s="302" t="s">
        <v>16005</v>
      </c>
    </row>
    <row r="5950" spans="1:4" ht="13.8">
      <c r="A5950" s="304">
        <v>100757</v>
      </c>
      <c r="B5950" s="301" t="s">
        <v>16102</v>
      </c>
      <c r="C5950" s="301" t="s">
        <v>6562</v>
      </c>
      <c r="D5950" s="302" t="s">
        <v>16103</v>
      </c>
    </row>
    <row r="5951" spans="1:4" ht="13.8">
      <c r="A5951" s="304">
        <v>100758</v>
      </c>
      <c r="B5951" s="301" t="s">
        <v>16104</v>
      </c>
      <c r="C5951" s="301" t="s">
        <v>6562</v>
      </c>
      <c r="D5951" s="302" t="s">
        <v>16105</v>
      </c>
    </row>
    <row r="5952" spans="1:4" ht="13.8">
      <c r="A5952" s="304">
        <v>100759</v>
      </c>
      <c r="B5952" s="301" t="s">
        <v>2579</v>
      </c>
      <c r="C5952" s="301" t="s">
        <v>6562</v>
      </c>
      <c r="D5952" s="302" t="s">
        <v>16106</v>
      </c>
    </row>
    <row r="5953" spans="1:4" ht="13.8">
      <c r="A5953" s="304">
        <v>100760</v>
      </c>
      <c r="B5953" s="301" t="s">
        <v>16107</v>
      </c>
      <c r="C5953" s="301" t="s">
        <v>6562</v>
      </c>
      <c r="D5953" s="302" t="s">
        <v>16108</v>
      </c>
    </row>
    <row r="5954" spans="1:4" ht="13.8">
      <c r="A5954" s="304">
        <v>100761</v>
      </c>
      <c r="B5954" s="301" t="s">
        <v>16109</v>
      </c>
      <c r="C5954" s="301" t="s">
        <v>6562</v>
      </c>
      <c r="D5954" s="302" t="s">
        <v>11511</v>
      </c>
    </row>
    <row r="5955" spans="1:4" ht="13.8">
      <c r="A5955" s="304">
        <v>100762</v>
      </c>
      <c r="B5955" s="301" t="s">
        <v>16110</v>
      </c>
      <c r="C5955" s="301" t="s">
        <v>6562</v>
      </c>
      <c r="D5955" s="302" t="s">
        <v>16111</v>
      </c>
    </row>
    <row r="5956" spans="1:4" ht="13.8">
      <c r="A5956" s="304">
        <v>102488</v>
      </c>
      <c r="B5956" s="301" t="s">
        <v>16112</v>
      </c>
      <c r="C5956" s="301" t="s">
        <v>6562</v>
      </c>
      <c r="D5956" s="302" t="s">
        <v>7727</v>
      </c>
    </row>
    <row r="5957" spans="1:4" ht="13.8">
      <c r="A5957" s="304">
        <v>102489</v>
      </c>
      <c r="B5957" s="301" t="s">
        <v>16113</v>
      </c>
      <c r="C5957" s="301" t="s">
        <v>6562</v>
      </c>
      <c r="D5957" s="302" t="s">
        <v>16114</v>
      </c>
    </row>
    <row r="5958" spans="1:4" ht="13.8">
      <c r="A5958" s="304">
        <v>102491</v>
      </c>
      <c r="B5958" s="301" t="s">
        <v>16115</v>
      </c>
      <c r="C5958" s="301" t="s">
        <v>6562</v>
      </c>
      <c r="D5958" s="302" t="s">
        <v>5526</v>
      </c>
    </row>
    <row r="5959" spans="1:4" ht="13.8">
      <c r="A5959" s="304">
        <v>102492</v>
      </c>
      <c r="B5959" s="301" t="s">
        <v>16116</v>
      </c>
      <c r="C5959" s="301" t="s">
        <v>6562</v>
      </c>
      <c r="D5959" s="302" t="s">
        <v>16117</v>
      </c>
    </row>
    <row r="5960" spans="1:4" ht="13.8">
      <c r="A5960" s="304">
        <v>102494</v>
      </c>
      <c r="B5960" s="301" t="s">
        <v>16118</v>
      </c>
      <c r="C5960" s="301" t="s">
        <v>6562</v>
      </c>
      <c r="D5960" s="302" t="s">
        <v>6992</v>
      </c>
    </row>
    <row r="5961" spans="1:4" ht="13.8">
      <c r="A5961" s="304">
        <v>102496</v>
      </c>
      <c r="B5961" s="301" t="s">
        <v>16119</v>
      </c>
      <c r="C5961" s="301" t="s">
        <v>1616</v>
      </c>
      <c r="D5961" s="302" t="s">
        <v>4199</v>
      </c>
    </row>
    <row r="5962" spans="1:4" ht="13.8">
      <c r="A5962" s="304">
        <v>102497</v>
      </c>
      <c r="B5962" s="301" t="s">
        <v>16120</v>
      </c>
      <c r="C5962" s="301" t="s">
        <v>1616</v>
      </c>
      <c r="D5962" s="302" t="s">
        <v>7826</v>
      </c>
    </row>
    <row r="5963" spans="1:4" ht="13.8">
      <c r="A5963" s="304">
        <v>102498</v>
      </c>
      <c r="B5963" s="301" t="s">
        <v>16121</v>
      </c>
      <c r="C5963" s="301" t="s">
        <v>1616</v>
      </c>
      <c r="D5963" s="302" t="s">
        <v>7462</v>
      </c>
    </row>
    <row r="5964" spans="1:4" ht="13.8">
      <c r="A5964" s="304">
        <v>102499</v>
      </c>
      <c r="B5964" s="301" t="s">
        <v>16122</v>
      </c>
      <c r="C5964" s="301" t="s">
        <v>6562</v>
      </c>
      <c r="D5964" s="302" t="s">
        <v>7714</v>
      </c>
    </row>
    <row r="5965" spans="1:4" ht="13.8">
      <c r="A5965" s="304">
        <v>102500</v>
      </c>
      <c r="B5965" s="301" t="s">
        <v>16123</v>
      </c>
      <c r="C5965" s="301" t="s">
        <v>1616</v>
      </c>
      <c r="D5965" s="302" t="s">
        <v>16124</v>
      </c>
    </row>
    <row r="5966" spans="1:4" ht="13.8">
      <c r="A5966" s="304">
        <v>102501</v>
      </c>
      <c r="B5966" s="301" t="s">
        <v>16125</v>
      </c>
      <c r="C5966" s="301" t="s">
        <v>6562</v>
      </c>
      <c r="D5966" s="302" t="s">
        <v>15223</v>
      </c>
    </row>
    <row r="5967" spans="1:4" ht="13.8">
      <c r="A5967" s="304">
        <v>102504</v>
      </c>
      <c r="B5967" s="301" t="s">
        <v>16126</v>
      </c>
      <c r="C5967" s="301" t="s">
        <v>1616</v>
      </c>
      <c r="D5967" s="302" t="s">
        <v>16127</v>
      </c>
    </row>
    <row r="5968" spans="1:4" ht="13.8">
      <c r="A5968" s="304">
        <v>102505</v>
      </c>
      <c r="B5968" s="301" t="s">
        <v>16128</v>
      </c>
      <c r="C5968" s="301" t="s">
        <v>1616</v>
      </c>
      <c r="D5968" s="302" t="s">
        <v>10955</v>
      </c>
    </row>
    <row r="5969" spans="1:4" ht="13.8">
      <c r="A5969" s="304">
        <v>102506</v>
      </c>
      <c r="B5969" s="301" t="s">
        <v>16129</v>
      </c>
      <c r="C5969" s="301" t="s">
        <v>1616</v>
      </c>
      <c r="D5969" s="302" t="s">
        <v>4140</v>
      </c>
    </row>
    <row r="5970" spans="1:4" ht="13.8">
      <c r="A5970" s="304">
        <v>102507</v>
      </c>
      <c r="B5970" s="301" t="s">
        <v>16130</v>
      </c>
      <c r="C5970" s="301" t="s">
        <v>1616</v>
      </c>
      <c r="D5970" s="302" t="s">
        <v>15231</v>
      </c>
    </row>
    <row r="5971" spans="1:4" ht="13.8">
      <c r="A5971" s="304">
        <v>102508</v>
      </c>
      <c r="B5971" s="301" t="s">
        <v>16131</v>
      </c>
      <c r="C5971" s="301" t="s">
        <v>6562</v>
      </c>
      <c r="D5971" s="302" t="s">
        <v>16132</v>
      </c>
    </row>
    <row r="5972" spans="1:4" ht="13.8">
      <c r="A5972" s="304">
        <v>102509</v>
      </c>
      <c r="B5972" s="301" t="s">
        <v>16133</v>
      </c>
      <c r="C5972" s="301" t="s">
        <v>6562</v>
      </c>
      <c r="D5972" s="302" t="s">
        <v>16134</v>
      </c>
    </row>
    <row r="5973" spans="1:4" ht="13.8">
      <c r="A5973" s="304">
        <v>102512</v>
      </c>
      <c r="B5973" s="301" t="s">
        <v>16135</v>
      </c>
      <c r="C5973" s="301" t="s">
        <v>1616</v>
      </c>
      <c r="D5973" s="302" t="s">
        <v>5264</v>
      </c>
    </row>
    <row r="5974" spans="1:4" ht="13.8">
      <c r="A5974" s="304">
        <v>102513</v>
      </c>
      <c r="B5974" s="301" t="s">
        <v>16136</v>
      </c>
      <c r="C5974" s="301" t="s">
        <v>6562</v>
      </c>
      <c r="D5974" s="302" t="s">
        <v>16137</v>
      </c>
    </row>
    <row r="5975" spans="1:4" ht="13.8">
      <c r="A5975" s="304">
        <v>102520</v>
      </c>
      <c r="B5975" s="301" t="s">
        <v>16138</v>
      </c>
      <c r="C5975" s="301" t="s">
        <v>6562</v>
      </c>
      <c r="D5975" s="302" t="s">
        <v>16139</v>
      </c>
    </row>
    <row r="5976" spans="1:4" ht="13.8">
      <c r="A5976" s="304">
        <v>101749</v>
      </c>
      <c r="B5976" s="301" t="s">
        <v>16140</v>
      </c>
      <c r="C5976" s="301" t="s">
        <v>6562</v>
      </c>
      <c r="D5976" s="302" t="s">
        <v>16141</v>
      </c>
    </row>
    <row r="5977" spans="1:4" ht="13.8">
      <c r="A5977" s="304">
        <v>101750</v>
      </c>
      <c r="B5977" s="301" t="s">
        <v>16142</v>
      </c>
      <c r="C5977" s="301" t="s">
        <v>6562</v>
      </c>
      <c r="D5977" s="302" t="s">
        <v>16143</v>
      </c>
    </row>
    <row r="5978" spans="1:4" ht="13.8">
      <c r="A5978" s="304">
        <v>101729</v>
      </c>
      <c r="B5978" s="301" t="s">
        <v>16144</v>
      </c>
      <c r="C5978" s="301" t="s">
        <v>6562</v>
      </c>
      <c r="D5978" s="302" t="s">
        <v>16145</v>
      </c>
    </row>
    <row r="5979" spans="1:4" ht="13.8">
      <c r="A5979" s="304">
        <v>101746</v>
      </c>
      <c r="B5979" s="301" t="s">
        <v>16146</v>
      </c>
      <c r="C5979" s="301" t="s">
        <v>6562</v>
      </c>
      <c r="D5979" s="302" t="s">
        <v>16147</v>
      </c>
    </row>
    <row r="5980" spans="1:4" ht="13.8">
      <c r="A5980" s="304">
        <v>101751</v>
      </c>
      <c r="B5980" s="301" t="s">
        <v>16148</v>
      </c>
      <c r="C5980" s="301" t="s">
        <v>6562</v>
      </c>
      <c r="D5980" s="302" t="s">
        <v>16149</v>
      </c>
    </row>
    <row r="5981" spans="1:4" ht="13.8">
      <c r="A5981" s="304">
        <v>87246</v>
      </c>
      <c r="B5981" s="301" t="s">
        <v>16150</v>
      </c>
      <c r="C5981" s="301" t="s">
        <v>6562</v>
      </c>
      <c r="D5981" s="302" t="s">
        <v>16151</v>
      </c>
    </row>
    <row r="5982" spans="1:4" ht="13.8">
      <c r="A5982" s="304">
        <v>87247</v>
      </c>
      <c r="B5982" s="301" t="s">
        <v>16152</v>
      </c>
      <c r="C5982" s="301" t="s">
        <v>6562</v>
      </c>
      <c r="D5982" s="302" t="s">
        <v>6207</v>
      </c>
    </row>
    <row r="5983" spans="1:4" ht="13.8">
      <c r="A5983" s="304">
        <v>87248</v>
      </c>
      <c r="B5983" s="301" t="s">
        <v>2925</v>
      </c>
      <c r="C5983" s="301" t="s">
        <v>6562</v>
      </c>
      <c r="D5983" s="302" t="s">
        <v>16153</v>
      </c>
    </row>
    <row r="5984" spans="1:4" ht="13.8">
      <c r="A5984" s="304">
        <v>87249</v>
      </c>
      <c r="B5984" s="301" t="s">
        <v>16154</v>
      </c>
      <c r="C5984" s="301" t="s">
        <v>6562</v>
      </c>
      <c r="D5984" s="302" t="s">
        <v>16155</v>
      </c>
    </row>
    <row r="5985" spans="1:4" ht="13.8">
      <c r="A5985" s="304">
        <v>87250</v>
      </c>
      <c r="B5985" s="301" t="s">
        <v>16156</v>
      </c>
      <c r="C5985" s="301" t="s">
        <v>6562</v>
      </c>
      <c r="D5985" s="302" t="s">
        <v>6239</v>
      </c>
    </row>
    <row r="5986" spans="1:4" ht="13.8">
      <c r="A5986" s="304">
        <v>87251</v>
      </c>
      <c r="B5986" s="301" t="s">
        <v>16157</v>
      </c>
      <c r="C5986" s="301" t="s">
        <v>6562</v>
      </c>
      <c r="D5986" s="302" t="s">
        <v>16158</v>
      </c>
    </row>
    <row r="5987" spans="1:4" ht="13.8">
      <c r="A5987" s="304">
        <v>87255</v>
      </c>
      <c r="B5987" s="301" t="s">
        <v>16159</v>
      </c>
      <c r="C5987" s="301" t="s">
        <v>6562</v>
      </c>
      <c r="D5987" s="302" t="s">
        <v>16160</v>
      </c>
    </row>
    <row r="5988" spans="1:4" ht="13.8">
      <c r="A5988" s="304">
        <v>87256</v>
      </c>
      <c r="B5988" s="301" t="s">
        <v>16161</v>
      </c>
      <c r="C5988" s="301" t="s">
        <v>6562</v>
      </c>
      <c r="D5988" s="302" t="s">
        <v>8300</v>
      </c>
    </row>
    <row r="5989" spans="1:4" ht="13.8">
      <c r="A5989" s="304">
        <v>87257</v>
      </c>
      <c r="B5989" s="301" t="s">
        <v>16162</v>
      </c>
      <c r="C5989" s="301" t="s">
        <v>6562</v>
      </c>
      <c r="D5989" s="302" t="s">
        <v>16163</v>
      </c>
    </row>
    <row r="5990" spans="1:4" ht="13.8">
      <c r="A5990" s="304">
        <v>87258</v>
      </c>
      <c r="B5990" s="301" t="s">
        <v>16164</v>
      </c>
      <c r="C5990" s="301" t="s">
        <v>6562</v>
      </c>
      <c r="D5990" s="302" t="s">
        <v>16165</v>
      </c>
    </row>
    <row r="5991" spans="1:4" ht="13.8">
      <c r="A5991" s="304">
        <v>87259</v>
      </c>
      <c r="B5991" s="301" t="s">
        <v>16166</v>
      </c>
      <c r="C5991" s="301" t="s">
        <v>6562</v>
      </c>
      <c r="D5991" s="302" t="s">
        <v>16167</v>
      </c>
    </row>
    <row r="5992" spans="1:4" ht="13.8">
      <c r="A5992" s="304">
        <v>87260</v>
      </c>
      <c r="B5992" s="301" t="s">
        <v>16168</v>
      </c>
      <c r="C5992" s="301" t="s">
        <v>6562</v>
      </c>
      <c r="D5992" s="302" t="s">
        <v>16169</v>
      </c>
    </row>
    <row r="5993" spans="1:4" ht="13.8">
      <c r="A5993" s="304">
        <v>87261</v>
      </c>
      <c r="B5993" s="301" t="s">
        <v>16170</v>
      </c>
      <c r="C5993" s="301" t="s">
        <v>6562</v>
      </c>
      <c r="D5993" s="302" t="s">
        <v>16171</v>
      </c>
    </row>
    <row r="5994" spans="1:4" ht="13.8">
      <c r="A5994" s="304">
        <v>87262</v>
      </c>
      <c r="B5994" s="301" t="s">
        <v>16172</v>
      </c>
      <c r="C5994" s="301" t="s">
        <v>6562</v>
      </c>
      <c r="D5994" s="302" t="s">
        <v>16173</v>
      </c>
    </row>
    <row r="5995" spans="1:4" ht="13.8">
      <c r="A5995" s="304">
        <v>87263</v>
      </c>
      <c r="B5995" s="301" t="s">
        <v>16174</v>
      </c>
      <c r="C5995" s="301" t="s">
        <v>6562</v>
      </c>
      <c r="D5995" s="302" t="s">
        <v>16175</v>
      </c>
    </row>
    <row r="5996" spans="1:4" ht="13.8">
      <c r="A5996" s="304">
        <v>89046</v>
      </c>
      <c r="B5996" s="301" t="s">
        <v>16176</v>
      </c>
      <c r="C5996" s="301" t="s">
        <v>6562</v>
      </c>
      <c r="D5996" s="302" t="s">
        <v>16177</v>
      </c>
    </row>
    <row r="5997" spans="1:4" ht="13.8">
      <c r="A5997" s="304">
        <v>89171</v>
      </c>
      <c r="B5997" s="301" t="s">
        <v>16178</v>
      </c>
      <c r="C5997" s="301" t="s">
        <v>6562</v>
      </c>
      <c r="D5997" s="302" t="s">
        <v>11994</v>
      </c>
    </row>
    <row r="5998" spans="1:4" ht="13.8">
      <c r="A5998" s="304">
        <v>93389</v>
      </c>
      <c r="B5998" s="301" t="s">
        <v>16179</v>
      </c>
      <c r="C5998" s="301" t="s">
        <v>6562</v>
      </c>
      <c r="D5998" s="302" t="s">
        <v>11950</v>
      </c>
    </row>
    <row r="5999" spans="1:4" ht="13.8">
      <c r="A5999" s="304">
        <v>93390</v>
      </c>
      <c r="B5999" s="301" t="s">
        <v>16180</v>
      </c>
      <c r="C5999" s="301" t="s">
        <v>6562</v>
      </c>
      <c r="D5999" s="302" t="s">
        <v>12598</v>
      </c>
    </row>
    <row r="6000" spans="1:4" ht="13.8">
      <c r="A6000" s="304">
        <v>93391</v>
      </c>
      <c r="B6000" s="301" t="s">
        <v>16181</v>
      </c>
      <c r="C6000" s="301" t="s">
        <v>6562</v>
      </c>
      <c r="D6000" s="302" t="s">
        <v>16182</v>
      </c>
    </row>
    <row r="6001" spans="1:4" ht="13.8">
      <c r="A6001" s="304">
        <v>98671</v>
      </c>
      <c r="B6001" s="301" t="s">
        <v>16183</v>
      </c>
      <c r="C6001" s="301" t="s">
        <v>6562</v>
      </c>
      <c r="D6001" s="302" t="s">
        <v>16184</v>
      </c>
    </row>
    <row r="6002" spans="1:4" ht="13.8">
      <c r="A6002" s="304">
        <v>98672</v>
      </c>
      <c r="B6002" s="301" t="s">
        <v>16185</v>
      </c>
      <c r="C6002" s="301" t="s">
        <v>6562</v>
      </c>
      <c r="D6002" s="302" t="s">
        <v>16186</v>
      </c>
    </row>
    <row r="6003" spans="1:4" ht="13.8">
      <c r="A6003" s="304">
        <v>98678</v>
      </c>
      <c r="B6003" s="301" t="s">
        <v>2593</v>
      </c>
      <c r="C6003" s="301" t="s">
        <v>6562</v>
      </c>
      <c r="D6003" s="302" t="s">
        <v>16187</v>
      </c>
    </row>
    <row r="6004" spans="1:4" ht="13.8">
      <c r="A6004" s="304">
        <v>98679</v>
      </c>
      <c r="B6004" s="301" t="s">
        <v>2590</v>
      </c>
      <c r="C6004" s="301" t="s">
        <v>6562</v>
      </c>
      <c r="D6004" s="302" t="s">
        <v>16188</v>
      </c>
    </row>
    <row r="6005" spans="1:4" ht="13.8">
      <c r="A6005" s="304">
        <v>98680</v>
      </c>
      <c r="B6005" s="301" t="s">
        <v>2591</v>
      </c>
      <c r="C6005" s="301" t="s">
        <v>6562</v>
      </c>
      <c r="D6005" s="302" t="s">
        <v>16189</v>
      </c>
    </row>
    <row r="6006" spans="1:4" ht="13.8">
      <c r="A6006" s="304">
        <v>98681</v>
      </c>
      <c r="B6006" s="301" t="s">
        <v>16190</v>
      </c>
      <c r="C6006" s="301" t="s">
        <v>6562</v>
      </c>
      <c r="D6006" s="302" t="s">
        <v>16191</v>
      </c>
    </row>
    <row r="6007" spans="1:4" ht="13.8">
      <c r="A6007" s="304">
        <v>98682</v>
      </c>
      <c r="B6007" s="301" t="s">
        <v>16192</v>
      </c>
      <c r="C6007" s="301" t="s">
        <v>6562</v>
      </c>
      <c r="D6007" s="302" t="s">
        <v>16193</v>
      </c>
    </row>
    <row r="6008" spans="1:4" ht="13.8">
      <c r="A6008" s="304">
        <v>98685</v>
      </c>
      <c r="B6008" s="301" t="s">
        <v>2928</v>
      </c>
      <c r="C6008" s="301" t="s">
        <v>1616</v>
      </c>
      <c r="D6008" s="302" t="s">
        <v>16194</v>
      </c>
    </row>
    <row r="6009" spans="1:4" ht="13.8">
      <c r="A6009" s="304">
        <v>98686</v>
      </c>
      <c r="B6009" s="301" t="s">
        <v>16195</v>
      </c>
      <c r="C6009" s="301" t="s">
        <v>1616</v>
      </c>
      <c r="D6009" s="302" t="s">
        <v>16196</v>
      </c>
    </row>
    <row r="6010" spans="1:4" ht="13.8">
      <c r="A6010" s="304">
        <v>98688</v>
      </c>
      <c r="B6010" s="301" t="s">
        <v>16197</v>
      </c>
      <c r="C6010" s="301" t="s">
        <v>1616</v>
      </c>
      <c r="D6010" s="302" t="s">
        <v>16198</v>
      </c>
    </row>
    <row r="6011" spans="1:4" ht="13.8">
      <c r="A6011" s="304">
        <v>98689</v>
      </c>
      <c r="B6011" s="301" t="s">
        <v>16199</v>
      </c>
      <c r="C6011" s="301" t="s">
        <v>1616</v>
      </c>
      <c r="D6011" s="302" t="s">
        <v>16200</v>
      </c>
    </row>
    <row r="6012" spans="1:4" ht="13.8">
      <c r="A6012" s="304">
        <v>101090</v>
      </c>
      <c r="B6012" s="301" t="s">
        <v>16201</v>
      </c>
      <c r="C6012" s="301" t="s">
        <v>6562</v>
      </c>
      <c r="D6012" s="302" t="s">
        <v>16202</v>
      </c>
    </row>
    <row r="6013" spans="1:4" ht="13.8">
      <c r="A6013" s="304">
        <v>101091</v>
      </c>
      <c r="B6013" s="301" t="s">
        <v>16203</v>
      </c>
      <c r="C6013" s="301" t="s">
        <v>6562</v>
      </c>
      <c r="D6013" s="302" t="s">
        <v>16204</v>
      </c>
    </row>
    <row r="6014" spans="1:4" ht="13.8">
      <c r="A6014" s="304">
        <v>101725</v>
      </c>
      <c r="B6014" s="301" t="s">
        <v>16205</v>
      </c>
      <c r="C6014" s="301" t="s">
        <v>6562</v>
      </c>
      <c r="D6014" s="302" t="s">
        <v>16206</v>
      </c>
    </row>
    <row r="6015" spans="1:4" ht="13.8">
      <c r="A6015" s="304">
        <v>101726</v>
      </c>
      <c r="B6015" s="301" t="s">
        <v>16207</v>
      </c>
      <c r="C6015" s="301" t="s">
        <v>6562</v>
      </c>
      <c r="D6015" s="302" t="s">
        <v>16208</v>
      </c>
    </row>
    <row r="6016" spans="1:4" ht="13.8">
      <c r="A6016" s="304">
        <v>101731</v>
      </c>
      <c r="B6016" s="301" t="s">
        <v>16209</v>
      </c>
      <c r="C6016" s="301" t="s">
        <v>6562</v>
      </c>
      <c r="D6016" s="302" t="s">
        <v>16210</v>
      </c>
    </row>
    <row r="6017" spans="1:4" ht="13.8">
      <c r="A6017" s="304">
        <v>101732</v>
      </c>
      <c r="B6017" s="301" t="s">
        <v>16211</v>
      </c>
      <c r="C6017" s="301" t="s">
        <v>6562</v>
      </c>
      <c r="D6017" s="302" t="s">
        <v>4325</v>
      </c>
    </row>
    <row r="6018" spans="1:4" ht="13.8">
      <c r="A6018" s="304">
        <v>101094</v>
      </c>
      <c r="B6018" s="301" t="s">
        <v>16212</v>
      </c>
      <c r="C6018" s="301" t="s">
        <v>1616</v>
      </c>
      <c r="D6018" s="302" t="s">
        <v>16213</v>
      </c>
    </row>
    <row r="6019" spans="1:4" ht="13.8">
      <c r="A6019" s="304">
        <v>101727</v>
      </c>
      <c r="B6019" s="301" t="s">
        <v>16214</v>
      </c>
      <c r="C6019" s="301" t="s">
        <v>6562</v>
      </c>
      <c r="D6019" s="302" t="s">
        <v>16215</v>
      </c>
    </row>
    <row r="6020" spans="1:4" ht="13.8">
      <c r="A6020" s="304">
        <v>101733</v>
      </c>
      <c r="B6020" s="301" t="s">
        <v>2592</v>
      </c>
      <c r="C6020" s="301" t="s">
        <v>6562</v>
      </c>
      <c r="D6020" s="302" t="s">
        <v>16216</v>
      </c>
    </row>
    <row r="6021" spans="1:4" ht="13.8">
      <c r="A6021" s="304">
        <v>101734</v>
      </c>
      <c r="B6021" s="301" t="s">
        <v>16217</v>
      </c>
      <c r="C6021" s="301" t="s">
        <v>6562</v>
      </c>
      <c r="D6021" s="302" t="s">
        <v>16218</v>
      </c>
    </row>
    <row r="6022" spans="1:4" ht="13.8">
      <c r="A6022" s="304">
        <v>101735</v>
      </c>
      <c r="B6022" s="301" t="s">
        <v>16219</v>
      </c>
      <c r="C6022" s="301" t="s">
        <v>6562</v>
      </c>
      <c r="D6022" s="302" t="s">
        <v>16220</v>
      </c>
    </row>
    <row r="6023" spans="1:4" ht="13.8">
      <c r="A6023" s="304">
        <v>101736</v>
      </c>
      <c r="B6023" s="301" t="s">
        <v>16221</v>
      </c>
      <c r="C6023" s="301" t="s">
        <v>6562</v>
      </c>
      <c r="D6023" s="302" t="s">
        <v>16222</v>
      </c>
    </row>
    <row r="6024" spans="1:4" ht="13.8">
      <c r="A6024" s="304">
        <v>101737</v>
      </c>
      <c r="B6024" s="301" t="s">
        <v>16223</v>
      </c>
      <c r="C6024" s="301" t="s">
        <v>6562</v>
      </c>
      <c r="D6024" s="302" t="s">
        <v>16224</v>
      </c>
    </row>
    <row r="6025" spans="1:4" ht="13.8">
      <c r="A6025" s="304">
        <v>101748</v>
      </c>
      <c r="B6025" s="301" t="s">
        <v>16225</v>
      </c>
      <c r="C6025" s="301" t="s">
        <v>6562</v>
      </c>
      <c r="D6025" s="302" t="s">
        <v>16226</v>
      </c>
    </row>
    <row r="6026" spans="1:4" ht="13.8">
      <c r="A6026" s="304">
        <v>101092</v>
      </c>
      <c r="B6026" s="301" t="s">
        <v>16227</v>
      </c>
      <c r="C6026" s="301" t="s">
        <v>6562</v>
      </c>
      <c r="D6026" s="302" t="s">
        <v>16228</v>
      </c>
    </row>
    <row r="6027" spans="1:4" ht="13.8">
      <c r="A6027" s="304">
        <v>101093</v>
      </c>
      <c r="B6027" s="301" t="s">
        <v>16229</v>
      </c>
      <c r="C6027" s="301" t="s">
        <v>6562</v>
      </c>
      <c r="D6027" s="302" t="s">
        <v>16230</v>
      </c>
    </row>
    <row r="6028" spans="1:4" ht="13.8">
      <c r="A6028" s="304">
        <v>98695</v>
      </c>
      <c r="B6028" s="301" t="s">
        <v>16231</v>
      </c>
      <c r="C6028" s="301" t="s">
        <v>1616</v>
      </c>
      <c r="D6028" s="302" t="s">
        <v>13158</v>
      </c>
    </row>
    <row r="6029" spans="1:4" ht="13.8">
      <c r="A6029" s="304">
        <v>98697</v>
      </c>
      <c r="B6029" s="301" t="s">
        <v>16232</v>
      </c>
      <c r="C6029" s="301" t="s">
        <v>1616</v>
      </c>
      <c r="D6029" s="302" t="s">
        <v>9089</v>
      </c>
    </row>
    <row r="6030" spans="1:4" ht="13.8">
      <c r="A6030" s="304">
        <v>101738</v>
      </c>
      <c r="B6030" s="301" t="s">
        <v>16233</v>
      </c>
      <c r="C6030" s="301" t="s">
        <v>1616</v>
      </c>
      <c r="D6030" s="302" t="s">
        <v>16234</v>
      </c>
    </row>
    <row r="6031" spans="1:4" ht="13.8">
      <c r="A6031" s="304">
        <v>101739</v>
      </c>
      <c r="B6031" s="301" t="s">
        <v>16235</v>
      </c>
      <c r="C6031" s="301" t="s">
        <v>1616</v>
      </c>
      <c r="D6031" s="302" t="s">
        <v>11960</v>
      </c>
    </row>
    <row r="6032" spans="1:4" ht="13.8">
      <c r="A6032" s="304">
        <v>88648</v>
      </c>
      <c r="B6032" s="301" t="s">
        <v>16236</v>
      </c>
      <c r="C6032" s="301" t="s">
        <v>1616</v>
      </c>
      <c r="D6032" s="302" t="s">
        <v>13496</v>
      </c>
    </row>
    <row r="6033" spans="1:4" ht="13.8">
      <c r="A6033" s="304">
        <v>88649</v>
      </c>
      <c r="B6033" s="301" t="s">
        <v>16237</v>
      </c>
      <c r="C6033" s="301" t="s">
        <v>1616</v>
      </c>
      <c r="D6033" s="302" t="s">
        <v>5644</v>
      </c>
    </row>
    <row r="6034" spans="1:4" ht="13.8">
      <c r="A6034" s="304">
        <v>88650</v>
      </c>
      <c r="B6034" s="301" t="s">
        <v>16238</v>
      </c>
      <c r="C6034" s="301" t="s">
        <v>1616</v>
      </c>
      <c r="D6034" s="302" t="s">
        <v>8356</v>
      </c>
    </row>
    <row r="6035" spans="1:4" ht="13.8">
      <c r="A6035" s="304">
        <v>96467</v>
      </c>
      <c r="B6035" s="301" t="s">
        <v>16239</v>
      </c>
      <c r="C6035" s="301" t="s">
        <v>1616</v>
      </c>
      <c r="D6035" s="302" t="s">
        <v>14906</v>
      </c>
    </row>
    <row r="6036" spans="1:4" ht="13.8">
      <c r="A6036" s="304">
        <v>101740</v>
      </c>
      <c r="B6036" s="301" t="s">
        <v>16240</v>
      </c>
      <c r="C6036" s="301" t="s">
        <v>1616</v>
      </c>
      <c r="D6036" s="302" t="s">
        <v>11226</v>
      </c>
    </row>
    <row r="6037" spans="1:4" ht="13.8">
      <c r="A6037" s="304">
        <v>101741</v>
      </c>
      <c r="B6037" s="301" t="s">
        <v>16241</v>
      </c>
      <c r="C6037" s="301" t="s">
        <v>1616</v>
      </c>
      <c r="D6037" s="302" t="s">
        <v>16242</v>
      </c>
    </row>
    <row r="6038" spans="1:4" ht="13.8">
      <c r="A6038" s="304">
        <v>94990</v>
      </c>
      <c r="B6038" s="301" t="s">
        <v>2089</v>
      </c>
      <c r="C6038" s="301" t="s">
        <v>8488</v>
      </c>
      <c r="D6038" s="302" t="s">
        <v>16243</v>
      </c>
    </row>
    <row r="6039" spans="1:4" ht="13.8">
      <c r="A6039" s="304">
        <v>94991</v>
      </c>
      <c r="B6039" s="301" t="s">
        <v>2090</v>
      </c>
      <c r="C6039" s="301" t="s">
        <v>8488</v>
      </c>
      <c r="D6039" s="302" t="s">
        <v>16244</v>
      </c>
    </row>
    <row r="6040" spans="1:4" ht="13.8">
      <c r="A6040" s="304">
        <v>94992</v>
      </c>
      <c r="B6040" s="301" t="s">
        <v>16245</v>
      </c>
      <c r="C6040" s="301" t="s">
        <v>6562</v>
      </c>
      <c r="D6040" s="302" t="s">
        <v>4595</v>
      </c>
    </row>
    <row r="6041" spans="1:4" ht="13.8">
      <c r="A6041" s="304">
        <v>94993</v>
      </c>
      <c r="B6041" s="301" t="s">
        <v>16246</v>
      </c>
      <c r="C6041" s="301" t="s">
        <v>6562</v>
      </c>
      <c r="D6041" s="302" t="s">
        <v>11719</v>
      </c>
    </row>
    <row r="6042" spans="1:4" ht="13.8">
      <c r="A6042" s="304">
        <v>94994</v>
      </c>
      <c r="B6042" s="301" t="s">
        <v>16247</v>
      </c>
      <c r="C6042" s="301" t="s">
        <v>6562</v>
      </c>
      <c r="D6042" s="302" t="s">
        <v>16248</v>
      </c>
    </row>
    <row r="6043" spans="1:4" ht="13.8">
      <c r="A6043" s="304">
        <v>94995</v>
      </c>
      <c r="B6043" s="301" t="s">
        <v>16249</v>
      </c>
      <c r="C6043" s="301" t="s">
        <v>6562</v>
      </c>
      <c r="D6043" s="302" t="s">
        <v>16250</v>
      </c>
    </row>
    <row r="6044" spans="1:4" ht="13.8">
      <c r="A6044" s="304">
        <v>94996</v>
      </c>
      <c r="B6044" s="301" t="s">
        <v>16251</v>
      </c>
      <c r="C6044" s="301" t="s">
        <v>6562</v>
      </c>
      <c r="D6044" s="302" t="s">
        <v>16252</v>
      </c>
    </row>
    <row r="6045" spans="1:4" ht="13.8">
      <c r="A6045" s="304">
        <v>94997</v>
      </c>
      <c r="B6045" s="301" t="s">
        <v>16253</v>
      </c>
      <c r="C6045" s="301" t="s">
        <v>6562</v>
      </c>
      <c r="D6045" s="302" t="s">
        <v>16254</v>
      </c>
    </row>
    <row r="6046" spans="1:4" ht="13.8">
      <c r="A6046" s="304">
        <v>94998</v>
      </c>
      <c r="B6046" s="301" t="s">
        <v>16255</v>
      </c>
      <c r="C6046" s="301" t="s">
        <v>6562</v>
      </c>
      <c r="D6046" s="302" t="s">
        <v>16256</v>
      </c>
    </row>
    <row r="6047" spans="1:4" ht="13.8">
      <c r="A6047" s="304">
        <v>94999</v>
      </c>
      <c r="B6047" s="301" t="s">
        <v>16257</v>
      </c>
      <c r="C6047" s="301" t="s">
        <v>6562</v>
      </c>
      <c r="D6047" s="302" t="s">
        <v>16258</v>
      </c>
    </row>
    <row r="6048" spans="1:4" ht="13.8">
      <c r="A6048" s="304">
        <v>101747</v>
      </c>
      <c r="B6048" s="301" t="s">
        <v>2594</v>
      </c>
      <c r="C6048" s="301" t="s">
        <v>6562</v>
      </c>
      <c r="D6048" s="302" t="s">
        <v>16259</v>
      </c>
    </row>
    <row r="6049" spans="1:4" ht="13.8">
      <c r="A6049" s="304">
        <v>101743</v>
      </c>
      <c r="B6049" s="301" t="s">
        <v>16260</v>
      </c>
      <c r="C6049" s="301" t="s">
        <v>6562</v>
      </c>
      <c r="D6049" s="302" t="s">
        <v>16261</v>
      </c>
    </row>
    <row r="6050" spans="1:4" ht="13.8">
      <c r="A6050" s="304">
        <v>101744</v>
      </c>
      <c r="B6050" s="301" t="s">
        <v>16262</v>
      </c>
      <c r="C6050" s="301" t="s">
        <v>6562</v>
      </c>
      <c r="D6050" s="302" t="s">
        <v>16263</v>
      </c>
    </row>
    <row r="6051" spans="1:4" ht="13.8">
      <c r="A6051" s="304">
        <v>101745</v>
      </c>
      <c r="B6051" s="301" t="s">
        <v>16264</v>
      </c>
      <c r="C6051" s="301" t="s">
        <v>6562</v>
      </c>
      <c r="D6051" s="302" t="s">
        <v>16265</v>
      </c>
    </row>
    <row r="6052" spans="1:4" ht="13.8">
      <c r="A6052" s="304">
        <v>87620</v>
      </c>
      <c r="B6052" s="301" t="s">
        <v>16266</v>
      </c>
      <c r="C6052" s="301" t="s">
        <v>6562</v>
      </c>
      <c r="D6052" s="302" t="s">
        <v>6417</v>
      </c>
    </row>
    <row r="6053" spans="1:4" ht="13.8">
      <c r="A6053" s="304">
        <v>87622</v>
      </c>
      <c r="B6053" s="301" t="s">
        <v>16267</v>
      </c>
      <c r="C6053" s="301" t="s">
        <v>6562</v>
      </c>
      <c r="D6053" s="302" t="s">
        <v>6195</v>
      </c>
    </row>
    <row r="6054" spans="1:4" ht="13.8">
      <c r="A6054" s="304">
        <v>87623</v>
      </c>
      <c r="B6054" s="301" t="s">
        <v>16268</v>
      </c>
      <c r="C6054" s="301" t="s">
        <v>6562</v>
      </c>
      <c r="D6054" s="302" t="s">
        <v>5604</v>
      </c>
    </row>
    <row r="6055" spans="1:4" ht="13.8">
      <c r="A6055" s="304">
        <v>87624</v>
      </c>
      <c r="B6055" s="301" t="s">
        <v>16268</v>
      </c>
      <c r="C6055" s="301" t="s">
        <v>6562</v>
      </c>
      <c r="D6055" s="302" t="s">
        <v>16269</v>
      </c>
    </row>
    <row r="6056" spans="1:4" ht="13.8">
      <c r="A6056" s="304">
        <v>87630</v>
      </c>
      <c r="B6056" s="301" t="s">
        <v>1833</v>
      </c>
      <c r="C6056" s="301" t="s">
        <v>6562</v>
      </c>
      <c r="D6056" s="302" t="s">
        <v>11977</v>
      </c>
    </row>
    <row r="6057" spans="1:4" ht="13.8">
      <c r="A6057" s="304">
        <v>87632</v>
      </c>
      <c r="B6057" s="301" t="s">
        <v>16270</v>
      </c>
      <c r="C6057" s="301" t="s">
        <v>6562</v>
      </c>
      <c r="D6057" s="302" t="s">
        <v>12155</v>
      </c>
    </row>
    <row r="6058" spans="1:4" ht="13.8">
      <c r="A6058" s="304">
        <v>87633</v>
      </c>
      <c r="B6058" s="301" t="s">
        <v>16271</v>
      </c>
      <c r="C6058" s="301" t="s">
        <v>6562</v>
      </c>
      <c r="D6058" s="302" t="s">
        <v>16272</v>
      </c>
    </row>
    <row r="6059" spans="1:4" ht="13.8">
      <c r="A6059" s="304">
        <v>87634</v>
      </c>
      <c r="B6059" s="301" t="s">
        <v>16273</v>
      </c>
      <c r="C6059" s="301" t="s">
        <v>6562</v>
      </c>
      <c r="D6059" s="302" t="s">
        <v>16274</v>
      </c>
    </row>
    <row r="6060" spans="1:4" ht="13.8">
      <c r="A6060" s="304">
        <v>87640</v>
      </c>
      <c r="B6060" s="301" t="s">
        <v>16275</v>
      </c>
      <c r="C6060" s="301" t="s">
        <v>6562</v>
      </c>
      <c r="D6060" s="302" t="s">
        <v>16276</v>
      </c>
    </row>
    <row r="6061" spans="1:4" ht="13.8">
      <c r="A6061" s="304">
        <v>87642</v>
      </c>
      <c r="B6061" s="301" t="s">
        <v>16277</v>
      </c>
      <c r="C6061" s="301" t="s">
        <v>6562</v>
      </c>
      <c r="D6061" s="302" t="s">
        <v>5473</v>
      </c>
    </row>
    <row r="6062" spans="1:4" ht="13.8">
      <c r="A6062" s="304">
        <v>87643</v>
      </c>
      <c r="B6062" s="301" t="s">
        <v>16278</v>
      </c>
      <c r="C6062" s="301" t="s">
        <v>6562</v>
      </c>
      <c r="D6062" s="302" t="s">
        <v>16279</v>
      </c>
    </row>
    <row r="6063" spans="1:4" ht="13.8">
      <c r="A6063" s="304">
        <v>87644</v>
      </c>
      <c r="B6063" s="301" t="s">
        <v>16280</v>
      </c>
      <c r="C6063" s="301" t="s">
        <v>6562</v>
      </c>
      <c r="D6063" s="302" t="s">
        <v>4508</v>
      </c>
    </row>
    <row r="6064" spans="1:4" ht="13.8">
      <c r="A6064" s="304">
        <v>87680</v>
      </c>
      <c r="B6064" s="301" t="s">
        <v>16281</v>
      </c>
      <c r="C6064" s="301" t="s">
        <v>6562</v>
      </c>
      <c r="D6064" s="302" t="s">
        <v>16282</v>
      </c>
    </row>
    <row r="6065" spans="1:4" ht="13.8">
      <c r="A6065" s="304">
        <v>87682</v>
      </c>
      <c r="B6065" s="301" t="s">
        <v>16283</v>
      </c>
      <c r="C6065" s="301" t="s">
        <v>6562</v>
      </c>
      <c r="D6065" s="302" t="s">
        <v>16284</v>
      </c>
    </row>
    <row r="6066" spans="1:4" ht="13.8">
      <c r="A6066" s="304">
        <v>87683</v>
      </c>
      <c r="B6066" s="301" t="s">
        <v>16285</v>
      </c>
      <c r="C6066" s="301" t="s">
        <v>6562</v>
      </c>
      <c r="D6066" s="302" t="s">
        <v>5554</v>
      </c>
    </row>
    <row r="6067" spans="1:4" ht="13.8">
      <c r="A6067" s="304">
        <v>87684</v>
      </c>
      <c r="B6067" s="301" t="s">
        <v>16286</v>
      </c>
      <c r="C6067" s="301" t="s">
        <v>6562</v>
      </c>
      <c r="D6067" s="302" t="s">
        <v>16287</v>
      </c>
    </row>
    <row r="6068" spans="1:4" ht="13.8">
      <c r="A6068" s="304">
        <v>87690</v>
      </c>
      <c r="B6068" s="301" t="s">
        <v>16288</v>
      </c>
      <c r="C6068" s="301" t="s">
        <v>6562</v>
      </c>
      <c r="D6068" s="302" t="s">
        <v>4519</v>
      </c>
    </row>
    <row r="6069" spans="1:4" ht="13.8">
      <c r="A6069" s="304">
        <v>87692</v>
      </c>
      <c r="B6069" s="301" t="s">
        <v>16289</v>
      </c>
      <c r="C6069" s="301" t="s">
        <v>6562</v>
      </c>
      <c r="D6069" s="302" t="s">
        <v>16290</v>
      </c>
    </row>
    <row r="6070" spans="1:4" ht="13.8">
      <c r="A6070" s="304">
        <v>87693</v>
      </c>
      <c r="B6070" s="301" t="s">
        <v>16291</v>
      </c>
      <c r="C6070" s="301" t="s">
        <v>6562</v>
      </c>
      <c r="D6070" s="302" t="s">
        <v>16292</v>
      </c>
    </row>
    <row r="6071" spans="1:4" ht="13.8">
      <c r="A6071" s="304">
        <v>87694</v>
      </c>
      <c r="B6071" s="301" t="s">
        <v>16293</v>
      </c>
      <c r="C6071" s="301" t="s">
        <v>6562</v>
      </c>
      <c r="D6071" s="302" t="s">
        <v>16294</v>
      </c>
    </row>
    <row r="6072" spans="1:4" ht="13.8">
      <c r="A6072" s="304">
        <v>87700</v>
      </c>
      <c r="B6072" s="301" t="s">
        <v>16295</v>
      </c>
      <c r="C6072" s="301" t="s">
        <v>6562</v>
      </c>
      <c r="D6072" s="302" t="s">
        <v>16296</v>
      </c>
    </row>
    <row r="6073" spans="1:4" ht="13.8">
      <c r="A6073" s="304">
        <v>87702</v>
      </c>
      <c r="B6073" s="301" t="s">
        <v>16297</v>
      </c>
      <c r="C6073" s="301" t="s">
        <v>6562</v>
      </c>
      <c r="D6073" s="302" t="s">
        <v>16298</v>
      </c>
    </row>
    <row r="6074" spans="1:4" ht="13.8">
      <c r="A6074" s="304">
        <v>87703</v>
      </c>
      <c r="B6074" s="301" t="s">
        <v>16299</v>
      </c>
      <c r="C6074" s="301" t="s">
        <v>6562</v>
      </c>
      <c r="D6074" s="302" t="s">
        <v>16300</v>
      </c>
    </row>
    <row r="6075" spans="1:4" ht="13.8">
      <c r="A6075" s="304">
        <v>87704</v>
      </c>
      <c r="B6075" s="301" t="s">
        <v>16301</v>
      </c>
      <c r="C6075" s="301" t="s">
        <v>6562</v>
      </c>
      <c r="D6075" s="302" t="s">
        <v>5529</v>
      </c>
    </row>
    <row r="6076" spans="1:4" ht="13.8">
      <c r="A6076" s="304">
        <v>87735</v>
      </c>
      <c r="B6076" s="301" t="s">
        <v>16302</v>
      </c>
      <c r="C6076" s="301" t="s">
        <v>6562</v>
      </c>
      <c r="D6076" s="302" t="s">
        <v>16303</v>
      </c>
    </row>
    <row r="6077" spans="1:4" ht="13.8">
      <c r="A6077" s="304">
        <v>87737</v>
      </c>
      <c r="B6077" s="301" t="s">
        <v>16304</v>
      </c>
      <c r="C6077" s="301" t="s">
        <v>6562</v>
      </c>
      <c r="D6077" s="302" t="s">
        <v>16305</v>
      </c>
    </row>
    <row r="6078" spans="1:4" ht="13.8">
      <c r="A6078" s="304">
        <v>87738</v>
      </c>
      <c r="B6078" s="301" t="s">
        <v>16306</v>
      </c>
      <c r="C6078" s="301" t="s">
        <v>6562</v>
      </c>
      <c r="D6078" s="302" t="s">
        <v>16307</v>
      </c>
    </row>
    <row r="6079" spans="1:4" ht="13.8">
      <c r="A6079" s="304">
        <v>87739</v>
      </c>
      <c r="B6079" s="301" t="s">
        <v>16308</v>
      </c>
      <c r="C6079" s="301" t="s">
        <v>6562</v>
      </c>
      <c r="D6079" s="302" t="s">
        <v>16309</v>
      </c>
    </row>
    <row r="6080" spans="1:4" ht="13.8">
      <c r="A6080" s="304">
        <v>87745</v>
      </c>
      <c r="B6080" s="301" t="s">
        <v>16310</v>
      </c>
      <c r="C6080" s="301" t="s">
        <v>6562</v>
      </c>
      <c r="D6080" s="302" t="s">
        <v>16311</v>
      </c>
    </row>
    <row r="6081" spans="1:4" ht="13.8">
      <c r="A6081" s="304">
        <v>87747</v>
      </c>
      <c r="B6081" s="301" t="s">
        <v>16312</v>
      </c>
      <c r="C6081" s="301" t="s">
        <v>6562</v>
      </c>
      <c r="D6081" s="302" t="s">
        <v>16313</v>
      </c>
    </row>
    <row r="6082" spans="1:4" ht="13.8">
      <c r="A6082" s="304">
        <v>87748</v>
      </c>
      <c r="B6082" s="301" t="s">
        <v>16314</v>
      </c>
      <c r="C6082" s="301" t="s">
        <v>6562</v>
      </c>
      <c r="D6082" s="302" t="s">
        <v>4253</v>
      </c>
    </row>
    <row r="6083" spans="1:4" ht="13.8">
      <c r="A6083" s="304">
        <v>87749</v>
      </c>
      <c r="B6083" s="301" t="s">
        <v>16315</v>
      </c>
      <c r="C6083" s="301" t="s">
        <v>6562</v>
      </c>
      <c r="D6083" s="302" t="s">
        <v>4339</v>
      </c>
    </row>
    <row r="6084" spans="1:4" ht="13.8">
      <c r="A6084" s="304">
        <v>87755</v>
      </c>
      <c r="B6084" s="301" t="s">
        <v>1831</v>
      </c>
      <c r="C6084" s="301" t="s">
        <v>6562</v>
      </c>
      <c r="D6084" s="302" t="s">
        <v>16316</v>
      </c>
    </row>
    <row r="6085" spans="1:4" ht="13.8">
      <c r="A6085" s="304">
        <v>87757</v>
      </c>
      <c r="B6085" s="301" t="s">
        <v>16317</v>
      </c>
      <c r="C6085" s="301" t="s">
        <v>6562</v>
      </c>
      <c r="D6085" s="302" t="s">
        <v>11712</v>
      </c>
    </row>
    <row r="6086" spans="1:4" ht="13.8">
      <c r="A6086" s="304">
        <v>87758</v>
      </c>
      <c r="B6086" s="301" t="s">
        <v>16318</v>
      </c>
      <c r="C6086" s="301" t="s">
        <v>6562</v>
      </c>
      <c r="D6086" s="302" t="s">
        <v>16319</v>
      </c>
    </row>
    <row r="6087" spans="1:4" ht="13.8">
      <c r="A6087" s="304">
        <v>87759</v>
      </c>
      <c r="B6087" s="301" t="s">
        <v>16320</v>
      </c>
      <c r="C6087" s="301" t="s">
        <v>6562</v>
      </c>
      <c r="D6087" s="302" t="s">
        <v>16321</v>
      </c>
    </row>
    <row r="6088" spans="1:4" ht="13.8">
      <c r="A6088" s="304">
        <v>87765</v>
      </c>
      <c r="B6088" s="301" t="s">
        <v>16322</v>
      </c>
      <c r="C6088" s="301" t="s">
        <v>6562</v>
      </c>
      <c r="D6088" s="302" t="s">
        <v>16323</v>
      </c>
    </row>
    <row r="6089" spans="1:4" ht="13.8">
      <c r="A6089" s="304">
        <v>87767</v>
      </c>
      <c r="B6089" s="301" t="s">
        <v>16324</v>
      </c>
      <c r="C6089" s="301" t="s">
        <v>6562</v>
      </c>
      <c r="D6089" s="302" t="s">
        <v>16325</v>
      </c>
    </row>
    <row r="6090" spans="1:4" ht="13.8">
      <c r="A6090" s="304">
        <v>87768</v>
      </c>
      <c r="B6090" s="301" t="s">
        <v>16326</v>
      </c>
      <c r="C6090" s="301" t="s">
        <v>6562</v>
      </c>
      <c r="D6090" s="302" t="s">
        <v>15475</v>
      </c>
    </row>
    <row r="6091" spans="1:4" ht="13.8">
      <c r="A6091" s="304">
        <v>87769</v>
      </c>
      <c r="B6091" s="301" t="s">
        <v>16327</v>
      </c>
      <c r="C6091" s="301" t="s">
        <v>6562</v>
      </c>
      <c r="D6091" s="302" t="s">
        <v>16328</v>
      </c>
    </row>
    <row r="6092" spans="1:4" ht="13.8">
      <c r="A6092" s="304">
        <v>88470</v>
      </c>
      <c r="B6092" s="301" t="s">
        <v>16329</v>
      </c>
      <c r="C6092" s="301" t="s">
        <v>6562</v>
      </c>
      <c r="D6092" s="302" t="s">
        <v>13370</v>
      </c>
    </row>
    <row r="6093" spans="1:4" ht="13.8">
      <c r="A6093" s="304">
        <v>88471</v>
      </c>
      <c r="B6093" s="301" t="s">
        <v>16330</v>
      </c>
      <c r="C6093" s="301" t="s">
        <v>6562</v>
      </c>
      <c r="D6093" s="302" t="s">
        <v>16331</v>
      </c>
    </row>
    <row r="6094" spans="1:4" ht="13.8">
      <c r="A6094" s="304">
        <v>88472</v>
      </c>
      <c r="B6094" s="301" t="s">
        <v>16332</v>
      </c>
      <c r="C6094" s="301" t="s">
        <v>6562</v>
      </c>
      <c r="D6094" s="302" t="s">
        <v>4556</v>
      </c>
    </row>
    <row r="6095" spans="1:4" ht="13.8">
      <c r="A6095" s="304">
        <v>88476</v>
      </c>
      <c r="B6095" s="301" t="s">
        <v>16333</v>
      </c>
      <c r="C6095" s="301" t="s">
        <v>6562</v>
      </c>
      <c r="D6095" s="302" t="s">
        <v>16334</v>
      </c>
    </row>
    <row r="6096" spans="1:4" ht="13.8">
      <c r="A6096" s="304">
        <v>88477</v>
      </c>
      <c r="B6096" s="301" t="s">
        <v>16335</v>
      </c>
      <c r="C6096" s="301" t="s">
        <v>6562</v>
      </c>
      <c r="D6096" s="302" t="s">
        <v>16336</v>
      </c>
    </row>
    <row r="6097" spans="1:4" ht="13.8">
      <c r="A6097" s="304">
        <v>88478</v>
      </c>
      <c r="B6097" s="301" t="s">
        <v>16337</v>
      </c>
      <c r="C6097" s="301" t="s">
        <v>6562</v>
      </c>
      <c r="D6097" s="302" t="s">
        <v>16338</v>
      </c>
    </row>
    <row r="6098" spans="1:4" ht="13.8">
      <c r="A6098" s="304">
        <v>90930</v>
      </c>
      <c r="B6098" s="301" t="s">
        <v>16339</v>
      </c>
      <c r="C6098" s="301" t="s">
        <v>6562</v>
      </c>
      <c r="D6098" s="302" t="s">
        <v>16340</v>
      </c>
    </row>
    <row r="6099" spans="1:4" ht="13.8">
      <c r="A6099" s="304">
        <v>90932</v>
      </c>
      <c r="B6099" s="301" t="s">
        <v>16341</v>
      </c>
      <c r="C6099" s="301" t="s">
        <v>6562</v>
      </c>
      <c r="D6099" s="302" t="s">
        <v>9982</v>
      </c>
    </row>
    <row r="6100" spans="1:4" ht="13.8">
      <c r="A6100" s="304">
        <v>90933</v>
      </c>
      <c r="B6100" s="301" t="s">
        <v>16342</v>
      </c>
      <c r="C6100" s="301" t="s">
        <v>6562</v>
      </c>
      <c r="D6100" s="302" t="s">
        <v>16343</v>
      </c>
    </row>
    <row r="6101" spans="1:4" ht="13.8">
      <c r="A6101" s="304">
        <v>90934</v>
      </c>
      <c r="B6101" s="301" t="s">
        <v>16344</v>
      </c>
      <c r="C6101" s="301" t="s">
        <v>6562</v>
      </c>
      <c r="D6101" s="302" t="s">
        <v>16345</v>
      </c>
    </row>
    <row r="6102" spans="1:4" ht="13.8">
      <c r="A6102" s="304">
        <v>90940</v>
      </c>
      <c r="B6102" s="301" t="s">
        <v>16346</v>
      </c>
      <c r="C6102" s="301" t="s">
        <v>6562</v>
      </c>
      <c r="D6102" s="302" t="s">
        <v>16347</v>
      </c>
    </row>
    <row r="6103" spans="1:4" ht="13.8">
      <c r="A6103" s="304">
        <v>90942</v>
      </c>
      <c r="B6103" s="301" t="s">
        <v>16348</v>
      </c>
      <c r="C6103" s="301" t="s">
        <v>6562</v>
      </c>
      <c r="D6103" s="302" t="s">
        <v>15516</v>
      </c>
    </row>
    <row r="6104" spans="1:4" ht="13.8">
      <c r="A6104" s="304">
        <v>90943</v>
      </c>
      <c r="B6104" s="301" t="s">
        <v>16349</v>
      </c>
      <c r="C6104" s="301" t="s">
        <v>6562</v>
      </c>
      <c r="D6104" s="302" t="s">
        <v>16350</v>
      </c>
    </row>
    <row r="6105" spans="1:4" ht="13.8">
      <c r="A6105" s="304">
        <v>90944</v>
      </c>
      <c r="B6105" s="301" t="s">
        <v>16351</v>
      </c>
      <c r="C6105" s="301" t="s">
        <v>6562</v>
      </c>
      <c r="D6105" s="302" t="s">
        <v>16352</v>
      </c>
    </row>
    <row r="6106" spans="1:4" ht="13.8">
      <c r="A6106" s="304">
        <v>90950</v>
      </c>
      <c r="B6106" s="301" t="s">
        <v>16353</v>
      </c>
      <c r="C6106" s="301" t="s">
        <v>6562</v>
      </c>
      <c r="D6106" s="302" t="s">
        <v>4362</v>
      </c>
    </row>
    <row r="6107" spans="1:4" ht="13.8">
      <c r="A6107" s="304">
        <v>90952</v>
      </c>
      <c r="B6107" s="301" t="s">
        <v>16354</v>
      </c>
      <c r="C6107" s="301" t="s">
        <v>6562</v>
      </c>
      <c r="D6107" s="302" t="s">
        <v>5478</v>
      </c>
    </row>
    <row r="6108" spans="1:4" ht="13.8">
      <c r="A6108" s="304">
        <v>90953</v>
      </c>
      <c r="B6108" s="301" t="s">
        <v>16355</v>
      </c>
      <c r="C6108" s="301" t="s">
        <v>6562</v>
      </c>
      <c r="D6108" s="302" t="s">
        <v>16356</v>
      </c>
    </row>
    <row r="6109" spans="1:4" ht="13.8">
      <c r="A6109" s="304">
        <v>90954</v>
      </c>
      <c r="B6109" s="301" t="s">
        <v>16357</v>
      </c>
      <c r="C6109" s="301" t="s">
        <v>6562</v>
      </c>
      <c r="D6109" s="302" t="s">
        <v>16358</v>
      </c>
    </row>
    <row r="6110" spans="1:4" ht="13.8">
      <c r="A6110" s="304">
        <v>94438</v>
      </c>
      <c r="B6110" s="301" t="s">
        <v>16359</v>
      </c>
      <c r="C6110" s="301" t="s">
        <v>6562</v>
      </c>
      <c r="D6110" s="302" t="s">
        <v>14526</v>
      </c>
    </row>
    <row r="6111" spans="1:4" ht="13.8">
      <c r="A6111" s="304">
        <v>94439</v>
      </c>
      <c r="B6111" s="301" t="s">
        <v>16360</v>
      </c>
      <c r="C6111" s="301" t="s">
        <v>6562</v>
      </c>
      <c r="D6111" s="302" t="s">
        <v>16361</v>
      </c>
    </row>
    <row r="6112" spans="1:4" ht="13.8">
      <c r="A6112" s="304">
        <v>94779</v>
      </c>
      <c r="B6112" s="301" t="s">
        <v>16362</v>
      </c>
      <c r="C6112" s="301" t="s">
        <v>6562</v>
      </c>
      <c r="D6112" s="302" t="s">
        <v>16363</v>
      </c>
    </row>
    <row r="6113" spans="1:4" ht="13.8">
      <c r="A6113" s="304">
        <v>94782</v>
      </c>
      <c r="B6113" s="301" t="s">
        <v>16364</v>
      </c>
      <c r="C6113" s="301" t="s">
        <v>6562</v>
      </c>
      <c r="D6113" s="302" t="s">
        <v>16365</v>
      </c>
    </row>
    <row r="6114" spans="1:4" ht="13.8">
      <c r="A6114" s="304">
        <v>102803</v>
      </c>
      <c r="B6114" s="301" t="s">
        <v>16366</v>
      </c>
      <c r="C6114" s="301" t="s">
        <v>6562</v>
      </c>
      <c r="D6114" s="302" t="s">
        <v>16367</v>
      </c>
    </row>
    <row r="6115" spans="1:4" ht="13.8">
      <c r="A6115" s="304">
        <v>101742</v>
      </c>
      <c r="B6115" s="301" t="s">
        <v>2926</v>
      </c>
      <c r="C6115" s="301" t="s">
        <v>1616</v>
      </c>
      <c r="D6115" s="302" t="s">
        <v>16368</v>
      </c>
    </row>
    <row r="6116" spans="1:4" ht="13.8">
      <c r="A6116" s="304">
        <v>87871</v>
      </c>
      <c r="B6116" s="301" t="s">
        <v>16369</v>
      </c>
      <c r="C6116" s="301" t="s">
        <v>6562</v>
      </c>
      <c r="D6116" s="302" t="s">
        <v>10926</v>
      </c>
    </row>
    <row r="6117" spans="1:4" ht="13.8">
      <c r="A6117" s="304">
        <v>87872</v>
      </c>
      <c r="B6117" s="301" t="s">
        <v>16370</v>
      </c>
      <c r="C6117" s="301" t="s">
        <v>6562</v>
      </c>
      <c r="D6117" s="302" t="s">
        <v>12405</v>
      </c>
    </row>
    <row r="6118" spans="1:4" ht="13.8">
      <c r="A6118" s="304">
        <v>87873</v>
      </c>
      <c r="B6118" s="301" t="s">
        <v>16371</v>
      </c>
      <c r="C6118" s="301" t="s">
        <v>6562</v>
      </c>
      <c r="D6118" s="302" t="s">
        <v>16372</v>
      </c>
    </row>
    <row r="6119" spans="1:4" ht="13.8">
      <c r="A6119" s="304">
        <v>87874</v>
      </c>
      <c r="B6119" s="301" t="s">
        <v>16373</v>
      </c>
      <c r="C6119" s="301" t="s">
        <v>6562</v>
      </c>
      <c r="D6119" s="302" t="s">
        <v>16374</v>
      </c>
    </row>
    <row r="6120" spans="1:4" ht="13.8">
      <c r="A6120" s="304">
        <v>87876</v>
      </c>
      <c r="B6120" s="301" t="s">
        <v>16375</v>
      </c>
      <c r="C6120" s="301" t="s">
        <v>6562</v>
      </c>
      <c r="D6120" s="302" t="s">
        <v>16376</v>
      </c>
    </row>
    <row r="6121" spans="1:4" ht="13.8">
      <c r="A6121" s="304">
        <v>87877</v>
      </c>
      <c r="B6121" s="301" t="s">
        <v>16377</v>
      </c>
      <c r="C6121" s="301" t="s">
        <v>6562</v>
      </c>
      <c r="D6121" s="302" t="s">
        <v>16378</v>
      </c>
    </row>
    <row r="6122" spans="1:4" ht="13.8">
      <c r="A6122" s="304">
        <v>87878</v>
      </c>
      <c r="B6122" s="301" t="s">
        <v>16379</v>
      </c>
      <c r="C6122" s="301" t="s">
        <v>6562</v>
      </c>
      <c r="D6122" s="302" t="s">
        <v>16380</v>
      </c>
    </row>
    <row r="6123" spans="1:4" ht="13.8">
      <c r="A6123" s="304">
        <v>87879</v>
      </c>
      <c r="B6123" s="301" t="s">
        <v>16381</v>
      </c>
      <c r="C6123" s="301" t="s">
        <v>6562</v>
      </c>
      <c r="D6123" s="302" t="s">
        <v>7365</v>
      </c>
    </row>
    <row r="6124" spans="1:4" ht="13.8">
      <c r="A6124" s="304">
        <v>87881</v>
      </c>
      <c r="B6124" s="301" t="s">
        <v>16382</v>
      </c>
      <c r="C6124" s="301" t="s">
        <v>6562</v>
      </c>
      <c r="D6124" s="302" t="s">
        <v>7096</v>
      </c>
    </row>
    <row r="6125" spans="1:4" ht="13.8">
      <c r="A6125" s="304">
        <v>87882</v>
      </c>
      <c r="B6125" s="301" t="s">
        <v>16383</v>
      </c>
      <c r="C6125" s="301" t="s">
        <v>6562</v>
      </c>
      <c r="D6125" s="302" t="s">
        <v>5338</v>
      </c>
    </row>
    <row r="6126" spans="1:4" ht="13.8">
      <c r="A6126" s="304">
        <v>87884</v>
      </c>
      <c r="B6126" s="301" t="s">
        <v>16384</v>
      </c>
      <c r="C6126" s="301" t="s">
        <v>6562</v>
      </c>
      <c r="D6126" s="302" t="s">
        <v>16385</v>
      </c>
    </row>
    <row r="6127" spans="1:4" ht="13.8">
      <c r="A6127" s="304">
        <v>87885</v>
      </c>
      <c r="B6127" s="301" t="s">
        <v>16386</v>
      </c>
      <c r="C6127" s="301" t="s">
        <v>6562</v>
      </c>
      <c r="D6127" s="302" t="s">
        <v>16387</v>
      </c>
    </row>
    <row r="6128" spans="1:4" ht="13.8">
      <c r="A6128" s="304">
        <v>87886</v>
      </c>
      <c r="B6128" s="301" t="s">
        <v>16388</v>
      </c>
      <c r="C6128" s="301" t="s">
        <v>6562</v>
      </c>
      <c r="D6128" s="302" t="s">
        <v>16389</v>
      </c>
    </row>
    <row r="6129" spans="1:4" ht="13.8">
      <c r="A6129" s="304">
        <v>87887</v>
      </c>
      <c r="B6129" s="301" t="s">
        <v>16390</v>
      </c>
      <c r="C6129" s="301" t="s">
        <v>6562</v>
      </c>
      <c r="D6129" s="302" t="s">
        <v>10657</v>
      </c>
    </row>
    <row r="6130" spans="1:4" ht="13.8">
      <c r="A6130" s="304">
        <v>87888</v>
      </c>
      <c r="B6130" s="301" t="s">
        <v>16391</v>
      </c>
      <c r="C6130" s="301" t="s">
        <v>6562</v>
      </c>
      <c r="D6130" s="302" t="s">
        <v>16392</v>
      </c>
    </row>
    <row r="6131" spans="1:4" ht="13.8">
      <c r="A6131" s="304">
        <v>87889</v>
      </c>
      <c r="B6131" s="301" t="s">
        <v>16393</v>
      </c>
      <c r="C6131" s="301" t="s">
        <v>6562</v>
      </c>
      <c r="D6131" s="302" t="s">
        <v>12440</v>
      </c>
    </row>
    <row r="6132" spans="1:4" ht="13.8">
      <c r="A6132" s="304">
        <v>87891</v>
      </c>
      <c r="B6132" s="301" t="s">
        <v>16394</v>
      </c>
      <c r="C6132" s="301" t="s">
        <v>6562</v>
      </c>
      <c r="D6132" s="302" t="s">
        <v>15298</v>
      </c>
    </row>
    <row r="6133" spans="1:4" ht="13.8">
      <c r="A6133" s="304">
        <v>87892</v>
      </c>
      <c r="B6133" s="301" t="s">
        <v>16395</v>
      </c>
      <c r="C6133" s="301" t="s">
        <v>6562</v>
      </c>
      <c r="D6133" s="302" t="s">
        <v>16396</v>
      </c>
    </row>
    <row r="6134" spans="1:4" ht="13.8">
      <c r="A6134" s="304">
        <v>87893</v>
      </c>
      <c r="B6134" s="301" t="s">
        <v>16397</v>
      </c>
      <c r="C6134" s="301" t="s">
        <v>6562</v>
      </c>
      <c r="D6134" s="302" t="s">
        <v>16398</v>
      </c>
    </row>
    <row r="6135" spans="1:4" ht="13.8">
      <c r="A6135" s="304">
        <v>87894</v>
      </c>
      <c r="B6135" s="301" t="s">
        <v>16399</v>
      </c>
      <c r="C6135" s="301" t="s">
        <v>6562</v>
      </c>
      <c r="D6135" s="302" t="s">
        <v>7159</v>
      </c>
    </row>
    <row r="6136" spans="1:4" ht="13.8">
      <c r="A6136" s="304">
        <v>87896</v>
      </c>
      <c r="B6136" s="301" t="s">
        <v>16400</v>
      </c>
      <c r="C6136" s="301" t="s">
        <v>6562</v>
      </c>
      <c r="D6136" s="302" t="s">
        <v>7999</v>
      </c>
    </row>
    <row r="6137" spans="1:4" ht="13.8">
      <c r="A6137" s="304">
        <v>87897</v>
      </c>
      <c r="B6137" s="301" t="s">
        <v>1762</v>
      </c>
      <c r="C6137" s="301" t="s">
        <v>6562</v>
      </c>
      <c r="D6137" s="302" t="s">
        <v>7781</v>
      </c>
    </row>
    <row r="6138" spans="1:4" ht="13.8">
      <c r="A6138" s="304">
        <v>87899</v>
      </c>
      <c r="B6138" s="301" t="s">
        <v>16401</v>
      </c>
      <c r="C6138" s="301" t="s">
        <v>6562</v>
      </c>
      <c r="D6138" s="302" t="s">
        <v>16402</v>
      </c>
    </row>
    <row r="6139" spans="1:4" ht="13.8">
      <c r="A6139" s="304">
        <v>87900</v>
      </c>
      <c r="B6139" s="301" t="s">
        <v>16403</v>
      </c>
      <c r="C6139" s="301" t="s">
        <v>6562</v>
      </c>
      <c r="D6139" s="302" t="s">
        <v>16404</v>
      </c>
    </row>
    <row r="6140" spans="1:4" ht="13.8">
      <c r="A6140" s="304">
        <v>87902</v>
      </c>
      <c r="B6140" s="301" t="s">
        <v>16405</v>
      </c>
      <c r="C6140" s="301" t="s">
        <v>6562</v>
      </c>
      <c r="D6140" s="302" t="s">
        <v>16406</v>
      </c>
    </row>
    <row r="6141" spans="1:4" ht="13.8">
      <c r="A6141" s="304">
        <v>87903</v>
      </c>
      <c r="B6141" s="301" t="s">
        <v>16407</v>
      </c>
      <c r="C6141" s="301" t="s">
        <v>6562</v>
      </c>
      <c r="D6141" s="302" t="s">
        <v>16408</v>
      </c>
    </row>
    <row r="6142" spans="1:4" ht="13.8">
      <c r="A6142" s="304">
        <v>87904</v>
      </c>
      <c r="B6142" s="301" t="s">
        <v>16409</v>
      </c>
      <c r="C6142" s="301" t="s">
        <v>6562</v>
      </c>
      <c r="D6142" s="302" t="s">
        <v>5585</v>
      </c>
    </row>
    <row r="6143" spans="1:4" ht="13.8">
      <c r="A6143" s="304">
        <v>87905</v>
      </c>
      <c r="B6143" s="301" t="s">
        <v>1759</v>
      </c>
      <c r="C6143" s="301" t="s">
        <v>6562</v>
      </c>
      <c r="D6143" s="302" t="s">
        <v>16410</v>
      </c>
    </row>
    <row r="6144" spans="1:4" ht="13.8">
      <c r="A6144" s="304">
        <v>87907</v>
      </c>
      <c r="B6144" s="301" t="s">
        <v>16411</v>
      </c>
      <c r="C6144" s="301" t="s">
        <v>6562</v>
      </c>
      <c r="D6144" s="302" t="s">
        <v>5639</v>
      </c>
    </row>
    <row r="6145" spans="1:4" ht="13.8">
      <c r="A6145" s="304">
        <v>87908</v>
      </c>
      <c r="B6145" s="301" t="s">
        <v>1761</v>
      </c>
      <c r="C6145" s="301" t="s">
        <v>6562</v>
      </c>
      <c r="D6145" s="302" t="s">
        <v>16412</v>
      </c>
    </row>
    <row r="6146" spans="1:4" ht="13.8">
      <c r="A6146" s="304">
        <v>87910</v>
      </c>
      <c r="B6146" s="301" t="s">
        <v>16413</v>
      </c>
      <c r="C6146" s="301" t="s">
        <v>6562</v>
      </c>
      <c r="D6146" s="302" t="s">
        <v>5567</v>
      </c>
    </row>
    <row r="6147" spans="1:4" ht="13.8">
      <c r="A6147" s="304">
        <v>87911</v>
      </c>
      <c r="B6147" s="301" t="s">
        <v>16414</v>
      </c>
      <c r="C6147" s="301" t="s">
        <v>6562</v>
      </c>
      <c r="D6147" s="302" t="s">
        <v>10648</v>
      </c>
    </row>
    <row r="6148" spans="1:4" ht="13.8">
      <c r="A6148" s="304">
        <v>87411</v>
      </c>
      <c r="B6148" s="301" t="s">
        <v>16415</v>
      </c>
      <c r="C6148" s="301" t="s">
        <v>6562</v>
      </c>
      <c r="D6148" s="302" t="s">
        <v>16416</v>
      </c>
    </row>
    <row r="6149" spans="1:4" ht="13.8">
      <c r="A6149" s="304">
        <v>87412</v>
      </c>
      <c r="B6149" s="301" t="s">
        <v>16417</v>
      </c>
      <c r="C6149" s="301" t="s">
        <v>6562</v>
      </c>
      <c r="D6149" s="302" t="s">
        <v>5636</v>
      </c>
    </row>
    <row r="6150" spans="1:4" ht="13.8">
      <c r="A6150" s="304">
        <v>87413</v>
      </c>
      <c r="B6150" s="301" t="s">
        <v>16418</v>
      </c>
      <c r="C6150" s="301" t="s">
        <v>6562</v>
      </c>
      <c r="D6150" s="302" t="s">
        <v>11197</v>
      </c>
    </row>
    <row r="6151" spans="1:4" ht="13.8">
      <c r="A6151" s="304">
        <v>87414</v>
      </c>
      <c r="B6151" s="301" t="s">
        <v>16419</v>
      </c>
      <c r="C6151" s="301" t="s">
        <v>6562</v>
      </c>
      <c r="D6151" s="302" t="s">
        <v>16420</v>
      </c>
    </row>
    <row r="6152" spans="1:4" ht="13.8">
      <c r="A6152" s="304">
        <v>87415</v>
      </c>
      <c r="B6152" s="301" t="s">
        <v>16421</v>
      </c>
      <c r="C6152" s="301" t="s">
        <v>6562</v>
      </c>
      <c r="D6152" s="302" t="s">
        <v>16422</v>
      </c>
    </row>
    <row r="6153" spans="1:4" ht="13.8">
      <c r="A6153" s="304">
        <v>87416</v>
      </c>
      <c r="B6153" s="301" t="s">
        <v>16423</v>
      </c>
      <c r="C6153" s="301" t="s">
        <v>6562</v>
      </c>
      <c r="D6153" s="302" t="s">
        <v>16424</v>
      </c>
    </row>
    <row r="6154" spans="1:4" ht="13.8">
      <c r="A6154" s="304">
        <v>87417</v>
      </c>
      <c r="B6154" s="301" t="s">
        <v>16425</v>
      </c>
      <c r="C6154" s="301" t="s">
        <v>6562</v>
      </c>
      <c r="D6154" s="302" t="s">
        <v>16426</v>
      </c>
    </row>
    <row r="6155" spans="1:4" ht="13.8">
      <c r="A6155" s="304">
        <v>87418</v>
      </c>
      <c r="B6155" s="301" t="s">
        <v>16427</v>
      </c>
      <c r="C6155" s="301" t="s">
        <v>6562</v>
      </c>
      <c r="D6155" s="302" t="s">
        <v>16428</v>
      </c>
    </row>
    <row r="6156" spans="1:4" ht="13.8">
      <c r="A6156" s="304">
        <v>87419</v>
      </c>
      <c r="B6156" s="301" t="s">
        <v>16429</v>
      </c>
      <c r="C6156" s="301" t="s">
        <v>6562</v>
      </c>
      <c r="D6156" s="302" t="s">
        <v>5348</v>
      </c>
    </row>
    <row r="6157" spans="1:4" ht="13.8">
      <c r="A6157" s="304">
        <v>87420</v>
      </c>
      <c r="B6157" s="301" t="s">
        <v>16430</v>
      </c>
      <c r="C6157" s="301" t="s">
        <v>6562</v>
      </c>
      <c r="D6157" s="302" t="s">
        <v>16431</v>
      </c>
    </row>
    <row r="6158" spans="1:4" ht="13.8">
      <c r="A6158" s="304">
        <v>87421</v>
      </c>
      <c r="B6158" s="301" t="s">
        <v>16432</v>
      </c>
      <c r="C6158" s="301" t="s">
        <v>6562</v>
      </c>
      <c r="D6158" s="302" t="s">
        <v>16433</v>
      </c>
    </row>
    <row r="6159" spans="1:4" ht="13.8">
      <c r="A6159" s="304">
        <v>87422</v>
      </c>
      <c r="B6159" s="301" t="s">
        <v>16434</v>
      </c>
      <c r="C6159" s="301" t="s">
        <v>6562</v>
      </c>
      <c r="D6159" s="302" t="s">
        <v>13576</v>
      </c>
    </row>
    <row r="6160" spans="1:4" ht="13.8">
      <c r="A6160" s="304">
        <v>87423</v>
      </c>
      <c r="B6160" s="301" t="s">
        <v>16435</v>
      </c>
      <c r="C6160" s="301" t="s">
        <v>6562</v>
      </c>
      <c r="D6160" s="302" t="s">
        <v>16436</v>
      </c>
    </row>
    <row r="6161" spans="1:4" ht="13.8">
      <c r="A6161" s="304">
        <v>87424</v>
      </c>
      <c r="B6161" s="301" t="s">
        <v>16437</v>
      </c>
      <c r="C6161" s="301" t="s">
        <v>6562</v>
      </c>
      <c r="D6161" s="302" t="s">
        <v>16424</v>
      </c>
    </row>
    <row r="6162" spans="1:4" ht="13.8">
      <c r="A6162" s="304">
        <v>87425</v>
      </c>
      <c r="B6162" s="301" t="s">
        <v>16438</v>
      </c>
      <c r="C6162" s="301" t="s">
        <v>6562</v>
      </c>
      <c r="D6162" s="302" t="s">
        <v>13203</v>
      </c>
    </row>
    <row r="6163" spans="1:4" ht="13.8">
      <c r="A6163" s="304">
        <v>87426</v>
      </c>
      <c r="B6163" s="301" t="s">
        <v>16439</v>
      </c>
      <c r="C6163" s="301" t="s">
        <v>6562</v>
      </c>
      <c r="D6163" s="302" t="s">
        <v>16440</v>
      </c>
    </row>
    <row r="6164" spans="1:4" ht="13.8">
      <c r="A6164" s="304">
        <v>87427</v>
      </c>
      <c r="B6164" s="301" t="s">
        <v>16441</v>
      </c>
      <c r="C6164" s="301" t="s">
        <v>6562</v>
      </c>
      <c r="D6164" s="302" t="s">
        <v>16442</v>
      </c>
    </row>
    <row r="6165" spans="1:4" ht="13.8">
      <c r="A6165" s="304">
        <v>87428</v>
      </c>
      <c r="B6165" s="301" t="s">
        <v>16443</v>
      </c>
      <c r="C6165" s="301" t="s">
        <v>6562</v>
      </c>
      <c r="D6165" s="302" t="s">
        <v>4931</v>
      </c>
    </row>
    <row r="6166" spans="1:4" ht="13.8">
      <c r="A6166" s="304">
        <v>87429</v>
      </c>
      <c r="B6166" s="301" t="s">
        <v>16444</v>
      </c>
      <c r="C6166" s="301" t="s">
        <v>6562</v>
      </c>
      <c r="D6166" s="302" t="s">
        <v>12862</v>
      </c>
    </row>
    <row r="6167" spans="1:4" ht="13.8">
      <c r="A6167" s="304">
        <v>87430</v>
      </c>
      <c r="B6167" s="301" t="s">
        <v>16445</v>
      </c>
      <c r="C6167" s="301" t="s">
        <v>6562</v>
      </c>
      <c r="D6167" s="302" t="s">
        <v>16446</v>
      </c>
    </row>
    <row r="6168" spans="1:4" ht="13.8">
      <c r="A6168" s="304">
        <v>87431</v>
      </c>
      <c r="B6168" s="301" t="s">
        <v>16447</v>
      </c>
      <c r="C6168" s="301" t="s">
        <v>6562</v>
      </c>
      <c r="D6168" s="302" t="s">
        <v>16448</v>
      </c>
    </row>
    <row r="6169" spans="1:4" ht="13.8">
      <c r="A6169" s="304">
        <v>87432</v>
      </c>
      <c r="B6169" s="301" t="s">
        <v>16449</v>
      </c>
      <c r="C6169" s="301" t="s">
        <v>6562</v>
      </c>
      <c r="D6169" s="302" t="s">
        <v>15996</v>
      </c>
    </row>
    <row r="6170" spans="1:4" ht="13.8">
      <c r="A6170" s="304">
        <v>87433</v>
      </c>
      <c r="B6170" s="301" t="s">
        <v>16450</v>
      </c>
      <c r="C6170" s="301" t="s">
        <v>6562</v>
      </c>
      <c r="D6170" s="302" t="s">
        <v>6187</v>
      </c>
    </row>
    <row r="6171" spans="1:4" ht="13.8">
      <c r="A6171" s="304">
        <v>87434</v>
      </c>
      <c r="B6171" s="301" t="s">
        <v>16451</v>
      </c>
      <c r="C6171" s="301" t="s">
        <v>6562</v>
      </c>
      <c r="D6171" s="302" t="s">
        <v>5511</v>
      </c>
    </row>
    <row r="6172" spans="1:4" ht="13.8">
      <c r="A6172" s="304">
        <v>87435</v>
      </c>
      <c r="B6172" s="301" t="s">
        <v>16452</v>
      </c>
      <c r="C6172" s="301" t="s">
        <v>6562</v>
      </c>
      <c r="D6172" s="302" t="s">
        <v>11332</v>
      </c>
    </row>
    <row r="6173" spans="1:4" ht="13.8">
      <c r="A6173" s="304">
        <v>87436</v>
      </c>
      <c r="B6173" s="301" t="s">
        <v>16453</v>
      </c>
      <c r="C6173" s="301" t="s">
        <v>6562</v>
      </c>
      <c r="D6173" s="302" t="s">
        <v>16454</v>
      </c>
    </row>
    <row r="6174" spans="1:4" ht="13.8">
      <c r="A6174" s="304">
        <v>87437</v>
      </c>
      <c r="B6174" s="301" t="s">
        <v>16455</v>
      </c>
      <c r="C6174" s="301" t="s">
        <v>6562</v>
      </c>
      <c r="D6174" s="302" t="s">
        <v>16456</v>
      </c>
    </row>
    <row r="6175" spans="1:4" ht="13.8">
      <c r="A6175" s="304">
        <v>87438</v>
      </c>
      <c r="B6175" s="301" t="s">
        <v>16457</v>
      </c>
      <c r="C6175" s="301" t="s">
        <v>6562</v>
      </c>
      <c r="D6175" s="302" t="s">
        <v>7312</v>
      </c>
    </row>
    <row r="6176" spans="1:4" ht="13.8">
      <c r="A6176" s="304">
        <v>87439</v>
      </c>
      <c r="B6176" s="301" t="s">
        <v>16458</v>
      </c>
      <c r="C6176" s="301" t="s">
        <v>6562</v>
      </c>
      <c r="D6176" s="302" t="s">
        <v>5559</v>
      </c>
    </row>
    <row r="6177" spans="1:4" ht="13.8">
      <c r="A6177" s="304">
        <v>87440</v>
      </c>
      <c r="B6177" s="301" t="s">
        <v>16459</v>
      </c>
      <c r="C6177" s="301" t="s">
        <v>6562</v>
      </c>
      <c r="D6177" s="302" t="s">
        <v>16460</v>
      </c>
    </row>
    <row r="6178" spans="1:4" ht="13.8">
      <c r="A6178" s="304">
        <v>87527</v>
      </c>
      <c r="B6178" s="301" t="s">
        <v>16461</v>
      </c>
      <c r="C6178" s="301" t="s">
        <v>6562</v>
      </c>
      <c r="D6178" s="302" t="s">
        <v>4664</v>
      </c>
    </row>
    <row r="6179" spans="1:4" ht="13.8">
      <c r="A6179" s="304">
        <v>87528</v>
      </c>
      <c r="B6179" s="301" t="s">
        <v>16462</v>
      </c>
      <c r="C6179" s="301" t="s">
        <v>6562</v>
      </c>
      <c r="D6179" s="302" t="s">
        <v>16463</v>
      </c>
    </row>
    <row r="6180" spans="1:4" ht="13.8">
      <c r="A6180" s="304">
        <v>87529</v>
      </c>
      <c r="B6180" s="301" t="s">
        <v>16464</v>
      </c>
      <c r="C6180" s="301" t="s">
        <v>6562</v>
      </c>
      <c r="D6180" s="302" t="s">
        <v>16465</v>
      </c>
    </row>
    <row r="6181" spans="1:4" ht="13.8">
      <c r="A6181" s="304">
        <v>87530</v>
      </c>
      <c r="B6181" s="301" t="s">
        <v>16466</v>
      </c>
      <c r="C6181" s="301" t="s">
        <v>6562</v>
      </c>
      <c r="D6181" s="302" t="s">
        <v>16467</v>
      </c>
    </row>
    <row r="6182" spans="1:4" ht="13.8">
      <c r="A6182" s="304">
        <v>87531</v>
      </c>
      <c r="B6182" s="301" t="s">
        <v>16468</v>
      </c>
      <c r="C6182" s="301" t="s">
        <v>6562</v>
      </c>
      <c r="D6182" s="302" t="s">
        <v>16469</v>
      </c>
    </row>
    <row r="6183" spans="1:4" ht="13.8">
      <c r="A6183" s="304">
        <v>87532</v>
      </c>
      <c r="B6183" s="301" t="s">
        <v>16470</v>
      </c>
      <c r="C6183" s="301" t="s">
        <v>6562</v>
      </c>
      <c r="D6183" s="302" t="s">
        <v>10972</v>
      </c>
    </row>
    <row r="6184" spans="1:4" ht="13.8">
      <c r="A6184" s="304">
        <v>87535</v>
      </c>
      <c r="B6184" s="301" t="s">
        <v>16471</v>
      </c>
      <c r="C6184" s="301" t="s">
        <v>6562</v>
      </c>
      <c r="D6184" s="302" t="s">
        <v>7779</v>
      </c>
    </row>
    <row r="6185" spans="1:4" ht="13.8">
      <c r="A6185" s="304">
        <v>87536</v>
      </c>
      <c r="B6185" s="301" t="s">
        <v>16472</v>
      </c>
      <c r="C6185" s="301" t="s">
        <v>6562</v>
      </c>
      <c r="D6185" s="302" t="s">
        <v>16473</v>
      </c>
    </row>
    <row r="6186" spans="1:4" ht="13.8">
      <c r="A6186" s="304">
        <v>87537</v>
      </c>
      <c r="B6186" s="301" t="s">
        <v>16474</v>
      </c>
      <c r="C6186" s="301" t="s">
        <v>6562</v>
      </c>
      <c r="D6186" s="302" t="s">
        <v>16475</v>
      </c>
    </row>
    <row r="6187" spans="1:4" ht="13.8">
      <c r="A6187" s="304">
        <v>87538</v>
      </c>
      <c r="B6187" s="301" t="s">
        <v>16476</v>
      </c>
      <c r="C6187" s="301" t="s">
        <v>6562</v>
      </c>
      <c r="D6187" s="302" t="s">
        <v>16477</v>
      </c>
    </row>
    <row r="6188" spans="1:4" ht="13.8">
      <c r="A6188" s="304">
        <v>87539</v>
      </c>
      <c r="B6188" s="301" t="s">
        <v>16478</v>
      </c>
      <c r="C6188" s="301" t="s">
        <v>6562</v>
      </c>
      <c r="D6188" s="302" t="s">
        <v>16479</v>
      </c>
    </row>
    <row r="6189" spans="1:4" ht="13.8">
      <c r="A6189" s="304">
        <v>87541</v>
      </c>
      <c r="B6189" s="301" t="s">
        <v>16480</v>
      </c>
      <c r="C6189" s="301" t="s">
        <v>6562</v>
      </c>
      <c r="D6189" s="302" t="s">
        <v>16481</v>
      </c>
    </row>
    <row r="6190" spans="1:4" ht="13.8">
      <c r="A6190" s="304">
        <v>87543</v>
      </c>
      <c r="B6190" s="301" t="s">
        <v>16482</v>
      </c>
      <c r="C6190" s="301" t="s">
        <v>6562</v>
      </c>
      <c r="D6190" s="302" t="s">
        <v>10886</v>
      </c>
    </row>
    <row r="6191" spans="1:4" ht="13.8">
      <c r="A6191" s="304">
        <v>87545</v>
      </c>
      <c r="B6191" s="301" t="s">
        <v>16483</v>
      </c>
      <c r="C6191" s="301" t="s">
        <v>6562</v>
      </c>
      <c r="D6191" s="302" t="s">
        <v>16484</v>
      </c>
    </row>
    <row r="6192" spans="1:4" ht="13.8">
      <c r="A6192" s="304">
        <v>87546</v>
      </c>
      <c r="B6192" s="301" t="s">
        <v>16485</v>
      </c>
      <c r="C6192" s="301" t="s">
        <v>6562</v>
      </c>
      <c r="D6192" s="302" t="s">
        <v>16486</v>
      </c>
    </row>
    <row r="6193" spans="1:4" ht="13.8">
      <c r="A6193" s="304">
        <v>87547</v>
      </c>
      <c r="B6193" s="301" t="s">
        <v>16487</v>
      </c>
      <c r="C6193" s="301" t="s">
        <v>6562</v>
      </c>
      <c r="D6193" s="302" t="s">
        <v>16488</v>
      </c>
    </row>
    <row r="6194" spans="1:4" ht="13.8">
      <c r="A6194" s="304">
        <v>87548</v>
      </c>
      <c r="B6194" s="301" t="s">
        <v>16489</v>
      </c>
      <c r="C6194" s="301" t="s">
        <v>6562</v>
      </c>
      <c r="D6194" s="302" t="s">
        <v>16490</v>
      </c>
    </row>
    <row r="6195" spans="1:4" ht="13.8">
      <c r="A6195" s="304">
        <v>87549</v>
      </c>
      <c r="B6195" s="301" t="s">
        <v>16491</v>
      </c>
      <c r="C6195" s="301" t="s">
        <v>6562</v>
      </c>
      <c r="D6195" s="302" t="s">
        <v>5571</v>
      </c>
    </row>
    <row r="6196" spans="1:4" ht="13.8">
      <c r="A6196" s="304">
        <v>87550</v>
      </c>
      <c r="B6196" s="301" t="s">
        <v>16492</v>
      </c>
      <c r="C6196" s="301" t="s">
        <v>6562</v>
      </c>
      <c r="D6196" s="302" t="s">
        <v>16493</v>
      </c>
    </row>
    <row r="6197" spans="1:4" ht="13.8">
      <c r="A6197" s="304">
        <v>87553</v>
      </c>
      <c r="B6197" s="301" t="s">
        <v>16494</v>
      </c>
      <c r="C6197" s="301" t="s">
        <v>6562</v>
      </c>
      <c r="D6197" s="302" t="s">
        <v>13066</v>
      </c>
    </row>
    <row r="6198" spans="1:4" ht="13.8">
      <c r="A6198" s="304">
        <v>87554</v>
      </c>
      <c r="B6198" s="301" t="s">
        <v>16495</v>
      </c>
      <c r="C6198" s="301" t="s">
        <v>6562</v>
      </c>
      <c r="D6198" s="302" t="s">
        <v>16496</v>
      </c>
    </row>
    <row r="6199" spans="1:4" ht="13.8">
      <c r="A6199" s="304">
        <v>87555</v>
      </c>
      <c r="B6199" s="301" t="s">
        <v>16497</v>
      </c>
      <c r="C6199" s="301" t="s">
        <v>6562</v>
      </c>
      <c r="D6199" s="302" t="s">
        <v>12946</v>
      </c>
    </row>
    <row r="6200" spans="1:4" ht="13.8">
      <c r="A6200" s="304">
        <v>87556</v>
      </c>
      <c r="B6200" s="301" t="s">
        <v>16498</v>
      </c>
      <c r="C6200" s="301" t="s">
        <v>6562</v>
      </c>
      <c r="D6200" s="302" t="s">
        <v>16499</v>
      </c>
    </row>
    <row r="6201" spans="1:4" ht="13.8">
      <c r="A6201" s="304">
        <v>87557</v>
      </c>
      <c r="B6201" s="301" t="s">
        <v>16500</v>
      </c>
      <c r="C6201" s="301" t="s">
        <v>6562</v>
      </c>
      <c r="D6201" s="302" t="s">
        <v>13211</v>
      </c>
    </row>
    <row r="6202" spans="1:4" ht="13.8">
      <c r="A6202" s="304">
        <v>87559</v>
      </c>
      <c r="B6202" s="301" t="s">
        <v>16501</v>
      </c>
      <c r="C6202" s="301" t="s">
        <v>6562</v>
      </c>
      <c r="D6202" s="302" t="s">
        <v>16502</v>
      </c>
    </row>
    <row r="6203" spans="1:4" ht="13.8">
      <c r="A6203" s="304">
        <v>87561</v>
      </c>
      <c r="B6203" s="301" t="s">
        <v>16503</v>
      </c>
      <c r="C6203" s="301" t="s">
        <v>6562</v>
      </c>
      <c r="D6203" s="302" t="s">
        <v>5493</v>
      </c>
    </row>
    <row r="6204" spans="1:4" ht="13.8">
      <c r="A6204" s="304">
        <v>87775</v>
      </c>
      <c r="B6204" s="301" t="s">
        <v>2009</v>
      </c>
      <c r="C6204" s="301" t="s">
        <v>6562</v>
      </c>
      <c r="D6204" s="302" t="s">
        <v>12261</v>
      </c>
    </row>
    <row r="6205" spans="1:4" ht="13.8">
      <c r="A6205" s="304">
        <v>87777</v>
      </c>
      <c r="B6205" s="301" t="s">
        <v>16504</v>
      </c>
      <c r="C6205" s="301" t="s">
        <v>6562</v>
      </c>
      <c r="D6205" s="302" t="s">
        <v>16505</v>
      </c>
    </row>
    <row r="6206" spans="1:4" ht="13.8">
      <c r="A6206" s="304">
        <v>87778</v>
      </c>
      <c r="B6206" s="301" t="s">
        <v>16506</v>
      </c>
      <c r="C6206" s="301" t="s">
        <v>6562</v>
      </c>
      <c r="D6206" s="302" t="s">
        <v>16507</v>
      </c>
    </row>
    <row r="6207" spans="1:4" ht="13.8">
      <c r="A6207" s="304">
        <v>87779</v>
      </c>
      <c r="B6207" s="301" t="s">
        <v>16508</v>
      </c>
      <c r="C6207" s="301" t="s">
        <v>6562</v>
      </c>
      <c r="D6207" s="302" t="s">
        <v>16509</v>
      </c>
    </row>
    <row r="6208" spans="1:4" ht="13.8">
      <c r="A6208" s="304">
        <v>87781</v>
      </c>
      <c r="B6208" s="301" t="s">
        <v>16510</v>
      </c>
      <c r="C6208" s="301" t="s">
        <v>6562</v>
      </c>
      <c r="D6208" s="302" t="s">
        <v>16511</v>
      </c>
    </row>
    <row r="6209" spans="1:4" ht="13.8">
      <c r="A6209" s="304">
        <v>87783</v>
      </c>
      <c r="B6209" s="301" t="s">
        <v>16512</v>
      </c>
      <c r="C6209" s="301" t="s">
        <v>6562</v>
      </c>
      <c r="D6209" s="302" t="s">
        <v>13441</v>
      </c>
    </row>
    <row r="6210" spans="1:4" ht="13.8">
      <c r="A6210" s="304">
        <v>87784</v>
      </c>
      <c r="B6210" s="301" t="s">
        <v>16513</v>
      </c>
      <c r="C6210" s="301" t="s">
        <v>6562</v>
      </c>
      <c r="D6210" s="302" t="s">
        <v>4210</v>
      </c>
    </row>
    <row r="6211" spans="1:4" ht="13.8">
      <c r="A6211" s="304">
        <v>87786</v>
      </c>
      <c r="B6211" s="301" t="s">
        <v>16514</v>
      </c>
      <c r="C6211" s="301" t="s">
        <v>6562</v>
      </c>
      <c r="D6211" s="302" t="s">
        <v>16515</v>
      </c>
    </row>
    <row r="6212" spans="1:4" ht="13.8">
      <c r="A6212" s="304">
        <v>87787</v>
      </c>
      <c r="B6212" s="301" t="s">
        <v>16516</v>
      </c>
      <c r="C6212" s="301" t="s">
        <v>6562</v>
      </c>
      <c r="D6212" s="302" t="s">
        <v>16517</v>
      </c>
    </row>
    <row r="6213" spans="1:4" ht="13.8">
      <c r="A6213" s="304">
        <v>87788</v>
      </c>
      <c r="B6213" s="301" t="s">
        <v>16518</v>
      </c>
      <c r="C6213" s="301" t="s">
        <v>6562</v>
      </c>
      <c r="D6213" s="302" t="s">
        <v>16519</v>
      </c>
    </row>
    <row r="6214" spans="1:4" ht="13.8">
      <c r="A6214" s="304">
        <v>87790</v>
      </c>
      <c r="B6214" s="301" t="s">
        <v>16520</v>
      </c>
      <c r="C6214" s="301" t="s">
        <v>6562</v>
      </c>
      <c r="D6214" s="302" t="s">
        <v>16521</v>
      </c>
    </row>
    <row r="6215" spans="1:4" ht="13.8">
      <c r="A6215" s="304">
        <v>87791</v>
      </c>
      <c r="B6215" s="301" t="s">
        <v>16522</v>
      </c>
      <c r="C6215" s="301" t="s">
        <v>6562</v>
      </c>
      <c r="D6215" s="302" t="s">
        <v>16523</v>
      </c>
    </row>
    <row r="6216" spans="1:4" ht="13.8">
      <c r="A6216" s="304">
        <v>87792</v>
      </c>
      <c r="B6216" s="301" t="s">
        <v>16524</v>
      </c>
      <c r="C6216" s="301" t="s">
        <v>6562</v>
      </c>
      <c r="D6216" s="302" t="s">
        <v>16525</v>
      </c>
    </row>
    <row r="6217" spans="1:4" ht="13.8">
      <c r="A6217" s="304">
        <v>87794</v>
      </c>
      <c r="B6217" s="301" t="s">
        <v>2008</v>
      </c>
      <c r="C6217" s="301" t="s">
        <v>6562</v>
      </c>
      <c r="D6217" s="302" t="s">
        <v>16526</v>
      </c>
    </row>
    <row r="6218" spans="1:4" ht="13.8">
      <c r="A6218" s="304">
        <v>87795</v>
      </c>
      <c r="B6218" s="301" t="s">
        <v>16527</v>
      </c>
      <c r="C6218" s="301" t="s">
        <v>6562</v>
      </c>
      <c r="D6218" s="302" t="s">
        <v>16528</v>
      </c>
    </row>
    <row r="6219" spans="1:4" ht="13.8">
      <c r="A6219" s="304">
        <v>87797</v>
      </c>
      <c r="B6219" s="301" t="s">
        <v>16529</v>
      </c>
      <c r="C6219" s="301" t="s">
        <v>6562</v>
      </c>
      <c r="D6219" s="302" t="s">
        <v>16530</v>
      </c>
    </row>
    <row r="6220" spans="1:4" ht="13.8">
      <c r="A6220" s="304">
        <v>87799</v>
      </c>
      <c r="B6220" s="301" t="s">
        <v>16531</v>
      </c>
      <c r="C6220" s="301" t="s">
        <v>6562</v>
      </c>
      <c r="D6220" s="302" t="s">
        <v>16532</v>
      </c>
    </row>
    <row r="6221" spans="1:4" ht="13.8">
      <c r="A6221" s="304">
        <v>87800</v>
      </c>
      <c r="B6221" s="301" t="s">
        <v>16533</v>
      </c>
      <c r="C6221" s="301" t="s">
        <v>6562</v>
      </c>
      <c r="D6221" s="302" t="s">
        <v>16534</v>
      </c>
    </row>
    <row r="6222" spans="1:4" ht="13.8">
      <c r="A6222" s="304">
        <v>87801</v>
      </c>
      <c r="B6222" s="301" t="s">
        <v>16535</v>
      </c>
      <c r="C6222" s="301" t="s">
        <v>6562</v>
      </c>
      <c r="D6222" s="302" t="s">
        <v>16536</v>
      </c>
    </row>
    <row r="6223" spans="1:4" ht="13.8">
      <c r="A6223" s="304">
        <v>87803</v>
      </c>
      <c r="B6223" s="301" t="s">
        <v>16537</v>
      </c>
      <c r="C6223" s="301" t="s">
        <v>6562</v>
      </c>
      <c r="D6223" s="302" t="s">
        <v>16538</v>
      </c>
    </row>
    <row r="6224" spans="1:4" ht="13.8">
      <c r="A6224" s="304">
        <v>87804</v>
      </c>
      <c r="B6224" s="301" t="s">
        <v>16539</v>
      </c>
      <c r="C6224" s="301" t="s">
        <v>6562</v>
      </c>
      <c r="D6224" s="302" t="s">
        <v>16540</v>
      </c>
    </row>
    <row r="6225" spans="1:4" ht="13.8">
      <c r="A6225" s="304">
        <v>87805</v>
      </c>
      <c r="B6225" s="301" t="s">
        <v>16541</v>
      </c>
      <c r="C6225" s="301" t="s">
        <v>6562</v>
      </c>
      <c r="D6225" s="302" t="s">
        <v>4164</v>
      </c>
    </row>
    <row r="6226" spans="1:4" ht="13.8">
      <c r="A6226" s="304">
        <v>87807</v>
      </c>
      <c r="B6226" s="301" t="s">
        <v>16542</v>
      </c>
      <c r="C6226" s="301" t="s">
        <v>6562</v>
      </c>
      <c r="D6226" s="302" t="s">
        <v>16543</v>
      </c>
    </row>
    <row r="6227" spans="1:4" ht="13.8">
      <c r="A6227" s="304">
        <v>87808</v>
      </c>
      <c r="B6227" s="301" t="s">
        <v>16544</v>
      </c>
      <c r="C6227" s="301" t="s">
        <v>6562</v>
      </c>
      <c r="D6227" s="302" t="s">
        <v>16545</v>
      </c>
    </row>
    <row r="6228" spans="1:4" ht="13.8">
      <c r="A6228" s="304">
        <v>87809</v>
      </c>
      <c r="B6228" s="301" t="s">
        <v>16546</v>
      </c>
      <c r="C6228" s="301" t="s">
        <v>6562</v>
      </c>
      <c r="D6228" s="302" t="s">
        <v>5609</v>
      </c>
    </row>
    <row r="6229" spans="1:4" ht="13.8">
      <c r="A6229" s="304">
        <v>87811</v>
      </c>
      <c r="B6229" s="301" t="s">
        <v>16547</v>
      </c>
      <c r="C6229" s="301" t="s">
        <v>6562</v>
      </c>
      <c r="D6229" s="302" t="s">
        <v>16548</v>
      </c>
    </row>
    <row r="6230" spans="1:4" ht="13.8">
      <c r="A6230" s="304">
        <v>87812</v>
      </c>
      <c r="B6230" s="301" t="s">
        <v>16549</v>
      </c>
      <c r="C6230" s="301" t="s">
        <v>6562</v>
      </c>
      <c r="D6230" s="302" t="s">
        <v>4661</v>
      </c>
    </row>
    <row r="6231" spans="1:4" ht="13.8">
      <c r="A6231" s="304">
        <v>87813</v>
      </c>
      <c r="B6231" s="301" t="s">
        <v>16550</v>
      </c>
      <c r="C6231" s="301" t="s">
        <v>6562</v>
      </c>
      <c r="D6231" s="302" t="s">
        <v>4445</v>
      </c>
    </row>
    <row r="6232" spans="1:4" ht="13.8">
      <c r="A6232" s="304">
        <v>87815</v>
      </c>
      <c r="B6232" s="301" t="s">
        <v>16551</v>
      </c>
      <c r="C6232" s="301" t="s">
        <v>6562</v>
      </c>
      <c r="D6232" s="302" t="s">
        <v>4826</v>
      </c>
    </row>
    <row r="6233" spans="1:4" ht="13.8">
      <c r="A6233" s="304">
        <v>87816</v>
      </c>
      <c r="B6233" s="301" t="s">
        <v>16552</v>
      </c>
      <c r="C6233" s="301" t="s">
        <v>6562</v>
      </c>
      <c r="D6233" s="302" t="s">
        <v>16553</v>
      </c>
    </row>
    <row r="6234" spans="1:4" ht="13.8">
      <c r="A6234" s="304">
        <v>87817</v>
      </c>
      <c r="B6234" s="301" t="s">
        <v>16554</v>
      </c>
      <c r="C6234" s="301" t="s">
        <v>6562</v>
      </c>
      <c r="D6234" s="302" t="s">
        <v>16555</v>
      </c>
    </row>
    <row r="6235" spans="1:4" ht="13.8">
      <c r="A6235" s="304">
        <v>87819</v>
      </c>
      <c r="B6235" s="301" t="s">
        <v>16556</v>
      </c>
      <c r="C6235" s="301" t="s">
        <v>6562</v>
      </c>
      <c r="D6235" s="302" t="s">
        <v>16557</v>
      </c>
    </row>
    <row r="6236" spans="1:4" ht="13.8">
      <c r="A6236" s="304">
        <v>87820</v>
      </c>
      <c r="B6236" s="301" t="s">
        <v>16558</v>
      </c>
      <c r="C6236" s="301" t="s">
        <v>6562</v>
      </c>
      <c r="D6236" s="302" t="s">
        <v>16559</v>
      </c>
    </row>
    <row r="6237" spans="1:4" ht="13.8">
      <c r="A6237" s="304">
        <v>87821</v>
      </c>
      <c r="B6237" s="301" t="s">
        <v>16560</v>
      </c>
      <c r="C6237" s="301" t="s">
        <v>6562</v>
      </c>
      <c r="D6237" s="302" t="s">
        <v>16561</v>
      </c>
    </row>
    <row r="6238" spans="1:4" ht="13.8">
      <c r="A6238" s="304">
        <v>87823</v>
      </c>
      <c r="B6238" s="301" t="s">
        <v>16562</v>
      </c>
      <c r="C6238" s="301" t="s">
        <v>6562</v>
      </c>
      <c r="D6238" s="302" t="s">
        <v>16563</v>
      </c>
    </row>
    <row r="6239" spans="1:4" ht="13.8">
      <c r="A6239" s="304">
        <v>87824</v>
      </c>
      <c r="B6239" s="301" t="s">
        <v>16564</v>
      </c>
      <c r="C6239" s="301" t="s">
        <v>6562</v>
      </c>
      <c r="D6239" s="302" t="s">
        <v>16565</v>
      </c>
    </row>
    <row r="6240" spans="1:4" ht="13.8">
      <c r="A6240" s="304">
        <v>87825</v>
      </c>
      <c r="B6240" s="301" t="s">
        <v>16566</v>
      </c>
      <c r="C6240" s="301" t="s">
        <v>6562</v>
      </c>
      <c r="D6240" s="302" t="s">
        <v>16567</v>
      </c>
    </row>
    <row r="6241" spans="1:4" ht="13.8">
      <c r="A6241" s="304">
        <v>87827</v>
      </c>
      <c r="B6241" s="301" t="s">
        <v>16568</v>
      </c>
      <c r="C6241" s="301" t="s">
        <v>6562</v>
      </c>
      <c r="D6241" s="302" t="s">
        <v>16569</v>
      </c>
    </row>
    <row r="6242" spans="1:4" ht="13.8">
      <c r="A6242" s="304">
        <v>87828</v>
      </c>
      <c r="B6242" s="301" t="s">
        <v>16570</v>
      </c>
      <c r="C6242" s="301" t="s">
        <v>6562</v>
      </c>
      <c r="D6242" s="302" t="s">
        <v>16571</v>
      </c>
    </row>
    <row r="6243" spans="1:4" ht="13.8">
      <c r="A6243" s="304">
        <v>87829</v>
      </c>
      <c r="B6243" s="301" t="s">
        <v>16572</v>
      </c>
      <c r="C6243" s="301" t="s">
        <v>6562</v>
      </c>
      <c r="D6243" s="302" t="s">
        <v>4796</v>
      </c>
    </row>
    <row r="6244" spans="1:4" ht="13.8">
      <c r="A6244" s="304">
        <v>87831</v>
      </c>
      <c r="B6244" s="301" t="s">
        <v>16573</v>
      </c>
      <c r="C6244" s="301" t="s">
        <v>6562</v>
      </c>
      <c r="D6244" s="302" t="s">
        <v>16574</v>
      </c>
    </row>
    <row r="6245" spans="1:4" ht="13.8">
      <c r="A6245" s="304">
        <v>87832</v>
      </c>
      <c r="B6245" s="301" t="s">
        <v>16575</v>
      </c>
      <c r="C6245" s="301" t="s">
        <v>6562</v>
      </c>
      <c r="D6245" s="302" t="s">
        <v>16576</v>
      </c>
    </row>
    <row r="6246" spans="1:4" ht="13.8">
      <c r="A6246" s="304">
        <v>87834</v>
      </c>
      <c r="B6246" s="301" t="s">
        <v>16577</v>
      </c>
      <c r="C6246" s="301" t="s">
        <v>6562</v>
      </c>
      <c r="D6246" s="302" t="s">
        <v>16578</v>
      </c>
    </row>
    <row r="6247" spans="1:4" ht="13.8">
      <c r="A6247" s="304">
        <v>87835</v>
      </c>
      <c r="B6247" s="301" t="s">
        <v>16579</v>
      </c>
      <c r="C6247" s="301" t="s">
        <v>6562</v>
      </c>
      <c r="D6247" s="302" t="s">
        <v>4545</v>
      </c>
    </row>
    <row r="6248" spans="1:4" ht="13.8">
      <c r="A6248" s="304">
        <v>87836</v>
      </c>
      <c r="B6248" s="301" t="s">
        <v>16580</v>
      </c>
      <c r="C6248" s="301" t="s">
        <v>6562</v>
      </c>
      <c r="D6248" s="302" t="s">
        <v>16581</v>
      </c>
    </row>
    <row r="6249" spans="1:4" ht="13.8">
      <c r="A6249" s="304">
        <v>87837</v>
      </c>
      <c r="B6249" s="301" t="s">
        <v>16582</v>
      </c>
      <c r="C6249" s="301" t="s">
        <v>6562</v>
      </c>
      <c r="D6249" s="302" t="s">
        <v>16583</v>
      </c>
    </row>
    <row r="6250" spans="1:4" ht="13.8">
      <c r="A6250" s="304">
        <v>87838</v>
      </c>
      <c r="B6250" s="301" t="s">
        <v>16584</v>
      </c>
      <c r="C6250" s="301" t="s">
        <v>6562</v>
      </c>
      <c r="D6250" s="302" t="s">
        <v>16585</v>
      </c>
    </row>
    <row r="6251" spans="1:4" ht="13.8">
      <c r="A6251" s="304">
        <v>87839</v>
      </c>
      <c r="B6251" s="301" t="s">
        <v>16586</v>
      </c>
      <c r="C6251" s="301" t="s">
        <v>6562</v>
      </c>
      <c r="D6251" s="302" t="s">
        <v>16587</v>
      </c>
    </row>
    <row r="6252" spans="1:4" ht="13.8">
      <c r="A6252" s="304">
        <v>87840</v>
      </c>
      <c r="B6252" s="301" t="s">
        <v>16588</v>
      </c>
      <c r="C6252" s="301" t="s">
        <v>6562</v>
      </c>
      <c r="D6252" s="302" t="s">
        <v>16589</v>
      </c>
    </row>
    <row r="6253" spans="1:4" ht="13.8">
      <c r="A6253" s="304">
        <v>87841</v>
      </c>
      <c r="B6253" s="301" t="s">
        <v>16590</v>
      </c>
      <c r="C6253" s="301" t="s">
        <v>6562</v>
      </c>
      <c r="D6253" s="302" t="s">
        <v>4432</v>
      </c>
    </row>
    <row r="6254" spans="1:4" ht="13.8">
      <c r="A6254" s="304">
        <v>87842</v>
      </c>
      <c r="B6254" s="301" t="s">
        <v>16591</v>
      </c>
      <c r="C6254" s="301" t="s">
        <v>6562</v>
      </c>
      <c r="D6254" s="302" t="s">
        <v>16592</v>
      </c>
    </row>
    <row r="6255" spans="1:4" ht="13.8">
      <c r="A6255" s="304">
        <v>87843</v>
      </c>
      <c r="B6255" s="301" t="s">
        <v>16593</v>
      </c>
      <c r="C6255" s="301" t="s">
        <v>6562</v>
      </c>
      <c r="D6255" s="302" t="s">
        <v>16594</v>
      </c>
    </row>
    <row r="6256" spans="1:4" ht="13.8">
      <c r="A6256" s="304">
        <v>87844</v>
      </c>
      <c r="B6256" s="301" t="s">
        <v>16595</v>
      </c>
      <c r="C6256" s="301" t="s">
        <v>6562</v>
      </c>
      <c r="D6256" s="302" t="s">
        <v>16596</v>
      </c>
    </row>
    <row r="6257" spans="1:4" ht="13.8">
      <c r="A6257" s="304">
        <v>87845</v>
      </c>
      <c r="B6257" s="301" t="s">
        <v>16597</v>
      </c>
      <c r="C6257" s="301" t="s">
        <v>6562</v>
      </c>
      <c r="D6257" s="302" t="s">
        <v>5242</v>
      </c>
    </row>
    <row r="6258" spans="1:4" ht="13.8">
      <c r="A6258" s="304">
        <v>87846</v>
      </c>
      <c r="B6258" s="301" t="s">
        <v>16598</v>
      </c>
      <c r="C6258" s="301" t="s">
        <v>6562</v>
      </c>
      <c r="D6258" s="302" t="s">
        <v>6772</v>
      </c>
    </row>
    <row r="6259" spans="1:4" ht="13.8">
      <c r="A6259" s="304">
        <v>87847</v>
      </c>
      <c r="B6259" s="301" t="s">
        <v>16599</v>
      </c>
      <c r="C6259" s="301" t="s">
        <v>6562</v>
      </c>
      <c r="D6259" s="302" t="s">
        <v>16600</v>
      </c>
    </row>
    <row r="6260" spans="1:4" ht="13.8">
      <c r="A6260" s="304">
        <v>87848</v>
      </c>
      <c r="B6260" s="301" t="s">
        <v>16601</v>
      </c>
      <c r="C6260" s="301" t="s">
        <v>6562</v>
      </c>
      <c r="D6260" s="302" t="s">
        <v>16602</v>
      </c>
    </row>
    <row r="6261" spans="1:4" ht="13.8">
      <c r="A6261" s="304">
        <v>87849</v>
      </c>
      <c r="B6261" s="301" t="s">
        <v>16603</v>
      </c>
      <c r="C6261" s="301" t="s">
        <v>6562</v>
      </c>
      <c r="D6261" s="302" t="s">
        <v>16604</v>
      </c>
    </row>
    <row r="6262" spans="1:4" ht="13.8">
      <c r="A6262" s="304">
        <v>87850</v>
      </c>
      <c r="B6262" s="301" t="s">
        <v>16605</v>
      </c>
      <c r="C6262" s="301" t="s">
        <v>6562</v>
      </c>
      <c r="D6262" s="302" t="s">
        <v>16606</v>
      </c>
    </row>
    <row r="6263" spans="1:4" ht="13.8">
      <c r="A6263" s="304">
        <v>87851</v>
      </c>
      <c r="B6263" s="301" t="s">
        <v>16607</v>
      </c>
      <c r="C6263" s="301" t="s">
        <v>6562</v>
      </c>
      <c r="D6263" s="302" t="s">
        <v>16608</v>
      </c>
    </row>
    <row r="6264" spans="1:4" ht="13.8">
      <c r="A6264" s="304">
        <v>87852</v>
      </c>
      <c r="B6264" s="301" t="s">
        <v>16609</v>
      </c>
      <c r="C6264" s="301" t="s">
        <v>6562</v>
      </c>
      <c r="D6264" s="302" t="s">
        <v>13087</v>
      </c>
    </row>
    <row r="6265" spans="1:4" ht="13.8">
      <c r="A6265" s="304">
        <v>87853</v>
      </c>
      <c r="B6265" s="301" t="s">
        <v>16610</v>
      </c>
      <c r="C6265" s="301" t="s">
        <v>6562</v>
      </c>
      <c r="D6265" s="302" t="s">
        <v>16611</v>
      </c>
    </row>
    <row r="6266" spans="1:4" ht="13.8">
      <c r="A6266" s="304">
        <v>87854</v>
      </c>
      <c r="B6266" s="301" t="s">
        <v>16612</v>
      </c>
      <c r="C6266" s="301" t="s">
        <v>6562</v>
      </c>
      <c r="D6266" s="302" t="s">
        <v>16613</v>
      </c>
    </row>
    <row r="6267" spans="1:4" ht="13.8">
      <c r="A6267" s="304">
        <v>87855</v>
      </c>
      <c r="B6267" s="301" t="s">
        <v>16614</v>
      </c>
      <c r="C6267" s="301" t="s">
        <v>6562</v>
      </c>
      <c r="D6267" s="302" t="s">
        <v>16615</v>
      </c>
    </row>
    <row r="6268" spans="1:4" ht="13.8">
      <c r="A6268" s="304">
        <v>87856</v>
      </c>
      <c r="B6268" s="301" t="s">
        <v>16616</v>
      </c>
      <c r="C6268" s="301" t="s">
        <v>6562</v>
      </c>
      <c r="D6268" s="302" t="s">
        <v>14813</v>
      </c>
    </row>
    <row r="6269" spans="1:4" ht="13.8">
      <c r="A6269" s="304">
        <v>87857</v>
      </c>
      <c r="B6269" s="301" t="s">
        <v>16617</v>
      </c>
      <c r="C6269" s="301" t="s">
        <v>6562</v>
      </c>
      <c r="D6269" s="302" t="s">
        <v>16618</v>
      </c>
    </row>
    <row r="6270" spans="1:4" ht="13.8">
      <c r="A6270" s="304">
        <v>87858</v>
      </c>
      <c r="B6270" s="301" t="s">
        <v>16619</v>
      </c>
      <c r="C6270" s="301" t="s">
        <v>6562</v>
      </c>
      <c r="D6270" s="302" t="s">
        <v>16620</v>
      </c>
    </row>
    <row r="6271" spans="1:4" ht="13.8">
      <c r="A6271" s="304">
        <v>87859</v>
      </c>
      <c r="B6271" s="301" t="s">
        <v>16621</v>
      </c>
      <c r="C6271" s="301" t="s">
        <v>6562</v>
      </c>
      <c r="D6271" s="302" t="s">
        <v>16622</v>
      </c>
    </row>
    <row r="6272" spans="1:4" ht="13.8">
      <c r="A6272" s="304">
        <v>89048</v>
      </c>
      <c r="B6272" s="301" t="s">
        <v>16623</v>
      </c>
      <c r="C6272" s="301" t="s">
        <v>6562</v>
      </c>
      <c r="D6272" s="302" t="s">
        <v>16624</v>
      </c>
    </row>
    <row r="6273" spans="1:4" ht="13.8">
      <c r="A6273" s="304">
        <v>89049</v>
      </c>
      <c r="B6273" s="301" t="s">
        <v>16625</v>
      </c>
      <c r="C6273" s="301" t="s">
        <v>6562</v>
      </c>
      <c r="D6273" s="302" t="s">
        <v>10664</v>
      </c>
    </row>
    <row r="6274" spans="1:4" ht="13.8">
      <c r="A6274" s="304">
        <v>89173</v>
      </c>
      <c r="B6274" s="301" t="s">
        <v>16626</v>
      </c>
      <c r="C6274" s="301" t="s">
        <v>6562</v>
      </c>
      <c r="D6274" s="302" t="s">
        <v>16627</v>
      </c>
    </row>
    <row r="6275" spans="1:4" ht="13.8">
      <c r="A6275" s="304">
        <v>90406</v>
      </c>
      <c r="B6275" s="301" t="s">
        <v>16628</v>
      </c>
      <c r="C6275" s="301" t="s">
        <v>6562</v>
      </c>
      <c r="D6275" s="302" t="s">
        <v>4122</v>
      </c>
    </row>
    <row r="6276" spans="1:4" ht="13.8">
      <c r="A6276" s="304">
        <v>90407</v>
      </c>
      <c r="B6276" s="301" t="s">
        <v>16629</v>
      </c>
      <c r="C6276" s="301" t="s">
        <v>6562</v>
      </c>
      <c r="D6276" s="302" t="s">
        <v>16630</v>
      </c>
    </row>
    <row r="6277" spans="1:4" ht="13.8">
      <c r="A6277" s="304">
        <v>90408</v>
      </c>
      <c r="B6277" s="301" t="s">
        <v>16631</v>
      </c>
      <c r="C6277" s="301" t="s">
        <v>6562</v>
      </c>
      <c r="D6277" s="302" t="s">
        <v>16632</v>
      </c>
    </row>
    <row r="6278" spans="1:4" ht="13.8">
      <c r="A6278" s="304">
        <v>90409</v>
      </c>
      <c r="B6278" s="301" t="s">
        <v>16633</v>
      </c>
      <c r="C6278" s="301" t="s">
        <v>6562</v>
      </c>
      <c r="D6278" s="302" t="s">
        <v>16634</v>
      </c>
    </row>
    <row r="6279" spans="1:4" ht="13.8">
      <c r="A6279" s="304">
        <v>87242</v>
      </c>
      <c r="B6279" s="301" t="s">
        <v>2923</v>
      </c>
      <c r="C6279" s="301" t="s">
        <v>6562</v>
      </c>
      <c r="D6279" s="302" t="s">
        <v>16635</v>
      </c>
    </row>
    <row r="6280" spans="1:4" ht="13.8">
      <c r="A6280" s="304">
        <v>87243</v>
      </c>
      <c r="B6280" s="301" t="s">
        <v>16636</v>
      </c>
      <c r="C6280" s="301" t="s">
        <v>6562</v>
      </c>
      <c r="D6280" s="302" t="s">
        <v>16637</v>
      </c>
    </row>
    <row r="6281" spans="1:4" ht="13.8">
      <c r="A6281" s="304">
        <v>87244</v>
      </c>
      <c r="B6281" s="301" t="s">
        <v>16638</v>
      </c>
      <c r="C6281" s="301" t="s">
        <v>6562</v>
      </c>
      <c r="D6281" s="302" t="s">
        <v>16639</v>
      </c>
    </row>
    <row r="6282" spans="1:4" ht="13.8">
      <c r="A6282" s="304">
        <v>87245</v>
      </c>
      <c r="B6282" s="301" t="s">
        <v>16640</v>
      </c>
      <c r="C6282" s="301" t="s">
        <v>6562</v>
      </c>
      <c r="D6282" s="302" t="s">
        <v>16641</v>
      </c>
    </row>
    <row r="6283" spans="1:4" ht="13.8">
      <c r="A6283" s="304">
        <v>87264</v>
      </c>
      <c r="B6283" s="301" t="s">
        <v>16642</v>
      </c>
      <c r="C6283" s="301" t="s">
        <v>6562</v>
      </c>
      <c r="D6283" s="302" t="s">
        <v>16643</v>
      </c>
    </row>
    <row r="6284" spans="1:4" ht="13.8">
      <c r="A6284" s="304">
        <v>87265</v>
      </c>
      <c r="B6284" s="301" t="s">
        <v>2924</v>
      </c>
      <c r="C6284" s="301" t="s">
        <v>6562</v>
      </c>
      <c r="D6284" s="302" t="s">
        <v>7401</v>
      </c>
    </row>
    <row r="6285" spans="1:4" ht="13.8">
      <c r="A6285" s="304">
        <v>87266</v>
      </c>
      <c r="B6285" s="301" t="s">
        <v>16644</v>
      </c>
      <c r="C6285" s="301" t="s">
        <v>6562</v>
      </c>
      <c r="D6285" s="302" t="s">
        <v>16645</v>
      </c>
    </row>
    <row r="6286" spans="1:4" ht="13.8">
      <c r="A6286" s="304">
        <v>87267</v>
      </c>
      <c r="B6286" s="301" t="s">
        <v>16646</v>
      </c>
      <c r="C6286" s="301" t="s">
        <v>6562</v>
      </c>
      <c r="D6286" s="302" t="s">
        <v>16647</v>
      </c>
    </row>
    <row r="6287" spans="1:4" ht="13.8">
      <c r="A6287" s="304">
        <v>87268</v>
      </c>
      <c r="B6287" s="301" t="s">
        <v>16648</v>
      </c>
      <c r="C6287" s="301" t="s">
        <v>6562</v>
      </c>
      <c r="D6287" s="302" t="s">
        <v>16649</v>
      </c>
    </row>
    <row r="6288" spans="1:4" ht="13.8">
      <c r="A6288" s="304">
        <v>87269</v>
      </c>
      <c r="B6288" s="301" t="s">
        <v>16650</v>
      </c>
      <c r="C6288" s="301" t="s">
        <v>6562</v>
      </c>
      <c r="D6288" s="302" t="s">
        <v>7082</v>
      </c>
    </row>
    <row r="6289" spans="1:4" ht="13.8">
      <c r="A6289" s="304">
        <v>87270</v>
      </c>
      <c r="B6289" s="301" t="s">
        <v>16651</v>
      </c>
      <c r="C6289" s="301" t="s">
        <v>6562</v>
      </c>
      <c r="D6289" s="302" t="s">
        <v>16652</v>
      </c>
    </row>
    <row r="6290" spans="1:4" ht="13.8">
      <c r="A6290" s="304">
        <v>87271</v>
      </c>
      <c r="B6290" s="301" t="s">
        <v>16653</v>
      </c>
      <c r="C6290" s="301" t="s">
        <v>6562</v>
      </c>
      <c r="D6290" s="302" t="s">
        <v>16654</v>
      </c>
    </row>
    <row r="6291" spans="1:4" ht="13.8">
      <c r="A6291" s="304">
        <v>87272</v>
      </c>
      <c r="B6291" s="301" t="s">
        <v>16655</v>
      </c>
      <c r="C6291" s="301" t="s">
        <v>6562</v>
      </c>
      <c r="D6291" s="302" t="s">
        <v>5395</v>
      </c>
    </row>
    <row r="6292" spans="1:4" ht="13.8">
      <c r="A6292" s="304">
        <v>87273</v>
      </c>
      <c r="B6292" s="301" t="s">
        <v>16656</v>
      </c>
      <c r="C6292" s="301" t="s">
        <v>6562</v>
      </c>
      <c r="D6292" s="302" t="s">
        <v>16657</v>
      </c>
    </row>
    <row r="6293" spans="1:4" ht="13.8">
      <c r="A6293" s="304">
        <v>87274</v>
      </c>
      <c r="B6293" s="301" t="s">
        <v>16658</v>
      </c>
      <c r="C6293" s="301" t="s">
        <v>6562</v>
      </c>
      <c r="D6293" s="302" t="s">
        <v>16659</v>
      </c>
    </row>
    <row r="6294" spans="1:4" ht="13.8">
      <c r="A6294" s="304">
        <v>87275</v>
      </c>
      <c r="B6294" s="301" t="s">
        <v>16660</v>
      </c>
      <c r="C6294" s="301" t="s">
        <v>6562</v>
      </c>
      <c r="D6294" s="302" t="s">
        <v>9876</v>
      </c>
    </row>
    <row r="6295" spans="1:4" ht="13.8">
      <c r="A6295" s="304">
        <v>88786</v>
      </c>
      <c r="B6295" s="301" t="s">
        <v>16661</v>
      </c>
      <c r="C6295" s="301" t="s">
        <v>6562</v>
      </c>
      <c r="D6295" s="302" t="s">
        <v>13943</v>
      </c>
    </row>
    <row r="6296" spans="1:4" ht="13.8">
      <c r="A6296" s="304">
        <v>88787</v>
      </c>
      <c r="B6296" s="301" t="s">
        <v>16662</v>
      </c>
      <c r="C6296" s="301" t="s">
        <v>6562</v>
      </c>
      <c r="D6296" s="302" t="s">
        <v>16663</v>
      </c>
    </row>
    <row r="6297" spans="1:4" ht="13.8">
      <c r="A6297" s="304">
        <v>88788</v>
      </c>
      <c r="B6297" s="301" t="s">
        <v>16664</v>
      </c>
      <c r="C6297" s="301" t="s">
        <v>6562</v>
      </c>
      <c r="D6297" s="302" t="s">
        <v>16665</v>
      </c>
    </row>
    <row r="6298" spans="1:4" ht="13.8">
      <c r="A6298" s="304">
        <v>88789</v>
      </c>
      <c r="B6298" s="301" t="s">
        <v>16666</v>
      </c>
      <c r="C6298" s="301" t="s">
        <v>6562</v>
      </c>
      <c r="D6298" s="302" t="s">
        <v>16667</v>
      </c>
    </row>
    <row r="6299" spans="1:4" ht="13.8">
      <c r="A6299" s="304">
        <v>89045</v>
      </c>
      <c r="B6299" s="301" t="s">
        <v>16668</v>
      </c>
      <c r="C6299" s="301" t="s">
        <v>6562</v>
      </c>
      <c r="D6299" s="302" t="s">
        <v>16669</v>
      </c>
    </row>
    <row r="6300" spans="1:4" ht="13.8">
      <c r="A6300" s="304">
        <v>89170</v>
      </c>
      <c r="B6300" s="301" t="s">
        <v>16670</v>
      </c>
      <c r="C6300" s="301" t="s">
        <v>6562</v>
      </c>
      <c r="D6300" s="302" t="s">
        <v>16671</v>
      </c>
    </row>
    <row r="6301" spans="1:4" ht="13.8">
      <c r="A6301" s="304">
        <v>93392</v>
      </c>
      <c r="B6301" s="301" t="s">
        <v>16672</v>
      </c>
      <c r="C6301" s="301" t="s">
        <v>6562</v>
      </c>
      <c r="D6301" s="302" t="s">
        <v>11774</v>
      </c>
    </row>
    <row r="6302" spans="1:4" ht="13.8">
      <c r="A6302" s="304">
        <v>93393</v>
      </c>
      <c r="B6302" s="301" t="s">
        <v>16673</v>
      </c>
      <c r="C6302" s="301" t="s">
        <v>6562</v>
      </c>
      <c r="D6302" s="302" t="s">
        <v>16674</v>
      </c>
    </row>
    <row r="6303" spans="1:4" ht="13.8">
      <c r="A6303" s="304">
        <v>93394</v>
      </c>
      <c r="B6303" s="301" t="s">
        <v>16675</v>
      </c>
      <c r="C6303" s="301" t="s">
        <v>6562</v>
      </c>
      <c r="D6303" s="302" t="s">
        <v>11945</v>
      </c>
    </row>
    <row r="6304" spans="1:4" ht="13.8">
      <c r="A6304" s="304">
        <v>93395</v>
      </c>
      <c r="B6304" s="301" t="s">
        <v>16676</v>
      </c>
      <c r="C6304" s="301" t="s">
        <v>6562</v>
      </c>
      <c r="D6304" s="302" t="s">
        <v>4655</v>
      </c>
    </row>
    <row r="6305" spans="1:4" ht="13.8">
      <c r="A6305" s="304">
        <v>99194</v>
      </c>
      <c r="B6305" s="301" t="s">
        <v>16677</v>
      </c>
      <c r="C6305" s="301" t="s">
        <v>6562</v>
      </c>
      <c r="D6305" s="302" t="s">
        <v>16678</v>
      </c>
    </row>
    <row r="6306" spans="1:4" ht="13.8">
      <c r="A6306" s="304">
        <v>99195</v>
      </c>
      <c r="B6306" s="301" t="s">
        <v>16679</v>
      </c>
      <c r="C6306" s="301" t="s">
        <v>6562</v>
      </c>
      <c r="D6306" s="302" t="s">
        <v>16680</v>
      </c>
    </row>
    <row r="6307" spans="1:4" ht="13.8">
      <c r="A6307" s="304">
        <v>99196</v>
      </c>
      <c r="B6307" s="301" t="s">
        <v>16681</v>
      </c>
      <c r="C6307" s="301" t="s">
        <v>6562</v>
      </c>
      <c r="D6307" s="302" t="s">
        <v>16682</v>
      </c>
    </row>
    <row r="6308" spans="1:4" ht="13.8">
      <c r="A6308" s="304">
        <v>99198</v>
      </c>
      <c r="B6308" s="301" t="s">
        <v>16683</v>
      </c>
      <c r="C6308" s="301" t="s">
        <v>6562</v>
      </c>
      <c r="D6308" s="302" t="s">
        <v>16684</v>
      </c>
    </row>
    <row r="6309" spans="1:4" ht="13.8">
      <c r="A6309" s="304">
        <v>101965</v>
      </c>
      <c r="B6309" s="301" t="s">
        <v>16685</v>
      </c>
      <c r="C6309" s="301" t="s">
        <v>1616</v>
      </c>
      <c r="D6309" s="302" t="s">
        <v>16686</v>
      </c>
    </row>
    <row r="6310" spans="1:4" ht="13.8">
      <c r="A6310" s="304">
        <v>101966</v>
      </c>
      <c r="B6310" s="301" t="s">
        <v>16687</v>
      </c>
      <c r="C6310" s="301" t="s">
        <v>1616</v>
      </c>
      <c r="D6310" s="302" t="s">
        <v>16688</v>
      </c>
    </row>
    <row r="6311" spans="1:4" ht="13.8">
      <c r="A6311" s="304">
        <v>101979</v>
      </c>
      <c r="B6311" s="301" t="s">
        <v>16689</v>
      </c>
      <c r="C6311" s="301" t="s">
        <v>1616</v>
      </c>
      <c r="D6311" s="302" t="s">
        <v>16690</v>
      </c>
    </row>
    <row r="6312" spans="1:4" ht="13.8">
      <c r="A6312" s="304">
        <v>96112</v>
      </c>
      <c r="B6312" s="301" t="s">
        <v>16691</v>
      </c>
      <c r="C6312" s="301" t="s">
        <v>6562</v>
      </c>
      <c r="D6312" s="302" t="s">
        <v>16692</v>
      </c>
    </row>
    <row r="6313" spans="1:4" ht="13.8">
      <c r="A6313" s="304">
        <v>96117</v>
      </c>
      <c r="B6313" s="301" t="s">
        <v>16693</v>
      </c>
      <c r="C6313" s="301" t="s">
        <v>6562</v>
      </c>
      <c r="D6313" s="302" t="s">
        <v>9804</v>
      </c>
    </row>
    <row r="6314" spans="1:4" ht="13.8">
      <c r="A6314" s="304">
        <v>96122</v>
      </c>
      <c r="B6314" s="301" t="s">
        <v>16694</v>
      </c>
      <c r="C6314" s="301" t="s">
        <v>1616</v>
      </c>
      <c r="D6314" s="302" t="s">
        <v>16695</v>
      </c>
    </row>
    <row r="6315" spans="1:4" ht="13.8">
      <c r="A6315" s="304">
        <v>96109</v>
      </c>
      <c r="B6315" s="301" t="s">
        <v>16696</v>
      </c>
      <c r="C6315" s="301" t="s">
        <v>6562</v>
      </c>
      <c r="D6315" s="302" t="s">
        <v>16697</v>
      </c>
    </row>
    <row r="6316" spans="1:4" ht="13.8">
      <c r="A6316" s="304">
        <v>96110</v>
      </c>
      <c r="B6316" s="301" t="s">
        <v>16698</v>
      </c>
      <c r="C6316" s="301" t="s">
        <v>6562</v>
      </c>
      <c r="D6316" s="302" t="s">
        <v>16699</v>
      </c>
    </row>
    <row r="6317" spans="1:4" ht="13.8">
      <c r="A6317" s="304">
        <v>96113</v>
      </c>
      <c r="B6317" s="301" t="s">
        <v>16700</v>
      </c>
      <c r="C6317" s="301" t="s">
        <v>6562</v>
      </c>
      <c r="D6317" s="302" t="s">
        <v>16701</v>
      </c>
    </row>
    <row r="6318" spans="1:4" ht="13.8">
      <c r="A6318" s="304">
        <v>96114</v>
      </c>
      <c r="B6318" s="301" t="s">
        <v>2269</v>
      </c>
      <c r="C6318" s="301" t="s">
        <v>6562</v>
      </c>
      <c r="D6318" s="302" t="s">
        <v>16702</v>
      </c>
    </row>
    <row r="6319" spans="1:4" ht="13.8">
      <c r="A6319" s="304">
        <v>96120</v>
      </c>
      <c r="B6319" s="301" t="s">
        <v>16703</v>
      </c>
      <c r="C6319" s="301" t="s">
        <v>1616</v>
      </c>
      <c r="D6319" s="302" t="s">
        <v>16704</v>
      </c>
    </row>
    <row r="6320" spans="1:4" ht="13.8">
      <c r="A6320" s="304">
        <v>96123</v>
      </c>
      <c r="B6320" s="301" t="s">
        <v>16705</v>
      </c>
      <c r="C6320" s="301" t="s">
        <v>1616</v>
      </c>
      <c r="D6320" s="302" t="s">
        <v>6195</v>
      </c>
    </row>
    <row r="6321" spans="1:4" ht="13.8">
      <c r="A6321" s="304">
        <v>99054</v>
      </c>
      <c r="B6321" s="301" t="s">
        <v>16706</v>
      </c>
      <c r="C6321" s="301" t="s">
        <v>6562</v>
      </c>
      <c r="D6321" s="302" t="s">
        <v>16707</v>
      </c>
    </row>
    <row r="6322" spans="1:4" ht="13.8">
      <c r="A6322" s="304">
        <v>96111</v>
      </c>
      <c r="B6322" s="301" t="s">
        <v>16708</v>
      </c>
      <c r="C6322" s="301" t="s">
        <v>6562</v>
      </c>
      <c r="D6322" s="302" t="s">
        <v>16709</v>
      </c>
    </row>
    <row r="6323" spans="1:4" ht="13.8">
      <c r="A6323" s="304">
        <v>96116</v>
      </c>
      <c r="B6323" s="301" t="s">
        <v>16710</v>
      </c>
      <c r="C6323" s="301" t="s">
        <v>6562</v>
      </c>
      <c r="D6323" s="302" t="s">
        <v>16711</v>
      </c>
    </row>
    <row r="6324" spans="1:4" ht="13.8">
      <c r="A6324" s="304">
        <v>96121</v>
      </c>
      <c r="B6324" s="301" t="s">
        <v>16712</v>
      </c>
      <c r="C6324" s="301" t="s">
        <v>1616</v>
      </c>
      <c r="D6324" s="302" t="s">
        <v>16713</v>
      </c>
    </row>
    <row r="6325" spans="1:4" ht="13.8">
      <c r="A6325" s="304">
        <v>96485</v>
      </c>
      <c r="B6325" s="301" t="s">
        <v>16714</v>
      </c>
      <c r="C6325" s="301" t="s">
        <v>6562</v>
      </c>
      <c r="D6325" s="302" t="s">
        <v>4210</v>
      </c>
    </row>
    <row r="6326" spans="1:4" ht="13.8">
      <c r="A6326" s="304">
        <v>96486</v>
      </c>
      <c r="B6326" s="301" t="s">
        <v>16715</v>
      </c>
      <c r="C6326" s="301" t="s">
        <v>6562</v>
      </c>
      <c r="D6326" s="302" t="s">
        <v>4260</v>
      </c>
    </row>
    <row r="6327" spans="1:4" ht="13.8">
      <c r="A6327" s="304">
        <v>91514</v>
      </c>
      <c r="B6327" s="301" t="s">
        <v>16716</v>
      </c>
      <c r="C6327" s="301" t="s">
        <v>6562</v>
      </c>
      <c r="D6327" s="302" t="s">
        <v>5591</v>
      </c>
    </row>
    <row r="6328" spans="1:4" ht="13.8">
      <c r="A6328" s="304">
        <v>91515</v>
      </c>
      <c r="B6328" s="301" t="s">
        <v>16717</v>
      </c>
      <c r="C6328" s="301" t="s">
        <v>6562</v>
      </c>
      <c r="D6328" s="302" t="s">
        <v>16718</v>
      </c>
    </row>
    <row r="6329" spans="1:4" ht="13.8">
      <c r="A6329" s="304">
        <v>91516</v>
      </c>
      <c r="B6329" s="301" t="s">
        <v>16719</v>
      </c>
      <c r="C6329" s="301" t="s">
        <v>6562</v>
      </c>
      <c r="D6329" s="302" t="s">
        <v>16720</v>
      </c>
    </row>
    <row r="6330" spans="1:4" ht="13.8">
      <c r="A6330" s="304">
        <v>91517</v>
      </c>
      <c r="B6330" s="301" t="s">
        <v>16721</v>
      </c>
      <c r="C6330" s="301" t="s">
        <v>6562</v>
      </c>
      <c r="D6330" s="302" t="s">
        <v>13673</v>
      </c>
    </row>
    <row r="6331" spans="1:4" ht="13.8">
      <c r="A6331" s="304">
        <v>91519</v>
      </c>
      <c r="B6331" s="301" t="s">
        <v>16722</v>
      </c>
      <c r="C6331" s="301" t="s">
        <v>6562</v>
      </c>
      <c r="D6331" s="302" t="s">
        <v>5640</v>
      </c>
    </row>
    <row r="6332" spans="1:4" ht="13.8">
      <c r="A6332" s="304">
        <v>91520</v>
      </c>
      <c r="B6332" s="301" t="s">
        <v>16723</v>
      </c>
      <c r="C6332" s="301" t="s">
        <v>6562</v>
      </c>
      <c r="D6332" s="302" t="s">
        <v>16724</v>
      </c>
    </row>
    <row r="6333" spans="1:4" ht="13.8">
      <c r="A6333" s="304">
        <v>91522</v>
      </c>
      <c r="B6333" s="301" t="s">
        <v>16725</v>
      </c>
      <c r="C6333" s="301" t="s">
        <v>6562</v>
      </c>
      <c r="D6333" s="302" t="s">
        <v>16726</v>
      </c>
    </row>
    <row r="6334" spans="1:4" ht="13.8">
      <c r="A6334" s="304">
        <v>91525</v>
      </c>
      <c r="B6334" s="301" t="s">
        <v>16727</v>
      </c>
      <c r="C6334" s="301" t="s">
        <v>6562</v>
      </c>
      <c r="D6334" s="302" t="s">
        <v>16728</v>
      </c>
    </row>
    <row r="6335" spans="1:4" ht="13.8">
      <c r="A6335" s="304">
        <v>87280</v>
      </c>
      <c r="B6335" s="301" t="s">
        <v>16729</v>
      </c>
      <c r="C6335" s="301" t="s">
        <v>8488</v>
      </c>
      <c r="D6335" s="302" t="s">
        <v>16730</v>
      </c>
    </row>
    <row r="6336" spans="1:4" ht="13.8">
      <c r="A6336" s="304">
        <v>87281</v>
      </c>
      <c r="B6336" s="301" t="s">
        <v>16731</v>
      </c>
      <c r="C6336" s="301" t="s">
        <v>8488</v>
      </c>
      <c r="D6336" s="302" t="s">
        <v>16732</v>
      </c>
    </row>
    <row r="6337" spans="1:4" ht="13.8">
      <c r="A6337" s="304">
        <v>87283</v>
      </c>
      <c r="B6337" s="301" t="s">
        <v>16733</v>
      </c>
      <c r="C6337" s="301" t="s">
        <v>8488</v>
      </c>
      <c r="D6337" s="302" t="s">
        <v>16734</v>
      </c>
    </row>
    <row r="6338" spans="1:4" ht="13.8">
      <c r="A6338" s="304">
        <v>87284</v>
      </c>
      <c r="B6338" s="301" t="s">
        <v>16735</v>
      </c>
      <c r="C6338" s="301" t="s">
        <v>8488</v>
      </c>
      <c r="D6338" s="302" t="s">
        <v>16736</v>
      </c>
    </row>
    <row r="6339" spans="1:4" ht="13.8">
      <c r="A6339" s="304">
        <v>87286</v>
      </c>
      <c r="B6339" s="301" t="s">
        <v>16737</v>
      </c>
      <c r="C6339" s="301" t="s">
        <v>8488</v>
      </c>
      <c r="D6339" s="302" t="s">
        <v>16738</v>
      </c>
    </row>
    <row r="6340" spans="1:4" ht="13.8">
      <c r="A6340" s="304">
        <v>87287</v>
      </c>
      <c r="B6340" s="301" t="s">
        <v>16739</v>
      </c>
      <c r="C6340" s="301" t="s">
        <v>8488</v>
      </c>
      <c r="D6340" s="302" t="s">
        <v>16740</v>
      </c>
    </row>
    <row r="6341" spans="1:4" ht="13.8">
      <c r="A6341" s="304">
        <v>87289</v>
      </c>
      <c r="B6341" s="301" t="s">
        <v>16741</v>
      </c>
      <c r="C6341" s="301" t="s">
        <v>8488</v>
      </c>
      <c r="D6341" s="302" t="s">
        <v>16742</v>
      </c>
    </row>
    <row r="6342" spans="1:4" ht="13.8">
      <c r="A6342" s="304">
        <v>87290</v>
      </c>
      <c r="B6342" s="301" t="s">
        <v>16743</v>
      </c>
      <c r="C6342" s="301" t="s">
        <v>8488</v>
      </c>
      <c r="D6342" s="302" t="s">
        <v>16744</v>
      </c>
    </row>
    <row r="6343" spans="1:4" ht="13.8">
      <c r="A6343" s="304">
        <v>87292</v>
      </c>
      <c r="B6343" s="301" t="s">
        <v>16745</v>
      </c>
      <c r="C6343" s="301" t="s">
        <v>8488</v>
      </c>
      <c r="D6343" s="302" t="s">
        <v>16746</v>
      </c>
    </row>
    <row r="6344" spans="1:4" ht="13.8">
      <c r="A6344" s="304">
        <v>87294</v>
      </c>
      <c r="B6344" s="301" t="s">
        <v>16747</v>
      </c>
      <c r="C6344" s="301" t="s">
        <v>8488</v>
      </c>
      <c r="D6344" s="302" t="s">
        <v>16748</v>
      </c>
    </row>
    <row r="6345" spans="1:4" ht="13.8">
      <c r="A6345" s="304">
        <v>87295</v>
      </c>
      <c r="B6345" s="301" t="s">
        <v>16749</v>
      </c>
      <c r="C6345" s="301" t="s">
        <v>8488</v>
      </c>
      <c r="D6345" s="302" t="s">
        <v>16750</v>
      </c>
    </row>
    <row r="6346" spans="1:4" ht="13.8">
      <c r="A6346" s="304">
        <v>87296</v>
      </c>
      <c r="B6346" s="301" t="s">
        <v>16751</v>
      </c>
      <c r="C6346" s="301" t="s">
        <v>8488</v>
      </c>
      <c r="D6346" s="302" t="s">
        <v>16752</v>
      </c>
    </row>
    <row r="6347" spans="1:4" ht="13.8">
      <c r="A6347" s="304">
        <v>87298</v>
      </c>
      <c r="B6347" s="301" t="s">
        <v>16753</v>
      </c>
      <c r="C6347" s="301" t="s">
        <v>8488</v>
      </c>
      <c r="D6347" s="302" t="s">
        <v>16754</v>
      </c>
    </row>
    <row r="6348" spans="1:4" ht="13.8">
      <c r="A6348" s="304">
        <v>87299</v>
      </c>
      <c r="B6348" s="301" t="s">
        <v>16755</v>
      </c>
      <c r="C6348" s="301" t="s">
        <v>8488</v>
      </c>
      <c r="D6348" s="302" t="s">
        <v>16756</v>
      </c>
    </row>
    <row r="6349" spans="1:4" ht="13.8">
      <c r="A6349" s="304">
        <v>87301</v>
      </c>
      <c r="B6349" s="301" t="s">
        <v>16757</v>
      </c>
      <c r="C6349" s="301" t="s">
        <v>8488</v>
      </c>
      <c r="D6349" s="302" t="s">
        <v>16758</v>
      </c>
    </row>
    <row r="6350" spans="1:4" ht="13.8">
      <c r="A6350" s="304">
        <v>87302</v>
      </c>
      <c r="B6350" s="301" t="s">
        <v>16759</v>
      </c>
      <c r="C6350" s="301" t="s">
        <v>8488</v>
      </c>
      <c r="D6350" s="302" t="s">
        <v>16760</v>
      </c>
    </row>
    <row r="6351" spans="1:4" ht="13.8">
      <c r="A6351" s="304">
        <v>87304</v>
      </c>
      <c r="B6351" s="301" t="s">
        <v>16761</v>
      </c>
      <c r="C6351" s="301" t="s">
        <v>8488</v>
      </c>
      <c r="D6351" s="302" t="s">
        <v>16762</v>
      </c>
    </row>
    <row r="6352" spans="1:4" ht="13.8">
      <c r="A6352" s="304">
        <v>87305</v>
      </c>
      <c r="B6352" s="301" t="s">
        <v>16763</v>
      </c>
      <c r="C6352" s="301" t="s">
        <v>8488</v>
      </c>
      <c r="D6352" s="302" t="s">
        <v>16764</v>
      </c>
    </row>
    <row r="6353" spans="1:4" ht="13.8">
      <c r="A6353" s="304">
        <v>87307</v>
      </c>
      <c r="B6353" s="301" t="s">
        <v>16765</v>
      </c>
      <c r="C6353" s="301" t="s">
        <v>8488</v>
      </c>
      <c r="D6353" s="302" t="s">
        <v>16766</v>
      </c>
    </row>
    <row r="6354" spans="1:4" ht="13.8">
      <c r="A6354" s="304">
        <v>87308</v>
      </c>
      <c r="B6354" s="301" t="s">
        <v>16767</v>
      </c>
      <c r="C6354" s="301" t="s">
        <v>8488</v>
      </c>
      <c r="D6354" s="302" t="s">
        <v>16768</v>
      </c>
    </row>
    <row r="6355" spans="1:4" ht="13.8">
      <c r="A6355" s="304">
        <v>87310</v>
      </c>
      <c r="B6355" s="301" t="s">
        <v>16769</v>
      </c>
      <c r="C6355" s="301" t="s">
        <v>8488</v>
      </c>
      <c r="D6355" s="302" t="s">
        <v>16770</v>
      </c>
    </row>
    <row r="6356" spans="1:4" ht="13.8">
      <c r="A6356" s="304">
        <v>87311</v>
      </c>
      <c r="B6356" s="301" t="s">
        <v>16771</v>
      </c>
      <c r="C6356" s="301" t="s">
        <v>8488</v>
      </c>
      <c r="D6356" s="302" t="s">
        <v>16772</v>
      </c>
    </row>
    <row r="6357" spans="1:4" ht="13.8">
      <c r="A6357" s="304">
        <v>87313</v>
      </c>
      <c r="B6357" s="301" t="s">
        <v>16773</v>
      </c>
      <c r="C6357" s="301" t="s">
        <v>8488</v>
      </c>
      <c r="D6357" s="302" t="s">
        <v>16774</v>
      </c>
    </row>
    <row r="6358" spans="1:4" ht="13.8">
      <c r="A6358" s="304">
        <v>87314</v>
      </c>
      <c r="B6358" s="301" t="s">
        <v>16775</v>
      </c>
      <c r="C6358" s="301" t="s">
        <v>8488</v>
      </c>
      <c r="D6358" s="302" t="s">
        <v>16776</v>
      </c>
    </row>
    <row r="6359" spans="1:4" ht="13.8">
      <c r="A6359" s="304">
        <v>87316</v>
      </c>
      <c r="B6359" s="301" t="s">
        <v>16777</v>
      </c>
      <c r="C6359" s="301" t="s">
        <v>8488</v>
      </c>
      <c r="D6359" s="302" t="s">
        <v>16778</v>
      </c>
    </row>
    <row r="6360" spans="1:4" ht="13.8">
      <c r="A6360" s="304">
        <v>87317</v>
      </c>
      <c r="B6360" s="301" t="s">
        <v>16779</v>
      </c>
      <c r="C6360" s="301" t="s">
        <v>8488</v>
      </c>
      <c r="D6360" s="302" t="s">
        <v>16780</v>
      </c>
    </row>
    <row r="6361" spans="1:4" ht="13.8">
      <c r="A6361" s="304">
        <v>87319</v>
      </c>
      <c r="B6361" s="301" t="s">
        <v>16781</v>
      </c>
      <c r="C6361" s="301" t="s">
        <v>8488</v>
      </c>
      <c r="D6361" s="302" t="s">
        <v>16782</v>
      </c>
    </row>
    <row r="6362" spans="1:4" ht="13.8">
      <c r="A6362" s="304">
        <v>87320</v>
      </c>
      <c r="B6362" s="301" t="s">
        <v>16783</v>
      </c>
      <c r="C6362" s="301" t="s">
        <v>8488</v>
      </c>
      <c r="D6362" s="302" t="s">
        <v>16784</v>
      </c>
    </row>
    <row r="6363" spans="1:4" ht="13.8">
      <c r="A6363" s="304">
        <v>87322</v>
      </c>
      <c r="B6363" s="301" t="s">
        <v>16785</v>
      </c>
      <c r="C6363" s="301" t="s">
        <v>8488</v>
      </c>
      <c r="D6363" s="302" t="s">
        <v>16786</v>
      </c>
    </row>
    <row r="6364" spans="1:4" ht="13.8">
      <c r="A6364" s="304">
        <v>87323</v>
      </c>
      <c r="B6364" s="301" t="s">
        <v>16787</v>
      </c>
      <c r="C6364" s="301" t="s">
        <v>8488</v>
      </c>
      <c r="D6364" s="302" t="s">
        <v>16788</v>
      </c>
    </row>
    <row r="6365" spans="1:4" ht="13.8">
      <c r="A6365" s="304">
        <v>87325</v>
      </c>
      <c r="B6365" s="301" t="s">
        <v>16789</v>
      </c>
      <c r="C6365" s="301" t="s">
        <v>8488</v>
      </c>
      <c r="D6365" s="302" t="s">
        <v>16790</v>
      </c>
    </row>
    <row r="6366" spans="1:4" ht="13.8">
      <c r="A6366" s="304">
        <v>87326</v>
      </c>
      <c r="B6366" s="301" t="s">
        <v>16791</v>
      </c>
      <c r="C6366" s="301" t="s">
        <v>8488</v>
      </c>
      <c r="D6366" s="302" t="s">
        <v>16792</v>
      </c>
    </row>
    <row r="6367" spans="1:4" ht="13.8">
      <c r="A6367" s="304">
        <v>87327</v>
      </c>
      <c r="B6367" s="301" t="s">
        <v>16793</v>
      </c>
      <c r="C6367" s="301" t="s">
        <v>8488</v>
      </c>
      <c r="D6367" s="302" t="s">
        <v>16794</v>
      </c>
    </row>
    <row r="6368" spans="1:4" ht="13.8">
      <c r="A6368" s="304">
        <v>87328</v>
      </c>
      <c r="B6368" s="301" t="s">
        <v>16795</v>
      </c>
      <c r="C6368" s="301" t="s">
        <v>8488</v>
      </c>
      <c r="D6368" s="302" t="s">
        <v>16796</v>
      </c>
    </row>
    <row r="6369" spans="1:4" ht="13.8">
      <c r="A6369" s="304">
        <v>87329</v>
      </c>
      <c r="B6369" s="301" t="s">
        <v>16797</v>
      </c>
      <c r="C6369" s="301" t="s">
        <v>8488</v>
      </c>
      <c r="D6369" s="302" t="s">
        <v>16798</v>
      </c>
    </row>
    <row r="6370" spans="1:4" ht="13.8">
      <c r="A6370" s="304">
        <v>87330</v>
      </c>
      <c r="B6370" s="301" t="s">
        <v>16799</v>
      </c>
      <c r="C6370" s="301" t="s">
        <v>8488</v>
      </c>
      <c r="D6370" s="302" t="s">
        <v>16800</v>
      </c>
    </row>
    <row r="6371" spans="1:4" ht="13.8">
      <c r="A6371" s="304">
        <v>87331</v>
      </c>
      <c r="B6371" s="301" t="s">
        <v>16801</v>
      </c>
      <c r="C6371" s="301" t="s">
        <v>8488</v>
      </c>
      <c r="D6371" s="302" t="s">
        <v>16802</v>
      </c>
    </row>
    <row r="6372" spans="1:4" ht="13.8">
      <c r="A6372" s="304">
        <v>87332</v>
      </c>
      <c r="B6372" s="301" t="s">
        <v>16803</v>
      </c>
      <c r="C6372" s="301" t="s">
        <v>8488</v>
      </c>
      <c r="D6372" s="302" t="s">
        <v>16804</v>
      </c>
    </row>
    <row r="6373" spans="1:4" ht="13.8">
      <c r="A6373" s="304">
        <v>87333</v>
      </c>
      <c r="B6373" s="301" t="s">
        <v>16805</v>
      </c>
      <c r="C6373" s="301" t="s">
        <v>8488</v>
      </c>
      <c r="D6373" s="302" t="s">
        <v>16806</v>
      </c>
    </row>
    <row r="6374" spans="1:4" ht="13.8">
      <c r="A6374" s="304">
        <v>87334</v>
      </c>
      <c r="B6374" s="301" t="s">
        <v>16807</v>
      </c>
      <c r="C6374" s="301" t="s">
        <v>8488</v>
      </c>
      <c r="D6374" s="302" t="s">
        <v>16808</v>
      </c>
    </row>
    <row r="6375" spans="1:4" ht="13.8">
      <c r="A6375" s="304">
        <v>87335</v>
      </c>
      <c r="B6375" s="301" t="s">
        <v>16809</v>
      </c>
      <c r="C6375" s="301" t="s">
        <v>8488</v>
      </c>
      <c r="D6375" s="302" t="s">
        <v>16810</v>
      </c>
    </row>
    <row r="6376" spans="1:4" ht="13.8">
      <c r="A6376" s="304">
        <v>87336</v>
      </c>
      <c r="B6376" s="301" t="s">
        <v>16811</v>
      </c>
      <c r="C6376" s="301" t="s">
        <v>8488</v>
      </c>
      <c r="D6376" s="302" t="s">
        <v>16812</v>
      </c>
    </row>
    <row r="6377" spans="1:4" ht="13.8">
      <c r="A6377" s="304">
        <v>87337</v>
      </c>
      <c r="B6377" s="301" t="s">
        <v>16813</v>
      </c>
      <c r="C6377" s="301" t="s">
        <v>8488</v>
      </c>
      <c r="D6377" s="302" t="s">
        <v>16814</v>
      </c>
    </row>
    <row r="6378" spans="1:4" ht="13.8">
      <c r="A6378" s="304">
        <v>87338</v>
      </c>
      <c r="B6378" s="301" t="s">
        <v>16815</v>
      </c>
      <c r="C6378" s="301" t="s">
        <v>8488</v>
      </c>
      <c r="D6378" s="302" t="s">
        <v>16816</v>
      </c>
    </row>
    <row r="6379" spans="1:4" ht="13.8">
      <c r="A6379" s="304">
        <v>87339</v>
      </c>
      <c r="B6379" s="301" t="s">
        <v>16817</v>
      </c>
      <c r="C6379" s="301" t="s">
        <v>8488</v>
      </c>
      <c r="D6379" s="302" t="s">
        <v>16818</v>
      </c>
    </row>
    <row r="6380" spans="1:4" ht="13.8">
      <c r="A6380" s="304">
        <v>87340</v>
      </c>
      <c r="B6380" s="301" t="s">
        <v>16819</v>
      </c>
      <c r="C6380" s="301" t="s">
        <v>8488</v>
      </c>
      <c r="D6380" s="302" t="s">
        <v>16820</v>
      </c>
    </row>
    <row r="6381" spans="1:4" ht="13.8">
      <c r="A6381" s="304">
        <v>87341</v>
      </c>
      <c r="B6381" s="301" t="s">
        <v>16821</v>
      </c>
      <c r="C6381" s="301" t="s">
        <v>8488</v>
      </c>
      <c r="D6381" s="302" t="s">
        <v>16822</v>
      </c>
    </row>
    <row r="6382" spans="1:4" ht="13.8">
      <c r="A6382" s="304">
        <v>87342</v>
      </c>
      <c r="B6382" s="301" t="s">
        <v>16823</v>
      </c>
      <c r="C6382" s="301" t="s">
        <v>8488</v>
      </c>
      <c r="D6382" s="302" t="s">
        <v>16824</v>
      </c>
    </row>
    <row r="6383" spans="1:4" ht="13.8">
      <c r="A6383" s="304">
        <v>87343</v>
      </c>
      <c r="B6383" s="301" t="s">
        <v>16825</v>
      </c>
      <c r="C6383" s="301" t="s">
        <v>8488</v>
      </c>
      <c r="D6383" s="302" t="s">
        <v>16826</v>
      </c>
    </row>
    <row r="6384" spans="1:4" ht="13.8">
      <c r="A6384" s="304">
        <v>87344</v>
      </c>
      <c r="B6384" s="301" t="s">
        <v>16827</v>
      </c>
      <c r="C6384" s="301" t="s">
        <v>8488</v>
      </c>
      <c r="D6384" s="302" t="s">
        <v>16828</v>
      </c>
    </row>
    <row r="6385" spans="1:4" ht="13.8">
      <c r="A6385" s="304">
        <v>87345</v>
      </c>
      <c r="B6385" s="301" t="s">
        <v>16829</v>
      </c>
      <c r="C6385" s="301" t="s">
        <v>8488</v>
      </c>
      <c r="D6385" s="302" t="s">
        <v>16830</v>
      </c>
    </row>
    <row r="6386" spans="1:4" ht="13.8">
      <c r="A6386" s="304">
        <v>87346</v>
      </c>
      <c r="B6386" s="301" t="s">
        <v>16831</v>
      </c>
      <c r="C6386" s="301" t="s">
        <v>8488</v>
      </c>
      <c r="D6386" s="302" t="s">
        <v>16832</v>
      </c>
    </row>
    <row r="6387" spans="1:4" ht="13.8">
      <c r="A6387" s="304">
        <v>87347</v>
      </c>
      <c r="B6387" s="301" t="s">
        <v>16833</v>
      </c>
      <c r="C6387" s="301" t="s">
        <v>8488</v>
      </c>
      <c r="D6387" s="302" t="s">
        <v>16834</v>
      </c>
    </row>
    <row r="6388" spans="1:4" ht="13.8">
      <c r="A6388" s="304">
        <v>87348</v>
      </c>
      <c r="B6388" s="301" t="s">
        <v>16835</v>
      </c>
      <c r="C6388" s="301" t="s">
        <v>8488</v>
      </c>
      <c r="D6388" s="302" t="s">
        <v>16836</v>
      </c>
    </row>
    <row r="6389" spans="1:4" ht="13.8">
      <c r="A6389" s="304">
        <v>87349</v>
      </c>
      <c r="B6389" s="301" t="s">
        <v>16837</v>
      </c>
      <c r="C6389" s="301" t="s">
        <v>8488</v>
      </c>
      <c r="D6389" s="302" t="s">
        <v>16838</v>
      </c>
    </row>
    <row r="6390" spans="1:4" ht="13.8">
      <c r="A6390" s="304">
        <v>87350</v>
      </c>
      <c r="B6390" s="301" t="s">
        <v>16839</v>
      </c>
      <c r="C6390" s="301" t="s">
        <v>8488</v>
      </c>
      <c r="D6390" s="302" t="s">
        <v>16840</v>
      </c>
    </row>
    <row r="6391" spans="1:4" ht="13.8">
      <c r="A6391" s="304">
        <v>87351</v>
      </c>
      <c r="B6391" s="301" t="s">
        <v>16841</v>
      </c>
      <c r="C6391" s="301" t="s">
        <v>8488</v>
      </c>
      <c r="D6391" s="302" t="s">
        <v>16842</v>
      </c>
    </row>
    <row r="6392" spans="1:4" ht="13.8">
      <c r="A6392" s="304">
        <v>87352</v>
      </c>
      <c r="B6392" s="301" t="s">
        <v>16843</v>
      </c>
      <c r="C6392" s="301" t="s">
        <v>8488</v>
      </c>
      <c r="D6392" s="302" t="s">
        <v>16844</v>
      </c>
    </row>
    <row r="6393" spans="1:4" ht="13.8">
      <c r="A6393" s="304">
        <v>87353</v>
      </c>
      <c r="B6393" s="301" t="s">
        <v>16845</v>
      </c>
      <c r="C6393" s="301" t="s">
        <v>8488</v>
      </c>
      <c r="D6393" s="302" t="s">
        <v>16846</v>
      </c>
    </row>
    <row r="6394" spans="1:4" ht="13.8">
      <c r="A6394" s="304">
        <v>87354</v>
      </c>
      <c r="B6394" s="301" t="s">
        <v>16847</v>
      </c>
      <c r="C6394" s="301" t="s">
        <v>8488</v>
      </c>
      <c r="D6394" s="302" t="s">
        <v>16848</v>
      </c>
    </row>
    <row r="6395" spans="1:4" ht="13.8">
      <c r="A6395" s="304">
        <v>87355</v>
      </c>
      <c r="B6395" s="301" t="s">
        <v>16849</v>
      </c>
      <c r="C6395" s="301" t="s">
        <v>8488</v>
      </c>
      <c r="D6395" s="302" t="s">
        <v>16850</v>
      </c>
    </row>
    <row r="6396" spans="1:4" ht="13.8">
      <c r="A6396" s="304">
        <v>87356</v>
      </c>
      <c r="B6396" s="301" t="s">
        <v>16851</v>
      </c>
      <c r="C6396" s="301" t="s">
        <v>8488</v>
      </c>
      <c r="D6396" s="302" t="s">
        <v>16852</v>
      </c>
    </row>
    <row r="6397" spans="1:4" ht="13.8">
      <c r="A6397" s="304">
        <v>87357</v>
      </c>
      <c r="B6397" s="301" t="s">
        <v>16853</v>
      </c>
      <c r="C6397" s="301" t="s">
        <v>8488</v>
      </c>
      <c r="D6397" s="302" t="s">
        <v>16854</v>
      </c>
    </row>
    <row r="6398" spans="1:4" ht="13.8">
      <c r="A6398" s="304">
        <v>87358</v>
      </c>
      <c r="B6398" s="301" t="s">
        <v>16855</v>
      </c>
      <c r="C6398" s="301" t="s">
        <v>8488</v>
      </c>
      <c r="D6398" s="302" t="s">
        <v>16856</v>
      </c>
    </row>
    <row r="6399" spans="1:4" ht="13.8">
      <c r="A6399" s="304">
        <v>87359</v>
      </c>
      <c r="B6399" s="301" t="s">
        <v>16857</v>
      </c>
      <c r="C6399" s="301" t="s">
        <v>8488</v>
      </c>
      <c r="D6399" s="302" t="s">
        <v>16858</v>
      </c>
    </row>
    <row r="6400" spans="1:4" ht="13.8">
      <c r="A6400" s="304">
        <v>87360</v>
      </c>
      <c r="B6400" s="301" t="s">
        <v>16859</v>
      </c>
      <c r="C6400" s="301" t="s">
        <v>8488</v>
      </c>
      <c r="D6400" s="302" t="s">
        <v>16860</v>
      </c>
    </row>
    <row r="6401" spans="1:4" ht="13.8">
      <c r="A6401" s="304">
        <v>87361</v>
      </c>
      <c r="B6401" s="301" t="s">
        <v>16861</v>
      </c>
      <c r="C6401" s="301" t="s">
        <v>8488</v>
      </c>
      <c r="D6401" s="302" t="s">
        <v>16862</v>
      </c>
    </row>
    <row r="6402" spans="1:4" ht="13.8">
      <c r="A6402" s="304">
        <v>87362</v>
      </c>
      <c r="B6402" s="301" t="s">
        <v>16863</v>
      </c>
      <c r="C6402" s="301" t="s">
        <v>8488</v>
      </c>
      <c r="D6402" s="302" t="s">
        <v>16864</v>
      </c>
    </row>
    <row r="6403" spans="1:4" ht="13.8">
      <c r="A6403" s="304">
        <v>87363</v>
      </c>
      <c r="B6403" s="301" t="s">
        <v>16865</v>
      </c>
      <c r="C6403" s="301" t="s">
        <v>8488</v>
      </c>
      <c r="D6403" s="302" t="s">
        <v>16866</v>
      </c>
    </row>
    <row r="6404" spans="1:4" ht="13.8">
      <c r="A6404" s="304">
        <v>87364</v>
      </c>
      <c r="B6404" s="301" t="s">
        <v>16867</v>
      </c>
      <c r="C6404" s="301" t="s">
        <v>8488</v>
      </c>
      <c r="D6404" s="302" t="s">
        <v>16868</v>
      </c>
    </row>
    <row r="6405" spans="1:4" ht="13.8">
      <c r="A6405" s="304">
        <v>87365</v>
      </c>
      <c r="B6405" s="301" t="s">
        <v>16869</v>
      </c>
      <c r="C6405" s="301" t="s">
        <v>8488</v>
      </c>
      <c r="D6405" s="302" t="s">
        <v>16870</v>
      </c>
    </row>
    <row r="6406" spans="1:4" ht="13.8">
      <c r="A6406" s="304">
        <v>87366</v>
      </c>
      <c r="B6406" s="301" t="s">
        <v>16871</v>
      </c>
      <c r="C6406" s="301" t="s">
        <v>8488</v>
      </c>
      <c r="D6406" s="302" t="s">
        <v>16872</v>
      </c>
    </row>
    <row r="6407" spans="1:4" ht="13.8">
      <c r="A6407" s="304">
        <v>87367</v>
      </c>
      <c r="B6407" s="301" t="s">
        <v>16873</v>
      </c>
      <c r="C6407" s="301" t="s">
        <v>8488</v>
      </c>
      <c r="D6407" s="302" t="s">
        <v>16874</v>
      </c>
    </row>
    <row r="6408" spans="1:4" ht="13.8">
      <c r="A6408" s="304">
        <v>87368</v>
      </c>
      <c r="B6408" s="301" t="s">
        <v>16875</v>
      </c>
      <c r="C6408" s="301" t="s">
        <v>8488</v>
      </c>
      <c r="D6408" s="302" t="s">
        <v>16876</v>
      </c>
    </row>
    <row r="6409" spans="1:4" ht="13.8">
      <c r="A6409" s="304">
        <v>87369</v>
      </c>
      <c r="B6409" s="301" t="s">
        <v>16877</v>
      </c>
      <c r="C6409" s="301" t="s">
        <v>8488</v>
      </c>
      <c r="D6409" s="302" t="s">
        <v>16878</v>
      </c>
    </row>
    <row r="6410" spans="1:4" ht="13.8">
      <c r="A6410" s="304">
        <v>87370</v>
      </c>
      <c r="B6410" s="301" t="s">
        <v>16879</v>
      </c>
      <c r="C6410" s="301" t="s">
        <v>8488</v>
      </c>
      <c r="D6410" s="302" t="s">
        <v>16880</v>
      </c>
    </row>
    <row r="6411" spans="1:4" ht="13.8">
      <c r="A6411" s="304">
        <v>87371</v>
      </c>
      <c r="B6411" s="301" t="s">
        <v>16881</v>
      </c>
      <c r="C6411" s="301" t="s">
        <v>8488</v>
      </c>
      <c r="D6411" s="302" t="s">
        <v>16882</v>
      </c>
    </row>
    <row r="6412" spans="1:4" ht="13.8">
      <c r="A6412" s="304">
        <v>87372</v>
      </c>
      <c r="B6412" s="301" t="s">
        <v>16883</v>
      </c>
      <c r="C6412" s="301" t="s">
        <v>8488</v>
      </c>
      <c r="D6412" s="302" t="s">
        <v>16884</v>
      </c>
    </row>
    <row r="6413" spans="1:4" ht="13.8">
      <c r="A6413" s="304">
        <v>87373</v>
      </c>
      <c r="B6413" s="301" t="s">
        <v>16885</v>
      </c>
      <c r="C6413" s="301" t="s">
        <v>8488</v>
      </c>
      <c r="D6413" s="302" t="s">
        <v>16886</v>
      </c>
    </row>
    <row r="6414" spans="1:4" ht="13.8">
      <c r="A6414" s="304">
        <v>87374</v>
      </c>
      <c r="B6414" s="301" t="s">
        <v>16887</v>
      </c>
      <c r="C6414" s="301" t="s">
        <v>8488</v>
      </c>
      <c r="D6414" s="302" t="s">
        <v>16888</v>
      </c>
    </row>
    <row r="6415" spans="1:4" ht="13.8">
      <c r="A6415" s="304">
        <v>87375</v>
      </c>
      <c r="B6415" s="301" t="s">
        <v>16889</v>
      </c>
      <c r="C6415" s="301" t="s">
        <v>8488</v>
      </c>
      <c r="D6415" s="302" t="s">
        <v>16890</v>
      </c>
    </row>
    <row r="6416" spans="1:4" ht="13.8">
      <c r="A6416" s="304">
        <v>87376</v>
      </c>
      <c r="B6416" s="301" t="s">
        <v>16891</v>
      </c>
      <c r="C6416" s="301" t="s">
        <v>8488</v>
      </c>
      <c r="D6416" s="302" t="s">
        <v>16892</v>
      </c>
    </row>
    <row r="6417" spans="1:4" ht="13.8">
      <c r="A6417" s="304">
        <v>87377</v>
      </c>
      <c r="B6417" s="301" t="s">
        <v>16893</v>
      </c>
      <c r="C6417" s="301" t="s">
        <v>8488</v>
      </c>
      <c r="D6417" s="302" t="s">
        <v>16894</v>
      </c>
    </row>
    <row r="6418" spans="1:4" ht="13.8">
      <c r="A6418" s="304">
        <v>87378</v>
      </c>
      <c r="B6418" s="301" t="s">
        <v>16895</v>
      </c>
      <c r="C6418" s="301" t="s">
        <v>8488</v>
      </c>
      <c r="D6418" s="302" t="s">
        <v>16896</v>
      </c>
    </row>
    <row r="6419" spans="1:4" ht="13.8">
      <c r="A6419" s="304">
        <v>87379</v>
      </c>
      <c r="B6419" s="301" t="s">
        <v>16897</v>
      </c>
      <c r="C6419" s="301" t="s">
        <v>8488</v>
      </c>
      <c r="D6419" s="302" t="s">
        <v>16898</v>
      </c>
    </row>
    <row r="6420" spans="1:4" ht="13.8">
      <c r="A6420" s="304">
        <v>87380</v>
      </c>
      <c r="B6420" s="301" t="s">
        <v>16899</v>
      </c>
      <c r="C6420" s="301" t="s">
        <v>8488</v>
      </c>
      <c r="D6420" s="302" t="s">
        <v>16900</v>
      </c>
    </row>
    <row r="6421" spans="1:4" ht="13.8">
      <c r="A6421" s="304">
        <v>87381</v>
      </c>
      <c r="B6421" s="301" t="s">
        <v>16901</v>
      </c>
      <c r="C6421" s="301" t="s">
        <v>8488</v>
      </c>
      <c r="D6421" s="302" t="s">
        <v>16902</v>
      </c>
    </row>
    <row r="6422" spans="1:4" ht="13.8">
      <c r="A6422" s="304">
        <v>87382</v>
      </c>
      <c r="B6422" s="301" t="s">
        <v>16903</v>
      </c>
      <c r="C6422" s="301" t="s">
        <v>8488</v>
      </c>
      <c r="D6422" s="302" t="s">
        <v>16904</v>
      </c>
    </row>
    <row r="6423" spans="1:4" ht="13.8">
      <c r="A6423" s="304">
        <v>87383</v>
      </c>
      <c r="B6423" s="301" t="s">
        <v>16905</v>
      </c>
      <c r="C6423" s="301" t="s">
        <v>8488</v>
      </c>
      <c r="D6423" s="302" t="s">
        <v>16906</v>
      </c>
    </row>
    <row r="6424" spans="1:4" ht="13.8">
      <c r="A6424" s="304">
        <v>87384</v>
      </c>
      <c r="B6424" s="301" t="s">
        <v>16907</v>
      </c>
      <c r="C6424" s="301" t="s">
        <v>8488</v>
      </c>
      <c r="D6424" s="302" t="s">
        <v>16908</v>
      </c>
    </row>
    <row r="6425" spans="1:4" ht="13.8">
      <c r="A6425" s="304">
        <v>87385</v>
      </c>
      <c r="B6425" s="301" t="s">
        <v>16909</v>
      </c>
      <c r="C6425" s="301" t="s">
        <v>8488</v>
      </c>
      <c r="D6425" s="302" t="s">
        <v>16910</v>
      </c>
    </row>
    <row r="6426" spans="1:4" ht="13.8">
      <c r="A6426" s="304">
        <v>87386</v>
      </c>
      <c r="B6426" s="301" t="s">
        <v>16911</v>
      </c>
      <c r="C6426" s="301" t="s">
        <v>8488</v>
      </c>
      <c r="D6426" s="302" t="s">
        <v>16912</v>
      </c>
    </row>
    <row r="6427" spans="1:4" ht="13.8">
      <c r="A6427" s="304">
        <v>87387</v>
      </c>
      <c r="B6427" s="301" t="s">
        <v>16913</v>
      </c>
      <c r="C6427" s="301" t="s">
        <v>8488</v>
      </c>
      <c r="D6427" s="302" t="s">
        <v>16914</v>
      </c>
    </row>
    <row r="6428" spans="1:4" ht="13.8">
      <c r="A6428" s="304">
        <v>87388</v>
      </c>
      <c r="B6428" s="301" t="s">
        <v>16915</v>
      </c>
      <c r="C6428" s="301" t="s">
        <v>8488</v>
      </c>
      <c r="D6428" s="302" t="s">
        <v>16916</v>
      </c>
    </row>
    <row r="6429" spans="1:4" ht="13.8">
      <c r="A6429" s="304">
        <v>87389</v>
      </c>
      <c r="B6429" s="301" t="s">
        <v>16917</v>
      </c>
      <c r="C6429" s="301" t="s">
        <v>8488</v>
      </c>
      <c r="D6429" s="302" t="s">
        <v>16918</v>
      </c>
    </row>
    <row r="6430" spans="1:4" ht="13.8">
      <c r="A6430" s="304">
        <v>87390</v>
      </c>
      <c r="B6430" s="301" t="s">
        <v>16919</v>
      </c>
      <c r="C6430" s="301" t="s">
        <v>8488</v>
      </c>
      <c r="D6430" s="302" t="s">
        <v>16920</v>
      </c>
    </row>
    <row r="6431" spans="1:4" ht="13.8">
      <c r="A6431" s="304">
        <v>87391</v>
      </c>
      <c r="B6431" s="301" t="s">
        <v>16921</v>
      </c>
      <c r="C6431" s="301" t="s">
        <v>8488</v>
      </c>
      <c r="D6431" s="302" t="s">
        <v>16922</v>
      </c>
    </row>
    <row r="6432" spans="1:4" ht="13.8">
      <c r="A6432" s="304">
        <v>87393</v>
      </c>
      <c r="B6432" s="301" t="s">
        <v>16923</v>
      </c>
      <c r="C6432" s="301" t="s">
        <v>8488</v>
      </c>
      <c r="D6432" s="302" t="s">
        <v>16924</v>
      </c>
    </row>
    <row r="6433" spans="1:4" ht="13.8">
      <c r="A6433" s="304">
        <v>87394</v>
      </c>
      <c r="B6433" s="301" t="s">
        <v>16925</v>
      </c>
      <c r="C6433" s="301" t="s">
        <v>8488</v>
      </c>
      <c r="D6433" s="302" t="s">
        <v>16926</v>
      </c>
    </row>
    <row r="6434" spans="1:4" ht="13.8">
      <c r="A6434" s="304">
        <v>87395</v>
      </c>
      <c r="B6434" s="301" t="s">
        <v>16927</v>
      </c>
      <c r="C6434" s="301" t="s">
        <v>8488</v>
      </c>
      <c r="D6434" s="302" t="s">
        <v>16928</v>
      </c>
    </row>
    <row r="6435" spans="1:4" ht="13.8">
      <c r="A6435" s="304">
        <v>87396</v>
      </c>
      <c r="B6435" s="301" t="s">
        <v>16929</v>
      </c>
      <c r="C6435" s="301" t="s">
        <v>8488</v>
      </c>
      <c r="D6435" s="302" t="s">
        <v>16930</v>
      </c>
    </row>
    <row r="6436" spans="1:4" ht="13.8">
      <c r="A6436" s="304">
        <v>87397</v>
      </c>
      <c r="B6436" s="301" t="s">
        <v>16931</v>
      </c>
      <c r="C6436" s="301" t="s">
        <v>8488</v>
      </c>
      <c r="D6436" s="302" t="s">
        <v>16932</v>
      </c>
    </row>
    <row r="6437" spans="1:4" ht="13.8">
      <c r="A6437" s="304">
        <v>87398</v>
      </c>
      <c r="B6437" s="301" t="s">
        <v>16933</v>
      </c>
      <c r="C6437" s="301" t="s">
        <v>8488</v>
      </c>
      <c r="D6437" s="302" t="s">
        <v>16934</v>
      </c>
    </row>
    <row r="6438" spans="1:4" ht="13.8">
      <c r="A6438" s="304">
        <v>87399</v>
      </c>
      <c r="B6438" s="301" t="s">
        <v>16935</v>
      </c>
      <c r="C6438" s="301" t="s">
        <v>8488</v>
      </c>
      <c r="D6438" s="302" t="s">
        <v>16936</v>
      </c>
    </row>
    <row r="6439" spans="1:4" ht="13.8">
      <c r="A6439" s="304">
        <v>87401</v>
      </c>
      <c r="B6439" s="301" t="s">
        <v>16937</v>
      </c>
      <c r="C6439" s="301" t="s">
        <v>8488</v>
      </c>
      <c r="D6439" s="302" t="s">
        <v>16938</v>
      </c>
    </row>
    <row r="6440" spans="1:4" ht="13.8">
      <c r="A6440" s="304">
        <v>87402</v>
      </c>
      <c r="B6440" s="301" t="s">
        <v>16939</v>
      </c>
      <c r="C6440" s="301" t="s">
        <v>8488</v>
      </c>
      <c r="D6440" s="302" t="s">
        <v>16940</v>
      </c>
    </row>
    <row r="6441" spans="1:4" ht="13.8">
      <c r="A6441" s="304">
        <v>87404</v>
      </c>
      <c r="B6441" s="301" t="s">
        <v>16941</v>
      </c>
      <c r="C6441" s="301" t="s">
        <v>8488</v>
      </c>
      <c r="D6441" s="302" t="s">
        <v>16942</v>
      </c>
    </row>
    <row r="6442" spans="1:4" ht="13.8">
      <c r="A6442" s="304">
        <v>87405</v>
      </c>
      <c r="B6442" s="301" t="s">
        <v>16943</v>
      </c>
      <c r="C6442" s="301" t="s">
        <v>8488</v>
      </c>
      <c r="D6442" s="302" t="s">
        <v>16944</v>
      </c>
    </row>
    <row r="6443" spans="1:4" ht="13.8">
      <c r="A6443" s="304">
        <v>87407</v>
      </c>
      <c r="B6443" s="301" t="s">
        <v>16945</v>
      </c>
      <c r="C6443" s="301" t="s">
        <v>8488</v>
      </c>
      <c r="D6443" s="302" t="s">
        <v>16946</v>
      </c>
    </row>
    <row r="6444" spans="1:4" ht="13.8">
      <c r="A6444" s="304">
        <v>87408</v>
      </c>
      <c r="B6444" s="301" t="s">
        <v>16947</v>
      </c>
      <c r="C6444" s="301" t="s">
        <v>8488</v>
      </c>
      <c r="D6444" s="302" t="s">
        <v>16948</v>
      </c>
    </row>
    <row r="6445" spans="1:4" ht="13.8">
      <c r="A6445" s="304">
        <v>87410</v>
      </c>
      <c r="B6445" s="301" t="s">
        <v>16949</v>
      </c>
      <c r="C6445" s="301" t="s">
        <v>8488</v>
      </c>
      <c r="D6445" s="302" t="s">
        <v>16950</v>
      </c>
    </row>
    <row r="6446" spans="1:4" ht="13.8">
      <c r="A6446" s="304">
        <v>88626</v>
      </c>
      <c r="B6446" s="301" t="s">
        <v>16951</v>
      </c>
      <c r="C6446" s="301" t="s">
        <v>8488</v>
      </c>
      <c r="D6446" s="302" t="s">
        <v>16952</v>
      </c>
    </row>
    <row r="6447" spans="1:4" ht="13.8">
      <c r="A6447" s="304">
        <v>88627</v>
      </c>
      <c r="B6447" s="301" t="s">
        <v>16953</v>
      </c>
      <c r="C6447" s="301" t="s">
        <v>8488</v>
      </c>
      <c r="D6447" s="302" t="s">
        <v>16954</v>
      </c>
    </row>
    <row r="6448" spans="1:4" ht="13.8">
      <c r="A6448" s="304">
        <v>88628</v>
      </c>
      <c r="B6448" s="301" t="s">
        <v>16955</v>
      </c>
      <c r="C6448" s="301" t="s">
        <v>8488</v>
      </c>
      <c r="D6448" s="302" t="s">
        <v>16956</v>
      </c>
    </row>
    <row r="6449" spans="1:4" ht="13.8">
      <c r="A6449" s="304">
        <v>88629</v>
      </c>
      <c r="B6449" s="301" t="s">
        <v>16957</v>
      </c>
      <c r="C6449" s="301" t="s">
        <v>8488</v>
      </c>
      <c r="D6449" s="302" t="s">
        <v>16958</v>
      </c>
    </row>
    <row r="6450" spans="1:4" ht="13.8">
      <c r="A6450" s="304">
        <v>88630</v>
      </c>
      <c r="B6450" s="301" t="s">
        <v>16959</v>
      </c>
      <c r="C6450" s="301" t="s">
        <v>8488</v>
      </c>
      <c r="D6450" s="302" t="s">
        <v>16960</v>
      </c>
    </row>
    <row r="6451" spans="1:4" ht="13.8">
      <c r="A6451" s="304">
        <v>88631</v>
      </c>
      <c r="B6451" s="301" t="s">
        <v>16961</v>
      </c>
      <c r="C6451" s="301" t="s">
        <v>8488</v>
      </c>
      <c r="D6451" s="302" t="s">
        <v>16962</v>
      </c>
    </row>
    <row r="6452" spans="1:4" ht="13.8">
      <c r="A6452" s="304">
        <v>88715</v>
      </c>
      <c r="B6452" s="301" t="s">
        <v>16963</v>
      </c>
      <c r="C6452" s="301" t="s">
        <v>8488</v>
      </c>
      <c r="D6452" s="302" t="s">
        <v>16964</v>
      </c>
    </row>
    <row r="6453" spans="1:4" ht="13.8">
      <c r="A6453" s="304">
        <v>95563</v>
      </c>
      <c r="B6453" s="301" t="s">
        <v>16965</v>
      </c>
      <c r="C6453" s="301" t="s">
        <v>8488</v>
      </c>
      <c r="D6453" s="302" t="s">
        <v>16966</v>
      </c>
    </row>
    <row r="6454" spans="1:4" ht="13.8">
      <c r="A6454" s="304">
        <v>100464</v>
      </c>
      <c r="B6454" s="301" t="s">
        <v>16967</v>
      </c>
      <c r="C6454" s="301" t="s">
        <v>8488</v>
      </c>
      <c r="D6454" s="302" t="s">
        <v>16968</v>
      </c>
    </row>
    <row r="6455" spans="1:4" ht="13.8">
      <c r="A6455" s="304">
        <v>100465</v>
      </c>
      <c r="B6455" s="301" t="s">
        <v>16969</v>
      </c>
      <c r="C6455" s="301" t="s">
        <v>8488</v>
      </c>
      <c r="D6455" s="302" t="s">
        <v>16970</v>
      </c>
    </row>
    <row r="6456" spans="1:4" ht="13.8">
      <c r="A6456" s="304">
        <v>100466</v>
      </c>
      <c r="B6456" s="301" t="s">
        <v>16971</v>
      </c>
      <c r="C6456" s="301" t="s">
        <v>8488</v>
      </c>
      <c r="D6456" s="302" t="s">
        <v>16972</v>
      </c>
    </row>
    <row r="6457" spans="1:4" ht="13.8">
      <c r="A6457" s="304">
        <v>100468</v>
      </c>
      <c r="B6457" s="301" t="s">
        <v>16973</v>
      </c>
      <c r="C6457" s="301" t="s">
        <v>8488</v>
      </c>
      <c r="D6457" s="302" t="s">
        <v>16974</v>
      </c>
    </row>
    <row r="6458" spans="1:4" ht="13.8">
      <c r="A6458" s="304">
        <v>100469</v>
      </c>
      <c r="B6458" s="301" t="s">
        <v>16975</v>
      </c>
      <c r="C6458" s="301" t="s">
        <v>8488</v>
      </c>
      <c r="D6458" s="302" t="s">
        <v>16976</v>
      </c>
    </row>
    <row r="6459" spans="1:4" ht="13.8">
      <c r="A6459" s="304">
        <v>100470</v>
      </c>
      <c r="B6459" s="301" t="s">
        <v>16977</v>
      </c>
      <c r="C6459" s="301" t="s">
        <v>8488</v>
      </c>
      <c r="D6459" s="302" t="s">
        <v>16978</v>
      </c>
    </row>
    <row r="6460" spans="1:4" ht="13.8">
      <c r="A6460" s="304">
        <v>100472</v>
      </c>
      <c r="B6460" s="301" t="s">
        <v>16979</v>
      </c>
      <c r="C6460" s="301" t="s">
        <v>8488</v>
      </c>
      <c r="D6460" s="302" t="s">
        <v>16980</v>
      </c>
    </row>
    <row r="6461" spans="1:4" ht="13.8">
      <c r="A6461" s="304">
        <v>100473</v>
      </c>
      <c r="B6461" s="301" t="s">
        <v>16981</v>
      </c>
      <c r="C6461" s="301" t="s">
        <v>8488</v>
      </c>
      <c r="D6461" s="302" t="s">
        <v>16982</v>
      </c>
    </row>
    <row r="6462" spans="1:4" ht="13.8">
      <c r="A6462" s="304">
        <v>100474</v>
      </c>
      <c r="B6462" s="301" t="s">
        <v>16983</v>
      </c>
      <c r="C6462" s="301" t="s">
        <v>8488</v>
      </c>
      <c r="D6462" s="302" t="s">
        <v>16984</v>
      </c>
    </row>
    <row r="6463" spans="1:4" ht="13.8">
      <c r="A6463" s="304">
        <v>100475</v>
      </c>
      <c r="B6463" s="301" t="s">
        <v>16985</v>
      </c>
      <c r="C6463" s="301" t="s">
        <v>8488</v>
      </c>
      <c r="D6463" s="302" t="s">
        <v>16986</v>
      </c>
    </row>
    <row r="6464" spans="1:4" ht="13.8">
      <c r="A6464" s="304">
        <v>100477</v>
      </c>
      <c r="B6464" s="301" t="s">
        <v>16987</v>
      </c>
      <c r="C6464" s="301" t="s">
        <v>8488</v>
      </c>
      <c r="D6464" s="302" t="s">
        <v>16988</v>
      </c>
    </row>
    <row r="6465" spans="1:4" ht="13.8">
      <c r="A6465" s="304">
        <v>100478</v>
      </c>
      <c r="B6465" s="301" t="s">
        <v>16989</v>
      </c>
      <c r="C6465" s="301" t="s">
        <v>8488</v>
      </c>
      <c r="D6465" s="302" t="s">
        <v>16990</v>
      </c>
    </row>
    <row r="6466" spans="1:4" ht="13.8">
      <c r="A6466" s="304">
        <v>100479</v>
      </c>
      <c r="B6466" s="301" t="s">
        <v>16991</v>
      </c>
      <c r="C6466" s="301" t="s">
        <v>8488</v>
      </c>
      <c r="D6466" s="302" t="s">
        <v>16992</v>
      </c>
    </row>
    <row r="6467" spans="1:4" ht="13.8">
      <c r="A6467" s="304">
        <v>100480</v>
      </c>
      <c r="B6467" s="301" t="s">
        <v>16993</v>
      </c>
      <c r="C6467" s="301" t="s">
        <v>8488</v>
      </c>
      <c r="D6467" s="302" t="s">
        <v>16994</v>
      </c>
    </row>
    <row r="6468" spans="1:4" ht="13.8">
      <c r="A6468" s="304">
        <v>100481</v>
      </c>
      <c r="B6468" s="301" t="s">
        <v>16995</v>
      </c>
      <c r="C6468" s="301" t="s">
        <v>8488</v>
      </c>
      <c r="D6468" s="302" t="s">
        <v>16996</v>
      </c>
    </row>
    <row r="6469" spans="1:4" ht="13.8">
      <c r="A6469" s="304">
        <v>100483</v>
      </c>
      <c r="B6469" s="301" t="s">
        <v>16997</v>
      </c>
      <c r="C6469" s="301" t="s">
        <v>8488</v>
      </c>
      <c r="D6469" s="302" t="s">
        <v>16998</v>
      </c>
    </row>
    <row r="6470" spans="1:4" ht="13.8">
      <c r="A6470" s="304">
        <v>100484</v>
      </c>
      <c r="B6470" s="301" t="s">
        <v>16999</v>
      </c>
      <c r="C6470" s="301" t="s">
        <v>8488</v>
      </c>
      <c r="D6470" s="302" t="s">
        <v>17000</v>
      </c>
    </row>
    <row r="6471" spans="1:4" ht="13.8">
      <c r="A6471" s="304">
        <v>100485</v>
      </c>
      <c r="B6471" s="301" t="s">
        <v>17001</v>
      </c>
      <c r="C6471" s="301" t="s">
        <v>8488</v>
      </c>
      <c r="D6471" s="302" t="s">
        <v>17002</v>
      </c>
    </row>
    <row r="6472" spans="1:4" ht="13.8">
      <c r="A6472" s="304">
        <v>100486</v>
      </c>
      <c r="B6472" s="301" t="s">
        <v>17003</v>
      </c>
      <c r="C6472" s="301" t="s">
        <v>8488</v>
      </c>
      <c r="D6472" s="302" t="s">
        <v>17004</v>
      </c>
    </row>
    <row r="6473" spans="1:4" ht="13.8">
      <c r="A6473" s="304">
        <v>100487</v>
      </c>
      <c r="B6473" s="301" t="s">
        <v>17005</v>
      </c>
      <c r="C6473" s="301" t="s">
        <v>8488</v>
      </c>
      <c r="D6473" s="302" t="s">
        <v>17006</v>
      </c>
    </row>
    <row r="6474" spans="1:4" ht="13.8">
      <c r="A6474" s="304">
        <v>100488</v>
      </c>
      <c r="B6474" s="301" t="s">
        <v>17007</v>
      </c>
      <c r="C6474" s="301" t="s">
        <v>8488</v>
      </c>
      <c r="D6474" s="302" t="s">
        <v>17008</v>
      </c>
    </row>
    <row r="6475" spans="1:4" ht="13.8">
      <c r="A6475" s="304">
        <v>100489</v>
      </c>
      <c r="B6475" s="301" t="s">
        <v>17009</v>
      </c>
      <c r="C6475" s="301" t="s">
        <v>8488</v>
      </c>
      <c r="D6475" s="302" t="s">
        <v>17010</v>
      </c>
    </row>
    <row r="6476" spans="1:4" ht="13.8">
      <c r="A6476" s="304">
        <v>100490</v>
      </c>
      <c r="B6476" s="301" t="s">
        <v>17011</v>
      </c>
      <c r="C6476" s="301" t="s">
        <v>8488</v>
      </c>
      <c r="D6476" s="302" t="s">
        <v>17012</v>
      </c>
    </row>
    <row r="6477" spans="1:4" ht="13.8">
      <c r="A6477" s="304">
        <v>100491</v>
      </c>
      <c r="B6477" s="301" t="s">
        <v>17013</v>
      </c>
      <c r="C6477" s="301" t="s">
        <v>8488</v>
      </c>
      <c r="D6477" s="302" t="s">
        <v>17014</v>
      </c>
    </row>
    <row r="6478" spans="1:4" ht="13.8">
      <c r="A6478" s="304">
        <v>100492</v>
      </c>
      <c r="B6478" s="301" t="s">
        <v>17015</v>
      </c>
      <c r="C6478" s="301" t="s">
        <v>8488</v>
      </c>
      <c r="D6478" s="302" t="s">
        <v>17016</v>
      </c>
    </row>
    <row r="6479" spans="1:4" ht="13.8">
      <c r="A6479" s="304">
        <v>92121</v>
      </c>
      <c r="B6479" s="301" t="s">
        <v>17017</v>
      </c>
      <c r="C6479" s="301" t="s">
        <v>8488</v>
      </c>
      <c r="D6479" s="302" t="s">
        <v>12722</v>
      </c>
    </row>
    <row r="6480" spans="1:4" ht="13.8">
      <c r="A6480" s="304">
        <v>92122</v>
      </c>
      <c r="B6480" s="301" t="s">
        <v>17018</v>
      </c>
      <c r="C6480" s="301" t="s">
        <v>8488</v>
      </c>
      <c r="D6480" s="302" t="s">
        <v>17019</v>
      </c>
    </row>
    <row r="6481" spans="1:4" ht="13.8">
      <c r="A6481" s="304">
        <v>92123</v>
      </c>
      <c r="B6481" s="301" t="s">
        <v>17020</v>
      </c>
      <c r="C6481" s="301" t="s">
        <v>8488</v>
      </c>
      <c r="D6481" s="302" t="s">
        <v>17021</v>
      </c>
    </row>
    <row r="6482" spans="1:4" ht="13.8">
      <c r="A6482" s="304">
        <v>100195</v>
      </c>
      <c r="B6482" s="301" t="s">
        <v>17022</v>
      </c>
      <c r="C6482" s="301" t="s">
        <v>3061</v>
      </c>
      <c r="D6482" s="302" t="s">
        <v>4141</v>
      </c>
    </row>
    <row r="6483" spans="1:4" ht="13.8">
      <c r="A6483" s="304">
        <v>100196</v>
      </c>
      <c r="B6483" s="301" t="s">
        <v>17023</v>
      </c>
      <c r="C6483" s="301" t="s">
        <v>3061</v>
      </c>
      <c r="D6483" s="302" t="s">
        <v>17024</v>
      </c>
    </row>
    <row r="6484" spans="1:4" ht="13.8">
      <c r="A6484" s="304">
        <v>100197</v>
      </c>
      <c r="B6484" s="301" t="s">
        <v>17025</v>
      </c>
      <c r="C6484" s="301" t="s">
        <v>3061</v>
      </c>
      <c r="D6484" s="302" t="s">
        <v>17026</v>
      </c>
    </row>
    <row r="6485" spans="1:4" ht="13.8">
      <c r="A6485" s="304">
        <v>100198</v>
      </c>
      <c r="B6485" s="301" t="s">
        <v>17027</v>
      </c>
      <c r="C6485" s="301" t="s">
        <v>3061</v>
      </c>
      <c r="D6485" s="302" t="s">
        <v>4220</v>
      </c>
    </row>
    <row r="6486" spans="1:4" ht="13.8">
      <c r="A6486" s="304">
        <v>100199</v>
      </c>
      <c r="B6486" s="301" t="s">
        <v>17028</v>
      </c>
      <c r="C6486" s="301" t="s">
        <v>3061</v>
      </c>
      <c r="D6486" s="302" t="s">
        <v>4196</v>
      </c>
    </row>
    <row r="6487" spans="1:4" ht="13.8">
      <c r="A6487" s="304">
        <v>100200</v>
      </c>
      <c r="B6487" s="301" t="s">
        <v>17029</v>
      </c>
      <c r="C6487" s="301" t="s">
        <v>3061</v>
      </c>
      <c r="D6487" s="302" t="s">
        <v>4179</v>
      </c>
    </row>
    <row r="6488" spans="1:4" ht="13.8">
      <c r="A6488" s="304">
        <v>100201</v>
      </c>
      <c r="B6488" s="301" t="s">
        <v>17030</v>
      </c>
      <c r="C6488" s="301" t="s">
        <v>3061</v>
      </c>
      <c r="D6488" s="302" t="s">
        <v>7806</v>
      </c>
    </row>
    <row r="6489" spans="1:4" ht="13.8">
      <c r="A6489" s="304">
        <v>100202</v>
      </c>
      <c r="B6489" s="301" t="s">
        <v>17031</v>
      </c>
      <c r="C6489" s="301" t="s">
        <v>3061</v>
      </c>
      <c r="D6489" s="302" t="s">
        <v>7049</v>
      </c>
    </row>
    <row r="6490" spans="1:4" ht="13.8">
      <c r="A6490" s="304">
        <v>100203</v>
      </c>
      <c r="B6490" s="301" t="s">
        <v>17032</v>
      </c>
      <c r="C6490" s="301" t="s">
        <v>3061</v>
      </c>
      <c r="D6490" s="302" t="s">
        <v>4119</v>
      </c>
    </row>
    <row r="6491" spans="1:4" ht="13.8">
      <c r="A6491" s="304">
        <v>100204</v>
      </c>
      <c r="B6491" s="301" t="s">
        <v>17033</v>
      </c>
      <c r="C6491" s="301" t="s">
        <v>3061</v>
      </c>
      <c r="D6491" s="302" t="s">
        <v>4289</v>
      </c>
    </row>
    <row r="6492" spans="1:4" ht="13.8">
      <c r="A6492" s="304">
        <v>100205</v>
      </c>
      <c r="B6492" s="301" t="s">
        <v>17034</v>
      </c>
      <c r="C6492" s="301" t="s">
        <v>3045</v>
      </c>
      <c r="D6492" s="302" t="s">
        <v>17035</v>
      </c>
    </row>
    <row r="6493" spans="1:4" ht="13.8">
      <c r="A6493" s="304">
        <v>100206</v>
      </c>
      <c r="B6493" s="301" t="s">
        <v>3057</v>
      </c>
      <c r="C6493" s="301" t="s">
        <v>3045</v>
      </c>
      <c r="D6493" s="302" t="s">
        <v>17036</v>
      </c>
    </row>
    <row r="6494" spans="1:4" ht="13.8">
      <c r="A6494" s="304">
        <v>100207</v>
      </c>
      <c r="B6494" s="301" t="s">
        <v>17037</v>
      </c>
      <c r="C6494" s="301" t="s">
        <v>3045</v>
      </c>
      <c r="D6494" s="302" t="s">
        <v>17038</v>
      </c>
    </row>
    <row r="6495" spans="1:4" ht="13.8">
      <c r="A6495" s="304">
        <v>100208</v>
      </c>
      <c r="B6495" s="301" t="s">
        <v>17039</v>
      </c>
      <c r="C6495" s="301" t="s">
        <v>17040</v>
      </c>
      <c r="D6495" s="302" t="s">
        <v>10239</v>
      </c>
    </row>
    <row r="6496" spans="1:4" ht="13.8">
      <c r="A6496" s="304">
        <v>100209</v>
      </c>
      <c r="B6496" s="301" t="s">
        <v>17041</v>
      </c>
      <c r="C6496" s="301" t="s">
        <v>17040</v>
      </c>
      <c r="D6496" s="302" t="s">
        <v>12467</v>
      </c>
    </row>
    <row r="6497" spans="1:4" ht="13.8">
      <c r="A6497" s="304">
        <v>100210</v>
      </c>
      <c r="B6497" s="301" t="s">
        <v>17042</v>
      </c>
      <c r="C6497" s="301" t="s">
        <v>17040</v>
      </c>
      <c r="D6497" s="302" t="s">
        <v>17043</v>
      </c>
    </row>
    <row r="6498" spans="1:4" ht="13.8">
      <c r="A6498" s="304">
        <v>100211</v>
      </c>
      <c r="B6498" s="301" t="s">
        <v>17044</v>
      </c>
      <c r="C6498" s="301" t="s">
        <v>17040</v>
      </c>
      <c r="D6498" s="302" t="s">
        <v>7040</v>
      </c>
    </row>
    <row r="6499" spans="1:4" ht="13.8">
      <c r="A6499" s="304">
        <v>100212</v>
      </c>
      <c r="B6499" s="301" t="s">
        <v>17045</v>
      </c>
      <c r="C6499" s="301" t="s">
        <v>17040</v>
      </c>
      <c r="D6499" s="302" t="s">
        <v>16378</v>
      </c>
    </row>
    <row r="6500" spans="1:4" ht="13.8">
      <c r="A6500" s="304">
        <v>100213</v>
      </c>
      <c r="B6500" s="301" t="s">
        <v>17046</v>
      </c>
      <c r="C6500" s="301" t="s">
        <v>17040</v>
      </c>
      <c r="D6500" s="302" t="s">
        <v>5371</v>
      </c>
    </row>
    <row r="6501" spans="1:4" ht="13.8">
      <c r="A6501" s="304">
        <v>100214</v>
      </c>
      <c r="B6501" s="301" t="s">
        <v>17047</v>
      </c>
      <c r="C6501" s="301" t="s">
        <v>17040</v>
      </c>
      <c r="D6501" s="302" t="s">
        <v>17048</v>
      </c>
    </row>
    <row r="6502" spans="1:4" ht="13.8">
      <c r="A6502" s="304">
        <v>100215</v>
      </c>
      <c r="B6502" s="301" t="s">
        <v>17049</v>
      </c>
      <c r="C6502" s="301" t="s">
        <v>17040</v>
      </c>
      <c r="D6502" s="302" t="s">
        <v>17050</v>
      </c>
    </row>
    <row r="6503" spans="1:4" ht="13.8">
      <c r="A6503" s="304">
        <v>100216</v>
      </c>
      <c r="B6503" s="301" t="s">
        <v>17051</v>
      </c>
      <c r="C6503" s="301" t="s">
        <v>17040</v>
      </c>
      <c r="D6503" s="302" t="s">
        <v>4622</v>
      </c>
    </row>
    <row r="6504" spans="1:4" ht="13.8">
      <c r="A6504" s="304">
        <v>100217</v>
      </c>
      <c r="B6504" s="301" t="s">
        <v>17052</v>
      </c>
      <c r="C6504" s="301" t="s">
        <v>17040</v>
      </c>
      <c r="D6504" s="302" t="s">
        <v>5632</v>
      </c>
    </row>
    <row r="6505" spans="1:4" ht="13.8">
      <c r="A6505" s="304">
        <v>100218</v>
      </c>
      <c r="B6505" s="301" t="s">
        <v>17053</v>
      </c>
      <c r="C6505" s="301" t="s">
        <v>17040</v>
      </c>
      <c r="D6505" s="302" t="s">
        <v>7634</v>
      </c>
    </row>
    <row r="6506" spans="1:4" ht="13.8">
      <c r="A6506" s="304">
        <v>100219</v>
      </c>
      <c r="B6506" s="301" t="s">
        <v>17054</v>
      </c>
      <c r="C6506" s="301" t="s">
        <v>17040</v>
      </c>
      <c r="D6506" s="302" t="s">
        <v>4168</v>
      </c>
    </row>
    <row r="6507" spans="1:4" ht="13.8">
      <c r="A6507" s="304">
        <v>100220</v>
      </c>
      <c r="B6507" s="301" t="s">
        <v>17055</v>
      </c>
      <c r="C6507" s="301" t="s">
        <v>3059</v>
      </c>
      <c r="D6507" s="302" t="s">
        <v>17056</v>
      </c>
    </row>
    <row r="6508" spans="1:4" ht="13.8">
      <c r="A6508" s="304">
        <v>100221</v>
      </c>
      <c r="B6508" s="301" t="s">
        <v>17057</v>
      </c>
      <c r="C6508" s="301" t="s">
        <v>3059</v>
      </c>
      <c r="D6508" s="302" t="s">
        <v>17058</v>
      </c>
    </row>
    <row r="6509" spans="1:4" ht="13.8">
      <c r="A6509" s="304">
        <v>100222</v>
      </c>
      <c r="B6509" s="301" t="s">
        <v>17059</v>
      </c>
      <c r="C6509" s="301" t="s">
        <v>3059</v>
      </c>
      <c r="D6509" s="302" t="s">
        <v>17060</v>
      </c>
    </row>
    <row r="6510" spans="1:4" ht="13.8">
      <c r="A6510" s="304">
        <v>100223</v>
      </c>
      <c r="B6510" s="301" t="s">
        <v>17061</v>
      </c>
      <c r="C6510" s="301" t="s">
        <v>3059</v>
      </c>
      <c r="D6510" s="302" t="s">
        <v>17062</v>
      </c>
    </row>
    <row r="6511" spans="1:4" ht="13.8">
      <c r="A6511" s="304">
        <v>100224</v>
      </c>
      <c r="B6511" s="301" t="s">
        <v>17063</v>
      </c>
      <c r="C6511" s="301" t="s">
        <v>3059</v>
      </c>
      <c r="D6511" s="302" t="s">
        <v>5632</v>
      </c>
    </row>
    <row r="6512" spans="1:4" ht="13.8">
      <c r="A6512" s="304">
        <v>100225</v>
      </c>
      <c r="B6512" s="301" t="s">
        <v>17064</v>
      </c>
      <c r="C6512" s="301" t="s">
        <v>17065</v>
      </c>
      <c r="D6512" s="302" t="s">
        <v>7443</v>
      </c>
    </row>
    <row r="6513" spans="1:4" ht="13.8">
      <c r="A6513" s="304">
        <v>100226</v>
      </c>
      <c r="B6513" s="301" t="s">
        <v>17066</v>
      </c>
      <c r="C6513" s="301" t="s">
        <v>17065</v>
      </c>
      <c r="D6513" s="302" t="s">
        <v>7333</v>
      </c>
    </row>
    <row r="6514" spans="1:4" ht="13.8">
      <c r="A6514" s="304">
        <v>100227</v>
      </c>
      <c r="B6514" s="301" t="s">
        <v>17067</v>
      </c>
      <c r="C6514" s="301" t="s">
        <v>17065</v>
      </c>
      <c r="D6514" s="302" t="s">
        <v>4128</v>
      </c>
    </row>
    <row r="6515" spans="1:4" ht="13.8">
      <c r="A6515" s="304">
        <v>100228</v>
      </c>
      <c r="B6515" s="301" t="s">
        <v>17068</v>
      </c>
      <c r="C6515" s="301" t="s">
        <v>17065</v>
      </c>
      <c r="D6515" s="302" t="s">
        <v>4208</v>
      </c>
    </row>
    <row r="6516" spans="1:4" ht="13.8">
      <c r="A6516" s="304">
        <v>100229</v>
      </c>
      <c r="B6516" s="301" t="s">
        <v>17069</v>
      </c>
      <c r="C6516" s="301" t="s">
        <v>1561</v>
      </c>
      <c r="D6516" s="302" t="s">
        <v>4565</v>
      </c>
    </row>
    <row r="6517" spans="1:4" ht="13.8">
      <c r="A6517" s="304">
        <v>100230</v>
      </c>
      <c r="B6517" s="301" t="s">
        <v>17070</v>
      </c>
      <c r="C6517" s="301" t="s">
        <v>1561</v>
      </c>
      <c r="D6517" s="302" t="s">
        <v>4484</v>
      </c>
    </row>
    <row r="6518" spans="1:4" ht="13.8">
      <c r="A6518" s="304">
        <v>100231</v>
      </c>
      <c r="B6518" s="301" t="s">
        <v>17071</v>
      </c>
      <c r="C6518" s="301" t="s">
        <v>1561</v>
      </c>
      <c r="D6518" s="302" t="s">
        <v>4429</v>
      </c>
    </row>
    <row r="6519" spans="1:4" ht="13.8">
      <c r="A6519" s="304">
        <v>100232</v>
      </c>
      <c r="B6519" s="301" t="s">
        <v>17072</v>
      </c>
      <c r="C6519" s="301" t="s">
        <v>1507</v>
      </c>
      <c r="D6519" s="302" t="s">
        <v>4187</v>
      </c>
    </row>
    <row r="6520" spans="1:4" ht="13.8">
      <c r="A6520" s="304">
        <v>100233</v>
      </c>
      <c r="B6520" s="301" t="s">
        <v>17073</v>
      </c>
      <c r="C6520" s="301" t="s">
        <v>1507</v>
      </c>
      <c r="D6520" s="302" t="s">
        <v>4247</v>
      </c>
    </row>
    <row r="6521" spans="1:4" ht="13.8">
      <c r="A6521" s="304">
        <v>100234</v>
      </c>
      <c r="B6521" s="301" t="s">
        <v>17074</v>
      </c>
      <c r="C6521" s="301" t="s">
        <v>6562</v>
      </c>
      <c r="D6521" s="302" t="s">
        <v>4158</v>
      </c>
    </row>
    <row r="6522" spans="1:4" ht="13.8">
      <c r="A6522" s="304">
        <v>100235</v>
      </c>
      <c r="B6522" s="301" t="s">
        <v>17075</v>
      </c>
      <c r="C6522" s="301" t="s">
        <v>17076</v>
      </c>
      <c r="D6522" s="302" t="s">
        <v>4429</v>
      </c>
    </row>
    <row r="6523" spans="1:4" ht="13.8">
      <c r="A6523" s="304">
        <v>100236</v>
      </c>
      <c r="B6523" s="301" t="s">
        <v>17077</v>
      </c>
      <c r="C6523" s="301" t="s">
        <v>17078</v>
      </c>
      <c r="D6523" s="302" t="s">
        <v>17079</v>
      </c>
    </row>
    <row r="6524" spans="1:4" ht="13.8">
      <c r="A6524" s="304">
        <v>100237</v>
      </c>
      <c r="B6524" s="301" t="s">
        <v>17080</v>
      </c>
      <c r="C6524" s="301" t="s">
        <v>17078</v>
      </c>
      <c r="D6524" s="302" t="s">
        <v>7165</v>
      </c>
    </row>
    <row r="6525" spans="1:4" ht="13.8">
      <c r="A6525" s="304">
        <v>100238</v>
      </c>
      <c r="B6525" s="301" t="s">
        <v>17081</v>
      </c>
      <c r="C6525" s="301" t="s">
        <v>17078</v>
      </c>
      <c r="D6525" s="302" t="s">
        <v>17082</v>
      </c>
    </row>
    <row r="6526" spans="1:4" ht="13.8">
      <c r="A6526" s="304">
        <v>100239</v>
      </c>
      <c r="B6526" s="301" t="s">
        <v>17083</v>
      </c>
      <c r="C6526" s="301" t="s">
        <v>17078</v>
      </c>
      <c r="D6526" s="302" t="s">
        <v>15231</v>
      </c>
    </row>
    <row r="6527" spans="1:4" ht="13.8">
      <c r="A6527" s="304">
        <v>100240</v>
      </c>
      <c r="B6527" s="301" t="s">
        <v>17084</v>
      </c>
      <c r="C6527" s="301" t="s">
        <v>17078</v>
      </c>
      <c r="D6527" s="302" t="s">
        <v>17085</v>
      </c>
    </row>
    <row r="6528" spans="1:4" ht="13.8">
      <c r="A6528" s="304">
        <v>100241</v>
      </c>
      <c r="B6528" s="301" t="s">
        <v>17086</v>
      </c>
      <c r="C6528" s="301" t="s">
        <v>17078</v>
      </c>
      <c r="D6528" s="302" t="s">
        <v>15231</v>
      </c>
    </row>
    <row r="6529" spans="1:4" ht="13.8">
      <c r="A6529" s="304">
        <v>100242</v>
      </c>
      <c r="B6529" s="301" t="s">
        <v>17087</v>
      </c>
      <c r="C6529" s="301" t="s">
        <v>17078</v>
      </c>
      <c r="D6529" s="302" t="s">
        <v>17088</v>
      </c>
    </row>
    <row r="6530" spans="1:4" ht="13.8">
      <c r="A6530" s="304">
        <v>100243</v>
      </c>
      <c r="B6530" s="301" t="s">
        <v>17089</v>
      </c>
      <c r="C6530" s="301" t="s">
        <v>17078</v>
      </c>
      <c r="D6530" s="302" t="s">
        <v>7517</v>
      </c>
    </row>
    <row r="6531" spans="1:4" ht="13.8">
      <c r="A6531" s="304">
        <v>100244</v>
      </c>
      <c r="B6531" s="301" t="s">
        <v>17090</v>
      </c>
      <c r="C6531" s="301" t="s">
        <v>17078</v>
      </c>
      <c r="D6531" s="302" t="s">
        <v>17085</v>
      </c>
    </row>
    <row r="6532" spans="1:4" ht="13.8">
      <c r="A6532" s="304">
        <v>100245</v>
      </c>
      <c r="B6532" s="301" t="s">
        <v>17091</v>
      </c>
      <c r="C6532" s="301" t="s">
        <v>17078</v>
      </c>
      <c r="D6532" s="302" t="s">
        <v>17092</v>
      </c>
    </row>
    <row r="6533" spans="1:4" ht="13.8">
      <c r="A6533" s="304">
        <v>100246</v>
      </c>
      <c r="B6533" s="301" t="s">
        <v>17093</v>
      </c>
      <c r="C6533" s="301" t="s">
        <v>17078</v>
      </c>
      <c r="D6533" s="302" t="s">
        <v>17094</v>
      </c>
    </row>
    <row r="6534" spans="1:4" ht="13.8">
      <c r="A6534" s="304">
        <v>100247</v>
      </c>
      <c r="B6534" s="301" t="s">
        <v>17095</v>
      </c>
      <c r="C6534" s="301" t="s">
        <v>17078</v>
      </c>
      <c r="D6534" s="302" t="s">
        <v>7165</v>
      </c>
    </row>
    <row r="6535" spans="1:4" ht="13.8">
      <c r="A6535" s="304">
        <v>100248</v>
      </c>
      <c r="B6535" s="301" t="s">
        <v>17096</v>
      </c>
      <c r="C6535" s="301" t="s">
        <v>17078</v>
      </c>
      <c r="D6535" s="302" t="s">
        <v>17097</v>
      </c>
    </row>
    <row r="6536" spans="1:4" ht="13.8">
      <c r="A6536" s="304">
        <v>100249</v>
      </c>
      <c r="B6536" s="301" t="s">
        <v>17098</v>
      </c>
      <c r="C6536" s="301" t="s">
        <v>17078</v>
      </c>
      <c r="D6536" s="302" t="s">
        <v>17094</v>
      </c>
    </row>
    <row r="6537" spans="1:4" ht="13.8">
      <c r="A6537" s="304">
        <v>100250</v>
      </c>
      <c r="B6537" s="301" t="s">
        <v>17099</v>
      </c>
      <c r="C6537" s="301" t="s">
        <v>17078</v>
      </c>
      <c r="D6537" s="302" t="s">
        <v>12539</v>
      </c>
    </row>
    <row r="6538" spans="1:4" ht="13.8">
      <c r="A6538" s="304">
        <v>100251</v>
      </c>
      <c r="B6538" s="301" t="s">
        <v>17100</v>
      </c>
      <c r="C6538" s="301" t="s">
        <v>17078</v>
      </c>
      <c r="D6538" s="302" t="s">
        <v>17097</v>
      </c>
    </row>
    <row r="6539" spans="1:4" ht="13.8">
      <c r="A6539" s="304">
        <v>100252</v>
      </c>
      <c r="B6539" s="301" t="s">
        <v>17101</v>
      </c>
      <c r="C6539" s="301" t="s">
        <v>17078</v>
      </c>
      <c r="D6539" s="302" t="s">
        <v>17088</v>
      </c>
    </row>
    <row r="6540" spans="1:4" ht="13.8">
      <c r="A6540" s="304">
        <v>100253</v>
      </c>
      <c r="B6540" s="301" t="s">
        <v>17102</v>
      </c>
      <c r="C6540" s="301" t="s">
        <v>17078</v>
      </c>
      <c r="D6540" s="302" t="s">
        <v>17103</v>
      </c>
    </row>
    <row r="6541" spans="1:4" ht="13.8">
      <c r="A6541" s="304">
        <v>100254</v>
      </c>
      <c r="B6541" s="301" t="s">
        <v>17104</v>
      </c>
      <c r="C6541" s="301" t="s">
        <v>17078</v>
      </c>
      <c r="D6541" s="302" t="s">
        <v>17105</v>
      </c>
    </row>
    <row r="6542" spans="1:4" ht="13.8">
      <c r="A6542" s="304">
        <v>100255</v>
      </c>
      <c r="B6542" s="301" t="s">
        <v>17106</v>
      </c>
      <c r="C6542" s="301" t="s">
        <v>17078</v>
      </c>
      <c r="D6542" s="302" t="s">
        <v>12240</v>
      </c>
    </row>
    <row r="6543" spans="1:4" ht="13.8">
      <c r="A6543" s="304">
        <v>100256</v>
      </c>
      <c r="B6543" s="301" t="s">
        <v>17107</v>
      </c>
      <c r="C6543" s="301" t="s">
        <v>17078</v>
      </c>
      <c r="D6543" s="302" t="s">
        <v>17108</v>
      </c>
    </row>
    <row r="6544" spans="1:4" ht="13.8">
      <c r="A6544" s="304">
        <v>100257</v>
      </c>
      <c r="B6544" s="301" t="s">
        <v>17109</v>
      </c>
      <c r="C6544" s="301" t="s">
        <v>17078</v>
      </c>
      <c r="D6544" s="302" t="s">
        <v>17082</v>
      </c>
    </row>
    <row r="6545" spans="1:4" ht="13.8">
      <c r="A6545" s="304">
        <v>100258</v>
      </c>
      <c r="B6545" s="301" t="s">
        <v>17110</v>
      </c>
      <c r="C6545" s="301" t="s">
        <v>17078</v>
      </c>
      <c r="D6545" s="302" t="s">
        <v>12240</v>
      </c>
    </row>
    <row r="6546" spans="1:4" ht="13.8">
      <c r="A6546" s="304">
        <v>100259</v>
      </c>
      <c r="B6546" s="301" t="s">
        <v>17111</v>
      </c>
      <c r="C6546" s="301" t="s">
        <v>17078</v>
      </c>
      <c r="D6546" s="302" t="s">
        <v>17103</v>
      </c>
    </row>
    <row r="6547" spans="1:4" ht="13.8">
      <c r="A6547" s="304">
        <v>100260</v>
      </c>
      <c r="B6547" s="301" t="s">
        <v>17112</v>
      </c>
      <c r="C6547" s="301" t="s">
        <v>3061</v>
      </c>
      <c r="D6547" s="302" t="s">
        <v>12544</v>
      </c>
    </row>
    <row r="6548" spans="1:4" ht="13.8">
      <c r="A6548" s="304">
        <v>100261</v>
      </c>
      <c r="B6548" s="301" t="s">
        <v>17113</v>
      </c>
      <c r="C6548" s="301" t="s">
        <v>3061</v>
      </c>
      <c r="D6548" s="302" t="s">
        <v>6313</v>
      </c>
    </row>
    <row r="6549" spans="1:4" ht="13.8">
      <c r="A6549" s="304">
        <v>100262</v>
      </c>
      <c r="B6549" s="301" t="s">
        <v>17114</v>
      </c>
      <c r="C6549" s="301" t="s">
        <v>3061</v>
      </c>
      <c r="D6549" s="302" t="s">
        <v>5578</v>
      </c>
    </row>
    <row r="6550" spans="1:4" ht="13.8">
      <c r="A6550" s="304">
        <v>100263</v>
      </c>
      <c r="B6550" s="301" t="s">
        <v>3060</v>
      </c>
      <c r="C6550" s="301" t="s">
        <v>3061</v>
      </c>
      <c r="D6550" s="302" t="s">
        <v>7561</v>
      </c>
    </row>
    <row r="6551" spans="1:4" ht="13.8">
      <c r="A6551" s="304">
        <v>100264</v>
      </c>
      <c r="B6551" s="301" t="s">
        <v>17115</v>
      </c>
      <c r="C6551" s="301" t="s">
        <v>3059</v>
      </c>
      <c r="D6551" s="302" t="s">
        <v>17116</v>
      </c>
    </row>
    <row r="6552" spans="1:4" ht="13.8">
      <c r="A6552" s="304">
        <v>100265</v>
      </c>
      <c r="B6552" s="301" t="s">
        <v>17117</v>
      </c>
      <c r="C6552" s="301" t="s">
        <v>6562</v>
      </c>
      <c r="D6552" s="302" t="s">
        <v>4138</v>
      </c>
    </row>
    <row r="6553" spans="1:4" ht="13.8">
      <c r="A6553" s="304">
        <v>100266</v>
      </c>
      <c r="B6553" s="301" t="s">
        <v>17118</v>
      </c>
      <c r="C6553" s="301" t="s">
        <v>17040</v>
      </c>
      <c r="D6553" s="302" t="s">
        <v>17119</v>
      </c>
    </row>
    <row r="6554" spans="1:4" ht="13.8">
      <c r="A6554" s="304">
        <v>100267</v>
      </c>
      <c r="B6554" s="301" t="s">
        <v>17120</v>
      </c>
      <c r="C6554" s="301" t="s">
        <v>1507</v>
      </c>
      <c r="D6554" s="302" t="s">
        <v>7462</v>
      </c>
    </row>
    <row r="6555" spans="1:4" ht="13.8">
      <c r="A6555" s="304">
        <v>100268</v>
      </c>
      <c r="B6555" s="301" t="s">
        <v>17121</v>
      </c>
      <c r="C6555" s="301" t="s">
        <v>17040</v>
      </c>
      <c r="D6555" s="302" t="s">
        <v>17119</v>
      </c>
    </row>
    <row r="6556" spans="1:4" ht="13.8">
      <c r="A6556" s="304">
        <v>100269</v>
      </c>
      <c r="B6556" s="301" t="s">
        <v>17122</v>
      </c>
      <c r="C6556" s="301" t="s">
        <v>1507</v>
      </c>
      <c r="D6556" s="302" t="s">
        <v>7462</v>
      </c>
    </row>
    <row r="6557" spans="1:4" ht="13.8">
      <c r="A6557" s="304">
        <v>100270</v>
      </c>
      <c r="B6557" s="301" t="s">
        <v>17123</v>
      </c>
      <c r="C6557" s="301" t="s">
        <v>17040</v>
      </c>
      <c r="D6557" s="302" t="s">
        <v>5562</v>
      </c>
    </row>
    <row r="6558" spans="1:4" ht="13.8">
      <c r="A6558" s="304">
        <v>100271</v>
      </c>
      <c r="B6558" s="301" t="s">
        <v>17124</v>
      </c>
      <c r="C6558" s="301" t="s">
        <v>3059</v>
      </c>
      <c r="D6558" s="302" t="s">
        <v>17125</v>
      </c>
    </row>
    <row r="6559" spans="1:4" ht="13.8">
      <c r="A6559" s="304">
        <v>100272</v>
      </c>
      <c r="B6559" s="301" t="s">
        <v>17126</v>
      </c>
      <c r="C6559" s="301" t="s">
        <v>6562</v>
      </c>
      <c r="D6559" s="302" t="s">
        <v>4117</v>
      </c>
    </row>
    <row r="6560" spans="1:4" ht="13.8">
      <c r="A6560" s="304">
        <v>100273</v>
      </c>
      <c r="B6560" s="301" t="s">
        <v>17127</v>
      </c>
      <c r="C6560" s="301" t="s">
        <v>3061</v>
      </c>
      <c r="D6560" s="302" t="s">
        <v>7939</v>
      </c>
    </row>
    <row r="6561" spans="1:4" ht="13.8">
      <c r="A6561" s="304">
        <v>100274</v>
      </c>
      <c r="B6561" s="301" t="s">
        <v>3058</v>
      </c>
      <c r="C6561" s="301" t="s">
        <v>3059</v>
      </c>
      <c r="D6561" s="302" t="s">
        <v>17128</v>
      </c>
    </row>
    <row r="6562" spans="1:4" ht="13.8">
      <c r="A6562" s="304">
        <v>100275</v>
      </c>
      <c r="B6562" s="301" t="s">
        <v>17129</v>
      </c>
      <c r="C6562" s="301" t="s">
        <v>3059</v>
      </c>
      <c r="D6562" s="302" t="s">
        <v>17130</v>
      </c>
    </row>
    <row r="6563" spans="1:4" ht="13.8">
      <c r="A6563" s="304">
        <v>100276</v>
      </c>
      <c r="B6563" s="301" t="s">
        <v>17131</v>
      </c>
      <c r="C6563" s="301" t="s">
        <v>3059</v>
      </c>
      <c r="D6563" s="302" t="s">
        <v>17132</v>
      </c>
    </row>
    <row r="6564" spans="1:4" ht="13.8">
      <c r="A6564" s="304">
        <v>100277</v>
      </c>
      <c r="B6564" s="301" t="s">
        <v>17133</v>
      </c>
      <c r="C6564" s="301" t="s">
        <v>3059</v>
      </c>
      <c r="D6564" s="302" t="s">
        <v>7528</v>
      </c>
    </row>
    <row r="6565" spans="1:4" ht="13.8">
      <c r="A6565" s="304">
        <v>100278</v>
      </c>
      <c r="B6565" s="301" t="s">
        <v>17134</v>
      </c>
      <c r="C6565" s="301" t="s">
        <v>17040</v>
      </c>
      <c r="D6565" s="302" t="s">
        <v>17135</v>
      </c>
    </row>
    <row r="6566" spans="1:4" ht="13.8">
      <c r="A6566" s="304">
        <v>100279</v>
      </c>
      <c r="B6566" s="301" t="s">
        <v>17136</v>
      </c>
      <c r="C6566" s="301" t="s">
        <v>1507</v>
      </c>
      <c r="D6566" s="302" t="s">
        <v>7683</v>
      </c>
    </row>
    <row r="6567" spans="1:4" ht="13.8">
      <c r="A6567" s="304">
        <v>100280</v>
      </c>
      <c r="B6567" s="301" t="s">
        <v>17137</v>
      </c>
      <c r="C6567" s="301" t="s">
        <v>17040</v>
      </c>
      <c r="D6567" s="302" t="s">
        <v>17138</v>
      </c>
    </row>
    <row r="6568" spans="1:4" ht="13.8">
      <c r="A6568" s="304">
        <v>100281</v>
      </c>
      <c r="B6568" s="301" t="s">
        <v>17139</v>
      </c>
      <c r="C6568" s="301" t="s">
        <v>17040</v>
      </c>
      <c r="D6568" s="302" t="s">
        <v>5364</v>
      </c>
    </row>
    <row r="6569" spans="1:4" ht="13.8">
      <c r="A6569" s="304">
        <v>100282</v>
      </c>
      <c r="B6569" s="301" t="s">
        <v>17140</v>
      </c>
      <c r="C6569" s="301" t="s">
        <v>3059</v>
      </c>
      <c r="D6569" s="302" t="s">
        <v>17141</v>
      </c>
    </row>
    <row r="6570" spans="1:4" ht="13.8">
      <c r="A6570" s="304">
        <v>100283</v>
      </c>
      <c r="B6570" s="301" t="s">
        <v>17142</v>
      </c>
      <c r="C6570" s="301" t="s">
        <v>3059</v>
      </c>
      <c r="D6570" s="302" t="s">
        <v>13200</v>
      </c>
    </row>
    <row r="6571" spans="1:4" ht="13.8">
      <c r="A6571" s="304">
        <v>100284</v>
      </c>
      <c r="B6571" s="301" t="s">
        <v>17143</v>
      </c>
      <c r="C6571" s="301" t="s">
        <v>3059</v>
      </c>
      <c r="D6571" s="302" t="s">
        <v>13616</v>
      </c>
    </row>
    <row r="6572" spans="1:4" ht="13.8">
      <c r="A6572" s="304">
        <v>100285</v>
      </c>
      <c r="B6572" s="301" t="s">
        <v>17144</v>
      </c>
      <c r="C6572" s="301" t="s">
        <v>17078</v>
      </c>
      <c r="D6572" s="302" t="s">
        <v>17145</v>
      </c>
    </row>
    <row r="6573" spans="1:4" ht="13.8">
      <c r="A6573" s="304">
        <v>100286</v>
      </c>
      <c r="B6573" s="301" t="s">
        <v>17146</v>
      </c>
      <c r="C6573" s="301" t="s">
        <v>17078</v>
      </c>
      <c r="D6573" s="302" t="s">
        <v>4200</v>
      </c>
    </row>
    <row r="6574" spans="1:4" ht="13.8">
      <c r="A6574" s="304">
        <v>100287</v>
      </c>
      <c r="B6574" s="301" t="s">
        <v>17147</v>
      </c>
      <c r="C6574" s="301" t="s">
        <v>17078</v>
      </c>
      <c r="D6574" s="302" t="s">
        <v>17097</v>
      </c>
    </row>
    <row r="6575" spans="1:4" ht="13.8">
      <c r="A6575" s="304">
        <v>99802</v>
      </c>
      <c r="B6575" s="301" t="s">
        <v>2397</v>
      </c>
      <c r="C6575" s="301" t="s">
        <v>6562</v>
      </c>
      <c r="D6575" s="302" t="s">
        <v>4160</v>
      </c>
    </row>
    <row r="6576" spans="1:4" ht="13.8">
      <c r="A6576" s="304">
        <v>99803</v>
      </c>
      <c r="B6576" s="301" t="s">
        <v>2396</v>
      </c>
      <c r="C6576" s="301" t="s">
        <v>6562</v>
      </c>
      <c r="D6576" s="302" t="s">
        <v>4682</v>
      </c>
    </row>
    <row r="6577" spans="1:4" ht="13.8">
      <c r="A6577" s="304">
        <v>99804</v>
      </c>
      <c r="B6577" s="301" t="s">
        <v>17148</v>
      </c>
      <c r="C6577" s="301" t="s">
        <v>6562</v>
      </c>
      <c r="D6577" s="302" t="s">
        <v>4363</v>
      </c>
    </row>
    <row r="6578" spans="1:4" ht="13.8">
      <c r="A6578" s="304">
        <v>99805</v>
      </c>
      <c r="B6578" s="301" t="s">
        <v>17149</v>
      </c>
      <c r="C6578" s="301" t="s">
        <v>6562</v>
      </c>
      <c r="D6578" s="302" t="s">
        <v>5369</v>
      </c>
    </row>
    <row r="6579" spans="1:4" ht="13.8">
      <c r="A6579" s="304">
        <v>99806</v>
      </c>
      <c r="B6579" s="301" t="s">
        <v>2402</v>
      </c>
      <c r="C6579" s="301" t="s">
        <v>6562</v>
      </c>
      <c r="D6579" s="302" t="s">
        <v>4134</v>
      </c>
    </row>
    <row r="6580" spans="1:4" ht="13.8">
      <c r="A6580" s="304">
        <v>99807</v>
      </c>
      <c r="B6580" s="301" t="s">
        <v>17150</v>
      </c>
      <c r="C6580" s="301" t="s">
        <v>6562</v>
      </c>
      <c r="D6580" s="302" t="s">
        <v>4104</v>
      </c>
    </row>
    <row r="6581" spans="1:4" ht="13.8">
      <c r="A6581" s="304">
        <v>99808</v>
      </c>
      <c r="B6581" s="301" t="s">
        <v>17151</v>
      </c>
      <c r="C6581" s="301" t="s">
        <v>6562</v>
      </c>
      <c r="D6581" s="302" t="s">
        <v>17152</v>
      </c>
    </row>
    <row r="6582" spans="1:4" ht="13.8">
      <c r="A6582" s="304">
        <v>99809</v>
      </c>
      <c r="B6582" s="301" t="s">
        <v>17153</v>
      </c>
      <c r="C6582" s="301" t="s">
        <v>6562</v>
      </c>
      <c r="D6582" s="302" t="s">
        <v>4093</v>
      </c>
    </row>
    <row r="6583" spans="1:4" ht="13.8">
      <c r="A6583" s="304">
        <v>99810</v>
      </c>
      <c r="B6583" s="301" t="s">
        <v>2398</v>
      </c>
      <c r="C6583" s="301" t="s">
        <v>6562</v>
      </c>
      <c r="D6583" s="302" t="s">
        <v>17154</v>
      </c>
    </row>
    <row r="6584" spans="1:4" ht="13.8">
      <c r="A6584" s="304">
        <v>99811</v>
      </c>
      <c r="B6584" s="301" t="s">
        <v>2390</v>
      </c>
      <c r="C6584" s="301" t="s">
        <v>6562</v>
      </c>
      <c r="D6584" s="302" t="s">
        <v>17155</v>
      </c>
    </row>
    <row r="6585" spans="1:4" ht="13.8">
      <c r="A6585" s="304">
        <v>99812</v>
      </c>
      <c r="B6585" s="301" t="s">
        <v>17156</v>
      </c>
      <c r="C6585" s="301" t="s">
        <v>6562</v>
      </c>
      <c r="D6585" s="302" t="s">
        <v>6978</v>
      </c>
    </row>
    <row r="6586" spans="1:4" ht="13.8">
      <c r="A6586" s="304">
        <v>99813</v>
      </c>
      <c r="B6586" s="301" t="s">
        <v>2395</v>
      </c>
      <c r="C6586" s="301" t="s">
        <v>6562</v>
      </c>
      <c r="D6586" s="302" t="s">
        <v>17157</v>
      </c>
    </row>
    <row r="6587" spans="1:4" ht="13.8">
      <c r="A6587" s="304">
        <v>99814</v>
      </c>
      <c r="B6587" s="301" t="s">
        <v>2403</v>
      </c>
      <c r="C6587" s="301" t="s">
        <v>6562</v>
      </c>
      <c r="D6587" s="302" t="s">
        <v>17158</v>
      </c>
    </row>
    <row r="6588" spans="1:4" ht="13.8">
      <c r="A6588" s="304">
        <v>99815</v>
      </c>
      <c r="B6588" s="301" t="s">
        <v>17159</v>
      </c>
      <c r="C6588" s="301" t="s">
        <v>1507</v>
      </c>
      <c r="D6588" s="302" t="s">
        <v>7471</v>
      </c>
    </row>
    <row r="6589" spans="1:4" ht="13.8">
      <c r="A6589" s="304">
        <v>99816</v>
      </c>
      <c r="B6589" s="301" t="s">
        <v>2404</v>
      </c>
      <c r="C6589" s="301" t="s">
        <v>1507</v>
      </c>
      <c r="D6589" s="302" t="s">
        <v>17160</v>
      </c>
    </row>
    <row r="6590" spans="1:4" ht="13.8">
      <c r="A6590" s="304">
        <v>99817</v>
      </c>
      <c r="B6590" s="301" t="s">
        <v>2394</v>
      </c>
      <c r="C6590" s="301" t="s">
        <v>1507</v>
      </c>
      <c r="D6590" s="302" t="s">
        <v>17161</v>
      </c>
    </row>
    <row r="6591" spans="1:4" ht="13.8">
      <c r="A6591" s="304">
        <v>99818</v>
      </c>
      <c r="B6591" s="301" t="s">
        <v>2388</v>
      </c>
      <c r="C6591" s="301" t="s">
        <v>1507</v>
      </c>
      <c r="D6591" s="302" t="s">
        <v>17161</v>
      </c>
    </row>
    <row r="6592" spans="1:4" ht="13.8">
      <c r="A6592" s="304">
        <v>99819</v>
      </c>
      <c r="B6592" s="301" t="s">
        <v>2389</v>
      </c>
      <c r="C6592" s="301" t="s">
        <v>6562</v>
      </c>
      <c r="D6592" s="302" t="s">
        <v>17162</v>
      </c>
    </row>
    <row r="6593" spans="1:4" ht="13.8">
      <c r="A6593" s="304">
        <v>99820</v>
      </c>
      <c r="B6593" s="301" t="s">
        <v>2393</v>
      </c>
      <c r="C6593" s="301" t="s">
        <v>6562</v>
      </c>
      <c r="D6593" s="302" t="s">
        <v>17163</v>
      </c>
    </row>
    <row r="6594" spans="1:4" ht="13.8">
      <c r="A6594" s="304">
        <v>99821</v>
      </c>
      <c r="B6594" s="301" t="s">
        <v>2392</v>
      </c>
      <c r="C6594" s="301" t="s">
        <v>6562</v>
      </c>
      <c r="D6594" s="302" t="s">
        <v>8059</v>
      </c>
    </row>
    <row r="6595" spans="1:4" ht="13.8">
      <c r="A6595" s="304">
        <v>99822</v>
      </c>
      <c r="B6595" s="301" t="s">
        <v>2399</v>
      </c>
      <c r="C6595" s="301" t="s">
        <v>6562</v>
      </c>
      <c r="D6595" s="302" t="s">
        <v>5351</v>
      </c>
    </row>
    <row r="6596" spans="1:4" ht="13.8">
      <c r="A6596" s="304">
        <v>99823</v>
      </c>
      <c r="B6596" s="301" t="s">
        <v>17164</v>
      </c>
      <c r="C6596" s="301" t="s">
        <v>6562</v>
      </c>
      <c r="D6596" s="302" t="s">
        <v>17165</v>
      </c>
    </row>
    <row r="6597" spans="1:4" ht="13.8">
      <c r="A6597" s="304">
        <v>99824</v>
      </c>
      <c r="B6597" s="301" t="s">
        <v>2401</v>
      </c>
      <c r="C6597" s="301" t="s">
        <v>6562</v>
      </c>
      <c r="D6597" s="302" t="s">
        <v>17166</v>
      </c>
    </row>
    <row r="6598" spans="1:4" ht="13.8">
      <c r="A6598" s="304">
        <v>99825</v>
      </c>
      <c r="B6598" s="301" t="s">
        <v>2400</v>
      </c>
      <c r="C6598" s="301" t="s">
        <v>6562</v>
      </c>
      <c r="D6598" s="302" t="s">
        <v>5065</v>
      </c>
    </row>
    <row r="6599" spans="1:4" ht="13.8">
      <c r="A6599" s="304">
        <v>99826</v>
      </c>
      <c r="B6599" s="301" t="s">
        <v>2391</v>
      </c>
      <c r="C6599" s="301" t="s">
        <v>6562</v>
      </c>
      <c r="D6599" s="302" t="s">
        <v>4957</v>
      </c>
    </row>
    <row r="6600" spans="1:4" ht="13.8">
      <c r="A6600" s="304">
        <v>97010</v>
      </c>
      <c r="B6600" s="301" t="s">
        <v>17167</v>
      </c>
      <c r="C6600" s="301" t="s">
        <v>1616</v>
      </c>
      <c r="D6600" s="302" t="s">
        <v>17168</v>
      </c>
    </row>
    <row r="6601" spans="1:4" ht="13.8">
      <c r="A6601" s="304">
        <v>97011</v>
      </c>
      <c r="B6601" s="301" t="s">
        <v>17169</v>
      </c>
      <c r="C6601" s="301" t="s">
        <v>1616</v>
      </c>
      <c r="D6601" s="302" t="s">
        <v>17170</v>
      </c>
    </row>
    <row r="6602" spans="1:4" ht="13.8">
      <c r="A6602" s="304">
        <v>97012</v>
      </c>
      <c r="B6602" s="301" t="s">
        <v>17171</v>
      </c>
      <c r="C6602" s="301" t="s">
        <v>1616</v>
      </c>
      <c r="D6602" s="302" t="s">
        <v>17172</v>
      </c>
    </row>
    <row r="6603" spans="1:4" ht="13.8">
      <c r="A6603" s="304">
        <v>97013</v>
      </c>
      <c r="B6603" s="301" t="s">
        <v>17173</v>
      </c>
      <c r="C6603" s="301" t="s">
        <v>1616</v>
      </c>
      <c r="D6603" s="302" t="s">
        <v>17174</v>
      </c>
    </row>
    <row r="6604" spans="1:4" ht="13.8">
      <c r="A6604" s="304">
        <v>97014</v>
      </c>
      <c r="B6604" s="301" t="s">
        <v>17175</v>
      </c>
      <c r="C6604" s="301" t="s">
        <v>1616</v>
      </c>
      <c r="D6604" s="302" t="s">
        <v>17176</v>
      </c>
    </row>
    <row r="6605" spans="1:4" ht="13.8">
      <c r="A6605" s="304">
        <v>97015</v>
      </c>
      <c r="B6605" s="301" t="s">
        <v>17177</v>
      </c>
      <c r="C6605" s="301" t="s">
        <v>1616</v>
      </c>
      <c r="D6605" s="302" t="s">
        <v>4169</v>
      </c>
    </row>
    <row r="6606" spans="1:4" ht="13.8">
      <c r="A6606" s="304">
        <v>97016</v>
      </c>
      <c r="B6606" s="301" t="s">
        <v>17178</v>
      </c>
      <c r="C6606" s="301" t="s">
        <v>1616</v>
      </c>
      <c r="D6606" s="302" t="s">
        <v>17179</v>
      </c>
    </row>
    <row r="6607" spans="1:4" ht="13.8">
      <c r="A6607" s="304">
        <v>97017</v>
      </c>
      <c r="B6607" s="301" t="s">
        <v>17180</v>
      </c>
      <c r="C6607" s="301" t="s">
        <v>1616</v>
      </c>
      <c r="D6607" s="302" t="s">
        <v>17181</v>
      </c>
    </row>
    <row r="6608" spans="1:4" ht="13.8">
      <c r="A6608" s="304">
        <v>97018</v>
      </c>
      <c r="B6608" s="301" t="s">
        <v>17182</v>
      </c>
      <c r="C6608" s="301" t="s">
        <v>1616</v>
      </c>
      <c r="D6608" s="302" t="s">
        <v>17183</v>
      </c>
    </row>
    <row r="6609" spans="1:4" ht="13.8">
      <c r="A6609" s="304">
        <v>97031</v>
      </c>
      <c r="B6609" s="301" t="s">
        <v>17184</v>
      </c>
      <c r="C6609" s="301" t="s">
        <v>1616</v>
      </c>
      <c r="D6609" s="302" t="s">
        <v>17185</v>
      </c>
    </row>
    <row r="6610" spans="1:4" ht="13.8">
      <c r="A6610" s="304">
        <v>97032</v>
      </c>
      <c r="B6610" s="301" t="s">
        <v>17186</v>
      </c>
      <c r="C6610" s="301" t="s">
        <v>1616</v>
      </c>
      <c r="D6610" s="302" t="s">
        <v>17187</v>
      </c>
    </row>
    <row r="6611" spans="1:4" ht="13.8">
      <c r="A6611" s="304">
        <v>97033</v>
      </c>
      <c r="B6611" s="301" t="s">
        <v>17188</v>
      </c>
      <c r="C6611" s="301" t="s">
        <v>1616</v>
      </c>
      <c r="D6611" s="302" t="s">
        <v>9962</v>
      </c>
    </row>
    <row r="6612" spans="1:4" ht="13.8">
      <c r="A6612" s="304">
        <v>97034</v>
      </c>
      <c r="B6612" s="301" t="s">
        <v>17189</v>
      </c>
      <c r="C6612" s="301" t="s">
        <v>1616</v>
      </c>
      <c r="D6612" s="302" t="s">
        <v>17190</v>
      </c>
    </row>
    <row r="6613" spans="1:4" ht="13.8">
      <c r="A6613" s="304">
        <v>97039</v>
      </c>
      <c r="B6613" s="301" t="s">
        <v>17191</v>
      </c>
      <c r="C6613" s="301" t="s">
        <v>6562</v>
      </c>
      <c r="D6613" s="302" t="s">
        <v>17192</v>
      </c>
    </row>
    <row r="6614" spans="1:4" ht="13.8">
      <c r="A6614" s="304">
        <v>97040</v>
      </c>
      <c r="B6614" s="301" t="s">
        <v>17193</v>
      </c>
      <c r="C6614" s="301" t="s">
        <v>6562</v>
      </c>
      <c r="D6614" s="302" t="s">
        <v>10834</v>
      </c>
    </row>
    <row r="6615" spans="1:4" ht="13.8">
      <c r="A6615" s="304">
        <v>97041</v>
      </c>
      <c r="B6615" s="301" t="s">
        <v>17194</v>
      </c>
      <c r="C6615" s="301" t="s">
        <v>6562</v>
      </c>
      <c r="D6615" s="302" t="s">
        <v>17195</v>
      </c>
    </row>
    <row r="6616" spans="1:4" ht="13.8">
      <c r="A6616" s="304">
        <v>97046</v>
      </c>
      <c r="B6616" s="301" t="s">
        <v>17196</v>
      </c>
      <c r="C6616" s="301" t="s">
        <v>6562</v>
      </c>
      <c r="D6616" s="302" t="s">
        <v>17197</v>
      </c>
    </row>
    <row r="6617" spans="1:4" ht="13.8">
      <c r="A6617" s="304">
        <v>97047</v>
      </c>
      <c r="B6617" s="301" t="s">
        <v>17198</v>
      </c>
      <c r="C6617" s="301" t="s">
        <v>6562</v>
      </c>
      <c r="D6617" s="302" t="s">
        <v>4264</v>
      </c>
    </row>
    <row r="6618" spans="1:4" ht="13.8">
      <c r="A6618" s="304">
        <v>97048</v>
      </c>
      <c r="B6618" s="301" t="s">
        <v>17199</v>
      </c>
      <c r="C6618" s="301" t="s">
        <v>6562</v>
      </c>
      <c r="D6618" s="302" t="s">
        <v>4289</v>
      </c>
    </row>
    <row r="6619" spans="1:4" ht="13.8">
      <c r="A6619" s="304">
        <v>97054</v>
      </c>
      <c r="B6619" s="301" t="s">
        <v>17200</v>
      </c>
      <c r="C6619" s="301" t="s">
        <v>1507</v>
      </c>
      <c r="D6619" s="302" t="s">
        <v>17201</v>
      </c>
    </row>
    <row r="6620" spans="1:4" ht="13.8">
      <c r="A6620" s="304">
        <v>97062</v>
      </c>
      <c r="B6620" s="301" t="s">
        <v>17202</v>
      </c>
      <c r="C6620" s="301" t="s">
        <v>6562</v>
      </c>
      <c r="D6620" s="302" t="s">
        <v>7029</v>
      </c>
    </row>
    <row r="6621" spans="1:4" ht="13.8">
      <c r="A6621" s="304">
        <v>97063</v>
      </c>
      <c r="B6621" s="301" t="s">
        <v>17203</v>
      </c>
      <c r="C6621" s="301" t="s">
        <v>6562</v>
      </c>
      <c r="D6621" s="302" t="s">
        <v>17204</v>
      </c>
    </row>
    <row r="6622" spans="1:4" ht="13.8">
      <c r="A6622" s="304">
        <v>97064</v>
      </c>
      <c r="B6622" s="301" t="s">
        <v>17205</v>
      </c>
      <c r="C6622" s="301" t="s">
        <v>1616</v>
      </c>
      <c r="D6622" s="302" t="s">
        <v>17206</v>
      </c>
    </row>
    <row r="6623" spans="1:4" ht="13.8">
      <c r="A6623" s="304">
        <v>97065</v>
      </c>
      <c r="B6623" s="301" t="s">
        <v>17207</v>
      </c>
      <c r="C6623" s="301" t="s">
        <v>8488</v>
      </c>
      <c r="D6623" s="302" t="s">
        <v>14350</v>
      </c>
    </row>
    <row r="6624" spans="1:4" ht="13.8">
      <c r="A6624" s="304">
        <v>97066</v>
      </c>
      <c r="B6624" s="301" t="s">
        <v>17208</v>
      </c>
      <c r="C6624" s="301" t="s">
        <v>6562</v>
      </c>
      <c r="D6624" s="302" t="s">
        <v>17209</v>
      </c>
    </row>
    <row r="6625" spans="1:4" ht="13.8">
      <c r="A6625" s="304">
        <v>97067</v>
      </c>
      <c r="B6625" s="301" t="s">
        <v>17210</v>
      </c>
      <c r="C6625" s="301" t="s">
        <v>1616</v>
      </c>
      <c r="D6625" s="302" t="s">
        <v>17211</v>
      </c>
    </row>
    <row r="6626" spans="1:4" ht="13.8">
      <c r="A6626" s="304">
        <v>97621</v>
      </c>
      <c r="B6626" s="301" t="s">
        <v>17212</v>
      </c>
      <c r="C6626" s="301" t="s">
        <v>8488</v>
      </c>
      <c r="D6626" s="302" t="s">
        <v>17213</v>
      </c>
    </row>
    <row r="6627" spans="1:4" ht="13.8">
      <c r="A6627" s="304">
        <v>97622</v>
      </c>
      <c r="B6627" s="301" t="s">
        <v>17214</v>
      </c>
      <c r="C6627" s="301" t="s">
        <v>8488</v>
      </c>
      <c r="D6627" s="302" t="s">
        <v>17215</v>
      </c>
    </row>
    <row r="6628" spans="1:4" ht="13.8">
      <c r="A6628" s="304">
        <v>97623</v>
      </c>
      <c r="B6628" s="301" t="s">
        <v>17216</v>
      </c>
      <c r="C6628" s="301" t="s">
        <v>8488</v>
      </c>
      <c r="D6628" s="302" t="s">
        <v>17217</v>
      </c>
    </row>
    <row r="6629" spans="1:4" ht="13.8">
      <c r="A6629" s="304">
        <v>97624</v>
      </c>
      <c r="B6629" s="301" t="s">
        <v>17218</v>
      </c>
      <c r="C6629" s="301" t="s">
        <v>8488</v>
      </c>
      <c r="D6629" s="302" t="s">
        <v>17219</v>
      </c>
    </row>
    <row r="6630" spans="1:4" ht="13.8">
      <c r="A6630" s="304">
        <v>97625</v>
      </c>
      <c r="B6630" s="301" t="s">
        <v>17220</v>
      </c>
      <c r="C6630" s="301" t="s">
        <v>8488</v>
      </c>
      <c r="D6630" s="302" t="s">
        <v>17221</v>
      </c>
    </row>
    <row r="6631" spans="1:4" ht="13.8">
      <c r="A6631" s="304">
        <v>97626</v>
      </c>
      <c r="B6631" s="301" t="s">
        <v>17222</v>
      </c>
      <c r="C6631" s="301" t="s">
        <v>8488</v>
      </c>
      <c r="D6631" s="302" t="s">
        <v>17223</v>
      </c>
    </row>
    <row r="6632" spans="1:4" ht="13.8">
      <c r="A6632" s="304">
        <v>97627</v>
      </c>
      <c r="B6632" s="301" t="s">
        <v>17224</v>
      </c>
      <c r="C6632" s="301" t="s">
        <v>8488</v>
      </c>
      <c r="D6632" s="302" t="s">
        <v>17225</v>
      </c>
    </row>
    <row r="6633" spans="1:4" ht="13.8">
      <c r="A6633" s="304">
        <v>97628</v>
      </c>
      <c r="B6633" s="301" t="s">
        <v>17226</v>
      </c>
      <c r="C6633" s="301" t="s">
        <v>8488</v>
      </c>
      <c r="D6633" s="302" t="s">
        <v>17227</v>
      </c>
    </row>
    <row r="6634" spans="1:4" ht="13.8">
      <c r="A6634" s="304">
        <v>97629</v>
      </c>
      <c r="B6634" s="301" t="s">
        <v>17228</v>
      </c>
      <c r="C6634" s="301" t="s">
        <v>8488</v>
      </c>
      <c r="D6634" s="302" t="s">
        <v>14792</v>
      </c>
    </row>
    <row r="6635" spans="1:4" ht="13.8">
      <c r="A6635" s="304">
        <v>97631</v>
      </c>
      <c r="B6635" s="301" t="s">
        <v>17229</v>
      </c>
      <c r="C6635" s="301" t="s">
        <v>6562</v>
      </c>
      <c r="D6635" s="302" t="s">
        <v>7165</v>
      </c>
    </row>
    <row r="6636" spans="1:4" ht="13.8">
      <c r="A6636" s="304">
        <v>97632</v>
      </c>
      <c r="B6636" s="301" t="s">
        <v>17230</v>
      </c>
      <c r="C6636" s="301" t="s">
        <v>1616</v>
      </c>
      <c r="D6636" s="302" t="s">
        <v>5225</v>
      </c>
    </row>
    <row r="6637" spans="1:4" ht="13.8">
      <c r="A6637" s="304">
        <v>97633</v>
      </c>
      <c r="B6637" s="301" t="s">
        <v>17231</v>
      </c>
      <c r="C6637" s="301" t="s">
        <v>6562</v>
      </c>
      <c r="D6637" s="302" t="s">
        <v>5582</v>
      </c>
    </row>
    <row r="6638" spans="1:4" ht="13.8">
      <c r="A6638" s="304">
        <v>97634</v>
      </c>
      <c r="B6638" s="301" t="s">
        <v>17232</v>
      </c>
      <c r="C6638" s="301" t="s">
        <v>6562</v>
      </c>
      <c r="D6638" s="302" t="s">
        <v>17233</v>
      </c>
    </row>
    <row r="6639" spans="1:4" ht="13.8">
      <c r="A6639" s="304">
        <v>97635</v>
      </c>
      <c r="B6639" s="301" t="s">
        <v>17234</v>
      </c>
      <c r="C6639" s="301" t="s">
        <v>6562</v>
      </c>
      <c r="D6639" s="302" t="s">
        <v>17235</v>
      </c>
    </row>
    <row r="6640" spans="1:4" ht="13.8">
      <c r="A6640" s="304">
        <v>97636</v>
      </c>
      <c r="B6640" s="301" t="s">
        <v>17236</v>
      </c>
      <c r="C6640" s="301" t="s">
        <v>6562</v>
      </c>
      <c r="D6640" s="302" t="s">
        <v>10905</v>
      </c>
    </row>
    <row r="6641" spans="1:4" ht="13.8">
      <c r="A6641" s="304">
        <v>97637</v>
      </c>
      <c r="B6641" s="301" t="s">
        <v>17237</v>
      </c>
      <c r="C6641" s="301" t="s">
        <v>6562</v>
      </c>
      <c r="D6641" s="302" t="s">
        <v>5225</v>
      </c>
    </row>
    <row r="6642" spans="1:4" ht="13.8">
      <c r="A6642" s="304">
        <v>97638</v>
      </c>
      <c r="B6642" s="301" t="s">
        <v>17238</v>
      </c>
      <c r="C6642" s="301" t="s">
        <v>6562</v>
      </c>
      <c r="D6642" s="302" t="s">
        <v>7604</v>
      </c>
    </row>
    <row r="6643" spans="1:4" ht="13.8">
      <c r="A6643" s="304">
        <v>97639</v>
      </c>
      <c r="B6643" s="301" t="s">
        <v>17239</v>
      </c>
      <c r="C6643" s="301" t="s">
        <v>6562</v>
      </c>
      <c r="D6643" s="302" t="s">
        <v>17240</v>
      </c>
    </row>
    <row r="6644" spans="1:4" ht="13.8">
      <c r="A6644" s="304">
        <v>97640</v>
      </c>
      <c r="B6644" s="301" t="s">
        <v>17241</v>
      </c>
      <c r="C6644" s="301" t="s">
        <v>6562</v>
      </c>
      <c r="D6644" s="302" t="s">
        <v>7462</v>
      </c>
    </row>
    <row r="6645" spans="1:4" ht="13.8">
      <c r="A6645" s="304">
        <v>97641</v>
      </c>
      <c r="B6645" s="301" t="s">
        <v>17242</v>
      </c>
      <c r="C6645" s="301" t="s">
        <v>6562</v>
      </c>
      <c r="D6645" s="302" t="s">
        <v>17243</v>
      </c>
    </row>
    <row r="6646" spans="1:4" ht="13.8">
      <c r="A6646" s="304">
        <v>97642</v>
      </c>
      <c r="B6646" s="301" t="s">
        <v>17244</v>
      </c>
      <c r="C6646" s="301" t="s">
        <v>6562</v>
      </c>
      <c r="D6646" s="302" t="s">
        <v>17245</v>
      </c>
    </row>
    <row r="6647" spans="1:4" ht="13.8">
      <c r="A6647" s="304">
        <v>97643</v>
      </c>
      <c r="B6647" s="301" t="s">
        <v>17246</v>
      </c>
      <c r="C6647" s="301" t="s">
        <v>6562</v>
      </c>
      <c r="D6647" s="302" t="s">
        <v>12507</v>
      </c>
    </row>
    <row r="6648" spans="1:4" ht="13.8">
      <c r="A6648" s="304">
        <v>97644</v>
      </c>
      <c r="B6648" s="301" t="s">
        <v>17247</v>
      </c>
      <c r="C6648" s="301" t="s">
        <v>6562</v>
      </c>
      <c r="D6648" s="302" t="s">
        <v>8022</v>
      </c>
    </row>
    <row r="6649" spans="1:4" ht="13.8">
      <c r="A6649" s="304">
        <v>97645</v>
      </c>
      <c r="B6649" s="301" t="s">
        <v>17248</v>
      </c>
      <c r="C6649" s="301" t="s">
        <v>6562</v>
      </c>
      <c r="D6649" s="302" t="s">
        <v>17249</v>
      </c>
    </row>
    <row r="6650" spans="1:4" ht="13.8">
      <c r="A6650" s="304">
        <v>97647</v>
      </c>
      <c r="B6650" s="301" t="s">
        <v>17250</v>
      </c>
      <c r="C6650" s="301" t="s">
        <v>6562</v>
      </c>
      <c r="D6650" s="302" t="s">
        <v>17251</v>
      </c>
    </row>
    <row r="6651" spans="1:4" ht="13.8">
      <c r="A6651" s="304">
        <v>97648</v>
      </c>
      <c r="B6651" s="301" t="s">
        <v>17252</v>
      </c>
      <c r="C6651" s="301" t="s">
        <v>6562</v>
      </c>
      <c r="D6651" s="302" t="s">
        <v>6127</v>
      </c>
    </row>
    <row r="6652" spans="1:4" ht="13.8">
      <c r="A6652" s="304">
        <v>97649</v>
      </c>
      <c r="B6652" s="301" t="s">
        <v>17253</v>
      </c>
      <c r="C6652" s="301" t="s">
        <v>6562</v>
      </c>
      <c r="D6652" s="302" t="s">
        <v>7734</v>
      </c>
    </row>
    <row r="6653" spans="1:4" ht="13.8">
      <c r="A6653" s="304">
        <v>97650</v>
      </c>
      <c r="B6653" s="301" t="s">
        <v>17254</v>
      </c>
      <c r="C6653" s="301" t="s">
        <v>6562</v>
      </c>
      <c r="D6653" s="302" t="s">
        <v>15305</v>
      </c>
    </row>
    <row r="6654" spans="1:4" ht="13.8">
      <c r="A6654" s="304">
        <v>97651</v>
      </c>
      <c r="B6654" s="301" t="s">
        <v>17255</v>
      </c>
      <c r="C6654" s="301" t="s">
        <v>1507</v>
      </c>
      <c r="D6654" s="302" t="s">
        <v>17256</v>
      </c>
    </row>
    <row r="6655" spans="1:4" ht="13.8">
      <c r="A6655" s="304">
        <v>97652</v>
      </c>
      <c r="B6655" s="301" t="s">
        <v>17257</v>
      </c>
      <c r="C6655" s="301" t="s">
        <v>1507</v>
      </c>
      <c r="D6655" s="302" t="s">
        <v>17258</v>
      </c>
    </row>
    <row r="6656" spans="1:4" ht="13.8">
      <c r="A6656" s="304">
        <v>97653</v>
      </c>
      <c r="B6656" s="301" t="s">
        <v>17259</v>
      </c>
      <c r="C6656" s="301" t="s">
        <v>1507</v>
      </c>
      <c r="D6656" s="302" t="s">
        <v>17260</v>
      </c>
    </row>
    <row r="6657" spans="1:4" ht="13.8">
      <c r="A6657" s="304">
        <v>97654</v>
      </c>
      <c r="B6657" s="301" t="s">
        <v>17261</v>
      </c>
      <c r="C6657" s="301" t="s">
        <v>1507</v>
      </c>
      <c r="D6657" s="302" t="s">
        <v>17262</v>
      </c>
    </row>
    <row r="6658" spans="1:4" ht="13.8">
      <c r="A6658" s="304">
        <v>97655</v>
      </c>
      <c r="B6658" s="301" t="s">
        <v>17263</v>
      </c>
      <c r="C6658" s="301" t="s">
        <v>6562</v>
      </c>
      <c r="D6658" s="302" t="s">
        <v>17264</v>
      </c>
    </row>
    <row r="6659" spans="1:4" ht="13.8">
      <c r="A6659" s="304">
        <v>97656</v>
      </c>
      <c r="B6659" s="301" t="s">
        <v>17265</v>
      </c>
      <c r="C6659" s="301" t="s">
        <v>1507</v>
      </c>
      <c r="D6659" s="302" t="s">
        <v>17266</v>
      </c>
    </row>
    <row r="6660" spans="1:4" ht="13.8">
      <c r="A6660" s="304">
        <v>97657</v>
      </c>
      <c r="B6660" s="301" t="s">
        <v>17267</v>
      </c>
      <c r="C6660" s="301" t="s">
        <v>1507</v>
      </c>
      <c r="D6660" s="302" t="s">
        <v>17268</v>
      </c>
    </row>
    <row r="6661" spans="1:4" ht="13.8">
      <c r="A6661" s="304">
        <v>97658</v>
      </c>
      <c r="B6661" s="301" t="s">
        <v>17269</v>
      </c>
      <c r="C6661" s="301" t="s">
        <v>1507</v>
      </c>
      <c r="D6661" s="302" t="s">
        <v>17270</v>
      </c>
    </row>
    <row r="6662" spans="1:4" ht="13.8">
      <c r="A6662" s="304">
        <v>97659</v>
      </c>
      <c r="B6662" s="301" t="s">
        <v>17271</v>
      </c>
      <c r="C6662" s="301" t="s">
        <v>1507</v>
      </c>
      <c r="D6662" s="302" t="s">
        <v>17272</v>
      </c>
    </row>
    <row r="6663" spans="1:4" ht="13.8">
      <c r="A6663" s="304">
        <v>97660</v>
      </c>
      <c r="B6663" s="301" t="s">
        <v>17273</v>
      </c>
      <c r="C6663" s="301" t="s">
        <v>1507</v>
      </c>
      <c r="D6663" s="302" t="s">
        <v>7392</v>
      </c>
    </row>
    <row r="6664" spans="1:4" ht="13.8">
      <c r="A6664" s="304">
        <v>97661</v>
      </c>
      <c r="B6664" s="301" t="s">
        <v>17274</v>
      </c>
      <c r="C6664" s="301" t="s">
        <v>1616</v>
      </c>
      <c r="D6664" s="302" t="s">
        <v>7333</v>
      </c>
    </row>
    <row r="6665" spans="1:4" ht="13.8">
      <c r="A6665" s="304">
        <v>97662</v>
      </c>
      <c r="B6665" s="301" t="s">
        <v>17275</v>
      </c>
      <c r="C6665" s="301" t="s">
        <v>1616</v>
      </c>
      <c r="D6665" s="302" t="s">
        <v>4163</v>
      </c>
    </row>
    <row r="6666" spans="1:4" ht="13.8">
      <c r="A6666" s="304">
        <v>97663</v>
      </c>
      <c r="B6666" s="301" t="s">
        <v>17276</v>
      </c>
      <c r="C6666" s="301" t="s">
        <v>1507</v>
      </c>
      <c r="D6666" s="302" t="s">
        <v>17277</v>
      </c>
    </row>
    <row r="6667" spans="1:4" ht="13.8">
      <c r="A6667" s="304">
        <v>97664</v>
      </c>
      <c r="B6667" s="301" t="s">
        <v>17278</v>
      </c>
      <c r="C6667" s="301" t="s">
        <v>1507</v>
      </c>
      <c r="D6667" s="302" t="s">
        <v>17279</v>
      </c>
    </row>
    <row r="6668" spans="1:4" ht="13.8">
      <c r="A6668" s="304">
        <v>97665</v>
      </c>
      <c r="B6668" s="301" t="s">
        <v>17280</v>
      </c>
      <c r="C6668" s="301" t="s">
        <v>1507</v>
      </c>
      <c r="D6668" s="302" t="s">
        <v>6133</v>
      </c>
    </row>
    <row r="6669" spans="1:4" ht="13.8">
      <c r="A6669" s="304">
        <v>97666</v>
      </c>
      <c r="B6669" s="301" t="s">
        <v>17281</v>
      </c>
      <c r="C6669" s="301" t="s">
        <v>1507</v>
      </c>
      <c r="D6669" s="302" t="s">
        <v>5617</v>
      </c>
    </row>
    <row r="6670" spans="1:4" ht="13.8">
      <c r="A6670" s="304">
        <v>95967</v>
      </c>
      <c r="B6670" s="301" t="s">
        <v>17282</v>
      </c>
      <c r="C6670" s="301" t="s">
        <v>7154</v>
      </c>
      <c r="D6670" s="302" t="s">
        <v>17283</v>
      </c>
    </row>
    <row r="6671" spans="1:4" ht="13.8">
      <c r="A6671" s="304">
        <v>99058</v>
      </c>
      <c r="B6671" s="301" t="s">
        <v>17284</v>
      </c>
      <c r="C6671" s="301" t="s">
        <v>1507</v>
      </c>
      <c r="D6671" s="302" t="s">
        <v>5454</v>
      </c>
    </row>
    <row r="6672" spans="1:4" ht="13.8">
      <c r="A6672" s="304">
        <v>99059</v>
      </c>
      <c r="B6672" s="301" t="s">
        <v>2407</v>
      </c>
      <c r="C6672" s="301" t="s">
        <v>1616</v>
      </c>
      <c r="D6672" s="302" t="s">
        <v>17285</v>
      </c>
    </row>
    <row r="6673" spans="1:4" ht="13.8">
      <c r="A6673" s="304">
        <v>99060</v>
      </c>
      <c r="B6673" s="301" t="s">
        <v>17286</v>
      </c>
      <c r="C6673" s="301" t="s">
        <v>1507</v>
      </c>
      <c r="D6673" s="302" t="s">
        <v>17287</v>
      </c>
    </row>
    <row r="6674" spans="1:4" ht="13.8">
      <c r="A6674" s="304">
        <v>99061</v>
      </c>
      <c r="B6674" s="301" t="s">
        <v>17288</v>
      </c>
      <c r="C6674" s="301" t="s">
        <v>1507</v>
      </c>
      <c r="D6674" s="302" t="s">
        <v>17289</v>
      </c>
    </row>
    <row r="6675" spans="1:4" ht="13.8">
      <c r="A6675" s="304">
        <v>99062</v>
      </c>
      <c r="B6675" s="301" t="s">
        <v>17290</v>
      </c>
      <c r="C6675" s="301" t="s">
        <v>1507</v>
      </c>
      <c r="D6675" s="302" t="s">
        <v>17094</v>
      </c>
    </row>
    <row r="6676" spans="1:4" ht="13.8">
      <c r="A6676" s="304">
        <v>99063</v>
      </c>
      <c r="B6676" s="301" t="s">
        <v>17291</v>
      </c>
      <c r="C6676" s="301" t="s">
        <v>1616</v>
      </c>
      <c r="D6676" s="302" t="s">
        <v>17292</v>
      </c>
    </row>
    <row r="6677" spans="1:4" ht="13.8">
      <c r="A6677" s="304">
        <v>99064</v>
      </c>
      <c r="B6677" s="301" t="s">
        <v>17293</v>
      </c>
      <c r="C6677" s="301" t="s">
        <v>1616</v>
      </c>
      <c r="D6677" s="302" t="s">
        <v>4181</v>
      </c>
    </row>
    <row r="6678" spans="1:4" ht="13.8">
      <c r="A6678" s="304">
        <v>93588</v>
      </c>
      <c r="B6678" s="301" t="s">
        <v>17294</v>
      </c>
      <c r="C6678" s="301" t="s">
        <v>3045</v>
      </c>
      <c r="D6678" s="302" t="s">
        <v>17295</v>
      </c>
    </row>
    <row r="6679" spans="1:4" ht="13.8">
      <c r="A6679" s="304">
        <v>93589</v>
      </c>
      <c r="B6679" s="301" t="s">
        <v>17296</v>
      </c>
      <c r="C6679" s="301" t="s">
        <v>3045</v>
      </c>
      <c r="D6679" s="302" t="s">
        <v>6110</v>
      </c>
    </row>
    <row r="6680" spans="1:4" ht="13.8">
      <c r="A6680" s="304">
        <v>93590</v>
      </c>
      <c r="B6680" s="301" t="s">
        <v>17297</v>
      </c>
      <c r="C6680" s="301" t="s">
        <v>3045</v>
      </c>
      <c r="D6680" s="302" t="s">
        <v>17298</v>
      </c>
    </row>
    <row r="6681" spans="1:4" ht="13.8">
      <c r="A6681" s="304">
        <v>93591</v>
      </c>
      <c r="B6681" s="301" t="s">
        <v>17299</v>
      </c>
      <c r="C6681" s="301" t="s">
        <v>3045</v>
      </c>
      <c r="D6681" s="302" t="s">
        <v>5587</v>
      </c>
    </row>
    <row r="6682" spans="1:4" ht="13.8">
      <c r="A6682" s="304">
        <v>93592</v>
      </c>
      <c r="B6682" s="301" t="s">
        <v>17300</v>
      </c>
      <c r="C6682" s="301" t="s">
        <v>3045</v>
      </c>
      <c r="D6682" s="302" t="s">
        <v>5595</v>
      </c>
    </row>
    <row r="6683" spans="1:4" ht="13.8">
      <c r="A6683" s="304">
        <v>93593</v>
      </c>
      <c r="B6683" s="301" t="s">
        <v>17301</v>
      </c>
      <c r="C6683" s="301" t="s">
        <v>3045</v>
      </c>
      <c r="D6683" s="302" t="s">
        <v>4132</v>
      </c>
    </row>
    <row r="6684" spans="1:4" ht="13.8">
      <c r="A6684" s="304">
        <v>93594</v>
      </c>
      <c r="B6684" s="301" t="s">
        <v>17302</v>
      </c>
      <c r="C6684" s="301" t="s">
        <v>15400</v>
      </c>
      <c r="D6684" s="302" t="s">
        <v>17165</v>
      </c>
    </row>
    <row r="6685" spans="1:4" ht="13.8">
      <c r="A6685" s="304">
        <v>93595</v>
      </c>
      <c r="B6685" s="301" t="s">
        <v>17303</v>
      </c>
      <c r="C6685" s="301" t="s">
        <v>15400</v>
      </c>
      <c r="D6685" s="302" t="s">
        <v>17158</v>
      </c>
    </row>
    <row r="6686" spans="1:4" ht="13.8">
      <c r="A6686" s="304">
        <v>93596</v>
      </c>
      <c r="B6686" s="301" t="s">
        <v>17304</v>
      </c>
      <c r="C6686" s="301" t="s">
        <v>15400</v>
      </c>
      <c r="D6686" s="302" t="s">
        <v>4144</v>
      </c>
    </row>
    <row r="6687" spans="1:4" ht="13.8">
      <c r="A6687" s="304">
        <v>93597</v>
      </c>
      <c r="B6687" s="301" t="s">
        <v>17305</v>
      </c>
      <c r="C6687" s="301" t="s">
        <v>15400</v>
      </c>
      <c r="D6687" s="302" t="s">
        <v>7017</v>
      </c>
    </row>
    <row r="6688" spans="1:4" ht="13.8">
      <c r="A6688" s="304">
        <v>93598</v>
      </c>
      <c r="B6688" s="301" t="s">
        <v>17306</v>
      </c>
      <c r="C6688" s="301" t="s">
        <v>15400</v>
      </c>
      <c r="D6688" s="302" t="s">
        <v>6135</v>
      </c>
    </row>
    <row r="6689" spans="1:4" ht="13.8">
      <c r="A6689" s="304">
        <v>93599</v>
      </c>
      <c r="B6689" s="301" t="s">
        <v>17307</v>
      </c>
      <c r="C6689" s="301" t="s">
        <v>15400</v>
      </c>
      <c r="D6689" s="302" t="s">
        <v>4151</v>
      </c>
    </row>
    <row r="6690" spans="1:4" ht="13.8">
      <c r="A6690" s="304">
        <v>95425</v>
      </c>
      <c r="B6690" s="301" t="s">
        <v>17308</v>
      </c>
      <c r="C6690" s="301" t="s">
        <v>3045</v>
      </c>
      <c r="D6690" s="302" t="s">
        <v>17309</v>
      </c>
    </row>
    <row r="6691" spans="1:4" ht="13.8">
      <c r="A6691" s="304">
        <v>95426</v>
      </c>
      <c r="B6691" s="301" t="s">
        <v>17310</v>
      </c>
      <c r="C6691" s="301" t="s">
        <v>3045</v>
      </c>
      <c r="D6691" s="302" t="s">
        <v>7634</v>
      </c>
    </row>
    <row r="6692" spans="1:4" ht="13.8">
      <c r="A6692" s="304">
        <v>95427</v>
      </c>
      <c r="B6692" s="301" t="s">
        <v>17311</v>
      </c>
      <c r="C6692" s="301" t="s">
        <v>3045</v>
      </c>
      <c r="D6692" s="302" t="s">
        <v>7806</v>
      </c>
    </row>
    <row r="6693" spans="1:4" ht="13.8">
      <c r="A6693" s="304">
        <v>95428</v>
      </c>
      <c r="B6693" s="301" t="s">
        <v>17312</v>
      </c>
      <c r="C6693" s="301" t="s">
        <v>15400</v>
      </c>
      <c r="D6693" s="302" t="s">
        <v>7834</v>
      </c>
    </row>
    <row r="6694" spans="1:4" ht="13.8">
      <c r="A6694" s="304">
        <v>95429</v>
      </c>
      <c r="B6694" s="301" t="s">
        <v>17313</v>
      </c>
      <c r="C6694" s="301" t="s">
        <v>15400</v>
      </c>
      <c r="D6694" s="302" t="s">
        <v>17314</v>
      </c>
    </row>
    <row r="6695" spans="1:4" ht="13.8">
      <c r="A6695" s="304">
        <v>95430</v>
      </c>
      <c r="B6695" s="301" t="s">
        <v>17315</v>
      </c>
      <c r="C6695" s="301" t="s">
        <v>15400</v>
      </c>
      <c r="D6695" s="302" t="s">
        <v>17316</v>
      </c>
    </row>
    <row r="6696" spans="1:4" ht="13.8">
      <c r="A6696" s="304">
        <v>95875</v>
      </c>
      <c r="B6696" s="301" t="s">
        <v>3046</v>
      </c>
      <c r="C6696" s="301" t="s">
        <v>3045</v>
      </c>
      <c r="D6696" s="302" t="s">
        <v>17317</v>
      </c>
    </row>
    <row r="6697" spans="1:4" ht="13.8">
      <c r="A6697" s="304">
        <v>95876</v>
      </c>
      <c r="B6697" s="301" t="s">
        <v>17318</v>
      </c>
      <c r="C6697" s="301" t="s">
        <v>3045</v>
      </c>
      <c r="D6697" s="302" t="s">
        <v>17319</v>
      </c>
    </row>
    <row r="6698" spans="1:4" ht="13.8">
      <c r="A6698" s="304">
        <v>95877</v>
      </c>
      <c r="B6698" s="301" t="s">
        <v>17320</v>
      </c>
      <c r="C6698" s="301" t="s">
        <v>3045</v>
      </c>
      <c r="D6698" s="302" t="s">
        <v>17026</v>
      </c>
    </row>
    <row r="6699" spans="1:4" ht="13.8">
      <c r="A6699" s="304">
        <v>95878</v>
      </c>
      <c r="B6699" s="301" t="s">
        <v>17321</v>
      </c>
      <c r="C6699" s="301" t="s">
        <v>15400</v>
      </c>
      <c r="D6699" s="302" t="s">
        <v>7465</v>
      </c>
    </row>
    <row r="6700" spans="1:4" ht="13.8">
      <c r="A6700" s="304">
        <v>95879</v>
      </c>
      <c r="B6700" s="301" t="s">
        <v>17322</v>
      </c>
      <c r="C6700" s="301" t="s">
        <v>15400</v>
      </c>
      <c r="D6700" s="302" t="s">
        <v>4109</v>
      </c>
    </row>
    <row r="6701" spans="1:4" ht="13.8">
      <c r="A6701" s="304">
        <v>95880</v>
      </c>
      <c r="B6701" s="301" t="s">
        <v>17323</v>
      </c>
      <c r="C6701" s="301" t="s">
        <v>15400</v>
      </c>
      <c r="D6701" s="302" t="s">
        <v>17024</v>
      </c>
    </row>
    <row r="6702" spans="1:4" ht="13.8">
      <c r="A6702" s="304">
        <v>97912</v>
      </c>
      <c r="B6702" s="301" t="s">
        <v>17324</v>
      </c>
      <c r="C6702" s="301" t="s">
        <v>3045</v>
      </c>
      <c r="D6702" s="302" t="s">
        <v>17325</v>
      </c>
    </row>
    <row r="6703" spans="1:4" ht="13.8">
      <c r="A6703" s="304">
        <v>97913</v>
      </c>
      <c r="B6703" s="301" t="s">
        <v>17326</v>
      </c>
      <c r="C6703" s="301" t="s">
        <v>3045</v>
      </c>
      <c r="D6703" s="302" t="s">
        <v>17327</v>
      </c>
    </row>
    <row r="6704" spans="1:4" ht="13.8">
      <c r="A6704" s="304">
        <v>97914</v>
      </c>
      <c r="B6704" s="301" t="s">
        <v>3052</v>
      </c>
      <c r="C6704" s="301" t="s">
        <v>3045</v>
      </c>
      <c r="D6704" s="302" t="s">
        <v>17328</v>
      </c>
    </row>
    <row r="6705" spans="1:4" ht="13.8">
      <c r="A6705" s="304">
        <v>97915</v>
      </c>
      <c r="B6705" s="301" t="s">
        <v>17329</v>
      </c>
      <c r="C6705" s="301" t="s">
        <v>3045</v>
      </c>
      <c r="D6705" s="302" t="s">
        <v>15765</v>
      </c>
    </row>
    <row r="6706" spans="1:4" ht="13.8">
      <c r="A6706" s="304">
        <v>100937</v>
      </c>
      <c r="B6706" s="301" t="s">
        <v>17330</v>
      </c>
      <c r="C6706" s="301" t="s">
        <v>3045</v>
      </c>
      <c r="D6706" s="302" t="s">
        <v>5386</v>
      </c>
    </row>
    <row r="6707" spans="1:4" ht="13.8">
      <c r="A6707" s="304">
        <v>100938</v>
      </c>
      <c r="B6707" s="301" t="s">
        <v>17331</v>
      </c>
      <c r="C6707" s="301" t="s">
        <v>3045</v>
      </c>
      <c r="D6707" s="302" t="s">
        <v>10894</v>
      </c>
    </row>
    <row r="6708" spans="1:4" ht="13.8">
      <c r="A6708" s="304">
        <v>100939</v>
      </c>
      <c r="B6708" s="301" t="s">
        <v>17332</v>
      </c>
      <c r="C6708" s="301" t="s">
        <v>3045</v>
      </c>
      <c r="D6708" s="302" t="s">
        <v>17333</v>
      </c>
    </row>
    <row r="6709" spans="1:4" ht="13.8">
      <c r="A6709" s="304">
        <v>100940</v>
      </c>
      <c r="B6709" s="301" t="s">
        <v>17334</v>
      </c>
      <c r="C6709" s="301" t="s">
        <v>3045</v>
      </c>
      <c r="D6709" s="302" t="s">
        <v>17335</v>
      </c>
    </row>
    <row r="6710" spans="1:4" ht="13.8">
      <c r="A6710" s="304">
        <v>100941</v>
      </c>
      <c r="B6710" s="301" t="s">
        <v>17336</v>
      </c>
      <c r="C6710" s="301" t="s">
        <v>15400</v>
      </c>
      <c r="D6710" s="302" t="s">
        <v>17337</v>
      </c>
    </row>
    <row r="6711" spans="1:4" ht="13.8">
      <c r="A6711" s="304">
        <v>100942</v>
      </c>
      <c r="B6711" s="301" t="s">
        <v>17338</v>
      </c>
      <c r="C6711" s="301" t="s">
        <v>15400</v>
      </c>
      <c r="D6711" s="302" t="s">
        <v>5205</v>
      </c>
    </row>
    <row r="6712" spans="1:4" ht="13.8">
      <c r="A6712" s="304">
        <v>100943</v>
      </c>
      <c r="B6712" s="301" t="s">
        <v>17339</v>
      </c>
      <c r="C6712" s="301" t="s">
        <v>15400</v>
      </c>
      <c r="D6712" s="302" t="s">
        <v>14892</v>
      </c>
    </row>
    <row r="6713" spans="1:4" ht="13.8">
      <c r="A6713" s="304">
        <v>100944</v>
      </c>
      <c r="B6713" s="301" t="s">
        <v>17340</v>
      </c>
      <c r="C6713" s="301" t="s">
        <v>15400</v>
      </c>
      <c r="D6713" s="302" t="s">
        <v>7626</v>
      </c>
    </row>
    <row r="6714" spans="1:4" ht="13.8">
      <c r="A6714" s="304">
        <v>100945</v>
      </c>
      <c r="B6714" s="301" t="s">
        <v>17341</v>
      </c>
      <c r="C6714" s="301" t="s">
        <v>15400</v>
      </c>
      <c r="D6714" s="302" t="s">
        <v>17342</v>
      </c>
    </row>
    <row r="6715" spans="1:4" ht="13.8">
      <c r="A6715" s="304">
        <v>100946</v>
      </c>
      <c r="B6715" s="301" t="s">
        <v>17343</v>
      </c>
      <c r="C6715" s="301" t="s">
        <v>15400</v>
      </c>
      <c r="D6715" s="302" t="s">
        <v>17317</v>
      </c>
    </row>
    <row r="6716" spans="1:4" ht="13.8">
      <c r="A6716" s="304">
        <v>100947</v>
      </c>
      <c r="B6716" s="301" t="s">
        <v>17344</v>
      </c>
      <c r="C6716" s="301" t="s">
        <v>15400</v>
      </c>
      <c r="D6716" s="302" t="s">
        <v>17345</v>
      </c>
    </row>
    <row r="6717" spans="1:4" ht="13.8">
      <c r="A6717" s="304">
        <v>100948</v>
      </c>
      <c r="B6717" s="301" t="s">
        <v>17346</v>
      </c>
      <c r="C6717" s="301" t="s">
        <v>15400</v>
      </c>
      <c r="D6717" s="302" t="s">
        <v>17347</v>
      </c>
    </row>
    <row r="6718" spans="1:4" ht="13.8">
      <c r="A6718" s="304">
        <v>100949</v>
      </c>
      <c r="B6718" s="301" t="s">
        <v>17348</v>
      </c>
      <c r="C6718" s="301" t="s">
        <v>15400</v>
      </c>
      <c r="D6718" s="302" t="s">
        <v>17154</v>
      </c>
    </row>
    <row r="6719" spans="1:4" ht="13.8">
      <c r="A6719" s="304">
        <v>100950</v>
      </c>
      <c r="B6719" s="301" t="s">
        <v>17349</v>
      </c>
      <c r="C6719" s="301" t="s">
        <v>15400</v>
      </c>
      <c r="D6719" s="302" t="s">
        <v>7754</v>
      </c>
    </row>
    <row r="6720" spans="1:4" ht="13.8">
      <c r="A6720" s="304">
        <v>100951</v>
      </c>
      <c r="B6720" s="301" t="s">
        <v>17350</v>
      </c>
      <c r="C6720" s="301" t="s">
        <v>15400</v>
      </c>
      <c r="D6720" s="302" t="s">
        <v>5578</v>
      </c>
    </row>
    <row r="6721" spans="1:4" ht="13.8">
      <c r="A6721" s="304">
        <v>100952</v>
      </c>
      <c r="B6721" s="301" t="s">
        <v>17351</v>
      </c>
      <c r="C6721" s="301" t="s">
        <v>15400</v>
      </c>
      <c r="D6721" s="302" t="s">
        <v>17342</v>
      </c>
    </row>
    <row r="6722" spans="1:4" ht="13.8">
      <c r="A6722" s="304">
        <v>100953</v>
      </c>
      <c r="B6722" s="301" t="s">
        <v>17352</v>
      </c>
      <c r="C6722" s="301" t="s">
        <v>15400</v>
      </c>
      <c r="D6722" s="302" t="s">
        <v>15765</v>
      </c>
    </row>
    <row r="6723" spans="1:4" ht="13.8">
      <c r="A6723" s="304">
        <v>100954</v>
      </c>
      <c r="B6723" s="301" t="s">
        <v>17353</v>
      </c>
      <c r="C6723" s="301" t="s">
        <v>15400</v>
      </c>
      <c r="D6723" s="302" t="s">
        <v>17354</v>
      </c>
    </row>
    <row r="6724" spans="1:4" ht="13.8">
      <c r="A6724" s="304">
        <v>100955</v>
      </c>
      <c r="B6724" s="301" t="s">
        <v>17355</v>
      </c>
      <c r="C6724" s="301" t="s">
        <v>3045</v>
      </c>
      <c r="D6724" s="302" t="s">
        <v>7574</v>
      </c>
    </row>
    <row r="6725" spans="1:4" ht="13.8">
      <c r="A6725" s="304">
        <v>100956</v>
      </c>
      <c r="B6725" s="301" t="s">
        <v>17356</v>
      </c>
      <c r="C6725" s="301" t="s">
        <v>3045</v>
      </c>
      <c r="D6725" s="302" t="s">
        <v>17357</v>
      </c>
    </row>
    <row r="6726" spans="1:4" ht="13.8">
      <c r="A6726" s="304">
        <v>100957</v>
      </c>
      <c r="B6726" s="301" t="s">
        <v>17358</v>
      </c>
      <c r="C6726" s="301" t="s">
        <v>3045</v>
      </c>
      <c r="D6726" s="302" t="s">
        <v>17359</v>
      </c>
    </row>
    <row r="6727" spans="1:4" ht="13.8">
      <c r="A6727" s="304">
        <v>100958</v>
      </c>
      <c r="B6727" s="301" t="s">
        <v>17360</v>
      </c>
      <c r="C6727" s="301" t="s">
        <v>3045</v>
      </c>
      <c r="D6727" s="302" t="s">
        <v>17361</v>
      </c>
    </row>
    <row r="6728" spans="1:4" ht="13.8">
      <c r="A6728" s="304">
        <v>100959</v>
      </c>
      <c r="B6728" s="301" t="s">
        <v>17362</v>
      </c>
      <c r="C6728" s="301" t="s">
        <v>3045</v>
      </c>
      <c r="D6728" s="302" t="s">
        <v>5247</v>
      </c>
    </row>
    <row r="6729" spans="1:4" ht="13.8">
      <c r="A6729" s="304">
        <v>100960</v>
      </c>
      <c r="B6729" s="301" t="s">
        <v>17363</v>
      </c>
      <c r="C6729" s="301" t="s">
        <v>3045</v>
      </c>
      <c r="D6729" s="302" t="s">
        <v>17364</v>
      </c>
    </row>
    <row r="6730" spans="1:4" ht="13.8">
      <c r="A6730" s="304">
        <v>100961</v>
      </c>
      <c r="B6730" s="301" t="s">
        <v>17365</v>
      </c>
      <c r="C6730" s="301" t="s">
        <v>3045</v>
      </c>
      <c r="D6730" s="302" t="s">
        <v>9791</v>
      </c>
    </row>
    <row r="6731" spans="1:4" ht="13.8">
      <c r="A6731" s="304">
        <v>100962</v>
      </c>
      <c r="B6731" s="301" t="s">
        <v>17366</v>
      </c>
      <c r="C6731" s="301" t="s">
        <v>3045</v>
      </c>
      <c r="D6731" s="302" t="s">
        <v>7708</v>
      </c>
    </row>
    <row r="6732" spans="1:4" ht="13.8">
      <c r="A6732" s="304">
        <v>100963</v>
      </c>
      <c r="B6732" s="301" t="s">
        <v>17367</v>
      </c>
      <c r="C6732" s="301" t="s">
        <v>3045</v>
      </c>
      <c r="D6732" s="302" t="s">
        <v>17368</v>
      </c>
    </row>
    <row r="6733" spans="1:4" ht="13.8">
      <c r="A6733" s="304">
        <v>100964</v>
      </c>
      <c r="B6733" s="301" t="s">
        <v>17369</v>
      </c>
      <c r="C6733" s="301" t="s">
        <v>3045</v>
      </c>
      <c r="D6733" s="302" t="s">
        <v>13714</v>
      </c>
    </row>
    <row r="6734" spans="1:4" ht="13.8">
      <c r="A6734" s="304">
        <v>100973</v>
      </c>
      <c r="B6734" s="301" t="s">
        <v>17370</v>
      </c>
      <c r="C6734" s="301" t="s">
        <v>8488</v>
      </c>
      <c r="D6734" s="302" t="s">
        <v>10679</v>
      </c>
    </row>
    <row r="6735" spans="1:4" ht="13.8">
      <c r="A6735" s="304">
        <v>100974</v>
      </c>
      <c r="B6735" s="301" t="s">
        <v>17371</v>
      </c>
      <c r="C6735" s="301" t="s">
        <v>8488</v>
      </c>
      <c r="D6735" s="302" t="s">
        <v>5437</v>
      </c>
    </row>
    <row r="6736" spans="1:4" ht="13.8">
      <c r="A6736" s="304">
        <v>100975</v>
      </c>
      <c r="B6736" s="301" t="s">
        <v>17372</v>
      </c>
      <c r="C6736" s="301" t="s">
        <v>8488</v>
      </c>
      <c r="D6736" s="302" t="s">
        <v>17373</v>
      </c>
    </row>
    <row r="6737" spans="1:4" ht="13.8">
      <c r="A6737" s="304">
        <v>100965</v>
      </c>
      <c r="B6737" s="301" t="s">
        <v>17374</v>
      </c>
      <c r="C6737" s="301" t="s">
        <v>15400</v>
      </c>
      <c r="D6737" s="302" t="s">
        <v>17375</v>
      </c>
    </row>
    <row r="6738" spans="1:4" ht="13.8">
      <c r="A6738" s="304">
        <v>100966</v>
      </c>
      <c r="B6738" s="301" t="s">
        <v>17376</v>
      </c>
      <c r="C6738" s="301" t="s">
        <v>15400</v>
      </c>
      <c r="D6738" s="302" t="s">
        <v>8016</v>
      </c>
    </row>
    <row r="6739" spans="1:4" ht="13.8">
      <c r="A6739" s="304">
        <v>100969</v>
      </c>
      <c r="B6739" s="301" t="s">
        <v>17377</v>
      </c>
      <c r="C6739" s="301" t="s">
        <v>15400</v>
      </c>
      <c r="D6739" s="302" t="s">
        <v>17378</v>
      </c>
    </row>
    <row r="6740" spans="1:4" ht="13.8">
      <c r="A6740" s="304">
        <v>100970</v>
      </c>
      <c r="B6740" s="301" t="s">
        <v>17379</v>
      </c>
      <c r="C6740" s="301" t="s">
        <v>15400</v>
      </c>
      <c r="D6740" s="302" t="s">
        <v>17380</v>
      </c>
    </row>
    <row r="6741" spans="1:4" ht="13.8">
      <c r="A6741" s="304">
        <v>102330</v>
      </c>
      <c r="B6741" s="301" t="s">
        <v>17381</v>
      </c>
      <c r="C6741" s="301" t="s">
        <v>15400</v>
      </c>
      <c r="D6741" s="302" t="s">
        <v>4107</v>
      </c>
    </row>
    <row r="6742" spans="1:4" ht="13.8">
      <c r="A6742" s="304">
        <v>102331</v>
      </c>
      <c r="B6742" s="301" t="s">
        <v>17382</v>
      </c>
      <c r="C6742" s="301" t="s">
        <v>15400</v>
      </c>
      <c r="D6742" s="302" t="s">
        <v>4151</v>
      </c>
    </row>
    <row r="6743" spans="1:4" ht="13.8">
      <c r="A6743" s="304">
        <v>102332</v>
      </c>
      <c r="B6743" s="301" t="s">
        <v>17383</v>
      </c>
      <c r="C6743" s="301" t="s">
        <v>15400</v>
      </c>
      <c r="D6743" s="302" t="s">
        <v>17384</v>
      </c>
    </row>
    <row r="6744" spans="1:4" ht="13.8">
      <c r="A6744" s="304">
        <v>102333</v>
      </c>
      <c r="B6744" s="301" t="s">
        <v>17385</v>
      </c>
      <c r="C6744" s="301" t="s">
        <v>15400</v>
      </c>
      <c r="D6744" s="302" t="s">
        <v>4136</v>
      </c>
    </row>
    <row r="6745" spans="1:4" ht="13.8">
      <c r="A6745" s="304">
        <v>101019</v>
      </c>
      <c r="B6745" s="301" t="s">
        <v>17386</v>
      </c>
      <c r="C6745" s="301" t="s">
        <v>398</v>
      </c>
      <c r="D6745" s="302" t="s">
        <v>17387</v>
      </c>
    </row>
    <row r="6746" spans="1:4" ht="13.8">
      <c r="A6746" s="304">
        <v>101479</v>
      </c>
      <c r="B6746" s="301" t="s">
        <v>17388</v>
      </c>
      <c r="C6746" s="301" t="s">
        <v>398</v>
      </c>
      <c r="D6746" s="302" t="s">
        <v>17389</v>
      </c>
    </row>
    <row r="6747" spans="1:4" ht="13.8">
      <c r="A6747" s="304">
        <v>102568</v>
      </c>
      <c r="B6747" s="301" t="s">
        <v>17390</v>
      </c>
      <c r="C6747" s="301" t="s">
        <v>398</v>
      </c>
      <c r="D6747" s="302" t="s">
        <v>17391</v>
      </c>
    </row>
    <row r="6748" spans="1:4" ht="13.8">
      <c r="A6748" s="304">
        <v>100976</v>
      </c>
      <c r="B6748" s="301" t="s">
        <v>17392</v>
      </c>
      <c r="C6748" s="301" t="s">
        <v>8488</v>
      </c>
      <c r="D6748" s="302" t="s">
        <v>17108</v>
      </c>
    </row>
    <row r="6749" spans="1:4" ht="13.8">
      <c r="A6749" s="304">
        <v>100977</v>
      </c>
      <c r="B6749" s="301" t="s">
        <v>17393</v>
      </c>
      <c r="C6749" s="301" t="s">
        <v>8488</v>
      </c>
      <c r="D6749" s="302" t="s">
        <v>14938</v>
      </c>
    </row>
    <row r="6750" spans="1:4" ht="13.8">
      <c r="A6750" s="304">
        <v>100978</v>
      </c>
      <c r="B6750" s="301" t="s">
        <v>17394</v>
      </c>
      <c r="C6750" s="301" t="s">
        <v>8488</v>
      </c>
      <c r="D6750" s="302" t="s">
        <v>10871</v>
      </c>
    </row>
    <row r="6751" spans="1:4" ht="13.8">
      <c r="A6751" s="304">
        <v>100979</v>
      </c>
      <c r="B6751" s="301" t="s">
        <v>17395</v>
      </c>
      <c r="C6751" s="301" t="s">
        <v>8488</v>
      </c>
      <c r="D6751" s="302" t="s">
        <v>17396</v>
      </c>
    </row>
    <row r="6752" spans="1:4" ht="13.8">
      <c r="A6752" s="304">
        <v>100980</v>
      </c>
      <c r="B6752" s="301" t="s">
        <v>17397</v>
      </c>
      <c r="C6752" s="301" t="s">
        <v>8488</v>
      </c>
      <c r="D6752" s="302" t="s">
        <v>5615</v>
      </c>
    </row>
    <row r="6753" spans="1:4" ht="13.8">
      <c r="A6753" s="304">
        <v>100981</v>
      </c>
      <c r="B6753" s="301" t="s">
        <v>17398</v>
      </c>
      <c r="C6753" s="301" t="s">
        <v>8488</v>
      </c>
      <c r="D6753" s="302" t="s">
        <v>17399</v>
      </c>
    </row>
    <row r="6754" spans="1:4" ht="13.8">
      <c r="A6754" s="304">
        <v>100982</v>
      </c>
      <c r="B6754" s="301" t="s">
        <v>17400</v>
      </c>
      <c r="C6754" s="301" t="s">
        <v>8488</v>
      </c>
      <c r="D6754" s="302" t="s">
        <v>17401</v>
      </c>
    </row>
    <row r="6755" spans="1:4" ht="13.8">
      <c r="A6755" s="304">
        <v>100983</v>
      </c>
      <c r="B6755" s="301" t="s">
        <v>17402</v>
      </c>
      <c r="C6755" s="301" t="s">
        <v>8488</v>
      </c>
      <c r="D6755" s="302" t="s">
        <v>5943</v>
      </c>
    </row>
    <row r="6756" spans="1:4" ht="13.8">
      <c r="A6756" s="304">
        <v>100984</v>
      </c>
      <c r="B6756" s="301" t="s">
        <v>17403</v>
      </c>
      <c r="C6756" s="301" t="s">
        <v>8488</v>
      </c>
      <c r="D6756" s="302" t="s">
        <v>17404</v>
      </c>
    </row>
    <row r="6757" spans="1:4" ht="13.8">
      <c r="A6757" s="304">
        <v>100985</v>
      </c>
      <c r="B6757" s="301" t="s">
        <v>17405</v>
      </c>
      <c r="C6757" s="301" t="s">
        <v>8488</v>
      </c>
      <c r="D6757" s="302" t="s">
        <v>12831</v>
      </c>
    </row>
    <row r="6758" spans="1:4" ht="13.8">
      <c r="A6758" s="304">
        <v>100986</v>
      </c>
      <c r="B6758" s="301" t="s">
        <v>17406</v>
      </c>
      <c r="C6758" s="301" t="s">
        <v>8488</v>
      </c>
      <c r="D6758" s="302" t="s">
        <v>17407</v>
      </c>
    </row>
    <row r="6759" spans="1:4" ht="13.8">
      <c r="A6759" s="304">
        <v>100987</v>
      </c>
      <c r="B6759" s="301" t="s">
        <v>17408</v>
      </c>
      <c r="C6759" s="301" t="s">
        <v>8488</v>
      </c>
      <c r="D6759" s="302" t="s">
        <v>17409</v>
      </c>
    </row>
    <row r="6760" spans="1:4" ht="13.8">
      <c r="A6760" s="304">
        <v>100988</v>
      </c>
      <c r="B6760" s="301" t="s">
        <v>17410</v>
      </c>
      <c r="C6760" s="301" t="s">
        <v>8488</v>
      </c>
      <c r="D6760" s="302" t="s">
        <v>17411</v>
      </c>
    </row>
    <row r="6761" spans="1:4" ht="13.8">
      <c r="A6761" s="304">
        <v>100989</v>
      </c>
      <c r="B6761" s="301" t="s">
        <v>17412</v>
      </c>
      <c r="C6761" s="301" t="s">
        <v>398</v>
      </c>
      <c r="D6761" s="302" t="s">
        <v>17413</v>
      </c>
    </row>
    <row r="6762" spans="1:4" ht="13.8">
      <c r="A6762" s="304">
        <v>100990</v>
      </c>
      <c r="B6762" s="301" t="s">
        <v>17414</v>
      </c>
      <c r="C6762" s="301" t="s">
        <v>398</v>
      </c>
      <c r="D6762" s="302" t="s">
        <v>7648</v>
      </c>
    </row>
    <row r="6763" spans="1:4" ht="13.8">
      <c r="A6763" s="304">
        <v>100991</v>
      </c>
      <c r="B6763" s="301" t="s">
        <v>17415</v>
      </c>
      <c r="C6763" s="301" t="s">
        <v>398</v>
      </c>
      <c r="D6763" s="302" t="s">
        <v>17416</v>
      </c>
    </row>
    <row r="6764" spans="1:4" ht="13.8">
      <c r="A6764" s="304">
        <v>100992</v>
      </c>
      <c r="B6764" s="301" t="s">
        <v>17417</v>
      </c>
      <c r="C6764" s="301" t="s">
        <v>398</v>
      </c>
      <c r="D6764" s="302" t="s">
        <v>17418</v>
      </c>
    </row>
    <row r="6765" spans="1:4" ht="13.8">
      <c r="A6765" s="304">
        <v>100993</v>
      </c>
      <c r="B6765" s="301" t="s">
        <v>17419</v>
      </c>
      <c r="C6765" s="301" t="s">
        <v>398</v>
      </c>
      <c r="D6765" s="302" t="s">
        <v>7783</v>
      </c>
    </row>
    <row r="6766" spans="1:4" ht="13.8">
      <c r="A6766" s="304">
        <v>100994</v>
      </c>
      <c r="B6766" s="301" t="s">
        <v>17420</v>
      </c>
      <c r="C6766" s="301" t="s">
        <v>398</v>
      </c>
      <c r="D6766" s="302" t="s">
        <v>10893</v>
      </c>
    </row>
    <row r="6767" spans="1:4" ht="13.8">
      <c r="A6767" s="304">
        <v>100995</v>
      </c>
      <c r="B6767" s="301" t="s">
        <v>17421</v>
      </c>
      <c r="C6767" s="301" t="s">
        <v>398</v>
      </c>
      <c r="D6767" s="302" t="s">
        <v>17422</v>
      </c>
    </row>
    <row r="6768" spans="1:4" ht="13.8">
      <c r="A6768" s="304">
        <v>100996</v>
      </c>
      <c r="B6768" s="301" t="s">
        <v>17423</v>
      </c>
      <c r="C6768" s="301" t="s">
        <v>398</v>
      </c>
      <c r="D6768" s="302" t="s">
        <v>12539</v>
      </c>
    </row>
    <row r="6769" spans="1:4" ht="13.8">
      <c r="A6769" s="304">
        <v>100997</v>
      </c>
      <c r="B6769" s="301" t="s">
        <v>17424</v>
      </c>
      <c r="C6769" s="301" t="s">
        <v>398</v>
      </c>
      <c r="D6769" s="302" t="s">
        <v>12495</v>
      </c>
    </row>
    <row r="6770" spans="1:4" ht="13.8">
      <c r="A6770" s="304">
        <v>100998</v>
      </c>
      <c r="B6770" s="301" t="s">
        <v>17425</v>
      </c>
      <c r="C6770" s="301" t="s">
        <v>398</v>
      </c>
      <c r="D6770" s="302" t="s">
        <v>14350</v>
      </c>
    </row>
    <row r="6771" spans="1:4" ht="13.8">
      <c r="A6771" s="304">
        <v>100999</v>
      </c>
      <c r="B6771" s="301" t="s">
        <v>17426</v>
      </c>
      <c r="C6771" s="301" t="s">
        <v>398</v>
      </c>
      <c r="D6771" s="302" t="s">
        <v>17427</v>
      </c>
    </row>
    <row r="6772" spans="1:4" ht="13.8">
      <c r="A6772" s="304">
        <v>101000</v>
      </c>
      <c r="B6772" s="301" t="s">
        <v>17428</v>
      </c>
      <c r="C6772" s="301" t="s">
        <v>398</v>
      </c>
      <c r="D6772" s="302" t="s">
        <v>6914</v>
      </c>
    </row>
    <row r="6773" spans="1:4" ht="13.8">
      <c r="A6773" s="304">
        <v>101001</v>
      </c>
      <c r="B6773" s="301" t="s">
        <v>17429</v>
      </c>
      <c r="C6773" s="301" t="s">
        <v>398</v>
      </c>
      <c r="D6773" s="302" t="s">
        <v>17430</v>
      </c>
    </row>
    <row r="6774" spans="1:4" ht="13.8">
      <c r="A6774" s="304">
        <v>101002</v>
      </c>
      <c r="B6774" s="301" t="s">
        <v>17431</v>
      </c>
      <c r="C6774" s="301" t="s">
        <v>398</v>
      </c>
      <c r="D6774" s="302" t="s">
        <v>17432</v>
      </c>
    </row>
    <row r="6775" spans="1:4" ht="13.8">
      <c r="A6775" s="304">
        <v>101003</v>
      </c>
      <c r="B6775" s="301" t="s">
        <v>17433</v>
      </c>
      <c r="C6775" s="301" t="s">
        <v>398</v>
      </c>
      <c r="D6775" s="302" t="s">
        <v>12829</v>
      </c>
    </row>
    <row r="6776" spans="1:4" ht="13.8">
      <c r="A6776" s="304">
        <v>101004</v>
      </c>
      <c r="B6776" s="301" t="s">
        <v>17434</v>
      </c>
      <c r="C6776" s="301" t="s">
        <v>398</v>
      </c>
      <c r="D6776" s="302" t="s">
        <v>17435</v>
      </c>
    </row>
    <row r="6777" spans="1:4" ht="13.8">
      <c r="A6777" s="304">
        <v>101005</v>
      </c>
      <c r="B6777" s="301" t="s">
        <v>17436</v>
      </c>
      <c r="C6777" s="301" t="s">
        <v>8488</v>
      </c>
      <c r="D6777" s="302" t="s">
        <v>17437</v>
      </c>
    </row>
    <row r="6778" spans="1:4" ht="13.8">
      <c r="A6778" s="304">
        <v>101006</v>
      </c>
      <c r="B6778" s="301" t="s">
        <v>17438</v>
      </c>
      <c r="C6778" s="301" t="s">
        <v>8488</v>
      </c>
      <c r="D6778" s="302" t="s">
        <v>17439</v>
      </c>
    </row>
    <row r="6779" spans="1:4" ht="13.8">
      <c r="A6779" s="304">
        <v>101007</v>
      </c>
      <c r="B6779" s="301" t="s">
        <v>17440</v>
      </c>
      <c r="C6779" s="301" t="s">
        <v>8488</v>
      </c>
      <c r="D6779" s="302" t="s">
        <v>17441</v>
      </c>
    </row>
    <row r="6780" spans="1:4" ht="13.8">
      <c r="A6780" s="304">
        <v>101008</v>
      </c>
      <c r="B6780" s="301" t="s">
        <v>17442</v>
      </c>
      <c r="C6780" s="301" t="s">
        <v>8488</v>
      </c>
      <c r="D6780" s="302" t="s">
        <v>6098</v>
      </c>
    </row>
    <row r="6781" spans="1:4" ht="13.8">
      <c r="A6781" s="304">
        <v>101009</v>
      </c>
      <c r="B6781" s="301" t="s">
        <v>17443</v>
      </c>
      <c r="C6781" s="301" t="s">
        <v>398</v>
      </c>
      <c r="D6781" s="302" t="s">
        <v>17444</v>
      </c>
    </row>
    <row r="6782" spans="1:4" ht="13.8">
      <c r="A6782" s="304">
        <v>101010</v>
      </c>
      <c r="B6782" s="301" t="s">
        <v>17445</v>
      </c>
      <c r="C6782" s="301" t="s">
        <v>398</v>
      </c>
      <c r="D6782" s="302" t="s">
        <v>17446</v>
      </c>
    </row>
    <row r="6783" spans="1:4" ht="13.8">
      <c r="A6783" s="304">
        <v>101013</v>
      </c>
      <c r="B6783" s="301" t="s">
        <v>17447</v>
      </c>
      <c r="C6783" s="301" t="s">
        <v>398</v>
      </c>
      <c r="D6783" s="302" t="s">
        <v>17448</v>
      </c>
    </row>
    <row r="6784" spans="1:4" ht="13.8">
      <c r="A6784" s="304">
        <v>101014</v>
      </c>
      <c r="B6784" s="301" t="s">
        <v>17449</v>
      </c>
      <c r="C6784" s="301" t="s">
        <v>398</v>
      </c>
      <c r="D6784" s="302" t="s">
        <v>17450</v>
      </c>
    </row>
    <row r="6785" spans="1:4" ht="13.8">
      <c r="A6785" s="304">
        <v>101015</v>
      </c>
      <c r="B6785" s="301" t="s">
        <v>17451</v>
      </c>
      <c r="C6785" s="301" t="s">
        <v>398</v>
      </c>
      <c r="D6785" s="302" t="s">
        <v>11205</v>
      </c>
    </row>
    <row r="6786" spans="1:4" ht="13.8">
      <c r="A6786" s="304">
        <v>101016</v>
      </c>
      <c r="B6786" s="301" t="s">
        <v>17452</v>
      </c>
      <c r="C6786" s="301" t="s">
        <v>398</v>
      </c>
      <c r="D6786" s="302" t="s">
        <v>5488</v>
      </c>
    </row>
    <row r="6787" spans="1:4" ht="13.8">
      <c r="A6787" s="304">
        <v>101017</v>
      </c>
      <c r="B6787" s="301" t="s">
        <v>17453</v>
      </c>
      <c r="C6787" s="301" t="s">
        <v>398</v>
      </c>
      <c r="D6787" s="302" t="s">
        <v>17454</v>
      </c>
    </row>
    <row r="6788" spans="1:4" ht="13.8">
      <c r="A6788" s="304">
        <v>101018</v>
      </c>
      <c r="B6788" s="301" t="s">
        <v>17455</v>
      </c>
      <c r="C6788" s="301" t="s">
        <v>398</v>
      </c>
      <c r="D6788" s="302" t="s">
        <v>13852</v>
      </c>
    </row>
    <row r="6789" spans="1:4" ht="13.8">
      <c r="A6789" s="304">
        <v>101463</v>
      </c>
      <c r="B6789" s="301" t="s">
        <v>17456</v>
      </c>
      <c r="C6789" s="301" t="s">
        <v>398</v>
      </c>
      <c r="D6789" s="302" t="s">
        <v>17457</v>
      </c>
    </row>
    <row r="6790" spans="1:4" ht="13.8">
      <c r="A6790" s="304">
        <v>101464</v>
      </c>
      <c r="B6790" s="301" t="s">
        <v>17458</v>
      </c>
      <c r="C6790" s="301" t="s">
        <v>398</v>
      </c>
      <c r="D6790" s="302" t="s">
        <v>4102</v>
      </c>
    </row>
    <row r="6791" spans="1:4" ht="13.8">
      <c r="A6791" s="304">
        <v>101465</v>
      </c>
      <c r="B6791" s="301" t="s">
        <v>17459</v>
      </c>
      <c r="C6791" s="301" t="s">
        <v>398</v>
      </c>
      <c r="D6791" s="302" t="s">
        <v>14168</v>
      </c>
    </row>
    <row r="6792" spans="1:4" ht="13.8">
      <c r="A6792" s="304">
        <v>101466</v>
      </c>
      <c r="B6792" s="301" t="s">
        <v>17460</v>
      </c>
      <c r="C6792" s="301" t="s">
        <v>398</v>
      </c>
      <c r="D6792" s="302" t="s">
        <v>17461</v>
      </c>
    </row>
    <row r="6793" spans="1:4" ht="13.8">
      <c r="A6793" s="304">
        <v>101467</v>
      </c>
      <c r="B6793" s="301" t="s">
        <v>17462</v>
      </c>
      <c r="C6793" s="301" t="s">
        <v>398</v>
      </c>
      <c r="D6793" s="302" t="s">
        <v>17463</v>
      </c>
    </row>
    <row r="6794" spans="1:4" ht="13.8">
      <c r="A6794" s="304">
        <v>101468</v>
      </c>
      <c r="B6794" s="301" t="s">
        <v>17464</v>
      </c>
      <c r="C6794" s="301" t="s">
        <v>398</v>
      </c>
      <c r="D6794" s="302" t="s">
        <v>17465</v>
      </c>
    </row>
    <row r="6795" spans="1:4" ht="13.8">
      <c r="A6795" s="304">
        <v>101469</v>
      </c>
      <c r="B6795" s="301" t="s">
        <v>17466</v>
      </c>
      <c r="C6795" s="301" t="s">
        <v>398</v>
      </c>
      <c r="D6795" s="302" t="s">
        <v>17135</v>
      </c>
    </row>
    <row r="6796" spans="1:4" ht="13.8">
      <c r="A6796" s="304">
        <v>101470</v>
      </c>
      <c r="B6796" s="301" t="s">
        <v>17467</v>
      </c>
      <c r="C6796" s="301" t="s">
        <v>398</v>
      </c>
      <c r="D6796" s="302" t="s">
        <v>14117</v>
      </c>
    </row>
    <row r="6797" spans="1:4" ht="13.8">
      <c r="A6797" s="304">
        <v>101471</v>
      </c>
      <c r="B6797" s="301" t="s">
        <v>17468</v>
      </c>
      <c r="C6797" s="301" t="s">
        <v>398</v>
      </c>
      <c r="D6797" s="302" t="s">
        <v>17469</v>
      </c>
    </row>
    <row r="6798" spans="1:4" ht="13.8">
      <c r="A6798" s="304">
        <v>101472</v>
      </c>
      <c r="B6798" s="301" t="s">
        <v>17470</v>
      </c>
      <c r="C6798" s="301" t="s">
        <v>398</v>
      </c>
      <c r="D6798" s="302" t="s">
        <v>17471</v>
      </c>
    </row>
    <row r="6799" spans="1:4" ht="13.8">
      <c r="A6799" s="304">
        <v>101473</v>
      </c>
      <c r="B6799" s="301" t="s">
        <v>17472</v>
      </c>
      <c r="C6799" s="301" t="s">
        <v>398</v>
      </c>
      <c r="D6799" s="302" t="s">
        <v>17473</v>
      </c>
    </row>
    <row r="6800" spans="1:4" ht="13.8">
      <c r="A6800" s="304">
        <v>101474</v>
      </c>
      <c r="B6800" s="301" t="s">
        <v>17474</v>
      </c>
      <c r="C6800" s="301" t="s">
        <v>398</v>
      </c>
      <c r="D6800" s="302" t="s">
        <v>15130</v>
      </c>
    </row>
    <row r="6801" spans="1:4" ht="13.8">
      <c r="A6801" s="304">
        <v>101475</v>
      </c>
      <c r="B6801" s="301" t="s">
        <v>17475</v>
      </c>
      <c r="C6801" s="301" t="s">
        <v>398</v>
      </c>
      <c r="D6801" s="302" t="s">
        <v>4475</v>
      </c>
    </row>
    <row r="6802" spans="1:4" ht="13.8">
      <c r="A6802" s="304">
        <v>101476</v>
      </c>
      <c r="B6802" s="301" t="s">
        <v>17476</v>
      </c>
      <c r="C6802" s="301" t="s">
        <v>398</v>
      </c>
      <c r="D6802" s="302" t="s">
        <v>4270</v>
      </c>
    </row>
    <row r="6803" spans="1:4" ht="13.8">
      <c r="A6803" s="304">
        <v>101477</v>
      </c>
      <c r="B6803" s="301" t="s">
        <v>17477</v>
      </c>
      <c r="C6803" s="301" t="s">
        <v>398</v>
      </c>
      <c r="D6803" s="302" t="s">
        <v>12469</v>
      </c>
    </row>
    <row r="6804" spans="1:4" ht="13.8">
      <c r="A6804" s="304">
        <v>101478</v>
      </c>
      <c r="B6804" s="301" t="s">
        <v>17478</v>
      </c>
      <c r="C6804" s="301" t="s">
        <v>398</v>
      </c>
      <c r="D6804" s="302" t="s">
        <v>12557</v>
      </c>
    </row>
    <row r="6805" spans="1:4" ht="13.8">
      <c r="A6805" s="304">
        <v>101480</v>
      </c>
      <c r="B6805" s="301" t="s">
        <v>17479</v>
      </c>
      <c r="C6805" s="301" t="s">
        <v>398</v>
      </c>
      <c r="D6805" s="302" t="s">
        <v>17480</v>
      </c>
    </row>
    <row r="6806" spans="1:4" ht="13.8">
      <c r="A6806" s="304">
        <v>101481</v>
      </c>
      <c r="B6806" s="301" t="s">
        <v>17481</v>
      </c>
      <c r="C6806" s="301" t="s">
        <v>398</v>
      </c>
      <c r="D6806" s="302" t="s">
        <v>17482</v>
      </c>
    </row>
    <row r="6807" spans="1:4" ht="13.8">
      <c r="A6807" s="304">
        <v>101482</v>
      </c>
      <c r="B6807" s="301" t="s">
        <v>17483</v>
      </c>
      <c r="C6807" s="301" t="s">
        <v>398</v>
      </c>
      <c r="D6807" s="302" t="s">
        <v>14195</v>
      </c>
    </row>
    <row r="6808" spans="1:4" ht="13.8">
      <c r="A6808" s="304">
        <v>101483</v>
      </c>
      <c r="B6808" s="301" t="s">
        <v>17484</v>
      </c>
      <c r="C6808" s="301" t="s">
        <v>398</v>
      </c>
      <c r="D6808" s="302" t="s">
        <v>17485</v>
      </c>
    </row>
    <row r="6809" spans="1:4" ht="13.8">
      <c r="A6809" s="304">
        <v>101484</v>
      </c>
      <c r="B6809" s="301" t="s">
        <v>17486</v>
      </c>
      <c r="C6809" s="301" t="s">
        <v>398</v>
      </c>
      <c r="D6809" s="302" t="s">
        <v>17487</v>
      </c>
    </row>
    <row r="6810" spans="1:4" ht="13.8">
      <c r="A6810" s="304">
        <v>101485</v>
      </c>
      <c r="B6810" s="301" t="s">
        <v>17488</v>
      </c>
      <c r="C6810" s="301" t="s">
        <v>398</v>
      </c>
      <c r="D6810" s="302" t="s">
        <v>17489</v>
      </c>
    </row>
    <row r="6811" spans="1:4" ht="13.8">
      <c r="A6811" s="304">
        <v>101486</v>
      </c>
      <c r="B6811" s="301" t="s">
        <v>17490</v>
      </c>
      <c r="C6811" s="301" t="s">
        <v>398</v>
      </c>
      <c r="D6811" s="302" t="s">
        <v>17491</v>
      </c>
    </row>
    <row r="6812" spans="1:4" ht="13.8">
      <c r="A6812" s="304">
        <v>101487</v>
      </c>
      <c r="B6812" s="301" t="s">
        <v>17492</v>
      </c>
      <c r="C6812" s="301" t="s">
        <v>398</v>
      </c>
      <c r="D6812" s="302" t="s">
        <v>4354</v>
      </c>
    </row>
    <row r="6813" spans="1:4" ht="13.8">
      <c r="A6813" s="304">
        <v>101488</v>
      </c>
      <c r="B6813" s="301" t="s">
        <v>17493</v>
      </c>
      <c r="C6813" s="301" t="s">
        <v>398</v>
      </c>
      <c r="D6813" s="302" t="s">
        <v>17494</v>
      </c>
    </row>
    <row r="6814" spans="1:4" ht="13.8">
      <c r="A6814" s="304">
        <v>101188</v>
      </c>
      <c r="B6814" s="301" t="s">
        <v>17495</v>
      </c>
      <c r="C6814" s="301" t="s">
        <v>1616</v>
      </c>
      <c r="D6814" s="302" t="s">
        <v>7918</v>
      </c>
    </row>
    <row r="6815" spans="1:4" ht="13.8">
      <c r="A6815" s="304">
        <v>101189</v>
      </c>
      <c r="B6815" s="301" t="s">
        <v>17496</v>
      </c>
      <c r="C6815" s="301" t="s">
        <v>1616</v>
      </c>
      <c r="D6815" s="302" t="s">
        <v>12118</v>
      </c>
    </row>
    <row r="6816" spans="1:4" ht="13.8">
      <c r="A6816" s="304">
        <v>101190</v>
      </c>
      <c r="B6816" s="301" t="s">
        <v>17497</v>
      </c>
      <c r="C6816" s="301" t="s">
        <v>1616</v>
      </c>
      <c r="D6816" s="302" t="s">
        <v>7931</v>
      </c>
    </row>
    <row r="6817" spans="1:4" ht="13.8">
      <c r="A6817" s="304">
        <v>101191</v>
      </c>
      <c r="B6817" s="301" t="s">
        <v>17498</v>
      </c>
      <c r="C6817" s="301" t="s">
        <v>1616</v>
      </c>
      <c r="D6817" s="302" t="s">
        <v>17499</v>
      </c>
    </row>
    <row r="6818" spans="1:4" ht="13.8">
      <c r="A6818" s="304">
        <v>101192</v>
      </c>
      <c r="B6818" s="301" t="s">
        <v>17500</v>
      </c>
      <c r="C6818" s="301" t="s">
        <v>1616</v>
      </c>
      <c r="D6818" s="302" t="s">
        <v>17501</v>
      </c>
    </row>
    <row r="6819" spans="1:4" ht="13.8">
      <c r="A6819" s="304">
        <v>101193</v>
      </c>
      <c r="B6819" s="301" t="s">
        <v>17502</v>
      </c>
      <c r="C6819" s="301" t="s">
        <v>1616</v>
      </c>
      <c r="D6819" s="302" t="s">
        <v>17503</v>
      </c>
    </row>
    <row r="6820" spans="1:4" ht="13.8">
      <c r="A6820" s="304">
        <v>101194</v>
      </c>
      <c r="B6820" s="301" t="s">
        <v>17504</v>
      </c>
      <c r="C6820" s="301" t="s">
        <v>1616</v>
      </c>
      <c r="D6820" s="302" t="s">
        <v>14744</v>
      </c>
    </row>
    <row r="6821" spans="1:4" ht="13.8">
      <c r="A6821" s="304">
        <v>101197</v>
      </c>
      <c r="B6821" s="301" t="s">
        <v>17505</v>
      </c>
      <c r="C6821" s="301" t="s">
        <v>1616</v>
      </c>
      <c r="D6821" s="302" t="s">
        <v>17506</v>
      </c>
    </row>
    <row r="6822" spans="1:4" ht="13.8">
      <c r="A6822" s="304">
        <v>101198</v>
      </c>
      <c r="B6822" s="301" t="s">
        <v>17507</v>
      </c>
      <c r="C6822" s="301" t="s">
        <v>1616</v>
      </c>
      <c r="D6822" s="302" t="s">
        <v>4316</v>
      </c>
    </row>
    <row r="6823" spans="1:4" ht="13.8">
      <c r="A6823" s="304">
        <v>101199</v>
      </c>
      <c r="B6823" s="301" t="s">
        <v>17508</v>
      </c>
      <c r="C6823" s="301" t="s">
        <v>1616</v>
      </c>
      <c r="D6823" s="302" t="s">
        <v>17509</v>
      </c>
    </row>
    <row r="6824" spans="1:4" ht="13.8">
      <c r="A6824" s="304">
        <v>101200</v>
      </c>
      <c r="B6824" s="301" t="s">
        <v>17510</v>
      </c>
      <c r="C6824" s="301" t="s">
        <v>1616</v>
      </c>
      <c r="D6824" s="302" t="s">
        <v>16477</v>
      </c>
    </row>
    <row r="6825" spans="1:4" ht="13.8">
      <c r="A6825" s="304">
        <v>101201</v>
      </c>
      <c r="B6825" s="301" t="s">
        <v>17511</v>
      </c>
      <c r="C6825" s="301" t="s">
        <v>1616</v>
      </c>
      <c r="D6825" s="302" t="s">
        <v>17512</v>
      </c>
    </row>
    <row r="6826" spans="1:4" ht="13.8">
      <c r="A6826" s="304">
        <v>101202</v>
      </c>
      <c r="B6826" s="301" t="s">
        <v>17513</v>
      </c>
      <c r="C6826" s="301" t="s">
        <v>1616</v>
      </c>
      <c r="D6826" s="302" t="s">
        <v>17514</v>
      </c>
    </row>
    <row r="6827" spans="1:4" ht="13.8">
      <c r="A6827" s="304">
        <v>101203</v>
      </c>
      <c r="B6827" s="301" t="s">
        <v>17515</v>
      </c>
      <c r="C6827" s="301" t="s">
        <v>1616</v>
      </c>
      <c r="D6827" s="302" t="s">
        <v>17516</v>
      </c>
    </row>
    <row r="6828" spans="1:4" ht="13.8">
      <c r="A6828" s="304">
        <v>101204</v>
      </c>
      <c r="B6828" s="301" t="s">
        <v>17517</v>
      </c>
      <c r="C6828" s="301" t="s">
        <v>1616</v>
      </c>
      <c r="D6828" s="302" t="s">
        <v>17518</v>
      </c>
    </row>
    <row r="6829" spans="1:4" ht="13.8">
      <c r="A6829" s="304">
        <v>101205</v>
      </c>
      <c r="B6829" s="301" t="s">
        <v>17519</v>
      </c>
      <c r="C6829" s="301" t="s">
        <v>1616</v>
      </c>
      <c r="D6829" s="302" t="s">
        <v>17514</v>
      </c>
    </row>
    <row r="6830" spans="1:4" ht="13.8">
      <c r="A6830" s="304">
        <v>102362</v>
      </c>
      <c r="B6830" s="301" t="s">
        <v>17520</v>
      </c>
      <c r="C6830" s="301" t="s">
        <v>6562</v>
      </c>
      <c r="D6830" s="302" t="s">
        <v>17521</v>
      </c>
    </row>
    <row r="6831" spans="1:4" ht="13.8">
      <c r="A6831" s="304">
        <v>102363</v>
      </c>
      <c r="B6831" s="301" t="s">
        <v>1536</v>
      </c>
      <c r="C6831" s="301" t="s">
        <v>6562</v>
      </c>
      <c r="D6831" s="302" t="s">
        <v>17522</v>
      </c>
    </row>
    <row r="6832" spans="1:4" ht="13.8">
      <c r="A6832" s="304">
        <v>102364</v>
      </c>
      <c r="B6832" s="301" t="s">
        <v>17523</v>
      </c>
      <c r="C6832" s="301" t="s">
        <v>6562</v>
      </c>
      <c r="D6832" s="302" t="s">
        <v>17524</v>
      </c>
    </row>
    <row r="6833" spans="1:4" ht="13.8">
      <c r="A6833" s="304">
        <v>98509</v>
      </c>
      <c r="B6833" s="301" t="s">
        <v>17525</v>
      </c>
      <c r="C6833" s="301" t="s">
        <v>1507</v>
      </c>
      <c r="D6833" s="302" t="s">
        <v>17526</v>
      </c>
    </row>
    <row r="6834" spans="1:4" ht="13.8">
      <c r="A6834" s="304">
        <v>98510</v>
      </c>
      <c r="B6834" s="301" t="s">
        <v>17527</v>
      </c>
      <c r="C6834" s="301" t="s">
        <v>1507</v>
      </c>
      <c r="D6834" s="302" t="s">
        <v>17528</v>
      </c>
    </row>
    <row r="6835" spans="1:4" ht="13.8">
      <c r="A6835" s="304">
        <v>98511</v>
      </c>
      <c r="B6835" s="301" t="s">
        <v>17529</v>
      </c>
      <c r="C6835" s="301" t="s">
        <v>1507</v>
      </c>
      <c r="D6835" s="302" t="s">
        <v>17530</v>
      </c>
    </row>
    <row r="6836" spans="1:4" ht="13.8">
      <c r="A6836" s="304">
        <v>98516</v>
      </c>
      <c r="B6836" s="301" t="s">
        <v>17531</v>
      </c>
      <c r="C6836" s="301" t="s">
        <v>1507</v>
      </c>
      <c r="D6836" s="302" t="s">
        <v>17532</v>
      </c>
    </row>
    <row r="6837" spans="1:4" ht="13.8">
      <c r="A6837" s="304">
        <v>98519</v>
      </c>
      <c r="B6837" s="301" t="s">
        <v>17533</v>
      </c>
      <c r="C6837" s="301" t="s">
        <v>6562</v>
      </c>
      <c r="D6837" s="302" t="s">
        <v>15404</v>
      </c>
    </row>
    <row r="6838" spans="1:4" ht="13.8">
      <c r="A6838" s="304">
        <v>98520</v>
      </c>
      <c r="B6838" s="301" t="s">
        <v>17534</v>
      </c>
      <c r="C6838" s="301" t="s">
        <v>6562</v>
      </c>
      <c r="D6838" s="302" t="s">
        <v>5648</v>
      </c>
    </row>
    <row r="6839" spans="1:4" ht="13.8">
      <c r="A6839" s="304">
        <v>98521</v>
      </c>
      <c r="B6839" s="301" t="s">
        <v>17535</v>
      </c>
      <c r="C6839" s="301" t="s">
        <v>6562</v>
      </c>
      <c r="D6839" s="302" t="s">
        <v>4185</v>
      </c>
    </row>
    <row r="6840" spans="1:4" ht="13.8">
      <c r="A6840" s="304">
        <v>98522</v>
      </c>
      <c r="B6840" s="301" t="s">
        <v>17536</v>
      </c>
      <c r="C6840" s="301" t="s">
        <v>1616</v>
      </c>
      <c r="D6840" s="302" t="s">
        <v>17537</v>
      </c>
    </row>
    <row r="6841" spans="1:4" ht="13.8">
      <c r="A6841" s="304">
        <v>98524</v>
      </c>
      <c r="B6841" s="301" t="s">
        <v>17538</v>
      </c>
      <c r="C6841" s="301" t="s">
        <v>6562</v>
      </c>
      <c r="D6841" s="302" t="s">
        <v>17539</v>
      </c>
    </row>
    <row r="6842" spans="1:4" ht="13.8">
      <c r="A6842" s="304">
        <v>98503</v>
      </c>
      <c r="B6842" s="301" t="s">
        <v>17540</v>
      </c>
      <c r="C6842" s="301" t="s">
        <v>6562</v>
      </c>
      <c r="D6842" s="302" t="s">
        <v>6832</v>
      </c>
    </row>
    <row r="6843" spans="1:4" ht="13.8">
      <c r="A6843" s="304">
        <v>98504</v>
      </c>
      <c r="B6843" s="301" t="s">
        <v>2612</v>
      </c>
      <c r="C6843" s="301" t="s">
        <v>6562</v>
      </c>
      <c r="D6843" s="302" t="s">
        <v>10819</v>
      </c>
    </row>
    <row r="6844" spans="1:4" ht="13.8">
      <c r="A6844" s="304">
        <v>98505</v>
      </c>
      <c r="B6844" s="301" t="s">
        <v>17541</v>
      </c>
      <c r="C6844" s="301" t="s">
        <v>6562</v>
      </c>
      <c r="D6844" s="302" t="s">
        <v>17542</v>
      </c>
    </row>
    <row r="6845" spans="1:4" ht="13.8">
      <c r="A6845" s="304">
        <v>103185</v>
      </c>
      <c r="B6845" s="301" t="s">
        <v>17543</v>
      </c>
      <c r="C6845" s="301" t="s">
        <v>1507</v>
      </c>
      <c r="D6845" s="302" t="s">
        <v>17544</v>
      </c>
    </row>
    <row r="6846" spans="1:4" ht="13.8">
      <c r="A6846" s="304">
        <v>103186</v>
      </c>
      <c r="B6846" s="301" t="s">
        <v>17545</v>
      </c>
      <c r="C6846" s="301" t="s">
        <v>1507</v>
      </c>
      <c r="D6846" s="302" t="s">
        <v>17546</v>
      </c>
    </row>
    <row r="6847" spans="1:4" ht="13.8">
      <c r="A6847" s="304">
        <v>103187</v>
      </c>
      <c r="B6847" s="301" t="s">
        <v>17547</v>
      </c>
      <c r="C6847" s="301" t="s">
        <v>1507</v>
      </c>
      <c r="D6847" s="302" t="s">
        <v>17548</v>
      </c>
    </row>
    <row r="6848" spans="1:4" ht="13.8">
      <c r="A6848" s="304">
        <v>103188</v>
      </c>
      <c r="B6848" s="301" t="s">
        <v>17549</v>
      </c>
      <c r="C6848" s="301" t="s">
        <v>1507</v>
      </c>
      <c r="D6848" s="302" t="s">
        <v>17550</v>
      </c>
    </row>
    <row r="6849" spans="1:4" ht="13.8">
      <c r="A6849" s="304">
        <v>103189</v>
      </c>
      <c r="B6849" s="301" t="s">
        <v>17551</v>
      </c>
      <c r="C6849" s="301" t="s">
        <v>1507</v>
      </c>
      <c r="D6849" s="302" t="s">
        <v>17552</v>
      </c>
    </row>
    <row r="6850" spans="1:4" ht="13.8">
      <c r="A6850" s="304">
        <v>103190</v>
      </c>
      <c r="B6850" s="301" t="s">
        <v>17553</v>
      </c>
      <c r="C6850" s="301" t="s">
        <v>1507</v>
      </c>
      <c r="D6850" s="302" t="s">
        <v>17554</v>
      </c>
    </row>
    <row r="6851" spans="1:4" ht="13.8">
      <c r="A6851" s="304">
        <v>103191</v>
      </c>
      <c r="B6851" s="301" t="s">
        <v>17555</v>
      </c>
      <c r="C6851" s="301" t="s">
        <v>1507</v>
      </c>
      <c r="D6851" s="302" t="s">
        <v>17556</v>
      </c>
    </row>
    <row r="6852" spans="1:4" ht="13.8">
      <c r="A6852" s="304">
        <v>103192</v>
      </c>
      <c r="B6852" s="301" t="s">
        <v>17557</v>
      </c>
      <c r="C6852" s="301" t="s">
        <v>1507</v>
      </c>
      <c r="D6852" s="302" t="s">
        <v>17558</v>
      </c>
    </row>
    <row r="6853" spans="1:4" ht="13.8">
      <c r="A6853" s="304">
        <v>103193</v>
      </c>
      <c r="B6853" s="301" t="s">
        <v>17559</v>
      </c>
      <c r="C6853" s="301" t="s">
        <v>1507</v>
      </c>
      <c r="D6853" s="302" t="s">
        <v>17560</v>
      </c>
    </row>
    <row r="6854" spans="1:4" ht="13.8">
      <c r="A6854" s="304">
        <v>103194</v>
      </c>
      <c r="B6854" s="301" t="s">
        <v>17561</v>
      </c>
      <c r="C6854" s="301" t="s">
        <v>1507</v>
      </c>
      <c r="D6854" s="302" t="s">
        <v>17562</v>
      </c>
    </row>
    <row r="6855" spans="1:4" ht="13.8">
      <c r="A6855" s="304">
        <v>103195</v>
      </c>
      <c r="B6855" s="301" t="s">
        <v>17563</v>
      </c>
      <c r="C6855" s="301" t="s">
        <v>1507</v>
      </c>
      <c r="D6855" s="302" t="s">
        <v>17564</v>
      </c>
    </row>
    <row r="6856" spans="1:4" ht="13.8">
      <c r="A6856" s="304">
        <v>103205</v>
      </c>
      <c r="B6856" s="301" t="s">
        <v>17565</v>
      </c>
      <c r="C6856" s="301" t="s">
        <v>1507</v>
      </c>
      <c r="D6856" s="302" t="s">
        <v>17566</v>
      </c>
    </row>
    <row r="6857" spans="1:4" ht="13.8">
      <c r="A6857" s="304">
        <v>103206</v>
      </c>
      <c r="B6857" s="301" t="s">
        <v>17567</v>
      </c>
      <c r="C6857" s="301" t="s">
        <v>1507</v>
      </c>
      <c r="D6857" s="302" t="s">
        <v>17568</v>
      </c>
    </row>
    <row r="6858" spans="1:4" ht="13.8">
      <c r="A6858" s="304">
        <v>103207</v>
      </c>
      <c r="B6858" s="301" t="s">
        <v>17569</v>
      </c>
      <c r="C6858" s="301" t="s">
        <v>1507</v>
      </c>
      <c r="D6858" s="302" t="s">
        <v>17570</v>
      </c>
    </row>
    <row r="6859" spans="1:4" ht="13.8">
      <c r="A6859" s="304">
        <v>103208</v>
      </c>
      <c r="B6859" s="301" t="s">
        <v>17571</v>
      </c>
      <c r="C6859" s="301" t="s">
        <v>1507</v>
      </c>
      <c r="D6859" s="302" t="s">
        <v>17572</v>
      </c>
    </row>
    <row r="6860" spans="1:4" ht="13.8">
      <c r="A6860" s="304">
        <v>103209</v>
      </c>
      <c r="B6860" s="301" t="s">
        <v>17573</v>
      </c>
      <c r="C6860" s="301" t="s">
        <v>1507</v>
      </c>
      <c r="D6860" s="302" t="s">
        <v>17574</v>
      </c>
    </row>
    <row r="6861" spans="1:4" ht="13.8">
      <c r="A6861" s="304">
        <v>103210</v>
      </c>
      <c r="B6861" s="301" t="s">
        <v>17575</v>
      </c>
      <c r="C6861" s="301" t="s">
        <v>1507</v>
      </c>
      <c r="D6861" s="302" t="s">
        <v>17576</v>
      </c>
    </row>
    <row r="6862" spans="1:4" ht="13.8">
      <c r="A6862" s="304">
        <v>103304</v>
      </c>
      <c r="B6862" s="301" t="s">
        <v>17577</v>
      </c>
      <c r="C6862" s="301" t="s">
        <v>1507</v>
      </c>
      <c r="D6862" s="302" t="s">
        <v>17578</v>
      </c>
    </row>
    <row r="6863" spans="1:4" ht="13.8">
      <c r="A6863" s="304">
        <v>103307</v>
      </c>
      <c r="B6863" s="301" t="s">
        <v>17579</v>
      </c>
      <c r="C6863" s="301" t="s">
        <v>1507</v>
      </c>
      <c r="D6863" s="302" t="s">
        <v>17580</v>
      </c>
    </row>
    <row r="6864" spans="1:4" ht="13.8">
      <c r="A6864" s="304">
        <v>103310</v>
      </c>
      <c r="B6864" s="301" t="s">
        <v>17581</v>
      </c>
      <c r="C6864" s="301" t="s">
        <v>1507</v>
      </c>
      <c r="D6864" s="302" t="s">
        <v>17582</v>
      </c>
    </row>
    <row r="6865" spans="1:4" ht="13.8">
      <c r="A6865" s="304">
        <v>103314</v>
      </c>
      <c r="B6865" s="301" t="s">
        <v>17583</v>
      </c>
      <c r="C6865" s="301" t="s">
        <v>6562</v>
      </c>
      <c r="D6865" s="302" t="s">
        <v>17584</v>
      </c>
    </row>
    <row r="6866" spans="1:4" ht="13.8">
      <c r="A6866" s="304">
        <v>103315</v>
      </c>
      <c r="B6866" s="301" t="s">
        <v>17585</v>
      </c>
      <c r="C6866" s="301" t="s">
        <v>6562</v>
      </c>
      <c r="D6866" s="302" t="s">
        <v>17586</v>
      </c>
    </row>
    <row r="6867" spans="1:4" ht="13.8">
      <c r="A6867" s="304">
        <v>103769</v>
      </c>
      <c r="B6867" s="301" t="s">
        <v>17587</v>
      </c>
      <c r="C6867" s="301" t="s">
        <v>1507</v>
      </c>
      <c r="D6867" s="302" t="s">
        <v>17588</v>
      </c>
    </row>
    <row r="6868" spans="1:4" ht="13.8">
      <c r="A6868" s="304">
        <v>98525</v>
      </c>
      <c r="B6868" s="301" t="s">
        <v>17589</v>
      </c>
      <c r="C6868" s="301" t="s">
        <v>6562</v>
      </c>
      <c r="D6868" s="302" t="s">
        <v>4181</v>
      </c>
    </row>
    <row r="6869" spans="1:4" ht="13.8">
      <c r="A6869" s="304">
        <v>98526</v>
      </c>
      <c r="B6869" s="301" t="s">
        <v>17590</v>
      </c>
      <c r="C6869" s="301" t="s">
        <v>1507</v>
      </c>
      <c r="D6869" s="302" t="s">
        <v>14132</v>
      </c>
    </row>
    <row r="6870" spans="1:4" ht="13.8">
      <c r="A6870" s="304">
        <v>98527</v>
      </c>
      <c r="B6870" s="301" t="s">
        <v>17591</v>
      </c>
      <c r="C6870" s="301" t="s">
        <v>1507</v>
      </c>
      <c r="D6870" s="302" t="s">
        <v>17592</v>
      </c>
    </row>
    <row r="6871" spans="1:4" ht="13.8">
      <c r="A6871" s="304">
        <v>98528</v>
      </c>
      <c r="B6871" s="301" t="s">
        <v>17593</v>
      </c>
      <c r="C6871" s="301" t="s">
        <v>1507</v>
      </c>
      <c r="D6871" s="302" t="s">
        <v>17594</v>
      </c>
    </row>
    <row r="6872" spans="1:4" ht="13.8">
      <c r="A6872" s="304">
        <v>98529</v>
      </c>
      <c r="B6872" s="301" t="s">
        <v>17595</v>
      </c>
      <c r="C6872" s="301" t="s">
        <v>1507</v>
      </c>
      <c r="D6872" s="302" t="s">
        <v>17596</v>
      </c>
    </row>
    <row r="6873" spans="1:4" ht="13.8">
      <c r="A6873" s="304">
        <v>98530</v>
      </c>
      <c r="B6873" s="301" t="s">
        <v>17597</v>
      </c>
      <c r="C6873" s="301" t="s">
        <v>1507</v>
      </c>
      <c r="D6873" s="302" t="s">
        <v>17598</v>
      </c>
    </row>
    <row r="6874" spans="1:4" ht="13.8">
      <c r="A6874" s="304">
        <v>98531</v>
      </c>
      <c r="B6874" s="301" t="s">
        <v>17599</v>
      </c>
      <c r="C6874" s="301" t="s">
        <v>1507</v>
      </c>
      <c r="D6874" s="302" t="s">
        <v>17600</v>
      </c>
    </row>
    <row r="6875" spans="1:4" ht="13.8">
      <c r="A6875" s="304">
        <v>98532</v>
      </c>
      <c r="B6875" s="301" t="s">
        <v>17601</v>
      </c>
      <c r="C6875" s="301" t="s">
        <v>1507</v>
      </c>
      <c r="D6875" s="302" t="s">
        <v>17602</v>
      </c>
    </row>
    <row r="6876" spans="1:4" ht="13.8">
      <c r="A6876" s="304">
        <v>98533</v>
      </c>
      <c r="B6876" s="301" t="s">
        <v>17603</v>
      </c>
      <c r="C6876" s="301" t="s">
        <v>1507</v>
      </c>
      <c r="D6876" s="302" t="s">
        <v>17604</v>
      </c>
    </row>
    <row r="6877" spans="1:4" ht="13.8">
      <c r="A6877" s="304">
        <v>98534</v>
      </c>
      <c r="B6877" s="301" t="s">
        <v>17605</v>
      </c>
      <c r="C6877" s="301" t="s">
        <v>1507</v>
      </c>
      <c r="D6877" s="302" t="s">
        <v>17606</v>
      </c>
    </row>
    <row r="6878" spans="1:4" ht="13.8">
      <c r="A6878" s="304">
        <v>98535</v>
      </c>
      <c r="B6878" s="301" t="s">
        <v>17607</v>
      </c>
      <c r="C6878" s="301" t="s">
        <v>1507</v>
      </c>
      <c r="D6878" s="302" t="s">
        <v>17608</v>
      </c>
    </row>
    <row r="6879" spans="1:4" ht="13.8">
      <c r="A6879" s="304">
        <v>88238</v>
      </c>
      <c r="B6879" s="301" t="s">
        <v>17609</v>
      </c>
      <c r="C6879" s="301" t="s">
        <v>7154</v>
      </c>
      <c r="D6879" s="302" t="s">
        <v>17610</v>
      </c>
    </row>
    <row r="6880" spans="1:4" ht="13.8">
      <c r="A6880" s="304">
        <v>88239</v>
      </c>
      <c r="B6880" s="301" t="s">
        <v>17611</v>
      </c>
      <c r="C6880" s="301" t="s">
        <v>7154</v>
      </c>
      <c r="D6880" s="302" t="s">
        <v>7941</v>
      </c>
    </row>
    <row r="6881" spans="1:4" ht="13.8">
      <c r="A6881" s="304">
        <v>88240</v>
      </c>
      <c r="B6881" s="301" t="s">
        <v>17612</v>
      </c>
      <c r="C6881" s="301" t="s">
        <v>7154</v>
      </c>
      <c r="D6881" s="302" t="s">
        <v>10233</v>
      </c>
    </row>
    <row r="6882" spans="1:4" ht="13.8">
      <c r="A6882" s="304">
        <v>88241</v>
      </c>
      <c r="B6882" s="301" t="s">
        <v>17613</v>
      </c>
      <c r="C6882" s="301" t="s">
        <v>7154</v>
      </c>
      <c r="D6882" s="302" t="s">
        <v>17614</v>
      </c>
    </row>
    <row r="6883" spans="1:4" ht="13.8">
      <c r="A6883" s="304">
        <v>88242</v>
      </c>
      <c r="B6883" s="301" t="s">
        <v>17615</v>
      </c>
      <c r="C6883" s="301" t="s">
        <v>7154</v>
      </c>
      <c r="D6883" s="302" t="s">
        <v>5115</v>
      </c>
    </row>
    <row r="6884" spans="1:4" ht="13.8">
      <c r="A6884" s="304">
        <v>88243</v>
      </c>
      <c r="B6884" s="301" t="s">
        <v>17616</v>
      </c>
      <c r="C6884" s="301" t="s">
        <v>7154</v>
      </c>
      <c r="D6884" s="302" t="s">
        <v>17617</v>
      </c>
    </row>
    <row r="6885" spans="1:4" ht="13.8">
      <c r="A6885" s="304">
        <v>88245</v>
      </c>
      <c r="B6885" s="301" t="s">
        <v>17618</v>
      </c>
      <c r="C6885" s="301" t="s">
        <v>7154</v>
      </c>
      <c r="D6885" s="302" t="s">
        <v>17619</v>
      </c>
    </row>
    <row r="6886" spans="1:4" ht="13.8">
      <c r="A6886" s="304">
        <v>88246</v>
      </c>
      <c r="B6886" s="301" t="s">
        <v>17620</v>
      </c>
      <c r="C6886" s="301" t="s">
        <v>7154</v>
      </c>
      <c r="D6886" s="302" t="s">
        <v>8238</v>
      </c>
    </row>
    <row r="6887" spans="1:4" ht="13.8">
      <c r="A6887" s="304">
        <v>88247</v>
      </c>
      <c r="B6887" s="301" t="s">
        <v>17621</v>
      </c>
      <c r="C6887" s="301" t="s">
        <v>7154</v>
      </c>
      <c r="D6887" s="302" t="s">
        <v>17622</v>
      </c>
    </row>
    <row r="6888" spans="1:4" ht="13.8">
      <c r="A6888" s="304">
        <v>88248</v>
      </c>
      <c r="B6888" s="301" t="s">
        <v>17623</v>
      </c>
      <c r="C6888" s="301" t="s">
        <v>7154</v>
      </c>
      <c r="D6888" s="302" t="s">
        <v>12317</v>
      </c>
    </row>
    <row r="6889" spans="1:4" ht="13.8">
      <c r="A6889" s="304">
        <v>88249</v>
      </c>
      <c r="B6889" s="301" t="s">
        <v>17624</v>
      </c>
      <c r="C6889" s="301" t="s">
        <v>7154</v>
      </c>
      <c r="D6889" s="302" t="s">
        <v>12722</v>
      </c>
    </row>
    <row r="6890" spans="1:4" ht="13.8">
      <c r="A6890" s="304">
        <v>88250</v>
      </c>
      <c r="B6890" s="301" t="s">
        <v>17625</v>
      </c>
      <c r="C6890" s="301" t="s">
        <v>7154</v>
      </c>
      <c r="D6890" s="302" t="s">
        <v>5570</v>
      </c>
    </row>
    <row r="6891" spans="1:4" ht="13.8">
      <c r="A6891" s="304">
        <v>88251</v>
      </c>
      <c r="B6891" s="301" t="s">
        <v>17626</v>
      </c>
      <c r="C6891" s="301" t="s">
        <v>7154</v>
      </c>
      <c r="D6891" s="302" t="s">
        <v>7475</v>
      </c>
    </row>
    <row r="6892" spans="1:4" ht="13.8">
      <c r="A6892" s="304">
        <v>88252</v>
      </c>
      <c r="B6892" s="301" t="s">
        <v>17627</v>
      </c>
      <c r="C6892" s="301" t="s">
        <v>7154</v>
      </c>
      <c r="D6892" s="302" t="s">
        <v>5027</v>
      </c>
    </row>
    <row r="6893" spans="1:4" ht="13.8">
      <c r="A6893" s="304">
        <v>88253</v>
      </c>
      <c r="B6893" s="301" t="s">
        <v>17628</v>
      </c>
      <c r="C6893" s="301" t="s">
        <v>7154</v>
      </c>
      <c r="D6893" s="302" t="s">
        <v>10895</v>
      </c>
    </row>
    <row r="6894" spans="1:4" ht="13.8">
      <c r="A6894" s="304">
        <v>88255</v>
      </c>
      <c r="B6894" s="301" t="s">
        <v>17629</v>
      </c>
      <c r="C6894" s="301" t="s">
        <v>7154</v>
      </c>
      <c r="D6894" s="302" t="s">
        <v>13646</v>
      </c>
    </row>
    <row r="6895" spans="1:4" ht="13.8">
      <c r="A6895" s="304">
        <v>88256</v>
      </c>
      <c r="B6895" s="301" t="s">
        <v>17630</v>
      </c>
      <c r="C6895" s="301" t="s">
        <v>7154</v>
      </c>
      <c r="D6895" s="302" t="s">
        <v>17631</v>
      </c>
    </row>
    <row r="6896" spans="1:4" ht="13.8">
      <c r="A6896" s="304">
        <v>88257</v>
      </c>
      <c r="B6896" s="301" t="s">
        <v>17632</v>
      </c>
      <c r="C6896" s="301" t="s">
        <v>7154</v>
      </c>
      <c r="D6896" s="302" t="s">
        <v>17633</v>
      </c>
    </row>
    <row r="6897" spans="1:4" ht="13.8">
      <c r="A6897" s="304">
        <v>88258</v>
      </c>
      <c r="B6897" s="301" t="s">
        <v>17634</v>
      </c>
      <c r="C6897" s="301" t="s">
        <v>7154</v>
      </c>
      <c r="D6897" s="302" t="s">
        <v>15385</v>
      </c>
    </row>
    <row r="6898" spans="1:4" ht="13.8">
      <c r="A6898" s="304">
        <v>88260</v>
      </c>
      <c r="B6898" s="301" t="s">
        <v>17635</v>
      </c>
      <c r="C6898" s="301" t="s">
        <v>7154</v>
      </c>
      <c r="D6898" s="302" t="s">
        <v>7120</v>
      </c>
    </row>
    <row r="6899" spans="1:4" ht="13.8">
      <c r="A6899" s="304">
        <v>88261</v>
      </c>
      <c r="B6899" s="301" t="s">
        <v>17636</v>
      </c>
      <c r="C6899" s="301" t="s">
        <v>7154</v>
      </c>
      <c r="D6899" s="302" t="s">
        <v>17637</v>
      </c>
    </row>
    <row r="6900" spans="1:4" ht="13.8">
      <c r="A6900" s="304">
        <v>88262</v>
      </c>
      <c r="B6900" s="301" t="s">
        <v>17638</v>
      </c>
      <c r="C6900" s="301" t="s">
        <v>7154</v>
      </c>
      <c r="D6900" s="302" t="s">
        <v>17639</v>
      </c>
    </row>
    <row r="6901" spans="1:4" ht="13.8">
      <c r="A6901" s="304">
        <v>88263</v>
      </c>
      <c r="B6901" s="301" t="s">
        <v>17640</v>
      </c>
      <c r="C6901" s="301" t="s">
        <v>7154</v>
      </c>
      <c r="D6901" s="302" t="s">
        <v>12138</v>
      </c>
    </row>
    <row r="6902" spans="1:4" ht="13.8">
      <c r="A6902" s="304">
        <v>88264</v>
      </c>
      <c r="B6902" s="301" t="s">
        <v>17641</v>
      </c>
      <c r="C6902" s="301" t="s">
        <v>7154</v>
      </c>
      <c r="D6902" s="302" t="s">
        <v>17642</v>
      </c>
    </row>
    <row r="6903" spans="1:4" ht="13.8">
      <c r="A6903" s="304">
        <v>88265</v>
      </c>
      <c r="B6903" s="301" t="s">
        <v>17643</v>
      </c>
      <c r="C6903" s="301" t="s">
        <v>7154</v>
      </c>
      <c r="D6903" s="302" t="s">
        <v>17642</v>
      </c>
    </row>
    <row r="6904" spans="1:4" ht="13.8">
      <c r="A6904" s="304">
        <v>88266</v>
      </c>
      <c r="B6904" s="301" t="s">
        <v>17644</v>
      </c>
      <c r="C6904" s="301" t="s">
        <v>7154</v>
      </c>
      <c r="D6904" s="302" t="s">
        <v>17645</v>
      </c>
    </row>
    <row r="6905" spans="1:4" ht="13.8">
      <c r="A6905" s="304">
        <v>88267</v>
      </c>
      <c r="B6905" s="301" t="s">
        <v>17646</v>
      </c>
      <c r="C6905" s="301" t="s">
        <v>7154</v>
      </c>
      <c r="D6905" s="302" t="s">
        <v>17647</v>
      </c>
    </row>
    <row r="6906" spans="1:4" ht="13.8">
      <c r="A6906" s="304">
        <v>88269</v>
      </c>
      <c r="B6906" s="301" t="s">
        <v>17648</v>
      </c>
      <c r="C6906" s="301" t="s">
        <v>7154</v>
      </c>
      <c r="D6906" s="302" t="s">
        <v>17619</v>
      </c>
    </row>
    <row r="6907" spans="1:4" ht="13.8">
      <c r="A6907" s="304">
        <v>88270</v>
      </c>
      <c r="B6907" s="301" t="s">
        <v>17649</v>
      </c>
      <c r="C6907" s="301" t="s">
        <v>7154</v>
      </c>
      <c r="D6907" s="302" t="s">
        <v>17650</v>
      </c>
    </row>
    <row r="6908" spans="1:4" ht="13.8">
      <c r="A6908" s="304">
        <v>88272</v>
      </c>
      <c r="B6908" s="301" t="s">
        <v>17651</v>
      </c>
      <c r="C6908" s="301" t="s">
        <v>7154</v>
      </c>
      <c r="D6908" s="302" t="s">
        <v>17652</v>
      </c>
    </row>
    <row r="6909" spans="1:4" ht="13.8">
      <c r="A6909" s="304">
        <v>88273</v>
      </c>
      <c r="B6909" s="301" t="s">
        <v>17653</v>
      </c>
      <c r="C6909" s="301" t="s">
        <v>7154</v>
      </c>
      <c r="D6909" s="302" t="s">
        <v>16488</v>
      </c>
    </row>
    <row r="6910" spans="1:4" ht="13.8">
      <c r="A6910" s="304">
        <v>88274</v>
      </c>
      <c r="B6910" s="301" t="s">
        <v>17654</v>
      </c>
      <c r="C6910" s="301" t="s">
        <v>7154</v>
      </c>
      <c r="D6910" s="302" t="s">
        <v>17631</v>
      </c>
    </row>
    <row r="6911" spans="1:4" ht="13.8">
      <c r="A6911" s="304">
        <v>88275</v>
      </c>
      <c r="B6911" s="301" t="s">
        <v>17655</v>
      </c>
      <c r="C6911" s="301" t="s">
        <v>7154</v>
      </c>
      <c r="D6911" s="302" t="s">
        <v>13528</v>
      </c>
    </row>
    <row r="6912" spans="1:4" ht="13.8">
      <c r="A6912" s="304">
        <v>88277</v>
      </c>
      <c r="B6912" s="301" t="s">
        <v>17656</v>
      </c>
      <c r="C6912" s="301" t="s">
        <v>7154</v>
      </c>
      <c r="D6912" s="302" t="s">
        <v>5505</v>
      </c>
    </row>
    <row r="6913" spans="1:4" ht="13.8">
      <c r="A6913" s="304">
        <v>88278</v>
      </c>
      <c r="B6913" s="301" t="s">
        <v>17657</v>
      </c>
      <c r="C6913" s="301" t="s">
        <v>7154</v>
      </c>
      <c r="D6913" s="302" t="s">
        <v>13010</v>
      </c>
    </row>
    <row r="6914" spans="1:4" ht="13.8">
      <c r="A6914" s="304">
        <v>88279</v>
      </c>
      <c r="B6914" s="301" t="s">
        <v>17658</v>
      </c>
      <c r="C6914" s="301" t="s">
        <v>7154</v>
      </c>
      <c r="D6914" s="302" t="s">
        <v>17659</v>
      </c>
    </row>
    <row r="6915" spans="1:4" ht="13.8">
      <c r="A6915" s="304">
        <v>88281</v>
      </c>
      <c r="B6915" s="301" t="s">
        <v>17660</v>
      </c>
      <c r="C6915" s="301" t="s">
        <v>7154</v>
      </c>
      <c r="D6915" s="302" t="s">
        <v>17661</v>
      </c>
    </row>
    <row r="6916" spans="1:4" ht="13.8">
      <c r="A6916" s="304">
        <v>88282</v>
      </c>
      <c r="B6916" s="301" t="s">
        <v>17662</v>
      </c>
      <c r="C6916" s="301" t="s">
        <v>7154</v>
      </c>
      <c r="D6916" s="302" t="s">
        <v>12174</v>
      </c>
    </row>
    <row r="6917" spans="1:4" ht="13.8">
      <c r="A6917" s="304">
        <v>88283</v>
      </c>
      <c r="B6917" s="301" t="s">
        <v>17663</v>
      </c>
      <c r="C6917" s="301" t="s">
        <v>7154</v>
      </c>
      <c r="D6917" s="302" t="s">
        <v>17664</v>
      </c>
    </row>
    <row r="6918" spans="1:4" ht="13.8">
      <c r="A6918" s="304">
        <v>88284</v>
      </c>
      <c r="B6918" s="301" t="s">
        <v>17665</v>
      </c>
      <c r="C6918" s="301" t="s">
        <v>7154</v>
      </c>
      <c r="D6918" s="302" t="s">
        <v>12580</v>
      </c>
    </row>
    <row r="6919" spans="1:4" ht="13.8">
      <c r="A6919" s="304">
        <v>88285</v>
      </c>
      <c r="B6919" s="301" t="s">
        <v>17666</v>
      </c>
      <c r="C6919" s="301" t="s">
        <v>7154</v>
      </c>
      <c r="D6919" s="302" t="s">
        <v>17667</v>
      </c>
    </row>
    <row r="6920" spans="1:4" ht="13.8">
      <c r="A6920" s="304">
        <v>88286</v>
      </c>
      <c r="B6920" s="301" t="s">
        <v>17668</v>
      </c>
      <c r="C6920" s="301" t="s">
        <v>7154</v>
      </c>
      <c r="D6920" s="302" t="s">
        <v>10836</v>
      </c>
    </row>
    <row r="6921" spans="1:4" ht="13.8">
      <c r="A6921" s="304">
        <v>88288</v>
      </c>
      <c r="B6921" s="301" t="s">
        <v>17669</v>
      </c>
      <c r="C6921" s="301" t="s">
        <v>7154</v>
      </c>
      <c r="D6921" s="302" t="s">
        <v>5194</v>
      </c>
    </row>
    <row r="6922" spans="1:4" ht="13.8">
      <c r="A6922" s="304">
        <v>88291</v>
      </c>
      <c r="B6922" s="301" t="s">
        <v>17670</v>
      </c>
      <c r="C6922" s="301" t="s">
        <v>7154</v>
      </c>
      <c r="D6922" s="302" t="s">
        <v>17671</v>
      </c>
    </row>
    <row r="6923" spans="1:4" ht="13.8">
      <c r="A6923" s="304">
        <v>88292</v>
      </c>
      <c r="B6923" s="301" t="s">
        <v>17672</v>
      </c>
      <c r="C6923" s="301" t="s">
        <v>7154</v>
      </c>
      <c r="D6923" s="302" t="s">
        <v>15152</v>
      </c>
    </row>
    <row r="6924" spans="1:4" ht="13.8">
      <c r="A6924" s="304">
        <v>88293</v>
      </c>
      <c r="B6924" s="301" t="s">
        <v>17673</v>
      </c>
      <c r="C6924" s="301" t="s">
        <v>7154</v>
      </c>
      <c r="D6924" s="302" t="s">
        <v>6851</v>
      </c>
    </row>
    <row r="6925" spans="1:4" ht="13.8">
      <c r="A6925" s="304">
        <v>88294</v>
      </c>
      <c r="B6925" s="301" t="s">
        <v>17674</v>
      </c>
      <c r="C6925" s="301" t="s">
        <v>7154</v>
      </c>
      <c r="D6925" s="302" t="s">
        <v>17675</v>
      </c>
    </row>
    <row r="6926" spans="1:4" ht="13.8">
      <c r="A6926" s="304">
        <v>88295</v>
      </c>
      <c r="B6926" s="301" t="s">
        <v>17676</v>
      </c>
      <c r="C6926" s="301" t="s">
        <v>7154</v>
      </c>
      <c r="D6926" s="302" t="s">
        <v>10836</v>
      </c>
    </row>
    <row r="6927" spans="1:4" ht="13.8">
      <c r="A6927" s="304">
        <v>88296</v>
      </c>
      <c r="B6927" s="301" t="s">
        <v>17677</v>
      </c>
      <c r="C6927" s="301" t="s">
        <v>7154</v>
      </c>
      <c r="D6927" s="302" t="s">
        <v>10836</v>
      </c>
    </row>
    <row r="6928" spans="1:4" ht="13.8">
      <c r="A6928" s="304">
        <v>88297</v>
      </c>
      <c r="B6928" s="301" t="s">
        <v>17678</v>
      </c>
      <c r="C6928" s="301" t="s">
        <v>7154</v>
      </c>
      <c r="D6928" s="302" t="s">
        <v>17679</v>
      </c>
    </row>
    <row r="6929" spans="1:4" ht="13.8">
      <c r="A6929" s="304">
        <v>88298</v>
      </c>
      <c r="B6929" s="301" t="s">
        <v>17680</v>
      </c>
      <c r="C6929" s="301" t="s">
        <v>7154</v>
      </c>
      <c r="D6929" s="302" t="s">
        <v>17681</v>
      </c>
    </row>
    <row r="6930" spans="1:4" ht="13.8">
      <c r="A6930" s="304">
        <v>88299</v>
      </c>
      <c r="B6930" s="301" t="s">
        <v>17682</v>
      </c>
      <c r="C6930" s="301" t="s">
        <v>7154</v>
      </c>
      <c r="D6930" s="302" t="s">
        <v>6636</v>
      </c>
    </row>
    <row r="6931" spans="1:4" ht="13.8">
      <c r="A6931" s="304">
        <v>88300</v>
      </c>
      <c r="B6931" s="301" t="s">
        <v>17683</v>
      </c>
      <c r="C6931" s="301" t="s">
        <v>7154</v>
      </c>
      <c r="D6931" s="302" t="s">
        <v>15134</v>
      </c>
    </row>
    <row r="6932" spans="1:4" ht="13.8">
      <c r="A6932" s="304">
        <v>88301</v>
      </c>
      <c r="B6932" s="301" t="s">
        <v>17684</v>
      </c>
      <c r="C6932" s="301" t="s">
        <v>7154</v>
      </c>
      <c r="D6932" s="302" t="s">
        <v>17685</v>
      </c>
    </row>
    <row r="6933" spans="1:4" ht="13.8">
      <c r="A6933" s="304">
        <v>88302</v>
      </c>
      <c r="B6933" s="301" t="s">
        <v>17686</v>
      </c>
      <c r="C6933" s="301" t="s">
        <v>7154</v>
      </c>
      <c r="D6933" s="302" t="s">
        <v>17687</v>
      </c>
    </row>
    <row r="6934" spans="1:4" ht="13.8">
      <c r="A6934" s="304">
        <v>88303</v>
      </c>
      <c r="B6934" s="301" t="s">
        <v>17688</v>
      </c>
      <c r="C6934" s="301" t="s">
        <v>7154</v>
      </c>
      <c r="D6934" s="302" t="s">
        <v>17689</v>
      </c>
    </row>
    <row r="6935" spans="1:4" ht="13.8">
      <c r="A6935" s="304">
        <v>88304</v>
      </c>
      <c r="B6935" s="301" t="s">
        <v>17690</v>
      </c>
      <c r="C6935" s="301" t="s">
        <v>7154</v>
      </c>
      <c r="D6935" s="302" t="s">
        <v>17691</v>
      </c>
    </row>
    <row r="6936" spans="1:4" ht="13.8">
      <c r="A6936" s="304">
        <v>88306</v>
      </c>
      <c r="B6936" s="301" t="s">
        <v>17692</v>
      </c>
      <c r="C6936" s="301" t="s">
        <v>7154</v>
      </c>
      <c r="D6936" s="302" t="s">
        <v>17693</v>
      </c>
    </row>
    <row r="6937" spans="1:4" ht="13.8">
      <c r="A6937" s="304">
        <v>88307</v>
      </c>
      <c r="B6937" s="301" t="s">
        <v>17694</v>
      </c>
      <c r="C6937" s="301" t="s">
        <v>7154</v>
      </c>
      <c r="D6937" s="302" t="s">
        <v>17695</v>
      </c>
    </row>
    <row r="6938" spans="1:4" ht="13.8">
      <c r="A6938" s="304">
        <v>88308</v>
      </c>
      <c r="B6938" s="301" t="s">
        <v>17696</v>
      </c>
      <c r="C6938" s="301" t="s">
        <v>7154</v>
      </c>
      <c r="D6938" s="302" t="s">
        <v>17631</v>
      </c>
    </row>
    <row r="6939" spans="1:4" ht="13.8">
      <c r="A6939" s="304">
        <v>88309</v>
      </c>
      <c r="B6939" s="301" t="s">
        <v>17697</v>
      </c>
      <c r="C6939" s="301" t="s">
        <v>7154</v>
      </c>
      <c r="D6939" s="302" t="s">
        <v>17650</v>
      </c>
    </row>
    <row r="6940" spans="1:4" ht="13.8">
      <c r="A6940" s="304">
        <v>88310</v>
      </c>
      <c r="B6940" s="301" t="s">
        <v>17698</v>
      </c>
      <c r="C6940" s="301" t="s">
        <v>7154</v>
      </c>
      <c r="D6940" s="302" t="s">
        <v>17699</v>
      </c>
    </row>
    <row r="6941" spans="1:4" ht="13.8">
      <c r="A6941" s="304">
        <v>88311</v>
      </c>
      <c r="B6941" s="301" t="s">
        <v>17700</v>
      </c>
      <c r="C6941" s="301" t="s">
        <v>7154</v>
      </c>
      <c r="D6941" s="302" t="s">
        <v>17701</v>
      </c>
    </row>
    <row r="6942" spans="1:4" ht="13.8">
      <c r="A6942" s="304">
        <v>88312</v>
      </c>
      <c r="B6942" s="301" t="s">
        <v>17702</v>
      </c>
      <c r="C6942" s="301" t="s">
        <v>7154</v>
      </c>
      <c r="D6942" s="302" t="s">
        <v>17699</v>
      </c>
    </row>
    <row r="6943" spans="1:4" ht="13.8">
      <c r="A6943" s="304">
        <v>88313</v>
      </c>
      <c r="B6943" s="301" t="s">
        <v>17703</v>
      </c>
      <c r="C6943" s="301" t="s">
        <v>7154</v>
      </c>
      <c r="D6943" s="302" t="s">
        <v>15096</v>
      </c>
    </row>
    <row r="6944" spans="1:4" ht="13.8">
      <c r="A6944" s="304">
        <v>88314</v>
      </c>
      <c r="B6944" s="301" t="s">
        <v>17704</v>
      </c>
      <c r="C6944" s="301" t="s">
        <v>7154</v>
      </c>
      <c r="D6944" s="302" t="s">
        <v>11096</v>
      </c>
    </row>
    <row r="6945" spans="1:4" ht="13.8">
      <c r="A6945" s="304">
        <v>88315</v>
      </c>
      <c r="B6945" s="301" t="s">
        <v>17705</v>
      </c>
      <c r="C6945" s="301" t="s">
        <v>7154</v>
      </c>
      <c r="D6945" s="302" t="s">
        <v>17619</v>
      </c>
    </row>
    <row r="6946" spans="1:4" ht="13.8">
      <c r="A6946" s="304">
        <v>88316</v>
      </c>
      <c r="B6946" s="301" t="s">
        <v>17706</v>
      </c>
      <c r="C6946" s="301" t="s">
        <v>7154</v>
      </c>
      <c r="D6946" s="302" t="s">
        <v>17610</v>
      </c>
    </row>
    <row r="6947" spans="1:4" ht="13.8">
      <c r="A6947" s="304">
        <v>88317</v>
      </c>
      <c r="B6947" s="301" t="s">
        <v>17707</v>
      </c>
      <c r="C6947" s="301" t="s">
        <v>7154</v>
      </c>
      <c r="D6947" s="302" t="s">
        <v>17708</v>
      </c>
    </row>
    <row r="6948" spans="1:4" ht="13.8">
      <c r="A6948" s="304">
        <v>88318</v>
      </c>
      <c r="B6948" s="301" t="s">
        <v>17709</v>
      </c>
      <c r="C6948" s="301" t="s">
        <v>7154</v>
      </c>
      <c r="D6948" s="302" t="s">
        <v>17710</v>
      </c>
    </row>
    <row r="6949" spans="1:4" ht="13.8">
      <c r="A6949" s="304">
        <v>88320</v>
      </c>
      <c r="B6949" s="301" t="s">
        <v>17711</v>
      </c>
      <c r="C6949" s="301" t="s">
        <v>7154</v>
      </c>
      <c r="D6949" s="302" t="s">
        <v>17639</v>
      </c>
    </row>
    <row r="6950" spans="1:4" ht="13.8">
      <c r="A6950" s="304">
        <v>88321</v>
      </c>
      <c r="B6950" s="301" t="s">
        <v>17712</v>
      </c>
      <c r="C6950" s="301" t="s">
        <v>7154</v>
      </c>
      <c r="D6950" s="302" t="s">
        <v>17713</v>
      </c>
    </row>
    <row r="6951" spans="1:4" ht="13.8">
      <c r="A6951" s="304">
        <v>88322</v>
      </c>
      <c r="B6951" s="301" t="s">
        <v>17714</v>
      </c>
      <c r="C6951" s="301" t="s">
        <v>7154</v>
      </c>
      <c r="D6951" s="302" t="s">
        <v>5440</v>
      </c>
    </row>
    <row r="6952" spans="1:4" ht="13.8">
      <c r="A6952" s="304">
        <v>88323</v>
      </c>
      <c r="B6952" s="301" t="s">
        <v>17715</v>
      </c>
      <c r="C6952" s="301" t="s">
        <v>7154</v>
      </c>
      <c r="D6952" s="302" t="s">
        <v>17716</v>
      </c>
    </row>
    <row r="6953" spans="1:4" ht="13.8">
      <c r="A6953" s="304">
        <v>88324</v>
      </c>
      <c r="B6953" s="301" t="s">
        <v>17717</v>
      </c>
      <c r="C6953" s="301" t="s">
        <v>7154</v>
      </c>
      <c r="D6953" s="302" t="s">
        <v>10519</v>
      </c>
    </row>
    <row r="6954" spans="1:4" ht="13.8">
      <c r="A6954" s="304">
        <v>88325</v>
      </c>
      <c r="B6954" s="301" t="s">
        <v>17718</v>
      </c>
      <c r="C6954" s="301" t="s">
        <v>7154</v>
      </c>
      <c r="D6954" s="302" t="s">
        <v>17719</v>
      </c>
    </row>
    <row r="6955" spans="1:4" ht="13.8">
      <c r="A6955" s="304">
        <v>88326</v>
      </c>
      <c r="B6955" s="301" t="s">
        <v>17720</v>
      </c>
      <c r="C6955" s="301" t="s">
        <v>7154</v>
      </c>
      <c r="D6955" s="302" t="s">
        <v>5957</v>
      </c>
    </row>
    <row r="6956" spans="1:4" ht="13.8">
      <c r="A6956" s="304">
        <v>88377</v>
      </c>
      <c r="B6956" s="301" t="s">
        <v>17721</v>
      </c>
      <c r="C6956" s="301" t="s">
        <v>7154</v>
      </c>
      <c r="D6956" s="302" t="s">
        <v>14211</v>
      </c>
    </row>
    <row r="6957" spans="1:4" ht="13.8">
      <c r="A6957" s="304">
        <v>88441</v>
      </c>
      <c r="B6957" s="301" t="s">
        <v>17722</v>
      </c>
      <c r="C6957" s="301" t="s">
        <v>7154</v>
      </c>
      <c r="D6957" s="302" t="s">
        <v>8242</v>
      </c>
    </row>
    <row r="6958" spans="1:4" ht="13.8">
      <c r="A6958" s="304">
        <v>88597</v>
      </c>
      <c r="B6958" s="301" t="s">
        <v>17723</v>
      </c>
      <c r="C6958" s="301" t="s">
        <v>7154</v>
      </c>
      <c r="D6958" s="302" t="s">
        <v>5027</v>
      </c>
    </row>
    <row r="6959" spans="1:4" ht="13.8">
      <c r="A6959" s="304">
        <v>90766</v>
      </c>
      <c r="B6959" s="301" t="s">
        <v>17724</v>
      </c>
      <c r="C6959" s="301" t="s">
        <v>7154</v>
      </c>
      <c r="D6959" s="302" t="s">
        <v>17725</v>
      </c>
    </row>
    <row r="6960" spans="1:4" ht="13.8">
      <c r="A6960" s="304">
        <v>90767</v>
      </c>
      <c r="B6960" s="301" t="s">
        <v>17726</v>
      </c>
      <c r="C6960" s="301" t="s">
        <v>7154</v>
      </c>
      <c r="D6960" s="302" t="s">
        <v>17727</v>
      </c>
    </row>
    <row r="6961" spans="1:4" ht="13.8">
      <c r="A6961" s="304">
        <v>90768</v>
      </c>
      <c r="B6961" s="301" t="s">
        <v>17728</v>
      </c>
      <c r="C6961" s="301" t="s">
        <v>7154</v>
      </c>
      <c r="D6961" s="302" t="s">
        <v>17729</v>
      </c>
    </row>
    <row r="6962" spans="1:4" ht="13.8">
      <c r="A6962" s="304">
        <v>90769</v>
      </c>
      <c r="B6962" s="301" t="s">
        <v>17730</v>
      </c>
      <c r="C6962" s="301" t="s">
        <v>7154</v>
      </c>
      <c r="D6962" s="302" t="s">
        <v>17731</v>
      </c>
    </row>
    <row r="6963" spans="1:4" ht="13.8">
      <c r="A6963" s="304">
        <v>90770</v>
      </c>
      <c r="B6963" s="301" t="s">
        <v>17732</v>
      </c>
      <c r="C6963" s="301" t="s">
        <v>7154</v>
      </c>
      <c r="D6963" s="302" t="s">
        <v>17733</v>
      </c>
    </row>
    <row r="6964" spans="1:4" ht="13.8">
      <c r="A6964" s="304">
        <v>90771</v>
      </c>
      <c r="B6964" s="301" t="s">
        <v>17734</v>
      </c>
      <c r="C6964" s="301" t="s">
        <v>7154</v>
      </c>
      <c r="D6964" s="302" t="s">
        <v>5430</v>
      </c>
    </row>
    <row r="6965" spans="1:4" ht="13.8">
      <c r="A6965" s="304">
        <v>90772</v>
      </c>
      <c r="B6965" s="301" t="s">
        <v>17735</v>
      </c>
      <c r="C6965" s="301" t="s">
        <v>7154</v>
      </c>
      <c r="D6965" s="302" t="s">
        <v>17736</v>
      </c>
    </row>
    <row r="6966" spans="1:4" ht="13.8">
      <c r="A6966" s="304">
        <v>90773</v>
      </c>
      <c r="B6966" s="301" t="s">
        <v>17737</v>
      </c>
      <c r="C6966" s="301" t="s">
        <v>7154</v>
      </c>
      <c r="D6966" s="302" t="s">
        <v>16404</v>
      </c>
    </row>
    <row r="6967" spans="1:4" ht="13.8">
      <c r="A6967" s="304">
        <v>90775</v>
      </c>
      <c r="B6967" s="301" t="s">
        <v>17738</v>
      </c>
      <c r="C6967" s="301" t="s">
        <v>7154</v>
      </c>
      <c r="D6967" s="302" t="s">
        <v>15164</v>
      </c>
    </row>
    <row r="6968" spans="1:4" ht="13.8">
      <c r="A6968" s="304">
        <v>90776</v>
      </c>
      <c r="B6968" s="301" t="s">
        <v>17739</v>
      </c>
      <c r="C6968" s="301" t="s">
        <v>7154</v>
      </c>
      <c r="D6968" s="302" t="s">
        <v>17740</v>
      </c>
    </row>
    <row r="6969" spans="1:4" ht="13.8">
      <c r="A6969" s="304">
        <v>90777</v>
      </c>
      <c r="B6969" s="301" t="s">
        <v>17741</v>
      </c>
      <c r="C6969" s="301" t="s">
        <v>7154</v>
      </c>
      <c r="D6969" s="302" t="s">
        <v>17742</v>
      </c>
    </row>
    <row r="6970" spans="1:4" ht="13.8">
      <c r="A6970" s="304">
        <v>90778</v>
      </c>
      <c r="B6970" s="301" t="s">
        <v>17743</v>
      </c>
      <c r="C6970" s="301" t="s">
        <v>7154</v>
      </c>
      <c r="D6970" s="302" t="s">
        <v>17744</v>
      </c>
    </row>
    <row r="6971" spans="1:4" ht="13.8">
      <c r="A6971" s="304">
        <v>90779</v>
      </c>
      <c r="B6971" s="301" t="s">
        <v>17745</v>
      </c>
      <c r="C6971" s="301" t="s">
        <v>7154</v>
      </c>
      <c r="D6971" s="302" t="s">
        <v>15603</v>
      </c>
    </row>
    <row r="6972" spans="1:4" ht="13.8">
      <c r="A6972" s="304">
        <v>90780</v>
      </c>
      <c r="B6972" s="301" t="s">
        <v>17746</v>
      </c>
      <c r="C6972" s="301" t="s">
        <v>7154</v>
      </c>
      <c r="D6972" s="302" t="s">
        <v>17747</v>
      </c>
    </row>
    <row r="6973" spans="1:4" ht="13.8">
      <c r="A6973" s="304">
        <v>90781</v>
      </c>
      <c r="B6973" s="301" t="s">
        <v>17748</v>
      </c>
      <c r="C6973" s="301" t="s">
        <v>7154</v>
      </c>
      <c r="D6973" s="302" t="s">
        <v>12686</v>
      </c>
    </row>
    <row r="6974" spans="1:4" ht="13.8">
      <c r="A6974" s="304">
        <v>91677</v>
      </c>
      <c r="B6974" s="301" t="s">
        <v>17749</v>
      </c>
      <c r="C6974" s="301" t="s">
        <v>7154</v>
      </c>
      <c r="D6974" s="302" t="s">
        <v>17750</v>
      </c>
    </row>
    <row r="6975" spans="1:4" ht="13.8">
      <c r="A6975" s="304">
        <v>91678</v>
      </c>
      <c r="B6975" s="301" t="s">
        <v>17751</v>
      </c>
      <c r="C6975" s="301" t="s">
        <v>7154</v>
      </c>
      <c r="D6975" s="302" t="s">
        <v>17752</v>
      </c>
    </row>
    <row r="6976" spans="1:4" ht="13.8">
      <c r="A6976" s="304">
        <v>93558</v>
      </c>
      <c r="B6976" s="301" t="s">
        <v>17753</v>
      </c>
      <c r="C6976" s="301" t="s">
        <v>363</v>
      </c>
      <c r="D6976" s="302" t="s">
        <v>17754</v>
      </c>
    </row>
    <row r="6977" spans="1:4" ht="13.8">
      <c r="A6977" s="304">
        <v>93559</v>
      </c>
      <c r="B6977" s="301" t="s">
        <v>17723</v>
      </c>
      <c r="C6977" s="301" t="s">
        <v>363</v>
      </c>
      <c r="D6977" s="302" t="s">
        <v>17755</v>
      </c>
    </row>
    <row r="6978" spans="1:4" ht="13.8">
      <c r="A6978" s="304">
        <v>93560</v>
      </c>
      <c r="B6978" s="301" t="s">
        <v>17737</v>
      </c>
      <c r="C6978" s="301" t="s">
        <v>363</v>
      </c>
      <c r="D6978" s="302" t="s">
        <v>17756</v>
      </c>
    </row>
    <row r="6979" spans="1:4" ht="13.8">
      <c r="A6979" s="304">
        <v>93561</v>
      </c>
      <c r="B6979" s="301" t="s">
        <v>17738</v>
      </c>
      <c r="C6979" s="301" t="s">
        <v>363</v>
      </c>
      <c r="D6979" s="302" t="s">
        <v>17757</v>
      </c>
    </row>
    <row r="6980" spans="1:4" ht="13.8">
      <c r="A6980" s="304">
        <v>93562</v>
      </c>
      <c r="B6980" s="301" t="s">
        <v>17734</v>
      </c>
      <c r="C6980" s="301" t="s">
        <v>363</v>
      </c>
      <c r="D6980" s="302" t="s">
        <v>17758</v>
      </c>
    </row>
    <row r="6981" spans="1:4" ht="13.8">
      <c r="A6981" s="304">
        <v>93563</v>
      </c>
      <c r="B6981" s="301" t="s">
        <v>17724</v>
      </c>
      <c r="C6981" s="301" t="s">
        <v>363</v>
      </c>
      <c r="D6981" s="302" t="s">
        <v>17759</v>
      </c>
    </row>
    <row r="6982" spans="1:4" ht="13.8">
      <c r="A6982" s="304">
        <v>93564</v>
      </c>
      <c r="B6982" s="301" t="s">
        <v>17726</v>
      </c>
      <c r="C6982" s="301" t="s">
        <v>363</v>
      </c>
      <c r="D6982" s="302" t="s">
        <v>17760</v>
      </c>
    </row>
    <row r="6983" spans="1:4" ht="13.8">
      <c r="A6983" s="304">
        <v>93565</v>
      </c>
      <c r="B6983" s="301" t="s">
        <v>17741</v>
      </c>
      <c r="C6983" s="301" t="s">
        <v>363</v>
      </c>
      <c r="D6983" s="302" t="s">
        <v>17761</v>
      </c>
    </row>
    <row r="6984" spans="1:4" ht="13.8">
      <c r="A6984" s="304">
        <v>93566</v>
      </c>
      <c r="B6984" s="301" t="s">
        <v>17735</v>
      </c>
      <c r="C6984" s="301" t="s">
        <v>363</v>
      </c>
      <c r="D6984" s="302" t="s">
        <v>17762</v>
      </c>
    </row>
    <row r="6985" spans="1:4" ht="13.8">
      <c r="A6985" s="304">
        <v>93567</v>
      </c>
      <c r="B6985" s="301" t="s">
        <v>17743</v>
      </c>
      <c r="C6985" s="301" t="s">
        <v>363</v>
      </c>
      <c r="D6985" s="302" t="s">
        <v>17763</v>
      </c>
    </row>
    <row r="6986" spans="1:4" ht="13.8">
      <c r="A6986" s="304">
        <v>93568</v>
      </c>
      <c r="B6986" s="301" t="s">
        <v>17745</v>
      </c>
      <c r="C6986" s="301" t="s">
        <v>363</v>
      </c>
      <c r="D6986" s="302" t="s">
        <v>17764</v>
      </c>
    </row>
    <row r="6987" spans="1:4" ht="13.8">
      <c r="A6987" s="304">
        <v>93569</v>
      </c>
      <c r="B6987" s="301" t="s">
        <v>17765</v>
      </c>
      <c r="C6987" s="301" t="s">
        <v>363</v>
      </c>
      <c r="D6987" s="302" t="s">
        <v>17766</v>
      </c>
    </row>
    <row r="6988" spans="1:4" ht="13.8">
      <c r="A6988" s="304">
        <v>93570</v>
      </c>
      <c r="B6988" s="301" t="s">
        <v>17767</v>
      </c>
      <c r="C6988" s="301" t="s">
        <v>363</v>
      </c>
      <c r="D6988" s="302" t="s">
        <v>17768</v>
      </c>
    </row>
    <row r="6989" spans="1:4" ht="13.8">
      <c r="A6989" s="304">
        <v>93571</v>
      </c>
      <c r="B6989" s="301" t="s">
        <v>17769</v>
      </c>
      <c r="C6989" s="301" t="s">
        <v>363</v>
      </c>
      <c r="D6989" s="302" t="s">
        <v>17770</v>
      </c>
    </row>
    <row r="6990" spans="1:4" ht="13.8">
      <c r="A6990" s="304">
        <v>93572</v>
      </c>
      <c r="B6990" s="301" t="s">
        <v>17771</v>
      </c>
      <c r="C6990" s="301" t="s">
        <v>363</v>
      </c>
      <c r="D6990" s="302" t="s">
        <v>17772</v>
      </c>
    </row>
    <row r="6991" spans="1:4" ht="13.8">
      <c r="A6991" s="304">
        <v>94295</v>
      </c>
      <c r="B6991" s="301" t="s">
        <v>17746</v>
      </c>
      <c r="C6991" s="301" t="s">
        <v>363</v>
      </c>
      <c r="D6991" s="302" t="s">
        <v>17773</v>
      </c>
    </row>
    <row r="6992" spans="1:4" ht="13.8">
      <c r="A6992" s="304">
        <v>94296</v>
      </c>
      <c r="B6992" s="301" t="s">
        <v>17748</v>
      </c>
      <c r="C6992" s="301" t="s">
        <v>363</v>
      </c>
      <c r="D6992" s="302" t="s">
        <v>17774</v>
      </c>
    </row>
    <row r="6993" spans="1:4" ht="13.8">
      <c r="A6993" s="304">
        <v>95308</v>
      </c>
      <c r="B6993" s="301" t="s">
        <v>17775</v>
      </c>
      <c r="C6993" s="301" t="s">
        <v>7154</v>
      </c>
      <c r="D6993" s="302" t="s">
        <v>4289</v>
      </c>
    </row>
    <row r="6994" spans="1:4" ht="13.8">
      <c r="A6994" s="304">
        <v>95309</v>
      </c>
      <c r="B6994" s="301" t="s">
        <v>17776</v>
      </c>
      <c r="C6994" s="301" t="s">
        <v>7154</v>
      </c>
      <c r="D6994" s="302" t="s">
        <v>4249</v>
      </c>
    </row>
    <row r="6995" spans="1:4" ht="13.8">
      <c r="A6995" s="304">
        <v>95310</v>
      </c>
      <c r="B6995" s="301" t="s">
        <v>17777</v>
      </c>
      <c r="C6995" s="301" t="s">
        <v>7154</v>
      </c>
      <c r="D6995" s="302" t="s">
        <v>4313</v>
      </c>
    </row>
    <row r="6996" spans="1:4" ht="13.8">
      <c r="A6996" s="304">
        <v>95311</v>
      </c>
      <c r="B6996" s="301" t="s">
        <v>17778</v>
      </c>
      <c r="C6996" s="301" t="s">
        <v>7154</v>
      </c>
      <c r="D6996" s="302" t="s">
        <v>4264</v>
      </c>
    </row>
    <row r="6997" spans="1:4" ht="13.8">
      <c r="A6997" s="304">
        <v>95312</v>
      </c>
      <c r="B6997" s="301" t="s">
        <v>17779</v>
      </c>
      <c r="C6997" s="301" t="s">
        <v>7154</v>
      </c>
      <c r="D6997" s="302" t="s">
        <v>4264</v>
      </c>
    </row>
    <row r="6998" spans="1:4" ht="13.8">
      <c r="A6998" s="304">
        <v>95313</v>
      </c>
      <c r="B6998" s="301" t="s">
        <v>17780</v>
      </c>
      <c r="C6998" s="301" t="s">
        <v>7154</v>
      </c>
      <c r="D6998" s="302" t="s">
        <v>4267</v>
      </c>
    </row>
    <row r="6999" spans="1:4" ht="13.8">
      <c r="A6999" s="304">
        <v>95314</v>
      </c>
      <c r="B6999" s="301" t="s">
        <v>17781</v>
      </c>
      <c r="C6999" s="301" t="s">
        <v>7154</v>
      </c>
      <c r="D6999" s="302" t="s">
        <v>4247</v>
      </c>
    </row>
    <row r="7000" spans="1:4" ht="13.8">
      <c r="A7000" s="304">
        <v>95315</v>
      </c>
      <c r="B7000" s="301" t="s">
        <v>17782</v>
      </c>
      <c r="C7000" s="301" t="s">
        <v>7154</v>
      </c>
      <c r="D7000" s="302" t="s">
        <v>4247</v>
      </c>
    </row>
    <row r="7001" spans="1:4" ht="13.8">
      <c r="A7001" s="304">
        <v>95316</v>
      </c>
      <c r="B7001" s="301" t="s">
        <v>17783</v>
      </c>
      <c r="C7001" s="301" t="s">
        <v>7154</v>
      </c>
      <c r="D7001" s="302" t="s">
        <v>4176</v>
      </c>
    </row>
    <row r="7002" spans="1:4" ht="13.8">
      <c r="A7002" s="304">
        <v>95317</v>
      </c>
      <c r="B7002" s="301" t="s">
        <v>17784</v>
      </c>
      <c r="C7002" s="301" t="s">
        <v>7154</v>
      </c>
      <c r="D7002" s="302" t="s">
        <v>4236</v>
      </c>
    </row>
    <row r="7003" spans="1:4" ht="13.8">
      <c r="A7003" s="304">
        <v>95318</v>
      </c>
      <c r="B7003" s="301" t="s">
        <v>17785</v>
      </c>
      <c r="C7003" s="301" t="s">
        <v>7154</v>
      </c>
      <c r="D7003" s="302" t="s">
        <v>4247</v>
      </c>
    </row>
    <row r="7004" spans="1:4" ht="13.8">
      <c r="A7004" s="304">
        <v>95319</v>
      </c>
      <c r="B7004" s="301" t="s">
        <v>17786</v>
      </c>
      <c r="C7004" s="301" t="s">
        <v>7154</v>
      </c>
      <c r="D7004" s="302" t="s">
        <v>4289</v>
      </c>
    </row>
    <row r="7005" spans="1:4" ht="13.8">
      <c r="A7005" s="304">
        <v>95320</v>
      </c>
      <c r="B7005" s="301" t="s">
        <v>17787</v>
      </c>
      <c r="C7005" s="301" t="s">
        <v>7154</v>
      </c>
      <c r="D7005" s="302" t="s">
        <v>4267</v>
      </c>
    </row>
    <row r="7006" spans="1:4" ht="13.8">
      <c r="A7006" s="304">
        <v>95321</v>
      </c>
      <c r="B7006" s="301" t="s">
        <v>17788</v>
      </c>
      <c r="C7006" s="301" t="s">
        <v>7154</v>
      </c>
      <c r="D7006" s="302" t="s">
        <v>4289</v>
      </c>
    </row>
    <row r="7007" spans="1:4" ht="13.8">
      <c r="A7007" s="304">
        <v>95322</v>
      </c>
      <c r="B7007" s="301" t="s">
        <v>17789</v>
      </c>
      <c r="C7007" s="301" t="s">
        <v>7154</v>
      </c>
      <c r="D7007" s="302" t="s">
        <v>4360</v>
      </c>
    </row>
    <row r="7008" spans="1:4" ht="13.8">
      <c r="A7008" s="304">
        <v>95323</v>
      </c>
      <c r="B7008" s="301" t="s">
        <v>17790</v>
      </c>
      <c r="C7008" s="301" t="s">
        <v>7154</v>
      </c>
      <c r="D7008" s="302" t="s">
        <v>4220</v>
      </c>
    </row>
    <row r="7009" spans="1:4" ht="13.8">
      <c r="A7009" s="304">
        <v>95324</v>
      </c>
      <c r="B7009" s="301" t="s">
        <v>17791</v>
      </c>
      <c r="C7009" s="301" t="s">
        <v>7154</v>
      </c>
      <c r="D7009" s="302" t="s">
        <v>4225</v>
      </c>
    </row>
    <row r="7010" spans="1:4" ht="13.8">
      <c r="A7010" s="304">
        <v>95325</v>
      </c>
      <c r="B7010" s="301" t="s">
        <v>17792</v>
      </c>
      <c r="C7010" s="301" t="s">
        <v>7154</v>
      </c>
      <c r="D7010" s="302" t="s">
        <v>4236</v>
      </c>
    </row>
    <row r="7011" spans="1:4" ht="13.8">
      <c r="A7011" s="304">
        <v>95326</v>
      </c>
      <c r="B7011" s="301" t="s">
        <v>17793</v>
      </c>
      <c r="C7011" s="301" t="s">
        <v>7154</v>
      </c>
      <c r="D7011" s="302" t="s">
        <v>4313</v>
      </c>
    </row>
    <row r="7012" spans="1:4" ht="13.8">
      <c r="A7012" s="304">
        <v>95328</v>
      </c>
      <c r="B7012" s="301" t="s">
        <v>17794</v>
      </c>
      <c r="C7012" s="301" t="s">
        <v>7154</v>
      </c>
      <c r="D7012" s="302" t="s">
        <v>4249</v>
      </c>
    </row>
    <row r="7013" spans="1:4" ht="13.8">
      <c r="A7013" s="304">
        <v>95329</v>
      </c>
      <c r="B7013" s="301" t="s">
        <v>17795</v>
      </c>
      <c r="C7013" s="301" t="s">
        <v>7154</v>
      </c>
      <c r="D7013" s="302" t="s">
        <v>4227</v>
      </c>
    </row>
    <row r="7014" spans="1:4" ht="13.8">
      <c r="A7014" s="304">
        <v>95330</v>
      </c>
      <c r="B7014" s="301" t="s">
        <v>17796</v>
      </c>
      <c r="C7014" s="301" t="s">
        <v>7154</v>
      </c>
      <c r="D7014" s="302" t="s">
        <v>4247</v>
      </c>
    </row>
    <row r="7015" spans="1:4" ht="13.8">
      <c r="A7015" s="304">
        <v>95331</v>
      </c>
      <c r="B7015" s="301" t="s">
        <v>17797</v>
      </c>
      <c r="C7015" s="301" t="s">
        <v>7154</v>
      </c>
      <c r="D7015" s="302" t="s">
        <v>4289</v>
      </c>
    </row>
    <row r="7016" spans="1:4" ht="13.8">
      <c r="A7016" s="304">
        <v>95332</v>
      </c>
      <c r="B7016" s="301" t="s">
        <v>17798</v>
      </c>
      <c r="C7016" s="301" t="s">
        <v>7154</v>
      </c>
      <c r="D7016" s="302" t="s">
        <v>4151</v>
      </c>
    </row>
    <row r="7017" spans="1:4" ht="13.8">
      <c r="A7017" s="304">
        <v>95333</v>
      </c>
      <c r="B7017" s="301" t="s">
        <v>17799</v>
      </c>
      <c r="C7017" s="301" t="s">
        <v>7154</v>
      </c>
      <c r="D7017" s="302" t="s">
        <v>4151</v>
      </c>
    </row>
    <row r="7018" spans="1:4" ht="13.8">
      <c r="A7018" s="304">
        <v>95334</v>
      </c>
      <c r="B7018" s="301" t="s">
        <v>17800</v>
      </c>
      <c r="C7018" s="301" t="s">
        <v>7154</v>
      </c>
      <c r="D7018" s="302" t="s">
        <v>7115</v>
      </c>
    </row>
    <row r="7019" spans="1:4" ht="13.8">
      <c r="A7019" s="304">
        <v>95335</v>
      </c>
      <c r="B7019" s="301" t="s">
        <v>17801</v>
      </c>
      <c r="C7019" s="301" t="s">
        <v>7154</v>
      </c>
      <c r="D7019" s="302" t="s">
        <v>4208</v>
      </c>
    </row>
    <row r="7020" spans="1:4" ht="13.8">
      <c r="A7020" s="304">
        <v>95337</v>
      </c>
      <c r="B7020" s="301" t="s">
        <v>17802</v>
      </c>
      <c r="C7020" s="301" t="s">
        <v>7154</v>
      </c>
      <c r="D7020" s="302" t="s">
        <v>4247</v>
      </c>
    </row>
    <row r="7021" spans="1:4" ht="13.8">
      <c r="A7021" s="304">
        <v>95338</v>
      </c>
      <c r="B7021" s="301" t="s">
        <v>17803</v>
      </c>
      <c r="C7021" s="301" t="s">
        <v>7154</v>
      </c>
      <c r="D7021" s="302" t="s">
        <v>7426</v>
      </c>
    </row>
    <row r="7022" spans="1:4" ht="13.8">
      <c r="A7022" s="304">
        <v>95339</v>
      </c>
      <c r="B7022" s="301" t="s">
        <v>17804</v>
      </c>
      <c r="C7022" s="301" t="s">
        <v>7154</v>
      </c>
      <c r="D7022" s="302" t="s">
        <v>4216</v>
      </c>
    </row>
    <row r="7023" spans="1:4" ht="13.8">
      <c r="A7023" s="304">
        <v>95340</v>
      </c>
      <c r="B7023" s="301" t="s">
        <v>17805</v>
      </c>
      <c r="C7023" s="301" t="s">
        <v>7154</v>
      </c>
      <c r="D7023" s="302" t="s">
        <v>4229</v>
      </c>
    </row>
    <row r="7024" spans="1:4" ht="13.8">
      <c r="A7024" s="304">
        <v>95341</v>
      </c>
      <c r="B7024" s="301" t="s">
        <v>17806</v>
      </c>
      <c r="C7024" s="301" t="s">
        <v>7154</v>
      </c>
      <c r="D7024" s="302" t="s">
        <v>4225</v>
      </c>
    </row>
    <row r="7025" spans="1:4" ht="13.8">
      <c r="A7025" s="304">
        <v>95342</v>
      </c>
      <c r="B7025" s="301" t="s">
        <v>17807</v>
      </c>
      <c r="C7025" s="301" t="s">
        <v>7154</v>
      </c>
      <c r="D7025" s="302" t="s">
        <v>4275</v>
      </c>
    </row>
    <row r="7026" spans="1:4" ht="13.8">
      <c r="A7026" s="304">
        <v>95343</v>
      </c>
      <c r="B7026" s="301" t="s">
        <v>17808</v>
      </c>
      <c r="C7026" s="301" t="s">
        <v>7154</v>
      </c>
      <c r="D7026" s="302" t="s">
        <v>4247</v>
      </c>
    </row>
    <row r="7027" spans="1:4" ht="13.8">
      <c r="A7027" s="304">
        <v>95344</v>
      </c>
      <c r="B7027" s="301" t="s">
        <v>17809</v>
      </c>
      <c r="C7027" s="301" t="s">
        <v>7154</v>
      </c>
      <c r="D7027" s="302" t="s">
        <v>4267</v>
      </c>
    </row>
    <row r="7028" spans="1:4" ht="13.8">
      <c r="A7028" s="304">
        <v>95345</v>
      </c>
      <c r="B7028" s="301" t="s">
        <v>17810</v>
      </c>
      <c r="C7028" s="301" t="s">
        <v>7154</v>
      </c>
      <c r="D7028" s="302" t="s">
        <v>4157</v>
      </c>
    </row>
    <row r="7029" spans="1:4" ht="13.8">
      <c r="A7029" s="304">
        <v>95346</v>
      </c>
      <c r="B7029" s="301" t="s">
        <v>17811</v>
      </c>
      <c r="C7029" s="301" t="s">
        <v>7154</v>
      </c>
      <c r="D7029" s="302" t="s">
        <v>4360</v>
      </c>
    </row>
    <row r="7030" spans="1:4" ht="13.8">
      <c r="A7030" s="304">
        <v>95347</v>
      </c>
      <c r="B7030" s="301" t="s">
        <v>17812</v>
      </c>
      <c r="C7030" s="301" t="s">
        <v>7154</v>
      </c>
      <c r="D7030" s="302" t="s">
        <v>4346</v>
      </c>
    </row>
    <row r="7031" spans="1:4" ht="13.8">
      <c r="A7031" s="304">
        <v>95348</v>
      </c>
      <c r="B7031" s="301" t="s">
        <v>17813</v>
      </c>
      <c r="C7031" s="301" t="s">
        <v>7154</v>
      </c>
      <c r="D7031" s="302" t="s">
        <v>4313</v>
      </c>
    </row>
    <row r="7032" spans="1:4" ht="13.8">
      <c r="A7032" s="304">
        <v>95349</v>
      </c>
      <c r="B7032" s="301" t="s">
        <v>17814</v>
      </c>
      <c r="C7032" s="301" t="s">
        <v>7154</v>
      </c>
      <c r="D7032" s="302" t="s">
        <v>4360</v>
      </c>
    </row>
    <row r="7033" spans="1:4" ht="13.8">
      <c r="A7033" s="304">
        <v>95350</v>
      </c>
      <c r="B7033" s="301" t="s">
        <v>17815</v>
      </c>
      <c r="C7033" s="301" t="s">
        <v>7154</v>
      </c>
      <c r="D7033" s="302" t="s">
        <v>4360</v>
      </c>
    </row>
    <row r="7034" spans="1:4" ht="13.8">
      <c r="A7034" s="304">
        <v>95351</v>
      </c>
      <c r="B7034" s="301" t="s">
        <v>17816</v>
      </c>
      <c r="C7034" s="301" t="s">
        <v>7154</v>
      </c>
      <c r="D7034" s="302" t="s">
        <v>4236</v>
      </c>
    </row>
    <row r="7035" spans="1:4" ht="13.8">
      <c r="A7035" s="304">
        <v>95352</v>
      </c>
      <c r="B7035" s="301" t="s">
        <v>17817</v>
      </c>
      <c r="C7035" s="301" t="s">
        <v>7154</v>
      </c>
      <c r="D7035" s="302" t="s">
        <v>4346</v>
      </c>
    </row>
    <row r="7036" spans="1:4" ht="13.8">
      <c r="A7036" s="304">
        <v>95354</v>
      </c>
      <c r="B7036" s="301" t="s">
        <v>17818</v>
      </c>
      <c r="C7036" s="301" t="s">
        <v>7154</v>
      </c>
      <c r="D7036" s="302" t="s">
        <v>4313</v>
      </c>
    </row>
    <row r="7037" spans="1:4" ht="13.8">
      <c r="A7037" s="304">
        <v>95355</v>
      </c>
      <c r="B7037" s="301" t="s">
        <v>17819</v>
      </c>
      <c r="C7037" s="301" t="s">
        <v>7154</v>
      </c>
      <c r="D7037" s="302" t="s">
        <v>4300</v>
      </c>
    </row>
    <row r="7038" spans="1:4" ht="13.8">
      <c r="A7038" s="304">
        <v>95356</v>
      </c>
      <c r="B7038" s="301" t="s">
        <v>17820</v>
      </c>
      <c r="C7038" s="301" t="s">
        <v>7154</v>
      </c>
      <c r="D7038" s="302" t="s">
        <v>4289</v>
      </c>
    </row>
    <row r="7039" spans="1:4" ht="13.8">
      <c r="A7039" s="304">
        <v>95357</v>
      </c>
      <c r="B7039" s="301" t="s">
        <v>17821</v>
      </c>
      <c r="C7039" s="301" t="s">
        <v>7154</v>
      </c>
      <c r="D7039" s="302" t="s">
        <v>4247</v>
      </c>
    </row>
    <row r="7040" spans="1:4" ht="13.8">
      <c r="A7040" s="304">
        <v>95358</v>
      </c>
      <c r="B7040" s="301" t="s">
        <v>17822</v>
      </c>
      <c r="C7040" s="301" t="s">
        <v>7154</v>
      </c>
      <c r="D7040" s="302" t="s">
        <v>4236</v>
      </c>
    </row>
    <row r="7041" spans="1:4" ht="13.8">
      <c r="A7041" s="304">
        <v>95359</v>
      </c>
      <c r="B7041" s="301" t="s">
        <v>17823</v>
      </c>
      <c r="C7041" s="301" t="s">
        <v>7154</v>
      </c>
      <c r="D7041" s="302" t="s">
        <v>4236</v>
      </c>
    </row>
    <row r="7042" spans="1:4" ht="13.8">
      <c r="A7042" s="304">
        <v>95360</v>
      </c>
      <c r="B7042" s="301" t="s">
        <v>17824</v>
      </c>
      <c r="C7042" s="301" t="s">
        <v>7154</v>
      </c>
      <c r="D7042" s="302" t="s">
        <v>4267</v>
      </c>
    </row>
    <row r="7043" spans="1:4" ht="13.8">
      <c r="A7043" s="304">
        <v>95361</v>
      </c>
      <c r="B7043" s="301" t="s">
        <v>17825</v>
      </c>
      <c r="C7043" s="301" t="s">
        <v>7154</v>
      </c>
      <c r="D7043" s="302" t="s">
        <v>4300</v>
      </c>
    </row>
    <row r="7044" spans="1:4" ht="13.8">
      <c r="A7044" s="304">
        <v>95362</v>
      </c>
      <c r="B7044" s="301" t="s">
        <v>17826</v>
      </c>
      <c r="C7044" s="301" t="s">
        <v>7154</v>
      </c>
      <c r="D7044" s="302" t="s">
        <v>4275</v>
      </c>
    </row>
    <row r="7045" spans="1:4" ht="13.8">
      <c r="A7045" s="304">
        <v>95363</v>
      </c>
      <c r="B7045" s="301" t="s">
        <v>17827</v>
      </c>
      <c r="C7045" s="301" t="s">
        <v>7154</v>
      </c>
      <c r="D7045" s="302" t="s">
        <v>4264</v>
      </c>
    </row>
    <row r="7046" spans="1:4" ht="13.8">
      <c r="A7046" s="304">
        <v>95364</v>
      </c>
      <c r="B7046" s="301" t="s">
        <v>17828</v>
      </c>
      <c r="C7046" s="301" t="s">
        <v>7154</v>
      </c>
      <c r="D7046" s="302" t="s">
        <v>4289</v>
      </c>
    </row>
    <row r="7047" spans="1:4" ht="13.8">
      <c r="A7047" s="304">
        <v>95365</v>
      </c>
      <c r="B7047" s="301" t="s">
        <v>17829</v>
      </c>
      <c r="C7047" s="301" t="s">
        <v>7154</v>
      </c>
      <c r="D7047" s="302" t="s">
        <v>4275</v>
      </c>
    </row>
    <row r="7048" spans="1:4" ht="13.8">
      <c r="A7048" s="304">
        <v>95366</v>
      </c>
      <c r="B7048" s="301" t="s">
        <v>17830</v>
      </c>
      <c r="C7048" s="301" t="s">
        <v>7154</v>
      </c>
      <c r="D7048" s="302" t="s">
        <v>4300</v>
      </c>
    </row>
    <row r="7049" spans="1:4" ht="13.8">
      <c r="A7049" s="304">
        <v>95367</v>
      </c>
      <c r="B7049" s="301" t="s">
        <v>17831</v>
      </c>
      <c r="C7049" s="301" t="s">
        <v>7154</v>
      </c>
      <c r="D7049" s="302" t="s">
        <v>4300</v>
      </c>
    </row>
    <row r="7050" spans="1:4" ht="13.8">
      <c r="A7050" s="304">
        <v>95368</v>
      </c>
      <c r="B7050" s="301" t="s">
        <v>17832</v>
      </c>
      <c r="C7050" s="301" t="s">
        <v>7154</v>
      </c>
      <c r="D7050" s="302" t="s">
        <v>4249</v>
      </c>
    </row>
    <row r="7051" spans="1:4" ht="13.8">
      <c r="A7051" s="304">
        <v>95369</v>
      </c>
      <c r="B7051" s="301" t="s">
        <v>17833</v>
      </c>
      <c r="C7051" s="301" t="s">
        <v>7154</v>
      </c>
      <c r="D7051" s="302" t="s">
        <v>4289</v>
      </c>
    </row>
    <row r="7052" spans="1:4" ht="13.8">
      <c r="A7052" s="304">
        <v>95370</v>
      </c>
      <c r="B7052" s="301" t="s">
        <v>17834</v>
      </c>
      <c r="C7052" s="301" t="s">
        <v>7154</v>
      </c>
      <c r="D7052" s="302" t="s">
        <v>4225</v>
      </c>
    </row>
    <row r="7053" spans="1:4" ht="13.8">
      <c r="A7053" s="304">
        <v>95371</v>
      </c>
      <c r="B7053" s="301" t="s">
        <v>17835</v>
      </c>
      <c r="C7053" s="301" t="s">
        <v>7154</v>
      </c>
      <c r="D7053" s="302" t="s">
        <v>7426</v>
      </c>
    </row>
    <row r="7054" spans="1:4" ht="13.8">
      <c r="A7054" s="304">
        <v>95372</v>
      </c>
      <c r="B7054" s="301" t="s">
        <v>17836</v>
      </c>
      <c r="C7054" s="301" t="s">
        <v>7154</v>
      </c>
      <c r="D7054" s="302" t="s">
        <v>4225</v>
      </c>
    </row>
    <row r="7055" spans="1:4" ht="13.8">
      <c r="A7055" s="304">
        <v>95373</v>
      </c>
      <c r="B7055" s="301" t="s">
        <v>17837</v>
      </c>
      <c r="C7055" s="301" t="s">
        <v>7154</v>
      </c>
      <c r="D7055" s="302" t="s">
        <v>4227</v>
      </c>
    </row>
    <row r="7056" spans="1:4" ht="13.8">
      <c r="A7056" s="304">
        <v>95374</v>
      </c>
      <c r="B7056" s="301" t="s">
        <v>17838</v>
      </c>
      <c r="C7056" s="301" t="s">
        <v>7154</v>
      </c>
      <c r="D7056" s="302" t="s">
        <v>4225</v>
      </c>
    </row>
    <row r="7057" spans="1:4" ht="13.8">
      <c r="A7057" s="304">
        <v>95375</v>
      </c>
      <c r="B7057" s="301" t="s">
        <v>17839</v>
      </c>
      <c r="C7057" s="301" t="s">
        <v>7154</v>
      </c>
      <c r="D7057" s="302" t="s">
        <v>4227</v>
      </c>
    </row>
    <row r="7058" spans="1:4" ht="13.8">
      <c r="A7058" s="304">
        <v>95376</v>
      </c>
      <c r="B7058" s="301" t="s">
        <v>17840</v>
      </c>
      <c r="C7058" s="301" t="s">
        <v>7154</v>
      </c>
      <c r="D7058" s="302" t="s">
        <v>4388</v>
      </c>
    </row>
    <row r="7059" spans="1:4" ht="13.8">
      <c r="A7059" s="304">
        <v>95377</v>
      </c>
      <c r="B7059" s="301" t="s">
        <v>17841</v>
      </c>
      <c r="C7059" s="301" t="s">
        <v>7154</v>
      </c>
      <c r="D7059" s="302" t="s">
        <v>4247</v>
      </c>
    </row>
    <row r="7060" spans="1:4" ht="13.8">
      <c r="A7060" s="304">
        <v>95378</v>
      </c>
      <c r="B7060" s="301" t="s">
        <v>17842</v>
      </c>
      <c r="C7060" s="301" t="s">
        <v>7154</v>
      </c>
      <c r="D7060" s="302" t="s">
        <v>4227</v>
      </c>
    </row>
    <row r="7061" spans="1:4" ht="13.8">
      <c r="A7061" s="304">
        <v>95379</v>
      </c>
      <c r="B7061" s="301" t="s">
        <v>17843</v>
      </c>
      <c r="C7061" s="301" t="s">
        <v>7154</v>
      </c>
      <c r="D7061" s="302" t="s">
        <v>4247</v>
      </c>
    </row>
    <row r="7062" spans="1:4" ht="13.8">
      <c r="A7062" s="304">
        <v>95380</v>
      </c>
      <c r="B7062" s="301" t="s">
        <v>17844</v>
      </c>
      <c r="C7062" s="301" t="s">
        <v>7154</v>
      </c>
      <c r="D7062" s="302" t="s">
        <v>4229</v>
      </c>
    </row>
    <row r="7063" spans="1:4" ht="13.8">
      <c r="A7063" s="304">
        <v>95382</v>
      </c>
      <c r="B7063" s="301" t="s">
        <v>17845</v>
      </c>
      <c r="C7063" s="301" t="s">
        <v>7154</v>
      </c>
      <c r="D7063" s="302" t="s">
        <v>4247</v>
      </c>
    </row>
    <row r="7064" spans="1:4" ht="13.8">
      <c r="A7064" s="304">
        <v>95383</v>
      </c>
      <c r="B7064" s="301" t="s">
        <v>17846</v>
      </c>
      <c r="C7064" s="301" t="s">
        <v>7154</v>
      </c>
      <c r="D7064" s="302" t="s">
        <v>4208</v>
      </c>
    </row>
    <row r="7065" spans="1:4" ht="13.8">
      <c r="A7065" s="304">
        <v>95384</v>
      </c>
      <c r="B7065" s="301" t="s">
        <v>17847</v>
      </c>
      <c r="C7065" s="301" t="s">
        <v>7154</v>
      </c>
      <c r="D7065" s="302" t="s">
        <v>4221</v>
      </c>
    </row>
    <row r="7066" spans="1:4" ht="13.8">
      <c r="A7066" s="304">
        <v>95385</v>
      </c>
      <c r="B7066" s="301" t="s">
        <v>17848</v>
      </c>
      <c r="C7066" s="301" t="s">
        <v>7154</v>
      </c>
      <c r="D7066" s="302" t="s">
        <v>4247</v>
      </c>
    </row>
    <row r="7067" spans="1:4" ht="13.8">
      <c r="A7067" s="304">
        <v>95386</v>
      </c>
      <c r="B7067" s="301" t="s">
        <v>17849</v>
      </c>
      <c r="C7067" s="301" t="s">
        <v>7154</v>
      </c>
      <c r="D7067" s="302" t="s">
        <v>4267</v>
      </c>
    </row>
    <row r="7068" spans="1:4" ht="13.8">
      <c r="A7068" s="304">
        <v>95387</v>
      </c>
      <c r="B7068" s="301" t="s">
        <v>17850</v>
      </c>
      <c r="C7068" s="301" t="s">
        <v>7154</v>
      </c>
      <c r="D7068" s="302" t="s">
        <v>4229</v>
      </c>
    </row>
    <row r="7069" spans="1:4" ht="13.8">
      <c r="A7069" s="304">
        <v>95388</v>
      </c>
      <c r="B7069" s="301" t="s">
        <v>17851</v>
      </c>
      <c r="C7069" s="301" t="s">
        <v>7154</v>
      </c>
      <c r="D7069" s="302" t="s">
        <v>4346</v>
      </c>
    </row>
    <row r="7070" spans="1:4" ht="13.8">
      <c r="A7070" s="304">
        <v>95389</v>
      </c>
      <c r="B7070" s="301" t="s">
        <v>17852</v>
      </c>
      <c r="C7070" s="301" t="s">
        <v>7154</v>
      </c>
      <c r="D7070" s="302" t="s">
        <v>4313</v>
      </c>
    </row>
    <row r="7071" spans="1:4" ht="13.8">
      <c r="A7071" s="304">
        <v>95390</v>
      </c>
      <c r="B7071" s="301" t="s">
        <v>17853</v>
      </c>
      <c r="C7071" s="301" t="s">
        <v>7154</v>
      </c>
      <c r="D7071" s="302" t="s">
        <v>4360</v>
      </c>
    </row>
    <row r="7072" spans="1:4" ht="13.8">
      <c r="A7072" s="304">
        <v>95391</v>
      </c>
      <c r="B7072" s="301" t="s">
        <v>17854</v>
      </c>
      <c r="C7072" s="301" t="s">
        <v>7154</v>
      </c>
      <c r="D7072" s="302" t="s">
        <v>4346</v>
      </c>
    </row>
    <row r="7073" spans="1:4" ht="13.8">
      <c r="A7073" s="304">
        <v>95392</v>
      </c>
      <c r="B7073" s="301" t="s">
        <v>17855</v>
      </c>
      <c r="C7073" s="301" t="s">
        <v>7154</v>
      </c>
      <c r="D7073" s="302" t="s">
        <v>4289</v>
      </c>
    </row>
    <row r="7074" spans="1:4" ht="13.8">
      <c r="A7074" s="304">
        <v>95393</v>
      </c>
      <c r="B7074" s="301" t="s">
        <v>17856</v>
      </c>
      <c r="C7074" s="301" t="s">
        <v>7154</v>
      </c>
      <c r="D7074" s="302" t="s">
        <v>4163</v>
      </c>
    </row>
    <row r="7075" spans="1:4" ht="13.8">
      <c r="A7075" s="304">
        <v>95394</v>
      </c>
      <c r="B7075" s="301" t="s">
        <v>17857</v>
      </c>
      <c r="C7075" s="301" t="s">
        <v>7154</v>
      </c>
      <c r="D7075" s="302" t="s">
        <v>17316</v>
      </c>
    </row>
    <row r="7076" spans="1:4" ht="13.8">
      <c r="A7076" s="304">
        <v>95395</v>
      </c>
      <c r="B7076" s="301" t="s">
        <v>17858</v>
      </c>
      <c r="C7076" s="301" t="s">
        <v>7154</v>
      </c>
      <c r="D7076" s="302" t="s">
        <v>7865</v>
      </c>
    </row>
    <row r="7077" spans="1:4" ht="13.8">
      <c r="A7077" s="304">
        <v>95396</v>
      </c>
      <c r="B7077" s="301" t="s">
        <v>17859</v>
      </c>
      <c r="C7077" s="301" t="s">
        <v>7154</v>
      </c>
      <c r="D7077" s="302" t="s">
        <v>4131</v>
      </c>
    </row>
    <row r="7078" spans="1:4" ht="13.8">
      <c r="A7078" s="304">
        <v>95397</v>
      </c>
      <c r="B7078" s="301" t="s">
        <v>17860</v>
      </c>
      <c r="C7078" s="301" t="s">
        <v>7154</v>
      </c>
      <c r="D7078" s="302" t="s">
        <v>4388</v>
      </c>
    </row>
    <row r="7079" spans="1:4" ht="13.8">
      <c r="A7079" s="304">
        <v>95398</v>
      </c>
      <c r="B7079" s="301" t="s">
        <v>17861</v>
      </c>
      <c r="C7079" s="301" t="s">
        <v>7154</v>
      </c>
      <c r="D7079" s="302" t="s">
        <v>4313</v>
      </c>
    </row>
    <row r="7080" spans="1:4" ht="13.8">
      <c r="A7080" s="304">
        <v>95399</v>
      </c>
      <c r="B7080" s="301" t="s">
        <v>17862</v>
      </c>
      <c r="C7080" s="301" t="s">
        <v>7154</v>
      </c>
      <c r="D7080" s="302" t="s">
        <v>4484</v>
      </c>
    </row>
    <row r="7081" spans="1:4" ht="13.8">
      <c r="A7081" s="304">
        <v>95400</v>
      </c>
      <c r="B7081" s="301" t="s">
        <v>17863</v>
      </c>
      <c r="C7081" s="301" t="s">
        <v>7154</v>
      </c>
      <c r="D7081" s="302" t="s">
        <v>4360</v>
      </c>
    </row>
    <row r="7082" spans="1:4" ht="13.8">
      <c r="A7082" s="304">
        <v>95401</v>
      </c>
      <c r="B7082" s="301" t="s">
        <v>17864</v>
      </c>
      <c r="C7082" s="301" t="s">
        <v>7154</v>
      </c>
      <c r="D7082" s="302" t="s">
        <v>7426</v>
      </c>
    </row>
    <row r="7083" spans="1:4" ht="13.8">
      <c r="A7083" s="304">
        <v>95402</v>
      </c>
      <c r="B7083" s="301" t="s">
        <v>17865</v>
      </c>
      <c r="C7083" s="301" t="s">
        <v>7154</v>
      </c>
      <c r="D7083" s="302" t="s">
        <v>4117</v>
      </c>
    </row>
    <row r="7084" spans="1:4" ht="13.8">
      <c r="A7084" s="304">
        <v>95403</v>
      </c>
      <c r="B7084" s="301" t="s">
        <v>17866</v>
      </c>
      <c r="C7084" s="301" t="s">
        <v>7154</v>
      </c>
      <c r="D7084" s="302" t="s">
        <v>7346</v>
      </c>
    </row>
    <row r="7085" spans="1:4" ht="13.8">
      <c r="A7085" s="304">
        <v>95404</v>
      </c>
      <c r="B7085" s="301" t="s">
        <v>17867</v>
      </c>
      <c r="C7085" s="301" t="s">
        <v>7154</v>
      </c>
      <c r="D7085" s="302" t="s">
        <v>7017</v>
      </c>
    </row>
    <row r="7086" spans="1:4" ht="13.8">
      <c r="A7086" s="304">
        <v>95405</v>
      </c>
      <c r="B7086" s="301" t="s">
        <v>17868</v>
      </c>
      <c r="C7086" s="301" t="s">
        <v>7154</v>
      </c>
      <c r="D7086" s="302" t="s">
        <v>4160</v>
      </c>
    </row>
    <row r="7087" spans="1:4" ht="13.8">
      <c r="A7087" s="304">
        <v>95406</v>
      </c>
      <c r="B7087" s="301" t="s">
        <v>17869</v>
      </c>
      <c r="C7087" s="301" t="s">
        <v>7154</v>
      </c>
      <c r="D7087" s="302" t="s">
        <v>4275</v>
      </c>
    </row>
    <row r="7088" spans="1:4" ht="13.8">
      <c r="A7088" s="304">
        <v>95407</v>
      </c>
      <c r="B7088" s="301" t="s">
        <v>17870</v>
      </c>
      <c r="C7088" s="301" t="s">
        <v>7154</v>
      </c>
      <c r="D7088" s="302" t="s">
        <v>7165</v>
      </c>
    </row>
    <row r="7089" spans="1:4" ht="13.8">
      <c r="A7089" s="304">
        <v>95408</v>
      </c>
      <c r="B7089" s="301" t="s">
        <v>17871</v>
      </c>
      <c r="C7089" s="301" t="s">
        <v>363</v>
      </c>
      <c r="D7089" s="302" t="s">
        <v>8022</v>
      </c>
    </row>
    <row r="7090" spans="1:4" ht="13.8">
      <c r="A7090" s="304">
        <v>95409</v>
      </c>
      <c r="B7090" s="301" t="s">
        <v>17872</v>
      </c>
      <c r="C7090" s="301" t="s">
        <v>363</v>
      </c>
      <c r="D7090" s="302" t="s">
        <v>9478</v>
      </c>
    </row>
    <row r="7091" spans="1:4" ht="13.8">
      <c r="A7091" s="304">
        <v>95410</v>
      </c>
      <c r="B7091" s="301" t="s">
        <v>17873</v>
      </c>
      <c r="C7091" s="301" t="s">
        <v>363</v>
      </c>
      <c r="D7091" s="302" t="s">
        <v>17359</v>
      </c>
    </row>
    <row r="7092" spans="1:4" ht="13.8">
      <c r="A7092" s="304">
        <v>95411</v>
      </c>
      <c r="B7092" s="301" t="s">
        <v>17874</v>
      </c>
      <c r="C7092" s="301" t="s">
        <v>363</v>
      </c>
      <c r="D7092" s="302" t="s">
        <v>7063</v>
      </c>
    </row>
    <row r="7093" spans="1:4" ht="13.8">
      <c r="A7093" s="304">
        <v>95412</v>
      </c>
      <c r="B7093" s="301" t="s">
        <v>17875</v>
      </c>
      <c r="C7093" s="301" t="s">
        <v>363</v>
      </c>
      <c r="D7093" s="302" t="s">
        <v>12408</v>
      </c>
    </row>
    <row r="7094" spans="1:4" ht="13.8">
      <c r="A7094" s="304">
        <v>95413</v>
      </c>
      <c r="B7094" s="301" t="s">
        <v>17876</v>
      </c>
      <c r="C7094" s="301" t="s">
        <v>363</v>
      </c>
      <c r="D7094" s="302" t="s">
        <v>10269</v>
      </c>
    </row>
    <row r="7095" spans="1:4" ht="13.8">
      <c r="A7095" s="304">
        <v>95414</v>
      </c>
      <c r="B7095" s="301" t="s">
        <v>17877</v>
      </c>
      <c r="C7095" s="301" t="s">
        <v>363</v>
      </c>
      <c r="D7095" s="302" t="s">
        <v>8480</v>
      </c>
    </row>
    <row r="7096" spans="1:4" ht="13.8">
      <c r="A7096" s="304">
        <v>95415</v>
      </c>
      <c r="B7096" s="301" t="s">
        <v>17878</v>
      </c>
      <c r="C7096" s="301" t="s">
        <v>363</v>
      </c>
      <c r="D7096" s="302" t="s">
        <v>17879</v>
      </c>
    </row>
    <row r="7097" spans="1:4" ht="13.8">
      <c r="A7097" s="304">
        <v>95416</v>
      </c>
      <c r="B7097" s="301" t="s">
        <v>17880</v>
      </c>
      <c r="C7097" s="301" t="s">
        <v>363</v>
      </c>
      <c r="D7097" s="302" t="s">
        <v>10924</v>
      </c>
    </row>
    <row r="7098" spans="1:4" ht="13.8">
      <c r="A7098" s="304">
        <v>95417</v>
      </c>
      <c r="B7098" s="301" t="s">
        <v>17881</v>
      </c>
      <c r="C7098" s="301" t="s">
        <v>363</v>
      </c>
      <c r="D7098" s="302" t="s">
        <v>17882</v>
      </c>
    </row>
    <row r="7099" spans="1:4" ht="13.8">
      <c r="A7099" s="304">
        <v>95418</v>
      </c>
      <c r="B7099" s="301" t="s">
        <v>17883</v>
      </c>
      <c r="C7099" s="301" t="s">
        <v>363</v>
      </c>
      <c r="D7099" s="302" t="s">
        <v>17884</v>
      </c>
    </row>
    <row r="7100" spans="1:4" ht="13.8">
      <c r="A7100" s="304">
        <v>95419</v>
      </c>
      <c r="B7100" s="301" t="s">
        <v>17885</v>
      </c>
      <c r="C7100" s="301" t="s">
        <v>363</v>
      </c>
      <c r="D7100" s="302" t="s">
        <v>17886</v>
      </c>
    </row>
    <row r="7101" spans="1:4" ht="13.8">
      <c r="A7101" s="304">
        <v>95420</v>
      </c>
      <c r="B7101" s="301" t="s">
        <v>17887</v>
      </c>
      <c r="C7101" s="301" t="s">
        <v>363</v>
      </c>
      <c r="D7101" s="302" t="s">
        <v>17888</v>
      </c>
    </row>
    <row r="7102" spans="1:4" ht="13.8">
      <c r="A7102" s="304">
        <v>95421</v>
      </c>
      <c r="B7102" s="301" t="s">
        <v>17889</v>
      </c>
      <c r="C7102" s="301" t="s">
        <v>363</v>
      </c>
      <c r="D7102" s="302" t="s">
        <v>17890</v>
      </c>
    </row>
    <row r="7103" spans="1:4" ht="13.8">
      <c r="A7103" s="304">
        <v>95422</v>
      </c>
      <c r="B7103" s="301" t="s">
        <v>17891</v>
      </c>
      <c r="C7103" s="301" t="s">
        <v>363</v>
      </c>
      <c r="D7103" s="302" t="s">
        <v>17892</v>
      </c>
    </row>
    <row r="7104" spans="1:4" ht="13.8">
      <c r="A7104" s="304">
        <v>95423</v>
      </c>
      <c r="B7104" s="301" t="s">
        <v>17893</v>
      </c>
      <c r="C7104" s="301" t="s">
        <v>363</v>
      </c>
      <c r="D7104" s="302" t="s">
        <v>17894</v>
      </c>
    </row>
    <row r="7105" spans="1:4" ht="13.8">
      <c r="A7105" s="304">
        <v>95424</v>
      </c>
      <c r="B7105" s="301" t="s">
        <v>17895</v>
      </c>
      <c r="C7105" s="301" t="s">
        <v>363</v>
      </c>
      <c r="D7105" s="302" t="s">
        <v>6527</v>
      </c>
    </row>
    <row r="7106" spans="1:4" ht="13.8">
      <c r="A7106" s="304">
        <v>100288</v>
      </c>
      <c r="B7106" s="301" t="s">
        <v>17896</v>
      </c>
      <c r="C7106" s="301" t="s">
        <v>7154</v>
      </c>
      <c r="D7106" s="302" t="s">
        <v>4388</v>
      </c>
    </row>
    <row r="7107" spans="1:4" ht="13.8">
      <c r="A7107" s="304">
        <v>100289</v>
      </c>
      <c r="B7107" s="301" t="s">
        <v>17897</v>
      </c>
      <c r="C7107" s="301" t="s">
        <v>7154</v>
      </c>
      <c r="D7107" s="302" t="s">
        <v>17898</v>
      </c>
    </row>
    <row r="7108" spans="1:4" ht="13.8">
      <c r="A7108" s="304">
        <v>100290</v>
      </c>
      <c r="B7108" s="301" t="s">
        <v>17899</v>
      </c>
      <c r="C7108" s="301" t="s">
        <v>7154</v>
      </c>
      <c r="D7108" s="302" t="s">
        <v>4326</v>
      </c>
    </row>
    <row r="7109" spans="1:4" ht="13.8">
      <c r="A7109" s="304">
        <v>100291</v>
      </c>
      <c r="B7109" s="301" t="s">
        <v>17900</v>
      </c>
      <c r="C7109" s="301" t="s">
        <v>7154</v>
      </c>
      <c r="D7109" s="302" t="s">
        <v>4249</v>
      </c>
    </row>
    <row r="7110" spans="1:4" ht="13.8">
      <c r="A7110" s="304">
        <v>100292</v>
      </c>
      <c r="B7110" s="301" t="s">
        <v>17901</v>
      </c>
      <c r="C7110" s="301" t="s">
        <v>7154</v>
      </c>
      <c r="D7110" s="302" t="s">
        <v>4151</v>
      </c>
    </row>
    <row r="7111" spans="1:4" ht="13.8">
      <c r="A7111" s="304">
        <v>100293</v>
      </c>
      <c r="B7111" s="301" t="s">
        <v>17902</v>
      </c>
      <c r="C7111" s="301" t="s">
        <v>7154</v>
      </c>
      <c r="D7111" s="302" t="s">
        <v>4264</v>
      </c>
    </row>
    <row r="7112" spans="1:4" ht="13.8">
      <c r="A7112" s="304">
        <v>100294</v>
      </c>
      <c r="B7112" s="301" t="s">
        <v>17903</v>
      </c>
      <c r="C7112" s="301" t="s">
        <v>7154</v>
      </c>
      <c r="D7112" s="302" t="s">
        <v>4191</v>
      </c>
    </row>
    <row r="7113" spans="1:4" ht="13.8">
      <c r="A7113" s="304">
        <v>100295</v>
      </c>
      <c r="B7113" s="301" t="s">
        <v>17904</v>
      </c>
      <c r="C7113" s="301" t="s">
        <v>7154</v>
      </c>
      <c r="D7113" s="302" t="s">
        <v>4176</v>
      </c>
    </row>
    <row r="7114" spans="1:4" ht="13.8">
      <c r="A7114" s="304">
        <v>100296</v>
      </c>
      <c r="B7114" s="301" t="s">
        <v>17905</v>
      </c>
      <c r="C7114" s="301" t="s">
        <v>7154</v>
      </c>
      <c r="D7114" s="302" t="s">
        <v>17347</v>
      </c>
    </row>
    <row r="7115" spans="1:4" ht="13.8">
      <c r="A7115" s="304">
        <v>100297</v>
      </c>
      <c r="B7115" s="301" t="s">
        <v>17906</v>
      </c>
      <c r="C7115" s="301" t="s">
        <v>7154</v>
      </c>
      <c r="D7115" s="302" t="s">
        <v>4119</v>
      </c>
    </row>
    <row r="7116" spans="1:4" ht="13.8">
      <c r="A7116" s="304">
        <v>100298</v>
      </c>
      <c r="B7116" s="301" t="s">
        <v>17907</v>
      </c>
      <c r="C7116" s="301" t="s">
        <v>7154</v>
      </c>
      <c r="D7116" s="302" t="s">
        <v>4165</v>
      </c>
    </row>
    <row r="7117" spans="1:4" ht="13.8">
      <c r="A7117" s="304">
        <v>100299</v>
      </c>
      <c r="B7117" s="301" t="s">
        <v>17908</v>
      </c>
      <c r="C7117" s="301" t="s">
        <v>7154</v>
      </c>
      <c r="D7117" s="302" t="s">
        <v>4100</v>
      </c>
    </row>
    <row r="7118" spans="1:4" ht="13.8">
      <c r="A7118" s="304">
        <v>100300</v>
      </c>
      <c r="B7118" s="301" t="s">
        <v>17909</v>
      </c>
      <c r="C7118" s="301" t="s">
        <v>7154</v>
      </c>
      <c r="D7118" s="302" t="s">
        <v>10990</v>
      </c>
    </row>
    <row r="7119" spans="1:4" ht="13.8">
      <c r="A7119" s="304">
        <v>100301</v>
      </c>
      <c r="B7119" s="301" t="s">
        <v>17910</v>
      </c>
      <c r="C7119" s="301" t="s">
        <v>7154</v>
      </c>
      <c r="D7119" s="302" t="s">
        <v>12925</v>
      </c>
    </row>
    <row r="7120" spans="1:4" ht="13.8">
      <c r="A7120" s="304">
        <v>100302</v>
      </c>
      <c r="B7120" s="301" t="s">
        <v>17911</v>
      </c>
      <c r="C7120" s="301" t="s">
        <v>7154</v>
      </c>
      <c r="D7120" s="302" t="s">
        <v>17912</v>
      </c>
    </row>
    <row r="7121" spans="1:4" ht="13.8">
      <c r="A7121" s="304">
        <v>100303</v>
      </c>
      <c r="B7121" s="301" t="s">
        <v>17913</v>
      </c>
      <c r="C7121" s="301" t="s">
        <v>7154</v>
      </c>
      <c r="D7121" s="302" t="s">
        <v>5115</v>
      </c>
    </row>
    <row r="7122" spans="1:4" ht="13.8">
      <c r="A7122" s="304">
        <v>100304</v>
      </c>
      <c r="B7122" s="301" t="s">
        <v>17914</v>
      </c>
      <c r="C7122" s="301" t="s">
        <v>7154</v>
      </c>
      <c r="D7122" s="302" t="s">
        <v>17915</v>
      </c>
    </row>
    <row r="7123" spans="1:4" ht="13.8">
      <c r="A7123" s="304">
        <v>100305</v>
      </c>
      <c r="B7123" s="301" t="s">
        <v>17916</v>
      </c>
      <c r="C7123" s="301" t="s">
        <v>7154</v>
      </c>
      <c r="D7123" s="302" t="s">
        <v>17917</v>
      </c>
    </row>
    <row r="7124" spans="1:4" ht="13.8">
      <c r="A7124" s="304">
        <v>100306</v>
      </c>
      <c r="B7124" s="301" t="s">
        <v>17918</v>
      </c>
      <c r="C7124" s="301" t="s">
        <v>7154</v>
      </c>
      <c r="D7124" s="302" t="s">
        <v>17919</v>
      </c>
    </row>
    <row r="7125" spans="1:4" ht="13.8">
      <c r="A7125" s="304">
        <v>100307</v>
      </c>
      <c r="B7125" s="301" t="s">
        <v>17920</v>
      </c>
      <c r="C7125" s="301" t="s">
        <v>7154</v>
      </c>
      <c r="D7125" s="302" t="s">
        <v>9279</v>
      </c>
    </row>
    <row r="7126" spans="1:4" ht="13.8">
      <c r="A7126" s="304">
        <v>100308</v>
      </c>
      <c r="B7126" s="301" t="s">
        <v>17921</v>
      </c>
      <c r="C7126" s="301" t="s">
        <v>7154</v>
      </c>
      <c r="D7126" s="302" t="s">
        <v>11332</v>
      </c>
    </row>
    <row r="7127" spans="1:4" ht="13.8">
      <c r="A7127" s="304">
        <v>100309</v>
      </c>
      <c r="B7127" s="301" t="s">
        <v>17922</v>
      </c>
      <c r="C7127" s="301" t="s">
        <v>7154</v>
      </c>
      <c r="D7127" s="302" t="s">
        <v>17923</v>
      </c>
    </row>
    <row r="7128" spans="1:4" ht="13.8">
      <c r="A7128" s="304">
        <v>100310</v>
      </c>
      <c r="B7128" s="301" t="s">
        <v>17924</v>
      </c>
      <c r="C7128" s="301" t="s">
        <v>363</v>
      </c>
      <c r="D7128" s="302" t="s">
        <v>17925</v>
      </c>
    </row>
    <row r="7129" spans="1:4" ht="13.8">
      <c r="A7129" s="304">
        <v>100311</v>
      </c>
      <c r="B7129" s="301" t="s">
        <v>17926</v>
      </c>
      <c r="C7129" s="301" t="s">
        <v>363</v>
      </c>
      <c r="D7129" s="302" t="s">
        <v>15832</v>
      </c>
    </row>
    <row r="7130" spans="1:4" ht="13.8">
      <c r="A7130" s="304">
        <v>100312</v>
      </c>
      <c r="B7130" s="301" t="s">
        <v>17927</v>
      </c>
      <c r="C7130" s="301" t="s">
        <v>363</v>
      </c>
      <c r="D7130" s="302" t="s">
        <v>17928</v>
      </c>
    </row>
    <row r="7131" spans="1:4" ht="13.8">
      <c r="A7131" s="304">
        <v>100313</v>
      </c>
      <c r="B7131" s="301" t="s">
        <v>17929</v>
      </c>
      <c r="C7131" s="301" t="s">
        <v>363</v>
      </c>
      <c r="D7131" s="302" t="s">
        <v>17930</v>
      </c>
    </row>
    <row r="7132" spans="1:4" ht="13.8">
      <c r="A7132" s="304">
        <v>100314</v>
      </c>
      <c r="B7132" s="301" t="s">
        <v>17931</v>
      </c>
      <c r="C7132" s="301" t="s">
        <v>363</v>
      </c>
      <c r="D7132" s="302" t="s">
        <v>17932</v>
      </c>
    </row>
    <row r="7133" spans="1:4" ht="13.8">
      <c r="A7133" s="304">
        <v>100315</v>
      </c>
      <c r="B7133" s="301" t="s">
        <v>17933</v>
      </c>
      <c r="C7133" s="301" t="s">
        <v>363</v>
      </c>
      <c r="D7133" s="302" t="s">
        <v>4205</v>
      </c>
    </row>
    <row r="7134" spans="1:4" ht="13.8">
      <c r="A7134" s="304">
        <v>100316</v>
      </c>
      <c r="B7134" s="301" t="s">
        <v>17909</v>
      </c>
      <c r="C7134" s="301" t="s">
        <v>363</v>
      </c>
      <c r="D7134" s="302" t="s">
        <v>17934</v>
      </c>
    </row>
    <row r="7135" spans="1:4" ht="13.8">
      <c r="A7135" s="304">
        <v>100317</v>
      </c>
      <c r="B7135" s="301" t="s">
        <v>17935</v>
      </c>
      <c r="C7135" s="301" t="s">
        <v>363</v>
      </c>
      <c r="D7135" s="302" t="s">
        <v>17936</v>
      </c>
    </row>
    <row r="7136" spans="1:4" ht="13.8">
      <c r="A7136" s="304">
        <v>100318</v>
      </c>
      <c r="B7136" s="301" t="s">
        <v>17914</v>
      </c>
      <c r="C7136" s="301" t="s">
        <v>363</v>
      </c>
      <c r="D7136" s="302" t="s">
        <v>17937</v>
      </c>
    </row>
    <row r="7137" spans="1:4" ht="13.8">
      <c r="A7137" s="304">
        <v>100319</v>
      </c>
      <c r="B7137" s="301" t="s">
        <v>17916</v>
      </c>
      <c r="C7137" s="301" t="s">
        <v>363</v>
      </c>
      <c r="D7137" s="302" t="s">
        <v>17938</v>
      </c>
    </row>
    <row r="7138" spans="1:4" ht="13.8">
      <c r="A7138" s="304">
        <v>100320</v>
      </c>
      <c r="B7138" s="301" t="s">
        <v>17918</v>
      </c>
      <c r="C7138" s="301" t="s">
        <v>363</v>
      </c>
      <c r="D7138" s="302" t="s">
        <v>17939</v>
      </c>
    </row>
    <row r="7139" spans="1:4" ht="13.8">
      <c r="A7139" s="304">
        <v>100321</v>
      </c>
      <c r="B7139" s="301" t="s">
        <v>17922</v>
      </c>
      <c r="C7139" s="301" t="s">
        <v>363</v>
      </c>
      <c r="D7139" s="302" t="s">
        <v>17940</v>
      </c>
    </row>
    <row r="7140" spans="1:4" ht="13.8">
      <c r="A7140" s="304">
        <v>100533</v>
      </c>
      <c r="B7140" s="301" t="s">
        <v>17941</v>
      </c>
      <c r="C7140" s="301" t="s">
        <v>7154</v>
      </c>
      <c r="D7140" s="302" t="s">
        <v>17942</v>
      </c>
    </row>
    <row r="7141" spans="1:4" ht="13.8">
      <c r="A7141" s="304">
        <v>100534</v>
      </c>
      <c r="B7141" s="301" t="s">
        <v>17941</v>
      </c>
      <c r="C7141" s="301" t="s">
        <v>363</v>
      </c>
      <c r="D7141" s="302" t="s">
        <v>17943</v>
      </c>
    </row>
    <row r="7142" spans="1:4" ht="13.8">
      <c r="A7142" s="304">
        <v>100535</v>
      </c>
      <c r="B7142" s="301" t="s">
        <v>17944</v>
      </c>
      <c r="C7142" s="301" t="s">
        <v>7154</v>
      </c>
      <c r="D7142" s="302" t="s">
        <v>4227</v>
      </c>
    </row>
    <row r="7143" spans="1:4" ht="13.8">
      <c r="A7143" s="304">
        <v>100536</v>
      </c>
      <c r="B7143" s="301" t="s">
        <v>17945</v>
      </c>
      <c r="C7143" s="301" t="s">
        <v>363</v>
      </c>
      <c r="D7143" s="302" t="s">
        <v>13583</v>
      </c>
    </row>
    <row r="7144" spans="1:4" ht="13.8">
      <c r="A7144" s="304">
        <v>101284</v>
      </c>
      <c r="B7144" s="301" t="s">
        <v>17946</v>
      </c>
      <c r="C7144" s="301" t="s">
        <v>7154</v>
      </c>
      <c r="D7144" s="302" t="s">
        <v>6751</v>
      </c>
    </row>
    <row r="7145" spans="1:4" ht="13.8">
      <c r="A7145" s="304">
        <v>101285</v>
      </c>
      <c r="B7145" s="301" t="s">
        <v>17947</v>
      </c>
      <c r="C7145" s="301" t="s">
        <v>7154</v>
      </c>
      <c r="D7145" s="302" t="s">
        <v>4168</v>
      </c>
    </row>
    <row r="7146" spans="1:4" ht="13.8">
      <c r="A7146" s="304">
        <v>101286</v>
      </c>
      <c r="B7146" s="301" t="s">
        <v>17948</v>
      </c>
      <c r="C7146" s="301" t="s">
        <v>363</v>
      </c>
      <c r="D7146" s="302" t="s">
        <v>17949</v>
      </c>
    </row>
    <row r="7147" spans="1:4" ht="13.8">
      <c r="A7147" s="304">
        <v>101287</v>
      </c>
      <c r="B7147" s="301" t="s">
        <v>17950</v>
      </c>
      <c r="C7147" s="301" t="s">
        <v>363</v>
      </c>
      <c r="D7147" s="302" t="s">
        <v>17951</v>
      </c>
    </row>
    <row r="7148" spans="1:4" ht="13.8">
      <c r="A7148" s="304">
        <v>101288</v>
      </c>
      <c r="B7148" s="301" t="s">
        <v>17952</v>
      </c>
      <c r="C7148" s="301" t="s">
        <v>363</v>
      </c>
      <c r="D7148" s="302" t="s">
        <v>4200</v>
      </c>
    </row>
    <row r="7149" spans="1:4" ht="13.8">
      <c r="A7149" s="304">
        <v>101289</v>
      </c>
      <c r="B7149" s="301" t="s">
        <v>17953</v>
      </c>
      <c r="C7149" s="301" t="s">
        <v>363</v>
      </c>
      <c r="D7149" s="302" t="s">
        <v>14260</v>
      </c>
    </row>
    <row r="7150" spans="1:4" ht="13.8">
      <c r="A7150" s="304">
        <v>101290</v>
      </c>
      <c r="B7150" s="301" t="s">
        <v>17954</v>
      </c>
      <c r="C7150" s="301" t="s">
        <v>363</v>
      </c>
      <c r="D7150" s="302" t="s">
        <v>7876</v>
      </c>
    </row>
    <row r="7151" spans="1:4" ht="13.8">
      <c r="A7151" s="304">
        <v>101291</v>
      </c>
      <c r="B7151" s="301" t="s">
        <v>17955</v>
      </c>
      <c r="C7151" s="301" t="s">
        <v>363</v>
      </c>
      <c r="D7151" s="302" t="s">
        <v>17956</v>
      </c>
    </row>
    <row r="7152" spans="1:4" ht="13.8">
      <c r="A7152" s="304">
        <v>101292</v>
      </c>
      <c r="B7152" s="301" t="s">
        <v>17957</v>
      </c>
      <c r="C7152" s="301" t="s">
        <v>363</v>
      </c>
      <c r="D7152" s="302" t="s">
        <v>17958</v>
      </c>
    </row>
    <row r="7153" spans="1:4" ht="13.8">
      <c r="A7153" s="304">
        <v>101293</v>
      </c>
      <c r="B7153" s="301" t="s">
        <v>17959</v>
      </c>
      <c r="C7153" s="301" t="s">
        <v>363</v>
      </c>
      <c r="D7153" s="302" t="s">
        <v>5480</v>
      </c>
    </row>
    <row r="7154" spans="1:4" ht="13.8">
      <c r="A7154" s="304">
        <v>101294</v>
      </c>
      <c r="B7154" s="301" t="s">
        <v>17960</v>
      </c>
      <c r="C7154" s="301" t="s">
        <v>363</v>
      </c>
      <c r="D7154" s="302" t="s">
        <v>15206</v>
      </c>
    </row>
    <row r="7155" spans="1:4" ht="13.8">
      <c r="A7155" s="304">
        <v>101295</v>
      </c>
      <c r="B7155" s="301" t="s">
        <v>17961</v>
      </c>
      <c r="C7155" s="301" t="s">
        <v>363</v>
      </c>
      <c r="D7155" s="302" t="s">
        <v>17962</v>
      </c>
    </row>
    <row r="7156" spans="1:4" ht="13.8">
      <c r="A7156" s="304">
        <v>101296</v>
      </c>
      <c r="B7156" s="301" t="s">
        <v>17963</v>
      </c>
      <c r="C7156" s="301" t="s">
        <v>363</v>
      </c>
      <c r="D7156" s="302" t="s">
        <v>8506</v>
      </c>
    </row>
    <row r="7157" spans="1:4" ht="13.8">
      <c r="A7157" s="304">
        <v>101297</v>
      </c>
      <c r="B7157" s="301" t="s">
        <v>17964</v>
      </c>
      <c r="C7157" s="301" t="s">
        <v>363</v>
      </c>
      <c r="D7157" s="302" t="s">
        <v>11042</v>
      </c>
    </row>
    <row r="7158" spans="1:4" ht="13.8">
      <c r="A7158" s="304">
        <v>101298</v>
      </c>
      <c r="B7158" s="301" t="s">
        <v>17965</v>
      </c>
      <c r="C7158" s="301" t="s">
        <v>363</v>
      </c>
      <c r="D7158" s="302" t="s">
        <v>17162</v>
      </c>
    </row>
    <row r="7159" spans="1:4" ht="13.8">
      <c r="A7159" s="304">
        <v>101299</v>
      </c>
      <c r="B7159" s="301" t="s">
        <v>17966</v>
      </c>
      <c r="C7159" s="301" t="s">
        <v>363</v>
      </c>
      <c r="D7159" s="302" t="s">
        <v>17962</v>
      </c>
    </row>
    <row r="7160" spans="1:4" ht="13.8">
      <c r="A7160" s="304">
        <v>101300</v>
      </c>
      <c r="B7160" s="301" t="s">
        <v>17967</v>
      </c>
      <c r="C7160" s="301" t="s">
        <v>363</v>
      </c>
      <c r="D7160" s="302" t="s">
        <v>12431</v>
      </c>
    </row>
    <row r="7161" spans="1:4" ht="13.8">
      <c r="A7161" s="304">
        <v>101301</v>
      </c>
      <c r="B7161" s="301" t="s">
        <v>17968</v>
      </c>
      <c r="C7161" s="301" t="s">
        <v>363</v>
      </c>
      <c r="D7161" s="302" t="s">
        <v>4510</v>
      </c>
    </row>
    <row r="7162" spans="1:4" ht="13.8">
      <c r="A7162" s="304">
        <v>101302</v>
      </c>
      <c r="B7162" s="301" t="s">
        <v>17969</v>
      </c>
      <c r="C7162" s="301" t="s">
        <v>363</v>
      </c>
      <c r="D7162" s="302" t="s">
        <v>17970</v>
      </c>
    </row>
    <row r="7163" spans="1:4" ht="13.8">
      <c r="A7163" s="304">
        <v>101303</v>
      </c>
      <c r="B7163" s="301" t="s">
        <v>17971</v>
      </c>
      <c r="C7163" s="301" t="s">
        <v>363</v>
      </c>
      <c r="D7163" s="302" t="s">
        <v>17972</v>
      </c>
    </row>
    <row r="7164" spans="1:4" ht="13.8">
      <c r="A7164" s="304">
        <v>101304</v>
      </c>
      <c r="B7164" s="301" t="s">
        <v>17973</v>
      </c>
      <c r="C7164" s="301" t="s">
        <v>363</v>
      </c>
      <c r="D7164" s="302" t="s">
        <v>16040</v>
      </c>
    </row>
    <row r="7165" spans="1:4" ht="13.8">
      <c r="A7165" s="304">
        <v>101305</v>
      </c>
      <c r="B7165" s="301" t="s">
        <v>17974</v>
      </c>
      <c r="C7165" s="301" t="s">
        <v>363</v>
      </c>
      <c r="D7165" s="302" t="s">
        <v>7458</v>
      </c>
    </row>
    <row r="7166" spans="1:4" ht="13.8">
      <c r="A7166" s="304">
        <v>101307</v>
      </c>
      <c r="B7166" s="301" t="s">
        <v>17975</v>
      </c>
      <c r="C7166" s="301" t="s">
        <v>363</v>
      </c>
      <c r="D7166" s="302" t="s">
        <v>17976</v>
      </c>
    </row>
    <row r="7167" spans="1:4" ht="13.8">
      <c r="A7167" s="304">
        <v>101308</v>
      </c>
      <c r="B7167" s="301" t="s">
        <v>17977</v>
      </c>
      <c r="C7167" s="301" t="s">
        <v>363</v>
      </c>
      <c r="D7167" s="302" t="s">
        <v>17978</v>
      </c>
    </row>
    <row r="7168" spans="1:4" ht="13.8">
      <c r="A7168" s="304">
        <v>101309</v>
      </c>
      <c r="B7168" s="301" t="s">
        <v>17979</v>
      </c>
      <c r="C7168" s="301" t="s">
        <v>363</v>
      </c>
      <c r="D7168" s="302" t="s">
        <v>7876</v>
      </c>
    </row>
    <row r="7169" spans="1:4" ht="13.8">
      <c r="A7169" s="304">
        <v>101310</v>
      </c>
      <c r="B7169" s="301" t="s">
        <v>17980</v>
      </c>
      <c r="C7169" s="301" t="s">
        <v>363</v>
      </c>
      <c r="D7169" s="302" t="s">
        <v>17981</v>
      </c>
    </row>
    <row r="7170" spans="1:4" ht="13.8">
      <c r="A7170" s="304">
        <v>101311</v>
      </c>
      <c r="B7170" s="301" t="s">
        <v>17982</v>
      </c>
      <c r="C7170" s="301" t="s">
        <v>363</v>
      </c>
      <c r="D7170" s="302" t="s">
        <v>5480</v>
      </c>
    </row>
    <row r="7171" spans="1:4" ht="13.8">
      <c r="A7171" s="304">
        <v>101312</v>
      </c>
      <c r="B7171" s="301" t="s">
        <v>17983</v>
      </c>
      <c r="C7171" s="301" t="s">
        <v>363</v>
      </c>
      <c r="D7171" s="302" t="s">
        <v>7441</v>
      </c>
    </row>
    <row r="7172" spans="1:4" ht="13.8">
      <c r="A7172" s="304">
        <v>101313</v>
      </c>
      <c r="B7172" s="301" t="s">
        <v>17984</v>
      </c>
      <c r="C7172" s="301" t="s">
        <v>363</v>
      </c>
      <c r="D7172" s="302" t="s">
        <v>17985</v>
      </c>
    </row>
    <row r="7173" spans="1:4" ht="13.8">
      <c r="A7173" s="304">
        <v>101314</v>
      </c>
      <c r="B7173" s="301" t="s">
        <v>17986</v>
      </c>
      <c r="C7173" s="301" t="s">
        <v>363</v>
      </c>
      <c r="D7173" s="302" t="s">
        <v>17985</v>
      </c>
    </row>
    <row r="7174" spans="1:4" ht="13.8">
      <c r="A7174" s="304">
        <v>101315</v>
      </c>
      <c r="B7174" s="301" t="s">
        <v>17987</v>
      </c>
      <c r="C7174" s="301" t="s">
        <v>363</v>
      </c>
      <c r="D7174" s="302" t="s">
        <v>17988</v>
      </c>
    </row>
    <row r="7175" spans="1:4" ht="13.8">
      <c r="A7175" s="304">
        <v>101316</v>
      </c>
      <c r="B7175" s="301" t="s">
        <v>17989</v>
      </c>
      <c r="C7175" s="301" t="s">
        <v>363</v>
      </c>
      <c r="D7175" s="302" t="s">
        <v>17990</v>
      </c>
    </row>
    <row r="7176" spans="1:4" ht="13.8">
      <c r="A7176" s="304">
        <v>101317</v>
      </c>
      <c r="B7176" s="301" t="s">
        <v>17991</v>
      </c>
      <c r="C7176" s="301" t="s">
        <v>363</v>
      </c>
      <c r="D7176" s="302" t="s">
        <v>17992</v>
      </c>
    </row>
    <row r="7177" spans="1:4" ht="13.8">
      <c r="A7177" s="304">
        <v>101318</v>
      </c>
      <c r="B7177" s="301" t="s">
        <v>17993</v>
      </c>
      <c r="C7177" s="301" t="s">
        <v>363</v>
      </c>
      <c r="D7177" s="302" t="s">
        <v>17994</v>
      </c>
    </row>
    <row r="7178" spans="1:4" ht="13.8">
      <c r="A7178" s="304">
        <v>101319</v>
      </c>
      <c r="B7178" s="301" t="s">
        <v>17995</v>
      </c>
      <c r="C7178" s="301" t="s">
        <v>363</v>
      </c>
      <c r="D7178" s="302" t="s">
        <v>17996</v>
      </c>
    </row>
    <row r="7179" spans="1:4" ht="13.8">
      <c r="A7179" s="304">
        <v>101320</v>
      </c>
      <c r="B7179" s="301" t="s">
        <v>17997</v>
      </c>
      <c r="C7179" s="301" t="s">
        <v>363</v>
      </c>
      <c r="D7179" s="302" t="s">
        <v>10648</v>
      </c>
    </row>
    <row r="7180" spans="1:4" ht="13.8">
      <c r="A7180" s="304">
        <v>101322</v>
      </c>
      <c r="B7180" s="301" t="s">
        <v>17998</v>
      </c>
      <c r="C7180" s="301" t="s">
        <v>363</v>
      </c>
      <c r="D7180" s="302" t="s">
        <v>5480</v>
      </c>
    </row>
    <row r="7181" spans="1:4" ht="13.8">
      <c r="A7181" s="304">
        <v>101323</v>
      </c>
      <c r="B7181" s="301" t="s">
        <v>17999</v>
      </c>
      <c r="C7181" s="301" t="s">
        <v>363</v>
      </c>
      <c r="D7181" s="302" t="s">
        <v>18000</v>
      </c>
    </row>
    <row r="7182" spans="1:4" ht="13.8">
      <c r="A7182" s="304">
        <v>101324</v>
      </c>
      <c r="B7182" s="301" t="s">
        <v>18001</v>
      </c>
      <c r="C7182" s="301" t="s">
        <v>363</v>
      </c>
      <c r="D7182" s="302" t="s">
        <v>18002</v>
      </c>
    </row>
    <row r="7183" spans="1:4" ht="13.8">
      <c r="A7183" s="304">
        <v>101325</v>
      </c>
      <c r="B7183" s="301" t="s">
        <v>18003</v>
      </c>
      <c r="C7183" s="301" t="s">
        <v>363</v>
      </c>
      <c r="D7183" s="302" t="s">
        <v>18004</v>
      </c>
    </row>
    <row r="7184" spans="1:4" ht="13.8">
      <c r="A7184" s="304">
        <v>101326</v>
      </c>
      <c r="B7184" s="301" t="s">
        <v>18005</v>
      </c>
      <c r="C7184" s="301" t="s">
        <v>363</v>
      </c>
      <c r="D7184" s="302" t="s">
        <v>18006</v>
      </c>
    </row>
    <row r="7185" spans="1:4" ht="13.8">
      <c r="A7185" s="304">
        <v>101327</v>
      </c>
      <c r="B7185" s="301" t="s">
        <v>18007</v>
      </c>
      <c r="C7185" s="301" t="s">
        <v>363</v>
      </c>
      <c r="D7185" s="302" t="s">
        <v>10355</v>
      </c>
    </row>
    <row r="7186" spans="1:4" ht="13.8">
      <c r="A7186" s="304">
        <v>101328</v>
      </c>
      <c r="B7186" s="301" t="s">
        <v>18008</v>
      </c>
      <c r="C7186" s="301" t="s">
        <v>363</v>
      </c>
      <c r="D7186" s="302" t="s">
        <v>5397</v>
      </c>
    </row>
    <row r="7187" spans="1:4" ht="13.8">
      <c r="A7187" s="304">
        <v>101329</v>
      </c>
      <c r="B7187" s="301" t="s">
        <v>18009</v>
      </c>
      <c r="C7187" s="301" t="s">
        <v>363</v>
      </c>
      <c r="D7187" s="302" t="s">
        <v>18010</v>
      </c>
    </row>
    <row r="7188" spans="1:4" ht="13.8">
      <c r="A7188" s="304">
        <v>101330</v>
      </c>
      <c r="B7188" s="301" t="s">
        <v>18011</v>
      </c>
      <c r="C7188" s="301" t="s">
        <v>363</v>
      </c>
      <c r="D7188" s="302" t="s">
        <v>14924</v>
      </c>
    </row>
    <row r="7189" spans="1:4" ht="13.8">
      <c r="A7189" s="304">
        <v>101331</v>
      </c>
      <c r="B7189" s="301" t="s">
        <v>18012</v>
      </c>
      <c r="C7189" s="301" t="s">
        <v>363</v>
      </c>
      <c r="D7189" s="302" t="s">
        <v>16040</v>
      </c>
    </row>
    <row r="7190" spans="1:4" ht="13.8">
      <c r="A7190" s="304">
        <v>101332</v>
      </c>
      <c r="B7190" s="301" t="s">
        <v>18013</v>
      </c>
      <c r="C7190" s="301" t="s">
        <v>363</v>
      </c>
      <c r="D7190" s="302" t="s">
        <v>7860</v>
      </c>
    </row>
    <row r="7191" spans="1:4" ht="13.8">
      <c r="A7191" s="304">
        <v>101333</v>
      </c>
      <c r="B7191" s="301" t="s">
        <v>18014</v>
      </c>
      <c r="C7191" s="301" t="s">
        <v>363</v>
      </c>
      <c r="D7191" s="302" t="s">
        <v>5228</v>
      </c>
    </row>
    <row r="7192" spans="1:4" ht="13.8">
      <c r="A7192" s="304">
        <v>101334</v>
      </c>
      <c r="B7192" s="301" t="s">
        <v>18015</v>
      </c>
      <c r="C7192" s="301" t="s">
        <v>363</v>
      </c>
      <c r="D7192" s="302" t="s">
        <v>18016</v>
      </c>
    </row>
    <row r="7193" spans="1:4" ht="13.8">
      <c r="A7193" s="304">
        <v>101335</v>
      </c>
      <c r="B7193" s="301" t="s">
        <v>18017</v>
      </c>
      <c r="C7193" s="301" t="s">
        <v>363</v>
      </c>
      <c r="D7193" s="302" t="s">
        <v>18018</v>
      </c>
    </row>
    <row r="7194" spans="1:4" ht="13.8">
      <c r="A7194" s="304">
        <v>101336</v>
      </c>
      <c r="B7194" s="301" t="s">
        <v>18019</v>
      </c>
      <c r="C7194" s="301" t="s">
        <v>363</v>
      </c>
      <c r="D7194" s="302" t="s">
        <v>11948</v>
      </c>
    </row>
    <row r="7195" spans="1:4" ht="13.8">
      <c r="A7195" s="304">
        <v>101337</v>
      </c>
      <c r="B7195" s="301" t="s">
        <v>18020</v>
      </c>
      <c r="C7195" s="301" t="s">
        <v>363</v>
      </c>
      <c r="D7195" s="302" t="s">
        <v>18021</v>
      </c>
    </row>
    <row r="7196" spans="1:4" ht="13.8">
      <c r="A7196" s="304">
        <v>101338</v>
      </c>
      <c r="B7196" s="301" t="s">
        <v>18022</v>
      </c>
      <c r="C7196" s="301" t="s">
        <v>363</v>
      </c>
      <c r="D7196" s="302" t="s">
        <v>18023</v>
      </c>
    </row>
    <row r="7197" spans="1:4" ht="13.8">
      <c r="A7197" s="304">
        <v>101339</v>
      </c>
      <c r="B7197" s="301" t="s">
        <v>18024</v>
      </c>
      <c r="C7197" s="301" t="s">
        <v>363</v>
      </c>
      <c r="D7197" s="302" t="s">
        <v>16713</v>
      </c>
    </row>
    <row r="7198" spans="1:4" ht="13.8">
      <c r="A7198" s="304">
        <v>101340</v>
      </c>
      <c r="B7198" s="301" t="s">
        <v>18025</v>
      </c>
      <c r="C7198" s="301" t="s">
        <v>363</v>
      </c>
      <c r="D7198" s="302" t="s">
        <v>18026</v>
      </c>
    </row>
    <row r="7199" spans="1:4" ht="13.8">
      <c r="A7199" s="304">
        <v>101341</v>
      </c>
      <c r="B7199" s="301" t="s">
        <v>18027</v>
      </c>
      <c r="C7199" s="301" t="s">
        <v>363</v>
      </c>
      <c r="D7199" s="302" t="s">
        <v>5580</v>
      </c>
    </row>
    <row r="7200" spans="1:4" ht="13.8">
      <c r="A7200" s="304">
        <v>101342</v>
      </c>
      <c r="B7200" s="301" t="s">
        <v>18028</v>
      </c>
      <c r="C7200" s="301" t="s">
        <v>363</v>
      </c>
      <c r="D7200" s="302" t="s">
        <v>18029</v>
      </c>
    </row>
    <row r="7201" spans="1:4" ht="13.8">
      <c r="A7201" s="304">
        <v>101343</v>
      </c>
      <c r="B7201" s="301" t="s">
        <v>18030</v>
      </c>
      <c r="C7201" s="301" t="s">
        <v>363</v>
      </c>
      <c r="D7201" s="302" t="s">
        <v>18031</v>
      </c>
    </row>
    <row r="7202" spans="1:4" ht="13.8">
      <c r="A7202" s="304">
        <v>101344</v>
      </c>
      <c r="B7202" s="301" t="s">
        <v>18032</v>
      </c>
      <c r="C7202" s="301" t="s">
        <v>363</v>
      </c>
      <c r="D7202" s="302" t="s">
        <v>11948</v>
      </c>
    </row>
    <row r="7203" spans="1:4" ht="13.8">
      <c r="A7203" s="304">
        <v>101345</v>
      </c>
      <c r="B7203" s="301" t="s">
        <v>18033</v>
      </c>
      <c r="C7203" s="301" t="s">
        <v>363</v>
      </c>
      <c r="D7203" s="302" t="s">
        <v>11948</v>
      </c>
    </row>
    <row r="7204" spans="1:4" ht="13.8">
      <c r="A7204" s="304">
        <v>101346</v>
      </c>
      <c r="B7204" s="301" t="s">
        <v>18034</v>
      </c>
      <c r="C7204" s="301" t="s">
        <v>363</v>
      </c>
      <c r="D7204" s="302" t="s">
        <v>18035</v>
      </c>
    </row>
    <row r="7205" spans="1:4" ht="13.8">
      <c r="A7205" s="304">
        <v>101347</v>
      </c>
      <c r="B7205" s="301" t="s">
        <v>18036</v>
      </c>
      <c r="C7205" s="301" t="s">
        <v>363</v>
      </c>
      <c r="D7205" s="302" t="s">
        <v>18037</v>
      </c>
    </row>
    <row r="7206" spans="1:4" ht="13.8">
      <c r="A7206" s="304">
        <v>101348</v>
      </c>
      <c r="B7206" s="301" t="s">
        <v>18038</v>
      </c>
      <c r="C7206" s="301" t="s">
        <v>363</v>
      </c>
      <c r="D7206" s="302" t="s">
        <v>4276</v>
      </c>
    </row>
    <row r="7207" spans="1:4" ht="13.8">
      <c r="A7207" s="304">
        <v>101349</v>
      </c>
      <c r="B7207" s="301" t="s">
        <v>18039</v>
      </c>
      <c r="C7207" s="301" t="s">
        <v>363</v>
      </c>
      <c r="D7207" s="302" t="s">
        <v>12451</v>
      </c>
    </row>
    <row r="7208" spans="1:4" ht="13.8">
      <c r="A7208" s="304">
        <v>101350</v>
      </c>
      <c r="B7208" s="301" t="s">
        <v>18040</v>
      </c>
      <c r="C7208" s="301" t="s">
        <v>363</v>
      </c>
      <c r="D7208" s="302" t="s">
        <v>13024</v>
      </c>
    </row>
    <row r="7209" spans="1:4" ht="13.8">
      <c r="A7209" s="304">
        <v>101351</v>
      </c>
      <c r="B7209" s="301" t="s">
        <v>18041</v>
      </c>
      <c r="C7209" s="301" t="s">
        <v>363</v>
      </c>
      <c r="D7209" s="302" t="s">
        <v>18042</v>
      </c>
    </row>
    <row r="7210" spans="1:4" ht="13.8">
      <c r="A7210" s="304">
        <v>101352</v>
      </c>
      <c r="B7210" s="301" t="s">
        <v>18043</v>
      </c>
      <c r="C7210" s="301" t="s">
        <v>363</v>
      </c>
      <c r="D7210" s="302" t="s">
        <v>9327</v>
      </c>
    </row>
    <row r="7211" spans="1:4" ht="13.8">
      <c r="A7211" s="304">
        <v>101353</v>
      </c>
      <c r="B7211" s="301" t="s">
        <v>18044</v>
      </c>
      <c r="C7211" s="301" t="s">
        <v>363</v>
      </c>
      <c r="D7211" s="302" t="s">
        <v>10749</v>
      </c>
    </row>
    <row r="7212" spans="1:4" ht="13.8">
      <c r="A7212" s="304">
        <v>101354</v>
      </c>
      <c r="B7212" s="301" t="s">
        <v>18045</v>
      </c>
      <c r="C7212" s="301" t="s">
        <v>363</v>
      </c>
      <c r="D7212" s="302" t="s">
        <v>10905</v>
      </c>
    </row>
    <row r="7213" spans="1:4" ht="13.8">
      <c r="A7213" s="304">
        <v>101355</v>
      </c>
      <c r="B7213" s="301" t="s">
        <v>18046</v>
      </c>
      <c r="C7213" s="301" t="s">
        <v>363</v>
      </c>
      <c r="D7213" s="302" t="s">
        <v>10279</v>
      </c>
    </row>
    <row r="7214" spans="1:4" ht="13.8">
      <c r="A7214" s="304">
        <v>101356</v>
      </c>
      <c r="B7214" s="301" t="s">
        <v>18047</v>
      </c>
      <c r="C7214" s="301" t="s">
        <v>363</v>
      </c>
      <c r="D7214" s="302" t="s">
        <v>16040</v>
      </c>
    </row>
    <row r="7215" spans="1:4" ht="13.8">
      <c r="A7215" s="304">
        <v>101357</v>
      </c>
      <c r="B7215" s="301" t="s">
        <v>18048</v>
      </c>
      <c r="C7215" s="301" t="s">
        <v>363</v>
      </c>
      <c r="D7215" s="302" t="s">
        <v>18000</v>
      </c>
    </row>
    <row r="7216" spans="1:4" ht="13.8">
      <c r="A7216" s="304">
        <v>101358</v>
      </c>
      <c r="B7216" s="301" t="s">
        <v>18049</v>
      </c>
      <c r="C7216" s="301" t="s">
        <v>363</v>
      </c>
      <c r="D7216" s="302" t="s">
        <v>16040</v>
      </c>
    </row>
    <row r="7217" spans="1:4" ht="13.8">
      <c r="A7217" s="304">
        <v>101359</v>
      </c>
      <c r="B7217" s="301" t="s">
        <v>18050</v>
      </c>
      <c r="C7217" s="301" t="s">
        <v>363</v>
      </c>
      <c r="D7217" s="302" t="s">
        <v>5302</v>
      </c>
    </row>
    <row r="7218" spans="1:4" ht="13.8">
      <c r="A7218" s="304">
        <v>101360</v>
      </c>
      <c r="B7218" s="301" t="s">
        <v>18051</v>
      </c>
      <c r="C7218" s="301" t="s">
        <v>363</v>
      </c>
      <c r="D7218" s="302" t="s">
        <v>16040</v>
      </c>
    </row>
    <row r="7219" spans="1:4" ht="13.8">
      <c r="A7219" s="304">
        <v>101361</v>
      </c>
      <c r="B7219" s="301" t="s">
        <v>18052</v>
      </c>
      <c r="C7219" s="301" t="s">
        <v>363</v>
      </c>
      <c r="D7219" s="302" t="s">
        <v>18053</v>
      </c>
    </row>
    <row r="7220" spans="1:4" ht="13.8">
      <c r="A7220" s="304">
        <v>101362</v>
      </c>
      <c r="B7220" s="301" t="s">
        <v>18054</v>
      </c>
      <c r="C7220" s="301" t="s">
        <v>363</v>
      </c>
      <c r="D7220" s="302" t="s">
        <v>17154</v>
      </c>
    </row>
    <row r="7221" spans="1:4" ht="13.8">
      <c r="A7221" s="304">
        <v>101363</v>
      </c>
      <c r="B7221" s="301" t="s">
        <v>18055</v>
      </c>
      <c r="C7221" s="301" t="s">
        <v>363</v>
      </c>
      <c r="D7221" s="302" t="s">
        <v>5480</v>
      </c>
    </row>
    <row r="7222" spans="1:4" ht="13.8">
      <c r="A7222" s="304">
        <v>101364</v>
      </c>
      <c r="B7222" s="301" t="s">
        <v>18056</v>
      </c>
      <c r="C7222" s="301" t="s">
        <v>363</v>
      </c>
      <c r="D7222" s="302" t="s">
        <v>18057</v>
      </c>
    </row>
    <row r="7223" spans="1:4" ht="13.8">
      <c r="A7223" s="304">
        <v>101365</v>
      </c>
      <c r="B7223" s="301" t="s">
        <v>18058</v>
      </c>
      <c r="C7223" s="301" t="s">
        <v>363</v>
      </c>
      <c r="D7223" s="302" t="s">
        <v>18031</v>
      </c>
    </row>
    <row r="7224" spans="1:4" ht="13.8">
      <c r="A7224" s="304">
        <v>101366</v>
      </c>
      <c r="B7224" s="301" t="s">
        <v>18059</v>
      </c>
      <c r="C7224" s="301" t="s">
        <v>363</v>
      </c>
      <c r="D7224" s="302" t="s">
        <v>17473</v>
      </c>
    </row>
    <row r="7225" spans="1:4" ht="13.8">
      <c r="A7225" s="304">
        <v>101367</v>
      </c>
      <c r="B7225" s="301" t="s">
        <v>18060</v>
      </c>
      <c r="C7225" s="301" t="s">
        <v>363</v>
      </c>
      <c r="D7225" s="302" t="s">
        <v>5480</v>
      </c>
    </row>
    <row r="7226" spans="1:4" ht="13.8">
      <c r="A7226" s="304">
        <v>101368</v>
      </c>
      <c r="B7226" s="301" t="s">
        <v>18061</v>
      </c>
      <c r="C7226" s="301" t="s">
        <v>363</v>
      </c>
      <c r="D7226" s="302" t="s">
        <v>12477</v>
      </c>
    </row>
    <row r="7227" spans="1:4" ht="13.8">
      <c r="A7227" s="304">
        <v>101369</v>
      </c>
      <c r="B7227" s="301" t="s">
        <v>18062</v>
      </c>
      <c r="C7227" s="301" t="s">
        <v>363</v>
      </c>
      <c r="D7227" s="302" t="s">
        <v>6864</v>
      </c>
    </row>
    <row r="7228" spans="1:4" ht="13.8">
      <c r="A7228" s="304">
        <v>101370</v>
      </c>
      <c r="B7228" s="301" t="s">
        <v>18063</v>
      </c>
      <c r="C7228" s="301" t="s">
        <v>363</v>
      </c>
      <c r="D7228" s="302" t="s">
        <v>12629</v>
      </c>
    </row>
    <row r="7229" spans="1:4" ht="13.8">
      <c r="A7229" s="304">
        <v>101371</v>
      </c>
      <c r="B7229" s="301" t="s">
        <v>18064</v>
      </c>
      <c r="C7229" s="301" t="s">
        <v>363</v>
      </c>
      <c r="D7229" s="302" t="s">
        <v>18065</v>
      </c>
    </row>
    <row r="7230" spans="1:4" ht="13.8">
      <c r="A7230" s="304">
        <v>101372</v>
      </c>
      <c r="B7230" s="301" t="s">
        <v>18066</v>
      </c>
      <c r="C7230" s="301" t="s">
        <v>363</v>
      </c>
      <c r="D7230" s="302" t="s">
        <v>14941</v>
      </c>
    </row>
    <row r="7231" spans="1:4" ht="13.8">
      <c r="A7231" s="304">
        <v>101373</v>
      </c>
      <c r="B7231" s="301" t="s">
        <v>18067</v>
      </c>
      <c r="C7231" s="301" t="s">
        <v>7154</v>
      </c>
      <c r="D7231" s="302" t="s">
        <v>18068</v>
      </c>
    </row>
    <row r="7232" spans="1:4" ht="13.8">
      <c r="A7232" s="304">
        <v>101374</v>
      </c>
      <c r="B7232" s="301" t="s">
        <v>17609</v>
      </c>
      <c r="C7232" s="301" t="s">
        <v>363</v>
      </c>
      <c r="D7232" s="302" t="s">
        <v>18069</v>
      </c>
    </row>
    <row r="7233" spans="1:4" ht="13.8">
      <c r="A7233" s="304">
        <v>101375</v>
      </c>
      <c r="B7233" s="301" t="s">
        <v>18070</v>
      </c>
      <c r="C7233" s="301" t="s">
        <v>363</v>
      </c>
      <c r="D7233" s="302" t="s">
        <v>18071</v>
      </c>
    </row>
    <row r="7234" spans="1:4" ht="13.8">
      <c r="A7234" s="304">
        <v>101376</v>
      </c>
      <c r="B7234" s="301" t="s">
        <v>18072</v>
      </c>
      <c r="C7234" s="301" t="s">
        <v>363</v>
      </c>
      <c r="D7234" s="302" t="s">
        <v>18073</v>
      </c>
    </row>
    <row r="7235" spans="1:4" ht="13.8">
      <c r="A7235" s="304">
        <v>101377</v>
      </c>
      <c r="B7235" s="301" t="s">
        <v>17613</v>
      </c>
      <c r="C7235" s="301" t="s">
        <v>363</v>
      </c>
      <c r="D7235" s="302" t="s">
        <v>18074</v>
      </c>
    </row>
    <row r="7236" spans="1:4" ht="13.8">
      <c r="A7236" s="304">
        <v>101378</v>
      </c>
      <c r="B7236" s="301" t="s">
        <v>17910</v>
      </c>
      <c r="C7236" s="301" t="s">
        <v>363</v>
      </c>
      <c r="D7236" s="302" t="s">
        <v>18075</v>
      </c>
    </row>
    <row r="7237" spans="1:4" ht="13.8">
      <c r="A7237" s="304">
        <v>101379</v>
      </c>
      <c r="B7237" s="301" t="s">
        <v>18076</v>
      </c>
      <c r="C7237" s="301" t="s">
        <v>363</v>
      </c>
      <c r="D7237" s="302" t="s">
        <v>18077</v>
      </c>
    </row>
    <row r="7238" spans="1:4" ht="13.8">
      <c r="A7238" s="304">
        <v>101380</v>
      </c>
      <c r="B7238" s="301" t="s">
        <v>17616</v>
      </c>
      <c r="C7238" s="301" t="s">
        <v>363</v>
      </c>
      <c r="D7238" s="302" t="s">
        <v>18078</v>
      </c>
    </row>
    <row r="7239" spans="1:4" ht="13.8">
      <c r="A7239" s="304">
        <v>101381</v>
      </c>
      <c r="B7239" s="301" t="s">
        <v>17618</v>
      </c>
      <c r="C7239" s="301" t="s">
        <v>363</v>
      </c>
      <c r="D7239" s="302" t="s">
        <v>18079</v>
      </c>
    </row>
    <row r="7240" spans="1:4" ht="13.8">
      <c r="A7240" s="304">
        <v>101382</v>
      </c>
      <c r="B7240" s="301" t="s">
        <v>18080</v>
      </c>
      <c r="C7240" s="301" t="s">
        <v>363</v>
      </c>
      <c r="D7240" s="302" t="s">
        <v>18081</v>
      </c>
    </row>
    <row r="7241" spans="1:4" ht="13.8">
      <c r="A7241" s="304">
        <v>101383</v>
      </c>
      <c r="B7241" s="301" t="s">
        <v>17913</v>
      </c>
      <c r="C7241" s="301" t="s">
        <v>363</v>
      </c>
      <c r="D7241" s="302" t="s">
        <v>18082</v>
      </c>
    </row>
    <row r="7242" spans="1:4" ht="13.8">
      <c r="A7242" s="304">
        <v>101384</v>
      </c>
      <c r="B7242" s="301" t="s">
        <v>17623</v>
      </c>
      <c r="C7242" s="301" t="s">
        <v>363</v>
      </c>
      <c r="D7242" s="302" t="s">
        <v>18083</v>
      </c>
    </row>
    <row r="7243" spans="1:4" ht="13.8">
      <c r="A7243" s="304">
        <v>101385</v>
      </c>
      <c r="B7243" s="301" t="s">
        <v>18084</v>
      </c>
      <c r="C7243" s="301" t="s">
        <v>363</v>
      </c>
      <c r="D7243" s="302" t="s">
        <v>18085</v>
      </c>
    </row>
    <row r="7244" spans="1:4" ht="13.8">
      <c r="A7244" s="304">
        <v>101386</v>
      </c>
      <c r="B7244" s="301" t="s">
        <v>17625</v>
      </c>
      <c r="C7244" s="301" t="s">
        <v>363</v>
      </c>
      <c r="D7244" s="302" t="s">
        <v>18086</v>
      </c>
    </row>
    <row r="7245" spans="1:4" ht="13.8">
      <c r="A7245" s="304">
        <v>101387</v>
      </c>
      <c r="B7245" s="301" t="s">
        <v>18087</v>
      </c>
      <c r="C7245" s="301" t="s">
        <v>363</v>
      </c>
      <c r="D7245" s="302" t="s">
        <v>18082</v>
      </c>
    </row>
    <row r="7246" spans="1:4" ht="13.8">
      <c r="A7246" s="304">
        <v>101388</v>
      </c>
      <c r="B7246" s="301" t="s">
        <v>17627</v>
      </c>
      <c r="C7246" s="301" t="s">
        <v>363</v>
      </c>
      <c r="D7246" s="302" t="s">
        <v>18088</v>
      </c>
    </row>
    <row r="7247" spans="1:4" ht="13.8">
      <c r="A7247" s="304">
        <v>101389</v>
      </c>
      <c r="B7247" s="301" t="s">
        <v>17628</v>
      </c>
      <c r="C7247" s="301" t="s">
        <v>363</v>
      </c>
      <c r="D7247" s="302" t="s">
        <v>18089</v>
      </c>
    </row>
    <row r="7248" spans="1:4" ht="13.8">
      <c r="A7248" s="304">
        <v>101390</v>
      </c>
      <c r="B7248" s="301" t="s">
        <v>18090</v>
      </c>
      <c r="C7248" s="301" t="s">
        <v>363</v>
      </c>
      <c r="D7248" s="302" t="s">
        <v>18091</v>
      </c>
    </row>
    <row r="7249" spans="1:4" ht="13.8">
      <c r="A7249" s="304">
        <v>101391</v>
      </c>
      <c r="B7249" s="301" t="s">
        <v>18092</v>
      </c>
      <c r="C7249" s="301" t="s">
        <v>363</v>
      </c>
      <c r="D7249" s="302" t="s">
        <v>18093</v>
      </c>
    </row>
    <row r="7250" spans="1:4" ht="13.8">
      <c r="A7250" s="304">
        <v>101392</v>
      </c>
      <c r="B7250" s="301" t="s">
        <v>18094</v>
      </c>
      <c r="C7250" s="301" t="s">
        <v>363</v>
      </c>
      <c r="D7250" s="302" t="s">
        <v>18095</v>
      </c>
    </row>
    <row r="7251" spans="1:4" ht="13.8">
      <c r="A7251" s="304">
        <v>101394</v>
      </c>
      <c r="B7251" s="301" t="s">
        <v>17635</v>
      </c>
      <c r="C7251" s="301" t="s">
        <v>363</v>
      </c>
      <c r="D7251" s="302" t="s">
        <v>18096</v>
      </c>
    </row>
    <row r="7252" spans="1:4" ht="13.8">
      <c r="A7252" s="304">
        <v>101395</v>
      </c>
      <c r="B7252" s="301" t="s">
        <v>18097</v>
      </c>
      <c r="C7252" s="301" t="s">
        <v>363</v>
      </c>
      <c r="D7252" s="302" t="s">
        <v>18098</v>
      </c>
    </row>
    <row r="7253" spans="1:4" ht="13.8">
      <c r="A7253" s="304">
        <v>101396</v>
      </c>
      <c r="B7253" s="301" t="s">
        <v>18099</v>
      </c>
      <c r="C7253" s="301" t="s">
        <v>363</v>
      </c>
      <c r="D7253" s="302" t="s">
        <v>18100</v>
      </c>
    </row>
    <row r="7254" spans="1:4" ht="13.8">
      <c r="A7254" s="304">
        <v>101397</v>
      </c>
      <c r="B7254" s="301" t="s">
        <v>17638</v>
      </c>
      <c r="C7254" s="301" t="s">
        <v>363</v>
      </c>
      <c r="D7254" s="302" t="s">
        <v>18101</v>
      </c>
    </row>
    <row r="7255" spans="1:4" ht="13.8">
      <c r="A7255" s="304">
        <v>101398</v>
      </c>
      <c r="B7255" s="301" t="s">
        <v>18102</v>
      </c>
      <c r="C7255" s="301" t="s">
        <v>363</v>
      </c>
      <c r="D7255" s="302" t="s">
        <v>18103</v>
      </c>
    </row>
    <row r="7256" spans="1:4" ht="13.8">
      <c r="A7256" s="304">
        <v>101399</v>
      </c>
      <c r="B7256" s="301" t="s">
        <v>17641</v>
      </c>
      <c r="C7256" s="301" t="s">
        <v>363</v>
      </c>
      <c r="D7256" s="302" t="s">
        <v>18104</v>
      </c>
    </row>
    <row r="7257" spans="1:4" ht="13.8">
      <c r="A7257" s="304">
        <v>101400</v>
      </c>
      <c r="B7257" s="301" t="s">
        <v>18105</v>
      </c>
      <c r="C7257" s="301" t="s">
        <v>363</v>
      </c>
      <c r="D7257" s="302" t="s">
        <v>18104</v>
      </c>
    </row>
    <row r="7258" spans="1:4" ht="13.8">
      <c r="A7258" s="304">
        <v>101401</v>
      </c>
      <c r="B7258" s="301" t="s">
        <v>17644</v>
      </c>
      <c r="C7258" s="301" t="s">
        <v>363</v>
      </c>
      <c r="D7258" s="302" t="s">
        <v>18106</v>
      </c>
    </row>
    <row r="7259" spans="1:4" ht="13.8">
      <c r="A7259" s="304">
        <v>101402</v>
      </c>
      <c r="B7259" s="301" t="s">
        <v>17646</v>
      </c>
      <c r="C7259" s="301" t="s">
        <v>363</v>
      </c>
      <c r="D7259" s="302" t="s">
        <v>18107</v>
      </c>
    </row>
    <row r="7260" spans="1:4" ht="13.8">
      <c r="A7260" s="304">
        <v>101403</v>
      </c>
      <c r="B7260" s="301" t="s">
        <v>18067</v>
      </c>
      <c r="C7260" s="301" t="s">
        <v>363</v>
      </c>
      <c r="D7260" s="302" t="s">
        <v>18108</v>
      </c>
    </row>
    <row r="7261" spans="1:4" ht="13.8">
      <c r="A7261" s="304">
        <v>101404</v>
      </c>
      <c r="B7261" s="301" t="s">
        <v>17749</v>
      </c>
      <c r="C7261" s="301" t="s">
        <v>363</v>
      </c>
      <c r="D7261" s="302" t="s">
        <v>18109</v>
      </c>
    </row>
    <row r="7262" spans="1:4" ht="13.8">
      <c r="A7262" s="304">
        <v>101405</v>
      </c>
      <c r="B7262" s="301" t="s">
        <v>17751</v>
      </c>
      <c r="C7262" s="301" t="s">
        <v>363</v>
      </c>
      <c r="D7262" s="302" t="s">
        <v>18110</v>
      </c>
    </row>
    <row r="7263" spans="1:4" ht="13.8">
      <c r="A7263" s="304">
        <v>101407</v>
      </c>
      <c r="B7263" s="301" t="s">
        <v>17648</v>
      </c>
      <c r="C7263" s="301" t="s">
        <v>363</v>
      </c>
      <c r="D7263" s="302" t="s">
        <v>18079</v>
      </c>
    </row>
    <row r="7264" spans="1:4" ht="13.8">
      <c r="A7264" s="304">
        <v>101408</v>
      </c>
      <c r="B7264" s="301" t="s">
        <v>17649</v>
      </c>
      <c r="C7264" s="301" t="s">
        <v>363</v>
      </c>
      <c r="D7264" s="302" t="s">
        <v>18111</v>
      </c>
    </row>
    <row r="7265" spans="1:4" ht="13.8">
      <c r="A7265" s="304">
        <v>101409</v>
      </c>
      <c r="B7265" s="301" t="s">
        <v>18112</v>
      </c>
      <c r="C7265" s="301" t="s">
        <v>363</v>
      </c>
      <c r="D7265" s="302" t="s">
        <v>18113</v>
      </c>
    </row>
    <row r="7266" spans="1:4" ht="13.8">
      <c r="A7266" s="304">
        <v>101410</v>
      </c>
      <c r="B7266" s="301" t="s">
        <v>17722</v>
      </c>
      <c r="C7266" s="301" t="s">
        <v>363</v>
      </c>
      <c r="D7266" s="302" t="s">
        <v>18114</v>
      </c>
    </row>
    <row r="7267" spans="1:4" ht="13.8">
      <c r="A7267" s="304">
        <v>101411</v>
      </c>
      <c r="B7267" s="301" t="s">
        <v>18115</v>
      </c>
      <c r="C7267" s="301" t="s">
        <v>363</v>
      </c>
      <c r="D7267" s="302" t="s">
        <v>18116</v>
      </c>
    </row>
    <row r="7268" spans="1:4" ht="13.8">
      <c r="A7268" s="304">
        <v>101412</v>
      </c>
      <c r="B7268" s="301" t="s">
        <v>18117</v>
      </c>
      <c r="C7268" s="301" t="s">
        <v>363</v>
      </c>
      <c r="D7268" s="302" t="s">
        <v>18118</v>
      </c>
    </row>
    <row r="7269" spans="1:4" ht="13.8">
      <c r="A7269" s="304">
        <v>101413</v>
      </c>
      <c r="B7269" s="301" t="s">
        <v>17653</v>
      </c>
      <c r="C7269" s="301" t="s">
        <v>363</v>
      </c>
      <c r="D7269" s="302" t="s">
        <v>18119</v>
      </c>
    </row>
    <row r="7270" spans="1:4" ht="13.8">
      <c r="A7270" s="304">
        <v>101414</v>
      </c>
      <c r="B7270" s="301" t="s">
        <v>18120</v>
      </c>
      <c r="C7270" s="301" t="s">
        <v>363</v>
      </c>
      <c r="D7270" s="302" t="s">
        <v>18093</v>
      </c>
    </row>
    <row r="7271" spans="1:4" ht="13.8">
      <c r="A7271" s="304">
        <v>101415</v>
      </c>
      <c r="B7271" s="301" t="s">
        <v>18121</v>
      </c>
      <c r="C7271" s="301" t="s">
        <v>363</v>
      </c>
      <c r="D7271" s="302" t="s">
        <v>18122</v>
      </c>
    </row>
    <row r="7272" spans="1:4" ht="13.8">
      <c r="A7272" s="304">
        <v>101416</v>
      </c>
      <c r="B7272" s="301" t="s">
        <v>17921</v>
      </c>
      <c r="C7272" s="301" t="s">
        <v>363</v>
      </c>
      <c r="D7272" s="302" t="s">
        <v>18123</v>
      </c>
    </row>
    <row r="7273" spans="1:4" ht="13.8">
      <c r="A7273" s="304">
        <v>101417</v>
      </c>
      <c r="B7273" s="301" t="s">
        <v>18124</v>
      </c>
      <c r="C7273" s="301" t="s">
        <v>363</v>
      </c>
      <c r="D7273" s="302" t="s">
        <v>18125</v>
      </c>
    </row>
    <row r="7274" spans="1:4" ht="13.8">
      <c r="A7274" s="304">
        <v>101418</v>
      </c>
      <c r="B7274" s="301" t="s">
        <v>18126</v>
      </c>
      <c r="C7274" s="301" t="s">
        <v>363</v>
      </c>
      <c r="D7274" s="302" t="s">
        <v>18127</v>
      </c>
    </row>
    <row r="7275" spans="1:4" ht="13.8">
      <c r="A7275" s="304">
        <v>101419</v>
      </c>
      <c r="B7275" s="301" t="s">
        <v>18128</v>
      </c>
      <c r="C7275" s="301" t="s">
        <v>363</v>
      </c>
      <c r="D7275" s="302" t="s">
        <v>18129</v>
      </c>
    </row>
    <row r="7276" spans="1:4" ht="13.8">
      <c r="A7276" s="304">
        <v>101420</v>
      </c>
      <c r="B7276" s="301" t="s">
        <v>18130</v>
      </c>
      <c r="C7276" s="301" t="s">
        <v>363</v>
      </c>
      <c r="D7276" s="302" t="s">
        <v>18131</v>
      </c>
    </row>
    <row r="7277" spans="1:4" ht="13.8">
      <c r="A7277" s="304">
        <v>101421</v>
      </c>
      <c r="B7277" s="301" t="s">
        <v>18132</v>
      </c>
      <c r="C7277" s="301" t="s">
        <v>363</v>
      </c>
      <c r="D7277" s="302" t="s">
        <v>18133</v>
      </c>
    </row>
    <row r="7278" spans="1:4" ht="13.8">
      <c r="A7278" s="304">
        <v>101422</v>
      </c>
      <c r="B7278" s="301" t="s">
        <v>18134</v>
      </c>
      <c r="C7278" s="301" t="s">
        <v>363</v>
      </c>
      <c r="D7278" s="302" t="s">
        <v>18135</v>
      </c>
    </row>
    <row r="7279" spans="1:4" ht="13.8">
      <c r="A7279" s="304">
        <v>101423</v>
      </c>
      <c r="B7279" s="301" t="s">
        <v>18136</v>
      </c>
      <c r="C7279" s="301" t="s">
        <v>363</v>
      </c>
      <c r="D7279" s="302" t="s">
        <v>18137</v>
      </c>
    </row>
    <row r="7280" spans="1:4" ht="13.8">
      <c r="A7280" s="304">
        <v>101424</v>
      </c>
      <c r="B7280" s="301" t="s">
        <v>18138</v>
      </c>
      <c r="C7280" s="301" t="s">
        <v>363</v>
      </c>
      <c r="D7280" s="302" t="s">
        <v>18139</v>
      </c>
    </row>
    <row r="7281" spans="1:4" ht="13.8">
      <c r="A7281" s="304">
        <v>101425</v>
      </c>
      <c r="B7281" s="301" t="s">
        <v>18140</v>
      </c>
      <c r="C7281" s="301" t="s">
        <v>363</v>
      </c>
      <c r="D7281" s="302" t="s">
        <v>18141</v>
      </c>
    </row>
    <row r="7282" spans="1:4" ht="13.8">
      <c r="A7282" s="304">
        <v>101426</v>
      </c>
      <c r="B7282" s="301" t="s">
        <v>18142</v>
      </c>
      <c r="C7282" s="301" t="s">
        <v>363</v>
      </c>
      <c r="D7282" s="302" t="s">
        <v>18143</v>
      </c>
    </row>
    <row r="7283" spans="1:4" ht="13.8">
      <c r="A7283" s="304">
        <v>101427</v>
      </c>
      <c r="B7283" s="301" t="s">
        <v>17670</v>
      </c>
      <c r="C7283" s="301" t="s">
        <v>363</v>
      </c>
      <c r="D7283" s="302" t="s">
        <v>18144</v>
      </c>
    </row>
    <row r="7284" spans="1:4" ht="13.8">
      <c r="A7284" s="304">
        <v>101428</v>
      </c>
      <c r="B7284" s="301" t="s">
        <v>18145</v>
      </c>
      <c r="C7284" s="301" t="s">
        <v>363</v>
      </c>
      <c r="D7284" s="302" t="s">
        <v>18146</v>
      </c>
    </row>
    <row r="7285" spans="1:4" ht="13.8">
      <c r="A7285" s="304">
        <v>101429</v>
      </c>
      <c r="B7285" s="301" t="s">
        <v>18147</v>
      </c>
      <c r="C7285" s="301" t="s">
        <v>363</v>
      </c>
      <c r="D7285" s="302" t="s">
        <v>18148</v>
      </c>
    </row>
    <row r="7286" spans="1:4" ht="13.8">
      <c r="A7286" s="304">
        <v>101430</v>
      </c>
      <c r="B7286" s="301" t="s">
        <v>18149</v>
      </c>
      <c r="C7286" s="301" t="s">
        <v>363</v>
      </c>
      <c r="D7286" s="302" t="s">
        <v>18150</v>
      </c>
    </row>
    <row r="7287" spans="1:4" ht="13.8">
      <c r="A7287" s="304">
        <v>101431</v>
      </c>
      <c r="B7287" s="301" t="s">
        <v>17674</v>
      </c>
      <c r="C7287" s="301" t="s">
        <v>363</v>
      </c>
      <c r="D7287" s="302" t="s">
        <v>18151</v>
      </c>
    </row>
    <row r="7288" spans="1:4" ht="13.8">
      <c r="A7288" s="304">
        <v>101432</v>
      </c>
      <c r="B7288" s="301" t="s">
        <v>18152</v>
      </c>
      <c r="C7288" s="301" t="s">
        <v>363</v>
      </c>
      <c r="D7288" s="302" t="s">
        <v>18139</v>
      </c>
    </row>
    <row r="7289" spans="1:4" ht="13.8">
      <c r="A7289" s="304">
        <v>101433</v>
      </c>
      <c r="B7289" s="301" t="s">
        <v>17677</v>
      </c>
      <c r="C7289" s="301" t="s">
        <v>363</v>
      </c>
      <c r="D7289" s="302" t="s">
        <v>18139</v>
      </c>
    </row>
    <row r="7290" spans="1:4" ht="13.8">
      <c r="A7290" s="304">
        <v>101434</v>
      </c>
      <c r="B7290" s="301" t="s">
        <v>18153</v>
      </c>
      <c r="C7290" s="301" t="s">
        <v>363</v>
      </c>
      <c r="D7290" s="302" t="s">
        <v>18154</v>
      </c>
    </row>
    <row r="7291" spans="1:4" ht="13.8">
      <c r="A7291" s="304">
        <v>101435</v>
      </c>
      <c r="B7291" s="301" t="s">
        <v>18155</v>
      </c>
      <c r="C7291" s="301" t="s">
        <v>363</v>
      </c>
      <c r="D7291" s="302" t="s">
        <v>18156</v>
      </c>
    </row>
    <row r="7292" spans="1:4" ht="13.8">
      <c r="A7292" s="304">
        <v>101436</v>
      </c>
      <c r="B7292" s="301" t="s">
        <v>17680</v>
      </c>
      <c r="C7292" s="301" t="s">
        <v>363</v>
      </c>
      <c r="D7292" s="302" t="s">
        <v>18157</v>
      </c>
    </row>
    <row r="7293" spans="1:4" ht="13.8">
      <c r="A7293" s="304">
        <v>101437</v>
      </c>
      <c r="B7293" s="301" t="s">
        <v>18158</v>
      </c>
      <c r="C7293" s="301" t="s">
        <v>363</v>
      </c>
      <c r="D7293" s="302" t="s">
        <v>18159</v>
      </c>
    </row>
    <row r="7294" spans="1:4" ht="13.8">
      <c r="A7294" s="304">
        <v>101438</v>
      </c>
      <c r="B7294" s="301" t="s">
        <v>17683</v>
      </c>
      <c r="C7294" s="301" t="s">
        <v>363</v>
      </c>
      <c r="D7294" s="302" t="s">
        <v>18160</v>
      </c>
    </row>
    <row r="7295" spans="1:4" ht="13.8">
      <c r="A7295" s="304">
        <v>101439</v>
      </c>
      <c r="B7295" s="301" t="s">
        <v>17684</v>
      </c>
      <c r="C7295" s="301" t="s">
        <v>363</v>
      </c>
      <c r="D7295" s="302" t="s">
        <v>18161</v>
      </c>
    </row>
    <row r="7296" spans="1:4" ht="13.8">
      <c r="A7296" s="304">
        <v>101440</v>
      </c>
      <c r="B7296" s="301" t="s">
        <v>18162</v>
      </c>
      <c r="C7296" s="301" t="s">
        <v>363</v>
      </c>
      <c r="D7296" s="302" t="s">
        <v>18163</v>
      </c>
    </row>
    <row r="7297" spans="1:4" ht="13.8">
      <c r="A7297" s="304">
        <v>101441</v>
      </c>
      <c r="B7297" s="301" t="s">
        <v>17688</v>
      </c>
      <c r="C7297" s="301" t="s">
        <v>363</v>
      </c>
      <c r="D7297" s="302" t="s">
        <v>18164</v>
      </c>
    </row>
    <row r="7298" spans="1:4" ht="13.8">
      <c r="A7298" s="304">
        <v>101442</v>
      </c>
      <c r="B7298" s="301" t="s">
        <v>18165</v>
      </c>
      <c r="C7298" s="301" t="s">
        <v>363</v>
      </c>
      <c r="D7298" s="302" t="s">
        <v>18166</v>
      </c>
    </row>
    <row r="7299" spans="1:4" ht="13.8">
      <c r="A7299" s="304">
        <v>101443</v>
      </c>
      <c r="B7299" s="301" t="s">
        <v>17690</v>
      </c>
      <c r="C7299" s="301" t="s">
        <v>363</v>
      </c>
      <c r="D7299" s="302" t="s">
        <v>18167</v>
      </c>
    </row>
    <row r="7300" spans="1:4" ht="13.8">
      <c r="A7300" s="304">
        <v>101444</v>
      </c>
      <c r="B7300" s="301" t="s">
        <v>17696</v>
      </c>
      <c r="C7300" s="301" t="s">
        <v>363</v>
      </c>
      <c r="D7300" s="302" t="s">
        <v>18093</v>
      </c>
    </row>
    <row r="7301" spans="1:4" ht="13.8">
      <c r="A7301" s="304">
        <v>101445</v>
      </c>
      <c r="B7301" s="301" t="s">
        <v>17697</v>
      </c>
      <c r="C7301" s="301" t="s">
        <v>363</v>
      </c>
      <c r="D7301" s="302" t="s">
        <v>18111</v>
      </c>
    </row>
    <row r="7302" spans="1:4" ht="13.8">
      <c r="A7302" s="304">
        <v>101446</v>
      </c>
      <c r="B7302" s="301" t="s">
        <v>17698</v>
      </c>
      <c r="C7302" s="301" t="s">
        <v>363</v>
      </c>
      <c r="D7302" s="302" t="s">
        <v>18168</v>
      </c>
    </row>
    <row r="7303" spans="1:4" ht="13.8">
      <c r="A7303" s="304">
        <v>101447</v>
      </c>
      <c r="B7303" s="301" t="s">
        <v>17700</v>
      </c>
      <c r="C7303" s="301" t="s">
        <v>363</v>
      </c>
      <c r="D7303" s="302" t="s">
        <v>18169</v>
      </c>
    </row>
    <row r="7304" spans="1:4" ht="13.8">
      <c r="A7304" s="304">
        <v>101448</v>
      </c>
      <c r="B7304" s="301" t="s">
        <v>17702</v>
      </c>
      <c r="C7304" s="301" t="s">
        <v>363</v>
      </c>
      <c r="D7304" s="302" t="s">
        <v>18168</v>
      </c>
    </row>
    <row r="7305" spans="1:4" ht="13.8">
      <c r="A7305" s="304">
        <v>101449</v>
      </c>
      <c r="B7305" s="301" t="s">
        <v>18170</v>
      </c>
      <c r="C7305" s="301" t="s">
        <v>363</v>
      </c>
      <c r="D7305" s="302" t="s">
        <v>18171</v>
      </c>
    </row>
    <row r="7306" spans="1:4" ht="13.8">
      <c r="A7306" s="304">
        <v>101450</v>
      </c>
      <c r="B7306" s="301" t="s">
        <v>17704</v>
      </c>
      <c r="C7306" s="301" t="s">
        <v>363</v>
      </c>
      <c r="D7306" s="302" t="s">
        <v>18172</v>
      </c>
    </row>
    <row r="7307" spans="1:4" ht="13.8">
      <c r="A7307" s="304">
        <v>101451</v>
      </c>
      <c r="B7307" s="301" t="s">
        <v>17705</v>
      </c>
      <c r="C7307" s="301" t="s">
        <v>363</v>
      </c>
      <c r="D7307" s="302" t="s">
        <v>18079</v>
      </c>
    </row>
    <row r="7308" spans="1:4" ht="13.8">
      <c r="A7308" s="304">
        <v>101452</v>
      </c>
      <c r="B7308" s="301" t="s">
        <v>18173</v>
      </c>
      <c r="C7308" s="301" t="s">
        <v>363</v>
      </c>
      <c r="D7308" s="302" t="s">
        <v>18174</v>
      </c>
    </row>
    <row r="7309" spans="1:4" ht="13.8">
      <c r="A7309" s="304">
        <v>101453</v>
      </c>
      <c r="B7309" s="301" t="s">
        <v>17707</v>
      </c>
      <c r="C7309" s="301" t="s">
        <v>363</v>
      </c>
      <c r="D7309" s="302" t="s">
        <v>18175</v>
      </c>
    </row>
    <row r="7310" spans="1:4" ht="13.8">
      <c r="A7310" s="304">
        <v>101454</v>
      </c>
      <c r="B7310" s="301" t="s">
        <v>18176</v>
      </c>
      <c r="C7310" s="301" t="s">
        <v>363</v>
      </c>
      <c r="D7310" s="302" t="s">
        <v>18177</v>
      </c>
    </row>
    <row r="7311" spans="1:4" ht="13.8">
      <c r="A7311" s="304">
        <v>101455</v>
      </c>
      <c r="B7311" s="301" t="s">
        <v>17711</v>
      </c>
      <c r="C7311" s="301" t="s">
        <v>363</v>
      </c>
      <c r="D7311" s="302" t="s">
        <v>18101</v>
      </c>
    </row>
    <row r="7312" spans="1:4" ht="13.8">
      <c r="A7312" s="304">
        <v>101456</v>
      </c>
      <c r="B7312" s="301" t="s">
        <v>18178</v>
      </c>
      <c r="C7312" s="301" t="s">
        <v>363</v>
      </c>
      <c r="D7312" s="302" t="s">
        <v>18179</v>
      </c>
    </row>
    <row r="7313" spans="1:4" ht="13.8">
      <c r="A7313" s="304">
        <v>101457</v>
      </c>
      <c r="B7313" s="301" t="s">
        <v>18180</v>
      </c>
      <c r="C7313" s="301" t="s">
        <v>363</v>
      </c>
      <c r="D7313" s="302" t="s">
        <v>18181</v>
      </c>
    </row>
    <row r="7314" spans="1:4" ht="13.8">
      <c r="A7314" s="304">
        <v>101458</v>
      </c>
      <c r="B7314" s="301" t="s">
        <v>18182</v>
      </c>
      <c r="C7314" s="301" t="s">
        <v>363</v>
      </c>
      <c r="D7314" s="302" t="s">
        <v>18183</v>
      </c>
    </row>
    <row r="7315" spans="1:4" ht="13.8">
      <c r="A7315" s="304">
        <v>101459</v>
      </c>
      <c r="B7315" s="301" t="s">
        <v>17718</v>
      </c>
      <c r="C7315" s="301" t="s">
        <v>363</v>
      </c>
      <c r="D7315" s="302" t="s">
        <v>18184</v>
      </c>
    </row>
    <row r="7316" spans="1:4" ht="13.8">
      <c r="A7316" s="304">
        <v>101460</v>
      </c>
      <c r="B7316" s="301" t="s">
        <v>17897</v>
      </c>
      <c r="C7316" s="301" t="s">
        <v>363</v>
      </c>
      <c r="D7316" s="302" t="s">
        <v>18185</v>
      </c>
    </row>
  </sheetData>
  <pageMargins left="0.78740157499999996" right="0.78740157499999996" top="0.984251969" bottom="0.984251969" header="0.5" footer="0.5"/>
  <pageSetup orientation="portrait" horizontalDpi="300" verticalDpi="30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13</vt:i4>
      </vt:variant>
      <vt:variant>
        <vt:lpstr>Intervalos nomeados</vt:lpstr>
      </vt:variant>
      <vt:variant>
        <vt:i4>7</vt:i4>
      </vt:variant>
    </vt:vector>
  </HeadingPairs>
  <TitlesOfParts>
    <vt:vector size="20" baseType="lpstr">
      <vt:lpstr>Parcela Fixa (Mão de Obra)</vt:lpstr>
      <vt:lpstr>Parcela mão de obra (total)</vt:lpstr>
      <vt:lpstr>Plan3</vt:lpstr>
      <vt:lpstr>Parcela Vinculada (M.O)</vt:lpstr>
      <vt:lpstr>Parcela Vinculada (Veículos) </vt:lpstr>
      <vt:lpstr>Frentes de Serviços</vt:lpstr>
      <vt:lpstr>Controle Tecnologico</vt:lpstr>
      <vt:lpstr>Composição custo laboratórios</vt:lpstr>
      <vt:lpstr>Curva ABC de Serviços</vt:lpstr>
      <vt:lpstr>CUSTOS SICRO_SINAPI</vt:lpstr>
      <vt:lpstr>SICRO EQUIP ND 0422</vt:lpstr>
      <vt:lpstr>SICRO MO ND 0422</vt:lpstr>
      <vt:lpstr>SINAPI ND 0422</vt:lpstr>
      <vt:lpstr>'Composição custo laboratórios'!Area_de_impressao</vt:lpstr>
      <vt:lpstr>'Controle Tecnologico'!Area_de_impressao</vt:lpstr>
      <vt:lpstr>'Frentes de Serviços'!Area_de_impressao</vt:lpstr>
      <vt:lpstr>'Parcela mão de obra (total)'!Area_de_impressao</vt:lpstr>
      <vt:lpstr>'SICRO MO ND 0422'!Area_de_impressao</vt:lpstr>
      <vt:lpstr>'Parcela mão de obra (total)'!Titulos_de_impressao</vt:lpstr>
      <vt:lpstr>'SICRO MO ND 0422'!Titulos_de_impressao</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jederson.ribeiro</cp:lastModifiedBy>
  <cp:lastPrinted>2023-05-22T19:25:13Z</cp:lastPrinted>
  <dcterms:created xsi:type="dcterms:W3CDTF">2017-07-02T20:48:00Z</dcterms:created>
  <dcterms:modified xsi:type="dcterms:W3CDTF">2023-08-31T14:30:12Z</dcterms:modified>
</cp:coreProperties>
</file>